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llll\Downloads\"/>
    </mc:Choice>
  </mc:AlternateContent>
  <xr:revisionPtr revIDLastSave="0" documentId="8_{13CCCB7F-52C7-46A2-BD37-4A0B609C9FAC}" xr6:coauthVersionLast="47" xr6:coauthVersionMax="47" xr10:uidLastSave="{00000000-0000-0000-0000-000000000000}"/>
  <bookViews>
    <workbookView xWindow="0" yWindow="0" windowWidth="20490" windowHeight="11520" activeTab="1" xr2:uid="{054EF2DD-F734-4389-B93C-EA3E7278260A}"/>
  </bookViews>
  <sheets>
    <sheet name="거래사례" sheetId="10" r:id="rId1"/>
    <sheet name="표3" sheetId="6" r:id="rId2"/>
    <sheet name="경계좌표" sheetId="2" r:id="rId3"/>
    <sheet name="지하철역사_IC" sheetId="5" r:id="rId4"/>
  </sheets>
  <functionGroups builtInGroupCount="19"/>
  <definedNames>
    <definedName name="_xlnm._FilterDatabase" localSheetId="1" hidden="1">표3!$AF$1:$AM$1</definedName>
    <definedName name="_xleta.AVERAGE" hidden="1" xlm="1">#NAME?</definedName>
    <definedName name="_xleta.LEFT" hidden="1" xlm="1">#NAME?</definedName>
    <definedName name="_xleta.N" hidden="1" xlm="1">#NAME?</definedName>
    <definedName name="_xleta.RANK" hidden="1" xlm="1">#NAME?</definedName>
    <definedName name="_xlpm.cvc" hidden="1" xlm="1">#NAME?</definedName>
    <definedName name="_xlpm.data" hidden="1" xlm="1">#NAME?</definedName>
    <definedName name="_xlpm.Lat" hidden="1" xlm="1">#NAME?</definedName>
    <definedName name="_xlpm.Long" hidden="1" xlm="1">#NAME?</definedName>
    <definedName name="_xlpm.X" hidden="1" xlm="1">#NAME?</definedName>
    <definedName name="data3">#REF!</definedName>
    <definedName name="ExternalData_1" localSheetId="1" hidden="1">표3!$A$1:$AD$281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28" i="6" l="1"/>
  <c r="AF28" i="6" a="1"/>
  <c r="AF28" i="6" s="1"/>
  <c r="AG28" i="6" s="1" a="1"/>
  <c r="AG28" i="6" s="1"/>
  <c r="AH28" i="6" a="1"/>
  <c r="AH28" i="6" s="1"/>
  <c r="AI28" i="6" a="1"/>
  <c r="AI28" i="6" s="1"/>
  <c r="AJ28" i="6" s="1" a="1"/>
  <c r="AJ28" i="6" s="1"/>
  <c r="AK28" i="6" a="1"/>
  <c r="AK28" i="6" s="1"/>
  <c r="AL28" i="6" a="1"/>
  <c r="AL28" i="6" s="1"/>
  <c r="AN28" i="6"/>
  <c r="AP28" i="6" s="1"/>
  <c r="AO28" i="6"/>
  <c r="AQ28" i="6"/>
  <c r="AR28" i="6"/>
  <c r="AN3" i="6"/>
  <c r="AP3" i="6" s="1"/>
  <c r="AO3" i="6"/>
  <c r="AQ3" i="6"/>
  <c r="AR3" i="6"/>
  <c r="AN4" i="6"/>
  <c r="AP4" i="6" s="1"/>
  <c r="AO4" i="6"/>
  <c r="AQ4" i="6"/>
  <c r="AR4" i="6"/>
  <c r="AN5" i="6"/>
  <c r="AP5" i="6" s="1"/>
  <c r="AO5" i="6"/>
  <c r="AQ5" i="6"/>
  <c r="AR5" i="6"/>
  <c r="AN6" i="6"/>
  <c r="AP6" i="6" s="1"/>
  <c r="AO6" i="6"/>
  <c r="AQ6" i="6"/>
  <c r="AR6" i="6"/>
  <c r="AN7" i="6"/>
  <c r="AP7" i="6" s="1"/>
  <c r="AO7" i="6"/>
  <c r="AQ7" i="6"/>
  <c r="AR7" i="6"/>
  <c r="AN8" i="6"/>
  <c r="AP8" i="6" s="1"/>
  <c r="AO8" i="6"/>
  <c r="AQ8" i="6"/>
  <c r="AR8" i="6"/>
  <c r="AN9" i="6"/>
  <c r="AP9" i="6" s="1"/>
  <c r="AO9" i="6"/>
  <c r="AQ9" i="6"/>
  <c r="AR9" i="6"/>
  <c r="AN10" i="6"/>
  <c r="AP10" i="6" s="1"/>
  <c r="AO10" i="6"/>
  <c r="AQ10" i="6"/>
  <c r="AR10" i="6"/>
  <c r="AN11" i="6"/>
  <c r="AP11" i="6" s="1"/>
  <c r="AO11" i="6"/>
  <c r="AQ11" i="6"/>
  <c r="AR11" i="6"/>
  <c r="AN12" i="6"/>
  <c r="AO12" i="6"/>
  <c r="AQ12" i="6"/>
  <c r="AR12" i="6"/>
  <c r="AN13" i="6"/>
  <c r="AO13" i="6"/>
  <c r="AP13" i="6"/>
  <c r="AQ13" i="6"/>
  <c r="AR13" i="6"/>
  <c r="AN14" i="6"/>
  <c r="AP14" i="6" s="1"/>
  <c r="AO14" i="6"/>
  <c r="AQ14" i="6"/>
  <c r="AR14" i="6"/>
  <c r="AN15" i="6"/>
  <c r="AP15" i="6" s="1"/>
  <c r="AO15" i="6"/>
  <c r="AQ15" i="6"/>
  <c r="AR15" i="6"/>
  <c r="AN16" i="6"/>
  <c r="AP16" i="6" s="1"/>
  <c r="AO16" i="6"/>
  <c r="AQ16" i="6"/>
  <c r="AR16" i="6"/>
  <c r="AN17" i="6"/>
  <c r="AP17" i="6" s="1"/>
  <c r="AO17" i="6"/>
  <c r="AQ17" i="6"/>
  <c r="AR17" i="6"/>
  <c r="AN18" i="6"/>
  <c r="AO18" i="6"/>
  <c r="AP18" i="6"/>
  <c r="AQ18" i="6"/>
  <c r="AR18" i="6"/>
  <c r="AN19" i="6"/>
  <c r="AP19" i="6" s="1"/>
  <c r="AO19" i="6"/>
  <c r="AQ19" i="6"/>
  <c r="AR19" i="6"/>
  <c r="AN20" i="6"/>
  <c r="AP20" i="6" s="1"/>
  <c r="AO20" i="6"/>
  <c r="AQ20" i="6"/>
  <c r="AR20" i="6"/>
  <c r="AN21" i="6"/>
  <c r="AO21" i="6"/>
  <c r="AP21" i="6"/>
  <c r="AQ21" i="6"/>
  <c r="AR21" i="6"/>
  <c r="AN22" i="6"/>
  <c r="AO22" i="6"/>
  <c r="AP22" i="6"/>
  <c r="AQ22" i="6"/>
  <c r="AR22" i="6"/>
  <c r="AN23" i="6"/>
  <c r="AP23" i="6" s="1"/>
  <c r="AO23" i="6"/>
  <c r="AQ23" i="6"/>
  <c r="AR23" i="6"/>
  <c r="AN24" i="6"/>
  <c r="AP24" i="6" s="1"/>
  <c r="AO24" i="6"/>
  <c r="AQ24" i="6"/>
  <c r="AR24" i="6"/>
  <c r="AN25" i="6"/>
  <c r="AP25" i="6" s="1"/>
  <c r="AO25" i="6"/>
  <c r="AQ25" i="6"/>
  <c r="AR25" i="6"/>
  <c r="AN26" i="6"/>
  <c r="AP26" i="6" s="1"/>
  <c r="AO26" i="6"/>
  <c r="AQ26" i="6"/>
  <c r="AR26" i="6"/>
  <c r="AN27" i="6"/>
  <c r="AP27" i="6" s="1"/>
  <c r="AO27" i="6"/>
  <c r="AQ27" i="6"/>
  <c r="AR27" i="6"/>
  <c r="AN29" i="6"/>
  <c r="AO29" i="6"/>
  <c r="AP29" i="6"/>
  <c r="AQ29" i="6"/>
  <c r="AR29" i="6"/>
  <c r="AN30" i="6"/>
  <c r="AO30" i="6"/>
  <c r="AP30" i="6" s="1"/>
  <c r="AQ30" i="6"/>
  <c r="AR30" i="6"/>
  <c r="AN31" i="6"/>
  <c r="AP31" i="6" s="1"/>
  <c r="AO31" i="6"/>
  <c r="AQ31" i="6"/>
  <c r="AR31" i="6"/>
  <c r="AN32" i="6"/>
  <c r="AP32" i="6" s="1"/>
  <c r="AO32" i="6"/>
  <c r="AQ32" i="6"/>
  <c r="AR32" i="6"/>
  <c r="AN33" i="6"/>
  <c r="AO33" i="6"/>
  <c r="AP33" i="6"/>
  <c r="AQ33" i="6"/>
  <c r="AR33" i="6"/>
  <c r="AN34" i="6"/>
  <c r="AP34" i="6" s="1"/>
  <c r="AO34" i="6"/>
  <c r="AQ34" i="6"/>
  <c r="AR34" i="6"/>
  <c r="AN35" i="6"/>
  <c r="AO35" i="6"/>
  <c r="AQ35" i="6"/>
  <c r="AR35" i="6"/>
  <c r="AN36" i="6"/>
  <c r="AP36" i="6" s="1"/>
  <c r="AO36" i="6"/>
  <c r="AQ36" i="6"/>
  <c r="AR36" i="6"/>
  <c r="AN37" i="6"/>
  <c r="AP37" i="6" s="1"/>
  <c r="AO37" i="6"/>
  <c r="AQ37" i="6"/>
  <c r="AR37" i="6"/>
  <c r="AN38" i="6"/>
  <c r="AO38" i="6"/>
  <c r="AP38" i="6"/>
  <c r="AQ38" i="6"/>
  <c r="AR38" i="6"/>
  <c r="AN39" i="6"/>
  <c r="AO39" i="6"/>
  <c r="AQ39" i="6"/>
  <c r="AR39" i="6"/>
  <c r="AN40" i="6"/>
  <c r="AP40" i="6" s="1"/>
  <c r="AO40" i="6"/>
  <c r="AQ40" i="6"/>
  <c r="AR40" i="6"/>
  <c r="AN41" i="6"/>
  <c r="AO41" i="6"/>
  <c r="AP41" i="6" s="1"/>
  <c r="AQ41" i="6"/>
  <c r="AR41" i="6"/>
  <c r="AN42" i="6"/>
  <c r="AP42" i="6" s="1"/>
  <c r="AO42" i="6"/>
  <c r="AQ42" i="6"/>
  <c r="AR42" i="6"/>
  <c r="AN43" i="6"/>
  <c r="AO43" i="6"/>
  <c r="AQ43" i="6"/>
  <c r="AR43" i="6"/>
  <c r="AN44" i="6"/>
  <c r="AP44" i="6" s="1"/>
  <c r="AO44" i="6"/>
  <c r="AQ44" i="6"/>
  <c r="AR44" i="6"/>
  <c r="AN45" i="6"/>
  <c r="AP45" i="6" s="1"/>
  <c r="AO45" i="6"/>
  <c r="AQ45" i="6"/>
  <c r="AR45" i="6"/>
  <c r="AN46" i="6"/>
  <c r="AO46" i="6"/>
  <c r="AP46" i="6"/>
  <c r="AQ46" i="6"/>
  <c r="AR46" i="6"/>
  <c r="AN47" i="6"/>
  <c r="AP47" i="6" s="1"/>
  <c r="AO47" i="6"/>
  <c r="AQ47" i="6"/>
  <c r="AR47" i="6"/>
  <c r="AN48" i="6"/>
  <c r="AP48" i="6" s="1"/>
  <c r="AO48" i="6"/>
  <c r="AQ48" i="6"/>
  <c r="AR48" i="6"/>
  <c r="AN49" i="6"/>
  <c r="AP49" i="6" s="1"/>
  <c r="AO49" i="6"/>
  <c r="AQ49" i="6"/>
  <c r="AR49" i="6"/>
  <c r="AN50" i="6"/>
  <c r="AO50" i="6"/>
  <c r="AQ50" i="6"/>
  <c r="AR50" i="6"/>
  <c r="AN51" i="6"/>
  <c r="AP51" i="6" s="1"/>
  <c r="AO51" i="6"/>
  <c r="AQ51" i="6"/>
  <c r="AR51" i="6"/>
  <c r="AN52" i="6"/>
  <c r="AP52" i="6" s="1"/>
  <c r="AO52" i="6"/>
  <c r="AQ52" i="6"/>
  <c r="AR52" i="6"/>
  <c r="AN53" i="6"/>
  <c r="AP53" i="6" s="1"/>
  <c r="AO53" i="6"/>
  <c r="AQ53" i="6"/>
  <c r="AR53" i="6"/>
  <c r="AN54" i="6"/>
  <c r="AO54" i="6"/>
  <c r="AP54" i="6"/>
  <c r="AQ54" i="6"/>
  <c r="AR54" i="6"/>
  <c r="AN55" i="6"/>
  <c r="AP55" i="6" s="1"/>
  <c r="AO55" i="6"/>
  <c r="AQ55" i="6"/>
  <c r="AR55" i="6"/>
  <c r="AN56" i="6"/>
  <c r="AP56" i="6" s="1"/>
  <c r="AO56" i="6"/>
  <c r="AQ56" i="6"/>
  <c r="AR56" i="6"/>
  <c r="AN57" i="6"/>
  <c r="AO57" i="6"/>
  <c r="AP57" i="6"/>
  <c r="AQ57" i="6"/>
  <c r="AR57" i="6"/>
  <c r="AN58" i="6"/>
  <c r="AP58" i="6" s="1"/>
  <c r="AO58" i="6"/>
  <c r="AQ58" i="6"/>
  <c r="AR58" i="6"/>
  <c r="AN59" i="6"/>
  <c r="AP59" i="6" s="1"/>
  <c r="AO59" i="6"/>
  <c r="AQ59" i="6"/>
  <c r="AR59" i="6"/>
  <c r="AN60" i="6"/>
  <c r="AP60" i="6" s="1"/>
  <c r="AO60" i="6"/>
  <c r="AQ60" i="6"/>
  <c r="AR60" i="6"/>
  <c r="AN61" i="6"/>
  <c r="AP61" i="6" s="1"/>
  <c r="AO61" i="6"/>
  <c r="AQ61" i="6"/>
  <c r="AR61" i="6"/>
  <c r="AN62" i="6"/>
  <c r="AO62" i="6"/>
  <c r="AP62" i="6" s="1"/>
  <c r="AQ62" i="6"/>
  <c r="AR62" i="6"/>
  <c r="AN63" i="6"/>
  <c r="AO63" i="6"/>
  <c r="AQ63" i="6"/>
  <c r="AR63" i="6"/>
  <c r="AN64" i="6"/>
  <c r="AO64" i="6"/>
  <c r="AQ64" i="6"/>
  <c r="AR64" i="6"/>
  <c r="AN65" i="6"/>
  <c r="AO65" i="6"/>
  <c r="AP65" i="6"/>
  <c r="AQ65" i="6"/>
  <c r="AR65" i="6"/>
  <c r="AN66" i="6"/>
  <c r="AO66" i="6"/>
  <c r="AQ66" i="6"/>
  <c r="AR66" i="6"/>
  <c r="AN67" i="6"/>
  <c r="AP67" i="6" s="1"/>
  <c r="AO67" i="6"/>
  <c r="AQ67" i="6"/>
  <c r="AR67" i="6"/>
  <c r="AN68" i="6"/>
  <c r="AP68" i="6" s="1"/>
  <c r="AO68" i="6"/>
  <c r="AQ68" i="6"/>
  <c r="AR68" i="6"/>
  <c r="AN69" i="6"/>
  <c r="AO69" i="6"/>
  <c r="AP69" i="6"/>
  <c r="AQ69" i="6"/>
  <c r="AR69" i="6"/>
  <c r="AN70" i="6"/>
  <c r="AP70" i="6" s="1"/>
  <c r="AO70" i="6"/>
  <c r="AQ70" i="6"/>
  <c r="AR70" i="6"/>
  <c r="AN71" i="6"/>
  <c r="AP71" i="6" s="1"/>
  <c r="AO71" i="6"/>
  <c r="AQ71" i="6"/>
  <c r="AR71" i="6"/>
  <c r="AN72" i="6"/>
  <c r="AP72" i="6" s="1"/>
  <c r="AO72" i="6"/>
  <c r="AQ72" i="6"/>
  <c r="AR72" i="6"/>
  <c r="AN73" i="6"/>
  <c r="AP73" i="6" s="1"/>
  <c r="AO73" i="6"/>
  <c r="AQ73" i="6"/>
  <c r="AR73" i="6"/>
  <c r="AN74" i="6"/>
  <c r="AO74" i="6"/>
  <c r="AP74" i="6" s="1"/>
  <c r="AQ74" i="6"/>
  <c r="AR74" i="6"/>
  <c r="AN75" i="6"/>
  <c r="AO75" i="6"/>
  <c r="AQ75" i="6"/>
  <c r="AR75" i="6"/>
  <c r="AN76" i="6"/>
  <c r="AP76" i="6" s="1"/>
  <c r="AO76" i="6"/>
  <c r="AQ76" i="6"/>
  <c r="AR76" i="6"/>
  <c r="AN77" i="6"/>
  <c r="AO77" i="6"/>
  <c r="AP77" i="6" s="1"/>
  <c r="AQ77" i="6"/>
  <c r="AR77" i="6"/>
  <c r="AN78" i="6"/>
  <c r="AO78" i="6"/>
  <c r="AP78" i="6"/>
  <c r="AQ78" i="6"/>
  <c r="AR78" i="6"/>
  <c r="AN79" i="6"/>
  <c r="AO79" i="6"/>
  <c r="AQ79" i="6"/>
  <c r="AR79" i="6"/>
  <c r="AN80" i="6"/>
  <c r="AO80" i="6"/>
  <c r="AQ80" i="6"/>
  <c r="AR80" i="6"/>
  <c r="AN81" i="6"/>
  <c r="AP81" i="6" s="1"/>
  <c r="AO81" i="6"/>
  <c r="AQ81" i="6"/>
  <c r="AR81" i="6"/>
  <c r="AN82" i="6"/>
  <c r="AO82" i="6"/>
  <c r="AQ82" i="6"/>
  <c r="AR82" i="6"/>
  <c r="AN83" i="6"/>
  <c r="AP83" i="6" s="1"/>
  <c r="AO83" i="6"/>
  <c r="AQ83" i="6"/>
  <c r="AR83" i="6"/>
  <c r="AN84" i="6"/>
  <c r="AP84" i="6" s="1"/>
  <c r="AO84" i="6"/>
  <c r="AQ84" i="6"/>
  <c r="AR84" i="6"/>
  <c r="AN85" i="6"/>
  <c r="AP85" i="6" s="1"/>
  <c r="AO85" i="6"/>
  <c r="AQ85" i="6"/>
  <c r="AR85" i="6"/>
  <c r="AN86" i="6"/>
  <c r="AO86" i="6"/>
  <c r="AP86" i="6"/>
  <c r="AQ86" i="6"/>
  <c r="AR86" i="6"/>
  <c r="AN87" i="6"/>
  <c r="AP87" i="6" s="1"/>
  <c r="AO87" i="6"/>
  <c r="AQ87" i="6"/>
  <c r="AR87" i="6"/>
  <c r="AN88" i="6"/>
  <c r="AP88" i="6" s="1"/>
  <c r="AO88" i="6"/>
  <c r="AQ88" i="6"/>
  <c r="AR88" i="6"/>
  <c r="AN89" i="6"/>
  <c r="AO89" i="6"/>
  <c r="AP89" i="6"/>
  <c r="AQ89" i="6"/>
  <c r="AR89" i="6"/>
  <c r="AN90" i="6"/>
  <c r="AP90" i="6" s="1"/>
  <c r="AO90" i="6"/>
  <c r="AQ90" i="6"/>
  <c r="AR90" i="6"/>
  <c r="AN91" i="6"/>
  <c r="AP91" i="6" s="1"/>
  <c r="AO91" i="6"/>
  <c r="AQ91" i="6"/>
  <c r="AR91" i="6"/>
  <c r="AN92" i="6"/>
  <c r="AP92" i="6" s="1"/>
  <c r="AO92" i="6"/>
  <c r="AQ92" i="6"/>
  <c r="AR92" i="6"/>
  <c r="AN93" i="6"/>
  <c r="AP93" i="6" s="1"/>
  <c r="AO93" i="6"/>
  <c r="AQ93" i="6"/>
  <c r="AR93" i="6"/>
  <c r="AN94" i="6"/>
  <c r="AO94" i="6"/>
  <c r="AP94" i="6" s="1"/>
  <c r="AQ94" i="6"/>
  <c r="AR94" i="6"/>
  <c r="AN95" i="6"/>
  <c r="AP95" i="6" s="1"/>
  <c r="AO95" i="6"/>
  <c r="AQ95" i="6"/>
  <c r="AR95" i="6"/>
  <c r="AN96" i="6"/>
  <c r="AO96" i="6"/>
  <c r="AQ96" i="6"/>
  <c r="AR96" i="6"/>
  <c r="AN97" i="6"/>
  <c r="AO97" i="6"/>
  <c r="AP97" i="6" s="1"/>
  <c r="AQ97" i="6"/>
  <c r="AR97" i="6"/>
  <c r="AN98" i="6"/>
  <c r="AO98" i="6"/>
  <c r="AP98" i="6"/>
  <c r="AQ98" i="6"/>
  <c r="AR98" i="6"/>
  <c r="AN99" i="6"/>
  <c r="AP99" i="6" s="1"/>
  <c r="AO99" i="6"/>
  <c r="AQ99" i="6"/>
  <c r="AR99" i="6"/>
  <c r="AN100" i="6"/>
  <c r="AO100" i="6"/>
  <c r="AQ100" i="6"/>
  <c r="AR100" i="6"/>
  <c r="AN101" i="6"/>
  <c r="AP101" i="6" s="1"/>
  <c r="AO101" i="6"/>
  <c r="AQ101" i="6"/>
  <c r="AR101" i="6"/>
  <c r="AN102" i="6"/>
  <c r="AP102" i="6" s="1"/>
  <c r="AO102" i="6"/>
  <c r="AQ102" i="6"/>
  <c r="AR102" i="6"/>
  <c r="AN103" i="6"/>
  <c r="AP103" i="6" s="1"/>
  <c r="AO103" i="6"/>
  <c r="AQ103" i="6"/>
  <c r="AR103" i="6"/>
  <c r="AN104" i="6"/>
  <c r="AO104" i="6"/>
  <c r="AQ104" i="6"/>
  <c r="AR104" i="6"/>
  <c r="AN105" i="6"/>
  <c r="AO105" i="6"/>
  <c r="AP105" i="6"/>
  <c r="AQ105" i="6"/>
  <c r="AR105" i="6"/>
  <c r="AN106" i="6"/>
  <c r="AO106" i="6"/>
  <c r="AQ106" i="6"/>
  <c r="AR106" i="6"/>
  <c r="AN107" i="6"/>
  <c r="AP107" i="6" s="1"/>
  <c r="AO107" i="6"/>
  <c r="AQ107" i="6"/>
  <c r="AR107" i="6"/>
  <c r="AN108" i="6"/>
  <c r="AP108" i="6" s="1"/>
  <c r="AO108" i="6"/>
  <c r="AQ108" i="6"/>
  <c r="AR108" i="6"/>
  <c r="AN109" i="6"/>
  <c r="AO109" i="6"/>
  <c r="AP109" i="6"/>
  <c r="AQ109" i="6"/>
  <c r="AR109" i="6"/>
  <c r="AN110" i="6"/>
  <c r="AP110" i="6" s="1"/>
  <c r="AO110" i="6"/>
  <c r="AQ110" i="6"/>
  <c r="AR110" i="6"/>
  <c r="AN111" i="6"/>
  <c r="AP111" i="6" s="1"/>
  <c r="AO111" i="6"/>
  <c r="AQ111" i="6"/>
  <c r="AR111" i="6"/>
  <c r="AN112" i="6"/>
  <c r="AP112" i="6" s="1"/>
  <c r="AO112" i="6"/>
  <c r="AQ112" i="6"/>
  <c r="AR112" i="6"/>
  <c r="AN113" i="6"/>
  <c r="AP113" i="6" s="1"/>
  <c r="AO113" i="6"/>
  <c r="AQ113" i="6"/>
  <c r="AR113" i="6"/>
  <c r="AN114" i="6"/>
  <c r="AO114" i="6"/>
  <c r="AP114" i="6" s="1"/>
  <c r="AQ114" i="6"/>
  <c r="AR114" i="6"/>
  <c r="AN115" i="6"/>
  <c r="AO115" i="6"/>
  <c r="AP115" i="6"/>
  <c r="AQ115" i="6"/>
  <c r="AR115" i="6"/>
  <c r="AN116" i="6"/>
  <c r="AO116" i="6"/>
  <c r="AQ116" i="6"/>
  <c r="AR116" i="6"/>
  <c r="AN117" i="6"/>
  <c r="AP117" i="6" s="1"/>
  <c r="AO117" i="6"/>
  <c r="AQ117" i="6"/>
  <c r="AR117" i="6"/>
  <c r="AN118" i="6"/>
  <c r="AO118" i="6"/>
  <c r="AP118" i="6"/>
  <c r="AQ118" i="6"/>
  <c r="AR118" i="6"/>
  <c r="AN119" i="6"/>
  <c r="AO119" i="6"/>
  <c r="AP119" i="6" s="1"/>
  <c r="AQ119" i="6"/>
  <c r="AR119" i="6"/>
  <c r="AN120" i="6"/>
  <c r="AP120" i="6" s="1"/>
  <c r="AO120" i="6"/>
  <c r="AQ120" i="6"/>
  <c r="AR120" i="6"/>
  <c r="AN121" i="6"/>
  <c r="AP121" i="6" s="1"/>
  <c r="AO121" i="6"/>
  <c r="AQ121" i="6"/>
  <c r="AR121" i="6"/>
  <c r="AN122" i="6"/>
  <c r="AP122" i="6" s="1"/>
  <c r="AO122" i="6"/>
  <c r="AQ122" i="6"/>
  <c r="AR122" i="6"/>
  <c r="AN123" i="6"/>
  <c r="AO123" i="6"/>
  <c r="AQ123" i="6"/>
  <c r="AR123" i="6"/>
  <c r="AN124" i="6"/>
  <c r="AP124" i="6" s="1"/>
  <c r="AO124" i="6"/>
  <c r="AQ124" i="6"/>
  <c r="AR124" i="6"/>
  <c r="AN125" i="6"/>
  <c r="AO125" i="6"/>
  <c r="AP125" i="6"/>
  <c r="AQ125" i="6"/>
  <c r="AR125" i="6"/>
  <c r="AN126" i="6"/>
  <c r="AO126" i="6"/>
  <c r="AP126" i="6"/>
  <c r="AQ126" i="6"/>
  <c r="AR126" i="6"/>
  <c r="AN127" i="6"/>
  <c r="AP127" i="6" s="1"/>
  <c r="AO127" i="6"/>
  <c r="AQ127" i="6"/>
  <c r="AR127" i="6"/>
  <c r="AN128" i="6"/>
  <c r="AO128" i="6"/>
  <c r="AQ128" i="6"/>
  <c r="AR128" i="6"/>
  <c r="AN129" i="6"/>
  <c r="AP129" i="6" s="1"/>
  <c r="AO129" i="6"/>
  <c r="AQ129" i="6"/>
  <c r="AR129" i="6"/>
  <c r="AN130" i="6"/>
  <c r="AO130" i="6"/>
  <c r="AP130" i="6" s="1"/>
  <c r="AQ130" i="6"/>
  <c r="AR130" i="6"/>
  <c r="AN131" i="6"/>
  <c r="AP131" i="6" s="1"/>
  <c r="AO131" i="6"/>
  <c r="AQ131" i="6"/>
  <c r="AR131" i="6"/>
  <c r="AN132" i="6"/>
  <c r="AP132" i="6" s="1"/>
  <c r="AO132" i="6"/>
  <c r="AQ132" i="6"/>
  <c r="AR132" i="6"/>
  <c r="AN133" i="6"/>
  <c r="AP133" i="6" s="1"/>
  <c r="AO133" i="6"/>
  <c r="AQ133" i="6"/>
  <c r="AR133" i="6"/>
  <c r="AN134" i="6"/>
  <c r="AP134" i="6" s="1"/>
  <c r="AO134" i="6"/>
  <c r="AQ134" i="6"/>
  <c r="AR134" i="6"/>
  <c r="AN135" i="6"/>
  <c r="AO135" i="6"/>
  <c r="AP135" i="6"/>
  <c r="AQ135" i="6"/>
  <c r="AR135" i="6"/>
  <c r="AN136" i="6"/>
  <c r="AP136" i="6" s="1"/>
  <c r="AO136" i="6"/>
  <c r="AQ136" i="6"/>
  <c r="AR136" i="6"/>
  <c r="AN137" i="6"/>
  <c r="AO137" i="6"/>
  <c r="AP137" i="6"/>
  <c r="AQ137" i="6"/>
  <c r="AR137" i="6"/>
  <c r="AN138" i="6"/>
  <c r="AP138" i="6" s="1"/>
  <c r="AO138" i="6"/>
  <c r="AQ138" i="6"/>
  <c r="AR138" i="6"/>
  <c r="AN139" i="6"/>
  <c r="AP139" i="6" s="1"/>
  <c r="AO139" i="6"/>
  <c r="AQ139" i="6"/>
  <c r="AR139" i="6"/>
  <c r="AN140" i="6"/>
  <c r="AO140" i="6"/>
  <c r="AQ140" i="6"/>
  <c r="AR140" i="6"/>
  <c r="AN141" i="6"/>
  <c r="AP141" i="6" s="1"/>
  <c r="AO141" i="6"/>
  <c r="AQ141" i="6"/>
  <c r="AR141" i="6"/>
  <c r="AN142" i="6"/>
  <c r="AO142" i="6"/>
  <c r="AP142" i="6" s="1"/>
  <c r="AQ142" i="6"/>
  <c r="AR142" i="6"/>
  <c r="AN143" i="6"/>
  <c r="AP143" i="6" s="1"/>
  <c r="AO143" i="6"/>
  <c r="AQ143" i="6"/>
  <c r="AR143" i="6"/>
  <c r="AN144" i="6"/>
  <c r="AP144" i="6" s="1"/>
  <c r="AO144" i="6"/>
  <c r="AQ144" i="6"/>
  <c r="AR144" i="6"/>
  <c r="AN145" i="6"/>
  <c r="AP145" i="6" s="1"/>
  <c r="AO145" i="6"/>
  <c r="AQ145" i="6"/>
  <c r="AR145" i="6"/>
  <c r="AN146" i="6"/>
  <c r="AO146" i="6"/>
  <c r="AQ146" i="6"/>
  <c r="AR146" i="6"/>
  <c r="AN147" i="6"/>
  <c r="AO147" i="6"/>
  <c r="AP147" i="6"/>
  <c r="AQ147" i="6"/>
  <c r="AR147" i="6"/>
  <c r="AN148" i="6"/>
  <c r="AP148" i="6" s="1"/>
  <c r="AO148" i="6"/>
  <c r="AQ148" i="6"/>
  <c r="AR148" i="6"/>
  <c r="AN149" i="6"/>
  <c r="AO149" i="6"/>
  <c r="AQ149" i="6"/>
  <c r="AR149" i="6"/>
  <c r="AN150" i="6"/>
  <c r="AP150" i="6" s="1"/>
  <c r="AO150" i="6"/>
  <c r="AQ150" i="6"/>
  <c r="AR150" i="6"/>
  <c r="AN151" i="6"/>
  <c r="AO151" i="6"/>
  <c r="AQ151" i="6"/>
  <c r="AR151" i="6"/>
  <c r="AN152" i="6"/>
  <c r="AP152" i="6" s="1"/>
  <c r="AO152" i="6"/>
  <c r="AQ152" i="6"/>
  <c r="AR152" i="6"/>
  <c r="AN153" i="6"/>
  <c r="AP153" i="6" s="1"/>
  <c r="AO153" i="6"/>
  <c r="AQ153" i="6"/>
  <c r="AR153" i="6"/>
  <c r="AN154" i="6"/>
  <c r="AO154" i="6"/>
  <c r="AP154" i="6"/>
  <c r="AQ154" i="6"/>
  <c r="AR154" i="6"/>
  <c r="AN155" i="6"/>
  <c r="AP155" i="6" s="1"/>
  <c r="AO155" i="6"/>
  <c r="AQ155" i="6"/>
  <c r="AR155" i="6"/>
  <c r="AN156" i="6"/>
  <c r="AO156" i="6"/>
  <c r="AQ156" i="6"/>
  <c r="AR156" i="6"/>
  <c r="AN157" i="6"/>
  <c r="AO157" i="6"/>
  <c r="AP157" i="6"/>
  <c r="AQ157" i="6"/>
  <c r="AR157" i="6"/>
  <c r="AN158" i="6"/>
  <c r="AP158" i="6" s="1"/>
  <c r="AO158" i="6"/>
  <c r="AQ158" i="6"/>
  <c r="AR158" i="6"/>
  <c r="AN159" i="6"/>
  <c r="AP159" i="6" s="1"/>
  <c r="AO159" i="6"/>
  <c r="AQ159" i="6"/>
  <c r="AR159" i="6"/>
  <c r="AN160" i="6"/>
  <c r="AP160" i="6" s="1"/>
  <c r="AO160" i="6"/>
  <c r="AQ160" i="6"/>
  <c r="AR160" i="6"/>
  <c r="AN161" i="6"/>
  <c r="AP161" i="6" s="1"/>
  <c r="AO161" i="6"/>
  <c r="AQ161" i="6"/>
  <c r="AR161" i="6"/>
  <c r="AN162" i="6"/>
  <c r="AO162" i="6"/>
  <c r="AQ162" i="6"/>
  <c r="AR162" i="6"/>
  <c r="AN163" i="6"/>
  <c r="AP163" i="6" s="1"/>
  <c r="AO163" i="6"/>
  <c r="AQ163" i="6"/>
  <c r="AR163" i="6"/>
  <c r="AN164" i="6"/>
  <c r="AP164" i="6" s="1"/>
  <c r="AO164" i="6"/>
  <c r="AQ164" i="6"/>
  <c r="AR164" i="6"/>
  <c r="AN165" i="6"/>
  <c r="AP165" i="6" s="1"/>
  <c r="AO165" i="6"/>
  <c r="AQ165" i="6"/>
  <c r="AR165" i="6"/>
  <c r="AN166" i="6"/>
  <c r="AO166" i="6"/>
  <c r="AP166" i="6"/>
  <c r="AQ166" i="6"/>
  <c r="AR166" i="6"/>
  <c r="AN167" i="6"/>
  <c r="AO167" i="6"/>
  <c r="AP167" i="6"/>
  <c r="AQ167" i="6"/>
  <c r="AR167" i="6"/>
  <c r="AN168" i="6"/>
  <c r="AO168" i="6"/>
  <c r="AQ168" i="6"/>
  <c r="AR168" i="6"/>
  <c r="AN169" i="6"/>
  <c r="AP169" i="6" s="1"/>
  <c r="AO169" i="6"/>
  <c r="AQ169" i="6"/>
  <c r="AR169" i="6"/>
  <c r="AN170" i="6"/>
  <c r="AO170" i="6"/>
  <c r="AQ170" i="6"/>
  <c r="AR170" i="6"/>
  <c r="AN171" i="6"/>
  <c r="AP171" i="6" s="1"/>
  <c r="AO171" i="6"/>
  <c r="AQ171" i="6"/>
  <c r="AR171" i="6"/>
  <c r="AN172" i="6"/>
  <c r="AO172" i="6"/>
  <c r="AQ172" i="6"/>
  <c r="AR172" i="6"/>
  <c r="AN173" i="6"/>
  <c r="AP173" i="6" s="1"/>
  <c r="AO173" i="6"/>
  <c r="AQ173" i="6"/>
  <c r="AR173" i="6"/>
  <c r="AN174" i="6"/>
  <c r="AO174" i="6"/>
  <c r="AP174" i="6" s="1"/>
  <c r="AQ174" i="6"/>
  <c r="AR174" i="6"/>
  <c r="AN175" i="6"/>
  <c r="AO175" i="6"/>
  <c r="AQ175" i="6"/>
  <c r="AR175" i="6"/>
  <c r="AN176" i="6"/>
  <c r="AP176" i="6" s="1"/>
  <c r="AO176" i="6"/>
  <c r="AQ176" i="6"/>
  <c r="AR176" i="6"/>
  <c r="AN177" i="6"/>
  <c r="AP177" i="6" s="1"/>
  <c r="AO177" i="6"/>
  <c r="AQ177" i="6"/>
  <c r="AR177" i="6"/>
  <c r="AN178" i="6"/>
  <c r="AO178" i="6"/>
  <c r="AP178" i="6"/>
  <c r="AQ178" i="6"/>
  <c r="AR178" i="6"/>
  <c r="AN179" i="6"/>
  <c r="AP179" i="6" s="1"/>
  <c r="AO179" i="6"/>
  <c r="AQ179" i="6"/>
  <c r="AR179" i="6"/>
  <c r="AN180" i="6"/>
  <c r="AO180" i="6"/>
  <c r="AQ180" i="6"/>
  <c r="AR180" i="6"/>
  <c r="AN181" i="6"/>
  <c r="AP181" i="6" s="1"/>
  <c r="AO181" i="6"/>
  <c r="AQ181" i="6"/>
  <c r="AR181" i="6"/>
  <c r="AN182" i="6"/>
  <c r="AP182" i="6" s="1"/>
  <c r="AO182" i="6"/>
  <c r="AQ182" i="6"/>
  <c r="AR182" i="6"/>
  <c r="AN183" i="6"/>
  <c r="AO183" i="6"/>
  <c r="AP183" i="6" s="1"/>
  <c r="AQ183" i="6"/>
  <c r="AR183" i="6"/>
  <c r="AN184" i="6"/>
  <c r="AP184" i="6" s="1"/>
  <c r="AO184" i="6"/>
  <c r="AQ184" i="6"/>
  <c r="AR184" i="6"/>
  <c r="AN185" i="6"/>
  <c r="AO185" i="6"/>
  <c r="AP185" i="6" s="1"/>
  <c r="AQ185" i="6"/>
  <c r="AR185" i="6"/>
  <c r="AN186" i="6"/>
  <c r="AO186" i="6"/>
  <c r="AQ186" i="6"/>
  <c r="AR186" i="6"/>
  <c r="AN187" i="6"/>
  <c r="AP187" i="6" s="1"/>
  <c r="AO187" i="6"/>
  <c r="AQ187" i="6"/>
  <c r="AR187" i="6"/>
  <c r="AN188" i="6"/>
  <c r="AO188" i="6"/>
  <c r="AQ188" i="6"/>
  <c r="AR188" i="6"/>
  <c r="AN189" i="6"/>
  <c r="AO189" i="6"/>
  <c r="AP189" i="6"/>
  <c r="AQ189" i="6"/>
  <c r="AR189" i="6"/>
  <c r="AN190" i="6"/>
  <c r="AP190" i="6" s="1"/>
  <c r="AO190" i="6"/>
  <c r="AQ190" i="6"/>
  <c r="AR190" i="6"/>
  <c r="AN191" i="6"/>
  <c r="AO191" i="6"/>
  <c r="AQ191" i="6"/>
  <c r="AR191" i="6"/>
  <c r="AN192" i="6"/>
  <c r="AP192" i="6" s="1"/>
  <c r="AO192" i="6"/>
  <c r="AQ192" i="6"/>
  <c r="AR192" i="6"/>
  <c r="AN193" i="6"/>
  <c r="AP193" i="6" s="1"/>
  <c r="AO193" i="6"/>
  <c r="AQ193" i="6"/>
  <c r="AR193" i="6"/>
  <c r="AN194" i="6"/>
  <c r="AO194" i="6"/>
  <c r="AQ194" i="6"/>
  <c r="AR194" i="6"/>
  <c r="AN195" i="6"/>
  <c r="AP195" i="6" s="1"/>
  <c r="AO195" i="6"/>
  <c r="AQ195" i="6"/>
  <c r="AR195" i="6"/>
  <c r="AN196" i="6"/>
  <c r="AO196" i="6"/>
  <c r="AQ196" i="6"/>
  <c r="AR196" i="6"/>
  <c r="AN197" i="6"/>
  <c r="AO197" i="6"/>
  <c r="AQ197" i="6"/>
  <c r="AR197" i="6"/>
  <c r="AN198" i="6"/>
  <c r="AO198" i="6"/>
  <c r="AP198" i="6"/>
  <c r="AQ198" i="6"/>
  <c r="AR198" i="6"/>
  <c r="AN199" i="6"/>
  <c r="AO199" i="6"/>
  <c r="AP199" i="6"/>
  <c r="AQ199" i="6"/>
  <c r="AR199" i="6"/>
  <c r="AN200" i="6"/>
  <c r="AP200" i="6" s="1"/>
  <c r="AO200" i="6"/>
  <c r="AQ200" i="6"/>
  <c r="AR200" i="6"/>
  <c r="AN201" i="6"/>
  <c r="AP201" i="6" s="1"/>
  <c r="AO201" i="6"/>
  <c r="AQ201" i="6"/>
  <c r="AR201" i="6"/>
  <c r="AN202" i="6"/>
  <c r="AP202" i="6" s="1"/>
  <c r="AO202" i="6"/>
  <c r="AQ202" i="6"/>
  <c r="AR202" i="6"/>
  <c r="AN203" i="6"/>
  <c r="AO203" i="6"/>
  <c r="AQ203" i="6"/>
  <c r="AR203" i="6"/>
  <c r="AN204" i="6"/>
  <c r="AP204" i="6" s="1"/>
  <c r="AO204" i="6"/>
  <c r="AQ204" i="6"/>
  <c r="AR204" i="6"/>
  <c r="AN205" i="6"/>
  <c r="AO205" i="6"/>
  <c r="AP205" i="6" s="1"/>
  <c r="AQ205" i="6"/>
  <c r="AR205" i="6"/>
  <c r="AN206" i="6"/>
  <c r="AO206" i="6"/>
  <c r="AP206" i="6"/>
  <c r="AQ206" i="6"/>
  <c r="AR206" i="6"/>
  <c r="AN207" i="6"/>
  <c r="AO207" i="6"/>
  <c r="AQ207" i="6"/>
  <c r="AR207" i="6"/>
  <c r="AN208" i="6"/>
  <c r="AO208" i="6"/>
  <c r="AQ208" i="6"/>
  <c r="AR208" i="6"/>
  <c r="AN209" i="6"/>
  <c r="AO209" i="6"/>
  <c r="AQ209" i="6"/>
  <c r="AR209" i="6"/>
  <c r="AN210" i="6"/>
  <c r="AO210" i="6"/>
  <c r="AP210" i="6" s="1"/>
  <c r="AQ210" i="6"/>
  <c r="AR210" i="6"/>
  <c r="AN211" i="6"/>
  <c r="AP211" i="6" s="1"/>
  <c r="AO211" i="6"/>
  <c r="AQ211" i="6"/>
  <c r="AR211" i="6"/>
  <c r="AN212" i="6"/>
  <c r="AO212" i="6"/>
  <c r="AQ212" i="6"/>
  <c r="AR212" i="6"/>
  <c r="AN213" i="6"/>
  <c r="AP213" i="6" s="1"/>
  <c r="AO213" i="6"/>
  <c r="AQ213" i="6"/>
  <c r="AR213" i="6"/>
  <c r="AN214" i="6"/>
  <c r="AP214" i="6" s="1"/>
  <c r="AO214" i="6"/>
  <c r="AQ214" i="6"/>
  <c r="AR214" i="6"/>
  <c r="AN215" i="6"/>
  <c r="AO215" i="6"/>
  <c r="AP215" i="6"/>
  <c r="AQ215" i="6"/>
  <c r="AR215" i="6"/>
  <c r="AN216" i="6"/>
  <c r="AP216" i="6" s="1"/>
  <c r="AO216" i="6"/>
  <c r="AQ216" i="6"/>
  <c r="AR216" i="6"/>
  <c r="AN217" i="6"/>
  <c r="AO217" i="6"/>
  <c r="AP217" i="6"/>
  <c r="AQ217" i="6"/>
  <c r="AR217" i="6"/>
  <c r="AN218" i="6"/>
  <c r="AO218" i="6"/>
  <c r="AP218" i="6" s="1"/>
  <c r="AQ218" i="6"/>
  <c r="AR218" i="6"/>
  <c r="AN219" i="6"/>
  <c r="AO219" i="6"/>
  <c r="AQ219" i="6"/>
  <c r="AR219" i="6"/>
  <c r="AN220" i="6"/>
  <c r="AO220" i="6"/>
  <c r="AQ220" i="6"/>
  <c r="AR220" i="6"/>
  <c r="AN221" i="6"/>
  <c r="AP221" i="6" s="1"/>
  <c r="AO221" i="6"/>
  <c r="AQ221" i="6"/>
  <c r="AR221" i="6"/>
  <c r="AN222" i="6"/>
  <c r="AP222" i="6" s="1"/>
  <c r="AO222" i="6"/>
  <c r="AQ222" i="6"/>
  <c r="AR222" i="6"/>
  <c r="AN223" i="6"/>
  <c r="AO223" i="6"/>
  <c r="AQ223" i="6"/>
  <c r="AR223" i="6"/>
  <c r="AN224" i="6"/>
  <c r="AO224" i="6"/>
  <c r="AQ224" i="6"/>
  <c r="AR224" i="6"/>
  <c r="AN225" i="6"/>
  <c r="AO225" i="6"/>
  <c r="AQ225" i="6"/>
  <c r="AR225" i="6"/>
  <c r="AN226" i="6"/>
  <c r="AO226" i="6"/>
  <c r="AP226" i="6" s="1"/>
  <c r="AQ226" i="6"/>
  <c r="AR226" i="6"/>
  <c r="AN227" i="6"/>
  <c r="AO227" i="6"/>
  <c r="AP227" i="6" s="1"/>
  <c r="AQ227" i="6"/>
  <c r="AR227" i="6"/>
  <c r="AN228" i="6"/>
  <c r="AO228" i="6"/>
  <c r="AQ228" i="6"/>
  <c r="AR228" i="6"/>
  <c r="AN229" i="6"/>
  <c r="AP229" i="6" s="1"/>
  <c r="AO229" i="6"/>
  <c r="AQ229" i="6"/>
  <c r="AR229" i="6"/>
  <c r="AN230" i="6"/>
  <c r="AO230" i="6"/>
  <c r="AP230" i="6"/>
  <c r="AQ230" i="6"/>
  <c r="AR230" i="6"/>
  <c r="AN231" i="6"/>
  <c r="AP231" i="6" s="1"/>
  <c r="AO231" i="6"/>
  <c r="AQ231" i="6"/>
  <c r="AR231" i="6"/>
  <c r="AN232" i="6"/>
  <c r="AP232" i="6" s="1"/>
  <c r="AO232" i="6"/>
  <c r="AQ232" i="6"/>
  <c r="AR232" i="6"/>
  <c r="AN233" i="6"/>
  <c r="AP233" i="6" s="1"/>
  <c r="AO233" i="6"/>
  <c r="AQ233" i="6"/>
  <c r="AR233" i="6"/>
  <c r="AN234" i="6"/>
  <c r="AO234" i="6"/>
  <c r="AP234" i="6" s="1"/>
  <c r="AQ234" i="6"/>
  <c r="AR234" i="6"/>
  <c r="AN235" i="6"/>
  <c r="AO235" i="6"/>
  <c r="AQ235" i="6"/>
  <c r="AR235" i="6"/>
  <c r="AN236" i="6"/>
  <c r="AO236" i="6"/>
  <c r="AQ236" i="6"/>
  <c r="AR236" i="6"/>
  <c r="AN237" i="6"/>
  <c r="AO237" i="6"/>
  <c r="AP237" i="6" s="1"/>
  <c r="AQ237" i="6"/>
  <c r="AR237" i="6"/>
  <c r="AN238" i="6"/>
  <c r="AO238" i="6"/>
  <c r="AP238" i="6"/>
  <c r="AQ238" i="6"/>
  <c r="AR238" i="6"/>
  <c r="AN239" i="6"/>
  <c r="AO239" i="6"/>
  <c r="AQ239" i="6"/>
  <c r="AR239" i="6"/>
  <c r="AN240" i="6"/>
  <c r="AP240" i="6" s="1"/>
  <c r="AO240" i="6"/>
  <c r="AQ240" i="6"/>
  <c r="AR240" i="6"/>
  <c r="AN241" i="6"/>
  <c r="AP241" i="6" s="1"/>
  <c r="AO241" i="6"/>
  <c r="AQ241" i="6"/>
  <c r="AR241" i="6"/>
  <c r="AN242" i="6"/>
  <c r="AO242" i="6"/>
  <c r="AP242" i="6" s="1"/>
  <c r="AQ242" i="6"/>
  <c r="AR242" i="6"/>
  <c r="AN243" i="6"/>
  <c r="AP243" i="6" s="1"/>
  <c r="AO243" i="6"/>
  <c r="AQ243" i="6"/>
  <c r="AR243" i="6"/>
  <c r="AN244" i="6"/>
  <c r="AP244" i="6" s="1"/>
  <c r="AO244" i="6"/>
  <c r="AQ244" i="6"/>
  <c r="AR244" i="6"/>
  <c r="AN245" i="6"/>
  <c r="AP245" i="6" s="1"/>
  <c r="AO245" i="6"/>
  <c r="AQ245" i="6"/>
  <c r="AR245" i="6"/>
  <c r="AN246" i="6"/>
  <c r="AP246" i="6" s="1"/>
  <c r="AO246" i="6"/>
  <c r="AQ246" i="6"/>
  <c r="AR246" i="6"/>
  <c r="AN247" i="6"/>
  <c r="AO247" i="6"/>
  <c r="AP247" i="6"/>
  <c r="AQ247" i="6"/>
  <c r="AR247" i="6"/>
  <c r="AN248" i="6"/>
  <c r="AP248" i="6" s="1"/>
  <c r="AO248" i="6"/>
  <c r="AQ248" i="6"/>
  <c r="AR248" i="6"/>
  <c r="AN249" i="6"/>
  <c r="AO249" i="6"/>
  <c r="AP249" i="6"/>
  <c r="AQ249" i="6"/>
  <c r="AR249" i="6"/>
  <c r="AN250" i="6"/>
  <c r="AO250" i="6"/>
  <c r="AP250" i="6" s="1"/>
  <c r="AQ250" i="6"/>
  <c r="AR250" i="6"/>
  <c r="AN251" i="6"/>
  <c r="AO251" i="6"/>
  <c r="AQ251" i="6"/>
  <c r="AR251" i="6"/>
  <c r="AN252" i="6"/>
  <c r="AP252" i="6" s="1"/>
  <c r="AO252" i="6"/>
  <c r="AQ252" i="6"/>
  <c r="AR252" i="6"/>
  <c r="AN253" i="6"/>
  <c r="AP253" i="6" s="1"/>
  <c r="AO253" i="6"/>
  <c r="AQ253" i="6"/>
  <c r="AR253" i="6"/>
  <c r="AN254" i="6"/>
  <c r="AP254" i="6" s="1"/>
  <c r="AO254" i="6"/>
  <c r="AQ254" i="6"/>
  <c r="AR254" i="6"/>
  <c r="AN255" i="6"/>
  <c r="AO255" i="6"/>
  <c r="AQ255" i="6"/>
  <c r="AR255" i="6"/>
  <c r="AN256" i="6"/>
  <c r="AO256" i="6"/>
  <c r="AQ256" i="6"/>
  <c r="AR256" i="6"/>
  <c r="AN257" i="6"/>
  <c r="AP257" i="6" s="1"/>
  <c r="AO257" i="6"/>
  <c r="AQ257" i="6"/>
  <c r="AR257" i="6"/>
  <c r="AN258" i="6"/>
  <c r="AO258" i="6"/>
  <c r="AP258" i="6" s="1"/>
  <c r="AQ258" i="6"/>
  <c r="AR258" i="6"/>
  <c r="AN259" i="6"/>
  <c r="AO259" i="6"/>
  <c r="AP259" i="6" s="1"/>
  <c r="AQ259" i="6"/>
  <c r="AR259" i="6"/>
  <c r="AN260" i="6"/>
  <c r="AO260" i="6"/>
  <c r="AQ260" i="6"/>
  <c r="AR260" i="6"/>
  <c r="AN261" i="6"/>
  <c r="AP261" i="6" s="1"/>
  <c r="AO261" i="6"/>
  <c r="AQ261" i="6"/>
  <c r="AR261" i="6"/>
  <c r="AN262" i="6"/>
  <c r="AO262" i="6"/>
  <c r="AP262" i="6"/>
  <c r="AQ262" i="6"/>
  <c r="AR262" i="6"/>
  <c r="AN263" i="6"/>
  <c r="AP263" i="6" s="1"/>
  <c r="AO263" i="6"/>
  <c r="AQ263" i="6"/>
  <c r="AR263" i="6"/>
  <c r="AN264" i="6"/>
  <c r="AP264" i="6" s="1"/>
  <c r="AO264" i="6"/>
  <c r="AQ264" i="6"/>
  <c r="AR264" i="6"/>
  <c r="AN265" i="6"/>
  <c r="AP265" i="6" s="1"/>
  <c r="AO265" i="6"/>
  <c r="AQ265" i="6"/>
  <c r="AR265" i="6"/>
  <c r="AN266" i="6"/>
  <c r="AO266" i="6"/>
  <c r="AP266" i="6"/>
  <c r="AQ266" i="6"/>
  <c r="AR266" i="6"/>
  <c r="AN267" i="6"/>
  <c r="AP267" i="6" s="1"/>
  <c r="AO267" i="6"/>
  <c r="AQ267" i="6"/>
  <c r="AR267" i="6"/>
  <c r="AN268" i="6"/>
  <c r="AO268" i="6"/>
  <c r="AQ268" i="6"/>
  <c r="AR268" i="6"/>
  <c r="AN269" i="6"/>
  <c r="AO269" i="6"/>
  <c r="AP269" i="6"/>
  <c r="AQ269" i="6"/>
  <c r="AR269" i="6"/>
  <c r="AN270" i="6"/>
  <c r="AP270" i="6" s="1"/>
  <c r="AO270" i="6"/>
  <c r="AQ270" i="6"/>
  <c r="AR270" i="6"/>
  <c r="AN271" i="6"/>
  <c r="AO271" i="6"/>
  <c r="AQ271" i="6"/>
  <c r="AR271" i="6"/>
  <c r="AN272" i="6"/>
  <c r="AP272" i="6" s="1"/>
  <c r="AO272" i="6"/>
  <c r="AQ272" i="6"/>
  <c r="AR272" i="6"/>
  <c r="AN273" i="6"/>
  <c r="AP273" i="6" s="1"/>
  <c r="AO273" i="6"/>
  <c r="AQ273" i="6"/>
  <c r="AR273" i="6"/>
  <c r="AN274" i="6"/>
  <c r="AO274" i="6"/>
  <c r="AQ274" i="6"/>
  <c r="AR274" i="6"/>
  <c r="AN275" i="6"/>
  <c r="AP275" i="6" s="1"/>
  <c r="AO275" i="6"/>
  <c r="AQ275" i="6"/>
  <c r="AR275" i="6"/>
  <c r="AN276" i="6"/>
  <c r="AO276" i="6"/>
  <c r="AQ276" i="6"/>
  <c r="AR276" i="6"/>
  <c r="AN277" i="6"/>
  <c r="AO277" i="6"/>
  <c r="AQ277" i="6"/>
  <c r="AR277" i="6"/>
  <c r="AN278" i="6"/>
  <c r="AO278" i="6"/>
  <c r="AP278" i="6" s="1"/>
  <c r="AQ278" i="6"/>
  <c r="AR278" i="6"/>
  <c r="AN279" i="6"/>
  <c r="AO279" i="6"/>
  <c r="AQ279" i="6"/>
  <c r="AR279" i="6"/>
  <c r="AN280" i="6"/>
  <c r="AP280" i="6" s="1"/>
  <c r="AO280" i="6"/>
  <c r="AQ280" i="6"/>
  <c r="AR280" i="6"/>
  <c r="AN281" i="6"/>
  <c r="AO281" i="6"/>
  <c r="AP281" i="6"/>
  <c r="AQ281" i="6"/>
  <c r="AR281" i="6"/>
  <c r="AN282" i="6"/>
  <c r="AP282" i="6" s="1"/>
  <c r="AO282" i="6"/>
  <c r="AQ282" i="6"/>
  <c r="AR282" i="6"/>
  <c r="AN283" i="6"/>
  <c r="AP283" i="6" s="1"/>
  <c r="AO283" i="6"/>
  <c r="AQ283" i="6"/>
  <c r="AR283" i="6"/>
  <c r="AN284" i="6"/>
  <c r="AP284" i="6" s="1"/>
  <c r="AO284" i="6"/>
  <c r="AQ284" i="6"/>
  <c r="AR284" i="6"/>
  <c r="AN285" i="6"/>
  <c r="AP285" i="6" s="1"/>
  <c r="AO285" i="6"/>
  <c r="AQ285" i="6"/>
  <c r="AR285" i="6"/>
  <c r="AN286" i="6"/>
  <c r="AO286" i="6"/>
  <c r="AP286" i="6"/>
  <c r="AQ286" i="6"/>
  <c r="AR286" i="6"/>
  <c r="AN287" i="6"/>
  <c r="AP287" i="6" s="1"/>
  <c r="AO287" i="6"/>
  <c r="AQ287" i="6"/>
  <c r="AR287" i="6"/>
  <c r="AN288" i="6"/>
  <c r="AP288" i="6" s="1"/>
  <c r="AO288" i="6"/>
  <c r="AQ288" i="6"/>
  <c r="AR288" i="6"/>
  <c r="AN289" i="6"/>
  <c r="AP289" i="6" s="1"/>
  <c r="AO289" i="6"/>
  <c r="AQ289" i="6"/>
  <c r="AR289" i="6"/>
  <c r="AN290" i="6"/>
  <c r="AO290" i="6"/>
  <c r="AP290" i="6"/>
  <c r="AQ290" i="6"/>
  <c r="AR290" i="6"/>
  <c r="AN291" i="6"/>
  <c r="AP291" i="6" s="1"/>
  <c r="AO291" i="6"/>
  <c r="AQ291" i="6"/>
  <c r="AR291" i="6"/>
  <c r="AN292" i="6"/>
  <c r="AP292" i="6" s="1"/>
  <c r="AO292" i="6"/>
  <c r="AQ292" i="6"/>
  <c r="AR292" i="6"/>
  <c r="AN293" i="6"/>
  <c r="AP293" i="6" s="1"/>
  <c r="AO293" i="6"/>
  <c r="AQ293" i="6"/>
  <c r="AR293" i="6"/>
  <c r="AN294" i="6"/>
  <c r="AP294" i="6" s="1"/>
  <c r="AO294" i="6"/>
  <c r="AQ294" i="6"/>
  <c r="AR294" i="6"/>
  <c r="AN295" i="6"/>
  <c r="AO295" i="6"/>
  <c r="AP295" i="6"/>
  <c r="AQ295" i="6"/>
  <c r="AR295" i="6"/>
  <c r="AN296" i="6"/>
  <c r="AP296" i="6" s="1"/>
  <c r="AO296" i="6"/>
  <c r="AQ296" i="6"/>
  <c r="AR296" i="6"/>
  <c r="AN297" i="6"/>
  <c r="AO297" i="6"/>
  <c r="AP297" i="6"/>
  <c r="AQ297" i="6"/>
  <c r="AR297" i="6"/>
  <c r="AN298" i="6"/>
  <c r="AP298" i="6" s="1"/>
  <c r="AO298" i="6"/>
  <c r="AQ298" i="6"/>
  <c r="AR298" i="6"/>
  <c r="AN299" i="6"/>
  <c r="AP299" i="6" s="1"/>
  <c r="AO299" i="6"/>
  <c r="AQ299" i="6"/>
  <c r="AR299" i="6"/>
  <c r="AN300" i="6"/>
  <c r="AP300" i="6" s="1"/>
  <c r="AO300" i="6"/>
  <c r="AQ300" i="6"/>
  <c r="AR300" i="6"/>
  <c r="AN301" i="6"/>
  <c r="AP301" i="6" s="1"/>
  <c r="AO301" i="6"/>
  <c r="AQ301" i="6"/>
  <c r="AR301" i="6"/>
  <c r="AN302" i="6"/>
  <c r="AO302" i="6"/>
  <c r="AP302" i="6"/>
  <c r="AQ302" i="6"/>
  <c r="AR302" i="6"/>
  <c r="AN303" i="6"/>
  <c r="AP303" i="6" s="1"/>
  <c r="AO303" i="6"/>
  <c r="AQ303" i="6"/>
  <c r="AR303" i="6"/>
  <c r="AN304" i="6"/>
  <c r="AP304" i="6" s="1"/>
  <c r="AO304" i="6"/>
  <c r="AQ304" i="6"/>
  <c r="AR304" i="6"/>
  <c r="AN305" i="6"/>
  <c r="AP305" i="6" s="1"/>
  <c r="AO305" i="6"/>
  <c r="AQ305" i="6"/>
  <c r="AR305" i="6"/>
  <c r="AN306" i="6"/>
  <c r="AO306" i="6"/>
  <c r="AP306" i="6"/>
  <c r="AQ306" i="6"/>
  <c r="AR306" i="6"/>
  <c r="AN307" i="6"/>
  <c r="AP307" i="6" s="1"/>
  <c r="AO307" i="6"/>
  <c r="AQ307" i="6"/>
  <c r="AR307" i="6"/>
  <c r="AN308" i="6"/>
  <c r="AP308" i="6" s="1"/>
  <c r="AO308" i="6"/>
  <c r="AQ308" i="6"/>
  <c r="AR308" i="6"/>
  <c r="AN309" i="6"/>
  <c r="AP309" i="6" s="1"/>
  <c r="AO309" i="6"/>
  <c r="AQ309" i="6"/>
  <c r="AR309" i="6"/>
  <c r="AN310" i="6"/>
  <c r="AP310" i="6" s="1"/>
  <c r="AO310" i="6"/>
  <c r="AQ310" i="6"/>
  <c r="AR310" i="6"/>
  <c r="AN311" i="6"/>
  <c r="AO311" i="6"/>
  <c r="AP311" i="6"/>
  <c r="AQ311" i="6"/>
  <c r="AR311" i="6"/>
  <c r="AN312" i="6"/>
  <c r="AP312" i="6" s="1"/>
  <c r="AO312" i="6"/>
  <c r="AQ312" i="6"/>
  <c r="AR312" i="6"/>
  <c r="AN313" i="6"/>
  <c r="AO313" i="6"/>
  <c r="AP313" i="6"/>
  <c r="AQ313" i="6"/>
  <c r="AR313" i="6"/>
  <c r="AN314" i="6"/>
  <c r="AP314" i="6" s="1"/>
  <c r="AO314" i="6"/>
  <c r="AQ314" i="6"/>
  <c r="AR314" i="6"/>
  <c r="AN315" i="6"/>
  <c r="AP315" i="6" s="1"/>
  <c r="AO315" i="6"/>
  <c r="AQ315" i="6"/>
  <c r="AR315" i="6"/>
  <c r="AN316" i="6"/>
  <c r="AP316" i="6" s="1"/>
  <c r="AO316" i="6"/>
  <c r="AQ316" i="6"/>
  <c r="AR316" i="6"/>
  <c r="AN317" i="6"/>
  <c r="AP317" i="6" s="1"/>
  <c r="AO317" i="6"/>
  <c r="AQ317" i="6"/>
  <c r="AR317" i="6"/>
  <c r="AN318" i="6"/>
  <c r="AO318" i="6"/>
  <c r="AP318" i="6"/>
  <c r="AQ318" i="6"/>
  <c r="AR318" i="6"/>
  <c r="AN319" i="6"/>
  <c r="AP319" i="6" s="1"/>
  <c r="AO319" i="6"/>
  <c r="AQ319" i="6"/>
  <c r="AR319" i="6"/>
  <c r="AN320" i="6"/>
  <c r="AP320" i="6" s="1"/>
  <c r="AO320" i="6"/>
  <c r="AQ320" i="6"/>
  <c r="AR320" i="6"/>
  <c r="AN321" i="6"/>
  <c r="AP321" i="6" s="1"/>
  <c r="AO321" i="6"/>
  <c r="AQ321" i="6"/>
  <c r="AR321" i="6"/>
  <c r="AN322" i="6"/>
  <c r="AO322" i="6"/>
  <c r="AP322" i="6"/>
  <c r="AQ322" i="6"/>
  <c r="AR322" i="6"/>
  <c r="AN323" i="6"/>
  <c r="AP323" i="6" s="1"/>
  <c r="AO323" i="6"/>
  <c r="AQ323" i="6"/>
  <c r="AR323" i="6"/>
  <c r="AN324" i="6"/>
  <c r="AP324" i="6" s="1"/>
  <c r="AO324" i="6"/>
  <c r="AQ324" i="6"/>
  <c r="AR324" i="6"/>
  <c r="AN325" i="6"/>
  <c r="AP325" i="6" s="1"/>
  <c r="AO325" i="6"/>
  <c r="AQ325" i="6"/>
  <c r="AR325" i="6"/>
  <c r="AN326" i="6"/>
  <c r="AP326" i="6" s="1"/>
  <c r="AO326" i="6"/>
  <c r="AQ326" i="6"/>
  <c r="AR326" i="6"/>
  <c r="AN327" i="6"/>
  <c r="AO327" i="6"/>
  <c r="AP327" i="6"/>
  <c r="AQ327" i="6"/>
  <c r="AR327" i="6"/>
  <c r="AN328" i="6"/>
  <c r="AP328" i="6" s="1"/>
  <c r="AO328" i="6"/>
  <c r="AQ328" i="6"/>
  <c r="AR328" i="6"/>
  <c r="AN329" i="6"/>
  <c r="AO329" i="6"/>
  <c r="AP329" i="6"/>
  <c r="AQ329" i="6"/>
  <c r="AR329" i="6"/>
  <c r="AN330" i="6"/>
  <c r="AP330" i="6" s="1"/>
  <c r="AO330" i="6"/>
  <c r="AQ330" i="6"/>
  <c r="AR330" i="6"/>
  <c r="AN331" i="6"/>
  <c r="AP331" i="6" s="1"/>
  <c r="AO331" i="6"/>
  <c r="AQ331" i="6"/>
  <c r="AR331" i="6"/>
  <c r="AN332" i="6"/>
  <c r="AP332" i="6" s="1"/>
  <c r="AO332" i="6"/>
  <c r="AQ332" i="6"/>
  <c r="AR332" i="6"/>
  <c r="AN333" i="6"/>
  <c r="AP333" i="6" s="1"/>
  <c r="AO333" i="6"/>
  <c r="AQ333" i="6"/>
  <c r="AR333" i="6"/>
  <c r="AN334" i="6"/>
  <c r="AO334" i="6"/>
  <c r="AP334" i="6"/>
  <c r="AQ334" i="6"/>
  <c r="AR334" i="6"/>
  <c r="AN335" i="6"/>
  <c r="AP335" i="6" s="1"/>
  <c r="AO335" i="6"/>
  <c r="AQ335" i="6"/>
  <c r="AR335" i="6"/>
  <c r="AN336" i="6"/>
  <c r="AP336" i="6" s="1"/>
  <c r="AO336" i="6"/>
  <c r="AQ336" i="6"/>
  <c r="AR336" i="6"/>
  <c r="AN337" i="6"/>
  <c r="AP337" i="6" s="1"/>
  <c r="AO337" i="6"/>
  <c r="AQ337" i="6"/>
  <c r="AR337" i="6"/>
  <c r="AN338" i="6"/>
  <c r="AO338" i="6"/>
  <c r="AP338" i="6"/>
  <c r="AQ338" i="6"/>
  <c r="AR338" i="6"/>
  <c r="AN339" i="6"/>
  <c r="AP339" i="6" s="1"/>
  <c r="AO339" i="6"/>
  <c r="AQ339" i="6"/>
  <c r="AR339" i="6"/>
  <c r="AN340" i="6"/>
  <c r="AP340" i="6" s="1"/>
  <c r="AO340" i="6"/>
  <c r="AQ340" i="6"/>
  <c r="AR340" i="6"/>
  <c r="AN341" i="6"/>
  <c r="AP341" i="6" s="1"/>
  <c r="AO341" i="6"/>
  <c r="AQ341" i="6"/>
  <c r="AR341" i="6"/>
  <c r="AN342" i="6"/>
  <c r="AP342" i="6" s="1"/>
  <c r="AO342" i="6"/>
  <c r="AQ342" i="6"/>
  <c r="AR342" i="6"/>
  <c r="AN343" i="6"/>
  <c r="AP343" i="6" s="1"/>
  <c r="AO343" i="6"/>
  <c r="AQ343" i="6"/>
  <c r="AR343" i="6"/>
  <c r="AN344" i="6"/>
  <c r="AO344" i="6"/>
  <c r="AP344" i="6"/>
  <c r="AQ344" i="6"/>
  <c r="AR344" i="6"/>
  <c r="AN345" i="6"/>
  <c r="AP345" i="6" s="1"/>
  <c r="AO345" i="6"/>
  <c r="AQ345" i="6"/>
  <c r="AR345" i="6"/>
  <c r="AN346" i="6"/>
  <c r="AP346" i="6" s="1"/>
  <c r="AO346" i="6"/>
  <c r="AQ346" i="6"/>
  <c r="AR346" i="6"/>
  <c r="AN347" i="6"/>
  <c r="AO347" i="6"/>
  <c r="AP347" i="6"/>
  <c r="AQ347" i="6"/>
  <c r="AR347" i="6"/>
  <c r="AN348" i="6"/>
  <c r="AP348" i="6" s="1"/>
  <c r="AO348" i="6"/>
  <c r="AQ348" i="6"/>
  <c r="AR348" i="6"/>
  <c r="AN349" i="6"/>
  <c r="AP349" i="6" s="1"/>
  <c r="AO349" i="6"/>
  <c r="AQ349" i="6"/>
  <c r="AR349" i="6"/>
  <c r="AN350" i="6"/>
  <c r="AP350" i="6" s="1"/>
  <c r="AO350" i="6"/>
  <c r="AQ350" i="6"/>
  <c r="AR350" i="6"/>
  <c r="AN351" i="6"/>
  <c r="AP351" i="6" s="1"/>
  <c r="AO351" i="6"/>
  <c r="AQ351" i="6"/>
  <c r="AR351" i="6"/>
  <c r="AN352" i="6"/>
  <c r="AO352" i="6"/>
  <c r="AP352" i="6"/>
  <c r="AQ352" i="6"/>
  <c r="AR352" i="6"/>
  <c r="AN353" i="6"/>
  <c r="AP353" i="6" s="1"/>
  <c r="AO353" i="6"/>
  <c r="AQ353" i="6"/>
  <c r="AR353" i="6"/>
  <c r="AN354" i="6"/>
  <c r="AP354" i="6" s="1"/>
  <c r="AO354" i="6"/>
  <c r="AQ354" i="6"/>
  <c r="AR354" i="6"/>
  <c r="AN355" i="6"/>
  <c r="AO355" i="6"/>
  <c r="AP355" i="6"/>
  <c r="AQ355" i="6"/>
  <c r="AR355" i="6"/>
  <c r="AN356" i="6"/>
  <c r="AP356" i="6" s="1"/>
  <c r="AO356" i="6"/>
  <c r="AQ356" i="6"/>
  <c r="AR356" i="6"/>
  <c r="AN357" i="6"/>
  <c r="AP357" i="6" s="1"/>
  <c r="AO357" i="6"/>
  <c r="AQ357" i="6"/>
  <c r="AR357" i="6"/>
  <c r="AN358" i="6"/>
  <c r="AP358" i="6" s="1"/>
  <c r="AO358" i="6"/>
  <c r="AQ358" i="6"/>
  <c r="AR358" i="6"/>
  <c r="AN359" i="6"/>
  <c r="AP359" i="6" s="1"/>
  <c r="AO359" i="6"/>
  <c r="AQ359" i="6"/>
  <c r="AR359" i="6"/>
  <c r="AN360" i="6"/>
  <c r="AO360" i="6"/>
  <c r="AP360" i="6"/>
  <c r="AQ360" i="6"/>
  <c r="AR360" i="6"/>
  <c r="AN361" i="6"/>
  <c r="AP361" i="6" s="1"/>
  <c r="AO361" i="6"/>
  <c r="AQ361" i="6"/>
  <c r="AR361" i="6"/>
  <c r="AN362" i="6"/>
  <c r="AP362" i="6" s="1"/>
  <c r="AO362" i="6"/>
  <c r="AQ362" i="6"/>
  <c r="AR362" i="6"/>
  <c r="AN363" i="6"/>
  <c r="AO363" i="6"/>
  <c r="AP363" i="6"/>
  <c r="AQ363" i="6"/>
  <c r="AR363" i="6"/>
  <c r="AN364" i="6"/>
  <c r="AP364" i="6" s="1"/>
  <c r="AO364" i="6"/>
  <c r="AQ364" i="6"/>
  <c r="AR364" i="6"/>
  <c r="AN365" i="6"/>
  <c r="AP365" i="6" s="1"/>
  <c r="AO365" i="6"/>
  <c r="AQ365" i="6"/>
  <c r="AR365" i="6"/>
  <c r="AN366" i="6"/>
  <c r="AP366" i="6" s="1"/>
  <c r="AO366" i="6"/>
  <c r="AQ366" i="6"/>
  <c r="AR366" i="6"/>
  <c r="AN367" i="6"/>
  <c r="AP367" i="6" s="1"/>
  <c r="AO367" i="6"/>
  <c r="AQ367" i="6"/>
  <c r="AR367" i="6"/>
  <c r="AN368" i="6"/>
  <c r="AO368" i="6"/>
  <c r="AP368" i="6"/>
  <c r="AQ368" i="6"/>
  <c r="AR368" i="6"/>
  <c r="AN369" i="6"/>
  <c r="AP369" i="6" s="1"/>
  <c r="AO369" i="6"/>
  <c r="AQ369" i="6"/>
  <c r="AR369" i="6"/>
  <c r="AN370" i="6"/>
  <c r="AP370" i="6" s="1"/>
  <c r="AO370" i="6"/>
  <c r="AQ370" i="6"/>
  <c r="AR370" i="6"/>
  <c r="AN371" i="6"/>
  <c r="AO371" i="6"/>
  <c r="AP371" i="6"/>
  <c r="AQ371" i="6"/>
  <c r="AR371" i="6"/>
  <c r="AN372" i="6"/>
  <c r="AP372" i="6" s="1"/>
  <c r="AO372" i="6"/>
  <c r="AQ372" i="6"/>
  <c r="AR372" i="6"/>
  <c r="AN373" i="6"/>
  <c r="AP373" i="6" s="1"/>
  <c r="AO373" i="6"/>
  <c r="AQ373" i="6"/>
  <c r="AR373" i="6"/>
  <c r="AN374" i="6"/>
  <c r="AP374" i="6" s="1"/>
  <c r="AO374" i="6"/>
  <c r="AQ374" i="6"/>
  <c r="AR374" i="6"/>
  <c r="AN375" i="6"/>
  <c r="AP375" i="6" s="1"/>
  <c r="AO375" i="6"/>
  <c r="AQ375" i="6"/>
  <c r="AR375" i="6"/>
  <c r="AN376" i="6"/>
  <c r="AO376" i="6"/>
  <c r="AP376" i="6"/>
  <c r="AQ376" i="6"/>
  <c r="AR376" i="6"/>
  <c r="AN377" i="6"/>
  <c r="AP377" i="6" s="1"/>
  <c r="AO377" i="6"/>
  <c r="AQ377" i="6"/>
  <c r="AR377" i="6"/>
  <c r="AN378" i="6"/>
  <c r="AP378" i="6" s="1"/>
  <c r="AO378" i="6"/>
  <c r="AQ378" i="6"/>
  <c r="AR378" i="6"/>
  <c r="AN379" i="6"/>
  <c r="AO379" i="6"/>
  <c r="AP379" i="6"/>
  <c r="AQ379" i="6"/>
  <c r="AR379" i="6"/>
  <c r="AN380" i="6"/>
  <c r="AP380" i="6" s="1"/>
  <c r="AO380" i="6"/>
  <c r="AQ380" i="6"/>
  <c r="AR380" i="6"/>
  <c r="AN381" i="6"/>
  <c r="AP381" i="6" s="1"/>
  <c r="AO381" i="6"/>
  <c r="AQ381" i="6"/>
  <c r="AR381" i="6"/>
  <c r="AN382" i="6"/>
  <c r="AP382" i="6" s="1"/>
  <c r="AO382" i="6"/>
  <c r="AQ382" i="6"/>
  <c r="AR382" i="6"/>
  <c r="AN383" i="6"/>
  <c r="AP383" i="6" s="1"/>
  <c r="AO383" i="6"/>
  <c r="AQ383" i="6"/>
  <c r="AR383" i="6"/>
  <c r="AN384" i="6"/>
  <c r="AO384" i="6"/>
  <c r="AP384" i="6"/>
  <c r="AQ384" i="6"/>
  <c r="AR384" i="6"/>
  <c r="AN385" i="6"/>
  <c r="AP385" i="6" s="1"/>
  <c r="AO385" i="6"/>
  <c r="AQ385" i="6"/>
  <c r="AR385" i="6"/>
  <c r="AN386" i="6"/>
  <c r="AP386" i="6" s="1"/>
  <c r="AO386" i="6"/>
  <c r="AQ386" i="6"/>
  <c r="AR386" i="6"/>
  <c r="AN387" i="6"/>
  <c r="AO387" i="6"/>
  <c r="AP387" i="6"/>
  <c r="AQ387" i="6"/>
  <c r="AR387" i="6"/>
  <c r="AN388" i="6"/>
  <c r="AP388" i="6" s="1"/>
  <c r="AO388" i="6"/>
  <c r="AQ388" i="6"/>
  <c r="AR388" i="6"/>
  <c r="AN389" i="6"/>
  <c r="AP389" i="6" s="1"/>
  <c r="AO389" i="6"/>
  <c r="AQ389" i="6"/>
  <c r="AR389" i="6"/>
  <c r="AN390" i="6"/>
  <c r="AP390" i="6" s="1"/>
  <c r="AO390" i="6"/>
  <c r="AQ390" i="6"/>
  <c r="AR390" i="6"/>
  <c r="AN391" i="6"/>
  <c r="AP391" i="6" s="1"/>
  <c r="AO391" i="6"/>
  <c r="AQ391" i="6"/>
  <c r="AR391" i="6"/>
  <c r="AN392" i="6"/>
  <c r="AO392" i="6"/>
  <c r="AP392" i="6"/>
  <c r="AQ392" i="6"/>
  <c r="AR392" i="6"/>
  <c r="AN393" i="6"/>
  <c r="AP393" i="6" s="1"/>
  <c r="AO393" i="6"/>
  <c r="AQ393" i="6"/>
  <c r="AR393" i="6"/>
  <c r="AN394" i="6"/>
  <c r="AP394" i="6" s="1"/>
  <c r="AO394" i="6"/>
  <c r="AQ394" i="6"/>
  <c r="AR394" i="6"/>
  <c r="AN395" i="6"/>
  <c r="AO395" i="6"/>
  <c r="AP395" i="6"/>
  <c r="AQ395" i="6"/>
  <c r="AR395" i="6"/>
  <c r="AN396" i="6"/>
  <c r="AP396" i="6" s="1"/>
  <c r="AO396" i="6"/>
  <c r="AQ396" i="6"/>
  <c r="AR396" i="6"/>
  <c r="AN397" i="6"/>
  <c r="AP397" i="6" s="1"/>
  <c r="AO397" i="6"/>
  <c r="AQ397" i="6"/>
  <c r="AR397" i="6"/>
  <c r="AN398" i="6"/>
  <c r="AP398" i="6" s="1"/>
  <c r="AO398" i="6"/>
  <c r="AQ398" i="6"/>
  <c r="AR398" i="6"/>
  <c r="AN399" i="6"/>
  <c r="AP399" i="6" s="1"/>
  <c r="AO399" i="6"/>
  <c r="AQ399" i="6"/>
  <c r="AR399" i="6"/>
  <c r="AN400" i="6"/>
  <c r="AO400" i="6"/>
  <c r="AP400" i="6"/>
  <c r="AQ400" i="6"/>
  <c r="AR400" i="6"/>
  <c r="AN401" i="6"/>
  <c r="AP401" i="6" s="1"/>
  <c r="AO401" i="6"/>
  <c r="AQ401" i="6"/>
  <c r="AR401" i="6"/>
  <c r="AN402" i="6"/>
  <c r="AP402" i="6" s="1"/>
  <c r="AO402" i="6"/>
  <c r="AQ402" i="6"/>
  <c r="AR402" i="6"/>
  <c r="AN403" i="6"/>
  <c r="AP403" i="6" s="1"/>
  <c r="AO403" i="6"/>
  <c r="AQ403" i="6"/>
  <c r="AR403" i="6"/>
  <c r="AN404" i="6"/>
  <c r="AO404" i="6"/>
  <c r="AP404" i="6"/>
  <c r="AQ404" i="6"/>
  <c r="AR404" i="6"/>
  <c r="AN405" i="6"/>
  <c r="AP405" i="6" s="1"/>
  <c r="AO405" i="6"/>
  <c r="AQ405" i="6"/>
  <c r="AR405" i="6"/>
  <c r="AN406" i="6"/>
  <c r="AP406" i="6" s="1"/>
  <c r="AO406" i="6"/>
  <c r="AQ406" i="6"/>
  <c r="AR406" i="6"/>
  <c r="AN407" i="6"/>
  <c r="AP407" i="6" s="1"/>
  <c r="AO407" i="6"/>
  <c r="AQ407" i="6"/>
  <c r="AR407" i="6"/>
  <c r="AN408" i="6"/>
  <c r="AP408" i="6" s="1"/>
  <c r="AO408" i="6"/>
  <c r="AQ408" i="6"/>
  <c r="AR408" i="6"/>
  <c r="AN409" i="6"/>
  <c r="AO409" i="6"/>
  <c r="AP409" i="6"/>
  <c r="AQ409" i="6"/>
  <c r="AR409" i="6"/>
  <c r="AN410" i="6"/>
  <c r="AP410" i="6" s="1"/>
  <c r="AO410" i="6"/>
  <c r="AQ410" i="6"/>
  <c r="AR410" i="6"/>
  <c r="AN411" i="6"/>
  <c r="AP411" i="6" s="1"/>
  <c r="AO411" i="6"/>
  <c r="AQ411" i="6"/>
  <c r="AR411" i="6"/>
  <c r="AN412" i="6"/>
  <c r="AO412" i="6"/>
  <c r="AP412" i="6"/>
  <c r="AQ412" i="6"/>
  <c r="AR412" i="6"/>
  <c r="AN413" i="6"/>
  <c r="AP413" i="6" s="1"/>
  <c r="AO413" i="6"/>
  <c r="AQ413" i="6"/>
  <c r="AR413" i="6"/>
  <c r="AN414" i="6"/>
  <c r="AP414" i="6" s="1"/>
  <c r="AO414" i="6"/>
  <c r="AQ414" i="6"/>
  <c r="AR414" i="6"/>
  <c r="AN415" i="6"/>
  <c r="AP415" i="6" s="1"/>
  <c r="AO415" i="6"/>
  <c r="AQ415" i="6"/>
  <c r="AR415" i="6"/>
  <c r="AN416" i="6"/>
  <c r="AP416" i="6" s="1"/>
  <c r="AO416" i="6"/>
  <c r="AQ416" i="6"/>
  <c r="AR416" i="6"/>
  <c r="AN417" i="6"/>
  <c r="AO417" i="6"/>
  <c r="AP417" i="6"/>
  <c r="AQ417" i="6"/>
  <c r="AR417" i="6"/>
  <c r="AN418" i="6"/>
  <c r="AP418" i="6" s="1"/>
  <c r="AO418" i="6"/>
  <c r="AQ418" i="6"/>
  <c r="AR418" i="6"/>
  <c r="AN419" i="6"/>
  <c r="AP419" i="6" s="1"/>
  <c r="AO419" i="6"/>
  <c r="AQ419" i="6"/>
  <c r="AR419" i="6"/>
  <c r="AN420" i="6"/>
  <c r="AO420" i="6"/>
  <c r="AP420" i="6"/>
  <c r="AQ420" i="6"/>
  <c r="AR420" i="6"/>
  <c r="AN421" i="6"/>
  <c r="AP421" i="6" s="1"/>
  <c r="AO421" i="6"/>
  <c r="AQ421" i="6"/>
  <c r="AR421" i="6"/>
  <c r="AN422" i="6"/>
  <c r="AP422" i="6" s="1"/>
  <c r="AO422" i="6"/>
  <c r="AQ422" i="6"/>
  <c r="AR422" i="6"/>
  <c r="AN423" i="6"/>
  <c r="AP423" i="6" s="1"/>
  <c r="AO423" i="6"/>
  <c r="AQ423" i="6"/>
  <c r="AR423" i="6"/>
  <c r="AN424" i="6"/>
  <c r="AP424" i="6" s="1"/>
  <c r="AO424" i="6"/>
  <c r="AQ424" i="6"/>
  <c r="AR424" i="6"/>
  <c r="AN425" i="6"/>
  <c r="AP425" i="6" s="1"/>
  <c r="AO425" i="6"/>
  <c r="AQ425" i="6"/>
  <c r="AR425" i="6"/>
  <c r="AN426" i="6"/>
  <c r="AP426" i="6" s="1"/>
  <c r="AO426" i="6"/>
  <c r="AQ426" i="6"/>
  <c r="AR426" i="6"/>
  <c r="AN427" i="6"/>
  <c r="AO427" i="6"/>
  <c r="AP427" i="6"/>
  <c r="AQ427" i="6"/>
  <c r="AR427" i="6"/>
  <c r="AN428" i="6"/>
  <c r="AO428" i="6"/>
  <c r="AP428" i="6"/>
  <c r="AQ428" i="6"/>
  <c r="AR428" i="6"/>
  <c r="AN429" i="6"/>
  <c r="AP429" i="6" s="1"/>
  <c r="AO429" i="6"/>
  <c r="AQ429" i="6"/>
  <c r="AR429" i="6"/>
  <c r="AN430" i="6"/>
  <c r="AP430" i="6" s="1"/>
  <c r="AO430" i="6"/>
  <c r="AQ430" i="6"/>
  <c r="AR430" i="6"/>
  <c r="AN431" i="6"/>
  <c r="AP431" i="6" s="1"/>
  <c r="AO431" i="6"/>
  <c r="AQ431" i="6"/>
  <c r="AR431" i="6"/>
  <c r="AN432" i="6"/>
  <c r="AP432" i="6" s="1"/>
  <c r="AO432" i="6"/>
  <c r="AQ432" i="6"/>
  <c r="AR432" i="6"/>
  <c r="AN433" i="6"/>
  <c r="AO433" i="6"/>
  <c r="AP433" i="6"/>
  <c r="AQ433" i="6"/>
  <c r="AR433" i="6"/>
  <c r="AN434" i="6"/>
  <c r="AP434" i="6" s="1"/>
  <c r="AO434" i="6"/>
  <c r="AQ434" i="6"/>
  <c r="AR434" i="6"/>
  <c r="AN435" i="6"/>
  <c r="AP435" i="6" s="1"/>
  <c r="AO435" i="6"/>
  <c r="AQ435" i="6"/>
  <c r="AR435" i="6"/>
  <c r="AN436" i="6"/>
  <c r="AP436" i="6" s="1"/>
  <c r="AO436" i="6"/>
  <c r="AQ436" i="6"/>
  <c r="AR436" i="6"/>
  <c r="AN437" i="6"/>
  <c r="AP437" i="6" s="1"/>
  <c r="AO437" i="6"/>
  <c r="AQ437" i="6"/>
  <c r="AR437" i="6"/>
  <c r="AN438" i="6"/>
  <c r="AP438" i="6" s="1"/>
  <c r="AO438" i="6"/>
  <c r="AQ438" i="6"/>
  <c r="AR438" i="6"/>
  <c r="AN439" i="6"/>
  <c r="AP439" i="6" s="1"/>
  <c r="AO439" i="6"/>
  <c r="AQ439" i="6"/>
  <c r="AR439" i="6"/>
  <c r="AN440" i="6"/>
  <c r="AO440" i="6"/>
  <c r="AP440" i="6"/>
  <c r="AQ440" i="6"/>
  <c r="AR440" i="6"/>
  <c r="AN441" i="6"/>
  <c r="AO441" i="6"/>
  <c r="AP441" i="6"/>
  <c r="AQ441" i="6"/>
  <c r="AR441" i="6"/>
  <c r="AN442" i="6"/>
  <c r="AP442" i="6" s="1"/>
  <c r="AO442" i="6"/>
  <c r="AQ442" i="6"/>
  <c r="AR442" i="6"/>
  <c r="AN443" i="6"/>
  <c r="AP443" i="6" s="1"/>
  <c r="AO443" i="6"/>
  <c r="AQ443" i="6"/>
  <c r="AR443" i="6"/>
  <c r="AN444" i="6"/>
  <c r="AP444" i="6" s="1"/>
  <c r="AO444" i="6"/>
  <c r="AQ444" i="6"/>
  <c r="AR444" i="6"/>
  <c r="AN445" i="6"/>
  <c r="AP445" i="6" s="1"/>
  <c r="AO445" i="6"/>
  <c r="AQ445" i="6"/>
  <c r="AR445" i="6"/>
  <c r="AN446" i="6"/>
  <c r="AP446" i="6" s="1"/>
  <c r="AO446" i="6"/>
  <c r="AQ446" i="6"/>
  <c r="AR446" i="6"/>
  <c r="AN447" i="6"/>
  <c r="AP447" i="6" s="1"/>
  <c r="AO447" i="6"/>
  <c r="AQ447" i="6"/>
  <c r="AR447" i="6"/>
  <c r="AN448" i="6"/>
  <c r="AP448" i="6" s="1"/>
  <c r="AO448" i="6"/>
  <c r="AQ448" i="6"/>
  <c r="AR448" i="6"/>
  <c r="AN449" i="6"/>
  <c r="AO449" i="6"/>
  <c r="AP449" i="6"/>
  <c r="AQ449" i="6"/>
  <c r="AR449" i="6"/>
  <c r="AN450" i="6"/>
  <c r="AP450" i="6" s="1"/>
  <c r="AO450" i="6"/>
  <c r="AQ450" i="6"/>
  <c r="AR450" i="6"/>
  <c r="AN451" i="6"/>
  <c r="AP451" i="6" s="1"/>
  <c r="AO451" i="6"/>
  <c r="AQ451" i="6"/>
  <c r="AR451" i="6"/>
  <c r="AN452" i="6"/>
  <c r="AO452" i="6"/>
  <c r="AP452" i="6"/>
  <c r="AQ452" i="6"/>
  <c r="AR452" i="6"/>
  <c r="AN453" i="6"/>
  <c r="AP453" i="6" s="1"/>
  <c r="AO453" i="6"/>
  <c r="AQ453" i="6"/>
  <c r="AR453" i="6"/>
  <c r="AN454" i="6"/>
  <c r="AP454" i="6" s="1"/>
  <c r="AO454" i="6"/>
  <c r="AQ454" i="6"/>
  <c r="AR454" i="6"/>
  <c r="AN455" i="6"/>
  <c r="AP455" i="6" s="1"/>
  <c r="AO455" i="6"/>
  <c r="AQ455" i="6"/>
  <c r="AR455" i="6"/>
  <c r="AN456" i="6"/>
  <c r="AP456" i="6" s="1"/>
  <c r="AO456" i="6"/>
  <c r="AQ456" i="6"/>
  <c r="AR456" i="6"/>
  <c r="AN457" i="6"/>
  <c r="AO457" i="6"/>
  <c r="AP457" i="6"/>
  <c r="AQ457" i="6"/>
  <c r="AR457" i="6"/>
  <c r="AN458" i="6"/>
  <c r="AP458" i="6" s="1"/>
  <c r="AO458" i="6"/>
  <c r="AQ458" i="6"/>
  <c r="AR458" i="6"/>
  <c r="AN459" i="6"/>
  <c r="AP459" i="6" s="1"/>
  <c r="AO459" i="6"/>
  <c r="AQ459" i="6"/>
  <c r="AR459" i="6"/>
  <c r="AN460" i="6"/>
  <c r="AO460" i="6"/>
  <c r="AP460" i="6"/>
  <c r="AQ460" i="6"/>
  <c r="AR460" i="6"/>
  <c r="AN461" i="6"/>
  <c r="AP461" i="6" s="1"/>
  <c r="AO461" i="6"/>
  <c r="AQ461" i="6"/>
  <c r="AR461" i="6"/>
  <c r="AN462" i="6"/>
  <c r="AP462" i="6" s="1"/>
  <c r="AO462" i="6"/>
  <c r="AQ462" i="6"/>
  <c r="AR462" i="6"/>
  <c r="AN463" i="6"/>
  <c r="AP463" i="6" s="1"/>
  <c r="AO463" i="6"/>
  <c r="AQ463" i="6"/>
  <c r="AR463" i="6"/>
  <c r="AN464" i="6"/>
  <c r="AO464" i="6"/>
  <c r="AP464" i="6"/>
  <c r="AQ464" i="6"/>
  <c r="AR464" i="6"/>
  <c r="AN465" i="6"/>
  <c r="AO465" i="6"/>
  <c r="AP465" i="6"/>
  <c r="AQ465" i="6"/>
  <c r="AR465" i="6"/>
  <c r="AN466" i="6"/>
  <c r="AP466" i="6" s="1"/>
  <c r="AO466" i="6"/>
  <c r="AQ466" i="6"/>
  <c r="AR466" i="6"/>
  <c r="AN467" i="6"/>
  <c r="AP467" i="6" s="1"/>
  <c r="AO467" i="6"/>
  <c r="AQ467" i="6"/>
  <c r="AR467" i="6"/>
  <c r="AN468" i="6"/>
  <c r="AP468" i="6" s="1"/>
  <c r="AO468" i="6"/>
  <c r="AQ468" i="6"/>
  <c r="AR468" i="6"/>
  <c r="AN469" i="6"/>
  <c r="AP469" i="6" s="1"/>
  <c r="AO469" i="6"/>
  <c r="AQ469" i="6"/>
  <c r="AR469" i="6"/>
  <c r="AN470" i="6"/>
  <c r="AP470" i="6" s="1"/>
  <c r="AO470" i="6"/>
  <c r="AQ470" i="6"/>
  <c r="AR470" i="6"/>
  <c r="AN471" i="6"/>
  <c r="AP471" i="6" s="1"/>
  <c r="AO471" i="6"/>
  <c r="AQ471" i="6"/>
  <c r="AR471" i="6"/>
  <c r="AN472" i="6"/>
  <c r="AO472" i="6"/>
  <c r="AP472" i="6"/>
  <c r="AQ472" i="6"/>
  <c r="AR472" i="6"/>
  <c r="AN473" i="6"/>
  <c r="AO473" i="6"/>
  <c r="AP473" i="6"/>
  <c r="AQ473" i="6"/>
  <c r="AR473" i="6"/>
  <c r="AN474" i="6"/>
  <c r="AP474" i="6" s="1"/>
  <c r="AO474" i="6"/>
  <c r="AQ474" i="6"/>
  <c r="AR474" i="6"/>
  <c r="AN475" i="6"/>
  <c r="AP475" i="6" s="1"/>
  <c r="AO475" i="6"/>
  <c r="AQ475" i="6"/>
  <c r="AR475" i="6"/>
  <c r="AN476" i="6"/>
  <c r="AP476" i="6" s="1"/>
  <c r="AO476" i="6"/>
  <c r="AQ476" i="6"/>
  <c r="AR476" i="6"/>
  <c r="AN477" i="6"/>
  <c r="AP477" i="6" s="1"/>
  <c r="AO477" i="6"/>
  <c r="AQ477" i="6"/>
  <c r="AR477" i="6"/>
  <c r="AN478" i="6"/>
  <c r="AP478" i="6" s="1"/>
  <c r="AO478" i="6"/>
  <c r="AQ478" i="6"/>
  <c r="AR478" i="6"/>
  <c r="AN479" i="6"/>
  <c r="AP479" i="6" s="1"/>
  <c r="AO479" i="6"/>
  <c r="AQ479" i="6"/>
  <c r="AR479" i="6"/>
  <c r="AN480" i="6"/>
  <c r="AP480" i="6" s="1"/>
  <c r="AO480" i="6"/>
  <c r="AQ480" i="6"/>
  <c r="AR480" i="6"/>
  <c r="AN481" i="6"/>
  <c r="AO481" i="6"/>
  <c r="AP481" i="6"/>
  <c r="AQ481" i="6"/>
  <c r="AR481" i="6"/>
  <c r="AN482" i="6"/>
  <c r="AP482" i="6" s="1"/>
  <c r="AO482" i="6"/>
  <c r="AQ482" i="6"/>
  <c r="AR482" i="6"/>
  <c r="AN483" i="6"/>
  <c r="AP483" i="6" s="1"/>
  <c r="AO483" i="6"/>
  <c r="AQ483" i="6"/>
  <c r="AR483" i="6"/>
  <c r="AN484" i="6"/>
  <c r="AO484" i="6"/>
  <c r="AP484" i="6"/>
  <c r="AQ484" i="6"/>
  <c r="AR484" i="6"/>
  <c r="AN485" i="6"/>
  <c r="AP485" i="6" s="1"/>
  <c r="AO485" i="6"/>
  <c r="AQ485" i="6"/>
  <c r="AR485" i="6"/>
  <c r="AN486" i="6"/>
  <c r="AP486" i="6" s="1"/>
  <c r="AO486" i="6"/>
  <c r="AQ486" i="6"/>
  <c r="AR486" i="6"/>
  <c r="AN487" i="6"/>
  <c r="AP487" i="6" s="1"/>
  <c r="AO487" i="6"/>
  <c r="AQ487" i="6"/>
  <c r="AR487" i="6"/>
  <c r="AN488" i="6"/>
  <c r="AP488" i="6" s="1"/>
  <c r="AO488" i="6"/>
  <c r="AQ488" i="6"/>
  <c r="AR488" i="6"/>
  <c r="AN489" i="6"/>
  <c r="AO489" i="6"/>
  <c r="AP489" i="6"/>
  <c r="AQ489" i="6"/>
  <c r="AR489" i="6"/>
  <c r="AN490" i="6"/>
  <c r="AP490" i="6" s="1"/>
  <c r="AO490" i="6"/>
  <c r="AQ490" i="6"/>
  <c r="AR490" i="6"/>
  <c r="AN491" i="6"/>
  <c r="AP491" i="6" s="1"/>
  <c r="AO491" i="6"/>
  <c r="AQ491" i="6"/>
  <c r="AR491" i="6"/>
  <c r="AN492" i="6"/>
  <c r="AO492" i="6"/>
  <c r="AP492" i="6"/>
  <c r="AQ492" i="6"/>
  <c r="AR492" i="6"/>
  <c r="AN493" i="6"/>
  <c r="AP493" i="6" s="1"/>
  <c r="AO493" i="6"/>
  <c r="AQ493" i="6"/>
  <c r="AR493" i="6"/>
  <c r="AN494" i="6"/>
  <c r="AP494" i="6" s="1"/>
  <c r="AO494" i="6"/>
  <c r="AQ494" i="6"/>
  <c r="AR494" i="6"/>
  <c r="AN495" i="6"/>
  <c r="AP495" i="6" s="1"/>
  <c r="AO495" i="6"/>
  <c r="AQ495" i="6"/>
  <c r="AR495" i="6"/>
  <c r="AN496" i="6"/>
  <c r="AO496" i="6"/>
  <c r="AP496" i="6"/>
  <c r="AQ496" i="6"/>
  <c r="AR496" i="6"/>
  <c r="AN497" i="6"/>
  <c r="AO497" i="6"/>
  <c r="AP497" i="6"/>
  <c r="AQ497" i="6"/>
  <c r="AR497" i="6"/>
  <c r="AN498" i="6"/>
  <c r="AP498" i="6" s="1"/>
  <c r="AO498" i="6"/>
  <c r="AQ498" i="6"/>
  <c r="AR498" i="6"/>
  <c r="AN499" i="6"/>
  <c r="AP499" i="6" s="1"/>
  <c r="AO499" i="6"/>
  <c r="AQ499" i="6"/>
  <c r="AR499" i="6"/>
  <c r="AN500" i="6"/>
  <c r="AP500" i="6" s="1"/>
  <c r="AO500" i="6"/>
  <c r="AQ500" i="6"/>
  <c r="AR500" i="6"/>
  <c r="AN501" i="6"/>
  <c r="AP501" i="6" s="1"/>
  <c r="AO501" i="6"/>
  <c r="AQ501" i="6"/>
  <c r="AR501" i="6"/>
  <c r="AN502" i="6"/>
  <c r="AP502" i="6" s="1"/>
  <c r="AO502" i="6"/>
  <c r="AQ502" i="6"/>
  <c r="AR502" i="6"/>
  <c r="AN503" i="6"/>
  <c r="AP503" i="6" s="1"/>
  <c r="AO503" i="6"/>
  <c r="AQ503" i="6"/>
  <c r="AR503" i="6"/>
  <c r="AN504" i="6"/>
  <c r="AO504" i="6"/>
  <c r="AP504" i="6"/>
  <c r="AQ504" i="6"/>
  <c r="AR504" i="6"/>
  <c r="AN505" i="6"/>
  <c r="AO505" i="6"/>
  <c r="AP505" i="6"/>
  <c r="AQ505" i="6"/>
  <c r="AR505" i="6"/>
  <c r="AN506" i="6"/>
  <c r="AP506" i="6" s="1"/>
  <c r="AO506" i="6"/>
  <c r="AQ506" i="6"/>
  <c r="AR506" i="6"/>
  <c r="AN507" i="6"/>
  <c r="AP507" i="6" s="1"/>
  <c r="AO507" i="6"/>
  <c r="AQ507" i="6"/>
  <c r="AR507" i="6"/>
  <c r="AN508" i="6"/>
  <c r="AP508" i="6" s="1"/>
  <c r="AO508" i="6"/>
  <c r="AQ508" i="6"/>
  <c r="AR508" i="6"/>
  <c r="AN509" i="6"/>
  <c r="AP509" i="6" s="1"/>
  <c r="AO509" i="6"/>
  <c r="AQ509" i="6"/>
  <c r="AR509" i="6"/>
  <c r="AN510" i="6"/>
  <c r="AP510" i="6" s="1"/>
  <c r="AO510" i="6"/>
  <c r="AQ510" i="6"/>
  <c r="AR510" i="6"/>
  <c r="AN511" i="6"/>
  <c r="AP511" i="6" s="1"/>
  <c r="AO511" i="6"/>
  <c r="AQ511" i="6"/>
  <c r="AR511" i="6"/>
  <c r="AN512" i="6"/>
  <c r="AP512" i="6" s="1"/>
  <c r="AO512" i="6"/>
  <c r="AQ512" i="6"/>
  <c r="AR512" i="6"/>
  <c r="AN513" i="6"/>
  <c r="AO513" i="6"/>
  <c r="AP513" i="6"/>
  <c r="AQ513" i="6"/>
  <c r="AR513" i="6"/>
  <c r="AN514" i="6"/>
  <c r="AP514" i="6" s="1"/>
  <c r="AO514" i="6"/>
  <c r="AQ514" i="6"/>
  <c r="AR514" i="6"/>
  <c r="AN515" i="6"/>
  <c r="AP515" i="6" s="1"/>
  <c r="AO515" i="6"/>
  <c r="AQ515" i="6"/>
  <c r="AR515" i="6"/>
  <c r="AN516" i="6"/>
  <c r="AO516" i="6"/>
  <c r="AP516" i="6"/>
  <c r="AQ516" i="6"/>
  <c r="AR516" i="6"/>
  <c r="AN517" i="6"/>
  <c r="AP517" i="6" s="1"/>
  <c r="AO517" i="6"/>
  <c r="AQ517" i="6"/>
  <c r="AR517" i="6"/>
  <c r="AN518" i="6"/>
  <c r="AP518" i="6" s="1"/>
  <c r="AO518" i="6"/>
  <c r="AQ518" i="6"/>
  <c r="AR518" i="6"/>
  <c r="AN519" i="6"/>
  <c r="AP519" i="6" s="1"/>
  <c r="AO519" i="6"/>
  <c r="AQ519" i="6"/>
  <c r="AR519" i="6"/>
  <c r="AN520" i="6"/>
  <c r="AP520" i="6" s="1"/>
  <c r="AO520" i="6"/>
  <c r="AQ520" i="6"/>
  <c r="AR520" i="6"/>
  <c r="AN521" i="6"/>
  <c r="AO521" i="6"/>
  <c r="AP521" i="6"/>
  <c r="AQ521" i="6"/>
  <c r="AR521" i="6"/>
  <c r="AN522" i="6"/>
  <c r="AP522" i="6" s="1"/>
  <c r="AO522" i="6"/>
  <c r="AQ522" i="6"/>
  <c r="AR522" i="6"/>
  <c r="AN523" i="6"/>
  <c r="AP523" i="6" s="1"/>
  <c r="AO523" i="6"/>
  <c r="AQ523" i="6"/>
  <c r="AR523" i="6"/>
  <c r="AN524" i="6"/>
  <c r="AO524" i="6"/>
  <c r="AP524" i="6"/>
  <c r="AQ524" i="6"/>
  <c r="AR524" i="6"/>
  <c r="AN525" i="6"/>
  <c r="AP525" i="6" s="1"/>
  <c r="AO525" i="6"/>
  <c r="AQ525" i="6"/>
  <c r="AR525" i="6"/>
  <c r="AN526" i="6"/>
  <c r="AP526" i="6" s="1"/>
  <c r="AO526" i="6"/>
  <c r="AQ526" i="6"/>
  <c r="AR526" i="6"/>
  <c r="AN527" i="6"/>
  <c r="AP527" i="6" s="1"/>
  <c r="AO527" i="6"/>
  <c r="AQ527" i="6"/>
  <c r="AR527" i="6"/>
  <c r="AN528" i="6"/>
  <c r="AO528" i="6"/>
  <c r="AP528" i="6"/>
  <c r="AQ528" i="6"/>
  <c r="AR528" i="6"/>
  <c r="AN529" i="6"/>
  <c r="AO529" i="6"/>
  <c r="AP529" i="6"/>
  <c r="AQ529" i="6"/>
  <c r="AR529" i="6"/>
  <c r="AN530" i="6"/>
  <c r="AP530" i="6" s="1"/>
  <c r="AO530" i="6"/>
  <c r="AQ530" i="6"/>
  <c r="AR530" i="6"/>
  <c r="AN531" i="6"/>
  <c r="AP531" i="6" s="1"/>
  <c r="AO531" i="6"/>
  <c r="AQ531" i="6"/>
  <c r="AR531" i="6"/>
  <c r="AN532" i="6"/>
  <c r="AP532" i="6" s="1"/>
  <c r="AO532" i="6"/>
  <c r="AQ532" i="6"/>
  <c r="AR532" i="6"/>
  <c r="AN533" i="6"/>
  <c r="AP533" i="6" s="1"/>
  <c r="AO533" i="6"/>
  <c r="AQ533" i="6"/>
  <c r="AR533" i="6"/>
  <c r="AN534" i="6"/>
  <c r="AP534" i="6" s="1"/>
  <c r="AO534" i="6"/>
  <c r="AQ534" i="6"/>
  <c r="AR534" i="6"/>
  <c r="AN535" i="6"/>
  <c r="AP535" i="6" s="1"/>
  <c r="AO535" i="6"/>
  <c r="AQ535" i="6"/>
  <c r="AR535" i="6"/>
  <c r="AN536" i="6"/>
  <c r="AO536" i="6"/>
  <c r="AP536" i="6"/>
  <c r="AQ536" i="6"/>
  <c r="AR536" i="6"/>
  <c r="AN537" i="6"/>
  <c r="AO537" i="6"/>
  <c r="AP537" i="6"/>
  <c r="AQ537" i="6"/>
  <c r="AR537" i="6"/>
  <c r="AN538" i="6"/>
  <c r="AP538" i="6" s="1"/>
  <c r="AO538" i="6"/>
  <c r="AQ538" i="6"/>
  <c r="AR538" i="6"/>
  <c r="AN539" i="6"/>
  <c r="AP539" i="6" s="1"/>
  <c r="AO539" i="6"/>
  <c r="AQ539" i="6"/>
  <c r="AR539" i="6"/>
  <c r="AN540" i="6"/>
  <c r="AP540" i="6" s="1"/>
  <c r="AO540" i="6"/>
  <c r="AQ540" i="6"/>
  <c r="AR540" i="6"/>
  <c r="AN541" i="6"/>
  <c r="AP541" i="6" s="1"/>
  <c r="AO541" i="6"/>
  <c r="AQ541" i="6"/>
  <c r="AR541" i="6"/>
  <c r="AN542" i="6"/>
  <c r="AP542" i="6" s="1"/>
  <c r="AO542" i="6"/>
  <c r="AQ542" i="6"/>
  <c r="AR542" i="6"/>
  <c r="AN543" i="6"/>
  <c r="AP543" i="6" s="1"/>
  <c r="AO543" i="6"/>
  <c r="AQ543" i="6"/>
  <c r="AR543" i="6"/>
  <c r="AN544" i="6"/>
  <c r="AP544" i="6" s="1"/>
  <c r="AO544" i="6"/>
  <c r="AQ544" i="6"/>
  <c r="AR544" i="6"/>
  <c r="AN545" i="6"/>
  <c r="AO545" i="6"/>
  <c r="AP545" i="6"/>
  <c r="AQ545" i="6"/>
  <c r="AR545" i="6"/>
  <c r="AN546" i="6"/>
  <c r="AP546" i="6" s="1"/>
  <c r="AO546" i="6"/>
  <c r="AQ546" i="6"/>
  <c r="AR546" i="6"/>
  <c r="AN547" i="6"/>
  <c r="AP547" i="6" s="1"/>
  <c r="AO547" i="6"/>
  <c r="AQ547" i="6"/>
  <c r="AR547" i="6"/>
  <c r="AN548" i="6"/>
  <c r="AO548" i="6"/>
  <c r="AP548" i="6"/>
  <c r="AQ548" i="6"/>
  <c r="AR548" i="6"/>
  <c r="AN549" i="6"/>
  <c r="AP549" i="6" s="1"/>
  <c r="AO549" i="6"/>
  <c r="AQ549" i="6"/>
  <c r="AR549" i="6"/>
  <c r="AN550" i="6"/>
  <c r="AP550" i="6" s="1"/>
  <c r="AO550" i="6"/>
  <c r="AQ550" i="6"/>
  <c r="AR550" i="6"/>
  <c r="AN551" i="6"/>
  <c r="AP551" i="6" s="1"/>
  <c r="AO551" i="6"/>
  <c r="AQ551" i="6"/>
  <c r="AR551" i="6"/>
  <c r="AN552" i="6"/>
  <c r="AP552" i="6" s="1"/>
  <c r="AO552" i="6"/>
  <c r="AQ552" i="6"/>
  <c r="AR552" i="6"/>
  <c r="AN553" i="6"/>
  <c r="AO553" i="6"/>
  <c r="AP553" i="6"/>
  <c r="AQ553" i="6"/>
  <c r="AR553" i="6"/>
  <c r="AN554" i="6"/>
  <c r="AP554" i="6" s="1"/>
  <c r="AO554" i="6"/>
  <c r="AQ554" i="6"/>
  <c r="AR554" i="6"/>
  <c r="AN555" i="6"/>
  <c r="AP555" i="6" s="1"/>
  <c r="AO555" i="6"/>
  <c r="AQ555" i="6"/>
  <c r="AR555" i="6"/>
  <c r="AN556" i="6"/>
  <c r="AO556" i="6"/>
  <c r="AP556" i="6"/>
  <c r="AQ556" i="6"/>
  <c r="AR556" i="6"/>
  <c r="AN557" i="6"/>
  <c r="AP557" i="6" s="1"/>
  <c r="AO557" i="6"/>
  <c r="AQ557" i="6"/>
  <c r="AR557" i="6"/>
  <c r="AN558" i="6"/>
  <c r="AP558" i="6" s="1"/>
  <c r="AO558" i="6"/>
  <c r="AQ558" i="6"/>
  <c r="AR558" i="6"/>
  <c r="AN559" i="6"/>
  <c r="AP559" i="6" s="1"/>
  <c r="AO559" i="6"/>
  <c r="AQ559" i="6"/>
  <c r="AR559" i="6"/>
  <c r="AN560" i="6"/>
  <c r="AO560" i="6"/>
  <c r="AP560" i="6"/>
  <c r="AQ560" i="6"/>
  <c r="AR560" i="6"/>
  <c r="AN561" i="6"/>
  <c r="AO561" i="6"/>
  <c r="AP561" i="6"/>
  <c r="AQ561" i="6"/>
  <c r="AR561" i="6"/>
  <c r="AN562" i="6"/>
  <c r="AP562" i="6" s="1"/>
  <c r="AO562" i="6"/>
  <c r="AQ562" i="6"/>
  <c r="AR562" i="6"/>
  <c r="AN563" i="6"/>
  <c r="AP563" i="6" s="1"/>
  <c r="AO563" i="6"/>
  <c r="AQ563" i="6"/>
  <c r="AR563" i="6"/>
  <c r="AN564" i="6"/>
  <c r="AP564" i="6" s="1"/>
  <c r="AO564" i="6"/>
  <c r="AQ564" i="6"/>
  <c r="AR564" i="6"/>
  <c r="AN565" i="6"/>
  <c r="AP565" i="6" s="1"/>
  <c r="AO565" i="6"/>
  <c r="AQ565" i="6"/>
  <c r="AR565" i="6"/>
  <c r="AN566" i="6"/>
  <c r="AP566" i="6" s="1"/>
  <c r="AO566" i="6"/>
  <c r="AQ566" i="6"/>
  <c r="AR566" i="6"/>
  <c r="AN567" i="6"/>
  <c r="AP567" i="6" s="1"/>
  <c r="AO567" i="6"/>
  <c r="AQ567" i="6"/>
  <c r="AR567" i="6"/>
  <c r="AN568" i="6"/>
  <c r="AP568" i="6" s="1"/>
  <c r="AO568" i="6"/>
  <c r="AQ568" i="6"/>
  <c r="AR568" i="6"/>
  <c r="AN569" i="6"/>
  <c r="AO569" i="6"/>
  <c r="AP569" i="6"/>
  <c r="AQ569" i="6"/>
  <c r="AR569" i="6"/>
  <c r="AN570" i="6"/>
  <c r="AO570" i="6"/>
  <c r="AP570" i="6"/>
  <c r="AQ570" i="6"/>
  <c r="AR570" i="6"/>
  <c r="AN571" i="6"/>
  <c r="AP571" i="6" s="1"/>
  <c r="AO571" i="6"/>
  <c r="AQ571" i="6"/>
  <c r="AR571" i="6"/>
  <c r="AN572" i="6"/>
  <c r="AP572" i="6" s="1"/>
  <c r="AO572" i="6"/>
  <c r="AQ572" i="6"/>
  <c r="AR572" i="6"/>
  <c r="AN573" i="6"/>
  <c r="AP573" i="6" s="1"/>
  <c r="AO573" i="6"/>
  <c r="AQ573" i="6"/>
  <c r="AR573" i="6"/>
  <c r="AN574" i="6"/>
  <c r="AP574" i="6" s="1"/>
  <c r="AO574" i="6"/>
  <c r="AQ574" i="6"/>
  <c r="AR574" i="6"/>
  <c r="AN575" i="6"/>
  <c r="AP575" i="6" s="1"/>
  <c r="AO575" i="6"/>
  <c r="AQ575" i="6"/>
  <c r="AR575" i="6"/>
  <c r="AN576" i="6"/>
  <c r="AO576" i="6"/>
  <c r="AP576" i="6"/>
  <c r="AQ576" i="6"/>
  <c r="AR576" i="6"/>
  <c r="AN577" i="6"/>
  <c r="AP577" i="6" s="1"/>
  <c r="AO577" i="6"/>
  <c r="AQ577" i="6"/>
  <c r="AR577" i="6"/>
  <c r="AN578" i="6"/>
  <c r="AP578" i="6" s="1"/>
  <c r="AO578" i="6"/>
  <c r="AQ578" i="6"/>
  <c r="AR578" i="6"/>
  <c r="AN579" i="6"/>
  <c r="AO579" i="6"/>
  <c r="AP579" i="6"/>
  <c r="AQ579" i="6"/>
  <c r="AR579" i="6"/>
  <c r="AN580" i="6"/>
  <c r="AP580" i="6" s="1"/>
  <c r="AO580" i="6"/>
  <c r="AQ580" i="6"/>
  <c r="AR580" i="6"/>
  <c r="AN581" i="6"/>
  <c r="AP581" i="6" s="1"/>
  <c r="AO581" i="6"/>
  <c r="AQ581" i="6"/>
  <c r="AR581" i="6"/>
  <c r="AN582" i="6"/>
  <c r="AP582" i="6" s="1"/>
  <c r="AO582" i="6"/>
  <c r="AQ582" i="6"/>
  <c r="AR582" i="6"/>
  <c r="AN583" i="6"/>
  <c r="AP583" i="6" s="1"/>
  <c r="AO583" i="6"/>
  <c r="AQ583" i="6"/>
  <c r="AR583" i="6"/>
  <c r="AN584" i="6"/>
  <c r="AO584" i="6"/>
  <c r="AP584" i="6"/>
  <c r="AQ584" i="6"/>
  <c r="AR584" i="6"/>
  <c r="AN585" i="6"/>
  <c r="AP585" i="6" s="1"/>
  <c r="AO585" i="6"/>
  <c r="AQ585" i="6"/>
  <c r="AR585" i="6"/>
  <c r="AN586" i="6"/>
  <c r="AP586" i="6" s="1"/>
  <c r="AO586" i="6"/>
  <c r="AQ586" i="6"/>
  <c r="AR586" i="6"/>
  <c r="AN587" i="6"/>
  <c r="AO587" i="6"/>
  <c r="AP587" i="6"/>
  <c r="AQ587" i="6"/>
  <c r="AR587" i="6"/>
  <c r="AN588" i="6"/>
  <c r="AP588" i="6" s="1"/>
  <c r="AO588" i="6"/>
  <c r="AQ588" i="6"/>
  <c r="AR588" i="6"/>
  <c r="AN589" i="6"/>
  <c r="AP589" i="6" s="1"/>
  <c r="AO589" i="6"/>
  <c r="AQ589" i="6"/>
  <c r="AR589" i="6"/>
  <c r="AN590" i="6"/>
  <c r="AP590" i="6" s="1"/>
  <c r="AO590" i="6"/>
  <c r="AQ590" i="6"/>
  <c r="AR590" i="6"/>
  <c r="AN591" i="6"/>
  <c r="AP591" i="6" s="1"/>
  <c r="AO591" i="6"/>
  <c r="AQ591" i="6"/>
  <c r="AR591" i="6"/>
  <c r="AN592" i="6"/>
  <c r="AO592" i="6"/>
  <c r="AP592" i="6"/>
  <c r="AQ592" i="6"/>
  <c r="AR592" i="6"/>
  <c r="AN593" i="6"/>
  <c r="AP593" i="6" s="1"/>
  <c r="AO593" i="6"/>
  <c r="AQ593" i="6"/>
  <c r="AR593" i="6"/>
  <c r="AN594" i="6"/>
  <c r="AP594" i="6" s="1"/>
  <c r="AO594" i="6"/>
  <c r="AQ594" i="6"/>
  <c r="AR594" i="6"/>
  <c r="AN595" i="6"/>
  <c r="AO595" i="6"/>
  <c r="AP595" i="6"/>
  <c r="AQ595" i="6"/>
  <c r="AR595" i="6"/>
  <c r="AN596" i="6"/>
  <c r="AP596" i="6" s="1"/>
  <c r="AO596" i="6"/>
  <c r="AQ596" i="6"/>
  <c r="AR596" i="6"/>
  <c r="AN597" i="6"/>
  <c r="AP597" i="6" s="1"/>
  <c r="AO597" i="6"/>
  <c r="AQ597" i="6"/>
  <c r="AR597" i="6"/>
  <c r="AN598" i="6"/>
  <c r="AP598" i="6" s="1"/>
  <c r="AO598" i="6"/>
  <c r="AQ598" i="6"/>
  <c r="AR598" i="6"/>
  <c r="AN599" i="6"/>
  <c r="AP599" i="6" s="1"/>
  <c r="AO599" i="6"/>
  <c r="AQ599" i="6"/>
  <c r="AR599" i="6"/>
  <c r="AN600" i="6"/>
  <c r="AO600" i="6"/>
  <c r="AP600" i="6"/>
  <c r="AQ600" i="6"/>
  <c r="AR600" i="6"/>
  <c r="AN601" i="6"/>
  <c r="AP601" i="6" s="1"/>
  <c r="AO601" i="6"/>
  <c r="AQ601" i="6"/>
  <c r="AR601" i="6"/>
  <c r="AN602" i="6"/>
  <c r="AP602" i="6" s="1"/>
  <c r="AO602" i="6"/>
  <c r="AQ602" i="6"/>
  <c r="AR602" i="6"/>
  <c r="AN603" i="6"/>
  <c r="AO603" i="6"/>
  <c r="AP603" i="6"/>
  <c r="AQ603" i="6"/>
  <c r="AR603" i="6"/>
  <c r="AN604" i="6"/>
  <c r="AP604" i="6" s="1"/>
  <c r="AO604" i="6"/>
  <c r="AQ604" i="6"/>
  <c r="AR604" i="6"/>
  <c r="AN605" i="6"/>
  <c r="AP605" i="6" s="1"/>
  <c r="AO605" i="6"/>
  <c r="AQ605" i="6"/>
  <c r="AR605" i="6"/>
  <c r="AN606" i="6"/>
  <c r="AP606" i="6" s="1"/>
  <c r="AO606" i="6"/>
  <c r="AQ606" i="6"/>
  <c r="AR606" i="6"/>
  <c r="AN607" i="6"/>
  <c r="AP607" i="6" s="1"/>
  <c r="AO607" i="6"/>
  <c r="AQ607" i="6"/>
  <c r="AR607" i="6"/>
  <c r="AN608" i="6"/>
  <c r="AO608" i="6"/>
  <c r="AP608" i="6"/>
  <c r="AQ608" i="6"/>
  <c r="AR608" i="6"/>
  <c r="AN609" i="6"/>
  <c r="AP609" i="6" s="1"/>
  <c r="AO609" i="6"/>
  <c r="AQ609" i="6"/>
  <c r="AR609" i="6"/>
  <c r="AN610" i="6"/>
  <c r="AP610" i="6" s="1"/>
  <c r="AO610" i="6"/>
  <c r="AQ610" i="6"/>
  <c r="AR610" i="6"/>
  <c r="AN611" i="6"/>
  <c r="AO611" i="6"/>
  <c r="AP611" i="6"/>
  <c r="AQ611" i="6"/>
  <c r="AR611" i="6"/>
  <c r="AN612" i="6"/>
  <c r="AP612" i="6" s="1"/>
  <c r="AO612" i="6"/>
  <c r="AQ612" i="6"/>
  <c r="AR612" i="6"/>
  <c r="AN613" i="6"/>
  <c r="AP613" i="6" s="1"/>
  <c r="AO613" i="6"/>
  <c r="AQ613" i="6"/>
  <c r="AR613" i="6"/>
  <c r="AN614" i="6"/>
  <c r="AP614" i="6" s="1"/>
  <c r="AO614" i="6"/>
  <c r="AQ614" i="6"/>
  <c r="AR614" i="6"/>
  <c r="AN615" i="6"/>
  <c r="AP615" i="6" s="1"/>
  <c r="AO615" i="6"/>
  <c r="AQ615" i="6"/>
  <c r="AR615" i="6"/>
  <c r="AN616" i="6"/>
  <c r="AO616" i="6"/>
  <c r="AP616" i="6"/>
  <c r="AQ616" i="6"/>
  <c r="AR616" i="6"/>
  <c r="AN617" i="6"/>
  <c r="AP617" i="6" s="1"/>
  <c r="AO617" i="6"/>
  <c r="AQ617" i="6"/>
  <c r="AR617" i="6"/>
  <c r="AN618" i="6"/>
  <c r="AP618" i="6" s="1"/>
  <c r="AO618" i="6"/>
  <c r="AQ618" i="6"/>
  <c r="AR618" i="6"/>
  <c r="AN619" i="6"/>
  <c r="AO619" i="6"/>
  <c r="AP619" i="6"/>
  <c r="AQ619" i="6"/>
  <c r="AR619" i="6"/>
  <c r="AN620" i="6"/>
  <c r="AP620" i="6" s="1"/>
  <c r="AO620" i="6"/>
  <c r="AQ620" i="6"/>
  <c r="AR620" i="6"/>
  <c r="AN621" i="6"/>
  <c r="AP621" i="6" s="1"/>
  <c r="AO621" i="6"/>
  <c r="AQ621" i="6"/>
  <c r="AR621" i="6"/>
  <c r="AN622" i="6"/>
  <c r="AP622" i="6" s="1"/>
  <c r="AO622" i="6"/>
  <c r="AQ622" i="6"/>
  <c r="AR622" i="6"/>
  <c r="AN623" i="6"/>
  <c r="AP623" i="6" s="1"/>
  <c r="AO623" i="6"/>
  <c r="AQ623" i="6"/>
  <c r="AR623" i="6"/>
  <c r="AN624" i="6"/>
  <c r="AO624" i="6"/>
  <c r="AP624" i="6"/>
  <c r="AQ624" i="6"/>
  <c r="AR624" i="6"/>
  <c r="AN625" i="6"/>
  <c r="AP625" i="6" s="1"/>
  <c r="AO625" i="6"/>
  <c r="AQ625" i="6"/>
  <c r="AR625" i="6"/>
  <c r="AN626" i="6"/>
  <c r="AP626" i="6" s="1"/>
  <c r="AO626" i="6"/>
  <c r="AQ626" i="6"/>
  <c r="AR626" i="6"/>
  <c r="AN627" i="6"/>
  <c r="AO627" i="6"/>
  <c r="AP627" i="6"/>
  <c r="AQ627" i="6"/>
  <c r="AR627" i="6"/>
  <c r="AN628" i="6"/>
  <c r="AP628" i="6" s="1"/>
  <c r="AO628" i="6"/>
  <c r="AQ628" i="6"/>
  <c r="AR628" i="6"/>
  <c r="AN629" i="6"/>
  <c r="AP629" i="6" s="1"/>
  <c r="AO629" i="6"/>
  <c r="AQ629" i="6"/>
  <c r="AR629" i="6"/>
  <c r="AN630" i="6"/>
  <c r="AP630" i="6" s="1"/>
  <c r="AO630" i="6"/>
  <c r="AQ630" i="6"/>
  <c r="AR630" i="6"/>
  <c r="AN631" i="6"/>
  <c r="AP631" i="6" s="1"/>
  <c r="AO631" i="6"/>
  <c r="AQ631" i="6"/>
  <c r="AR631" i="6"/>
  <c r="AN632" i="6"/>
  <c r="AO632" i="6"/>
  <c r="AP632" i="6"/>
  <c r="AQ632" i="6"/>
  <c r="AR632" i="6"/>
  <c r="AN633" i="6"/>
  <c r="AP633" i="6" s="1"/>
  <c r="AO633" i="6"/>
  <c r="AQ633" i="6"/>
  <c r="AR633" i="6"/>
  <c r="AN634" i="6"/>
  <c r="AP634" i="6" s="1"/>
  <c r="AO634" i="6"/>
  <c r="AQ634" i="6"/>
  <c r="AR634" i="6"/>
  <c r="AN635" i="6"/>
  <c r="AO635" i="6"/>
  <c r="AP635" i="6"/>
  <c r="AQ635" i="6"/>
  <c r="AR635" i="6"/>
  <c r="AN636" i="6"/>
  <c r="AP636" i="6" s="1"/>
  <c r="AO636" i="6"/>
  <c r="AQ636" i="6"/>
  <c r="AR636" i="6"/>
  <c r="AN637" i="6"/>
  <c r="AP637" i="6" s="1"/>
  <c r="AO637" i="6"/>
  <c r="AQ637" i="6"/>
  <c r="AR637" i="6"/>
  <c r="AN638" i="6"/>
  <c r="AP638" i="6" s="1"/>
  <c r="AO638" i="6"/>
  <c r="AQ638" i="6"/>
  <c r="AR638" i="6"/>
  <c r="AN639" i="6"/>
  <c r="AP639" i="6" s="1"/>
  <c r="AO639" i="6"/>
  <c r="AQ639" i="6"/>
  <c r="AR639" i="6"/>
  <c r="AN640" i="6"/>
  <c r="AO640" i="6"/>
  <c r="AP640" i="6"/>
  <c r="AQ640" i="6"/>
  <c r="AR640" i="6"/>
  <c r="AN641" i="6"/>
  <c r="AP641" i="6" s="1"/>
  <c r="AO641" i="6"/>
  <c r="AQ641" i="6"/>
  <c r="AR641" i="6"/>
  <c r="AN642" i="6"/>
  <c r="AP642" i="6" s="1"/>
  <c r="AO642" i="6"/>
  <c r="AQ642" i="6"/>
  <c r="AR642" i="6"/>
  <c r="AN643" i="6"/>
  <c r="AO643" i="6"/>
  <c r="AP643" i="6"/>
  <c r="AQ643" i="6"/>
  <c r="AR643" i="6"/>
  <c r="AN644" i="6"/>
  <c r="AP644" i="6" s="1"/>
  <c r="AO644" i="6"/>
  <c r="AQ644" i="6"/>
  <c r="AR644" i="6"/>
  <c r="AN645" i="6"/>
  <c r="AP645" i="6" s="1"/>
  <c r="AO645" i="6"/>
  <c r="AQ645" i="6"/>
  <c r="AR645" i="6"/>
  <c r="AN646" i="6"/>
  <c r="AP646" i="6" s="1"/>
  <c r="AO646" i="6"/>
  <c r="AQ646" i="6"/>
  <c r="AR646" i="6"/>
  <c r="AN647" i="6"/>
  <c r="AP647" i="6" s="1"/>
  <c r="AO647" i="6"/>
  <c r="AQ647" i="6"/>
  <c r="AR647" i="6"/>
  <c r="AN648" i="6"/>
  <c r="AO648" i="6"/>
  <c r="AP648" i="6"/>
  <c r="AQ648" i="6"/>
  <c r="AR648" i="6"/>
  <c r="AN649" i="6"/>
  <c r="AP649" i="6" s="1"/>
  <c r="AO649" i="6"/>
  <c r="AQ649" i="6"/>
  <c r="AR649" i="6"/>
  <c r="AN650" i="6"/>
  <c r="AP650" i="6" s="1"/>
  <c r="AO650" i="6"/>
  <c r="AQ650" i="6"/>
  <c r="AR650" i="6"/>
  <c r="AN651" i="6"/>
  <c r="AO651" i="6"/>
  <c r="AP651" i="6"/>
  <c r="AQ651" i="6"/>
  <c r="AR651" i="6"/>
  <c r="AN652" i="6"/>
  <c r="AP652" i="6" s="1"/>
  <c r="AO652" i="6"/>
  <c r="AQ652" i="6"/>
  <c r="AR652" i="6"/>
  <c r="AN653" i="6"/>
  <c r="AP653" i="6" s="1"/>
  <c r="AO653" i="6"/>
  <c r="AQ653" i="6"/>
  <c r="AR653" i="6"/>
  <c r="AN654" i="6"/>
  <c r="AP654" i="6" s="1"/>
  <c r="AO654" i="6"/>
  <c r="AQ654" i="6"/>
  <c r="AR654" i="6"/>
  <c r="AN655" i="6"/>
  <c r="AP655" i="6" s="1"/>
  <c r="AO655" i="6"/>
  <c r="AQ655" i="6"/>
  <c r="AR655" i="6"/>
  <c r="AN656" i="6"/>
  <c r="AO656" i="6"/>
  <c r="AP656" i="6"/>
  <c r="AQ656" i="6"/>
  <c r="AR656" i="6"/>
  <c r="AN657" i="6"/>
  <c r="AP657" i="6" s="1"/>
  <c r="AO657" i="6"/>
  <c r="AQ657" i="6"/>
  <c r="AR657" i="6"/>
  <c r="AN658" i="6"/>
  <c r="AP658" i="6" s="1"/>
  <c r="AO658" i="6"/>
  <c r="AQ658" i="6"/>
  <c r="AR658" i="6"/>
  <c r="AN659" i="6"/>
  <c r="AO659" i="6"/>
  <c r="AP659" i="6"/>
  <c r="AQ659" i="6"/>
  <c r="AR659" i="6"/>
  <c r="AN660" i="6"/>
  <c r="AP660" i="6" s="1"/>
  <c r="AO660" i="6"/>
  <c r="AQ660" i="6"/>
  <c r="AR660" i="6"/>
  <c r="AN661" i="6"/>
  <c r="AP661" i="6" s="1"/>
  <c r="AO661" i="6"/>
  <c r="AQ661" i="6"/>
  <c r="AR661" i="6"/>
  <c r="AN662" i="6"/>
  <c r="AP662" i="6" s="1"/>
  <c r="AO662" i="6"/>
  <c r="AQ662" i="6"/>
  <c r="AR662" i="6"/>
  <c r="AN663" i="6"/>
  <c r="AP663" i="6" s="1"/>
  <c r="AO663" i="6"/>
  <c r="AQ663" i="6"/>
  <c r="AR663" i="6"/>
  <c r="AN664" i="6"/>
  <c r="AO664" i="6"/>
  <c r="AP664" i="6"/>
  <c r="AQ664" i="6"/>
  <c r="AR664" i="6"/>
  <c r="AN665" i="6"/>
  <c r="AP665" i="6" s="1"/>
  <c r="AO665" i="6"/>
  <c r="AQ665" i="6"/>
  <c r="AR665" i="6"/>
  <c r="AN666" i="6"/>
  <c r="AP666" i="6" s="1"/>
  <c r="AO666" i="6"/>
  <c r="AQ666" i="6"/>
  <c r="AR666" i="6"/>
  <c r="AN667" i="6"/>
  <c r="AO667" i="6"/>
  <c r="AP667" i="6"/>
  <c r="AQ667" i="6"/>
  <c r="AR667" i="6"/>
  <c r="AN668" i="6"/>
  <c r="AP668" i="6" s="1"/>
  <c r="AO668" i="6"/>
  <c r="AQ668" i="6"/>
  <c r="AR668" i="6"/>
  <c r="AN669" i="6"/>
  <c r="AP669" i="6" s="1"/>
  <c r="AO669" i="6"/>
  <c r="AQ669" i="6"/>
  <c r="AR669" i="6"/>
  <c r="AN670" i="6"/>
  <c r="AP670" i="6" s="1"/>
  <c r="AO670" i="6"/>
  <c r="AQ670" i="6"/>
  <c r="AR670" i="6"/>
  <c r="AN671" i="6"/>
  <c r="AP671" i="6" s="1"/>
  <c r="AO671" i="6"/>
  <c r="AQ671" i="6"/>
  <c r="AR671" i="6"/>
  <c r="AN672" i="6"/>
  <c r="AO672" i="6"/>
  <c r="AP672" i="6"/>
  <c r="AQ672" i="6"/>
  <c r="AR672" i="6"/>
  <c r="AN673" i="6"/>
  <c r="AP673" i="6" s="1"/>
  <c r="AO673" i="6"/>
  <c r="AQ673" i="6"/>
  <c r="AR673" i="6"/>
  <c r="AN674" i="6"/>
  <c r="AP674" i="6" s="1"/>
  <c r="AO674" i="6"/>
  <c r="AQ674" i="6"/>
  <c r="AR674" i="6"/>
  <c r="AN675" i="6"/>
  <c r="AO675" i="6"/>
  <c r="AP675" i="6"/>
  <c r="AQ675" i="6"/>
  <c r="AR675" i="6"/>
  <c r="AN676" i="6"/>
  <c r="AP676" i="6" s="1"/>
  <c r="AO676" i="6"/>
  <c r="AQ676" i="6"/>
  <c r="AR676" i="6"/>
  <c r="AN677" i="6"/>
  <c r="AP677" i="6" s="1"/>
  <c r="AO677" i="6"/>
  <c r="AQ677" i="6"/>
  <c r="AR677" i="6"/>
  <c r="AN678" i="6"/>
  <c r="AP678" i="6" s="1"/>
  <c r="AO678" i="6"/>
  <c r="AQ678" i="6"/>
  <c r="AR678" i="6"/>
  <c r="AN679" i="6"/>
  <c r="AP679" i="6" s="1"/>
  <c r="AO679" i="6"/>
  <c r="AQ679" i="6"/>
  <c r="AR679" i="6"/>
  <c r="AN680" i="6"/>
  <c r="AO680" i="6"/>
  <c r="AP680" i="6"/>
  <c r="AQ680" i="6"/>
  <c r="AR680" i="6"/>
  <c r="AN681" i="6"/>
  <c r="AP681" i="6" s="1"/>
  <c r="AO681" i="6"/>
  <c r="AQ681" i="6"/>
  <c r="AR681" i="6"/>
  <c r="AN682" i="6"/>
  <c r="AP682" i="6" s="1"/>
  <c r="AO682" i="6"/>
  <c r="AQ682" i="6"/>
  <c r="AR682" i="6"/>
  <c r="AN683" i="6"/>
  <c r="AO683" i="6"/>
  <c r="AP683" i="6"/>
  <c r="AQ683" i="6"/>
  <c r="AR683" i="6"/>
  <c r="AN684" i="6"/>
  <c r="AP684" i="6" s="1"/>
  <c r="AO684" i="6"/>
  <c r="AQ684" i="6"/>
  <c r="AR684" i="6"/>
  <c r="AN685" i="6"/>
  <c r="AP685" i="6" s="1"/>
  <c r="AO685" i="6"/>
  <c r="AQ685" i="6"/>
  <c r="AR685" i="6"/>
  <c r="AN686" i="6"/>
  <c r="AP686" i="6" s="1"/>
  <c r="AO686" i="6"/>
  <c r="AQ686" i="6"/>
  <c r="AR686" i="6"/>
  <c r="AN687" i="6"/>
  <c r="AP687" i="6" s="1"/>
  <c r="AO687" i="6"/>
  <c r="AQ687" i="6"/>
  <c r="AR687" i="6"/>
  <c r="AN688" i="6"/>
  <c r="AO688" i="6"/>
  <c r="AP688" i="6"/>
  <c r="AQ688" i="6"/>
  <c r="AR688" i="6"/>
  <c r="AN689" i="6"/>
  <c r="AP689" i="6" s="1"/>
  <c r="AO689" i="6"/>
  <c r="AQ689" i="6"/>
  <c r="AR689" i="6"/>
  <c r="AN690" i="6"/>
  <c r="AP690" i="6" s="1"/>
  <c r="AO690" i="6"/>
  <c r="AQ690" i="6"/>
  <c r="AR690" i="6"/>
  <c r="AN691" i="6"/>
  <c r="AO691" i="6"/>
  <c r="AP691" i="6"/>
  <c r="AQ691" i="6"/>
  <c r="AR691" i="6"/>
  <c r="AN692" i="6"/>
  <c r="AP692" i="6" s="1"/>
  <c r="AO692" i="6"/>
  <c r="AQ692" i="6"/>
  <c r="AR692" i="6"/>
  <c r="AN693" i="6"/>
  <c r="AP693" i="6" s="1"/>
  <c r="AO693" i="6"/>
  <c r="AQ693" i="6"/>
  <c r="AR693" i="6"/>
  <c r="AN694" i="6"/>
  <c r="AP694" i="6" s="1"/>
  <c r="AO694" i="6"/>
  <c r="AQ694" i="6"/>
  <c r="AR694" i="6"/>
  <c r="AN695" i="6"/>
  <c r="AP695" i="6" s="1"/>
  <c r="AO695" i="6"/>
  <c r="AQ695" i="6"/>
  <c r="AR695" i="6"/>
  <c r="AN696" i="6"/>
  <c r="AO696" i="6"/>
  <c r="AP696" i="6"/>
  <c r="AQ696" i="6"/>
  <c r="AR696" i="6"/>
  <c r="AN697" i="6"/>
  <c r="AP697" i="6" s="1"/>
  <c r="AO697" i="6"/>
  <c r="AQ697" i="6"/>
  <c r="AR697" i="6"/>
  <c r="AN698" i="6"/>
  <c r="AP698" i="6" s="1"/>
  <c r="AO698" i="6"/>
  <c r="AQ698" i="6"/>
  <c r="AR698" i="6"/>
  <c r="AN699" i="6"/>
  <c r="AO699" i="6"/>
  <c r="AP699" i="6"/>
  <c r="AQ699" i="6"/>
  <c r="AR699" i="6"/>
  <c r="AN700" i="6"/>
  <c r="AP700" i="6" s="1"/>
  <c r="AO700" i="6"/>
  <c r="AQ700" i="6"/>
  <c r="AR700" i="6"/>
  <c r="AN701" i="6"/>
  <c r="AP701" i="6" s="1"/>
  <c r="AO701" i="6"/>
  <c r="AQ701" i="6"/>
  <c r="AR701" i="6"/>
  <c r="AN702" i="6"/>
  <c r="AP702" i="6" s="1"/>
  <c r="AO702" i="6"/>
  <c r="AQ702" i="6"/>
  <c r="AR702" i="6"/>
  <c r="AN703" i="6"/>
  <c r="AP703" i="6" s="1"/>
  <c r="AO703" i="6"/>
  <c r="AQ703" i="6"/>
  <c r="AR703" i="6"/>
  <c r="AN704" i="6"/>
  <c r="AO704" i="6"/>
  <c r="AP704" i="6"/>
  <c r="AQ704" i="6"/>
  <c r="AR704" i="6"/>
  <c r="AN705" i="6"/>
  <c r="AP705" i="6" s="1"/>
  <c r="AO705" i="6"/>
  <c r="AQ705" i="6"/>
  <c r="AR705" i="6"/>
  <c r="AN706" i="6"/>
  <c r="AP706" i="6" s="1"/>
  <c r="AO706" i="6"/>
  <c r="AQ706" i="6"/>
  <c r="AR706" i="6"/>
  <c r="AN707" i="6"/>
  <c r="AO707" i="6"/>
  <c r="AP707" i="6"/>
  <c r="AQ707" i="6"/>
  <c r="AR707" i="6"/>
  <c r="AN708" i="6"/>
  <c r="AP708" i="6" s="1"/>
  <c r="AO708" i="6"/>
  <c r="AQ708" i="6"/>
  <c r="AR708" i="6"/>
  <c r="AN709" i="6"/>
  <c r="AP709" i="6" s="1"/>
  <c r="AO709" i="6"/>
  <c r="AQ709" i="6"/>
  <c r="AR709" i="6"/>
  <c r="AN710" i="6"/>
  <c r="AP710" i="6" s="1"/>
  <c r="AO710" i="6"/>
  <c r="AQ710" i="6"/>
  <c r="AR710" i="6"/>
  <c r="AN711" i="6"/>
  <c r="AP711" i="6" s="1"/>
  <c r="AO711" i="6"/>
  <c r="AQ711" i="6"/>
  <c r="AR711" i="6"/>
  <c r="AN712" i="6"/>
  <c r="AO712" i="6"/>
  <c r="AP712" i="6"/>
  <c r="AQ712" i="6"/>
  <c r="AR712" i="6"/>
  <c r="AN713" i="6"/>
  <c r="AP713" i="6" s="1"/>
  <c r="AO713" i="6"/>
  <c r="AQ713" i="6"/>
  <c r="AR713" i="6"/>
  <c r="AN714" i="6"/>
  <c r="AP714" i="6" s="1"/>
  <c r="AO714" i="6"/>
  <c r="AQ714" i="6"/>
  <c r="AR714" i="6"/>
  <c r="AN715" i="6"/>
  <c r="AO715" i="6"/>
  <c r="AP715" i="6"/>
  <c r="AQ715" i="6"/>
  <c r="AR715" i="6"/>
  <c r="AN716" i="6"/>
  <c r="AP716" i="6" s="1"/>
  <c r="AO716" i="6"/>
  <c r="AQ716" i="6"/>
  <c r="AR716" i="6"/>
  <c r="AN717" i="6"/>
  <c r="AP717" i="6" s="1"/>
  <c r="AO717" i="6"/>
  <c r="AQ717" i="6"/>
  <c r="AR717" i="6"/>
  <c r="AN718" i="6"/>
  <c r="AP718" i="6" s="1"/>
  <c r="AO718" i="6"/>
  <c r="AQ718" i="6"/>
  <c r="AR718" i="6"/>
  <c r="AN719" i="6"/>
  <c r="AP719" i="6" s="1"/>
  <c r="AO719" i="6"/>
  <c r="AQ719" i="6"/>
  <c r="AR719" i="6"/>
  <c r="AN720" i="6"/>
  <c r="AO720" i="6"/>
  <c r="AP720" i="6"/>
  <c r="AQ720" i="6"/>
  <c r="AR720" i="6"/>
  <c r="AN721" i="6"/>
  <c r="AP721" i="6" s="1"/>
  <c r="AO721" i="6"/>
  <c r="AQ721" i="6"/>
  <c r="AR721" i="6"/>
  <c r="AN722" i="6"/>
  <c r="AP722" i="6" s="1"/>
  <c r="AO722" i="6"/>
  <c r="AQ722" i="6"/>
  <c r="AR722" i="6"/>
  <c r="AN723" i="6"/>
  <c r="AO723" i="6"/>
  <c r="AP723" i="6"/>
  <c r="AQ723" i="6"/>
  <c r="AR723" i="6"/>
  <c r="AN724" i="6"/>
  <c r="AP724" i="6" s="1"/>
  <c r="AO724" i="6"/>
  <c r="AQ724" i="6"/>
  <c r="AR724" i="6"/>
  <c r="AN725" i="6"/>
  <c r="AP725" i="6" s="1"/>
  <c r="AO725" i="6"/>
  <c r="AQ725" i="6"/>
  <c r="AR725" i="6"/>
  <c r="AN726" i="6"/>
  <c r="AP726" i="6" s="1"/>
  <c r="AO726" i="6"/>
  <c r="AQ726" i="6"/>
  <c r="AR726" i="6"/>
  <c r="AN727" i="6"/>
  <c r="AP727" i="6" s="1"/>
  <c r="AO727" i="6"/>
  <c r="AQ727" i="6"/>
  <c r="AR727" i="6"/>
  <c r="AN728" i="6"/>
  <c r="AO728" i="6"/>
  <c r="AP728" i="6"/>
  <c r="AQ728" i="6"/>
  <c r="AR728" i="6"/>
  <c r="AN729" i="6"/>
  <c r="AP729" i="6" s="1"/>
  <c r="AO729" i="6"/>
  <c r="AQ729" i="6"/>
  <c r="AR729" i="6"/>
  <c r="AN730" i="6"/>
  <c r="AP730" i="6" s="1"/>
  <c r="AO730" i="6"/>
  <c r="AQ730" i="6"/>
  <c r="AR730" i="6"/>
  <c r="AN731" i="6"/>
  <c r="AO731" i="6"/>
  <c r="AP731" i="6"/>
  <c r="AQ731" i="6"/>
  <c r="AR731" i="6"/>
  <c r="AN732" i="6"/>
  <c r="AP732" i="6" s="1"/>
  <c r="AO732" i="6"/>
  <c r="AQ732" i="6"/>
  <c r="AR732" i="6"/>
  <c r="AN733" i="6"/>
  <c r="AP733" i="6" s="1"/>
  <c r="AO733" i="6"/>
  <c r="AQ733" i="6"/>
  <c r="AR733" i="6"/>
  <c r="AN734" i="6"/>
  <c r="AP734" i="6" s="1"/>
  <c r="AO734" i="6"/>
  <c r="AQ734" i="6"/>
  <c r="AR734" i="6"/>
  <c r="AN735" i="6"/>
  <c r="AP735" i="6" s="1"/>
  <c r="AO735" i="6"/>
  <c r="AQ735" i="6"/>
  <c r="AR735" i="6"/>
  <c r="AN736" i="6"/>
  <c r="AO736" i="6"/>
  <c r="AP736" i="6"/>
  <c r="AQ736" i="6"/>
  <c r="AR736" i="6"/>
  <c r="AN737" i="6"/>
  <c r="AP737" i="6" s="1"/>
  <c r="AO737" i="6"/>
  <c r="AQ737" i="6"/>
  <c r="AR737" i="6"/>
  <c r="AN738" i="6"/>
  <c r="AP738" i="6" s="1"/>
  <c r="AO738" i="6"/>
  <c r="AQ738" i="6"/>
  <c r="AR738" i="6"/>
  <c r="AN739" i="6"/>
  <c r="AO739" i="6"/>
  <c r="AP739" i="6"/>
  <c r="AQ739" i="6"/>
  <c r="AR739" i="6"/>
  <c r="AN740" i="6"/>
  <c r="AP740" i="6" s="1"/>
  <c r="AO740" i="6"/>
  <c r="AQ740" i="6"/>
  <c r="AR740" i="6"/>
  <c r="AN741" i="6"/>
  <c r="AP741" i="6" s="1"/>
  <c r="AO741" i="6"/>
  <c r="AQ741" i="6"/>
  <c r="AR741" i="6"/>
  <c r="AN742" i="6"/>
  <c r="AP742" i="6" s="1"/>
  <c r="AO742" i="6"/>
  <c r="AQ742" i="6"/>
  <c r="AR742" i="6"/>
  <c r="AN743" i="6"/>
  <c r="AP743" i="6" s="1"/>
  <c r="AO743" i="6"/>
  <c r="AQ743" i="6"/>
  <c r="AR743" i="6"/>
  <c r="AN744" i="6"/>
  <c r="AO744" i="6"/>
  <c r="AP744" i="6"/>
  <c r="AQ744" i="6"/>
  <c r="AR744" i="6"/>
  <c r="AN745" i="6"/>
  <c r="AP745" i="6" s="1"/>
  <c r="AO745" i="6"/>
  <c r="AQ745" i="6"/>
  <c r="AR745" i="6"/>
  <c r="AN746" i="6"/>
  <c r="AP746" i="6" s="1"/>
  <c r="AO746" i="6"/>
  <c r="AQ746" i="6"/>
  <c r="AR746" i="6"/>
  <c r="AN747" i="6"/>
  <c r="AO747" i="6"/>
  <c r="AP747" i="6"/>
  <c r="AQ747" i="6"/>
  <c r="AR747" i="6"/>
  <c r="AN748" i="6"/>
  <c r="AP748" i="6" s="1"/>
  <c r="AO748" i="6"/>
  <c r="AQ748" i="6"/>
  <c r="AR748" i="6"/>
  <c r="AN749" i="6"/>
  <c r="AP749" i="6" s="1"/>
  <c r="AO749" i="6"/>
  <c r="AQ749" i="6"/>
  <c r="AR749" i="6"/>
  <c r="AN750" i="6"/>
  <c r="AP750" i="6" s="1"/>
  <c r="AO750" i="6"/>
  <c r="AQ750" i="6"/>
  <c r="AR750" i="6"/>
  <c r="AN751" i="6"/>
  <c r="AP751" i="6" s="1"/>
  <c r="AO751" i="6"/>
  <c r="AQ751" i="6"/>
  <c r="AR751" i="6"/>
  <c r="AN752" i="6"/>
  <c r="AO752" i="6"/>
  <c r="AP752" i="6"/>
  <c r="AQ752" i="6"/>
  <c r="AR752" i="6"/>
  <c r="AN753" i="6"/>
  <c r="AP753" i="6" s="1"/>
  <c r="AO753" i="6"/>
  <c r="AQ753" i="6"/>
  <c r="AR753" i="6"/>
  <c r="AN754" i="6"/>
  <c r="AP754" i="6" s="1"/>
  <c r="AO754" i="6"/>
  <c r="AQ754" i="6"/>
  <c r="AR754" i="6"/>
  <c r="AN755" i="6"/>
  <c r="AO755" i="6"/>
  <c r="AP755" i="6"/>
  <c r="AQ755" i="6"/>
  <c r="AR755" i="6"/>
  <c r="AN756" i="6"/>
  <c r="AP756" i="6" s="1"/>
  <c r="AO756" i="6"/>
  <c r="AQ756" i="6"/>
  <c r="AR756" i="6"/>
  <c r="AN757" i="6"/>
  <c r="AP757" i="6" s="1"/>
  <c r="AO757" i="6"/>
  <c r="AQ757" i="6"/>
  <c r="AR757" i="6"/>
  <c r="AN758" i="6"/>
  <c r="AP758" i="6" s="1"/>
  <c r="AO758" i="6"/>
  <c r="AQ758" i="6"/>
  <c r="AR758" i="6"/>
  <c r="AN759" i="6"/>
  <c r="AP759" i="6" s="1"/>
  <c r="AO759" i="6"/>
  <c r="AQ759" i="6"/>
  <c r="AR759" i="6"/>
  <c r="AN760" i="6"/>
  <c r="AO760" i="6"/>
  <c r="AP760" i="6"/>
  <c r="AQ760" i="6"/>
  <c r="AR760" i="6"/>
  <c r="AN761" i="6"/>
  <c r="AP761" i="6" s="1"/>
  <c r="AO761" i="6"/>
  <c r="AQ761" i="6"/>
  <c r="AR761" i="6"/>
  <c r="AN762" i="6"/>
  <c r="AP762" i="6" s="1"/>
  <c r="AO762" i="6"/>
  <c r="AQ762" i="6"/>
  <c r="AR762" i="6"/>
  <c r="AN763" i="6"/>
  <c r="AO763" i="6"/>
  <c r="AP763" i="6"/>
  <c r="AQ763" i="6"/>
  <c r="AR763" i="6"/>
  <c r="AN764" i="6"/>
  <c r="AP764" i="6" s="1"/>
  <c r="AO764" i="6"/>
  <c r="AQ764" i="6"/>
  <c r="AR764" i="6"/>
  <c r="AN765" i="6"/>
  <c r="AP765" i="6" s="1"/>
  <c r="AO765" i="6"/>
  <c r="AQ765" i="6"/>
  <c r="AR765" i="6"/>
  <c r="AN766" i="6"/>
  <c r="AP766" i="6" s="1"/>
  <c r="AO766" i="6"/>
  <c r="AQ766" i="6"/>
  <c r="AR766" i="6"/>
  <c r="AN767" i="6"/>
  <c r="AP767" i="6" s="1"/>
  <c r="AO767" i="6"/>
  <c r="AQ767" i="6"/>
  <c r="AR767" i="6"/>
  <c r="AN768" i="6"/>
  <c r="AO768" i="6"/>
  <c r="AP768" i="6"/>
  <c r="AQ768" i="6"/>
  <c r="AR768" i="6"/>
  <c r="AN769" i="6"/>
  <c r="AP769" i="6" s="1"/>
  <c r="AO769" i="6"/>
  <c r="AQ769" i="6"/>
  <c r="AR769" i="6"/>
  <c r="AN770" i="6"/>
  <c r="AP770" i="6" s="1"/>
  <c r="AO770" i="6"/>
  <c r="AQ770" i="6"/>
  <c r="AR770" i="6"/>
  <c r="AN771" i="6"/>
  <c r="AO771" i="6"/>
  <c r="AP771" i="6"/>
  <c r="AQ771" i="6"/>
  <c r="AR771" i="6"/>
  <c r="AN772" i="6"/>
  <c r="AP772" i="6" s="1"/>
  <c r="AO772" i="6"/>
  <c r="AQ772" i="6"/>
  <c r="AR772" i="6"/>
  <c r="AN773" i="6"/>
  <c r="AP773" i="6" s="1"/>
  <c r="AO773" i="6"/>
  <c r="AQ773" i="6"/>
  <c r="AR773" i="6"/>
  <c r="AN774" i="6"/>
  <c r="AP774" i="6" s="1"/>
  <c r="AO774" i="6"/>
  <c r="AQ774" i="6"/>
  <c r="AR774" i="6"/>
  <c r="AN775" i="6"/>
  <c r="AP775" i="6" s="1"/>
  <c r="AO775" i="6"/>
  <c r="AQ775" i="6"/>
  <c r="AR775" i="6"/>
  <c r="AN776" i="6"/>
  <c r="AO776" i="6"/>
  <c r="AP776" i="6"/>
  <c r="AQ776" i="6"/>
  <c r="AR776" i="6"/>
  <c r="AN777" i="6"/>
  <c r="AP777" i="6" s="1"/>
  <c r="AO777" i="6"/>
  <c r="AQ777" i="6"/>
  <c r="AR777" i="6"/>
  <c r="AN778" i="6"/>
  <c r="AP778" i="6" s="1"/>
  <c r="AO778" i="6"/>
  <c r="AQ778" i="6"/>
  <c r="AR778" i="6"/>
  <c r="AN779" i="6"/>
  <c r="AP779" i="6" s="1"/>
  <c r="AO779" i="6"/>
  <c r="AQ779" i="6"/>
  <c r="AR779" i="6"/>
  <c r="AN780" i="6"/>
  <c r="AP780" i="6" s="1"/>
  <c r="AO780" i="6"/>
  <c r="AQ780" i="6"/>
  <c r="AR780" i="6"/>
  <c r="AN781" i="6"/>
  <c r="AP781" i="6" s="1"/>
  <c r="AO781" i="6"/>
  <c r="AQ781" i="6"/>
  <c r="AR781" i="6"/>
  <c r="AN782" i="6"/>
  <c r="AP782" i="6" s="1"/>
  <c r="AO782" i="6"/>
  <c r="AQ782" i="6"/>
  <c r="AR782" i="6"/>
  <c r="AN783" i="6"/>
  <c r="AP783" i="6" s="1"/>
  <c r="AO783" i="6"/>
  <c r="AQ783" i="6"/>
  <c r="AR783" i="6"/>
  <c r="AN784" i="6"/>
  <c r="AO784" i="6"/>
  <c r="AP784" i="6"/>
  <c r="AQ784" i="6"/>
  <c r="AR784" i="6"/>
  <c r="AN785" i="6"/>
  <c r="AP785" i="6" s="1"/>
  <c r="AO785" i="6"/>
  <c r="AQ785" i="6"/>
  <c r="AR785" i="6"/>
  <c r="AN786" i="6"/>
  <c r="AP786" i="6" s="1"/>
  <c r="AO786" i="6"/>
  <c r="AQ786" i="6"/>
  <c r="AR786" i="6"/>
  <c r="AN787" i="6"/>
  <c r="AP787" i="6" s="1"/>
  <c r="AO787" i="6"/>
  <c r="AQ787" i="6"/>
  <c r="AR787" i="6"/>
  <c r="AN788" i="6"/>
  <c r="AP788" i="6" s="1"/>
  <c r="AO788" i="6"/>
  <c r="AQ788" i="6"/>
  <c r="AR788" i="6"/>
  <c r="AN789" i="6"/>
  <c r="AP789" i="6" s="1"/>
  <c r="AO789" i="6"/>
  <c r="AQ789" i="6"/>
  <c r="AR789" i="6"/>
  <c r="AN790" i="6"/>
  <c r="AP790" i="6" s="1"/>
  <c r="AO790" i="6"/>
  <c r="AQ790" i="6"/>
  <c r="AR790" i="6"/>
  <c r="AN791" i="6"/>
  <c r="AP791" i="6" s="1"/>
  <c r="AO791" i="6"/>
  <c r="AQ791" i="6"/>
  <c r="AR791" i="6"/>
  <c r="AN792" i="6"/>
  <c r="AO792" i="6"/>
  <c r="AP792" i="6"/>
  <c r="AQ792" i="6"/>
  <c r="AR792" i="6"/>
  <c r="AN793" i="6"/>
  <c r="AP793" i="6" s="1"/>
  <c r="AO793" i="6"/>
  <c r="AQ793" i="6"/>
  <c r="AR793" i="6"/>
  <c r="AN794" i="6"/>
  <c r="AP794" i="6" s="1"/>
  <c r="AO794" i="6"/>
  <c r="AQ794" i="6"/>
  <c r="AR794" i="6"/>
  <c r="AN795" i="6"/>
  <c r="AP795" i="6" s="1"/>
  <c r="AO795" i="6"/>
  <c r="AQ795" i="6"/>
  <c r="AR795" i="6"/>
  <c r="AN796" i="6"/>
  <c r="AP796" i="6" s="1"/>
  <c r="AO796" i="6"/>
  <c r="AQ796" i="6"/>
  <c r="AR796" i="6"/>
  <c r="AN797" i="6"/>
  <c r="AP797" i="6" s="1"/>
  <c r="AO797" i="6"/>
  <c r="AQ797" i="6"/>
  <c r="AR797" i="6"/>
  <c r="AN798" i="6"/>
  <c r="AP798" i="6" s="1"/>
  <c r="AO798" i="6"/>
  <c r="AQ798" i="6"/>
  <c r="AR798" i="6"/>
  <c r="AN799" i="6"/>
  <c r="AP799" i="6" s="1"/>
  <c r="AO799" i="6"/>
  <c r="AQ799" i="6"/>
  <c r="AR799" i="6"/>
  <c r="AN800" i="6"/>
  <c r="AO800" i="6"/>
  <c r="AP800" i="6"/>
  <c r="AQ800" i="6"/>
  <c r="AR800" i="6"/>
  <c r="AN801" i="6"/>
  <c r="AP801" i="6" s="1"/>
  <c r="AO801" i="6"/>
  <c r="AQ801" i="6"/>
  <c r="AR801" i="6"/>
  <c r="AN802" i="6"/>
  <c r="AP802" i="6" s="1"/>
  <c r="AO802" i="6"/>
  <c r="AQ802" i="6"/>
  <c r="AR802" i="6"/>
  <c r="AN803" i="6"/>
  <c r="AP803" i="6" s="1"/>
  <c r="AO803" i="6"/>
  <c r="AQ803" i="6"/>
  <c r="AR803" i="6"/>
  <c r="AN804" i="6"/>
  <c r="AP804" i="6" s="1"/>
  <c r="AO804" i="6"/>
  <c r="AQ804" i="6"/>
  <c r="AR804" i="6"/>
  <c r="AN805" i="6"/>
  <c r="AP805" i="6" s="1"/>
  <c r="AO805" i="6"/>
  <c r="AQ805" i="6"/>
  <c r="AR805" i="6"/>
  <c r="AN806" i="6"/>
  <c r="AP806" i="6" s="1"/>
  <c r="AO806" i="6"/>
  <c r="AQ806" i="6"/>
  <c r="AR806" i="6"/>
  <c r="AN807" i="6"/>
  <c r="AP807" i="6" s="1"/>
  <c r="AO807" i="6"/>
  <c r="AQ807" i="6"/>
  <c r="AR807" i="6"/>
  <c r="AN808" i="6"/>
  <c r="AO808" i="6"/>
  <c r="AP808" i="6"/>
  <c r="AQ808" i="6"/>
  <c r="AR808" i="6"/>
  <c r="AN809" i="6"/>
  <c r="AP809" i="6" s="1"/>
  <c r="AO809" i="6"/>
  <c r="AQ809" i="6"/>
  <c r="AR809" i="6"/>
  <c r="AN810" i="6"/>
  <c r="AP810" i="6" s="1"/>
  <c r="AO810" i="6"/>
  <c r="AQ810" i="6"/>
  <c r="AR810" i="6"/>
  <c r="AN811" i="6"/>
  <c r="AP811" i="6" s="1"/>
  <c r="AO811" i="6"/>
  <c r="AQ811" i="6"/>
  <c r="AR811" i="6"/>
  <c r="AN812" i="6"/>
  <c r="AP812" i="6" s="1"/>
  <c r="AO812" i="6"/>
  <c r="AQ812" i="6"/>
  <c r="AR812" i="6"/>
  <c r="AN813" i="6"/>
  <c r="AP813" i="6" s="1"/>
  <c r="AO813" i="6"/>
  <c r="AQ813" i="6"/>
  <c r="AR813" i="6"/>
  <c r="AN814" i="6"/>
  <c r="AP814" i="6" s="1"/>
  <c r="AO814" i="6"/>
  <c r="AQ814" i="6"/>
  <c r="AR814" i="6"/>
  <c r="AN815" i="6"/>
  <c r="AP815" i="6" s="1"/>
  <c r="AO815" i="6"/>
  <c r="AQ815" i="6"/>
  <c r="AR815" i="6"/>
  <c r="AN816" i="6"/>
  <c r="AO816" i="6"/>
  <c r="AP816" i="6"/>
  <c r="AQ816" i="6"/>
  <c r="AR816" i="6"/>
  <c r="AN817" i="6"/>
  <c r="AP817" i="6" s="1"/>
  <c r="AO817" i="6"/>
  <c r="AQ817" i="6"/>
  <c r="AR817" i="6"/>
  <c r="AN818" i="6"/>
  <c r="AP818" i="6" s="1"/>
  <c r="AO818" i="6"/>
  <c r="AQ818" i="6"/>
  <c r="AR818" i="6"/>
  <c r="AN819" i="6"/>
  <c r="AP819" i="6" s="1"/>
  <c r="AO819" i="6"/>
  <c r="AQ819" i="6"/>
  <c r="AR819" i="6"/>
  <c r="AN820" i="6"/>
  <c r="AP820" i="6" s="1"/>
  <c r="AO820" i="6"/>
  <c r="AQ820" i="6"/>
  <c r="AR820" i="6"/>
  <c r="AN821" i="6"/>
  <c r="AP821" i="6" s="1"/>
  <c r="AO821" i="6"/>
  <c r="AQ821" i="6"/>
  <c r="AR821" i="6"/>
  <c r="AN822" i="6"/>
  <c r="AP822" i="6" s="1"/>
  <c r="AO822" i="6"/>
  <c r="AQ822" i="6"/>
  <c r="AR822" i="6"/>
  <c r="AN823" i="6"/>
  <c r="AP823" i="6" s="1"/>
  <c r="AO823" i="6"/>
  <c r="AQ823" i="6"/>
  <c r="AR823" i="6"/>
  <c r="AN824" i="6"/>
  <c r="AO824" i="6"/>
  <c r="AP824" i="6"/>
  <c r="AQ824" i="6"/>
  <c r="AR824" i="6"/>
  <c r="AN825" i="6"/>
  <c r="AP825" i="6" s="1"/>
  <c r="AO825" i="6"/>
  <c r="AQ825" i="6"/>
  <c r="AR825" i="6"/>
  <c r="AN826" i="6"/>
  <c r="AP826" i="6" s="1"/>
  <c r="AO826" i="6"/>
  <c r="AQ826" i="6"/>
  <c r="AR826" i="6"/>
  <c r="AN827" i="6"/>
  <c r="AP827" i="6" s="1"/>
  <c r="AO827" i="6"/>
  <c r="AQ827" i="6"/>
  <c r="AR827" i="6"/>
  <c r="AN828" i="6"/>
  <c r="AP828" i="6" s="1"/>
  <c r="AO828" i="6"/>
  <c r="AQ828" i="6"/>
  <c r="AR828" i="6"/>
  <c r="AN829" i="6"/>
  <c r="AP829" i="6" s="1"/>
  <c r="AO829" i="6"/>
  <c r="AQ829" i="6"/>
  <c r="AR829" i="6"/>
  <c r="AN830" i="6"/>
  <c r="AP830" i="6" s="1"/>
  <c r="AO830" i="6"/>
  <c r="AQ830" i="6"/>
  <c r="AR830" i="6"/>
  <c r="AN831" i="6"/>
  <c r="AP831" i="6" s="1"/>
  <c r="AO831" i="6"/>
  <c r="AQ831" i="6"/>
  <c r="AR831" i="6"/>
  <c r="AN832" i="6"/>
  <c r="AO832" i="6"/>
  <c r="AP832" i="6"/>
  <c r="AQ832" i="6"/>
  <c r="AR832" i="6"/>
  <c r="AN833" i="6"/>
  <c r="AP833" i="6" s="1"/>
  <c r="AO833" i="6"/>
  <c r="AQ833" i="6"/>
  <c r="AR833" i="6"/>
  <c r="AN834" i="6"/>
  <c r="AP834" i="6" s="1"/>
  <c r="AO834" i="6"/>
  <c r="AQ834" i="6"/>
  <c r="AR834" i="6"/>
  <c r="AN835" i="6"/>
  <c r="AP835" i="6" s="1"/>
  <c r="AO835" i="6"/>
  <c r="AQ835" i="6"/>
  <c r="AR835" i="6"/>
  <c r="AN836" i="6"/>
  <c r="AP836" i="6" s="1"/>
  <c r="AO836" i="6"/>
  <c r="AQ836" i="6"/>
  <c r="AR836" i="6"/>
  <c r="AN837" i="6"/>
  <c r="AP837" i="6" s="1"/>
  <c r="AO837" i="6"/>
  <c r="AQ837" i="6"/>
  <c r="AR837" i="6"/>
  <c r="AN838" i="6"/>
  <c r="AP838" i="6" s="1"/>
  <c r="AO838" i="6"/>
  <c r="AQ838" i="6"/>
  <c r="AR838" i="6"/>
  <c r="AN839" i="6"/>
  <c r="AP839" i="6" s="1"/>
  <c r="AO839" i="6"/>
  <c r="AQ839" i="6"/>
  <c r="AR839" i="6"/>
  <c r="AN840" i="6"/>
  <c r="AO840" i="6"/>
  <c r="AP840" i="6"/>
  <c r="AQ840" i="6"/>
  <c r="AR840" i="6"/>
  <c r="AN841" i="6"/>
  <c r="AP841" i="6" s="1"/>
  <c r="AO841" i="6"/>
  <c r="AQ841" i="6"/>
  <c r="AR841" i="6"/>
  <c r="AN842" i="6"/>
  <c r="AP842" i="6" s="1"/>
  <c r="AO842" i="6"/>
  <c r="AQ842" i="6"/>
  <c r="AR842" i="6"/>
  <c r="AN843" i="6"/>
  <c r="AP843" i="6" s="1"/>
  <c r="AO843" i="6"/>
  <c r="AQ843" i="6"/>
  <c r="AR843" i="6"/>
  <c r="AN844" i="6"/>
  <c r="AP844" i="6" s="1"/>
  <c r="AO844" i="6"/>
  <c r="AQ844" i="6"/>
  <c r="AR844" i="6"/>
  <c r="AN845" i="6"/>
  <c r="AP845" i="6" s="1"/>
  <c r="AO845" i="6"/>
  <c r="AQ845" i="6"/>
  <c r="AR845" i="6"/>
  <c r="AN846" i="6"/>
  <c r="AP846" i="6" s="1"/>
  <c r="AO846" i="6"/>
  <c r="AQ846" i="6"/>
  <c r="AR846" i="6"/>
  <c r="AN847" i="6"/>
  <c r="AP847" i="6" s="1"/>
  <c r="AO847" i="6"/>
  <c r="AQ847" i="6"/>
  <c r="AR847" i="6"/>
  <c r="AN848" i="6"/>
  <c r="AO848" i="6"/>
  <c r="AP848" i="6"/>
  <c r="AQ848" i="6"/>
  <c r="AR848" i="6"/>
  <c r="AN849" i="6"/>
  <c r="AP849" i="6" s="1"/>
  <c r="AO849" i="6"/>
  <c r="AQ849" i="6"/>
  <c r="AR849" i="6"/>
  <c r="AN850" i="6"/>
  <c r="AP850" i="6" s="1"/>
  <c r="AO850" i="6"/>
  <c r="AQ850" i="6"/>
  <c r="AR850" i="6"/>
  <c r="AN851" i="6"/>
  <c r="AP851" i="6" s="1"/>
  <c r="AO851" i="6"/>
  <c r="AQ851" i="6"/>
  <c r="AR851" i="6"/>
  <c r="AN852" i="6"/>
  <c r="AP852" i="6" s="1"/>
  <c r="AO852" i="6"/>
  <c r="AQ852" i="6"/>
  <c r="AR852" i="6"/>
  <c r="AN853" i="6"/>
  <c r="AP853" i="6" s="1"/>
  <c r="AO853" i="6"/>
  <c r="AQ853" i="6"/>
  <c r="AR853" i="6"/>
  <c r="AN854" i="6"/>
  <c r="AP854" i="6" s="1"/>
  <c r="AO854" i="6"/>
  <c r="AQ854" i="6"/>
  <c r="AR854" i="6"/>
  <c r="AN855" i="6"/>
  <c r="AP855" i="6" s="1"/>
  <c r="AO855" i="6"/>
  <c r="AQ855" i="6"/>
  <c r="AR855" i="6"/>
  <c r="AN856" i="6"/>
  <c r="AO856" i="6"/>
  <c r="AP856" i="6"/>
  <c r="AQ856" i="6"/>
  <c r="AR856" i="6"/>
  <c r="AN857" i="6"/>
  <c r="AP857" i="6" s="1"/>
  <c r="AO857" i="6"/>
  <c r="AQ857" i="6"/>
  <c r="AR857" i="6"/>
  <c r="AN858" i="6"/>
  <c r="AP858" i="6" s="1"/>
  <c r="AO858" i="6"/>
  <c r="AQ858" i="6"/>
  <c r="AR858" i="6"/>
  <c r="AN859" i="6"/>
  <c r="AO859" i="6"/>
  <c r="AP859" i="6"/>
  <c r="AQ859" i="6"/>
  <c r="AR859" i="6"/>
  <c r="AN860" i="6"/>
  <c r="AP860" i="6" s="1"/>
  <c r="AO860" i="6"/>
  <c r="AQ860" i="6"/>
  <c r="AR860" i="6"/>
  <c r="AN861" i="6"/>
  <c r="AP861" i="6" s="1"/>
  <c r="AO861" i="6"/>
  <c r="AQ861" i="6"/>
  <c r="AR861" i="6"/>
  <c r="AN862" i="6"/>
  <c r="AP862" i="6" s="1"/>
  <c r="AO862" i="6"/>
  <c r="AQ862" i="6"/>
  <c r="AR862" i="6"/>
  <c r="AN863" i="6"/>
  <c r="AP863" i="6" s="1"/>
  <c r="AO863" i="6"/>
  <c r="AQ863" i="6"/>
  <c r="AR863" i="6"/>
  <c r="AN864" i="6"/>
  <c r="AO864" i="6"/>
  <c r="AP864" i="6"/>
  <c r="AQ864" i="6"/>
  <c r="AR864" i="6"/>
  <c r="AN865" i="6"/>
  <c r="AP865" i="6" s="1"/>
  <c r="AO865" i="6"/>
  <c r="AQ865" i="6"/>
  <c r="AR865" i="6"/>
  <c r="AN866" i="6"/>
  <c r="AP866" i="6" s="1"/>
  <c r="AO866" i="6"/>
  <c r="AQ866" i="6"/>
  <c r="AR866" i="6"/>
  <c r="AN867" i="6"/>
  <c r="AO867" i="6"/>
  <c r="AP867" i="6"/>
  <c r="AQ867" i="6"/>
  <c r="AR867" i="6"/>
  <c r="AN868" i="6"/>
  <c r="AP868" i="6" s="1"/>
  <c r="AO868" i="6"/>
  <c r="AQ868" i="6"/>
  <c r="AR868" i="6"/>
  <c r="AN869" i="6"/>
  <c r="AP869" i="6" s="1"/>
  <c r="AO869" i="6"/>
  <c r="AQ869" i="6"/>
  <c r="AR869" i="6"/>
  <c r="AN870" i="6"/>
  <c r="AP870" i="6" s="1"/>
  <c r="AO870" i="6"/>
  <c r="AQ870" i="6"/>
  <c r="AR870" i="6"/>
  <c r="AN871" i="6"/>
  <c r="AP871" i="6" s="1"/>
  <c r="AO871" i="6"/>
  <c r="AQ871" i="6"/>
  <c r="AR871" i="6"/>
  <c r="AN872" i="6"/>
  <c r="AO872" i="6"/>
  <c r="AP872" i="6"/>
  <c r="AQ872" i="6"/>
  <c r="AR872" i="6"/>
  <c r="AN873" i="6"/>
  <c r="AP873" i="6" s="1"/>
  <c r="AO873" i="6"/>
  <c r="AQ873" i="6"/>
  <c r="AR873" i="6"/>
  <c r="AN874" i="6"/>
  <c r="AP874" i="6" s="1"/>
  <c r="AO874" i="6"/>
  <c r="AQ874" i="6"/>
  <c r="AR874" i="6"/>
  <c r="AN875" i="6"/>
  <c r="AO875" i="6"/>
  <c r="AP875" i="6"/>
  <c r="AQ875" i="6"/>
  <c r="AR875" i="6"/>
  <c r="AN876" i="6"/>
  <c r="AP876" i="6" s="1"/>
  <c r="AO876" i="6"/>
  <c r="AQ876" i="6"/>
  <c r="AR876" i="6"/>
  <c r="AN877" i="6"/>
  <c r="AP877" i="6" s="1"/>
  <c r="AO877" i="6"/>
  <c r="AQ877" i="6"/>
  <c r="AR877" i="6"/>
  <c r="AN878" i="6"/>
  <c r="AP878" i="6" s="1"/>
  <c r="AO878" i="6"/>
  <c r="AQ878" i="6"/>
  <c r="AR878" i="6"/>
  <c r="AN879" i="6"/>
  <c r="AP879" i="6" s="1"/>
  <c r="AO879" i="6"/>
  <c r="AQ879" i="6"/>
  <c r="AR879" i="6"/>
  <c r="AN880" i="6"/>
  <c r="AO880" i="6"/>
  <c r="AP880" i="6"/>
  <c r="AQ880" i="6"/>
  <c r="AR880" i="6"/>
  <c r="AN881" i="6"/>
  <c r="AP881" i="6" s="1"/>
  <c r="AO881" i="6"/>
  <c r="AQ881" i="6"/>
  <c r="AR881" i="6"/>
  <c r="AN882" i="6"/>
  <c r="AP882" i="6" s="1"/>
  <c r="AO882" i="6"/>
  <c r="AQ882" i="6"/>
  <c r="AR882" i="6"/>
  <c r="AN883" i="6"/>
  <c r="AO883" i="6"/>
  <c r="AP883" i="6"/>
  <c r="AQ883" i="6"/>
  <c r="AR883" i="6"/>
  <c r="AN884" i="6"/>
  <c r="AP884" i="6" s="1"/>
  <c r="AO884" i="6"/>
  <c r="AQ884" i="6"/>
  <c r="AR884" i="6"/>
  <c r="AN885" i="6"/>
  <c r="AP885" i="6" s="1"/>
  <c r="AO885" i="6"/>
  <c r="AQ885" i="6"/>
  <c r="AR885" i="6"/>
  <c r="AN886" i="6"/>
  <c r="AP886" i="6" s="1"/>
  <c r="AO886" i="6"/>
  <c r="AQ886" i="6"/>
  <c r="AR886" i="6"/>
  <c r="AN887" i="6"/>
  <c r="AP887" i="6" s="1"/>
  <c r="AO887" i="6"/>
  <c r="AQ887" i="6"/>
  <c r="AR887" i="6"/>
  <c r="AN888" i="6"/>
  <c r="AO888" i="6"/>
  <c r="AP888" i="6"/>
  <c r="AQ888" i="6"/>
  <c r="AR888" i="6"/>
  <c r="AN889" i="6"/>
  <c r="AP889" i="6" s="1"/>
  <c r="AO889" i="6"/>
  <c r="AQ889" i="6"/>
  <c r="AR889" i="6"/>
  <c r="AN890" i="6"/>
  <c r="AP890" i="6" s="1"/>
  <c r="AO890" i="6"/>
  <c r="AQ890" i="6"/>
  <c r="AR890" i="6"/>
  <c r="AN891" i="6"/>
  <c r="AO891" i="6"/>
  <c r="AP891" i="6"/>
  <c r="AQ891" i="6"/>
  <c r="AR891" i="6"/>
  <c r="AN892" i="6"/>
  <c r="AP892" i="6" s="1"/>
  <c r="AO892" i="6"/>
  <c r="AQ892" i="6"/>
  <c r="AR892" i="6"/>
  <c r="AN893" i="6"/>
  <c r="AP893" i="6" s="1"/>
  <c r="AO893" i="6"/>
  <c r="AQ893" i="6"/>
  <c r="AR893" i="6"/>
  <c r="AN894" i="6"/>
  <c r="AP894" i="6" s="1"/>
  <c r="AO894" i="6"/>
  <c r="AQ894" i="6"/>
  <c r="AR894" i="6"/>
  <c r="AN895" i="6"/>
  <c r="AP895" i="6" s="1"/>
  <c r="AO895" i="6"/>
  <c r="AQ895" i="6"/>
  <c r="AR895" i="6"/>
  <c r="AN896" i="6"/>
  <c r="AO896" i="6"/>
  <c r="AP896" i="6"/>
  <c r="AQ896" i="6"/>
  <c r="AR896" i="6"/>
  <c r="AN897" i="6"/>
  <c r="AP897" i="6" s="1"/>
  <c r="AO897" i="6"/>
  <c r="AQ897" i="6"/>
  <c r="AR897" i="6"/>
  <c r="AN898" i="6"/>
  <c r="AP898" i="6" s="1"/>
  <c r="AO898" i="6"/>
  <c r="AQ898" i="6"/>
  <c r="AR898" i="6"/>
  <c r="AN899" i="6"/>
  <c r="AP899" i="6" s="1"/>
  <c r="AO899" i="6"/>
  <c r="AQ899" i="6"/>
  <c r="AR899" i="6"/>
  <c r="AR2" i="6"/>
  <c r="AQ2" i="6"/>
  <c r="AO2" i="6"/>
  <c r="AN2" i="6"/>
  <c r="AE2" i="6"/>
  <c r="AE3" i="6"/>
  <c r="AE4" i="6"/>
  <c r="AE5" i="6"/>
  <c r="AE6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53" i="6"/>
  <c r="AE254" i="6"/>
  <c r="AE255" i="6"/>
  <c r="AE256" i="6"/>
  <c r="AE257" i="6"/>
  <c r="AE258" i="6"/>
  <c r="AE259" i="6"/>
  <c r="AE260" i="6"/>
  <c r="AE261" i="6"/>
  <c r="AE262" i="6"/>
  <c r="AE263" i="6"/>
  <c r="AE264" i="6"/>
  <c r="AE265" i="6"/>
  <c r="AE266" i="6"/>
  <c r="AE267" i="6"/>
  <c r="AE268" i="6"/>
  <c r="AE269" i="6"/>
  <c r="AE270" i="6"/>
  <c r="AE271" i="6"/>
  <c r="AE272" i="6"/>
  <c r="AE273" i="6"/>
  <c r="AE274" i="6"/>
  <c r="AE275" i="6"/>
  <c r="AE276" i="6"/>
  <c r="AE277" i="6"/>
  <c r="AE278" i="6"/>
  <c r="AE279" i="6"/>
  <c r="AE280" i="6"/>
  <c r="AE281" i="6"/>
  <c r="AM28" i="6" a="1"/>
  <c r="AM28" i="6" l="1"/>
  <c r="AP279" i="6"/>
  <c r="AP251" i="6"/>
  <c r="AP219" i="6"/>
  <c r="AP209" i="6"/>
  <c r="AP208" i="6"/>
  <c r="AP186" i="6"/>
  <c r="AP168" i="6"/>
  <c r="AP149" i="6"/>
  <c r="AP146" i="6"/>
  <c r="AP128" i="6"/>
  <c r="AP106" i="6"/>
  <c r="AP100" i="6"/>
  <c r="AP80" i="6"/>
  <c r="AP79" i="6"/>
  <c r="AP66" i="6"/>
  <c r="AP39" i="6"/>
  <c r="AP12" i="6"/>
  <c r="AP277" i="6"/>
  <c r="AP274" i="6"/>
  <c r="AP256" i="6"/>
  <c r="AP255" i="6"/>
  <c r="AP235" i="6"/>
  <c r="AP225" i="6"/>
  <c r="AP224" i="6"/>
  <c r="AP223" i="6"/>
  <c r="AP203" i="6"/>
  <c r="AP197" i="6"/>
  <c r="AP194" i="6"/>
  <c r="AP170" i="6"/>
  <c r="AP162" i="6"/>
  <c r="AP151" i="6"/>
  <c r="AP123" i="6"/>
  <c r="AP104" i="6"/>
  <c r="AP96" i="6"/>
  <c r="AP82" i="6"/>
  <c r="AP75" i="6"/>
  <c r="AP64" i="6"/>
  <c r="AP63" i="6"/>
  <c r="AP50" i="6"/>
  <c r="AP43" i="6"/>
  <c r="AP35" i="6"/>
  <c r="AP239" i="6"/>
  <c r="AP207" i="6"/>
  <c r="AP175" i="6"/>
  <c r="AP271" i="6"/>
  <c r="AP191" i="6"/>
  <c r="AP276" i="6"/>
  <c r="AP260" i="6"/>
  <c r="AP228" i="6"/>
  <c r="AP212" i="6"/>
  <c r="AP196" i="6"/>
  <c r="AP180" i="6"/>
  <c r="AP116" i="6"/>
  <c r="AP268" i="6"/>
  <c r="AP236" i="6"/>
  <c r="AP220" i="6"/>
  <c r="AP188" i="6"/>
  <c r="AP172" i="6"/>
  <c r="AP156" i="6"/>
  <c r="AP140" i="6"/>
  <c r="BD13" i="6"/>
  <c r="BD12" i="6"/>
  <c r="BD11" i="6"/>
  <c r="BC11" i="6"/>
  <c r="BD10" i="6"/>
  <c r="BD9" i="6"/>
  <c r="BD8" i="6"/>
  <c r="BD5" i="6"/>
  <c r="BD4" i="6"/>
  <c r="BC4" i="6"/>
  <c r="BD3" i="6"/>
  <c r="BC3" i="6"/>
  <c r="BD2" i="6"/>
  <c r="BC2" i="6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2" i="10"/>
  <c r="AP2" i="6" l="1"/>
  <c r="N14" i="10"/>
  <c r="O14" i="10" s="1"/>
  <c r="N15" i="10"/>
  <c r="F3" i="10"/>
  <c r="G3" i="10"/>
  <c r="F4" i="10"/>
  <c r="G4" i="10"/>
  <c r="F5" i="10"/>
  <c r="G5" i="10"/>
  <c r="F6" i="10"/>
  <c r="G6" i="10"/>
  <c r="F7" i="10"/>
  <c r="G7" i="10"/>
  <c r="F8" i="10"/>
  <c r="G8" i="10"/>
  <c r="F9" i="10"/>
  <c r="G9" i="10"/>
  <c r="F10" i="10"/>
  <c r="G10" i="10"/>
  <c r="F11" i="10"/>
  <c r="G11" i="10"/>
  <c r="F12" i="10"/>
  <c r="G12" i="10"/>
  <c r="F13" i="10"/>
  <c r="G13" i="10"/>
  <c r="F14" i="10"/>
  <c r="G14" i="10"/>
  <c r="F15" i="10"/>
  <c r="G15" i="10"/>
  <c r="F16" i="10"/>
  <c r="G16" i="10"/>
  <c r="F17" i="10"/>
  <c r="G17" i="10"/>
  <c r="F18" i="10"/>
  <c r="G18" i="10"/>
  <c r="F19" i="10"/>
  <c r="G19" i="10"/>
  <c r="F20" i="10"/>
  <c r="G20" i="10"/>
  <c r="F21" i="10"/>
  <c r="G21" i="10"/>
  <c r="F22" i="10"/>
  <c r="G22" i="10"/>
  <c r="F23" i="10"/>
  <c r="G23" i="10"/>
  <c r="F24" i="10"/>
  <c r="G24" i="10"/>
  <c r="F25" i="10"/>
  <c r="G25" i="10"/>
  <c r="F26" i="10"/>
  <c r="G26" i="10"/>
  <c r="F27" i="10"/>
  <c r="G27" i="10"/>
  <c r="F28" i="10"/>
  <c r="G28" i="10"/>
  <c r="F29" i="10"/>
  <c r="G29" i="10"/>
  <c r="F30" i="10"/>
  <c r="G30" i="10"/>
  <c r="F31" i="10"/>
  <c r="G31" i="10"/>
  <c r="F32" i="10"/>
  <c r="G32" i="10"/>
  <c r="F33" i="10"/>
  <c r="G33" i="10"/>
  <c r="F34" i="10"/>
  <c r="G34" i="10"/>
  <c r="F35" i="10"/>
  <c r="G35" i="10"/>
  <c r="F36" i="10"/>
  <c r="G36" i="10"/>
  <c r="F37" i="10"/>
  <c r="G37" i="10"/>
  <c r="F38" i="10"/>
  <c r="G38" i="10"/>
  <c r="F39" i="10"/>
  <c r="G39" i="10"/>
  <c r="F40" i="10"/>
  <c r="G40" i="10"/>
  <c r="F41" i="10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G51" i="10"/>
  <c r="F52" i="10"/>
  <c r="G52" i="10"/>
  <c r="F53" i="10"/>
  <c r="G53" i="10"/>
  <c r="F54" i="10"/>
  <c r="G54" i="10"/>
  <c r="F55" i="10"/>
  <c r="G55" i="10"/>
  <c r="F56" i="10"/>
  <c r="G56" i="10"/>
  <c r="F57" i="10"/>
  <c r="G57" i="10"/>
  <c r="F58" i="10"/>
  <c r="G58" i="10"/>
  <c r="F59" i="10"/>
  <c r="G59" i="10"/>
  <c r="F60" i="10"/>
  <c r="G60" i="10"/>
  <c r="F61" i="10"/>
  <c r="G61" i="10"/>
  <c r="F62" i="10"/>
  <c r="G62" i="10"/>
  <c r="F63" i="10"/>
  <c r="G63" i="10"/>
  <c r="F64" i="10"/>
  <c r="G64" i="10"/>
  <c r="F65" i="10"/>
  <c r="G65" i="10"/>
  <c r="F66" i="10"/>
  <c r="G66" i="10"/>
  <c r="F67" i="10"/>
  <c r="G67" i="10"/>
  <c r="F68" i="10"/>
  <c r="G68" i="10"/>
  <c r="F69" i="10"/>
  <c r="G69" i="10"/>
  <c r="F70" i="10"/>
  <c r="G70" i="10"/>
  <c r="F71" i="10"/>
  <c r="G71" i="10"/>
  <c r="F72" i="10"/>
  <c r="G72" i="10"/>
  <c r="F73" i="10"/>
  <c r="G73" i="10"/>
  <c r="F74" i="10"/>
  <c r="G74" i="10"/>
  <c r="F75" i="10"/>
  <c r="G75" i="10"/>
  <c r="F76" i="10"/>
  <c r="G76" i="10"/>
  <c r="F77" i="10"/>
  <c r="G77" i="10"/>
  <c r="F78" i="10"/>
  <c r="G78" i="10"/>
  <c r="F79" i="10"/>
  <c r="G79" i="10"/>
  <c r="F80" i="10"/>
  <c r="G80" i="10"/>
  <c r="F81" i="10"/>
  <c r="G81" i="10"/>
  <c r="F82" i="10"/>
  <c r="G82" i="10"/>
  <c r="F83" i="10"/>
  <c r="G83" i="10"/>
  <c r="F84" i="10"/>
  <c r="G84" i="10"/>
  <c r="F85" i="10"/>
  <c r="G85" i="10"/>
  <c r="F86" i="10"/>
  <c r="H86" i="10" s="1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F95" i="10"/>
  <c r="G95" i="10"/>
  <c r="F96" i="10"/>
  <c r="G96" i="10"/>
  <c r="F97" i="10"/>
  <c r="G97" i="10"/>
  <c r="F98" i="10"/>
  <c r="G98" i="10"/>
  <c r="F99" i="10"/>
  <c r="G99" i="10"/>
  <c r="F100" i="10"/>
  <c r="G100" i="10"/>
  <c r="F101" i="10"/>
  <c r="G101" i="10"/>
  <c r="F102" i="10"/>
  <c r="G102" i="10"/>
  <c r="F103" i="10"/>
  <c r="G103" i="10"/>
  <c r="F104" i="10"/>
  <c r="G104" i="10"/>
  <c r="F105" i="10"/>
  <c r="G105" i="10"/>
  <c r="F106" i="10"/>
  <c r="G106" i="10"/>
  <c r="F107" i="10"/>
  <c r="G107" i="10"/>
  <c r="F108" i="10"/>
  <c r="G108" i="10"/>
  <c r="F109" i="10"/>
  <c r="G109" i="10"/>
  <c r="F110" i="10"/>
  <c r="H110" i="10" s="1"/>
  <c r="G110" i="10"/>
  <c r="F111" i="10"/>
  <c r="G111" i="10"/>
  <c r="F112" i="10"/>
  <c r="G112" i="10"/>
  <c r="F113" i="10"/>
  <c r="G113" i="10"/>
  <c r="F114" i="10"/>
  <c r="G114" i="10"/>
  <c r="F115" i="10"/>
  <c r="G115" i="10"/>
  <c r="F116" i="10"/>
  <c r="G116" i="10"/>
  <c r="F117" i="10"/>
  <c r="G117" i="10"/>
  <c r="F118" i="10"/>
  <c r="G118" i="10"/>
  <c r="F119" i="10"/>
  <c r="G119" i="10"/>
  <c r="F120" i="10"/>
  <c r="G120" i="10"/>
  <c r="F121" i="10"/>
  <c r="G121" i="10"/>
  <c r="F122" i="10"/>
  <c r="G122" i="10"/>
  <c r="F123" i="10"/>
  <c r="G123" i="10"/>
  <c r="F124" i="10"/>
  <c r="G124" i="10"/>
  <c r="F125" i="10"/>
  <c r="G125" i="10"/>
  <c r="F126" i="10"/>
  <c r="G126" i="10"/>
  <c r="F127" i="10"/>
  <c r="G127" i="10"/>
  <c r="F128" i="10"/>
  <c r="H128" i="10" s="1"/>
  <c r="G128" i="10"/>
  <c r="F129" i="10"/>
  <c r="G129" i="10"/>
  <c r="F130" i="10"/>
  <c r="G130" i="10"/>
  <c r="F131" i="10"/>
  <c r="G131" i="10"/>
  <c r="F132" i="10"/>
  <c r="G132" i="10"/>
  <c r="F133" i="10"/>
  <c r="G133" i="10"/>
  <c r="F134" i="10"/>
  <c r="H134" i="10" s="1"/>
  <c r="G134" i="10"/>
  <c r="F135" i="10"/>
  <c r="G135" i="10"/>
  <c r="F136" i="10"/>
  <c r="G136" i="10"/>
  <c r="F137" i="10"/>
  <c r="G137" i="10"/>
  <c r="F138" i="10"/>
  <c r="G138" i="10"/>
  <c r="F139" i="10"/>
  <c r="G139" i="10"/>
  <c r="F140" i="10"/>
  <c r="G140" i="10"/>
  <c r="F141" i="10"/>
  <c r="G141" i="10"/>
  <c r="F142" i="10"/>
  <c r="G142" i="10"/>
  <c r="F143" i="10"/>
  <c r="G143" i="10"/>
  <c r="F144" i="10"/>
  <c r="G144" i="10"/>
  <c r="F145" i="10"/>
  <c r="G145" i="10"/>
  <c r="F146" i="10"/>
  <c r="H146" i="10" s="1"/>
  <c r="G146" i="10"/>
  <c r="F147" i="10"/>
  <c r="G147" i="10"/>
  <c r="F148" i="10"/>
  <c r="G148" i="10"/>
  <c r="F149" i="10"/>
  <c r="G149" i="10"/>
  <c r="G2" i="10"/>
  <c r="F2" i="10"/>
  <c r="C125" i="10"/>
  <c r="D125" i="10"/>
  <c r="I125" i="10" s="1"/>
  <c r="E125" i="10"/>
  <c r="C126" i="10"/>
  <c r="D126" i="10"/>
  <c r="I126" i="10" s="1"/>
  <c r="E126" i="10"/>
  <c r="C127" i="10"/>
  <c r="D127" i="10"/>
  <c r="I127" i="10" s="1"/>
  <c r="E127" i="10"/>
  <c r="C128" i="10"/>
  <c r="D128" i="10"/>
  <c r="I128" i="10" s="1"/>
  <c r="E128" i="10"/>
  <c r="C129" i="10"/>
  <c r="D129" i="10"/>
  <c r="I129" i="10" s="1"/>
  <c r="E129" i="10"/>
  <c r="C130" i="10"/>
  <c r="D130" i="10"/>
  <c r="I130" i="10" s="1"/>
  <c r="E130" i="10"/>
  <c r="C131" i="10"/>
  <c r="D131" i="10"/>
  <c r="I131" i="10" s="1"/>
  <c r="E131" i="10"/>
  <c r="C132" i="10"/>
  <c r="D132" i="10"/>
  <c r="I132" i="10" s="1"/>
  <c r="E132" i="10"/>
  <c r="C133" i="10"/>
  <c r="D133" i="10"/>
  <c r="I133" i="10" s="1"/>
  <c r="E133" i="10"/>
  <c r="C134" i="10"/>
  <c r="D134" i="10"/>
  <c r="I134" i="10" s="1"/>
  <c r="E134" i="10"/>
  <c r="C135" i="10"/>
  <c r="D135" i="10"/>
  <c r="I135" i="10" s="1"/>
  <c r="E135" i="10"/>
  <c r="C136" i="10"/>
  <c r="D136" i="10"/>
  <c r="I136" i="10" s="1"/>
  <c r="E136" i="10"/>
  <c r="C137" i="10"/>
  <c r="D137" i="10"/>
  <c r="I137" i="10" s="1"/>
  <c r="E137" i="10"/>
  <c r="C138" i="10"/>
  <c r="D138" i="10"/>
  <c r="I138" i="10" s="1"/>
  <c r="E138" i="10"/>
  <c r="C139" i="10"/>
  <c r="D139" i="10"/>
  <c r="I139" i="10" s="1"/>
  <c r="E139" i="10"/>
  <c r="C140" i="10"/>
  <c r="D140" i="10"/>
  <c r="I140" i="10" s="1"/>
  <c r="E140" i="10"/>
  <c r="C141" i="10"/>
  <c r="D141" i="10"/>
  <c r="I141" i="10" s="1"/>
  <c r="E141" i="10"/>
  <c r="C142" i="10"/>
  <c r="D142" i="10"/>
  <c r="I142" i="10" s="1"/>
  <c r="E142" i="10"/>
  <c r="C143" i="10"/>
  <c r="D143" i="10"/>
  <c r="I143" i="10" s="1"/>
  <c r="E143" i="10"/>
  <c r="C144" i="10"/>
  <c r="D144" i="10"/>
  <c r="I144" i="10" s="1"/>
  <c r="E144" i="10"/>
  <c r="C145" i="10"/>
  <c r="D145" i="10"/>
  <c r="I145" i="10" s="1"/>
  <c r="E145" i="10"/>
  <c r="C146" i="10"/>
  <c r="D146" i="10"/>
  <c r="I146" i="10" s="1"/>
  <c r="E146" i="10"/>
  <c r="C147" i="10"/>
  <c r="D147" i="10"/>
  <c r="I147" i="10" s="1"/>
  <c r="E147" i="10"/>
  <c r="C148" i="10"/>
  <c r="D148" i="10"/>
  <c r="I148" i="10" s="1"/>
  <c r="E148" i="10"/>
  <c r="C149" i="10"/>
  <c r="D149" i="10"/>
  <c r="I149" i="10" s="1"/>
  <c r="E149" i="10"/>
  <c r="C3" i="10"/>
  <c r="D3" i="10"/>
  <c r="I3" i="10" s="1"/>
  <c r="E3" i="10"/>
  <c r="C4" i="10"/>
  <c r="D4" i="10"/>
  <c r="I4" i="10" s="1"/>
  <c r="E4" i="10"/>
  <c r="C5" i="10"/>
  <c r="D5" i="10"/>
  <c r="I5" i="10" s="1"/>
  <c r="E5" i="10"/>
  <c r="C6" i="10"/>
  <c r="D6" i="10"/>
  <c r="I6" i="10" s="1"/>
  <c r="E6" i="10"/>
  <c r="C7" i="10"/>
  <c r="D7" i="10"/>
  <c r="I7" i="10" s="1"/>
  <c r="E7" i="10"/>
  <c r="C8" i="10"/>
  <c r="D8" i="10"/>
  <c r="I8" i="10" s="1"/>
  <c r="E8" i="10"/>
  <c r="C9" i="10"/>
  <c r="D9" i="10"/>
  <c r="I9" i="10" s="1"/>
  <c r="E9" i="10"/>
  <c r="C10" i="10"/>
  <c r="D10" i="10"/>
  <c r="I10" i="10" s="1"/>
  <c r="E10" i="10"/>
  <c r="C11" i="10"/>
  <c r="D11" i="10"/>
  <c r="I11" i="10" s="1"/>
  <c r="E11" i="10"/>
  <c r="C12" i="10"/>
  <c r="D12" i="10"/>
  <c r="I12" i="10" s="1"/>
  <c r="E12" i="10"/>
  <c r="C13" i="10"/>
  <c r="D13" i="10"/>
  <c r="I13" i="10" s="1"/>
  <c r="E13" i="10"/>
  <c r="C14" i="10"/>
  <c r="D14" i="10"/>
  <c r="I14" i="10" s="1"/>
  <c r="E14" i="10"/>
  <c r="C15" i="10"/>
  <c r="D15" i="10"/>
  <c r="I15" i="10" s="1"/>
  <c r="E15" i="10"/>
  <c r="C16" i="10"/>
  <c r="D16" i="10"/>
  <c r="I16" i="10" s="1"/>
  <c r="E16" i="10"/>
  <c r="C17" i="10"/>
  <c r="D17" i="10"/>
  <c r="I17" i="10" s="1"/>
  <c r="E17" i="10"/>
  <c r="C18" i="10"/>
  <c r="D18" i="10"/>
  <c r="I18" i="10" s="1"/>
  <c r="E18" i="10"/>
  <c r="C19" i="10"/>
  <c r="D19" i="10"/>
  <c r="I19" i="10" s="1"/>
  <c r="E19" i="10"/>
  <c r="C20" i="10"/>
  <c r="D20" i="10"/>
  <c r="I20" i="10" s="1"/>
  <c r="E20" i="10"/>
  <c r="C21" i="10"/>
  <c r="D21" i="10"/>
  <c r="I21" i="10" s="1"/>
  <c r="E21" i="10"/>
  <c r="C22" i="10"/>
  <c r="D22" i="10"/>
  <c r="I22" i="10" s="1"/>
  <c r="E22" i="10"/>
  <c r="C23" i="10"/>
  <c r="D23" i="10"/>
  <c r="I23" i="10" s="1"/>
  <c r="E23" i="10"/>
  <c r="C24" i="10"/>
  <c r="D24" i="10"/>
  <c r="I24" i="10" s="1"/>
  <c r="E24" i="10"/>
  <c r="C25" i="10"/>
  <c r="D25" i="10"/>
  <c r="I25" i="10" s="1"/>
  <c r="E25" i="10"/>
  <c r="C26" i="10"/>
  <c r="D26" i="10"/>
  <c r="I26" i="10" s="1"/>
  <c r="E26" i="10"/>
  <c r="C27" i="10"/>
  <c r="D27" i="10"/>
  <c r="I27" i="10" s="1"/>
  <c r="E27" i="10"/>
  <c r="C28" i="10"/>
  <c r="D28" i="10"/>
  <c r="I28" i="10" s="1"/>
  <c r="E28" i="10"/>
  <c r="C29" i="10"/>
  <c r="D29" i="10"/>
  <c r="I29" i="10" s="1"/>
  <c r="E29" i="10"/>
  <c r="C30" i="10"/>
  <c r="D30" i="10"/>
  <c r="I30" i="10" s="1"/>
  <c r="E30" i="10"/>
  <c r="C31" i="10"/>
  <c r="D31" i="10"/>
  <c r="I31" i="10" s="1"/>
  <c r="E31" i="10"/>
  <c r="C32" i="10"/>
  <c r="D32" i="10"/>
  <c r="I32" i="10" s="1"/>
  <c r="E32" i="10"/>
  <c r="C33" i="10"/>
  <c r="D33" i="10"/>
  <c r="I33" i="10" s="1"/>
  <c r="E33" i="10"/>
  <c r="C34" i="10"/>
  <c r="D34" i="10"/>
  <c r="I34" i="10" s="1"/>
  <c r="E34" i="10"/>
  <c r="C35" i="10"/>
  <c r="D35" i="10"/>
  <c r="I35" i="10" s="1"/>
  <c r="E35" i="10"/>
  <c r="C36" i="10"/>
  <c r="D36" i="10"/>
  <c r="I36" i="10" s="1"/>
  <c r="E36" i="10"/>
  <c r="C37" i="10"/>
  <c r="D37" i="10"/>
  <c r="I37" i="10" s="1"/>
  <c r="E37" i="10"/>
  <c r="C38" i="10"/>
  <c r="D38" i="10"/>
  <c r="I38" i="10" s="1"/>
  <c r="E38" i="10"/>
  <c r="C39" i="10"/>
  <c r="D39" i="10"/>
  <c r="I39" i="10" s="1"/>
  <c r="E39" i="10"/>
  <c r="C40" i="10"/>
  <c r="D40" i="10"/>
  <c r="I40" i="10" s="1"/>
  <c r="E40" i="10"/>
  <c r="C41" i="10"/>
  <c r="D41" i="10"/>
  <c r="I41" i="10" s="1"/>
  <c r="E41" i="10"/>
  <c r="C42" i="10"/>
  <c r="D42" i="10"/>
  <c r="I42" i="10" s="1"/>
  <c r="E42" i="10"/>
  <c r="C43" i="10"/>
  <c r="D43" i="10"/>
  <c r="I43" i="10" s="1"/>
  <c r="E43" i="10"/>
  <c r="C44" i="10"/>
  <c r="D44" i="10"/>
  <c r="I44" i="10" s="1"/>
  <c r="E44" i="10"/>
  <c r="C45" i="10"/>
  <c r="D45" i="10"/>
  <c r="I45" i="10" s="1"/>
  <c r="E45" i="10"/>
  <c r="C46" i="10"/>
  <c r="D46" i="10"/>
  <c r="I46" i="10" s="1"/>
  <c r="E46" i="10"/>
  <c r="C47" i="10"/>
  <c r="D47" i="10"/>
  <c r="I47" i="10" s="1"/>
  <c r="E47" i="10"/>
  <c r="C48" i="10"/>
  <c r="D48" i="10"/>
  <c r="I48" i="10" s="1"/>
  <c r="E48" i="10"/>
  <c r="C49" i="10"/>
  <c r="D49" i="10"/>
  <c r="I49" i="10" s="1"/>
  <c r="E49" i="10"/>
  <c r="C50" i="10"/>
  <c r="D50" i="10"/>
  <c r="I50" i="10" s="1"/>
  <c r="E50" i="10"/>
  <c r="C51" i="10"/>
  <c r="D51" i="10"/>
  <c r="I51" i="10" s="1"/>
  <c r="E51" i="10"/>
  <c r="C52" i="10"/>
  <c r="D52" i="10"/>
  <c r="I52" i="10" s="1"/>
  <c r="E52" i="10"/>
  <c r="C53" i="10"/>
  <c r="D53" i="10"/>
  <c r="I53" i="10" s="1"/>
  <c r="E53" i="10"/>
  <c r="C54" i="10"/>
  <c r="D54" i="10"/>
  <c r="I54" i="10" s="1"/>
  <c r="E54" i="10"/>
  <c r="C55" i="10"/>
  <c r="D55" i="10"/>
  <c r="I55" i="10" s="1"/>
  <c r="E55" i="10"/>
  <c r="C56" i="10"/>
  <c r="D56" i="10"/>
  <c r="I56" i="10" s="1"/>
  <c r="E56" i="10"/>
  <c r="C57" i="10"/>
  <c r="D57" i="10"/>
  <c r="I57" i="10" s="1"/>
  <c r="E57" i="10"/>
  <c r="C58" i="10"/>
  <c r="D58" i="10"/>
  <c r="I58" i="10" s="1"/>
  <c r="E58" i="10"/>
  <c r="C59" i="10"/>
  <c r="D59" i="10"/>
  <c r="I59" i="10" s="1"/>
  <c r="E59" i="10"/>
  <c r="C60" i="10"/>
  <c r="D60" i="10"/>
  <c r="I60" i="10" s="1"/>
  <c r="E60" i="10"/>
  <c r="C61" i="10"/>
  <c r="D61" i="10"/>
  <c r="I61" i="10" s="1"/>
  <c r="E61" i="10"/>
  <c r="C62" i="10"/>
  <c r="D62" i="10"/>
  <c r="I62" i="10" s="1"/>
  <c r="E62" i="10"/>
  <c r="C63" i="10"/>
  <c r="D63" i="10"/>
  <c r="I63" i="10" s="1"/>
  <c r="E63" i="10"/>
  <c r="C64" i="10"/>
  <c r="D64" i="10"/>
  <c r="I64" i="10" s="1"/>
  <c r="E64" i="10"/>
  <c r="C65" i="10"/>
  <c r="D65" i="10"/>
  <c r="I65" i="10" s="1"/>
  <c r="E65" i="10"/>
  <c r="C66" i="10"/>
  <c r="D66" i="10"/>
  <c r="I66" i="10" s="1"/>
  <c r="E66" i="10"/>
  <c r="C67" i="10"/>
  <c r="D67" i="10"/>
  <c r="I67" i="10" s="1"/>
  <c r="E67" i="10"/>
  <c r="C68" i="10"/>
  <c r="D68" i="10"/>
  <c r="I68" i="10" s="1"/>
  <c r="E68" i="10"/>
  <c r="C69" i="10"/>
  <c r="D69" i="10"/>
  <c r="I69" i="10" s="1"/>
  <c r="E69" i="10"/>
  <c r="C70" i="10"/>
  <c r="D70" i="10"/>
  <c r="I70" i="10" s="1"/>
  <c r="E70" i="10"/>
  <c r="C71" i="10"/>
  <c r="D71" i="10"/>
  <c r="I71" i="10" s="1"/>
  <c r="E71" i="10"/>
  <c r="C72" i="10"/>
  <c r="D72" i="10"/>
  <c r="I72" i="10" s="1"/>
  <c r="E72" i="10"/>
  <c r="C73" i="10"/>
  <c r="D73" i="10"/>
  <c r="I73" i="10" s="1"/>
  <c r="E73" i="10"/>
  <c r="C74" i="10"/>
  <c r="D74" i="10"/>
  <c r="I74" i="10" s="1"/>
  <c r="E74" i="10"/>
  <c r="C75" i="10"/>
  <c r="D75" i="10"/>
  <c r="I75" i="10" s="1"/>
  <c r="E75" i="10"/>
  <c r="C76" i="10"/>
  <c r="D76" i="10"/>
  <c r="I76" i="10" s="1"/>
  <c r="E76" i="10"/>
  <c r="C77" i="10"/>
  <c r="D77" i="10"/>
  <c r="I77" i="10" s="1"/>
  <c r="E77" i="10"/>
  <c r="C78" i="10"/>
  <c r="D78" i="10"/>
  <c r="I78" i="10" s="1"/>
  <c r="E78" i="10"/>
  <c r="C79" i="10"/>
  <c r="D79" i="10"/>
  <c r="I79" i="10" s="1"/>
  <c r="E79" i="10"/>
  <c r="C80" i="10"/>
  <c r="D80" i="10"/>
  <c r="I80" i="10" s="1"/>
  <c r="E80" i="10"/>
  <c r="C81" i="10"/>
  <c r="D81" i="10"/>
  <c r="I81" i="10" s="1"/>
  <c r="E81" i="10"/>
  <c r="C82" i="10"/>
  <c r="D82" i="10"/>
  <c r="I82" i="10" s="1"/>
  <c r="E82" i="10"/>
  <c r="C83" i="10"/>
  <c r="D83" i="10"/>
  <c r="I83" i="10" s="1"/>
  <c r="E83" i="10"/>
  <c r="C84" i="10"/>
  <c r="D84" i="10"/>
  <c r="I84" i="10" s="1"/>
  <c r="E84" i="10"/>
  <c r="C85" i="10"/>
  <c r="D85" i="10"/>
  <c r="I85" i="10" s="1"/>
  <c r="E85" i="10"/>
  <c r="C86" i="10"/>
  <c r="D86" i="10"/>
  <c r="I86" i="10" s="1"/>
  <c r="E86" i="10"/>
  <c r="C87" i="10"/>
  <c r="D87" i="10"/>
  <c r="I87" i="10" s="1"/>
  <c r="E87" i="10"/>
  <c r="C88" i="10"/>
  <c r="D88" i="10"/>
  <c r="I88" i="10" s="1"/>
  <c r="E88" i="10"/>
  <c r="C89" i="10"/>
  <c r="D89" i="10"/>
  <c r="I89" i="10" s="1"/>
  <c r="E89" i="10"/>
  <c r="C90" i="10"/>
  <c r="D90" i="10"/>
  <c r="I90" i="10" s="1"/>
  <c r="E90" i="10"/>
  <c r="C91" i="10"/>
  <c r="D91" i="10"/>
  <c r="I91" i="10" s="1"/>
  <c r="E91" i="10"/>
  <c r="C92" i="10"/>
  <c r="D92" i="10"/>
  <c r="I92" i="10" s="1"/>
  <c r="E92" i="10"/>
  <c r="C93" i="10"/>
  <c r="D93" i="10"/>
  <c r="I93" i="10" s="1"/>
  <c r="E93" i="10"/>
  <c r="C94" i="10"/>
  <c r="D94" i="10"/>
  <c r="I94" i="10" s="1"/>
  <c r="E94" i="10"/>
  <c r="C95" i="10"/>
  <c r="D95" i="10"/>
  <c r="I95" i="10" s="1"/>
  <c r="E95" i="10"/>
  <c r="C96" i="10"/>
  <c r="D96" i="10"/>
  <c r="I96" i="10" s="1"/>
  <c r="E96" i="10"/>
  <c r="C97" i="10"/>
  <c r="D97" i="10"/>
  <c r="I97" i="10" s="1"/>
  <c r="E97" i="10"/>
  <c r="C98" i="10"/>
  <c r="D98" i="10"/>
  <c r="I98" i="10" s="1"/>
  <c r="E98" i="10"/>
  <c r="C99" i="10"/>
  <c r="D99" i="10"/>
  <c r="I99" i="10" s="1"/>
  <c r="E99" i="10"/>
  <c r="C100" i="10"/>
  <c r="D100" i="10"/>
  <c r="I100" i="10" s="1"/>
  <c r="E100" i="10"/>
  <c r="C101" i="10"/>
  <c r="D101" i="10"/>
  <c r="I101" i="10" s="1"/>
  <c r="E101" i="10"/>
  <c r="C102" i="10"/>
  <c r="D102" i="10"/>
  <c r="I102" i="10" s="1"/>
  <c r="E102" i="10"/>
  <c r="C103" i="10"/>
  <c r="D103" i="10"/>
  <c r="I103" i="10" s="1"/>
  <c r="E103" i="10"/>
  <c r="C104" i="10"/>
  <c r="D104" i="10"/>
  <c r="I104" i="10" s="1"/>
  <c r="E104" i="10"/>
  <c r="C105" i="10"/>
  <c r="D105" i="10"/>
  <c r="I105" i="10" s="1"/>
  <c r="E105" i="10"/>
  <c r="C106" i="10"/>
  <c r="D106" i="10"/>
  <c r="I106" i="10" s="1"/>
  <c r="E106" i="10"/>
  <c r="C107" i="10"/>
  <c r="D107" i="10"/>
  <c r="I107" i="10" s="1"/>
  <c r="E107" i="10"/>
  <c r="C108" i="10"/>
  <c r="D108" i="10"/>
  <c r="I108" i="10" s="1"/>
  <c r="E108" i="10"/>
  <c r="C109" i="10"/>
  <c r="D109" i="10"/>
  <c r="I109" i="10" s="1"/>
  <c r="E109" i="10"/>
  <c r="C110" i="10"/>
  <c r="D110" i="10"/>
  <c r="I110" i="10" s="1"/>
  <c r="E110" i="10"/>
  <c r="C111" i="10"/>
  <c r="D111" i="10"/>
  <c r="I111" i="10" s="1"/>
  <c r="E111" i="10"/>
  <c r="C112" i="10"/>
  <c r="D112" i="10"/>
  <c r="I112" i="10" s="1"/>
  <c r="E112" i="10"/>
  <c r="C113" i="10"/>
  <c r="D113" i="10"/>
  <c r="I113" i="10" s="1"/>
  <c r="E113" i="10"/>
  <c r="C114" i="10"/>
  <c r="D114" i="10"/>
  <c r="I114" i="10" s="1"/>
  <c r="E114" i="10"/>
  <c r="C115" i="10"/>
  <c r="D115" i="10"/>
  <c r="I115" i="10" s="1"/>
  <c r="E115" i="10"/>
  <c r="C116" i="10"/>
  <c r="D116" i="10"/>
  <c r="I116" i="10" s="1"/>
  <c r="E116" i="10"/>
  <c r="C117" i="10"/>
  <c r="D117" i="10"/>
  <c r="I117" i="10" s="1"/>
  <c r="E117" i="10"/>
  <c r="C118" i="10"/>
  <c r="D118" i="10"/>
  <c r="I118" i="10" s="1"/>
  <c r="E118" i="10"/>
  <c r="C119" i="10"/>
  <c r="D119" i="10"/>
  <c r="I119" i="10" s="1"/>
  <c r="E119" i="10"/>
  <c r="C120" i="10"/>
  <c r="D120" i="10"/>
  <c r="I120" i="10" s="1"/>
  <c r="E120" i="10"/>
  <c r="C121" i="10"/>
  <c r="D121" i="10"/>
  <c r="I121" i="10" s="1"/>
  <c r="E121" i="10"/>
  <c r="C122" i="10"/>
  <c r="D122" i="10"/>
  <c r="I122" i="10" s="1"/>
  <c r="E122" i="10"/>
  <c r="C123" i="10"/>
  <c r="D123" i="10"/>
  <c r="I123" i="10" s="1"/>
  <c r="E123" i="10"/>
  <c r="C124" i="10"/>
  <c r="D124" i="10"/>
  <c r="I124" i="10" s="1"/>
  <c r="E124" i="10"/>
  <c r="E2" i="10"/>
  <c r="D2" i="10"/>
  <c r="I2" i="10" s="1"/>
  <c r="C2" i="10"/>
  <c r="X11" i="10"/>
  <c r="X4" i="10"/>
  <c r="X3" i="10"/>
  <c r="X2" i="10"/>
  <c r="N1" i="10"/>
  <c r="N6" i="10" s="1"/>
  <c r="H5" i="10" l="1"/>
  <c r="H107" i="10"/>
  <c r="H77" i="10"/>
  <c r="H2" i="10"/>
  <c r="H10" i="10"/>
  <c r="H62" i="10"/>
  <c r="H41" i="10"/>
  <c r="H38" i="10"/>
  <c r="H35" i="10"/>
  <c r="H32" i="10"/>
  <c r="H30" i="10"/>
  <c r="H24" i="10"/>
  <c r="H145" i="10"/>
  <c r="H133" i="10"/>
  <c r="H91" i="10"/>
  <c r="H79" i="10"/>
  <c r="H73" i="10"/>
  <c r="H67" i="10"/>
  <c r="H49" i="10"/>
  <c r="H31" i="10"/>
  <c r="H13" i="10"/>
  <c r="H7" i="10"/>
  <c r="H126" i="10"/>
  <c r="H120" i="10"/>
  <c r="H102" i="10"/>
  <c r="H93" i="10"/>
  <c r="H84" i="10"/>
  <c r="H39" i="10"/>
  <c r="H21" i="10"/>
  <c r="H6" i="10"/>
  <c r="H72" i="10"/>
  <c r="H60" i="10"/>
  <c r="H57" i="10"/>
  <c r="H36" i="10"/>
  <c r="H23" i="10"/>
  <c r="H148" i="10"/>
  <c r="H142" i="10"/>
  <c r="H136" i="10"/>
  <c r="H130" i="10"/>
  <c r="H124" i="10"/>
  <c r="H118" i="10"/>
  <c r="H112" i="10"/>
  <c r="H106" i="10"/>
  <c r="H100" i="10"/>
  <c r="H94" i="10"/>
  <c r="H88" i="10"/>
  <c r="H82" i="10"/>
  <c r="H76" i="10"/>
  <c r="H70" i="10"/>
  <c r="H64" i="10"/>
  <c r="H58" i="10"/>
  <c r="H52" i="10"/>
  <c r="H46" i="10"/>
  <c r="H40" i="10"/>
  <c r="H34" i="10"/>
  <c r="H28" i="10"/>
  <c r="H22" i="10"/>
  <c r="H16" i="10"/>
  <c r="H4" i="10"/>
  <c r="H147" i="10"/>
  <c r="H144" i="10"/>
  <c r="H141" i="10"/>
  <c r="H138" i="10"/>
  <c r="H135" i="10"/>
  <c r="H132" i="10"/>
  <c r="H129" i="10"/>
  <c r="H123" i="10"/>
  <c r="H117" i="10"/>
  <c r="H114" i="10"/>
  <c r="H111" i="10"/>
  <c r="H108" i="10"/>
  <c r="H105" i="10"/>
  <c r="H99" i="10"/>
  <c r="H96" i="10"/>
  <c r="H90" i="10"/>
  <c r="H87" i="10"/>
  <c r="H81" i="10"/>
  <c r="H78" i="10"/>
  <c r="H75" i="10"/>
  <c r="H69" i="10"/>
  <c r="H66" i="10"/>
  <c r="H63" i="10"/>
  <c r="H54" i="10"/>
  <c r="H51" i="10"/>
  <c r="H48" i="10"/>
  <c r="H45" i="10"/>
  <c r="H42" i="10"/>
  <c r="H33" i="10"/>
  <c r="H27" i="10"/>
  <c r="H18" i="10"/>
  <c r="H15" i="10"/>
  <c r="H12" i="10"/>
  <c r="H9" i="10"/>
  <c r="H3" i="10"/>
  <c r="S6" i="10"/>
  <c r="H149" i="10"/>
  <c r="H143" i="10"/>
  <c r="H140" i="10"/>
  <c r="H137" i="10"/>
  <c r="H131" i="10"/>
  <c r="H125" i="10"/>
  <c r="H122" i="10"/>
  <c r="H119" i="10"/>
  <c r="H116" i="10"/>
  <c r="H113" i="10"/>
  <c r="H104" i="10"/>
  <c r="H101" i="10"/>
  <c r="H98" i="10"/>
  <c r="H95" i="10"/>
  <c r="H92" i="10"/>
  <c r="H89" i="10"/>
  <c r="H83" i="10"/>
  <c r="H80" i="10"/>
  <c r="H74" i="10"/>
  <c r="H71" i="10"/>
  <c r="H68" i="10"/>
  <c r="H65" i="10"/>
  <c r="H59" i="10"/>
  <c r="H56" i="10"/>
  <c r="H53" i="10"/>
  <c r="H50" i="10"/>
  <c r="H47" i="10"/>
  <c r="H44" i="10"/>
  <c r="H29" i="10"/>
  <c r="H26" i="10"/>
  <c r="H20" i="10"/>
  <c r="H17" i="10"/>
  <c r="H14" i="10"/>
  <c r="H11" i="10"/>
  <c r="H8" i="10"/>
  <c r="H139" i="10"/>
  <c r="H127" i="10"/>
  <c r="H121" i="10"/>
  <c r="H115" i="10"/>
  <c r="H109" i="10"/>
  <c r="H103" i="10"/>
  <c r="H97" i="10"/>
  <c r="H85" i="10"/>
  <c r="H61" i="10"/>
  <c r="H55" i="10"/>
  <c r="H43" i="10"/>
  <c r="H37" i="10"/>
  <c r="H25" i="10"/>
  <c r="H19" i="10"/>
  <c r="S5" i="10"/>
  <c r="S4" i="10"/>
  <c r="S3" i="10"/>
  <c r="S2" i="10"/>
  <c r="N13" i="10"/>
  <c r="V3" i="10" l="1"/>
  <c r="V2" i="10"/>
  <c r="N16" i="10" a="1"/>
  <c r="N16" i="10" s="1"/>
  <c r="N9" i="10" s="1"/>
  <c r="V4" i="10"/>
  <c r="N17" i="10" a="1"/>
  <c r="N17" i="10" s="1"/>
  <c r="O13" i="10"/>
  <c r="Y10" i="10"/>
  <c r="Y3" i="10"/>
  <c r="Y13" i="10"/>
  <c r="Y5" i="10"/>
  <c r="Y12" i="10"/>
  <c r="Y4" i="10"/>
  <c r="Y2" i="10"/>
  <c r="Y8" i="10"/>
  <c r="Y11" i="10"/>
  <c r="Y9" i="10"/>
  <c r="AL807" i="6" a="1"/>
  <c r="AL807" i="6" s="1"/>
  <c r="AL808" i="6" a="1"/>
  <c r="AL808" i="6" s="1"/>
  <c r="AL809" i="6" a="1"/>
  <c r="AL809" i="6" s="1"/>
  <c r="AL725" i="6" a="1"/>
  <c r="AL725" i="6" s="1"/>
  <c r="AL706" i="6" a="1"/>
  <c r="AL706" i="6" s="1"/>
  <c r="AL810" i="6" a="1"/>
  <c r="AL810" i="6" s="1"/>
  <c r="AL855" i="6" a="1"/>
  <c r="AL855" i="6" s="1"/>
  <c r="AL723" i="6" a="1"/>
  <c r="AL723" i="6" s="1"/>
  <c r="AL890" i="6" a="1"/>
  <c r="AL890" i="6" s="1"/>
  <c r="AL891" i="6" a="1"/>
  <c r="AL891" i="6" s="1"/>
  <c r="AL813" i="6" a="1"/>
  <c r="AL813" i="6" s="1"/>
  <c r="AL814" i="6" a="1"/>
  <c r="AL814" i="6" s="1"/>
  <c r="AL860" i="6" a="1"/>
  <c r="AL860" i="6" s="1"/>
  <c r="AL884" i="6" a="1"/>
  <c r="AL884" i="6" s="1"/>
  <c r="AL861" i="6" a="1"/>
  <c r="AL861" i="6" s="1"/>
  <c r="AL883" i="6" a="1"/>
  <c r="AL883" i="6" s="1"/>
  <c r="AL812" i="6" a="1"/>
  <c r="AL812" i="6" s="1"/>
  <c r="AL743" i="6" a="1"/>
  <c r="AL743" i="6" s="1"/>
  <c r="AL786" i="6" a="1"/>
  <c r="AL786" i="6" s="1"/>
  <c r="AL882" i="6" a="1"/>
  <c r="AL882" i="6" s="1"/>
  <c r="AL877" i="6" a="1"/>
  <c r="AL877" i="6" s="1"/>
  <c r="AL742" i="6" a="1"/>
  <c r="AL742" i="6" s="1"/>
  <c r="AL770" i="6" a="1"/>
  <c r="AL770" i="6" s="1"/>
  <c r="AL737" i="6" a="1"/>
  <c r="AL737" i="6" s="1"/>
  <c r="AL738" i="6" a="1"/>
  <c r="AL738" i="6" s="1"/>
  <c r="AL716" i="6" a="1"/>
  <c r="AL716" i="6" s="1"/>
  <c r="AL874" i="6" a="1"/>
  <c r="AL874" i="6" s="1"/>
  <c r="AL733" i="6" a="1"/>
  <c r="AL733" i="6" s="1"/>
  <c r="AL787" i="6" a="1"/>
  <c r="AL787" i="6" s="1"/>
  <c r="AL788" i="6" a="1"/>
  <c r="AL788" i="6" s="1"/>
  <c r="AL867" i="6" a="1"/>
  <c r="AL867" i="6" s="1"/>
  <c r="AL868" i="6" a="1"/>
  <c r="AL868" i="6" s="1"/>
  <c r="AL869" i="6" a="1"/>
  <c r="AL869" i="6" s="1"/>
  <c r="AL870" i="6" a="1"/>
  <c r="AL870" i="6" s="1"/>
  <c r="AL871" i="6" a="1"/>
  <c r="AL871" i="6" s="1"/>
  <c r="AL835" i="6" a="1"/>
  <c r="AL835" i="6" s="1"/>
  <c r="AL833" i="6" a="1"/>
  <c r="AL833" i="6" s="1"/>
  <c r="AL837" i="6" a="1"/>
  <c r="AL837" i="6" s="1"/>
  <c r="AL896" i="6" a="1"/>
  <c r="AL896" i="6" s="1"/>
  <c r="AL775" i="6" a="1"/>
  <c r="AL775" i="6" s="1"/>
  <c r="AL776" i="6" a="1"/>
  <c r="AL776" i="6" s="1"/>
  <c r="AL777" i="6" a="1"/>
  <c r="AL777" i="6" s="1"/>
  <c r="AL778" i="6" a="1"/>
  <c r="AL778" i="6" s="1"/>
  <c r="AL779" i="6" a="1"/>
  <c r="AL779" i="6" s="1"/>
  <c r="AL780" i="6" a="1"/>
  <c r="AL780" i="6" s="1"/>
  <c r="AL782" i="6" a="1"/>
  <c r="AL782" i="6" s="1"/>
  <c r="AL894" i="6" a="1"/>
  <c r="AL894" i="6" s="1"/>
  <c r="AL895" i="6" a="1"/>
  <c r="AL895" i="6" s="1"/>
  <c r="AL793" i="6" a="1"/>
  <c r="AL793" i="6" s="1"/>
  <c r="AL758" i="6" a="1"/>
  <c r="AL758" i="6" s="1"/>
  <c r="AL759" i="6" a="1"/>
  <c r="AL759" i="6" s="1"/>
  <c r="AL722" i="6" a="1"/>
  <c r="AL722" i="6" s="1"/>
  <c r="AL763" i="6" a="1"/>
  <c r="AL763" i="6" s="1"/>
  <c r="AL834" i="6" a="1"/>
  <c r="AL834" i="6" s="1"/>
  <c r="AL858" i="6" a="1"/>
  <c r="AL858" i="6" s="1"/>
  <c r="AL844" i="6" a="1"/>
  <c r="AL844" i="6" s="1"/>
  <c r="AL732" i="6" a="1"/>
  <c r="AL732" i="6" s="1"/>
  <c r="AL848" i="6" a="1"/>
  <c r="AL848" i="6" s="1"/>
  <c r="AL849" i="6" a="1"/>
  <c r="AL849" i="6" s="1"/>
  <c r="AL824" i="6" a="1"/>
  <c r="AL824" i="6" s="1"/>
  <c r="AL838" i="6" a="1"/>
  <c r="AL838" i="6" s="1"/>
  <c r="AL862" i="6" a="1"/>
  <c r="AL862" i="6" s="1"/>
  <c r="AL863" i="6" a="1"/>
  <c r="AL863" i="6" s="1"/>
  <c r="AL864" i="6" a="1"/>
  <c r="AL864" i="6" s="1"/>
  <c r="AL865" i="6" a="1"/>
  <c r="AL865" i="6" s="1"/>
  <c r="AL790" i="6" a="1"/>
  <c r="AL790" i="6" s="1"/>
  <c r="AL885" i="6" a="1"/>
  <c r="AL885" i="6" s="1"/>
  <c r="AL688" i="6" a="1"/>
  <c r="AL688" i="6" s="1"/>
  <c r="AL853" i="6" a="1"/>
  <c r="AL853" i="6" s="1"/>
  <c r="AL826" i="6" a="1"/>
  <c r="AL826" i="6" s="1"/>
  <c r="AL897" i="6" a="1"/>
  <c r="AL897" i="6" s="1"/>
  <c r="AL789" i="6" a="1"/>
  <c r="AL789" i="6" s="1"/>
  <c r="AL898" i="6" a="1"/>
  <c r="AL898" i="6" s="1"/>
  <c r="AL899" i="6" a="1"/>
  <c r="AL899" i="6" s="1"/>
  <c r="AL875" i="6" a="1"/>
  <c r="AL875" i="6" s="1"/>
  <c r="AL832" i="6" a="1"/>
  <c r="AL832" i="6" s="1"/>
  <c r="AL747" i="6" a="1"/>
  <c r="AL747" i="6" s="1"/>
  <c r="AL753" i="6" a="1"/>
  <c r="AL753" i="6" s="1"/>
  <c r="AL754" i="6" a="1"/>
  <c r="AL754" i="6" s="1"/>
  <c r="AL755" i="6" a="1"/>
  <c r="AL755" i="6" s="1"/>
  <c r="AL756" i="6" a="1"/>
  <c r="AL756" i="6" s="1"/>
  <c r="AL886" i="6" a="1"/>
  <c r="AL886" i="6" s="1"/>
  <c r="AL825" i="6" a="1"/>
  <c r="AL825" i="6" s="1"/>
  <c r="AL794" i="6" a="1"/>
  <c r="AL794" i="6" s="1"/>
  <c r="AL752" i="6" a="1"/>
  <c r="AL752" i="6" s="1"/>
  <c r="AL893" i="6" a="1"/>
  <c r="AL893" i="6" s="1"/>
  <c r="AL768" i="6" a="1"/>
  <c r="AL768" i="6" s="1"/>
  <c r="AL749" i="6" a="1"/>
  <c r="AL749" i="6" s="1"/>
  <c r="AL750" i="6" a="1"/>
  <c r="AL750" i="6" s="1"/>
  <c r="AL840" i="6" a="1"/>
  <c r="AL840" i="6" s="1"/>
  <c r="AL841" i="6" a="1"/>
  <c r="AL841" i="6" s="1"/>
  <c r="AL767" i="6" a="1"/>
  <c r="AL767" i="6" s="1"/>
  <c r="AL773" i="6" a="1"/>
  <c r="AL773" i="6" s="1"/>
  <c r="AL707" i="6" a="1"/>
  <c r="AL707" i="6" s="1"/>
  <c r="AL804" i="6" a="1"/>
  <c r="AL804" i="6" s="1"/>
  <c r="AL781" i="6" a="1"/>
  <c r="AL781" i="6" s="1"/>
  <c r="AL805" i="6" a="1"/>
  <c r="AL805" i="6" s="1"/>
  <c r="AL806" i="6" a="1"/>
  <c r="AL806" i="6" s="1"/>
  <c r="AL745" i="6" a="1"/>
  <c r="AL745" i="6" s="1"/>
  <c r="AL854" i="6" a="1"/>
  <c r="AL854" i="6" s="1"/>
  <c r="AL859" i="6" a="1"/>
  <c r="AL859" i="6" s="1"/>
  <c r="AL842" i="6" a="1"/>
  <c r="AL842" i="6" s="1"/>
  <c r="AL795" i="6" a="1"/>
  <c r="AL795" i="6" s="1"/>
  <c r="AL692" i="6" a="1"/>
  <c r="AL692" i="6" s="1"/>
  <c r="AL709" i="6" a="1"/>
  <c r="AL709" i="6" s="1"/>
  <c r="AL693" i="6" a="1"/>
  <c r="AL693" i="6" s="1"/>
  <c r="AL694" i="6" a="1"/>
  <c r="AL694" i="6" s="1"/>
  <c r="AL843" i="6" a="1"/>
  <c r="AL843" i="6" s="1"/>
  <c r="AL714" i="6" a="1"/>
  <c r="AL714" i="6" s="1"/>
  <c r="AL715" i="6" a="1"/>
  <c r="AL715" i="6" s="1"/>
  <c r="AL708" i="6" a="1"/>
  <c r="AL708" i="6" s="1"/>
  <c r="AL785" i="6" a="1"/>
  <c r="AL785" i="6" s="1"/>
  <c r="AL771" i="6" a="1"/>
  <c r="AL771" i="6" s="1"/>
  <c r="AL726" i="6" a="1"/>
  <c r="AL726" i="6" s="1"/>
  <c r="AL836" i="6" a="1"/>
  <c r="AL836" i="6" s="1"/>
  <c r="AL757" i="6" a="1"/>
  <c r="AL757" i="6" s="1"/>
  <c r="AL751" i="6" a="1"/>
  <c r="AL751" i="6" s="1"/>
  <c r="AL748" i="6" a="1"/>
  <c r="AL748" i="6" s="1"/>
  <c r="AL681" i="6" a="1"/>
  <c r="AL681" i="6" s="1"/>
  <c r="AL866" i="6" a="1"/>
  <c r="AL866" i="6" s="1"/>
  <c r="AL703" i="6" a="1"/>
  <c r="AL703" i="6" s="1"/>
  <c r="AL704" i="6" a="1"/>
  <c r="AL704" i="6" s="1"/>
  <c r="AL718" i="6" a="1"/>
  <c r="AL718" i="6" s="1"/>
  <c r="AL691" i="6" a="1"/>
  <c r="AL691" i="6" s="1"/>
  <c r="AL857" i="6" a="1"/>
  <c r="AL857" i="6" s="1"/>
  <c r="AL734" i="6" a="1"/>
  <c r="AL734" i="6" s="1"/>
  <c r="AL735" i="6" a="1"/>
  <c r="AL735" i="6" s="1"/>
  <c r="AL736" i="6" a="1"/>
  <c r="AL736" i="6" s="1"/>
  <c r="AL727" i="6" a="1"/>
  <c r="AL727" i="6" s="1"/>
  <c r="AL728" i="6" a="1"/>
  <c r="AL728" i="6" s="1"/>
  <c r="AL729" i="6" a="1"/>
  <c r="AL729" i="6" s="1"/>
  <c r="AL730" i="6" a="1"/>
  <c r="AL730" i="6" s="1"/>
  <c r="AL741" i="6" a="1"/>
  <c r="AL741" i="6" s="1"/>
  <c r="AL760" i="6" a="1"/>
  <c r="AL760" i="6" s="1"/>
  <c r="AL761" i="6" a="1"/>
  <c r="AL761" i="6" s="1"/>
  <c r="AL710" i="6" a="1"/>
  <c r="AL710" i="6" s="1"/>
  <c r="AL711" i="6" a="1"/>
  <c r="AL711" i="6" s="1"/>
  <c r="AL762" i="6" a="1"/>
  <c r="AL762" i="6" s="1"/>
  <c r="AL682" i="6" a="1"/>
  <c r="AL682" i="6" s="1"/>
  <c r="AL803" i="6" a="1"/>
  <c r="AL803" i="6" s="1"/>
  <c r="AL717" i="6" a="1"/>
  <c r="AL717" i="6" s="1"/>
  <c r="AL731" i="6" a="1"/>
  <c r="AL731" i="6" s="1"/>
  <c r="AL705" i="6" a="1"/>
  <c r="AL705" i="6" s="1"/>
  <c r="AL744" i="6" a="1"/>
  <c r="AL744" i="6" s="1"/>
  <c r="AL724" i="6" a="1"/>
  <c r="AL724" i="6" s="1"/>
  <c r="AL856" i="6" a="1"/>
  <c r="AL856" i="6" s="1"/>
  <c r="AL889" i="6" a="1"/>
  <c r="AL889" i="6" s="1"/>
  <c r="AL791" i="6" a="1"/>
  <c r="AL791" i="6" s="1"/>
  <c r="AL792" i="6" a="1"/>
  <c r="AL792" i="6" s="1"/>
  <c r="AL820" i="6" a="1"/>
  <c r="AL820" i="6" s="1"/>
  <c r="AL821" i="6" a="1"/>
  <c r="AL821" i="6" s="1"/>
  <c r="AL822" i="6" a="1"/>
  <c r="AL822" i="6" s="1"/>
  <c r="AL818" i="6" a="1"/>
  <c r="AL818" i="6" s="1"/>
  <c r="AL878" i="6" a="1"/>
  <c r="AL878" i="6" s="1"/>
  <c r="AL879" i="6" a="1"/>
  <c r="AL879" i="6" s="1"/>
  <c r="AL880" i="6" a="1"/>
  <c r="AL880" i="6" s="1"/>
  <c r="AL881" i="6" a="1"/>
  <c r="AL881" i="6" s="1"/>
  <c r="AL686" i="6" a="1"/>
  <c r="AL686" i="6" s="1"/>
  <c r="AL876" i="6" a="1"/>
  <c r="AL876" i="6" s="1"/>
  <c r="AL687" i="6" a="1"/>
  <c r="AL687" i="6" s="1"/>
  <c r="AL772" i="6" a="1"/>
  <c r="AL772" i="6" s="1"/>
  <c r="AL872" i="6" a="1"/>
  <c r="AL872" i="6" s="1"/>
  <c r="AL873" i="6" a="1"/>
  <c r="AL873" i="6" s="1"/>
  <c r="AL696" i="6" a="1"/>
  <c r="AL696" i="6" s="1"/>
  <c r="AL827" i="6" a="1"/>
  <c r="AL827" i="6" s="1"/>
  <c r="AL740" i="6" a="1"/>
  <c r="AL740" i="6" s="1"/>
  <c r="AL815" i="6" a="1"/>
  <c r="AL815" i="6" s="1"/>
  <c r="AL816" i="6" a="1"/>
  <c r="AL816" i="6" s="1"/>
  <c r="AL817" i="6" a="1"/>
  <c r="AL817" i="6" s="1"/>
  <c r="AL830" i="6" a="1"/>
  <c r="AL830" i="6" s="1"/>
  <c r="AL719" i="6" a="1"/>
  <c r="AL719" i="6" s="1"/>
  <c r="AL720" i="6" a="1"/>
  <c r="AL720" i="6" s="1"/>
  <c r="AL721" i="6" a="1"/>
  <c r="AL721" i="6" s="1"/>
  <c r="AL700" i="6" a="1"/>
  <c r="AL700" i="6" s="1"/>
  <c r="AL701" i="6" a="1"/>
  <c r="AL701" i="6" s="1"/>
  <c r="AL702" i="6" a="1"/>
  <c r="AL702" i="6" s="1"/>
  <c r="AL831" i="6" a="1"/>
  <c r="AL831" i="6" s="1"/>
  <c r="AL892" i="6" a="1"/>
  <c r="AL892" i="6" s="1"/>
  <c r="AL828" i="6" a="1"/>
  <c r="AL828" i="6" s="1"/>
  <c r="AL829" i="6" a="1"/>
  <c r="AL829" i="6" s="1"/>
  <c r="AL811" i="6" a="1"/>
  <c r="AL811" i="6" s="1"/>
  <c r="AL846" i="6" a="1"/>
  <c r="AL846" i="6" s="1"/>
  <c r="AL887" i="6" a="1"/>
  <c r="AL887" i="6" s="1"/>
  <c r="AL888" i="6" a="1"/>
  <c r="AL888" i="6" s="1"/>
  <c r="AL823" i="6" a="1"/>
  <c r="AL823" i="6" s="1"/>
  <c r="AL769" i="6" a="1"/>
  <c r="AL769" i="6" s="1"/>
  <c r="AL847" i="6" a="1"/>
  <c r="AL847" i="6" s="1"/>
  <c r="AL774" i="6" a="1"/>
  <c r="AL774" i="6" s="1"/>
  <c r="AL783" i="6" a="1"/>
  <c r="AL783" i="6" s="1"/>
  <c r="AL784" i="6" a="1"/>
  <c r="AL784" i="6" s="1"/>
  <c r="AL699" i="6" a="1"/>
  <c r="AL699" i="6" s="1"/>
  <c r="AL697" i="6" a="1"/>
  <c r="AL697" i="6" s="1"/>
  <c r="AL698" i="6" a="1"/>
  <c r="AL698" i="6" s="1"/>
  <c r="AL800" i="6" a="1"/>
  <c r="AL800" i="6" s="1"/>
  <c r="AL689" i="6" a="1"/>
  <c r="AL689" i="6" s="1"/>
  <c r="AL690" i="6" a="1"/>
  <c r="AL690" i="6" s="1"/>
  <c r="AL850" i="6" a="1"/>
  <c r="AL850" i="6" s="1"/>
  <c r="AL851" i="6" a="1"/>
  <c r="AL851" i="6" s="1"/>
  <c r="AL852" i="6" a="1"/>
  <c r="AL852" i="6" s="1"/>
  <c r="AL819" i="6" a="1"/>
  <c r="AL819" i="6" s="1"/>
  <c r="AL801" i="6" a="1"/>
  <c r="AL801" i="6" s="1"/>
  <c r="AL802" i="6" a="1"/>
  <c r="AL802" i="6" s="1"/>
  <c r="AL796" i="6" a="1"/>
  <c r="AL796" i="6" s="1"/>
  <c r="AL797" i="6" a="1"/>
  <c r="AL797" i="6" s="1"/>
  <c r="AL798" i="6" a="1"/>
  <c r="AL798" i="6" s="1"/>
  <c r="AL799" i="6" a="1"/>
  <c r="AL799" i="6" s="1"/>
  <c r="AL764" i="6" a="1"/>
  <c r="AL764" i="6" s="1"/>
  <c r="AL765" i="6" a="1"/>
  <c r="AL765" i="6" s="1"/>
  <c r="AL766" i="6" a="1"/>
  <c r="AL766" i="6" s="1"/>
  <c r="AL695" i="6" a="1"/>
  <c r="AL695" i="6" s="1"/>
  <c r="AL839" i="6" a="1"/>
  <c r="AL839" i="6" s="1"/>
  <c r="AL712" i="6" a="1"/>
  <c r="AL712" i="6" s="1"/>
  <c r="AL713" i="6" a="1"/>
  <c r="AL713" i="6" s="1"/>
  <c r="AL683" i="6" a="1"/>
  <c r="AL683" i="6" s="1"/>
  <c r="AL684" i="6" a="1"/>
  <c r="AL684" i="6" s="1"/>
  <c r="AL685" i="6" a="1"/>
  <c r="AL685" i="6" s="1"/>
  <c r="AL739" i="6" a="1"/>
  <c r="AL739" i="6" s="1"/>
  <c r="AL746" i="6" a="1"/>
  <c r="AL746" i="6" s="1"/>
  <c r="AL98" i="6" a="1"/>
  <c r="AL98" i="6" s="1"/>
  <c r="AL99" i="6" a="1"/>
  <c r="AL99" i="6" s="1"/>
  <c r="AL100" i="6" a="1"/>
  <c r="AL100" i="6" s="1"/>
  <c r="AL101" i="6" a="1"/>
  <c r="AL101" i="6" s="1"/>
  <c r="AL102" i="6" a="1"/>
  <c r="AL102" i="6" s="1"/>
  <c r="AL103" i="6" a="1"/>
  <c r="AL103" i="6" s="1"/>
  <c r="AL104" i="6" a="1"/>
  <c r="AL104" i="6" s="1"/>
  <c r="AL178" i="6" a="1"/>
  <c r="AL178" i="6" s="1"/>
  <c r="AL9" i="6" a="1"/>
  <c r="AL9" i="6" s="1"/>
  <c r="AL10" i="6" a="1"/>
  <c r="AL10" i="6" s="1"/>
  <c r="AL11" i="6" a="1"/>
  <c r="AL11" i="6" s="1"/>
  <c r="AL142" i="6" a="1"/>
  <c r="AL142" i="6" s="1"/>
  <c r="AL143" i="6" a="1"/>
  <c r="AL143" i="6" s="1"/>
  <c r="AL160" i="6" a="1"/>
  <c r="AL160" i="6" s="1"/>
  <c r="AL161" i="6" a="1"/>
  <c r="AL161" i="6" s="1"/>
  <c r="AL162" i="6" a="1"/>
  <c r="AL162" i="6" s="1"/>
  <c r="AL140" i="6" a="1"/>
  <c r="AL140" i="6" s="1"/>
  <c r="AL141" i="6" a="1"/>
  <c r="AL141" i="6" s="1"/>
  <c r="AL188" i="6" a="1"/>
  <c r="AL188" i="6" s="1"/>
  <c r="AL189" i="6" a="1"/>
  <c r="AL189" i="6" s="1"/>
  <c r="AL139" i="6" a="1"/>
  <c r="AL139" i="6" s="1"/>
  <c r="AL24" i="6" a="1"/>
  <c r="AL24" i="6" s="1"/>
  <c r="AL25" i="6" a="1"/>
  <c r="AL25" i="6" s="1"/>
  <c r="AL159" i="6" a="1"/>
  <c r="AL159" i="6" s="1"/>
  <c r="AL68" i="6" a="1"/>
  <c r="AL68" i="6" s="1"/>
  <c r="AL69" i="6" a="1"/>
  <c r="AL69" i="6" s="1"/>
  <c r="AL62" i="6" a="1"/>
  <c r="AL62" i="6" s="1"/>
  <c r="AL63" i="6" a="1"/>
  <c r="AL63" i="6" s="1"/>
  <c r="AL64" i="6" a="1"/>
  <c r="AL64" i="6" s="1"/>
  <c r="AL190" i="6" a="1"/>
  <c r="AL190" i="6" s="1"/>
  <c r="AL191" i="6" a="1"/>
  <c r="AL191" i="6" s="1"/>
  <c r="AL214" i="6" a="1"/>
  <c r="AL214" i="6" s="1"/>
  <c r="AL215" i="6" a="1"/>
  <c r="AL215" i="6" s="1"/>
  <c r="AL216" i="6" a="1"/>
  <c r="AL216" i="6" s="1"/>
  <c r="AL217" i="6" a="1"/>
  <c r="AL217" i="6" s="1"/>
  <c r="AL218" i="6" a="1"/>
  <c r="AL218" i="6" s="1"/>
  <c r="AL129" i="6" a="1"/>
  <c r="AL129" i="6" s="1"/>
  <c r="AL27" i="6" a="1"/>
  <c r="AL27" i="6" s="1"/>
  <c r="AL205" i="6" a="1"/>
  <c r="AL205" i="6" s="1"/>
  <c r="AL197" i="6" a="1"/>
  <c r="AL197" i="6" s="1"/>
  <c r="AL198" i="6" a="1"/>
  <c r="AL198" i="6" s="1"/>
  <c r="AL199" i="6" a="1"/>
  <c r="AL199" i="6" s="1"/>
  <c r="AL200" i="6" a="1"/>
  <c r="AL200" i="6" s="1"/>
  <c r="AL201" i="6" a="1"/>
  <c r="AL201" i="6" s="1"/>
  <c r="AL202" i="6" a="1"/>
  <c r="AL202" i="6" s="1"/>
  <c r="AL70" i="6" a="1"/>
  <c r="AL70" i="6" s="1"/>
  <c r="AL203" i="6" a="1"/>
  <c r="AL203" i="6" s="1"/>
  <c r="AL204" i="6" a="1"/>
  <c r="AL204" i="6" s="1"/>
  <c r="AL183" i="6" a="1"/>
  <c r="AL183" i="6" s="1"/>
  <c r="AL13" i="6" a="1"/>
  <c r="AL13" i="6" s="1"/>
  <c r="AL14" i="6" a="1"/>
  <c r="AL14" i="6" s="1"/>
  <c r="AL151" i="6" a="1"/>
  <c r="AL151" i="6" s="1"/>
  <c r="AL152" i="6" a="1"/>
  <c r="AL152" i="6" s="1"/>
  <c r="AL128" i="6" a="1"/>
  <c r="AL128" i="6" s="1"/>
  <c r="AL194" i="6" a="1"/>
  <c r="AL194" i="6" s="1"/>
  <c r="AL97" i="6" a="1"/>
  <c r="AL97" i="6" s="1"/>
  <c r="AL119" i="6" a="1"/>
  <c r="AL119" i="6" s="1"/>
  <c r="AL185" i="6" a="1"/>
  <c r="AL185" i="6" s="1"/>
  <c r="AL186" i="6" a="1"/>
  <c r="AL186" i="6" s="1"/>
  <c r="AL187" i="6" a="1"/>
  <c r="AL187" i="6" s="1"/>
  <c r="AL29" i="6" a="1"/>
  <c r="AL29" i="6" s="1"/>
  <c r="AL163" i="6" a="1"/>
  <c r="AL163" i="6" s="1"/>
  <c r="AL164" i="6" a="1"/>
  <c r="AL164" i="6" s="1"/>
  <c r="AL165" i="6" a="1"/>
  <c r="AL165" i="6" s="1"/>
  <c r="AL166" i="6" a="1"/>
  <c r="AL166" i="6" s="1"/>
  <c r="AL167" i="6" a="1"/>
  <c r="AL167" i="6" s="1"/>
  <c r="AL168" i="6" a="1"/>
  <c r="AL168" i="6" s="1"/>
  <c r="AL120" i="6" a="1"/>
  <c r="AL120" i="6" s="1"/>
  <c r="AL176" i="6" a="1"/>
  <c r="AL176" i="6" s="1"/>
  <c r="AL106" i="6" a="1"/>
  <c r="AL106" i="6" s="1"/>
  <c r="AL206" i="6" a="1"/>
  <c r="AL206" i="6" s="1"/>
  <c r="AL192" i="6" a="1"/>
  <c r="AL192" i="6" s="1"/>
  <c r="AL207" i="6" a="1"/>
  <c r="AL207" i="6" s="1"/>
  <c r="AL208" i="6" a="1"/>
  <c r="AL208" i="6" s="1"/>
  <c r="AL78" i="6" a="1"/>
  <c r="AL78" i="6" s="1"/>
  <c r="AL26" i="6" a="1"/>
  <c r="AL26" i="6" s="1"/>
  <c r="AL210" i="6" a="1"/>
  <c r="AL210" i="6" s="1"/>
  <c r="AL171" i="6" a="1"/>
  <c r="AL171" i="6" s="1"/>
  <c r="AL172" i="6" a="1"/>
  <c r="AL172" i="6" s="1"/>
  <c r="AL173" i="6" a="1"/>
  <c r="AL173" i="6" s="1"/>
  <c r="AL174" i="6" a="1"/>
  <c r="AL174" i="6" s="1"/>
  <c r="AL219" i="6" a="1"/>
  <c r="AL219" i="6" s="1"/>
  <c r="AL105" i="6" a="1"/>
  <c r="AL105" i="6" s="1"/>
  <c r="AL184" i="6" a="1"/>
  <c r="AL184" i="6" s="1"/>
  <c r="AL170" i="6" a="1"/>
  <c r="AL170" i="6" s="1"/>
  <c r="AL196" i="6" a="1"/>
  <c r="AL196" i="6" s="1"/>
  <c r="AL157" i="6" a="1"/>
  <c r="AL157" i="6" s="1"/>
  <c r="AL54" i="6" a="1"/>
  <c r="AL54" i="6" s="1"/>
  <c r="AL55" i="6" a="1"/>
  <c r="AL55" i="6" s="1"/>
  <c r="AL90" i="6" a="1"/>
  <c r="AL90" i="6" s="1"/>
  <c r="AL91" i="6" a="1"/>
  <c r="AL91" i="6" s="1"/>
  <c r="AL156" i="6" a="1"/>
  <c r="AL156" i="6" s="1"/>
  <c r="AL56" i="6" a="1"/>
  <c r="AL56" i="6" s="1"/>
  <c r="AL57" i="6" a="1"/>
  <c r="AL57" i="6" s="1"/>
  <c r="AL58" i="6" a="1"/>
  <c r="AL58" i="6" s="1"/>
  <c r="AL59" i="6" a="1"/>
  <c r="AL59" i="6" s="1"/>
  <c r="AL92" i="6" a="1"/>
  <c r="AL92" i="6" s="1"/>
  <c r="AL93" i="6" a="1"/>
  <c r="AL93" i="6" s="1"/>
  <c r="AL94" i="6" a="1"/>
  <c r="AL94" i="6" s="1"/>
  <c r="AL177" i="6" a="1"/>
  <c r="AL177" i="6" s="1"/>
  <c r="AL195" i="6" a="1"/>
  <c r="AL195" i="6" s="1"/>
  <c r="AL95" i="6" a="1"/>
  <c r="AL95" i="6" s="1"/>
  <c r="AL72" i="6" a="1"/>
  <c r="AL72" i="6" s="1"/>
  <c r="AL73" i="6" a="1"/>
  <c r="AL73" i="6" s="1"/>
  <c r="AL74" i="6" a="1"/>
  <c r="AL74" i="6" s="1"/>
  <c r="AL75" i="6" a="1"/>
  <c r="AL75" i="6" s="1"/>
  <c r="AL76" i="6" a="1"/>
  <c r="AL76" i="6" s="1"/>
  <c r="AL96" i="6" a="1"/>
  <c r="AL96" i="6" s="1"/>
  <c r="AL60" i="6" a="1"/>
  <c r="AL60" i="6" s="1"/>
  <c r="AL61" i="6" a="1"/>
  <c r="AL61" i="6" s="1"/>
  <c r="AL127" i="6" a="1"/>
  <c r="AL127" i="6" s="1"/>
  <c r="AL116" i="6" a="1"/>
  <c r="AL116" i="6" s="1"/>
  <c r="AL117" i="6" a="1"/>
  <c r="AL117" i="6" s="1"/>
  <c r="AL118" i="6" a="1"/>
  <c r="AL118" i="6" s="1"/>
  <c r="AL130" i="6" a="1"/>
  <c r="AL130" i="6" s="1"/>
  <c r="AL175" i="6" a="1"/>
  <c r="AL175" i="6" s="1"/>
  <c r="AL169" i="6" a="1"/>
  <c r="AL169" i="6" s="1"/>
  <c r="AL211" i="6" a="1"/>
  <c r="AL211" i="6" s="1"/>
  <c r="AL212" i="6" a="1"/>
  <c r="AL212" i="6" s="1"/>
  <c r="AL213" i="6" a="1"/>
  <c r="AL213" i="6" s="1"/>
  <c r="AL49" i="6" a="1"/>
  <c r="AL49" i="6" s="1"/>
  <c r="AL50" i="6" a="1"/>
  <c r="AL50" i="6" s="1"/>
  <c r="AL51" i="6" a="1"/>
  <c r="AL51" i="6" s="1"/>
  <c r="AL79" i="6" a="1"/>
  <c r="AL79" i="6" s="1"/>
  <c r="AL193" i="6" a="1"/>
  <c r="AL193" i="6" s="1"/>
  <c r="AL65" i="6" a="1"/>
  <c r="AL65" i="6" s="1"/>
  <c r="AL66" i="6" a="1"/>
  <c r="AL66" i="6" s="1"/>
  <c r="AL67" i="6" a="1"/>
  <c r="AL67" i="6" s="1"/>
  <c r="AL80" i="6" a="1"/>
  <c r="AL80" i="6" s="1"/>
  <c r="AL81" i="6" a="1"/>
  <c r="AL81" i="6" s="1"/>
  <c r="AL82" i="6" a="1"/>
  <c r="AL82" i="6" s="1"/>
  <c r="AL83" i="6" a="1"/>
  <c r="AL83" i="6" s="1"/>
  <c r="AL17" i="6" a="1"/>
  <c r="AL17" i="6" s="1"/>
  <c r="AL18" i="6" a="1"/>
  <c r="AL18" i="6" s="1"/>
  <c r="AL19" i="6" a="1"/>
  <c r="AL19" i="6" s="1"/>
  <c r="AL20" i="6" a="1"/>
  <c r="AL20" i="6" s="1"/>
  <c r="AL21" i="6" a="1"/>
  <c r="AL21" i="6" s="1"/>
  <c r="AL22" i="6" a="1"/>
  <c r="AL22" i="6" s="1"/>
  <c r="AL84" i="6" a="1"/>
  <c r="AL84" i="6" s="1"/>
  <c r="AL85" i="6" a="1"/>
  <c r="AL85" i="6" s="1"/>
  <c r="AL86" i="6" a="1"/>
  <c r="AL86" i="6" s="1"/>
  <c r="AL87" i="6" a="1"/>
  <c r="AL87" i="6" s="1"/>
  <c r="AL88" i="6" a="1"/>
  <c r="AL88" i="6" s="1"/>
  <c r="AL89" i="6" a="1"/>
  <c r="AL89" i="6" s="1"/>
  <c r="AL71" i="6" a="1"/>
  <c r="AL71" i="6" s="1"/>
  <c r="AL179" i="6" a="1"/>
  <c r="AL179" i="6" s="1"/>
  <c r="AL180" i="6" a="1"/>
  <c r="AL180" i="6" s="1"/>
  <c r="AL181" i="6" a="1"/>
  <c r="AL181" i="6" s="1"/>
  <c r="AL182" i="6" a="1"/>
  <c r="AL182" i="6" s="1"/>
  <c r="AL131" i="6" a="1"/>
  <c r="AL131" i="6" s="1"/>
  <c r="AL132" i="6" a="1"/>
  <c r="AL132" i="6" s="1"/>
  <c r="AL133" i="6" a="1"/>
  <c r="AL133" i="6" s="1"/>
  <c r="AL134" i="6" a="1"/>
  <c r="AL134" i="6" s="1"/>
  <c r="AL135" i="6" a="1"/>
  <c r="AL135" i="6" s="1"/>
  <c r="AL136" i="6" a="1"/>
  <c r="AL136" i="6" s="1"/>
  <c r="AL137" i="6" a="1"/>
  <c r="AL137" i="6" s="1"/>
  <c r="AL138" i="6" a="1"/>
  <c r="AL138" i="6" s="1"/>
  <c r="AL36" i="6" a="1"/>
  <c r="AL36" i="6" s="1"/>
  <c r="AL23" i="6" a="1"/>
  <c r="AL23" i="6" s="1"/>
  <c r="AL37" i="6" a="1"/>
  <c r="AL37" i="6" s="1"/>
  <c r="AL38" i="6" a="1"/>
  <c r="AL38" i="6" s="1"/>
  <c r="AL39" i="6" a="1"/>
  <c r="AL39" i="6" s="1"/>
  <c r="AL40" i="6" a="1"/>
  <c r="AL40" i="6" s="1"/>
  <c r="AL41" i="6" a="1"/>
  <c r="AL41" i="6" s="1"/>
  <c r="AL107" i="6" a="1"/>
  <c r="AL107" i="6" s="1"/>
  <c r="AL16" i="6" a="1"/>
  <c r="AL16" i="6" s="1"/>
  <c r="AL144" i="6" a="1"/>
  <c r="AL144" i="6" s="1"/>
  <c r="AL145" i="6" a="1"/>
  <c r="AL145" i="6" s="1"/>
  <c r="AL146" i="6" a="1"/>
  <c r="AL146" i="6" s="1"/>
  <c r="AL147" i="6" a="1"/>
  <c r="AL147" i="6" s="1"/>
  <c r="AL148" i="6" a="1"/>
  <c r="AL148" i="6" s="1"/>
  <c r="AL149" i="6" a="1"/>
  <c r="AL149" i="6" s="1"/>
  <c r="AL150" i="6" a="1"/>
  <c r="AL150" i="6" s="1"/>
  <c r="AL45" i="6" a="1"/>
  <c r="AL45" i="6" s="1"/>
  <c r="AL46" i="6" a="1"/>
  <c r="AL46" i="6" s="1"/>
  <c r="AL47" i="6" a="1"/>
  <c r="AL47" i="6" s="1"/>
  <c r="AL48" i="6" a="1"/>
  <c r="AL48" i="6" s="1"/>
  <c r="AL12" i="6" a="1"/>
  <c r="AL12" i="6" s="1"/>
  <c r="AL108" i="6" a="1"/>
  <c r="AL108" i="6" s="1"/>
  <c r="AL109" i="6" a="1"/>
  <c r="AL109" i="6" s="1"/>
  <c r="AL110" i="6" a="1"/>
  <c r="AL110" i="6" s="1"/>
  <c r="AL111" i="6" a="1"/>
  <c r="AL111" i="6" s="1"/>
  <c r="AL52" i="6" a="1"/>
  <c r="AL52" i="6" s="1"/>
  <c r="AL53" i="6" a="1"/>
  <c r="AL53" i="6" s="1"/>
  <c r="AL77" i="6" a="1"/>
  <c r="AL77" i="6" s="1"/>
  <c r="AL158" i="6" a="1"/>
  <c r="AL158" i="6" s="1"/>
  <c r="AL112" i="6" a="1"/>
  <c r="AL112" i="6" s="1"/>
  <c r="AL113" i="6" a="1"/>
  <c r="AL113" i="6" s="1"/>
  <c r="AL114" i="6" a="1"/>
  <c r="AL114" i="6" s="1"/>
  <c r="AL115" i="6" a="1"/>
  <c r="AL115" i="6" s="1"/>
  <c r="AL44" i="6" a="1"/>
  <c r="AL44" i="6" s="1"/>
  <c r="AL42" i="6" a="1"/>
  <c r="AL42" i="6" s="1"/>
  <c r="AL43" i="6" a="1"/>
  <c r="AL43" i="6" s="1"/>
  <c r="AL6" i="6" a="1"/>
  <c r="AL6" i="6" s="1"/>
  <c r="AL121" i="6" a="1"/>
  <c r="AL121" i="6" s="1"/>
  <c r="AL122" i="6" a="1"/>
  <c r="AL122" i="6" s="1"/>
  <c r="AL123" i="6" a="1"/>
  <c r="AL123" i="6" s="1"/>
  <c r="AL124" i="6" a="1"/>
  <c r="AL124" i="6" s="1"/>
  <c r="AL125" i="6" a="1"/>
  <c r="AL125" i="6" s="1"/>
  <c r="AL126" i="6" a="1"/>
  <c r="AL126" i="6" s="1"/>
  <c r="AL7" i="6" a="1"/>
  <c r="AL7" i="6" s="1"/>
  <c r="AL8" i="6" a="1"/>
  <c r="AL8" i="6" s="1"/>
  <c r="AL2" i="6" a="1"/>
  <c r="AL2" i="6" s="1"/>
  <c r="AL3" i="6" a="1"/>
  <c r="AL3" i="6" s="1"/>
  <c r="AL4" i="6" a="1"/>
  <c r="AL4" i="6" s="1"/>
  <c r="AL5" i="6" a="1"/>
  <c r="AL5" i="6" s="1"/>
  <c r="AL153" i="6" a="1"/>
  <c r="AL153" i="6" s="1"/>
  <c r="AL154" i="6" a="1"/>
  <c r="AL154" i="6" s="1"/>
  <c r="AL155" i="6" a="1"/>
  <c r="AL155" i="6" s="1"/>
  <c r="AL220" i="6" a="1"/>
  <c r="AL220" i="6" s="1"/>
  <c r="AL30" i="6" a="1"/>
  <c r="AL30" i="6" s="1"/>
  <c r="AL31" i="6" a="1"/>
  <c r="AL31" i="6" s="1"/>
  <c r="AL32" i="6" a="1"/>
  <c r="AL32" i="6" s="1"/>
  <c r="AL33" i="6" a="1"/>
  <c r="AL33" i="6" s="1"/>
  <c r="AL34" i="6" a="1"/>
  <c r="AL34" i="6" s="1"/>
  <c r="AL35" i="6" a="1"/>
  <c r="AL35" i="6" s="1"/>
  <c r="AL15" i="6" a="1"/>
  <c r="AL15" i="6" s="1"/>
  <c r="AL209" i="6" a="1"/>
  <c r="AL209" i="6" s="1"/>
  <c r="AL221" i="6" a="1"/>
  <c r="AL221" i="6" s="1"/>
  <c r="AL222" i="6" a="1"/>
  <c r="AL222" i="6" s="1"/>
  <c r="AL223" i="6" a="1"/>
  <c r="AL223" i="6" s="1"/>
  <c r="AL224" i="6" a="1"/>
  <c r="AL224" i="6" s="1"/>
  <c r="AL225" i="6" a="1"/>
  <c r="AL225" i="6" s="1"/>
  <c r="AL226" i="6" a="1"/>
  <c r="AL226" i="6" s="1"/>
  <c r="AL227" i="6" a="1"/>
  <c r="AL227" i="6" s="1"/>
  <c r="AL228" i="6" a="1"/>
  <c r="AL228" i="6" s="1"/>
  <c r="AL229" i="6" a="1"/>
  <c r="AL229" i="6" s="1"/>
  <c r="AL230" i="6" a="1"/>
  <c r="AL230" i="6" s="1"/>
  <c r="AL231" i="6" a="1"/>
  <c r="AL231" i="6" s="1"/>
  <c r="AL232" i="6" a="1"/>
  <c r="AL232" i="6" s="1"/>
  <c r="AL233" i="6" a="1"/>
  <c r="AL233" i="6" s="1"/>
  <c r="AL234" i="6" a="1"/>
  <c r="AL234" i="6" s="1"/>
  <c r="AL235" i="6" a="1"/>
  <c r="AL235" i="6" s="1"/>
  <c r="AL236" i="6" a="1"/>
  <c r="AL236" i="6" s="1"/>
  <c r="AL237" i="6" a="1"/>
  <c r="AL237" i="6" s="1"/>
  <c r="AL238" i="6" a="1"/>
  <c r="AL238" i="6" s="1"/>
  <c r="AL239" i="6" a="1"/>
  <c r="AL239" i="6" s="1"/>
  <c r="AL240" i="6" a="1"/>
  <c r="AL240" i="6" s="1"/>
  <c r="AL241" i="6" a="1"/>
  <c r="AL241" i="6" s="1"/>
  <c r="AL242" i="6" a="1"/>
  <c r="AL242" i="6" s="1"/>
  <c r="AL243" i="6" a="1"/>
  <c r="AL243" i="6" s="1"/>
  <c r="AL244" i="6" a="1"/>
  <c r="AL244" i="6" s="1"/>
  <c r="AL245" i="6" a="1"/>
  <c r="AL245" i="6" s="1"/>
  <c r="AL246" i="6" a="1"/>
  <c r="AL246" i="6" s="1"/>
  <c r="AL247" i="6" a="1"/>
  <c r="AL247" i="6" s="1"/>
  <c r="AL248" i="6" a="1"/>
  <c r="AL248" i="6" s="1"/>
  <c r="AL249" i="6" a="1"/>
  <c r="AL249" i="6" s="1"/>
  <c r="AL250" i="6" a="1"/>
  <c r="AL250" i="6" s="1"/>
  <c r="AL251" i="6" a="1"/>
  <c r="AL251" i="6" s="1"/>
  <c r="AL252" i="6" a="1"/>
  <c r="AL252" i="6" s="1"/>
  <c r="AL253" i="6" a="1"/>
  <c r="AL253" i="6" s="1"/>
  <c r="AL254" i="6" a="1"/>
  <c r="AL254" i="6" s="1"/>
  <c r="AL255" i="6" a="1"/>
  <c r="AL255" i="6" s="1"/>
  <c r="AL256" i="6" a="1"/>
  <c r="AL256" i="6" s="1"/>
  <c r="AL257" i="6" a="1"/>
  <c r="AL257" i="6" s="1"/>
  <c r="AL258" i="6" a="1"/>
  <c r="AL258" i="6" s="1"/>
  <c r="AL259" i="6" a="1"/>
  <c r="AL259" i="6" s="1"/>
  <c r="AL260" i="6" a="1"/>
  <c r="AL260" i="6" s="1"/>
  <c r="AL261" i="6" a="1"/>
  <c r="AL261" i="6" s="1"/>
  <c r="AL262" i="6" a="1"/>
  <c r="AL262" i="6" s="1"/>
  <c r="AL263" i="6" a="1"/>
  <c r="AL263" i="6" s="1"/>
  <c r="AL264" i="6" a="1"/>
  <c r="AL264" i="6" s="1"/>
  <c r="AL265" i="6" a="1"/>
  <c r="AL265" i="6" s="1"/>
  <c r="AL266" i="6" a="1"/>
  <c r="AL266" i="6" s="1"/>
  <c r="AL267" i="6" a="1"/>
  <c r="AL267" i="6" s="1"/>
  <c r="AL268" i="6" a="1"/>
  <c r="AL268" i="6" s="1"/>
  <c r="AL269" i="6" a="1"/>
  <c r="AL269" i="6" s="1"/>
  <c r="AL270" i="6" a="1"/>
  <c r="AL270" i="6" s="1"/>
  <c r="AL271" i="6" a="1"/>
  <c r="AL271" i="6" s="1"/>
  <c r="AL272" i="6" a="1"/>
  <c r="AL272" i="6" s="1"/>
  <c r="AL273" i="6" a="1"/>
  <c r="AL273" i="6" s="1"/>
  <c r="AL274" i="6" a="1"/>
  <c r="AL274" i="6" s="1"/>
  <c r="AL275" i="6" a="1"/>
  <c r="AL275" i="6" s="1"/>
  <c r="AL276" i="6" a="1"/>
  <c r="AL276" i="6" s="1"/>
  <c r="AL277" i="6" a="1"/>
  <c r="AL277" i="6" s="1"/>
  <c r="AL278" i="6" a="1"/>
  <c r="AL278" i="6" s="1"/>
  <c r="AL279" i="6" a="1"/>
  <c r="AL279" i="6" s="1"/>
  <c r="AL280" i="6" a="1"/>
  <c r="AL280" i="6" s="1"/>
  <c r="AL281" i="6" a="1"/>
  <c r="AL281" i="6" s="1"/>
  <c r="AL282" i="6" a="1"/>
  <c r="AL282" i="6" s="1"/>
  <c r="AL283" i="6" a="1"/>
  <c r="AL283" i="6" s="1"/>
  <c r="AL284" i="6" a="1"/>
  <c r="AL284" i="6" s="1"/>
  <c r="AL285" i="6" a="1"/>
  <c r="AL285" i="6" s="1"/>
  <c r="AL286" i="6" a="1"/>
  <c r="AL286" i="6" s="1"/>
  <c r="AL287" i="6" a="1"/>
  <c r="AL287" i="6" s="1"/>
  <c r="AL288" i="6" a="1"/>
  <c r="AL288" i="6" s="1"/>
  <c r="AL289" i="6" a="1"/>
  <c r="AL289" i="6" s="1"/>
  <c r="AL290" i="6" a="1"/>
  <c r="AL290" i="6" s="1"/>
  <c r="AL291" i="6" a="1"/>
  <c r="AL291" i="6" s="1"/>
  <c r="AL292" i="6" a="1"/>
  <c r="AL292" i="6" s="1"/>
  <c r="AL293" i="6" a="1"/>
  <c r="AL293" i="6" s="1"/>
  <c r="AL294" i="6" a="1"/>
  <c r="AL294" i="6" s="1"/>
  <c r="AL295" i="6" a="1"/>
  <c r="AL295" i="6" s="1"/>
  <c r="AL296" i="6" a="1"/>
  <c r="AL296" i="6" s="1"/>
  <c r="AL297" i="6" a="1"/>
  <c r="AL297" i="6" s="1"/>
  <c r="AL298" i="6" a="1"/>
  <c r="AL298" i="6" s="1"/>
  <c r="AL299" i="6" a="1"/>
  <c r="AL299" i="6" s="1"/>
  <c r="AL300" i="6" a="1"/>
  <c r="AL300" i="6" s="1"/>
  <c r="AL301" i="6" a="1"/>
  <c r="AL301" i="6" s="1"/>
  <c r="AL302" i="6" a="1"/>
  <c r="AL302" i="6" s="1"/>
  <c r="AL303" i="6" a="1"/>
  <c r="AL303" i="6" s="1"/>
  <c r="AL304" i="6" a="1"/>
  <c r="AL304" i="6" s="1"/>
  <c r="AL305" i="6" a="1"/>
  <c r="AL305" i="6" s="1"/>
  <c r="AL306" i="6" a="1"/>
  <c r="AL306" i="6" s="1"/>
  <c r="AL307" i="6" a="1"/>
  <c r="AL307" i="6" s="1"/>
  <c r="AL308" i="6" a="1"/>
  <c r="AL308" i="6" s="1"/>
  <c r="AL309" i="6" a="1"/>
  <c r="AL309" i="6" s="1"/>
  <c r="AL310" i="6" a="1"/>
  <c r="AL310" i="6" s="1"/>
  <c r="AL311" i="6" a="1"/>
  <c r="AL311" i="6" s="1"/>
  <c r="AL312" i="6" a="1"/>
  <c r="AL312" i="6" s="1"/>
  <c r="AL313" i="6" a="1"/>
  <c r="AL313" i="6" s="1"/>
  <c r="AL314" i="6" a="1"/>
  <c r="AL314" i="6" s="1"/>
  <c r="AL315" i="6" a="1"/>
  <c r="AL315" i="6" s="1"/>
  <c r="AL316" i="6" a="1"/>
  <c r="AL316" i="6" s="1"/>
  <c r="AL317" i="6" a="1"/>
  <c r="AL317" i="6" s="1"/>
  <c r="AL318" i="6" a="1"/>
  <c r="AL318" i="6" s="1"/>
  <c r="AL319" i="6" a="1"/>
  <c r="AL319" i="6" s="1"/>
  <c r="AL320" i="6" a="1"/>
  <c r="AL320" i="6" s="1"/>
  <c r="AL321" i="6" a="1"/>
  <c r="AL321" i="6" s="1"/>
  <c r="AL322" i="6" a="1"/>
  <c r="AL322" i="6" s="1"/>
  <c r="AL323" i="6" a="1"/>
  <c r="AL323" i="6" s="1"/>
  <c r="AL324" i="6" a="1"/>
  <c r="AL324" i="6" s="1"/>
  <c r="AL325" i="6" a="1"/>
  <c r="AL325" i="6" s="1"/>
  <c r="AL326" i="6" a="1"/>
  <c r="AL326" i="6" s="1"/>
  <c r="AL327" i="6" a="1"/>
  <c r="AL327" i="6" s="1"/>
  <c r="AL328" i="6" a="1"/>
  <c r="AL328" i="6" s="1"/>
  <c r="AL329" i="6" a="1"/>
  <c r="AL329" i="6" s="1"/>
  <c r="AL330" i="6" a="1"/>
  <c r="AL330" i="6" s="1"/>
  <c r="AL331" i="6" a="1"/>
  <c r="AL331" i="6" s="1"/>
  <c r="AL332" i="6" a="1"/>
  <c r="AL332" i="6" s="1"/>
  <c r="AL333" i="6" a="1"/>
  <c r="AL333" i="6" s="1"/>
  <c r="AL334" i="6" a="1"/>
  <c r="AL334" i="6" s="1"/>
  <c r="AL335" i="6" a="1"/>
  <c r="AL335" i="6" s="1"/>
  <c r="AL336" i="6" a="1"/>
  <c r="AL336" i="6" s="1"/>
  <c r="AL337" i="6" a="1"/>
  <c r="AL337" i="6" s="1"/>
  <c r="AL338" i="6" a="1"/>
  <c r="AL338" i="6" s="1"/>
  <c r="AL339" i="6" a="1"/>
  <c r="AL339" i="6" s="1"/>
  <c r="AL340" i="6" a="1"/>
  <c r="AL340" i="6" s="1"/>
  <c r="AL341" i="6" a="1"/>
  <c r="AL341" i="6" s="1"/>
  <c r="AL342" i="6" a="1"/>
  <c r="AL342" i="6" s="1"/>
  <c r="AL343" i="6" a="1"/>
  <c r="AL343" i="6" s="1"/>
  <c r="AL344" i="6" a="1"/>
  <c r="AL344" i="6" s="1"/>
  <c r="AL345" i="6" a="1"/>
  <c r="AL345" i="6" s="1"/>
  <c r="AL346" i="6" a="1"/>
  <c r="AL346" i="6" s="1"/>
  <c r="AL347" i="6" a="1"/>
  <c r="AL347" i="6" s="1"/>
  <c r="AL348" i="6" a="1"/>
  <c r="AL348" i="6" s="1"/>
  <c r="AL349" i="6" a="1"/>
  <c r="AL349" i="6" s="1"/>
  <c r="AL350" i="6" a="1"/>
  <c r="AL350" i="6" s="1"/>
  <c r="AL351" i="6" a="1"/>
  <c r="AL351" i="6" s="1"/>
  <c r="AL352" i="6" a="1"/>
  <c r="AL352" i="6" s="1"/>
  <c r="AL353" i="6" a="1"/>
  <c r="AL353" i="6" s="1"/>
  <c r="AL354" i="6" a="1"/>
  <c r="AL354" i="6" s="1"/>
  <c r="AL355" i="6" a="1"/>
  <c r="AL355" i="6" s="1"/>
  <c r="AL356" i="6" a="1"/>
  <c r="AL356" i="6" s="1"/>
  <c r="AL357" i="6" a="1"/>
  <c r="AL357" i="6" s="1"/>
  <c r="AL358" i="6" a="1"/>
  <c r="AL358" i="6" s="1"/>
  <c r="AL359" i="6" a="1"/>
  <c r="AL359" i="6" s="1"/>
  <c r="AL360" i="6" a="1"/>
  <c r="AL360" i="6" s="1"/>
  <c r="AL361" i="6" a="1"/>
  <c r="AL361" i="6" s="1"/>
  <c r="AL362" i="6" a="1"/>
  <c r="AL362" i="6" s="1"/>
  <c r="AL363" i="6" a="1"/>
  <c r="AL363" i="6" s="1"/>
  <c r="AL364" i="6" a="1"/>
  <c r="AL364" i="6" s="1"/>
  <c r="AL365" i="6" a="1"/>
  <c r="AL365" i="6" s="1"/>
  <c r="AL366" i="6" a="1"/>
  <c r="AL366" i="6" s="1"/>
  <c r="AL367" i="6" a="1"/>
  <c r="AL367" i="6" s="1"/>
  <c r="AL368" i="6" a="1"/>
  <c r="AL368" i="6" s="1"/>
  <c r="AL369" i="6" a="1"/>
  <c r="AL369" i="6" s="1"/>
  <c r="AL370" i="6" a="1"/>
  <c r="AL370" i="6" s="1"/>
  <c r="AL371" i="6" a="1"/>
  <c r="AL371" i="6" s="1"/>
  <c r="AL372" i="6" a="1"/>
  <c r="AL372" i="6" s="1"/>
  <c r="AL373" i="6" a="1"/>
  <c r="AL373" i="6" s="1"/>
  <c r="AL374" i="6" a="1"/>
  <c r="AL374" i="6" s="1"/>
  <c r="AL375" i="6" a="1"/>
  <c r="AL375" i="6" s="1"/>
  <c r="AL376" i="6" a="1"/>
  <c r="AL376" i="6" s="1"/>
  <c r="AL377" i="6" a="1"/>
  <c r="AL377" i="6" s="1"/>
  <c r="AL378" i="6" a="1"/>
  <c r="AL378" i="6" s="1"/>
  <c r="AL379" i="6" a="1"/>
  <c r="AL379" i="6" s="1"/>
  <c r="AL380" i="6" a="1"/>
  <c r="AL380" i="6" s="1"/>
  <c r="AL381" i="6" a="1"/>
  <c r="AL381" i="6" s="1"/>
  <c r="AL382" i="6" a="1"/>
  <c r="AL382" i="6" s="1"/>
  <c r="AL383" i="6" a="1"/>
  <c r="AL383" i="6" s="1"/>
  <c r="AL384" i="6" a="1"/>
  <c r="AL384" i="6" s="1"/>
  <c r="AL385" i="6" a="1"/>
  <c r="AL385" i="6" s="1"/>
  <c r="AL386" i="6" a="1"/>
  <c r="AL386" i="6" s="1"/>
  <c r="AL387" i="6" a="1"/>
  <c r="AL387" i="6" s="1"/>
  <c r="AL388" i="6" a="1"/>
  <c r="AL388" i="6" s="1"/>
  <c r="AL389" i="6" a="1"/>
  <c r="AL389" i="6" s="1"/>
  <c r="AL390" i="6" a="1"/>
  <c r="AL390" i="6" s="1"/>
  <c r="AL391" i="6" a="1"/>
  <c r="AL391" i="6" s="1"/>
  <c r="AL392" i="6" a="1"/>
  <c r="AL392" i="6" s="1"/>
  <c r="AL393" i="6" a="1"/>
  <c r="AL393" i="6" s="1"/>
  <c r="AL394" i="6" a="1"/>
  <c r="AL394" i="6" s="1"/>
  <c r="AL395" i="6" a="1"/>
  <c r="AL395" i="6" s="1"/>
  <c r="AL396" i="6" a="1"/>
  <c r="AL396" i="6" s="1"/>
  <c r="AL397" i="6" a="1"/>
  <c r="AL397" i="6" s="1"/>
  <c r="AL398" i="6" a="1"/>
  <c r="AL398" i="6" s="1"/>
  <c r="AL399" i="6" a="1"/>
  <c r="AL399" i="6" s="1"/>
  <c r="AL400" i="6" a="1"/>
  <c r="AL400" i="6" s="1"/>
  <c r="AL401" i="6" a="1"/>
  <c r="AL401" i="6" s="1"/>
  <c r="AL402" i="6" a="1"/>
  <c r="AL402" i="6" s="1"/>
  <c r="AL403" i="6" a="1"/>
  <c r="AL403" i="6" s="1"/>
  <c r="AL404" i="6" a="1"/>
  <c r="AL404" i="6" s="1"/>
  <c r="AL405" i="6" a="1"/>
  <c r="AL405" i="6" s="1"/>
  <c r="AL406" i="6" a="1"/>
  <c r="AL406" i="6" s="1"/>
  <c r="AL407" i="6" a="1"/>
  <c r="AL407" i="6" s="1"/>
  <c r="AL408" i="6" a="1"/>
  <c r="AL408" i="6" s="1"/>
  <c r="AL409" i="6" a="1"/>
  <c r="AL409" i="6" s="1"/>
  <c r="AL410" i="6" a="1"/>
  <c r="AL410" i="6" s="1"/>
  <c r="AL411" i="6" a="1"/>
  <c r="AL411" i="6" s="1"/>
  <c r="AL412" i="6" a="1"/>
  <c r="AL412" i="6" s="1"/>
  <c r="AL413" i="6" a="1"/>
  <c r="AL413" i="6" s="1"/>
  <c r="AL414" i="6" a="1"/>
  <c r="AL414" i="6" s="1"/>
  <c r="AL415" i="6" a="1"/>
  <c r="AL415" i="6" s="1"/>
  <c r="AL416" i="6" a="1"/>
  <c r="AL416" i="6" s="1"/>
  <c r="AL417" i="6" a="1"/>
  <c r="AL417" i="6" s="1"/>
  <c r="AL418" i="6" a="1"/>
  <c r="AL418" i="6" s="1"/>
  <c r="AL419" i="6" a="1"/>
  <c r="AL419" i="6" s="1"/>
  <c r="AL420" i="6" a="1"/>
  <c r="AL420" i="6" s="1"/>
  <c r="AL421" i="6" a="1"/>
  <c r="AL421" i="6" s="1"/>
  <c r="AL422" i="6" a="1"/>
  <c r="AL422" i="6" s="1"/>
  <c r="AL423" i="6" a="1"/>
  <c r="AL423" i="6" s="1"/>
  <c r="AL424" i="6" a="1"/>
  <c r="AL424" i="6" s="1"/>
  <c r="AL425" i="6" a="1"/>
  <c r="AL425" i="6" s="1"/>
  <c r="AL426" i="6" a="1"/>
  <c r="AL426" i="6" s="1"/>
  <c r="AL427" i="6" a="1"/>
  <c r="AL427" i="6" s="1"/>
  <c r="AL428" i="6" a="1"/>
  <c r="AL428" i="6" s="1"/>
  <c r="AL429" i="6" a="1"/>
  <c r="AL429" i="6" s="1"/>
  <c r="AL430" i="6" a="1"/>
  <c r="AL430" i="6" s="1"/>
  <c r="AL431" i="6" a="1"/>
  <c r="AL431" i="6" s="1"/>
  <c r="AL432" i="6" a="1"/>
  <c r="AL432" i="6" s="1"/>
  <c r="AL433" i="6" a="1"/>
  <c r="AL433" i="6" s="1"/>
  <c r="AL434" i="6" a="1"/>
  <c r="AL434" i="6" s="1"/>
  <c r="AL435" i="6" a="1"/>
  <c r="AL435" i="6" s="1"/>
  <c r="AL436" i="6" a="1"/>
  <c r="AL436" i="6" s="1"/>
  <c r="AL437" i="6" a="1"/>
  <c r="AL437" i="6" s="1"/>
  <c r="AL438" i="6" a="1"/>
  <c r="AL438" i="6" s="1"/>
  <c r="AL439" i="6" a="1"/>
  <c r="AL439" i="6" s="1"/>
  <c r="AL440" i="6" a="1"/>
  <c r="AL440" i="6" s="1"/>
  <c r="AL441" i="6" a="1"/>
  <c r="AL441" i="6" s="1"/>
  <c r="AL442" i="6" a="1"/>
  <c r="AL442" i="6" s="1"/>
  <c r="AL443" i="6" a="1"/>
  <c r="AL443" i="6" s="1"/>
  <c r="AL444" i="6" a="1"/>
  <c r="AL444" i="6" s="1"/>
  <c r="AL445" i="6" a="1"/>
  <c r="AL445" i="6" s="1"/>
  <c r="AL446" i="6" a="1"/>
  <c r="AL446" i="6" s="1"/>
  <c r="AL447" i="6" a="1"/>
  <c r="AL447" i="6" s="1"/>
  <c r="AL448" i="6" a="1"/>
  <c r="AL448" i="6" s="1"/>
  <c r="AL449" i="6" a="1"/>
  <c r="AL449" i="6" s="1"/>
  <c r="AL450" i="6" a="1"/>
  <c r="AL450" i="6" s="1"/>
  <c r="AL451" i="6" a="1"/>
  <c r="AL451" i="6" s="1"/>
  <c r="AL452" i="6" a="1"/>
  <c r="AL452" i="6" s="1"/>
  <c r="AL453" i="6" a="1"/>
  <c r="AL453" i="6" s="1"/>
  <c r="AL454" i="6" a="1"/>
  <c r="AL454" i="6" s="1"/>
  <c r="AL455" i="6" a="1"/>
  <c r="AL455" i="6" s="1"/>
  <c r="AL456" i="6" a="1"/>
  <c r="AL456" i="6" s="1"/>
  <c r="AL457" i="6" a="1"/>
  <c r="AL457" i="6" s="1"/>
  <c r="AL458" i="6" a="1"/>
  <c r="AL458" i="6" s="1"/>
  <c r="AL459" i="6" a="1"/>
  <c r="AL459" i="6" s="1"/>
  <c r="AL460" i="6" a="1"/>
  <c r="AL460" i="6" s="1"/>
  <c r="AL461" i="6" a="1"/>
  <c r="AL461" i="6" s="1"/>
  <c r="AL462" i="6" a="1"/>
  <c r="AL462" i="6" s="1"/>
  <c r="AL463" i="6" a="1"/>
  <c r="AL463" i="6" s="1"/>
  <c r="AL464" i="6" a="1"/>
  <c r="AL464" i="6" s="1"/>
  <c r="AL465" i="6" a="1"/>
  <c r="AL465" i="6" s="1"/>
  <c r="AL466" i="6" a="1"/>
  <c r="AL466" i="6" s="1"/>
  <c r="AL467" i="6" a="1"/>
  <c r="AL467" i="6" s="1"/>
  <c r="AL468" i="6" a="1"/>
  <c r="AL468" i="6" s="1"/>
  <c r="AL469" i="6" a="1"/>
  <c r="AL469" i="6" s="1"/>
  <c r="AL470" i="6" a="1"/>
  <c r="AL470" i="6" s="1"/>
  <c r="AL471" i="6" a="1"/>
  <c r="AL471" i="6" s="1"/>
  <c r="AL472" i="6" a="1"/>
  <c r="AL472" i="6" s="1"/>
  <c r="AL473" i="6" a="1"/>
  <c r="AL473" i="6" s="1"/>
  <c r="AL474" i="6" a="1"/>
  <c r="AL474" i="6" s="1"/>
  <c r="AL475" i="6" a="1"/>
  <c r="AL475" i="6" s="1"/>
  <c r="AL476" i="6" a="1"/>
  <c r="AL476" i="6" s="1"/>
  <c r="AL477" i="6" a="1"/>
  <c r="AL477" i="6" s="1"/>
  <c r="AL478" i="6" a="1"/>
  <c r="AL478" i="6" s="1"/>
  <c r="AL479" i="6" a="1"/>
  <c r="AL479" i="6" s="1"/>
  <c r="AL480" i="6" a="1"/>
  <c r="AL480" i="6" s="1"/>
  <c r="AL481" i="6" a="1"/>
  <c r="AL481" i="6" s="1"/>
  <c r="AL482" i="6" a="1"/>
  <c r="AL482" i="6" s="1"/>
  <c r="AL483" i="6" a="1"/>
  <c r="AL483" i="6" s="1"/>
  <c r="AL484" i="6" a="1"/>
  <c r="AL484" i="6" s="1"/>
  <c r="AL485" i="6" a="1"/>
  <c r="AL485" i="6" s="1"/>
  <c r="AL486" i="6" a="1"/>
  <c r="AL486" i="6" s="1"/>
  <c r="AL487" i="6" a="1"/>
  <c r="AL487" i="6" s="1"/>
  <c r="AL488" i="6" a="1"/>
  <c r="AL488" i="6" s="1"/>
  <c r="AL489" i="6" a="1"/>
  <c r="AL489" i="6" s="1"/>
  <c r="AL490" i="6" a="1"/>
  <c r="AL490" i="6" s="1"/>
  <c r="AL491" i="6" a="1"/>
  <c r="AL491" i="6" s="1"/>
  <c r="AL492" i="6" a="1"/>
  <c r="AL492" i="6" s="1"/>
  <c r="AL493" i="6" a="1"/>
  <c r="AL493" i="6" s="1"/>
  <c r="AL494" i="6" a="1"/>
  <c r="AL494" i="6" s="1"/>
  <c r="AL495" i="6" a="1"/>
  <c r="AL495" i="6" s="1"/>
  <c r="AL496" i="6" a="1"/>
  <c r="AL496" i="6" s="1"/>
  <c r="AL497" i="6" a="1"/>
  <c r="AL497" i="6" s="1"/>
  <c r="AL498" i="6" a="1"/>
  <c r="AL498" i="6" s="1"/>
  <c r="AL499" i="6" a="1"/>
  <c r="AL499" i="6" s="1"/>
  <c r="AL500" i="6" a="1"/>
  <c r="AL500" i="6" s="1"/>
  <c r="AL501" i="6" a="1"/>
  <c r="AL501" i="6" s="1"/>
  <c r="AL502" i="6" a="1"/>
  <c r="AL502" i="6" s="1"/>
  <c r="AL503" i="6" a="1"/>
  <c r="AL503" i="6" s="1"/>
  <c r="AL504" i="6" a="1"/>
  <c r="AL504" i="6" s="1"/>
  <c r="AL505" i="6" a="1"/>
  <c r="AL505" i="6" s="1"/>
  <c r="AL506" i="6" a="1"/>
  <c r="AL506" i="6" s="1"/>
  <c r="AL507" i="6" a="1"/>
  <c r="AL507" i="6" s="1"/>
  <c r="AL508" i="6" a="1"/>
  <c r="AL508" i="6" s="1"/>
  <c r="AL509" i="6" a="1"/>
  <c r="AL509" i="6" s="1"/>
  <c r="AL510" i="6" a="1"/>
  <c r="AL510" i="6" s="1"/>
  <c r="AL511" i="6" a="1"/>
  <c r="AL511" i="6" s="1"/>
  <c r="AL512" i="6" a="1"/>
  <c r="AL512" i="6" s="1"/>
  <c r="AL513" i="6" a="1"/>
  <c r="AL513" i="6" s="1"/>
  <c r="AL514" i="6" a="1"/>
  <c r="AL514" i="6" s="1"/>
  <c r="AL515" i="6" a="1"/>
  <c r="AL515" i="6" s="1"/>
  <c r="AL516" i="6" a="1"/>
  <c r="AL516" i="6" s="1"/>
  <c r="AL517" i="6" a="1"/>
  <c r="AL517" i="6" s="1"/>
  <c r="AL518" i="6" a="1"/>
  <c r="AL518" i="6" s="1"/>
  <c r="AL519" i="6" a="1"/>
  <c r="AL519" i="6" s="1"/>
  <c r="AL520" i="6" a="1"/>
  <c r="AL520" i="6" s="1"/>
  <c r="AL521" i="6" a="1"/>
  <c r="AL521" i="6" s="1"/>
  <c r="AL522" i="6" a="1"/>
  <c r="AL522" i="6" s="1"/>
  <c r="AL523" i="6" a="1"/>
  <c r="AL523" i="6" s="1"/>
  <c r="AL524" i="6" a="1"/>
  <c r="AL524" i="6" s="1"/>
  <c r="AL525" i="6" a="1"/>
  <c r="AL525" i="6" s="1"/>
  <c r="AL526" i="6" a="1"/>
  <c r="AL526" i="6" s="1"/>
  <c r="AL527" i="6" a="1"/>
  <c r="AL527" i="6" s="1"/>
  <c r="AL528" i="6" a="1"/>
  <c r="AL528" i="6" s="1"/>
  <c r="AL529" i="6" a="1"/>
  <c r="AL529" i="6" s="1"/>
  <c r="AL530" i="6" a="1"/>
  <c r="AL530" i="6" s="1"/>
  <c r="AL531" i="6" a="1"/>
  <c r="AL531" i="6" s="1"/>
  <c r="AL532" i="6" a="1"/>
  <c r="AL532" i="6" s="1"/>
  <c r="AL533" i="6" a="1"/>
  <c r="AL533" i="6" s="1"/>
  <c r="AL534" i="6" a="1"/>
  <c r="AL534" i="6" s="1"/>
  <c r="AL535" i="6" a="1"/>
  <c r="AL535" i="6" s="1"/>
  <c r="AL536" i="6" a="1"/>
  <c r="AL536" i="6" s="1"/>
  <c r="AL537" i="6" a="1"/>
  <c r="AL537" i="6" s="1"/>
  <c r="AL538" i="6" a="1"/>
  <c r="AL538" i="6" s="1"/>
  <c r="AL539" i="6" a="1"/>
  <c r="AL539" i="6" s="1"/>
  <c r="AL540" i="6" a="1"/>
  <c r="AL540" i="6" s="1"/>
  <c r="AL541" i="6" a="1"/>
  <c r="AL541" i="6" s="1"/>
  <c r="AL542" i="6" a="1"/>
  <c r="AL542" i="6" s="1"/>
  <c r="AL543" i="6" a="1"/>
  <c r="AL543" i="6" s="1"/>
  <c r="AL544" i="6" a="1"/>
  <c r="AL544" i="6" s="1"/>
  <c r="AL545" i="6" a="1"/>
  <c r="AL545" i="6" s="1"/>
  <c r="AL546" i="6" a="1"/>
  <c r="AL546" i="6" s="1"/>
  <c r="AL547" i="6" a="1"/>
  <c r="AL547" i="6" s="1"/>
  <c r="AL548" i="6" a="1"/>
  <c r="AL548" i="6" s="1"/>
  <c r="AL549" i="6" a="1"/>
  <c r="AL549" i="6" s="1"/>
  <c r="AL550" i="6" a="1"/>
  <c r="AL550" i="6" s="1"/>
  <c r="AL551" i="6" a="1"/>
  <c r="AL551" i="6" s="1"/>
  <c r="AL552" i="6" a="1"/>
  <c r="AL552" i="6" s="1"/>
  <c r="AL553" i="6" a="1"/>
  <c r="AL553" i="6" s="1"/>
  <c r="AL554" i="6" a="1"/>
  <c r="AL554" i="6" s="1"/>
  <c r="AL555" i="6" a="1"/>
  <c r="AL555" i="6" s="1"/>
  <c r="AL556" i="6" a="1"/>
  <c r="AL556" i="6" s="1"/>
  <c r="AL557" i="6" a="1"/>
  <c r="AL557" i="6" s="1"/>
  <c r="AL558" i="6" a="1"/>
  <c r="AL558" i="6" s="1"/>
  <c r="AL559" i="6" a="1"/>
  <c r="AL559" i="6" s="1"/>
  <c r="AL560" i="6" a="1"/>
  <c r="AL560" i="6" s="1"/>
  <c r="AL561" i="6" a="1"/>
  <c r="AL561" i="6" s="1"/>
  <c r="AL562" i="6" a="1"/>
  <c r="AL562" i="6" s="1"/>
  <c r="AL563" i="6" a="1"/>
  <c r="AL563" i="6" s="1"/>
  <c r="AL564" i="6" a="1"/>
  <c r="AL564" i="6" s="1"/>
  <c r="AL565" i="6" a="1"/>
  <c r="AL565" i="6" s="1"/>
  <c r="AL566" i="6" a="1"/>
  <c r="AL566" i="6" s="1"/>
  <c r="AL567" i="6" a="1"/>
  <c r="AL567" i="6" s="1"/>
  <c r="AL568" i="6" a="1"/>
  <c r="AL568" i="6" s="1"/>
  <c r="AL569" i="6" a="1"/>
  <c r="AL569" i="6" s="1"/>
  <c r="AL570" i="6" a="1"/>
  <c r="AL570" i="6" s="1"/>
  <c r="AL571" i="6" a="1"/>
  <c r="AL571" i="6" s="1"/>
  <c r="AL572" i="6" a="1"/>
  <c r="AL572" i="6" s="1"/>
  <c r="AL573" i="6" a="1"/>
  <c r="AL573" i="6" s="1"/>
  <c r="AL574" i="6" a="1"/>
  <c r="AL574" i="6" s="1"/>
  <c r="AL575" i="6" a="1"/>
  <c r="AL575" i="6" s="1"/>
  <c r="AL576" i="6" a="1"/>
  <c r="AL576" i="6" s="1"/>
  <c r="AL577" i="6" a="1"/>
  <c r="AL577" i="6" s="1"/>
  <c r="AL578" i="6" a="1"/>
  <c r="AL578" i="6" s="1"/>
  <c r="AL579" i="6" a="1"/>
  <c r="AL579" i="6" s="1"/>
  <c r="AL580" i="6" a="1"/>
  <c r="AL580" i="6" s="1"/>
  <c r="AL581" i="6" a="1"/>
  <c r="AL581" i="6" s="1"/>
  <c r="AL582" i="6" a="1"/>
  <c r="AL582" i="6" s="1"/>
  <c r="AL583" i="6" a="1"/>
  <c r="AL583" i="6" s="1"/>
  <c r="AL584" i="6" a="1"/>
  <c r="AL584" i="6" s="1"/>
  <c r="AL585" i="6" a="1"/>
  <c r="AL585" i="6" s="1"/>
  <c r="AL586" i="6" a="1"/>
  <c r="AL586" i="6" s="1"/>
  <c r="AL587" i="6" a="1"/>
  <c r="AL587" i="6" s="1"/>
  <c r="AL588" i="6" a="1"/>
  <c r="AL588" i="6" s="1"/>
  <c r="AL589" i="6" a="1"/>
  <c r="AL589" i="6" s="1"/>
  <c r="AL590" i="6" a="1"/>
  <c r="AL590" i="6" s="1"/>
  <c r="AL591" i="6" a="1"/>
  <c r="AL591" i="6" s="1"/>
  <c r="AL592" i="6" a="1"/>
  <c r="AL592" i="6" s="1"/>
  <c r="AL593" i="6" a="1"/>
  <c r="AL593" i="6" s="1"/>
  <c r="AL594" i="6" a="1"/>
  <c r="AL594" i="6" s="1"/>
  <c r="AL595" i="6" a="1"/>
  <c r="AL595" i="6" s="1"/>
  <c r="AL596" i="6" a="1"/>
  <c r="AL596" i="6" s="1"/>
  <c r="AL597" i="6" a="1"/>
  <c r="AL597" i="6" s="1"/>
  <c r="AL598" i="6" a="1"/>
  <c r="AL598" i="6" s="1"/>
  <c r="AL599" i="6" a="1"/>
  <c r="AL599" i="6" s="1"/>
  <c r="AL600" i="6" a="1"/>
  <c r="AL600" i="6" s="1"/>
  <c r="AL601" i="6" a="1"/>
  <c r="AL601" i="6" s="1"/>
  <c r="AL602" i="6" a="1"/>
  <c r="AL602" i="6" s="1"/>
  <c r="AL603" i="6" a="1"/>
  <c r="AL603" i="6" s="1"/>
  <c r="AL604" i="6" a="1"/>
  <c r="AL604" i="6" s="1"/>
  <c r="AL605" i="6" a="1"/>
  <c r="AL605" i="6" s="1"/>
  <c r="AL606" i="6" a="1"/>
  <c r="AL606" i="6" s="1"/>
  <c r="AL607" i="6" a="1"/>
  <c r="AL607" i="6" s="1"/>
  <c r="AL608" i="6" a="1"/>
  <c r="AL608" i="6" s="1"/>
  <c r="AL609" i="6" a="1"/>
  <c r="AL609" i="6" s="1"/>
  <c r="AL610" i="6" a="1"/>
  <c r="AL610" i="6" s="1"/>
  <c r="AL611" i="6" a="1"/>
  <c r="AL611" i="6" s="1"/>
  <c r="AL612" i="6" a="1"/>
  <c r="AL612" i="6" s="1"/>
  <c r="AL613" i="6" a="1"/>
  <c r="AL613" i="6" s="1"/>
  <c r="AL614" i="6" a="1"/>
  <c r="AL614" i="6" s="1"/>
  <c r="AL615" i="6" a="1"/>
  <c r="AL615" i="6" s="1"/>
  <c r="AL616" i="6" a="1"/>
  <c r="AL616" i="6" s="1"/>
  <c r="AL617" i="6" a="1"/>
  <c r="AL617" i="6" s="1"/>
  <c r="AL618" i="6" a="1"/>
  <c r="AL618" i="6" s="1"/>
  <c r="AL619" i="6" a="1"/>
  <c r="AL619" i="6" s="1"/>
  <c r="AL620" i="6" a="1"/>
  <c r="AL620" i="6" s="1"/>
  <c r="AL621" i="6" a="1"/>
  <c r="AL621" i="6" s="1"/>
  <c r="AL622" i="6" a="1"/>
  <c r="AL622" i="6" s="1"/>
  <c r="AL623" i="6" a="1"/>
  <c r="AL623" i="6" s="1"/>
  <c r="AL624" i="6" a="1"/>
  <c r="AL624" i="6" s="1"/>
  <c r="AL625" i="6" a="1"/>
  <c r="AL625" i="6" s="1"/>
  <c r="AL626" i="6" a="1"/>
  <c r="AL626" i="6" s="1"/>
  <c r="AL627" i="6" a="1"/>
  <c r="AL627" i="6" s="1"/>
  <c r="AL628" i="6" a="1"/>
  <c r="AL628" i="6" s="1"/>
  <c r="AL629" i="6" a="1"/>
  <c r="AL629" i="6" s="1"/>
  <c r="AL630" i="6" a="1"/>
  <c r="AL630" i="6" s="1"/>
  <c r="AL631" i="6" a="1"/>
  <c r="AL631" i="6" s="1"/>
  <c r="AL632" i="6" a="1"/>
  <c r="AL632" i="6" s="1"/>
  <c r="AL633" i="6" a="1"/>
  <c r="AL633" i="6" s="1"/>
  <c r="AL634" i="6" a="1"/>
  <c r="AL634" i="6" s="1"/>
  <c r="AL635" i="6" a="1"/>
  <c r="AL635" i="6" s="1"/>
  <c r="AL636" i="6" a="1"/>
  <c r="AL636" i="6" s="1"/>
  <c r="AL637" i="6" a="1"/>
  <c r="AL637" i="6" s="1"/>
  <c r="AL638" i="6" a="1"/>
  <c r="AL638" i="6" s="1"/>
  <c r="AL639" i="6" a="1"/>
  <c r="AL639" i="6" s="1"/>
  <c r="AL640" i="6" a="1"/>
  <c r="AL640" i="6" s="1"/>
  <c r="AL641" i="6" a="1"/>
  <c r="AL641" i="6" s="1"/>
  <c r="AL642" i="6" a="1"/>
  <c r="AL642" i="6" s="1"/>
  <c r="AL643" i="6" a="1"/>
  <c r="AL643" i="6" s="1"/>
  <c r="AL644" i="6" a="1"/>
  <c r="AL644" i="6" s="1"/>
  <c r="AL645" i="6" a="1"/>
  <c r="AL645" i="6" s="1"/>
  <c r="AL646" i="6" a="1"/>
  <c r="AL646" i="6" s="1"/>
  <c r="AL647" i="6" a="1"/>
  <c r="AL647" i="6" s="1"/>
  <c r="AL648" i="6" a="1"/>
  <c r="AL648" i="6" s="1"/>
  <c r="AL649" i="6" a="1"/>
  <c r="AL649" i="6" s="1"/>
  <c r="AL650" i="6" a="1"/>
  <c r="AL650" i="6" s="1"/>
  <c r="AL651" i="6" a="1"/>
  <c r="AL651" i="6" s="1"/>
  <c r="AL652" i="6" a="1"/>
  <c r="AL652" i="6" s="1"/>
  <c r="AL653" i="6" a="1"/>
  <c r="AL653" i="6" s="1"/>
  <c r="AL654" i="6" a="1"/>
  <c r="AL654" i="6" s="1"/>
  <c r="AL655" i="6" a="1"/>
  <c r="AL655" i="6" s="1"/>
  <c r="AL656" i="6" a="1"/>
  <c r="AL656" i="6" s="1"/>
  <c r="AL657" i="6" a="1"/>
  <c r="AL657" i="6" s="1"/>
  <c r="AL658" i="6" a="1"/>
  <c r="AL658" i="6" s="1"/>
  <c r="AL659" i="6" a="1"/>
  <c r="AL659" i="6" s="1"/>
  <c r="AL660" i="6" a="1"/>
  <c r="AL660" i="6" s="1"/>
  <c r="AL661" i="6" a="1"/>
  <c r="AL661" i="6" s="1"/>
  <c r="AL662" i="6" a="1"/>
  <c r="AL662" i="6" s="1"/>
  <c r="AL663" i="6" a="1"/>
  <c r="AL663" i="6" s="1"/>
  <c r="AL664" i="6" a="1"/>
  <c r="AL664" i="6" s="1"/>
  <c r="AL665" i="6" a="1"/>
  <c r="AL665" i="6" s="1"/>
  <c r="AL666" i="6" a="1"/>
  <c r="AL666" i="6" s="1"/>
  <c r="AL667" i="6" a="1"/>
  <c r="AL667" i="6" s="1"/>
  <c r="AL668" i="6" a="1"/>
  <c r="AL668" i="6" s="1"/>
  <c r="AL669" i="6" a="1"/>
  <c r="AL669" i="6" s="1"/>
  <c r="AL670" i="6" a="1"/>
  <c r="AL670" i="6" s="1"/>
  <c r="AL671" i="6" a="1"/>
  <c r="AL671" i="6" s="1"/>
  <c r="AL672" i="6" a="1"/>
  <c r="AL672" i="6" s="1"/>
  <c r="AL673" i="6" a="1"/>
  <c r="AL673" i="6" s="1"/>
  <c r="AL674" i="6" a="1"/>
  <c r="AL674" i="6" s="1"/>
  <c r="AL675" i="6" a="1"/>
  <c r="AL675" i="6" s="1"/>
  <c r="AL676" i="6" a="1"/>
  <c r="AL676" i="6" s="1"/>
  <c r="AL677" i="6" a="1"/>
  <c r="AL677" i="6" s="1"/>
  <c r="AL678" i="6" a="1"/>
  <c r="AL678" i="6" s="1"/>
  <c r="AL679" i="6" a="1"/>
  <c r="AL679" i="6" s="1"/>
  <c r="AL680" i="6" a="1"/>
  <c r="AL680" i="6" s="1"/>
  <c r="AL845" i="6" a="1"/>
  <c r="AL845" i="6" s="1"/>
  <c r="AK807" i="6" l="1" a="1"/>
  <c r="AK807" i="6" s="1"/>
  <c r="AK808" i="6" a="1"/>
  <c r="AK808" i="6" s="1"/>
  <c r="AK809" i="6" a="1"/>
  <c r="AK809" i="6" s="1"/>
  <c r="AK725" i="6" a="1"/>
  <c r="AK725" i="6" s="1"/>
  <c r="AK706" i="6" a="1"/>
  <c r="AK706" i="6" s="1"/>
  <c r="AK810" i="6" a="1"/>
  <c r="AK810" i="6" s="1"/>
  <c r="AK855" i="6" a="1"/>
  <c r="AK855" i="6" s="1"/>
  <c r="AK723" i="6" a="1"/>
  <c r="AK723" i="6" s="1"/>
  <c r="AK890" i="6" a="1"/>
  <c r="AK890" i="6" s="1"/>
  <c r="AK891" i="6" a="1"/>
  <c r="AK891" i="6" s="1"/>
  <c r="AK813" i="6" a="1"/>
  <c r="AK813" i="6" s="1"/>
  <c r="AK814" i="6" a="1"/>
  <c r="AK814" i="6" s="1"/>
  <c r="AK860" i="6" a="1"/>
  <c r="AK860" i="6" s="1"/>
  <c r="AK884" i="6" a="1"/>
  <c r="AK884" i="6" s="1"/>
  <c r="AK861" i="6" a="1"/>
  <c r="AK861" i="6" s="1"/>
  <c r="AK883" i="6" a="1"/>
  <c r="AK883" i="6" s="1"/>
  <c r="AK812" i="6" a="1"/>
  <c r="AK812" i="6" s="1"/>
  <c r="AK743" i="6" a="1"/>
  <c r="AK743" i="6" s="1"/>
  <c r="AK786" i="6" a="1"/>
  <c r="AK786" i="6" s="1"/>
  <c r="AK882" i="6" a="1"/>
  <c r="AK882" i="6" s="1"/>
  <c r="AK877" i="6" a="1"/>
  <c r="AK877" i="6" s="1"/>
  <c r="AK742" i="6" a="1"/>
  <c r="AK742" i="6" s="1"/>
  <c r="AK770" i="6" a="1"/>
  <c r="AK770" i="6" s="1"/>
  <c r="AK737" i="6" a="1"/>
  <c r="AK737" i="6" s="1"/>
  <c r="AK738" i="6" a="1"/>
  <c r="AK738" i="6" s="1"/>
  <c r="AK716" i="6" a="1"/>
  <c r="AK716" i="6" s="1"/>
  <c r="AK874" i="6" a="1"/>
  <c r="AK874" i="6" s="1"/>
  <c r="AK733" i="6" a="1"/>
  <c r="AK733" i="6" s="1"/>
  <c r="AK787" i="6" a="1"/>
  <c r="AK787" i="6" s="1"/>
  <c r="AK788" i="6" a="1"/>
  <c r="AK788" i="6" s="1"/>
  <c r="AK867" i="6" a="1"/>
  <c r="AK867" i="6" s="1"/>
  <c r="AK868" i="6" a="1"/>
  <c r="AK868" i="6" s="1"/>
  <c r="AK869" i="6" a="1"/>
  <c r="AK869" i="6" s="1"/>
  <c r="AK870" i="6" a="1"/>
  <c r="AK870" i="6" s="1"/>
  <c r="AK871" i="6" a="1"/>
  <c r="AK871" i="6" s="1"/>
  <c r="AK835" i="6" a="1"/>
  <c r="AK835" i="6" s="1"/>
  <c r="AK833" i="6" a="1"/>
  <c r="AK833" i="6" s="1"/>
  <c r="AK837" i="6" a="1"/>
  <c r="AK837" i="6" s="1"/>
  <c r="AK896" i="6" a="1"/>
  <c r="AK896" i="6" s="1"/>
  <c r="AK775" i="6" a="1"/>
  <c r="AK775" i="6" s="1"/>
  <c r="AK776" i="6" a="1"/>
  <c r="AK776" i="6" s="1"/>
  <c r="AK777" i="6" a="1"/>
  <c r="AK777" i="6" s="1"/>
  <c r="AK778" i="6" a="1"/>
  <c r="AK778" i="6" s="1"/>
  <c r="AK779" i="6" a="1"/>
  <c r="AK779" i="6" s="1"/>
  <c r="AK780" i="6" a="1"/>
  <c r="AK780" i="6" s="1"/>
  <c r="AK782" i="6" a="1"/>
  <c r="AK782" i="6" s="1"/>
  <c r="AK894" i="6" a="1"/>
  <c r="AK894" i="6" s="1"/>
  <c r="AK895" i="6" a="1"/>
  <c r="AK895" i="6" s="1"/>
  <c r="AK793" i="6" a="1"/>
  <c r="AK793" i="6" s="1"/>
  <c r="AK758" i="6" a="1"/>
  <c r="AK758" i="6" s="1"/>
  <c r="AK759" i="6" a="1"/>
  <c r="AK759" i="6" s="1"/>
  <c r="AK722" i="6" a="1"/>
  <c r="AK722" i="6" s="1"/>
  <c r="AK763" i="6" a="1"/>
  <c r="AK763" i="6" s="1"/>
  <c r="AK834" i="6" a="1"/>
  <c r="AK834" i="6" s="1"/>
  <c r="AK858" i="6" a="1"/>
  <c r="AK858" i="6" s="1"/>
  <c r="AK844" i="6" a="1"/>
  <c r="AK844" i="6" s="1"/>
  <c r="AK732" i="6" a="1"/>
  <c r="AK732" i="6" s="1"/>
  <c r="AK848" i="6" a="1"/>
  <c r="AK848" i="6" s="1"/>
  <c r="AK849" i="6" a="1"/>
  <c r="AK849" i="6" s="1"/>
  <c r="AK824" i="6" a="1"/>
  <c r="AK824" i="6" s="1"/>
  <c r="AK838" i="6" a="1"/>
  <c r="AK838" i="6" s="1"/>
  <c r="AK862" i="6" a="1"/>
  <c r="AK862" i="6" s="1"/>
  <c r="AK863" i="6" a="1"/>
  <c r="AK863" i="6" s="1"/>
  <c r="AK864" i="6" a="1"/>
  <c r="AK864" i="6" s="1"/>
  <c r="AK865" i="6" a="1"/>
  <c r="AK865" i="6" s="1"/>
  <c r="AK790" i="6" a="1"/>
  <c r="AK790" i="6" s="1"/>
  <c r="AK885" i="6" a="1"/>
  <c r="AK885" i="6" s="1"/>
  <c r="AK688" i="6" a="1"/>
  <c r="AK688" i="6" s="1"/>
  <c r="AK853" i="6" a="1"/>
  <c r="AK853" i="6" s="1"/>
  <c r="AK826" i="6" a="1"/>
  <c r="AK826" i="6" s="1"/>
  <c r="AK897" i="6" a="1"/>
  <c r="AK897" i="6" s="1"/>
  <c r="AK789" i="6" a="1"/>
  <c r="AK789" i="6" s="1"/>
  <c r="AK898" i="6" a="1"/>
  <c r="AK898" i="6" s="1"/>
  <c r="AK899" i="6" a="1"/>
  <c r="AK899" i="6" s="1"/>
  <c r="AK875" i="6" a="1"/>
  <c r="AK875" i="6" s="1"/>
  <c r="AK832" i="6" a="1"/>
  <c r="AK832" i="6" s="1"/>
  <c r="AK747" i="6" a="1"/>
  <c r="AK747" i="6" s="1"/>
  <c r="AK753" i="6" a="1"/>
  <c r="AK753" i="6" s="1"/>
  <c r="AK754" i="6" a="1"/>
  <c r="AK754" i="6" s="1"/>
  <c r="AK755" i="6" a="1"/>
  <c r="AK755" i="6" s="1"/>
  <c r="AK756" i="6" a="1"/>
  <c r="AK756" i="6" s="1"/>
  <c r="AK886" i="6" a="1"/>
  <c r="AK886" i="6" s="1"/>
  <c r="AK825" i="6" a="1"/>
  <c r="AK825" i="6" s="1"/>
  <c r="AK794" i="6" a="1"/>
  <c r="AK794" i="6" s="1"/>
  <c r="AK752" i="6" a="1"/>
  <c r="AK752" i="6" s="1"/>
  <c r="AK893" i="6" a="1"/>
  <c r="AK893" i="6" s="1"/>
  <c r="AK768" i="6" a="1"/>
  <c r="AK768" i="6" s="1"/>
  <c r="AK749" i="6" a="1"/>
  <c r="AK749" i="6" s="1"/>
  <c r="AK750" i="6" a="1"/>
  <c r="AK750" i="6" s="1"/>
  <c r="AK840" i="6" a="1"/>
  <c r="AK840" i="6" s="1"/>
  <c r="AK841" i="6" a="1"/>
  <c r="AK841" i="6" s="1"/>
  <c r="AK767" i="6" a="1"/>
  <c r="AK767" i="6" s="1"/>
  <c r="AK773" i="6" a="1"/>
  <c r="AK773" i="6" s="1"/>
  <c r="AK707" i="6" a="1"/>
  <c r="AK707" i="6" s="1"/>
  <c r="AK804" i="6" a="1"/>
  <c r="AK804" i="6" s="1"/>
  <c r="AK781" i="6" a="1"/>
  <c r="AK781" i="6" s="1"/>
  <c r="AK805" i="6" a="1"/>
  <c r="AK805" i="6" s="1"/>
  <c r="AK806" i="6" a="1"/>
  <c r="AK806" i="6" s="1"/>
  <c r="AK745" i="6" a="1"/>
  <c r="AK745" i="6" s="1"/>
  <c r="AK854" i="6" a="1"/>
  <c r="AK854" i="6" s="1"/>
  <c r="AK859" i="6" a="1"/>
  <c r="AK859" i="6" s="1"/>
  <c r="AK842" i="6" a="1"/>
  <c r="AK842" i="6" s="1"/>
  <c r="AK795" i="6" a="1"/>
  <c r="AK795" i="6" s="1"/>
  <c r="AK692" i="6" a="1"/>
  <c r="AK692" i="6" s="1"/>
  <c r="AK709" i="6" a="1"/>
  <c r="AK709" i="6" s="1"/>
  <c r="AK693" i="6" a="1"/>
  <c r="AK693" i="6" s="1"/>
  <c r="AK694" i="6" a="1"/>
  <c r="AK694" i="6" s="1"/>
  <c r="AK843" i="6" a="1"/>
  <c r="AK843" i="6" s="1"/>
  <c r="AK714" i="6" a="1"/>
  <c r="AK714" i="6" s="1"/>
  <c r="AK715" i="6" a="1"/>
  <c r="AK715" i="6" s="1"/>
  <c r="AK708" i="6" a="1"/>
  <c r="AK708" i="6" s="1"/>
  <c r="AK785" i="6" a="1"/>
  <c r="AK785" i="6" s="1"/>
  <c r="AK771" i="6" a="1"/>
  <c r="AK771" i="6" s="1"/>
  <c r="AK726" i="6" a="1"/>
  <c r="AK726" i="6" s="1"/>
  <c r="AK836" i="6" a="1"/>
  <c r="AK836" i="6" s="1"/>
  <c r="AK757" i="6" a="1"/>
  <c r="AK757" i="6" s="1"/>
  <c r="AK751" i="6" a="1"/>
  <c r="AK751" i="6" s="1"/>
  <c r="AK748" i="6" a="1"/>
  <c r="AK748" i="6" s="1"/>
  <c r="AK681" i="6" a="1"/>
  <c r="AK681" i="6" s="1"/>
  <c r="AK866" i="6" a="1"/>
  <c r="AK866" i="6" s="1"/>
  <c r="AK703" i="6" a="1"/>
  <c r="AK703" i="6" s="1"/>
  <c r="AK704" i="6" a="1"/>
  <c r="AK704" i="6" s="1"/>
  <c r="AK718" i="6" a="1"/>
  <c r="AK718" i="6" s="1"/>
  <c r="AK691" i="6" a="1"/>
  <c r="AK691" i="6" s="1"/>
  <c r="AK857" i="6" a="1"/>
  <c r="AK857" i="6" s="1"/>
  <c r="AK734" i="6" a="1"/>
  <c r="AK734" i="6" s="1"/>
  <c r="AK735" i="6" a="1"/>
  <c r="AK735" i="6" s="1"/>
  <c r="AK736" i="6" a="1"/>
  <c r="AK736" i="6" s="1"/>
  <c r="AK727" i="6" a="1"/>
  <c r="AK727" i="6" s="1"/>
  <c r="AK728" i="6" a="1"/>
  <c r="AK728" i="6" s="1"/>
  <c r="AK729" i="6" a="1"/>
  <c r="AK729" i="6" s="1"/>
  <c r="AK730" i="6" a="1"/>
  <c r="AK730" i="6" s="1"/>
  <c r="AK741" i="6" a="1"/>
  <c r="AK741" i="6" s="1"/>
  <c r="AK760" i="6" a="1"/>
  <c r="AK760" i="6" s="1"/>
  <c r="AK761" i="6" a="1"/>
  <c r="AK761" i="6" s="1"/>
  <c r="AK710" i="6" a="1"/>
  <c r="AK710" i="6" s="1"/>
  <c r="AK711" i="6" a="1"/>
  <c r="AK711" i="6" s="1"/>
  <c r="AK762" i="6" a="1"/>
  <c r="AK762" i="6" s="1"/>
  <c r="AK682" i="6" a="1"/>
  <c r="AK682" i="6" s="1"/>
  <c r="AK803" i="6" a="1"/>
  <c r="AK803" i="6" s="1"/>
  <c r="AK717" i="6" a="1"/>
  <c r="AK717" i="6" s="1"/>
  <c r="AK731" i="6" a="1"/>
  <c r="AK731" i="6" s="1"/>
  <c r="AK705" i="6" a="1"/>
  <c r="AK705" i="6" s="1"/>
  <c r="AK744" i="6" a="1"/>
  <c r="AK744" i="6" s="1"/>
  <c r="AK724" i="6" a="1"/>
  <c r="AK724" i="6" s="1"/>
  <c r="AK856" i="6" a="1"/>
  <c r="AK856" i="6" s="1"/>
  <c r="AK889" i="6" a="1"/>
  <c r="AK889" i="6" s="1"/>
  <c r="AK791" i="6" a="1"/>
  <c r="AK791" i="6" s="1"/>
  <c r="AK792" i="6" a="1"/>
  <c r="AK792" i="6" s="1"/>
  <c r="AK820" i="6" a="1"/>
  <c r="AK820" i="6" s="1"/>
  <c r="AK821" i="6" a="1"/>
  <c r="AK821" i="6" s="1"/>
  <c r="AK822" i="6" a="1"/>
  <c r="AK822" i="6" s="1"/>
  <c r="AK818" i="6" a="1"/>
  <c r="AK818" i="6" s="1"/>
  <c r="AK878" i="6" a="1"/>
  <c r="AK878" i="6" s="1"/>
  <c r="AK879" i="6" a="1"/>
  <c r="AK879" i="6" s="1"/>
  <c r="AK880" i="6" a="1"/>
  <c r="AK880" i="6" s="1"/>
  <c r="AK881" i="6" a="1"/>
  <c r="AK881" i="6" s="1"/>
  <c r="AK686" i="6" a="1"/>
  <c r="AK686" i="6" s="1"/>
  <c r="AK876" i="6" a="1"/>
  <c r="AK876" i="6" s="1"/>
  <c r="AK687" i="6" a="1"/>
  <c r="AK687" i="6" s="1"/>
  <c r="AK772" i="6" a="1"/>
  <c r="AK772" i="6" s="1"/>
  <c r="AK872" i="6" a="1"/>
  <c r="AK872" i="6" s="1"/>
  <c r="AK873" i="6" a="1"/>
  <c r="AK873" i="6" s="1"/>
  <c r="AK696" i="6" a="1"/>
  <c r="AK696" i="6" s="1"/>
  <c r="AK827" i="6" a="1"/>
  <c r="AK827" i="6" s="1"/>
  <c r="AK740" i="6" a="1"/>
  <c r="AK740" i="6" s="1"/>
  <c r="AK815" i="6" a="1"/>
  <c r="AK815" i="6" s="1"/>
  <c r="AK816" i="6" a="1"/>
  <c r="AK816" i="6" s="1"/>
  <c r="AK817" i="6" a="1"/>
  <c r="AK817" i="6" s="1"/>
  <c r="AK830" i="6" a="1"/>
  <c r="AK830" i="6" s="1"/>
  <c r="AK719" i="6" a="1"/>
  <c r="AK719" i="6" s="1"/>
  <c r="AK720" i="6" a="1"/>
  <c r="AK720" i="6" s="1"/>
  <c r="AK721" i="6" a="1"/>
  <c r="AK721" i="6" s="1"/>
  <c r="AK700" i="6" a="1"/>
  <c r="AK700" i="6" s="1"/>
  <c r="AK701" i="6" a="1"/>
  <c r="AK701" i="6" s="1"/>
  <c r="AK702" i="6" a="1"/>
  <c r="AK702" i="6" s="1"/>
  <c r="AK831" i="6" a="1"/>
  <c r="AK831" i="6" s="1"/>
  <c r="AK892" i="6" a="1"/>
  <c r="AK892" i="6" s="1"/>
  <c r="AK828" i="6" a="1"/>
  <c r="AK828" i="6" s="1"/>
  <c r="AK829" i="6" a="1"/>
  <c r="AK829" i="6" s="1"/>
  <c r="AK811" i="6" a="1"/>
  <c r="AK811" i="6" s="1"/>
  <c r="AK846" i="6" a="1"/>
  <c r="AK846" i="6" s="1"/>
  <c r="AK887" i="6" a="1"/>
  <c r="AK887" i="6" s="1"/>
  <c r="AK888" i="6" a="1"/>
  <c r="AK888" i="6" s="1"/>
  <c r="AK823" i="6" a="1"/>
  <c r="AK823" i="6" s="1"/>
  <c r="AK769" i="6" a="1"/>
  <c r="AK769" i="6" s="1"/>
  <c r="AK847" i="6" a="1"/>
  <c r="AK847" i="6" s="1"/>
  <c r="AK774" i="6" a="1"/>
  <c r="AK774" i="6" s="1"/>
  <c r="AK783" i="6" a="1"/>
  <c r="AK783" i="6" s="1"/>
  <c r="AK784" i="6" a="1"/>
  <c r="AK784" i="6" s="1"/>
  <c r="AK699" i="6" a="1"/>
  <c r="AK699" i="6" s="1"/>
  <c r="AK697" i="6" a="1"/>
  <c r="AK697" i="6" s="1"/>
  <c r="AK698" i="6" a="1"/>
  <c r="AK698" i="6" s="1"/>
  <c r="AK800" i="6" a="1"/>
  <c r="AK800" i="6" s="1"/>
  <c r="AK689" i="6" a="1"/>
  <c r="AK689" i="6" s="1"/>
  <c r="AK690" i="6" a="1"/>
  <c r="AK690" i="6" s="1"/>
  <c r="AK850" i="6" a="1"/>
  <c r="AK850" i="6" s="1"/>
  <c r="AK851" i="6" a="1"/>
  <c r="AK851" i="6" s="1"/>
  <c r="AK852" i="6" a="1"/>
  <c r="AK852" i="6" s="1"/>
  <c r="AK819" i="6" a="1"/>
  <c r="AK819" i="6" s="1"/>
  <c r="AK801" i="6" a="1"/>
  <c r="AK801" i="6" s="1"/>
  <c r="AK802" i="6" a="1"/>
  <c r="AK802" i="6" s="1"/>
  <c r="AK796" i="6" a="1"/>
  <c r="AK796" i="6" s="1"/>
  <c r="AK797" i="6" a="1"/>
  <c r="AK797" i="6" s="1"/>
  <c r="AK798" i="6" a="1"/>
  <c r="AK798" i="6" s="1"/>
  <c r="AK799" i="6" a="1"/>
  <c r="AK799" i="6" s="1"/>
  <c r="AK764" i="6" a="1"/>
  <c r="AK764" i="6" s="1"/>
  <c r="AK765" i="6" a="1"/>
  <c r="AK765" i="6" s="1"/>
  <c r="AK766" i="6" a="1"/>
  <c r="AK766" i="6" s="1"/>
  <c r="AK695" i="6" a="1"/>
  <c r="AK695" i="6" s="1"/>
  <c r="AK839" i="6" a="1"/>
  <c r="AK839" i="6" s="1"/>
  <c r="AK712" i="6" a="1"/>
  <c r="AK712" i="6" s="1"/>
  <c r="AK713" i="6" a="1"/>
  <c r="AK713" i="6" s="1"/>
  <c r="AK683" i="6" a="1"/>
  <c r="AK683" i="6" s="1"/>
  <c r="AK684" i="6" a="1"/>
  <c r="AK684" i="6" s="1"/>
  <c r="AK685" i="6" a="1"/>
  <c r="AK685" i="6" s="1"/>
  <c r="AK739" i="6" a="1"/>
  <c r="AK739" i="6" s="1"/>
  <c r="AK746" i="6" a="1"/>
  <c r="AK746" i="6" s="1"/>
  <c r="AK98" i="6" a="1"/>
  <c r="AK98" i="6" s="1"/>
  <c r="AK99" i="6" a="1"/>
  <c r="AK99" i="6" s="1"/>
  <c r="AK100" i="6" a="1"/>
  <c r="AK100" i="6" s="1"/>
  <c r="AK101" i="6" a="1"/>
  <c r="AK101" i="6" s="1"/>
  <c r="AK102" i="6" a="1"/>
  <c r="AK102" i="6" s="1"/>
  <c r="AK103" i="6" a="1"/>
  <c r="AK103" i="6" s="1"/>
  <c r="AK104" i="6" a="1"/>
  <c r="AK104" i="6" s="1"/>
  <c r="AK178" i="6" a="1"/>
  <c r="AK178" i="6" s="1"/>
  <c r="AK9" i="6" a="1"/>
  <c r="AK9" i="6" s="1"/>
  <c r="AK10" i="6" a="1"/>
  <c r="AK10" i="6" s="1"/>
  <c r="AK11" i="6" a="1"/>
  <c r="AK11" i="6" s="1"/>
  <c r="AK142" i="6" a="1"/>
  <c r="AK142" i="6" s="1"/>
  <c r="AK143" i="6" a="1"/>
  <c r="AK143" i="6" s="1"/>
  <c r="AK160" i="6" a="1"/>
  <c r="AK160" i="6" s="1"/>
  <c r="AK161" i="6" a="1"/>
  <c r="AK161" i="6" s="1"/>
  <c r="AK162" i="6" a="1"/>
  <c r="AK162" i="6" s="1"/>
  <c r="AK140" i="6" a="1"/>
  <c r="AK140" i="6" s="1"/>
  <c r="AK141" i="6" a="1"/>
  <c r="AK141" i="6" s="1"/>
  <c r="AK188" i="6" a="1"/>
  <c r="AK188" i="6" s="1"/>
  <c r="AK189" i="6" a="1"/>
  <c r="AK189" i="6" s="1"/>
  <c r="AK139" i="6" a="1"/>
  <c r="AK139" i="6" s="1"/>
  <c r="AK24" i="6" a="1"/>
  <c r="AK24" i="6" s="1"/>
  <c r="AK25" i="6" a="1"/>
  <c r="AK25" i="6" s="1"/>
  <c r="AK159" i="6" a="1"/>
  <c r="AK159" i="6" s="1"/>
  <c r="AK68" i="6" a="1"/>
  <c r="AK68" i="6" s="1"/>
  <c r="AK69" i="6" a="1"/>
  <c r="AK69" i="6" s="1"/>
  <c r="AK62" i="6" a="1"/>
  <c r="AK62" i="6" s="1"/>
  <c r="AK63" i="6" a="1"/>
  <c r="AK63" i="6" s="1"/>
  <c r="AK64" i="6" a="1"/>
  <c r="AK64" i="6" s="1"/>
  <c r="AK190" i="6" a="1"/>
  <c r="AK190" i="6" s="1"/>
  <c r="AK191" i="6" a="1"/>
  <c r="AK191" i="6" s="1"/>
  <c r="AK214" i="6" a="1"/>
  <c r="AK214" i="6" s="1"/>
  <c r="AK215" i="6" a="1"/>
  <c r="AK215" i="6" s="1"/>
  <c r="AK216" i="6" a="1"/>
  <c r="AK216" i="6" s="1"/>
  <c r="AK217" i="6" a="1"/>
  <c r="AK217" i="6" s="1"/>
  <c r="AK218" i="6" a="1"/>
  <c r="AK218" i="6" s="1"/>
  <c r="AK129" i="6" a="1"/>
  <c r="AK129" i="6" s="1"/>
  <c r="AK27" i="6" a="1"/>
  <c r="AK27" i="6" s="1"/>
  <c r="AK205" i="6" a="1"/>
  <c r="AK205" i="6" s="1"/>
  <c r="AK197" i="6" a="1"/>
  <c r="AK197" i="6" s="1"/>
  <c r="AK198" i="6" a="1"/>
  <c r="AK198" i="6" s="1"/>
  <c r="AK199" i="6" a="1"/>
  <c r="AK199" i="6" s="1"/>
  <c r="AK200" i="6" a="1"/>
  <c r="AK200" i="6" s="1"/>
  <c r="AK201" i="6" a="1"/>
  <c r="AK201" i="6" s="1"/>
  <c r="AK202" i="6" a="1"/>
  <c r="AK202" i="6" s="1"/>
  <c r="AK70" i="6" a="1"/>
  <c r="AK70" i="6" s="1"/>
  <c r="AK203" i="6" a="1"/>
  <c r="AK203" i="6" s="1"/>
  <c r="AK204" i="6" a="1"/>
  <c r="AK204" i="6" s="1"/>
  <c r="AK183" i="6" a="1"/>
  <c r="AK183" i="6" s="1"/>
  <c r="AK13" i="6" a="1"/>
  <c r="AK13" i="6" s="1"/>
  <c r="AK14" i="6" a="1"/>
  <c r="AK14" i="6" s="1"/>
  <c r="AK151" i="6" a="1"/>
  <c r="AK151" i="6" s="1"/>
  <c r="AK152" i="6" a="1"/>
  <c r="AK152" i="6" s="1"/>
  <c r="AK128" i="6" a="1"/>
  <c r="AK128" i="6" s="1"/>
  <c r="AK194" i="6" a="1"/>
  <c r="AK194" i="6" s="1"/>
  <c r="AK97" i="6" a="1"/>
  <c r="AK97" i="6" s="1"/>
  <c r="AK119" i="6" a="1"/>
  <c r="AK119" i="6" s="1"/>
  <c r="AK185" i="6" a="1"/>
  <c r="AK185" i="6" s="1"/>
  <c r="AK186" i="6" a="1"/>
  <c r="AK186" i="6" s="1"/>
  <c r="AK187" i="6" a="1"/>
  <c r="AK187" i="6" s="1"/>
  <c r="AK29" i="6" a="1"/>
  <c r="AK29" i="6" s="1"/>
  <c r="AK163" i="6" a="1"/>
  <c r="AK163" i="6" s="1"/>
  <c r="AK164" i="6" a="1"/>
  <c r="AK164" i="6" s="1"/>
  <c r="AK165" i="6" a="1"/>
  <c r="AK165" i="6" s="1"/>
  <c r="AK166" i="6" a="1"/>
  <c r="AK166" i="6" s="1"/>
  <c r="AK167" i="6" a="1"/>
  <c r="AK167" i="6" s="1"/>
  <c r="AK168" i="6" a="1"/>
  <c r="AK168" i="6" s="1"/>
  <c r="AK120" i="6" a="1"/>
  <c r="AK120" i="6" s="1"/>
  <c r="AK176" i="6" a="1"/>
  <c r="AK176" i="6" s="1"/>
  <c r="AK106" i="6" a="1"/>
  <c r="AK106" i="6" s="1"/>
  <c r="AK206" i="6" a="1"/>
  <c r="AK206" i="6" s="1"/>
  <c r="AK192" i="6" a="1"/>
  <c r="AK192" i="6" s="1"/>
  <c r="AK207" i="6" a="1"/>
  <c r="AK207" i="6" s="1"/>
  <c r="AK208" i="6" a="1"/>
  <c r="AK208" i="6" s="1"/>
  <c r="AK78" i="6" a="1"/>
  <c r="AK78" i="6" s="1"/>
  <c r="AK26" i="6" a="1"/>
  <c r="AK26" i="6" s="1"/>
  <c r="AK210" i="6" a="1"/>
  <c r="AK210" i="6" s="1"/>
  <c r="AK171" i="6" a="1"/>
  <c r="AK171" i="6" s="1"/>
  <c r="AK172" i="6" a="1"/>
  <c r="AK172" i="6" s="1"/>
  <c r="AK173" i="6" a="1"/>
  <c r="AK173" i="6" s="1"/>
  <c r="AK174" i="6" a="1"/>
  <c r="AK174" i="6" s="1"/>
  <c r="AK219" i="6" a="1"/>
  <c r="AK219" i="6" s="1"/>
  <c r="AK105" i="6" a="1"/>
  <c r="AK105" i="6" s="1"/>
  <c r="AK184" i="6" a="1"/>
  <c r="AK184" i="6" s="1"/>
  <c r="AK170" i="6" a="1"/>
  <c r="AK170" i="6" s="1"/>
  <c r="AK196" i="6" a="1"/>
  <c r="AK196" i="6" s="1"/>
  <c r="AK157" i="6" a="1"/>
  <c r="AK157" i="6" s="1"/>
  <c r="AK54" i="6" a="1"/>
  <c r="AK54" i="6" s="1"/>
  <c r="AK55" i="6" a="1"/>
  <c r="AK55" i="6" s="1"/>
  <c r="AK90" i="6" a="1"/>
  <c r="AK90" i="6" s="1"/>
  <c r="AK91" i="6" a="1"/>
  <c r="AK91" i="6" s="1"/>
  <c r="AK156" i="6" a="1"/>
  <c r="AK156" i="6" s="1"/>
  <c r="AK56" i="6" a="1"/>
  <c r="AK56" i="6" s="1"/>
  <c r="AK57" i="6" a="1"/>
  <c r="AK57" i="6" s="1"/>
  <c r="AK58" i="6" a="1"/>
  <c r="AK58" i="6" s="1"/>
  <c r="AK59" i="6" a="1"/>
  <c r="AK59" i="6" s="1"/>
  <c r="AK92" i="6" a="1"/>
  <c r="AK92" i="6" s="1"/>
  <c r="AK93" i="6" a="1"/>
  <c r="AK93" i="6" s="1"/>
  <c r="AK94" i="6" a="1"/>
  <c r="AK94" i="6" s="1"/>
  <c r="AK177" i="6" a="1"/>
  <c r="AK177" i="6" s="1"/>
  <c r="AK195" i="6" a="1"/>
  <c r="AK195" i="6" s="1"/>
  <c r="AK95" i="6" a="1"/>
  <c r="AK95" i="6" s="1"/>
  <c r="AK72" i="6" a="1"/>
  <c r="AK72" i="6" s="1"/>
  <c r="AK73" i="6" a="1"/>
  <c r="AK73" i="6" s="1"/>
  <c r="AK74" i="6" a="1"/>
  <c r="AK74" i="6" s="1"/>
  <c r="AK75" i="6" a="1"/>
  <c r="AK75" i="6" s="1"/>
  <c r="AK76" i="6" a="1"/>
  <c r="AK76" i="6" s="1"/>
  <c r="AK96" i="6" a="1"/>
  <c r="AK96" i="6" s="1"/>
  <c r="AK60" i="6" a="1"/>
  <c r="AK60" i="6" s="1"/>
  <c r="AK61" i="6" a="1"/>
  <c r="AK61" i="6" s="1"/>
  <c r="AK127" i="6" a="1"/>
  <c r="AK127" i="6" s="1"/>
  <c r="AK116" i="6" a="1"/>
  <c r="AK116" i="6" s="1"/>
  <c r="AK117" i="6" a="1"/>
  <c r="AK117" i="6" s="1"/>
  <c r="AK118" i="6" a="1"/>
  <c r="AK118" i="6" s="1"/>
  <c r="AK130" i="6" a="1"/>
  <c r="AK130" i="6" s="1"/>
  <c r="AK175" i="6" a="1"/>
  <c r="AK175" i="6" s="1"/>
  <c r="AK169" i="6" a="1"/>
  <c r="AK169" i="6" s="1"/>
  <c r="AK211" i="6" a="1"/>
  <c r="AK211" i="6" s="1"/>
  <c r="AK212" i="6" a="1"/>
  <c r="AK212" i="6" s="1"/>
  <c r="AK213" i="6" a="1"/>
  <c r="AK213" i="6" s="1"/>
  <c r="AK49" i="6" a="1"/>
  <c r="AK49" i="6" s="1"/>
  <c r="AK50" i="6" a="1"/>
  <c r="AK50" i="6" s="1"/>
  <c r="AK51" i="6" a="1"/>
  <c r="AK51" i="6" s="1"/>
  <c r="AK79" i="6" a="1"/>
  <c r="AK79" i="6" s="1"/>
  <c r="AK193" i="6" a="1"/>
  <c r="AK193" i="6" s="1"/>
  <c r="AK65" i="6" a="1"/>
  <c r="AK65" i="6" s="1"/>
  <c r="AK66" i="6" a="1"/>
  <c r="AK66" i="6" s="1"/>
  <c r="AK67" i="6" a="1"/>
  <c r="AK67" i="6" s="1"/>
  <c r="AK80" i="6" a="1"/>
  <c r="AK80" i="6" s="1"/>
  <c r="AK81" i="6" a="1"/>
  <c r="AK81" i="6" s="1"/>
  <c r="AK82" i="6" a="1"/>
  <c r="AK82" i="6" s="1"/>
  <c r="AK83" i="6" a="1"/>
  <c r="AK83" i="6" s="1"/>
  <c r="AK17" i="6" a="1"/>
  <c r="AK17" i="6" s="1"/>
  <c r="AK18" i="6" a="1"/>
  <c r="AK18" i="6" s="1"/>
  <c r="AK19" i="6" a="1"/>
  <c r="AK19" i="6" s="1"/>
  <c r="AK20" i="6" a="1"/>
  <c r="AK20" i="6" s="1"/>
  <c r="AK21" i="6" a="1"/>
  <c r="AK21" i="6" s="1"/>
  <c r="AK22" i="6" a="1"/>
  <c r="AK22" i="6" s="1"/>
  <c r="AK84" i="6" a="1"/>
  <c r="AK84" i="6" s="1"/>
  <c r="AK85" i="6" a="1"/>
  <c r="AK85" i="6" s="1"/>
  <c r="AK86" i="6" a="1"/>
  <c r="AK86" i="6" s="1"/>
  <c r="AK87" i="6" a="1"/>
  <c r="AK87" i="6" s="1"/>
  <c r="AK88" i="6" a="1"/>
  <c r="AK88" i="6" s="1"/>
  <c r="AK89" i="6" a="1"/>
  <c r="AK89" i="6" s="1"/>
  <c r="AK71" i="6" a="1"/>
  <c r="AK71" i="6" s="1"/>
  <c r="AK179" i="6" a="1"/>
  <c r="AK179" i="6" s="1"/>
  <c r="AK180" i="6" a="1"/>
  <c r="AK180" i="6" s="1"/>
  <c r="AK181" i="6" a="1"/>
  <c r="AK181" i="6" s="1"/>
  <c r="AK182" i="6" a="1"/>
  <c r="AK182" i="6" s="1"/>
  <c r="AK131" i="6" a="1"/>
  <c r="AK131" i="6" s="1"/>
  <c r="AK132" i="6" a="1"/>
  <c r="AK132" i="6" s="1"/>
  <c r="AK133" i="6" a="1"/>
  <c r="AK133" i="6" s="1"/>
  <c r="AK134" i="6" a="1"/>
  <c r="AK134" i="6" s="1"/>
  <c r="AK135" i="6" a="1"/>
  <c r="AK135" i="6" s="1"/>
  <c r="AK136" i="6" a="1"/>
  <c r="AK136" i="6" s="1"/>
  <c r="AK137" i="6" a="1"/>
  <c r="AK137" i="6" s="1"/>
  <c r="AK138" i="6" a="1"/>
  <c r="AK138" i="6" s="1"/>
  <c r="AK36" i="6" a="1"/>
  <c r="AK36" i="6" s="1"/>
  <c r="AK23" i="6" a="1"/>
  <c r="AK23" i="6" s="1"/>
  <c r="AK37" i="6" a="1"/>
  <c r="AK37" i="6" s="1"/>
  <c r="AK38" i="6" a="1"/>
  <c r="AK38" i="6" s="1"/>
  <c r="AK39" i="6" a="1"/>
  <c r="AK39" i="6" s="1"/>
  <c r="AK40" i="6" a="1"/>
  <c r="AK40" i="6" s="1"/>
  <c r="AK41" i="6" a="1"/>
  <c r="AK41" i="6" s="1"/>
  <c r="AK107" i="6" a="1"/>
  <c r="AK107" i="6" s="1"/>
  <c r="AK16" i="6" a="1"/>
  <c r="AK16" i="6" s="1"/>
  <c r="AK144" i="6" a="1"/>
  <c r="AK144" i="6" s="1"/>
  <c r="AK145" i="6" a="1"/>
  <c r="AK145" i="6" s="1"/>
  <c r="AK146" i="6" a="1"/>
  <c r="AK146" i="6" s="1"/>
  <c r="AK147" i="6" a="1"/>
  <c r="AK147" i="6" s="1"/>
  <c r="AK148" i="6" a="1"/>
  <c r="AK148" i="6" s="1"/>
  <c r="AK149" i="6" a="1"/>
  <c r="AK149" i="6" s="1"/>
  <c r="AK150" i="6" a="1"/>
  <c r="AK150" i="6" s="1"/>
  <c r="AK45" i="6" a="1"/>
  <c r="AK45" i="6" s="1"/>
  <c r="AK46" i="6" a="1"/>
  <c r="AK46" i="6" s="1"/>
  <c r="AK47" i="6" a="1"/>
  <c r="AK47" i="6" s="1"/>
  <c r="AK48" i="6" a="1"/>
  <c r="AK48" i="6" s="1"/>
  <c r="AK12" i="6" a="1"/>
  <c r="AK12" i="6" s="1"/>
  <c r="AK108" i="6" a="1"/>
  <c r="AK108" i="6" s="1"/>
  <c r="AK109" i="6" a="1"/>
  <c r="AK109" i="6" s="1"/>
  <c r="AK110" i="6" a="1"/>
  <c r="AK110" i="6" s="1"/>
  <c r="AK111" i="6" a="1"/>
  <c r="AK111" i="6" s="1"/>
  <c r="AK52" i="6" a="1"/>
  <c r="AK52" i="6" s="1"/>
  <c r="AK53" i="6" a="1"/>
  <c r="AK53" i="6" s="1"/>
  <c r="AK77" i="6" a="1"/>
  <c r="AK77" i="6" s="1"/>
  <c r="AK158" i="6" a="1"/>
  <c r="AK158" i="6" s="1"/>
  <c r="AK112" i="6" a="1"/>
  <c r="AK112" i="6" s="1"/>
  <c r="AK113" i="6" a="1"/>
  <c r="AK113" i="6" s="1"/>
  <c r="AK114" i="6" a="1"/>
  <c r="AK114" i="6" s="1"/>
  <c r="AK115" i="6" a="1"/>
  <c r="AK115" i="6" s="1"/>
  <c r="AK44" i="6" a="1"/>
  <c r="AK44" i="6" s="1"/>
  <c r="AK42" i="6" a="1"/>
  <c r="AK42" i="6" s="1"/>
  <c r="AK43" i="6" a="1"/>
  <c r="AK43" i="6" s="1"/>
  <c r="AK6" i="6" a="1"/>
  <c r="AK6" i="6" s="1"/>
  <c r="AK121" i="6" a="1"/>
  <c r="AK121" i="6" s="1"/>
  <c r="AK122" i="6" a="1"/>
  <c r="AK122" i="6" s="1"/>
  <c r="AK123" i="6" a="1"/>
  <c r="AK123" i="6" s="1"/>
  <c r="AK124" i="6" a="1"/>
  <c r="AK124" i="6" s="1"/>
  <c r="AK125" i="6" a="1"/>
  <c r="AK125" i="6" s="1"/>
  <c r="AK126" i="6" a="1"/>
  <c r="AK126" i="6" s="1"/>
  <c r="AK7" i="6" a="1"/>
  <c r="AK7" i="6" s="1"/>
  <c r="AK8" i="6" a="1"/>
  <c r="AK8" i="6" s="1"/>
  <c r="AK2" i="6" a="1"/>
  <c r="AK2" i="6" s="1"/>
  <c r="AK3" i="6" a="1"/>
  <c r="AK3" i="6" s="1"/>
  <c r="AK4" i="6" a="1"/>
  <c r="AK4" i="6" s="1"/>
  <c r="AK5" i="6" a="1"/>
  <c r="AK5" i="6" s="1"/>
  <c r="AK153" i="6" a="1"/>
  <c r="AK153" i="6" s="1"/>
  <c r="AK154" i="6" a="1"/>
  <c r="AK154" i="6" s="1"/>
  <c r="AK155" i="6" a="1"/>
  <c r="AK155" i="6" s="1"/>
  <c r="AK220" i="6" a="1"/>
  <c r="AK220" i="6" s="1"/>
  <c r="AK30" i="6" a="1"/>
  <c r="AK30" i="6" s="1"/>
  <c r="AK31" i="6" a="1"/>
  <c r="AK31" i="6" s="1"/>
  <c r="AK32" i="6" a="1"/>
  <c r="AK32" i="6" s="1"/>
  <c r="AK33" i="6" a="1"/>
  <c r="AK33" i="6" s="1"/>
  <c r="AK34" i="6" a="1"/>
  <c r="AK34" i="6" s="1"/>
  <c r="AK35" i="6" a="1"/>
  <c r="AK35" i="6" s="1"/>
  <c r="AK15" i="6" a="1"/>
  <c r="AK15" i="6" s="1"/>
  <c r="AK209" i="6" a="1"/>
  <c r="AK209" i="6" s="1"/>
  <c r="AK221" i="6" a="1"/>
  <c r="AK221" i="6" s="1"/>
  <c r="AK222" i="6" a="1"/>
  <c r="AK222" i="6" s="1"/>
  <c r="AK223" i="6" a="1"/>
  <c r="AK223" i="6" s="1"/>
  <c r="AK224" i="6" a="1"/>
  <c r="AK224" i="6" s="1"/>
  <c r="AK225" i="6" a="1"/>
  <c r="AK225" i="6" s="1"/>
  <c r="AK226" i="6" a="1"/>
  <c r="AK226" i="6" s="1"/>
  <c r="AK227" i="6" a="1"/>
  <c r="AK227" i="6" s="1"/>
  <c r="AK228" i="6" a="1"/>
  <c r="AK228" i="6" s="1"/>
  <c r="AK229" i="6" a="1"/>
  <c r="AK229" i="6" s="1"/>
  <c r="AK230" i="6" a="1"/>
  <c r="AK230" i="6" s="1"/>
  <c r="AK231" i="6" a="1"/>
  <c r="AK231" i="6" s="1"/>
  <c r="AK232" i="6" a="1"/>
  <c r="AK232" i="6" s="1"/>
  <c r="AK233" i="6" a="1"/>
  <c r="AK233" i="6" s="1"/>
  <c r="AK234" i="6" a="1"/>
  <c r="AK234" i="6" s="1"/>
  <c r="AK235" i="6" a="1"/>
  <c r="AK235" i="6" s="1"/>
  <c r="AK236" i="6" a="1"/>
  <c r="AK236" i="6" s="1"/>
  <c r="AK237" i="6" a="1"/>
  <c r="AK237" i="6" s="1"/>
  <c r="AK238" i="6" a="1"/>
  <c r="AK238" i="6" s="1"/>
  <c r="AK239" i="6" a="1"/>
  <c r="AK239" i="6" s="1"/>
  <c r="AK240" i="6" a="1"/>
  <c r="AK240" i="6" s="1"/>
  <c r="AK241" i="6" a="1"/>
  <c r="AK241" i="6" s="1"/>
  <c r="AK242" i="6" a="1"/>
  <c r="AK242" i="6" s="1"/>
  <c r="AK243" i="6" a="1"/>
  <c r="AK243" i="6" s="1"/>
  <c r="AK244" i="6" a="1"/>
  <c r="AK244" i="6" s="1"/>
  <c r="AK245" i="6" a="1"/>
  <c r="AK245" i="6" s="1"/>
  <c r="AK246" i="6" a="1"/>
  <c r="AK246" i="6" s="1"/>
  <c r="AK247" i="6" a="1"/>
  <c r="AK247" i="6" s="1"/>
  <c r="AK248" i="6" a="1"/>
  <c r="AK248" i="6" s="1"/>
  <c r="AK249" i="6" a="1"/>
  <c r="AK249" i="6" s="1"/>
  <c r="AK250" i="6" a="1"/>
  <c r="AK250" i="6" s="1"/>
  <c r="AK251" i="6" a="1"/>
  <c r="AK251" i="6" s="1"/>
  <c r="AK252" i="6" a="1"/>
  <c r="AK252" i="6" s="1"/>
  <c r="AK253" i="6" a="1"/>
  <c r="AK253" i="6" s="1"/>
  <c r="AK254" i="6" a="1"/>
  <c r="AK254" i="6" s="1"/>
  <c r="AK255" i="6" a="1"/>
  <c r="AK255" i="6" s="1"/>
  <c r="AK256" i="6" a="1"/>
  <c r="AK256" i="6" s="1"/>
  <c r="AK257" i="6" a="1"/>
  <c r="AK257" i="6" s="1"/>
  <c r="AK258" i="6" a="1"/>
  <c r="AK258" i="6" s="1"/>
  <c r="AK259" i="6" a="1"/>
  <c r="AK259" i="6" s="1"/>
  <c r="AK260" i="6" a="1"/>
  <c r="AK260" i="6" s="1"/>
  <c r="AK261" i="6" a="1"/>
  <c r="AK261" i="6" s="1"/>
  <c r="AK262" i="6" a="1"/>
  <c r="AK262" i="6" s="1"/>
  <c r="AK263" i="6" a="1"/>
  <c r="AK263" i="6" s="1"/>
  <c r="AK264" i="6" a="1"/>
  <c r="AK264" i="6" s="1"/>
  <c r="AK265" i="6" a="1"/>
  <c r="AK265" i="6" s="1"/>
  <c r="AK266" i="6" a="1"/>
  <c r="AK266" i="6" s="1"/>
  <c r="AK267" i="6" a="1"/>
  <c r="AK267" i="6" s="1"/>
  <c r="AK268" i="6" a="1"/>
  <c r="AK268" i="6" s="1"/>
  <c r="AK269" i="6" a="1"/>
  <c r="AK269" i="6" s="1"/>
  <c r="AK270" i="6" a="1"/>
  <c r="AK270" i="6" s="1"/>
  <c r="AK271" i="6" a="1"/>
  <c r="AK271" i="6" s="1"/>
  <c r="AK272" i="6" a="1"/>
  <c r="AK272" i="6" s="1"/>
  <c r="AK273" i="6" a="1"/>
  <c r="AK273" i="6" s="1"/>
  <c r="AK274" i="6" a="1"/>
  <c r="AK274" i="6" s="1"/>
  <c r="AK275" i="6" a="1"/>
  <c r="AK275" i="6" s="1"/>
  <c r="AK276" i="6" a="1"/>
  <c r="AK276" i="6" s="1"/>
  <c r="AK277" i="6" a="1"/>
  <c r="AK277" i="6" s="1"/>
  <c r="AK278" i="6" a="1"/>
  <c r="AK278" i="6" s="1"/>
  <c r="AK279" i="6" a="1"/>
  <c r="AK279" i="6" s="1"/>
  <c r="AK280" i="6" a="1"/>
  <c r="AK280" i="6" s="1"/>
  <c r="AK281" i="6" a="1"/>
  <c r="AK281" i="6" s="1"/>
  <c r="AK282" i="6" a="1"/>
  <c r="AK282" i="6" s="1"/>
  <c r="AK283" i="6" a="1"/>
  <c r="AK283" i="6" s="1"/>
  <c r="AK284" i="6" a="1"/>
  <c r="AK284" i="6" s="1"/>
  <c r="AK285" i="6" a="1"/>
  <c r="AK285" i="6" s="1"/>
  <c r="AK286" i="6" a="1"/>
  <c r="AK286" i="6" s="1"/>
  <c r="AK287" i="6" a="1"/>
  <c r="AK287" i="6" s="1"/>
  <c r="AK288" i="6" a="1"/>
  <c r="AK288" i="6" s="1"/>
  <c r="AK289" i="6" a="1"/>
  <c r="AK289" i="6" s="1"/>
  <c r="AK290" i="6" a="1"/>
  <c r="AK290" i="6" s="1"/>
  <c r="AK291" i="6" a="1"/>
  <c r="AK291" i="6" s="1"/>
  <c r="AK292" i="6" a="1"/>
  <c r="AK292" i="6" s="1"/>
  <c r="AK293" i="6" a="1"/>
  <c r="AK293" i="6" s="1"/>
  <c r="AK294" i="6" a="1"/>
  <c r="AK294" i="6" s="1"/>
  <c r="AK295" i="6" a="1"/>
  <c r="AK295" i="6" s="1"/>
  <c r="AK296" i="6" a="1"/>
  <c r="AK296" i="6" s="1"/>
  <c r="AK297" i="6" a="1"/>
  <c r="AK297" i="6" s="1"/>
  <c r="AK298" i="6" a="1"/>
  <c r="AK298" i="6" s="1"/>
  <c r="AK299" i="6" a="1"/>
  <c r="AK299" i="6" s="1"/>
  <c r="AK300" i="6" a="1"/>
  <c r="AK300" i="6" s="1"/>
  <c r="AK301" i="6" a="1"/>
  <c r="AK301" i="6" s="1"/>
  <c r="AK302" i="6" a="1"/>
  <c r="AK302" i="6" s="1"/>
  <c r="AK303" i="6" a="1"/>
  <c r="AK303" i="6" s="1"/>
  <c r="AK304" i="6" a="1"/>
  <c r="AK304" i="6" s="1"/>
  <c r="AK305" i="6" a="1"/>
  <c r="AK305" i="6" s="1"/>
  <c r="AK306" i="6" a="1"/>
  <c r="AK306" i="6" s="1"/>
  <c r="AK307" i="6" a="1"/>
  <c r="AK307" i="6" s="1"/>
  <c r="AK308" i="6" a="1"/>
  <c r="AK308" i="6" s="1"/>
  <c r="AK309" i="6" a="1"/>
  <c r="AK309" i="6" s="1"/>
  <c r="AK310" i="6" a="1"/>
  <c r="AK310" i="6" s="1"/>
  <c r="AK311" i="6" a="1"/>
  <c r="AK311" i="6" s="1"/>
  <c r="AK312" i="6" a="1"/>
  <c r="AK312" i="6" s="1"/>
  <c r="AK313" i="6" a="1"/>
  <c r="AK313" i="6" s="1"/>
  <c r="AK314" i="6" a="1"/>
  <c r="AK314" i="6" s="1"/>
  <c r="AK315" i="6" a="1"/>
  <c r="AK315" i="6" s="1"/>
  <c r="AK316" i="6" a="1"/>
  <c r="AK316" i="6" s="1"/>
  <c r="AK317" i="6" a="1"/>
  <c r="AK317" i="6" s="1"/>
  <c r="AK318" i="6" a="1"/>
  <c r="AK318" i="6" s="1"/>
  <c r="AK319" i="6" a="1"/>
  <c r="AK319" i="6" s="1"/>
  <c r="AK320" i="6" a="1"/>
  <c r="AK320" i="6" s="1"/>
  <c r="AK321" i="6" a="1"/>
  <c r="AK321" i="6" s="1"/>
  <c r="AK322" i="6" a="1"/>
  <c r="AK322" i="6" s="1"/>
  <c r="AK323" i="6" a="1"/>
  <c r="AK323" i="6" s="1"/>
  <c r="AK324" i="6" a="1"/>
  <c r="AK324" i="6" s="1"/>
  <c r="AK325" i="6" a="1"/>
  <c r="AK325" i="6" s="1"/>
  <c r="AK326" i="6" a="1"/>
  <c r="AK326" i="6" s="1"/>
  <c r="AK327" i="6" a="1"/>
  <c r="AK327" i="6" s="1"/>
  <c r="AK328" i="6" a="1"/>
  <c r="AK328" i="6" s="1"/>
  <c r="AK329" i="6" a="1"/>
  <c r="AK329" i="6" s="1"/>
  <c r="AK330" i="6" a="1"/>
  <c r="AK330" i="6" s="1"/>
  <c r="AK331" i="6" a="1"/>
  <c r="AK331" i="6" s="1"/>
  <c r="AK332" i="6" a="1"/>
  <c r="AK332" i="6" s="1"/>
  <c r="AK333" i="6" a="1"/>
  <c r="AK333" i="6" s="1"/>
  <c r="AK334" i="6" a="1"/>
  <c r="AK334" i="6" s="1"/>
  <c r="AK335" i="6" a="1"/>
  <c r="AK335" i="6" s="1"/>
  <c r="AK336" i="6" a="1"/>
  <c r="AK336" i="6" s="1"/>
  <c r="AK337" i="6" a="1"/>
  <c r="AK337" i="6" s="1"/>
  <c r="AK338" i="6" a="1"/>
  <c r="AK338" i="6" s="1"/>
  <c r="AK339" i="6" a="1"/>
  <c r="AK339" i="6" s="1"/>
  <c r="AK340" i="6" a="1"/>
  <c r="AK340" i="6" s="1"/>
  <c r="AK341" i="6" a="1"/>
  <c r="AK341" i="6" s="1"/>
  <c r="AK342" i="6" a="1"/>
  <c r="AK342" i="6" s="1"/>
  <c r="AK343" i="6" a="1"/>
  <c r="AK343" i="6" s="1"/>
  <c r="AK344" i="6" a="1"/>
  <c r="AK344" i="6" s="1"/>
  <c r="AK345" i="6" a="1"/>
  <c r="AK345" i="6" s="1"/>
  <c r="AK346" i="6" a="1"/>
  <c r="AK346" i="6" s="1"/>
  <c r="AK347" i="6" a="1"/>
  <c r="AK347" i="6" s="1"/>
  <c r="AK348" i="6" a="1"/>
  <c r="AK348" i="6" s="1"/>
  <c r="AK349" i="6" a="1"/>
  <c r="AK349" i="6" s="1"/>
  <c r="AK350" i="6" a="1"/>
  <c r="AK350" i="6" s="1"/>
  <c r="AK351" i="6" a="1"/>
  <c r="AK351" i="6" s="1"/>
  <c r="AK352" i="6" a="1"/>
  <c r="AK352" i="6" s="1"/>
  <c r="AK353" i="6" a="1"/>
  <c r="AK353" i="6" s="1"/>
  <c r="AK354" i="6" a="1"/>
  <c r="AK354" i="6" s="1"/>
  <c r="AK355" i="6" a="1"/>
  <c r="AK355" i="6" s="1"/>
  <c r="AK356" i="6" a="1"/>
  <c r="AK356" i="6" s="1"/>
  <c r="AK357" i="6" a="1"/>
  <c r="AK357" i="6" s="1"/>
  <c r="AK358" i="6" a="1"/>
  <c r="AK358" i="6" s="1"/>
  <c r="AK359" i="6" a="1"/>
  <c r="AK359" i="6" s="1"/>
  <c r="AK360" i="6" a="1"/>
  <c r="AK360" i="6" s="1"/>
  <c r="AK361" i="6" a="1"/>
  <c r="AK361" i="6" s="1"/>
  <c r="AK362" i="6" a="1"/>
  <c r="AK362" i="6" s="1"/>
  <c r="AK363" i="6" a="1"/>
  <c r="AK363" i="6" s="1"/>
  <c r="AK364" i="6" a="1"/>
  <c r="AK364" i="6" s="1"/>
  <c r="AK365" i="6" a="1"/>
  <c r="AK365" i="6" s="1"/>
  <c r="AK366" i="6" a="1"/>
  <c r="AK366" i="6" s="1"/>
  <c r="AK367" i="6" a="1"/>
  <c r="AK367" i="6" s="1"/>
  <c r="AK368" i="6" a="1"/>
  <c r="AK368" i="6" s="1"/>
  <c r="AK369" i="6" a="1"/>
  <c r="AK369" i="6" s="1"/>
  <c r="AK370" i="6" a="1"/>
  <c r="AK370" i="6" s="1"/>
  <c r="AK371" i="6" a="1"/>
  <c r="AK371" i="6" s="1"/>
  <c r="AK372" i="6" a="1"/>
  <c r="AK372" i="6" s="1"/>
  <c r="AK373" i="6" a="1"/>
  <c r="AK373" i="6" s="1"/>
  <c r="AK374" i="6" a="1"/>
  <c r="AK374" i="6" s="1"/>
  <c r="AK375" i="6" a="1"/>
  <c r="AK375" i="6" s="1"/>
  <c r="AK376" i="6" a="1"/>
  <c r="AK376" i="6" s="1"/>
  <c r="AK377" i="6" a="1"/>
  <c r="AK377" i="6" s="1"/>
  <c r="AK378" i="6" a="1"/>
  <c r="AK378" i="6" s="1"/>
  <c r="AK379" i="6" a="1"/>
  <c r="AK379" i="6" s="1"/>
  <c r="AK380" i="6" a="1"/>
  <c r="AK380" i="6" s="1"/>
  <c r="AK381" i="6" a="1"/>
  <c r="AK381" i="6" s="1"/>
  <c r="AK382" i="6" a="1"/>
  <c r="AK382" i="6" s="1"/>
  <c r="AK383" i="6" a="1"/>
  <c r="AK383" i="6" s="1"/>
  <c r="AK384" i="6" a="1"/>
  <c r="AK384" i="6" s="1"/>
  <c r="AK385" i="6" a="1"/>
  <c r="AK385" i="6" s="1"/>
  <c r="AK386" i="6" a="1"/>
  <c r="AK386" i="6" s="1"/>
  <c r="AK387" i="6" a="1"/>
  <c r="AK387" i="6" s="1"/>
  <c r="AK388" i="6" a="1"/>
  <c r="AK388" i="6" s="1"/>
  <c r="AK389" i="6" a="1"/>
  <c r="AK389" i="6" s="1"/>
  <c r="AK390" i="6" a="1"/>
  <c r="AK390" i="6" s="1"/>
  <c r="AK391" i="6" a="1"/>
  <c r="AK391" i="6" s="1"/>
  <c r="AK392" i="6" a="1"/>
  <c r="AK392" i="6" s="1"/>
  <c r="AK393" i="6" a="1"/>
  <c r="AK393" i="6" s="1"/>
  <c r="AK394" i="6" a="1"/>
  <c r="AK394" i="6" s="1"/>
  <c r="AK395" i="6" a="1"/>
  <c r="AK395" i="6" s="1"/>
  <c r="AK396" i="6" a="1"/>
  <c r="AK396" i="6" s="1"/>
  <c r="AK397" i="6" a="1"/>
  <c r="AK397" i="6" s="1"/>
  <c r="AK398" i="6" a="1"/>
  <c r="AK398" i="6" s="1"/>
  <c r="AK399" i="6" a="1"/>
  <c r="AK399" i="6" s="1"/>
  <c r="AK400" i="6" a="1"/>
  <c r="AK400" i="6" s="1"/>
  <c r="AK401" i="6" a="1"/>
  <c r="AK401" i="6" s="1"/>
  <c r="AK402" i="6" a="1"/>
  <c r="AK402" i="6" s="1"/>
  <c r="AK403" i="6" a="1"/>
  <c r="AK403" i="6" s="1"/>
  <c r="AK404" i="6" a="1"/>
  <c r="AK404" i="6" s="1"/>
  <c r="AK405" i="6" a="1"/>
  <c r="AK405" i="6" s="1"/>
  <c r="AK406" i="6" a="1"/>
  <c r="AK406" i="6" s="1"/>
  <c r="AK407" i="6" a="1"/>
  <c r="AK407" i="6" s="1"/>
  <c r="AK408" i="6" a="1"/>
  <c r="AK408" i="6" s="1"/>
  <c r="AK409" i="6" a="1"/>
  <c r="AK409" i="6" s="1"/>
  <c r="AK410" i="6" a="1"/>
  <c r="AK410" i="6" s="1"/>
  <c r="AK411" i="6" a="1"/>
  <c r="AK411" i="6" s="1"/>
  <c r="AK412" i="6" a="1"/>
  <c r="AK412" i="6" s="1"/>
  <c r="AK413" i="6" a="1"/>
  <c r="AK413" i="6" s="1"/>
  <c r="AK414" i="6" a="1"/>
  <c r="AK414" i="6" s="1"/>
  <c r="AK415" i="6" a="1"/>
  <c r="AK415" i="6" s="1"/>
  <c r="AK416" i="6" a="1"/>
  <c r="AK416" i="6" s="1"/>
  <c r="AK417" i="6" a="1"/>
  <c r="AK417" i="6" s="1"/>
  <c r="AK418" i="6" a="1"/>
  <c r="AK418" i="6" s="1"/>
  <c r="AK419" i="6" a="1"/>
  <c r="AK419" i="6" s="1"/>
  <c r="AK420" i="6" a="1"/>
  <c r="AK420" i="6" s="1"/>
  <c r="AK421" i="6" a="1"/>
  <c r="AK421" i="6" s="1"/>
  <c r="AK422" i="6" a="1"/>
  <c r="AK422" i="6" s="1"/>
  <c r="AK423" i="6" a="1"/>
  <c r="AK423" i="6" s="1"/>
  <c r="AK424" i="6" a="1"/>
  <c r="AK424" i="6" s="1"/>
  <c r="AK425" i="6" a="1"/>
  <c r="AK425" i="6" s="1"/>
  <c r="AK426" i="6" a="1"/>
  <c r="AK426" i="6" s="1"/>
  <c r="AK427" i="6" a="1"/>
  <c r="AK427" i="6" s="1"/>
  <c r="AK428" i="6" a="1"/>
  <c r="AK428" i="6" s="1"/>
  <c r="AK429" i="6" a="1"/>
  <c r="AK429" i="6" s="1"/>
  <c r="AK430" i="6" a="1"/>
  <c r="AK430" i="6" s="1"/>
  <c r="AK431" i="6" a="1"/>
  <c r="AK431" i="6" s="1"/>
  <c r="AK432" i="6" a="1"/>
  <c r="AK432" i="6" s="1"/>
  <c r="AK433" i="6" a="1"/>
  <c r="AK433" i="6" s="1"/>
  <c r="AK434" i="6" a="1"/>
  <c r="AK434" i="6" s="1"/>
  <c r="AK435" i="6" a="1"/>
  <c r="AK435" i="6" s="1"/>
  <c r="AK436" i="6" a="1"/>
  <c r="AK436" i="6" s="1"/>
  <c r="AK437" i="6" a="1"/>
  <c r="AK437" i="6" s="1"/>
  <c r="AK438" i="6" a="1"/>
  <c r="AK438" i="6" s="1"/>
  <c r="AK439" i="6" a="1"/>
  <c r="AK439" i="6" s="1"/>
  <c r="AK440" i="6" a="1"/>
  <c r="AK440" i="6" s="1"/>
  <c r="AK441" i="6" a="1"/>
  <c r="AK441" i="6" s="1"/>
  <c r="AK442" i="6" a="1"/>
  <c r="AK442" i="6" s="1"/>
  <c r="AK443" i="6" a="1"/>
  <c r="AK443" i="6" s="1"/>
  <c r="AK444" i="6" a="1"/>
  <c r="AK444" i="6" s="1"/>
  <c r="AK445" i="6" a="1"/>
  <c r="AK445" i="6" s="1"/>
  <c r="AK446" i="6" a="1"/>
  <c r="AK446" i="6" s="1"/>
  <c r="AK447" i="6" a="1"/>
  <c r="AK447" i="6" s="1"/>
  <c r="AK448" i="6" a="1"/>
  <c r="AK448" i="6" s="1"/>
  <c r="AK449" i="6" a="1"/>
  <c r="AK449" i="6" s="1"/>
  <c r="AK450" i="6" a="1"/>
  <c r="AK450" i="6" s="1"/>
  <c r="AK451" i="6" a="1"/>
  <c r="AK451" i="6" s="1"/>
  <c r="AK452" i="6" a="1"/>
  <c r="AK452" i="6" s="1"/>
  <c r="AK453" i="6" a="1"/>
  <c r="AK453" i="6" s="1"/>
  <c r="AK454" i="6" a="1"/>
  <c r="AK454" i="6" s="1"/>
  <c r="AK455" i="6" a="1"/>
  <c r="AK455" i="6" s="1"/>
  <c r="AK456" i="6" a="1"/>
  <c r="AK456" i="6" s="1"/>
  <c r="AK457" i="6" a="1"/>
  <c r="AK457" i="6" s="1"/>
  <c r="AK458" i="6" a="1"/>
  <c r="AK458" i="6" s="1"/>
  <c r="AK459" i="6" a="1"/>
  <c r="AK459" i="6" s="1"/>
  <c r="AK460" i="6" a="1"/>
  <c r="AK460" i="6" s="1"/>
  <c r="AK461" i="6" a="1"/>
  <c r="AK461" i="6" s="1"/>
  <c r="AK462" i="6" a="1"/>
  <c r="AK462" i="6" s="1"/>
  <c r="AK463" i="6" a="1"/>
  <c r="AK463" i="6" s="1"/>
  <c r="AK464" i="6" a="1"/>
  <c r="AK464" i="6" s="1"/>
  <c r="AK465" i="6" a="1"/>
  <c r="AK465" i="6" s="1"/>
  <c r="AK466" i="6" a="1"/>
  <c r="AK466" i="6" s="1"/>
  <c r="AK467" i="6" a="1"/>
  <c r="AK467" i="6" s="1"/>
  <c r="AK468" i="6" a="1"/>
  <c r="AK468" i="6" s="1"/>
  <c r="AK469" i="6" a="1"/>
  <c r="AK469" i="6" s="1"/>
  <c r="AK470" i="6" a="1"/>
  <c r="AK470" i="6" s="1"/>
  <c r="AK471" i="6" a="1"/>
  <c r="AK471" i="6" s="1"/>
  <c r="AK472" i="6" a="1"/>
  <c r="AK472" i="6" s="1"/>
  <c r="AK473" i="6" a="1"/>
  <c r="AK473" i="6" s="1"/>
  <c r="AK474" i="6" a="1"/>
  <c r="AK474" i="6" s="1"/>
  <c r="AK475" i="6" a="1"/>
  <c r="AK475" i="6" s="1"/>
  <c r="AK476" i="6" a="1"/>
  <c r="AK476" i="6" s="1"/>
  <c r="AK477" i="6" a="1"/>
  <c r="AK477" i="6" s="1"/>
  <c r="AK478" i="6" a="1"/>
  <c r="AK478" i="6" s="1"/>
  <c r="AK479" i="6" a="1"/>
  <c r="AK479" i="6" s="1"/>
  <c r="AK480" i="6" a="1"/>
  <c r="AK480" i="6" s="1"/>
  <c r="AK481" i="6" a="1"/>
  <c r="AK481" i="6" s="1"/>
  <c r="AK482" i="6" a="1"/>
  <c r="AK482" i="6" s="1"/>
  <c r="AK483" i="6" a="1"/>
  <c r="AK483" i="6" s="1"/>
  <c r="AK484" i="6" a="1"/>
  <c r="AK484" i="6" s="1"/>
  <c r="AK485" i="6" a="1"/>
  <c r="AK485" i="6" s="1"/>
  <c r="AK486" i="6" a="1"/>
  <c r="AK486" i="6" s="1"/>
  <c r="AK487" i="6" a="1"/>
  <c r="AK487" i="6" s="1"/>
  <c r="AK488" i="6" a="1"/>
  <c r="AK488" i="6" s="1"/>
  <c r="AK489" i="6" a="1"/>
  <c r="AK489" i="6" s="1"/>
  <c r="AK490" i="6" a="1"/>
  <c r="AK490" i="6" s="1"/>
  <c r="AK491" i="6" a="1"/>
  <c r="AK491" i="6" s="1"/>
  <c r="AK492" i="6" a="1"/>
  <c r="AK492" i="6" s="1"/>
  <c r="AK493" i="6" a="1"/>
  <c r="AK493" i="6" s="1"/>
  <c r="AK494" i="6" a="1"/>
  <c r="AK494" i="6" s="1"/>
  <c r="AK495" i="6" a="1"/>
  <c r="AK495" i="6" s="1"/>
  <c r="AK496" i="6" a="1"/>
  <c r="AK496" i="6" s="1"/>
  <c r="AK497" i="6" a="1"/>
  <c r="AK497" i="6" s="1"/>
  <c r="AK498" i="6" a="1"/>
  <c r="AK498" i="6" s="1"/>
  <c r="AK499" i="6" a="1"/>
  <c r="AK499" i="6" s="1"/>
  <c r="AK500" i="6" a="1"/>
  <c r="AK500" i="6" s="1"/>
  <c r="AK501" i="6" a="1"/>
  <c r="AK501" i="6" s="1"/>
  <c r="AK502" i="6" a="1"/>
  <c r="AK502" i="6" s="1"/>
  <c r="AK503" i="6" a="1"/>
  <c r="AK503" i="6" s="1"/>
  <c r="AK504" i="6" a="1"/>
  <c r="AK504" i="6" s="1"/>
  <c r="AK505" i="6" a="1"/>
  <c r="AK505" i="6" s="1"/>
  <c r="AK506" i="6" a="1"/>
  <c r="AK506" i="6" s="1"/>
  <c r="AK507" i="6" a="1"/>
  <c r="AK507" i="6" s="1"/>
  <c r="AK508" i="6" a="1"/>
  <c r="AK508" i="6" s="1"/>
  <c r="AK509" i="6" a="1"/>
  <c r="AK509" i="6" s="1"/>
  <c r="AK510" i="6" a="1"/>
  <c r="AK510" i="6" s="1"/>
  <c r="AK511" i="6" a="1"/>
  <c r="AK511" i="6" s="1"/>
  <c r="AK512" i="6" a="1"/>
  <c r="AK512" i="6" s="1"/>
  <c r="AK513" i="6" a="1"/>
  <c r="AK513" i="6" s="1"/>
  <c r="AK514" i="6" a="1"/>
  <c r="AK514" i="6" s="1"/>
  <c r="AK515" i="6" a="1"/>
  <c r="AK515" i="6" s="1"/>
  <c r="AK516" i="6" a="1"/>
  <c r="AK516" i="6" s="1"/>
  <c r="AK517" i="6" a="1"/>
  <c r="AK517" i="6" s="1"/>
  <c r="AK518" i="6" a="1"/>
  <c r="AK518" i="6" s="1"/>
  <c r="AK519" i="6" a="1"/>
  <c r="AK519" i="6" s="1"/>
  <c r="AK520" i="6" a="1"/>
  <c r="AK520" i="6" s="1"/>
  <c r="AK521" i="6" a="1"/>
  <c r="AK521" i="6" s="1"/>
  <c r="AK522" i="6" a="1"/>
  <c r="AK522" i="6" s="1"/>
  <c r="AK523" i="6" a="1"/>
  <c r="AK523" i="6" s="1"/>
  <c r="AK524" i="6" a="1"/>
  <c r="AK524" i="6" s="1"/>
  <c r="AK525" i="6" a="1"/>
  <c r="AK525" i="6" s="1"/>
  <c r="AK526" i="6" a="1"/>
  <c r="AK526" i="6" s="1"/>
  <c r="AK527" i="6" a="1"/>
  <c r="AK527" i="6" s="1"/>
  <c r="AK528" i="6" a="1"/>
  <c r="AK528" i="6" s="1"/>
  <c r="AK529" i="6" a="1"/>
  <c r="AK529" i="6" s="1"/>
  <c r="AK530" i="6" a="1"/>
  <c r="AK530" i="6" s="1"/>
  <c r="AK531" i="6" a="1"/>
  <c r="AK531" i="6" s="1"/>
  <c r="AK532" i="6" a="1"/>
  <c r="AK532" i="6" s="1"/>
  <c r="AK533" i="6" a="1"/>
  <c r="AK533" i="6" s="1"/>
  <c r="AK534" i="6" a="1"/>
  <c r="AK534" i="6" s="1"/>
  <c r="AK535" i="6" a="1"/>
  <c r="AK535" i="6" s="1"/>
  <c r="AK536" i="6" a="1"/>
  <c r="AK536" i="6" s="1"/>
  <c r="AK537" i="6" a="1"/>
  <c r="AK537" i="6" s="1"/>
  <c r="AK538" i="6" a="1"/>
  <c r="AK538" i="6" s="1"/>
  <c r="AK539" i="6" a="1"/>
  <c r="AK539" i="6" s="1"/>
  <c r="AK540" i="6" a="1"/>
  <c r="AK540" i="6" s="1"/>
  <c r="AK541" i="6" a="1"/>
  <c r="AK541" i="6" s="1"/>
  <c r="AK542" i="6" a="1"/>
  <c r="AK542" i="6" s="1"/>
  <c r="AK543" i="6" a="1"/>
  <c r="AK543" i="6" s="1"/>
  <c r="AK544" i="6" a="1"/>
  <c r="AK544" i="6" s="1"/>
  <c r="AK545" i="6" a="1"/>
  <c r="AK545" i="6" s="1"/>
  <c r="AK546" i="6" a="1"/>
  <c r="AK546" i="6" s="1"/>
  <c r="AK547" i="6" a="1"/>
  <c r="AK547" i="6" s="1"/>
  <c r="AK548" i="6" a="1"/>
  <c r="AK548" i="6" s="1"/>
  <c r="AK549" i="6" a="1"/>
  <c r="AK549" i="6" s="1"/>
  <c r="AK550" i="6" a="1"/>
  <c r="AK550" i="6" s="1"/>
  <c r="AK551" i="6" a="1"/>
  <c r="AK551" i="6" s="1"/>
  <c r="AK552" i="6" a="1"/>
  <c r="AK552" i="6" s="1"/>
  <c r="AK553" i="6" a="1"/>
  <c r="AK553" i="6" s="1"/>
  <c r="AK554" i="6" a="1"/>
  <c r="AK554" i="6" s="1"/>
  <c r="AK555" i="6" a="1"/>
  <c r="AK555" i="6" s="1"/>
  <c r="AK556" i="6" a="1"/>
  <c r="AK556" i="6" s="1"/>
  <c r="AK557" i="6" a="1"/>
  <c r="AK557" i="6" s="1"/>
  <c r="AK558" i="6" a="1"/>
  <c r="AK558" i="6" s="1"/>
  <c r="AK559" i="6" a="1"/>
  <c r="AK559" i="6" s="1"/>
  <c r="AK560" i="6" a="1"/>
  <c r="AK560" i="6" s="1"/>
  <c r="AK561" i="6" a="1"/>
  <c r="AK561" i="6" s="1"/>
  <c r="AK562" i="6" a="1"/>
  <c r="AK562" i="6" s="1"/>
  <c r="AK563" i="6" a="1"/>
  <c r="AK563" i="6" s="1"/>
  <c r="AK564" i="6" a="1"/>
  <c r="AK564" i="6" s="1"/>
  <c r="AK565" i="6" a="1"/>
  <c r="AK565" i="6" s="1"/>
  <c r="AK566" i="6" a="1"/>
  <c r="AK566" i="6" s="1"/>
  <c r="AK567" i="6" a="1"/>
  <c r="AK567" i="6" s="1"/>
  <c r="AK568" i="6" a="1"/>
  <c r="AK568" i="6" s="1"/>
  <c r="AK569" i="6" a="1"/>
  <c r="AK569" i="6" s="1"/>
  <c r="AK570" i="6" a="1"/>
  <c r="AK570" i="6" s="1"/>
  <c r="AK571" i="6" a="1"/>
  <c r="AK571" i="6" s="1"/>
  <c r="AK572" i="6" a="1"/>
  <c r="AK572" i="6" s="1"/>
  <c r="AK573" i="6" a="1"/>
  <c r="AK573" i="6" s="1"/>
  <c r="AK574" i="6" a="1"/>
  <c r="AK574" i="6" s="1"/>
  <c r="AK575" i="6" a="1"/>
  <c r="AK575" i="6" s="1"/>
  <c r="AK576" i="6" a="1"/>
  <c r="AK576" i="6" s="1"/>
  <c r="AK577" i="6" a="1"/>
  <c r="AK577" i="6" s="1"/>
  <c r="AK578" i="6" a="1"/>
  <c r="AK578" i="6" s="1"/>
  <c r="AK579" i="6" a="1"/>
  <c r="AK579" i="6" s="1"/>
  <c r="AK580" i="6" a="1"/>
  <c r="AK580" i="6" s="1"/>
  <c r="AK581" i="6" a="1"/>
  <c r="AK581" i="6" s="1"/>
  <c r="AK582" i="6" a="1"/>
  <c r="AK582" i="6" s="1"/>
  <c r="AK583" i="6" a="1"/>
  <c r="AK583" i="6" s="1"/>
  <c r="AK584" i="6" a="1"/>
  <c r="AK584" i="6" s="1"/>
  <c r="AK585" i="6" a="1"/>
  <c r="AK585" i="6" s="1"/>
  <c r="AK586" i="6" a="1"/>
  <c r="AK586" i="6" s="1"/>
  <c r="AK587" i="6" a="1"/>
  <c r="AK587" i="6" s="1"/>
  <c r="AK588" i="6" a="1"/>
  <c r="AK588" i="6" s="1"/>
  <c r="AK589" i="6" a="1"/>
  <c r="AK589" i="6" s="1"/>
  <c r="AK590" i="6" a="1"/>
  <c r="AK590" i="6" s="1"/>
  <c r="AK591" i="6" a="1"/>
  <c r="AK591" i="6" s="1"/>
  <c r="AK592" i="6" a="1"/>
  <c r="AK592" i="6" s="1"/>
  <c r="AK593" i="6" a="1"/>
  <c r="AK593" i="6" s="1"/>
  <c r="AK594" i="6" a="1"/>
  <c r="AK594" i="6" s="1"/>
  <c r="AK595" i="6" a="1"/>
  <c r="AK595" i="6" s="1"/>
  <c r="AK596" i="6" a="1"/>
  <c r="AK596" i="6" s="1"/>
  <c r="AK597" i="6" a="1"/>
  <c r="AK597" i="6" s="1"/>
  <c r="AK598" i="6" a="1"/>
  <c r="AK598" i="6" s="1"/>
  <c r="AK599" i="6" a="1"/>
  <c r="AK599" i="6" s="1"/>
  <c r="AK600" i="6" a="1"/>
  <c r="AK600" i="6" s="1"/>
  <c r="AK601" i="6" a="1"/>
  <c r="AK601" i="6" s="1"/>
  <c r="AK602" i="6" a="1"/>
  <c r="AK602" i="6" s="1"/>
  <c r="AK603" i="6" a="1"/>
  <c r="AK603" i="6" s="1"/>
  <c r="AK604" i="6" a="1"/>
  <c r="AK604" i="6" s="1"/>
  <c r="AK605" i="6" a="1"/>
  <c r="AK605" i="6" s="1"/>
  <c r="AK606" i="6" a="1"/>
  <c r="AK606" i="6" s="1"/>
  <c r="AK607" i="6" a="1"/>
  <c r="AK607" i="6" s="1"/>
  <c r="AK608" i="6" a="1"/>
  <c r="AK608" i="6" s="1"/>
  <c r="AK609" i="6" a="1"/>
  <c r="AK609" i="6" s="1"/>
  <c r="AK610" i="6" a="1"/>
  <c r="AK610" i="6" s="1"/>
  <c r="AK611" i="6" a="1"/>
  <c r="AK611" i="6" s="1"/>
  <c r="AK612" i="6" a="1"/>
  <c r="AK612" i="6" s="1"/>
  <c r="AK613" i="6" a="1"/>
  <c r="AK613" i="6" s="1"/>
  <c r="AK614" i="6" a="1"/>
  <c r="AK614" i="6" s="1"/>
  <c r="AK615" i="6" a="1"/>
  <c r="AK615" i="6" s="1"/>
  <c r="AK616" i="6" a="1"/>
  <c r="AK616" i="6" s="1"/>
  <c r="AK617" i="6" a="1"/>
  <c r="AK617" i="6" s="1"/>
  <c r="AK618" i="6" a="1"/>
  <c r="AK618" i="6" s="1"/>
  <c r="AK619" i="6" a="1"/>
  <c r="AK619" i="6" s="1"/>
  <c r="AK620" i="6" a="1"/>
  <c r="AK620" i="6" s="1"/>
  <c r="AK621" i="6" a="1"/>
  <c r="AK621" i="6" s="1"/>
  <c r="AK622" i="6" a="1"/>
  <c r="AK622" i="6" s="1"/>
  <c r="AK623" i="6" a="1"/>
  <c r="AK623" i="6" s="1"/>
  <c r="AK624" i="6" a="1"/>
  <c r="AK624" i="6" s="1"/>
  <c r="AK625" i="6" a="1"/>
  <c r="AK625" i="6" s="1"/>
  <c r="AK626" i="6" a="1"/>
  <c r="AK626" i="6" s="1"/>
  <c r="AK627" i="6" a="1"/>
  <c r="AK627" i="6" s="1"/>
  <c r="AK628" i="6" a="1"/>
  <c r="AK628" i="6" s="1"/>
  <c r="AK629" i="6" a="1"/>
  <c r="AK629" i="6" s="1"/>
  <c r="AK630" i="6" a="1"/>
  <c r="AK630" i="6" s="1"/>
  <c r="AK631" i="6" a="1"/>
  <c r="AK631" i="6" s="1"/>
  <c r="AK632" i="6" a="1"/>
  <c r="AK632" i="6" s="1"/>
  <c r="AK633" i="6" a="1"/>
  <c r="AK633" i="6" s="1"/>
  <c r="AK634" i="6" a="1"/>
  <c r="AK634" i="6" s="1"/>
  <c r="AK635" i="6" a="1"/>
  <c r="AK635" i="6" s="1"/>
  <c r="AK636" i="6" a="1"/>
  <c r="AK636" i="6" s="1"/>
  <c r="AK637" i="6" a="1"/>
  <c r="AK637" i="6" s="1"/>
  <c r="AK638" i="6" a="1"/>
  <c r="AK638" i="6" s="1"/>
  <c r="AK639" i="6" a="1"/>
  <c r="AK639" i="6" s="1"/>
  <c r="AK640" i="6" a="1"/>
  <c r="AK640" i="6" s="1"/>
  <c r="AK641" i="6" a="1"/>
  <c r="AK641" i="6" s="1"/>
  <c r="AK642" i="6" a="1"/>
  <c r="AK642" i="6" s="1"/>
  <c r="AK643" i="6" a="1"/>
  <c r="AK643" i="6" s="1"/>
  <c r="AK644" i="6" a="1"/>
  <c r="AK644" i="6" s="1"/>
  <c r="AK645" i="6" a="1"/>
  <c r="AK645" i="6" s="1"/>
  <c r="AK646" i="6" a="1"/>
  <c r="AK646" i="6" s="1"/>
  <c r="AK647" i="6" a="1"/>
  <c r="AK647" i="6" s="1"/>
  <c r="AK648" i="6" a="1"/>
  <c r="AK648" i="6" s="1"/>
  <c r="AK649" i="6" a="1"/>
  <c r="AK649" i="6" s="1"/>
  <c r="AK650" i="6" a="1"/>
  <c r="AK650" i="6" s="1"/>
  <c r="AK651" i="6" a="1"/>
  <c r="AK651" i="6" s="1"/>
  <c r="AK652" i="6" a="1"/>
  <c r="AK652" i="6" s="1"/>
  <c r="AK653" i="6" a="1"/>
  <c r="AK653" i="6" s="1"/>
  <c r="AK654" i="6" a="1"/>
  <c r="AK654" i="6" s="1"/>
  <c r="AK655" i="6" a="1"/>
  <c r="AK655" i="6" s="1"/>
  <c r="AK656" i="6" a="1"/>
  <c r="AK656" i="6" s="1"/>
  <c r="AK657" i="6" a="1"/>
  <c r="AK657" i="6" s="1"/>
  <c r="AK658" i="6" a="1"/>
  <c r="AK658" i="6" s="1"/>
  <c r="AK659" i="6" a="1"/>
  <c r="AK659" i="6" s="1"/>
  <c r="AK660" i="6" a="1"/>
  <c r="AK660" i="6" s="1"/>
  <c r="AK661" i="6" a="1"/>
  <c r="AK661" i="6" s="1"/>
  <c r="AK662" i="6" a="1"/>
  <c r="AK662" i="6" s="1"/>
  <c r="AK663" i="6" a="1"/>
  <c r="AK663" i="6" s="1"/>
  <c r="AK664" i="6" a="1"/>
  <c r="AK664" i="6" s="1"/>
  <c r="AK665" i="6" a="1"/>
  <c r="AK665" i="6" s="1"/>
  <c r="AK666" i="6" a="1"/>
  <c r="AK666" i="6" s="1"/>
  <c r="AK667" i="6" a="1"/>
  <c r="AK667" i="6" s="1"/>
  <c r="AK668" i="6" a="1"/>
  <c r="AK668" i="6" s="1"/>
  <c r="AK669" i="6" a="1"/>
  <c r="AK669" i="6" s="1"/>
  <c r="AK670" i="6" a="1"/>
  <c r="AK670" i="6" s="1"/>
  <c r="AK671" i="6" a="1"/>
  <c r="AK671" i="6" s="1"/>
  <c r="AK672" i="6" a="1"/>
  <c r="AK672" i="6" s="1"/>
  <c r="AK673" i="6" a="1"/>
  <c r="AK673" i="6" s="1"/>
  <c r="AK674" i="6" a="1"/>
  <c r="AK674" i="6" s="1"/>
  <c r="AK675" i="6" a="1"/>
  <c r="AK675" i="6" s="1"/>
  <c r="AK676" i="6" a="1"/>
  <c r="AK676" i="6" s="1"/>
  <c r="AK677" i="6" a="1"/>
  <c r="AK677" i="6" s="1"/>
  <c r="AK678" i="6" a="1"/>
  <c r="AK678" i="6" s="1"/>
  <c r="AK679" i="6" a="1"/>
  <c r="AK679" i="6" s="1"/>
  <c r="AK680" i="6" a="1"/>
  <c r="AK680" i="6" s="1"/>
  <c r="AK845" i="6" a="1"/>
  <c r="AK845" i="6" s="1"/>
  <c r="AI807" i="6" a="1"/>
  <c r="AI807" i="6" s="1"/>
  <c r="AJ807" i="6" s="1" a="1"/>
  <c r="AJ807" i="6" s="1"/>
  <c r="AI808" i="6" a="1"/>
  <c r="AI808" i="6" s="1"/>
  <c r="AJ808" i="6" s="1" a="1"/>
  <c r="AJ808" i="6" s="1"/>
  <c r="AI809" i="6" a="1"/>
  <c r="AI809" i="6" s="1"/>
  <c r="AJ809" i="6" s="1" a="1"/>
  <c r="AJ809" i="6" s="1"/>
  <c r="AI725" i="6" a="1"/>
  <c r="AI725" i="6" s="1"/>
  <c r="AJ725" i="6" s="1" a="1"/>
  <c r="AJ725" i="6" s="1"/>
  <c r="AI706" i="6" a="1"/>
  <c r="AI706" i="6" s="1"/>
  <c r="AJ706" i="6" s="1" a="1"/>
  <c r="AJ706" i="6" s="1"/>
  <c r="AI810" i="6" a="1"/>
  <c r="AI810" i="6" s="1"/>
  <c r="AJ810" i="6" s="1" a="1"/>
  <c r="AJ810" i="6" s="1"/>
  <c r="AI855" i="6" a="1"/>
  <c r="AI855" i="6" s="1"/>
  <c r="AJ855" i="6" s="1" a="1"/>
  <c r="AJ855" i="6" s="1"/>
  <c r="AI723" i="6" a="1"/>
  <c r="AI723" i="6" s="1"/>
  <c r="AJ723" i="6" s="1" a="1"/>
  <c r="AJ723" i="6" s="1"/>
  <c r="AI890" i="6" a="1"/>
  <c r="AI890" i="6" s="1"/>
  <c r="AJ890" i="6" s="1" a="1"/>
  <c r="AJ890" i="6" s="1"/>
  <c r="AI891" i="6" a="1"/>
  <c r="AI891" i="6" s="1"/>
  <c r="AJ891" i="6" s="1" a="1"/>
  <c r="AJ891" i="6" s="1"/>
  <c r="AI813" i="6" a="1"/>
  <c r="AI813" i="6" s="1"/>
  <c r="AJ813" i="6" s="1" a="1"/>
  <c r="AJ813" i="6" s="1"/>
  <c r="AI814" i="6" a="1"/>
  <c r="AI814" i="6" s="1"/>
  <c r="AJ814" i="6" s="1" a="1"/>
  <c r="AJ814" i="6" s="1"/>
  <c r="AI860" i="6" a="1"/>
  <c r="AI860" i="6" s="1"/>
  <c r="AJ860" i="6" s="1" a="1"/>
  <c r="AJ860" i="6" s="1"/>
  <c r="AI884" i="6" a="1"/>
  <c r="AI884" i="6" s="1"/>
  <c r="AJ884" i="6" s="1" a="1"/>
  <c r="AJ884" i="6" s="1"/>
  <c r="AI861" i="6" a="1"/>
  <c r="AI861" i="6" s="1"/>
  <c r="AJ861" i="6" s="1" a="1"/>
  <c r="AJ861" i="6" s="1"/>
  <c r="AI883" i="6" a="1"/>
  <c r="AI883" i="6" s="1"/>
  <c r="AJ883" i="6" s="1" a="1"/>
  <c r="AJ883" i="6" s="1"/>
  <c r="AI812" i="6" a="1"/>
  <c r="AI812" i="6" s="1"/>
  <c r="AJ812" i="6" s="1" a="1"/>
  <c r="AJ812" i="6" s="1"/>
  <c r="AI743" i="6" a="1"/>
  <c r="AI743" i="6" s="1"/>
  <c r="AJ743" i="6" s="1" a="1"/>
  <c r="AJ743" i="6" s="1"/>
  <c r="AI786" i="6" a="1"/>
  <c r="AI786" i="6" s="1"/>
  <c r="AJ786" i="6" s="1" a="1"/>
  <c r="AJ786" i="6" s="1"/>
  <c r="AI882" i="6" a="1"/>
  <c r="AI882" i="6" s="1"/>
  <c r="AJ882" i="6" s="1" a="1"/>
  <c r="AJ882" i="6" s="1"/>
  <c r="AI877" i="6" a="1"/>
  <c r="AI877" i="6" s="1"/>
  <c r="AJ877" i="6" s="1" a="1"/>
  <c r="AJ877" i="6" s="1"/>
  <c r="AI742" i="6" a="1"/>
  <c r="AI742" i="6" s="1"/>
  <c r="AJ742" i="6" s="1" a="1"/>
  <c r="AJ742" i="6" s="1"/>
  <c r="AI770" i="6" a="1"/>
  <c r="AI770" i="6" s="1"/>
  <c r="AJ770" i="6" s="1" a="1"/>
  <c r="AJ770" i="6" s="1"/>
  <c r="AI737" i="6" a="1"/>
  <c r="AI737" i="6" s="1"/>
  <c r="AJ737" i="6" s="1" a="1"/>
  <c r="AJ737" i="6" s="1"/>
  <c r="AI738" i="6" a="1"/>
  <c r="AI738" i="6" s="1"/>
  <c r="AJ738" i="6" s="1" a="1"/>
  <c r="AJ738" i="6" s="1"/>
  <c r="AI716" i="6" a="1"/>
  <c r="AI716" i="6" s="1"/>
  <c r="AJ716" i="6" s="1" a="1"/>
  <c r="AJ716" i="6" s="1"/>
  <c r="AI874" i="6" a="1"/>
  <c r="AI874" i="6" s="1"/>
  <c r="AJ874" i="6" s="1" a="1"/>
  <c r="AJ874" i="6" s="1"/>
  <c r="AI733" i="6" a="1"/>
  <c r="AI733" i="6" s="1"/>
  <c r="AJ733" i="6" s="1" a="1"/>
  <c r="AJ733" i="6" s="1"/>
  <c r="AI787" i="6" a="1"/>
  <c r="AI787" i="6" s="1"/>
  <c r="AJ787" i="6" s="1" a="1"/>
  <c r="AJ787" i="6" s="1"/>
  <c r="AI788" i="6" a="1"/>
  <c r="AI788" i="6" s="1"/>
  <c r="AJ788" i="6" s="1" a="1"/>
  <c r="AJ788" i="6" s="1"/>
  <c r="AI867" i="6" a="1"/>
  <c r="AI867" i="6" s="1"/>
  <c r="AJ867" i="6" s="1" a="1"/>
  <c r="AJ867" i="6" s="1"/>
  <c r="AI868" i="6" a="1"/>
  <c r="AI868" i="6" s="1"/>
  <c r="AJ868" i="6" s="1" a="1"/>
  <c r="AJ868" i="6" s="1"/>
  <c r="AI869" i="6" a="1"/>
  <c r="AI869" i="6" s="1"/>
  <c r="AJ869" i="6" s="1" a="1"/>
  <c r="AJ869" i="6" s="1"/>
  <c r="AI870" i="6" a="1"/>
  <c r="AI870" i="6" s="1"/>
  <c r="AJ870" i="6" s="1" a="1"/>
  <c r="AJ870" i="6" s="1"/>
  <c r="AI871" i="6" a="1"/>
  <c r="AI871" i="6" s="1"/>
  <c r="AJ871" i="6" s="1" a="1"/>
  <c r="AJ871" i="6" s="1"/>
  <c r="AI835" i="6" a="1"/>
  <c r="AI835" i="6" s="1"/>
  <c r="AJ835" i="6" s="1" a="1"/>
  <c r="AJ835" i="6" s="1"/>
  <c r="AI833" i="6" a="1"/>
  <c r="AI833" i="6" s="1"/>
  <c r="AJ833" i="6" s="1" a="1"/>
  <c r="AJ833" i="6" s="1"/>
  <c r="AI837" i="6" a="1"/>
  <c r="AI837" i="6" s="1"/>
  <c r="AJ837" i="6" s="1" a="1"/>
  <c r="AJ837" i="6" s="1"/>
  <c r="AI896" i="6" a="1"/>
  <c r="AI896" i="6" s="1"/>
  <c r="AJ896" i="6" s="1" a="1"/>
  <c r="AJ896" i="6" s="1"/>
  <c r="AI775" i="6" a="1"/>
  <c r="AI775" i="6" s="1"/>
  <c r="AJ775" i="6" s="1" a="1"/>
  <c r="AJ775" i="6" s="1"/>
  <c r="AI776" i="6" a="1"/>
  <c r="AI776" i="6" s="1"/>
  <c r="AJ776" i="6" s="1" a="1"/>
  <c r="AJ776" i="6" s="1"/>
  <c r="AI777" i="6" a="1"/>
  <c r="AI777" i="6" s="1"/>
  <c r="AJ777" i="6" s="1" a="1"/>
  <c r="AJ777" i="6" s="1"/>
  <c r="AI778" i="6" a="1"/>
  <c r="AI778" i="6" s="1"/>
  <c r="AJ778" i="6" s="1" a="1"/>
  <c r="AJ778" i="6" s="1"/>
  <c r="AI779" i="6" a="1"/>
  <c r="AI779" i="6" s="1"/>
  <c r="AJ779" i="6" s="1" a="1"/>
  <c r="AJ779" i="6" s="1"/>
  <c r="AI780" i="6" a="1"/>
  <c r="AI780" i="6" s="1"/>
  <c r="AJ780" i="6" s="1" a="1"/>
  <c r="AJ780" i="6" s="1"/>
  <c r="AI782" i="6" a="1"/>
  <c r="AI782" i="6" s="1"/>
  <c r="AJ782" i="6" s="1" a="1"/>
  <c r="AJ782" i="6" s="1"/>
  <c r="AI894" i="6" a="1"/>
  <c r="AI894" i="6" s="1"/>
  <c r="AJ894" i="6" s="1" a="1"/>
  <c r="AJ894" i="6" s="1"/>
  <c r="AI895" i="6" a="1"/>
  <c r="AI895" i="6" s="1"/>
  <c r="AJ895" i="6" s="1" a="1"/>
  <c r="AJ895" i="6" s="1"/>
  <c r="AI793" i="6" a="1"/>
  <c r="AI793" i="6" s="1"/>
  <c r="AJ793" i="6" s="1" a="1"/>
  <c r="AJ793" i="6" s="1"/>
  <c r="AI758" i="6" a="1"/>
  <c r="AI758" i="6" s="1"/>
  <c r="AJ758" i="6" s="1" a="1"/>
  <c r="AJ758" i="6" s="1"/>
  <c r="AI759" i="6" a="1"/>
  <c r="AI759" i="6" s="1"/>
  <c r="AJ759" i="6" s="1" a="1"/>
  <c r="AJ759" i="6" s="1"/>
  <c r="AI722" i="6" a="1"/>
  <c r="AI722" i="6" s="1"/>
  <c r="AJ722" i="6" s="1" a="1"/>
  <c r="AJ722" i="6" s="1"/>
  <c r="AI763" i="6" a="1"/>
  <c r="AI763" i="6" s="1"/>
  <c r="AJ763" i="6" s="1" a="1"/>
  <c r="AJ763" i="6" s="1"/>
  <c r="AI834" i="6" a="1"/>
  <c r="AI834" i="6" s="1"/>
  <c r="AJ834" i="6" s="1" a="1"/>
  <c r="AJ834" i="6" s="1"/>
  <c r="AI858" i="6" a="1"/>
  <c r="AI858" i="6" s="1"/>
  <c r="AJ858" i="6" s="1" a="1"/>
  <c r="AJ858" i="6" s="1"/>
  <c r="AI844" i="6" a="1"/>
  <c r="AI844" i="6" s="1"/>
  <c r="AJ844" i="6" s="1" a="1"/>
  <c r="AJ844" i="6" s="1"/>
  <c r="AI732" i="6" a="1"/>
  <c r="AI732" i="6" s="1"/>
  <c r="AJ732" i="6" s="1" a="1"/>
  <c r="AJ732" i="6" s="1"/>
  <c r="AI848" i="6" a="1"/>
  <c r="AI848" i="6" s="1"/>
  <c r="AJ848" i="6" s="1" a="1"/>
  <c r="AJ848" i="6" s="1"/>
  <c r="AI849" i="6" a="1"/>
  <c r="AI849" i="6" s="1"/>
  <c r="AJ849" i="6" s="1" a="1"/>
  <c r="AJ849" i="6" s="1"/>
  <c r="AI824" i="6" a="1"/>
  <c r="AI824" i="6" s="1"/>
  <c r="AJ824" i="6" s="1" a="1"/>
  <c r="AJ824" i="6" s="1"/>
  <c r="AI838" i="6" a="1"/>
  <c r="AI838" i="6" s="1"/>
  <c r="AJ838" i="6" s="1" a="1"/>
  <c r="AJ838" i="6" s="1"/>
  <c r="AI862" i="6" a="1"/>
  <c r="AI862" i="6" s="1"/>
  <c r="AJ862" i="6" s="1" a="1"/>
  <c r="AJ862" i="6" s="1"/>
  <c r="AI863" i="6" a="1"/>
  <c r="AI863" i="6" s="1"/>
  <c r="AJ863" i="6" s="1" a="1"/>
  <c r="AJ863" i="6" s="1"/>
  <c r="AI864" i="6" a="1"/>
  <c r="AI864" i="6" s="1"/>
  <c r="AJ864" i="6" s="1" a="1"/>
  <c r="AJ864" i="6" s="1"/>
  <c r="AI865" i="6" a="1"/>
  <c r="AI865" i="6" s="1"/>
  <c r="AJ865" i="6" s="1" a="1"/>
  <c r="AJ865" i="6" s="1"/>
  <c r="AI790" i="6" a="1"/>
  <c r="AI790" i="6" s="1"/>
  <c r="AJ790" i="6" s="1" a="1"/>
  <c r="AJ790" i="6" s="1"/>
  <c r="AI885" i="6" a="1"/>
  <c r="AI885" i="6" s="1"/>
  <c r="AJ885" i="6" s="1" a="1"/>
  <c r="AJ885" i="6" s="1"/>
  <c r="AI688" i="6" a="1"/>
  <c r="AI688" i="6" s="1"/>
  <c r="AJ688" i="6" s="1" a="1"/>
  <c r="AJ688" i="6" s="1"/>
  <c r="AI853" i="6" a="1"/>
  <c r="AI853" i="6" s="1"/>
  <c r="AJ853" i="6" s="1" a="1"/>
  <c r="AJ853" i="6" s="1"/>
  <c r="AI826" i="6" a="1"/>
  <c r="AI826" i="6" s="1"/>
  <c r="AJ826" i="6" s="1" a="1"/>
  <c r="AJ826" i="6" s="1"/>
  <c r="AI897" i="6" a="1"/>
  <c r="AI897" i="6" s="1"/>
  <c r="AJ897" i="6" s="1" a="1"/>
  <c r="AJ897" i="6" s="1"/>
  <c r="AI789" i="6" a="1"/>
  <c r="AI789" i="6" s="1"/>
  <c r="AJ789" i="6" s="1" a="1"/>
  <c r="AJ789" i="6" s="1"/>
  <c r="AI898" i="6" a="1"/>
  <c r="AI898" i="6" s="1"/>
  <c r="AJ898" i="6" s="1" a="1"/>
  <c r="AJ898" i="6" s="1"/>
  <c r="AI899" i="6" a="1"/>
  <c r="AI899" i="6" s="1"/>
  <c r="AJ899" i="6" s="1" a="1"/>
  <c r="AJ899" i="6" s="1"/>
  <c r="AI875" i="6" a="1"/>
  <c r="AI875" i="6" s="1"/>
  <c r="AJ875" i="6" s="1" a="1"/>
  <c r="AJ875" i="6" s="1"/>
  <c r="AI832" i="6" a="1"/>
  <c r="AI832" i="6" s="1"/>
  <c r="AJ832" i="6" s="1" a="1"/>
  <c r="AJ832" i="6" s="1"/>
  <c r="AI747" i="6" a="1"/>
  <c r="AI747" i="6" s="1"/>
  <c r="AJ747" i="6" s="1" a="1"/>
  <c r="AJ747" i="6" s="1"/>
  <c r="AI753" i="6" a="1"/>
  <c r="AI753" i="6" s="1"/>
  <c r="AJ753" i="6" s="1" a="1"/>
  <c r="AJ753" i="6" s="1"/>
  <c r="AI754" i="6" a="1"/>
  <c r="AI754" i="6" s="1"/>
  <c r="AJ754" i="6" s="1" a="1"/>
  <c r="AJ754" i="6" s="1"/>
  <c r="AI755" i="6" a="1"/>
  <c r="AI755" i="6" s="1"/>
  <c r="AJ755" i="6" s="1" a="1"/>
  <c r="AJ755" i="6" s="1"/>
  <c r="AI756" i="6" a="1"/>
  <c r="AI756" i="6" s="1"/>
  <c r="AJ756" i="6" s="1" a="1"/>
  <c r="AJ756" i="6" s="1"/>
  <c r="AI886" i="6" a="1"/>
  <c r="AI886" i="6" s="1"/>
  <c r="AJ886" i="6" s="1" a="1"/>
  <c r="AJ886" i="6" s="1"/>
  <c r="AI825" i="6" a="1"/>
  <c r="AI825" i="6" s="1"/>
  <c r="AJ825" i="6" s="1" a="1"/>
  <c r="AJ825" i="6" s="1"/>
  <c r="AI794" i="6" a="1"/>
  <c r="AI794" i="6" s="1"/>
  <c r="AJ794" i="6" s="1" a="1"/>
  <c r="AJ794" i="6" s="1"/>
  <c r="AI752" i="6" a="1"/>
  <c r="AI752" i="6" s="1"/>
  <c r="AJ752" i="6" s="1" a="1"/>
  <c r="AJ752" i="6" s="1"/>
  <c r="AI893" i="6" a="1"/>
  <c r="AI893" i="6" s="1"/>
  <c r="AJ893" i="6" s="1" a="1"/>
  <c r="AJ893" i="6" s="1"/>
  <c r="AI768" i="6" a="1"/>
  <c r="AI768" i="6" s="1"/>
  <c r="AJ768" i="6" s="1" a="1"/>
  <c r="AJ768" i="6" s="1"/>
  <c r="AI749" i="6" a="1"/>
  <c r="AI749" i="6" s="1"/>
  <c r="AJ749" i="6" s="1" a="1"/>
  <c r="AJ749" i="6" s="1"/>
  <c r="AI750" i="6" a="1"/>
  <c r="AI750" i="6" s="1"/>
  <c r="AJ750" i="6" s="1" a="1"/>
  <c r="AJ750" i="6" s="1"/>
  <c r="AI840" i="6" a="1"/>
  <c r="AI840" i="6" s="1"/>
  <c r="AJ840" i="6" s="1" a="1"/>
  <c r="AJ840" i="6" s="1"/>
  <c r="AI841" i="6" a="1"/>
  <c r="AI841" i="6" s="1"/>
  <c r="AJ841" i="6" s="1" a="1"/>
  <c r="AJ841" i="6" s="1"/>
  <c r="AI767" i="6" a="1"/>
  <c r="AI767" i="6" s="1"/>
  <c r="AJ767" i="6" s="1" a="1"/>
  <c r="AJ767" i="6" s="1"/>
  <c r="AI773" i="6" a="1"/>
  <c r="AI773" i="6" s="1"/>
  <c r="AJ773" i="6" s="1" a="1"/>
  <c r="AJ773" i="6" s="1"/>
  <c r="AI707" i="6" a="1"/>
  <c r="AI707" i="6" s="1"/>
  <c r="AJ707" i="6" s="1" a="1"/>
  <c r="AJ707" i="6" s="1"/>
  <c r="AI804" i="6" a="1"/>
  <c r="AI804" i="6" s="1"/>
  <c r="AJ804" i="6" s="1" a="1"/>
  <c r="AJ804" i="6" s="1"/>
  <c r="AI781" i="6" a="1"/>
  <c r="AI781" i="6" s="1"/>
  <c r="AJ781" i="6" s="1" a="1"/>
  <c r="AJ781" i="6" s="1"/>
  <c r="AI805" i="6" a="1"/>
  <c r="AI805" i="6" s="1"/>
  <c r="AJ805" i="6" s="1" a="1"/>
  <c r="AJ805" i="6" s="1"/>
  <c r="AI806" i="6" a="1"/>
  <c r="AI806" i="6" s="1"/>
  <c r="AJ806" i="6" s="1" a="1"/>
  <c r="AJ806" i="6" s="1"/>
  <c r="AI745" i="6" a="1"/>
  <c r="AI745" i="6" s="1"/>
  <c r="AJ745" i="6" s="1" a="1"/>
  <c r="AJ745" i="6" s="1"/>
  <c r="AI854" i="6" a="1"/>
  <c r="AI854" i="6" s="1"/>
  <c r="AJ854" i="6" s="1" a="1"/>
  <c r="AJ854" i="6" s="1"/>
  <c r="AI859" i="6" a="1"/>
  <c r="AI859" i="6" s="1"/>
  <c r="AJ859" i="6" s="1" a="1"/>
  <c r="AJ859" i="6" s="1"/>
  <c r="AI842" i="6" a="1"/>
  <c r="AI842" i="6" s="1"/>
  <c r="AJ842" i="6" s="1" a="1"/>
  <c r="AJ842" i="6" s="1"/>
  <c r="AI795" i="6" a="1"/>
  <c r="AI795" i="6" s="1"/>
  <c r="AJ795" i="6" s="1" a="1"/>
  <c r="AJ795" i="6" s="1"/>
  <c r="AI692" i="6" a="1"/>
  <c r="AI692" i="6" s="1"/>
  <c r="AJ692" i="6" s="1" a="1"/>
  <c r="AJ692" i="6" s="1"/>
  <c r="AI709" i="6" a="1"/>
  <c r="AI709" i="6" s="1"/>
  <c r="AJ709" i="6" s="1" a="1"/>
  <c r="AJ709" i="6" s="1"/>
  <c r="AI693" i="6" a="1"/>
  <c r="AI693" i="6" s="1"/>
  <c r="AJ693" i="6" s="1" a="1"/>
  <c r="AJ693" i="6" s="1"/>
  <c r="AI694" i="6" a="1"/>
  <c r="AI694" i="6" s="1"/>
  <c r="AJ694" i="6" s="1" a="1"/>
  <c r="AJ694" i="6" s="1"/>
  <c r="AI843" i="6" a="1"/>
  <c r="AI843" i="6" s="1"/>
  <c r="AJ843" i="6" s="1" a="1"/>
  <c r="AJ843" i="6" s="1"/>
  <c r="AI714" i="6" a="1"/>
  <c r="AI714" i="6" s="1"/>
  <c r="AJ714" i="6" s="1" a="1"/>
  <c r="AJ714" i="6" s="1"/>
  <c r="AI715" i="6" a="1"/>
  <c r="AI715" i="6" s="1"/>
  <c r="AJ715" i="6" s="1" a="1"/>
  <c r="AJ715" i="6" s="1"/>
  <c r="AI708" i="6" a="1"/>
  <c r="AI708" i="6" s="1"/>
  <c r="AJ708" i="6" s="1" a="1"/>
  <c r="AJ708" i="6" s="1"/>
  <c r="AI785" i="6" a="1"/>
  <c r="AI785" i="6" s="1"/>
  <c r="AJ785" i="6" s="1" a="1"/>
  <c r="AJ785" i="6" s="1"/>
  <c r="AI771" i="6" a="1"/>
  <c r="AI771" i="6" s="1"/>
  <c r="AJ771" i="6" s="1" a="1"/>
  <c r="AJ771" i="6" s="1"/>
  <c r="AI726" i="6" a="1"/>
  <c r="AI726" i="6" s="1"/>
  <c r="AJ726" i="6" s="1" a="1"/>
  <c r="AJ726" i="6" s="1"/>
  <c r="AI836" i="6" a="1"/>
  <c r="AI836" i="6" s="1"/>
  <c r="AJ836" i="6" s="1" a="1"/>
  <c r="AJ836" i="6" s="1"/>
  <c r="AI757" i="6" a="1"/>
  <c r="AI757" i="6" s="1"/>
  <c r="AJ757" i="6" s="1" a="1"/>
  <c r="AJ757" i="6" s="1"/>
  <c r="AI751" i="6" a="1"/>
  <c r="AI751" i="6" s="1"/>
  <c r="AJ751" i="6" s="1" a="1"/>
  <c r="AJ751" i="6" s="1"/>
  <c r="AI748" i="6" a="1"/>
  <c r="AI748" i="6" s="1"/>
  <c r="AJ748" i="6" s="1" a="1"/>
  <c r="AJ748" i="6" s="1"/>
  <c r="AI681" i="6" a="1"/>
  <c r="AI681" i="6" s="1"/>
  <c r="AJ681" i="6" s="1" a="1"/>
  <c r="AJ681" i="6" s="1"/>
  <c r="AI866" i="6" a="1"/>
  <c r="AI866" i="6" s="1"/>
  <c r="AJ866" i="6" s="1" a="1"/>
  <c r="AJ866" i="6" s="1"/>
  <c r="AI703" i="6" a="1"/>
  <c r="AI703" i="6" s="1"/>
  <c r="AJ703" i="6" s="1" a="1"/>
  <c r="AJ703" i="6" s="1"/>
  <c r="AI704" i="6" a="1"/>
  <c r="AI704" i="6" s="1"/>
  <c r="AJ704" i="6" s="1" a="1"/>
  <c r="AJ704" i="6" s="1"/>
  <c r="AI718" i="6" a="1"/>
  <c r="AI718" i="6" s="1"/>
  <c r="AJ718" i="6" s="1" a="1"/>
  <c r="AJ718" i="6" s="1"/>
  <c r="AI691" i="6" a="1"/>
  <c r="AI691" i="6" s="1"/>
  <c r="AJ691" i="6" s="1" a="1"/>
  <c r="AJ691" i="6" s="1"/>
  <c r="AI857" i="6" a="1"/>
  <c r="AI857" i="6" s="1"/>
  <c r="AJ857" i="6" s="1" a="1"/>
  <c r="AJ857" i="6" s="1"/>
  <c r="AI734" i="6" a="1"/>
  <c r="AI734" i="6" s="1"/>
  <c r="AJ734" i="6" s="1" a="1"/>
  <c r="AJ734" i="6" s="1"/>
  <c r="AI735" i="6" a="1"/>
  <c r="AI735" i="6" s="1"/>
  <c r="AJ735" i="6" s="1" a="1"/>
  <c r="AJ735" i="6" s="1"/>
  <c r="AI736" i="6" a="1"/>
  <c r="AI736" i="6" s="1"/>
  <c r="AJ736" i="6" s="1" a="1"/>
  <c r="AJ736" i="6" s="1"/>
  <c r="AI727" i="6" a="1"/>
  <c r="AI727" i="6" s="1"/>
  <c r="AJ727" i="6" s="1" a="1"/>
  <c r="AJ727" i="6" s="1"/>
  <c r="AI728" i="6" a="1"/>
  <c r="AI728" i="6" s="1"/>
  <c r="AJ728" i="6" s="1" a="1"/>
  <c r="AJ728" i="6" s="1"/>
  <c r="AI729" i="6" a="1"/>
  <c r="AI729" i="6" s="1"/>
  <c r="AJ729" i="6" s="1" a="1"/>
  <c r="AJ729" i="6" s="1"/>
  <c r="AI730" i="6" a="1"/>
  <c r="AI730" i="6" s="1"/>
  <c r="AJ730" i="6" s="1" a="1"/>
  <c r="AJ730" i="6" s="1"/>
  <c r="AI741" i="6" a="1"/>
  <c r="AI741" i="6" s="1"/>
  <c r="AJ741" i="6" s="1" a="1"/>
  <c r="AJ741" i="6" s="1"/>
  <c r="AI760" i="6" a="1"/>
  <c r="AI760" i="6" s="1"/>
  <c r="AJ760" i="6" s="1" a="1"/>
  <c r="AJ760" i="6" s="1"/>
  <c r="AI761" i="6" a="1"/>
  <c r="AI761" i="6" s="1"/>
  <c r="AJ761" i="6" s="1" a="1"/>
  <c r="AJ761" i="6" s="1"/>
  <c r="AI710" i="6" a="1"/>
  <c r="AI710" i="6" s="1"/>
  <c r="AJ710" i="6" s="1" a="1"/>
  <c r="AJ710" i="6" s="1"/>
  <c r="AI711" i="6" a="1"/>
  <c r="AI711" i="6" s="1"/>
  <c r="AJ711" i="6" s="1" a="1"/>
  <c r="AJ711" i="6" s="1"/>
  <c r="AI762" i="6" a="1"/>
  <c r="AI762" i="6" s="1"/>
  <c r="AJ762" i="6" s="1" a="1"/>
  <c r="AJ762" i="6" s="1"/>
  <c r="AI682" i="6" a="1"/>
  <c r="AI682" i="6" s="1"/>
  <c r="AJ682" i="6" s="1" a="1"/>
  <c r="AJ682" i="6" s="1"/>
  <c r="AI803" i="6" a="1"/>
  <c r="AI803" i="6" s="1"/>
  <c r="AJ803" i="6" s="1" a="1"/>
  <c r="AJ803" i="6" s="1"/>
  <c r="AI717" i="6" a="1"/>
  <c r="AI717" i="6" s="1"/>
  <c r="AJ717" i="6" s="1" a="1"/>
  <c r="AJ717" i="6" s="1"/>
  <c r="AI731" i="6" a="1"/>
  <c r="AI731" i="6" s="1"/>
  <c r="AJ731" i="6" s="1" a="1"/>
  <c r="AJ731" i="6" s="1"/>
  <c r="AI705" i="6" a="1"/>
  <c r="AI705" i="6" s="1"/>
  <c r="AJ705" i="6" s="1" a="1"/>
  <c r="AJ705" i="6" s="1"/>
  <c r="AI744" i="6" a="1"/>
  <c r="AI744" i="6" s="1"/>
  <c r="AJ744" i="6" s="1" a="1"/>
  <c r="AJ744" i="6" s="1"/>
  <c r="AI724" i="6" a="1"/>
  <c r="AI724" i="6" s="1"/>
  <c r="AJ724" i="6" s="1" a="1"/>
  <c r="AJ724" i="6" s="1"/>
  <c r="AI856" i="6" a="1"/>
  <c r="AI856" i="6" s="1"/>
  <c r="AJ856" i="6" s="1" a="1"/>
  <c r="AJ856" i="6" s="1"/>
  <c r="AI889" i="6" a="1"/>
  <c r="AI889" i="6" s="1"/>
  <c r="AJ889" i="6" s="1" a="1"/>
  <c r="AJ889" i="6" s="1"/>
  <c r="AI791" i="6" a="1"/>
  <c r="AI791" i="6" s="1"/>
  <c r="AJ791" i="6" s="1" a="1"/>
  <c r="AJ791" i="6" s="1"/>
  <c r="AI792" i="6" a="1"/>
  <c r="AI792" i="6" s="1"/>
  <c r="AJ792" i="6" s="1" a="1"/>
  <c r="AJ792" i="6" s="1"/>
  <c r="AI820" i="6" a="1"/>
  <c r="AI820" i="6" s="1"/>
  <c r="AJ820" i="6" s="1" a="1"/>
  <c r="AJ820" i="6" s="1"/>
  <c r="AI821" i="6" a="1"/>
  <c r="AI821" i="6" s="1"/>
  <c r="AJ821" i="6" s="1" a="1"/>
  <c r="AJ821" i="6" s="1"/>
  <c r="AI822" i="6" a="1"/>
  <c r="AI822" i="6" s="1"/>
  <c r="AJ822" i="6" s="1" a="1"/>
  <c r="AJ822" i="6" s="1"/>
  <c r="AI818" i="6" a="1"/>
  <c r="AI818" i="6" s="1"/>
  <c r="AJ818" i="6" s="1" a="1"/>
  <c r="AJ818" i="6" s="1"/>
  <c r="AI878" i="6" a="1"/>
  <c r="AI878" i="6" s="1"/>
  <c r="AJ878" i="6" s="1" a="1"/>
  <c r="AJ878" i="6" s="1"/>
  <c r="AI879" i="6" a="1"/>
  <c r="AI879" i="6" s="1"/>
  <c r="AJ879" i="6" s="1" a="1"/>
  <c r="AJ879" i="6" s="1"/>
  <c r="AI880" i="6" a="1"/>
  <c r="AI880" i="6" s="1"/>
  <c r="AJ880" i="6" s="1" a="1"/>
  <c r="AJ880" i="6" s="1"/>
  <c r="AI881" i="6" a="1"/>
  <c r="AI881" i="6" s="1"/>
  <c r="AJ881" i="6" s="1" a="1"/>
  <c r="AJ881" i="6" s="1"/>
  <c r="AI686" i="6" a="1"/>
  <c r="AI686" i="6" s="1"/>
  <c r="AJ686" i="6" s="1" a="1"/>
  <c r="AJ686" i="6" s="1"/>
  <c r="AI876" i="6" a="1"/>
  <c r="AI876" i="6" s="1"/>
  <c r="AJ876" i="6" s="1" a="1"/>
  <c r="AJ876" i="6" s="1"/>
  <c r="AI687" i="6" a="1"/>
  <c r="AI687" i="6" s="1"/>
  <c r="AJ687" i="6" s="1" a="1"/>
  <c r="AJ687" i="6" s="1"/>
  <c r="AI772" i="6" a="1"/>
  <c r="AI772" i="6" s="1"/>
  <c r="AJ772" i="6" s="1" a="1"/>
  <c r="AJ772" i="6" s="1"/>
  <c r="AI872" i="6" a="1"/>
  <c r="AI872" i="6" s="1"/>
  <c r="AJ872" i="6" s="1" a="1"/>
  <c r="AJ872" i="6" s="1"/>
  <c r="AI873" i="6" a="1"/>
  <c r="AI873" i="6" s="1"/>
  <c r="AJ873" i="6" s="1" a="1"/>
  <c r="AJ873" i="6" s="1"/>
  <c r="AI696" i="6" a="1"/>
  <c r="AI696" i="6" s="1"/>
  <c r="AJ696" i="6" s="1" a="1"/>
  <c r="AJ696" i="6" s="1"/>
  <c r="AI827" i="6" a="1"/>
  <c r="AI827" i="6" s="1"/>
  <c r="AJ827" i="6" s="1" a="1"/>
  <c r="AJ827" i="6" s="1"/>
  <c r="AI740" i="6" a="1"/>
  <c r="AI740" i="6" s="1"/>
  <c r="AJ740" i="6" s="1" a="1"/>
  <c r="AJ740" i="6" s="1"/>
  <c r="AI815" i="6" a="1"/>
  <c r="AI815" i="6" s="1"/>
  <c r="AJ815" i="6" s="1" a="1"/>
  <c r="AJ815" i="6" s="1"/>
  <c r="AI816" i="6" a="1"/>
  <c r="AI816" i="6" s="1"/>
  <c r="AJ816" i="6" s="1" a="1"/>
  <c r="AJ816" i="6" s="1"/>
  <c r="AI817" i="6" a="1"/>
  <c r="AI817" i="6" s="1"/>
  <c r="AJ817" i="6" s="1" a="1"/>
  <c r="AJ817" i="6" s="1"/>
  <c r="AI830" i="6" a="1"/>
  <c r="AI830" i="6" s="1"/>
  <c r="AJ830" i="6" s="1" a="1"/>
  <c r="AJ830" i="6" s="1"/>
  <c r="AI719" i="6" a="1"/>
  <c r="AI719" i="6" s="1"/>
  <c r="AJ719" i="6" s="1" a="1"/>
  <c r="AJ719" i="6" s="1"/>
  <c r="AI720" i="6" a="1"/>
  <c r="AI720" i="6" s="1"/>
  <c r="AJ720" i="6" s="1" a="1"/>
  <c r="AJ720" i="6" s="1"/>
  <c r="AI721" i="6" a="1"/>
  <c r="AI721" i="6" s="1"/>
  <c r="AJ721" i="6" s="1" a="1"/>
  <c r="AJ721" i="6" s="1"/>
  <c r="AI700" i="6" a="1"/>
  <c r="AI700" i="6" s="1"/>
  <c r="AJ700" i="6" s="1" a="1"/>
  <c r="AJ700" i="6" s="1"/>
  <c r="AI701" i="6" a="1"/>
  <c r="AI701" i="6" s="1"/>
  <c r="AJ701" i="6" s="1" a="1"/>
  <c r="AJ701" i="6" s="1"/>
  <c r="AI702" i="6" a="1"/>
  <c r="AI702" i="6" s="1"/>
  <c r="AJ702" i="6" s="1" a="1"/>
  <c r="AJ702" i="6" s="1"/>
  <c r="AI831" i="6" a="1"/>
  <c r="AI831" i="6" s="1"/>
  <c r="AJ831" i="6" s="1" a="1"/>
  <c r="AJ831" i="6" s="1"/>
  <c r="AI892" i="6" a="1"/>
  <c r="AI892" i="6" s="1"/>
  <c r="AJ892" i="6" s="1" a="1"/>
  <c r="AJ892" i="6" s="1"/>
  <c r="AI828" i="6" a="1"/>
  <c r="AI828" i="6" s="1"/>
  <c r="AJ828" i="6" s="1" a="1"/>
  <c r="AJ828" i="6" s="1"/>
  <c r="AI829" i="6" a="1"/>
  <c r="AI829" i="6" s="1"/>
  <c r="AJ829" i="6" s="1" a="1"/>
  <c r="AJ829" i="6" s="1"/>
  <c r="AI811" i="6" a="1"/>
  <c r="AI811" i="6" s="1"/>
  <c r="AJ811" i="6" s="1" a="1"/>
  <c r="AJ811" i="6" s="1"/>
  <c r="AI846" i="6" a="1"/>
  <c r="AI846" i="6" s="1"/>
  <c r="AJ846" i="6" s="1" a="1"/>
  <c r="AJ846" i="6" s="1"/>
  <c r="AI887" i="6" a="1"/>
  <c r="AI887" i="6" s="1"/>
  <c r="AJ887" i="6" s="1" a="1"/>
  <c r="AJ887" i="6" s="1"/>
  <c r="AI888" i="6" a="1"/>
  <c r="AI888" i="6" s="1"/>
  <c r="AJ888" i="6" s="1" a="1"/>
  <c r="AJ888" i="6" s="1"/>
  <c r="AI823" i="6" a="1"/>
  <c r="AI823" i="6" s="1"/>
  <c r="AJ823" i="6" s="1" a="1"/>
  <c r="AJ823" i="6" s="1"/>
  <c r="AI769" i="6" a="1"/>
  <c r="AI769" i="6" s="1"/>
  <c r="AJ769" i="6" s="1" a="1"/>
  <c r="AJ769" i="6" s="1"/>
  <c r="AI847" i="6" a="1"/>
  <c r="AI847" i="6" s="1"/>
  <c r="AJ847" i="6" s="1" a="1"/>
  <c r="AJ847" i="6" s="1"/>
  <c r="AI774" i="6" a="1"/>
  <c r="AI774" i="6" s="1"/>
  <c r="AJ774" i="6" s="1" a="1"/>
  <c r="AJ774" i="6" s="1"/>
  <c r="AI783" i="6" a="1"/>
  <c r="AI783" i="6" s="1"/>
  <c r="AJ783" i="6" s="1" a="1"/>
  <c r="AJ783" i="6" s="1"/>
  <c r="AI784" i="6" a="1"/>
  <c r="AI784" i="6" s="1"/>
  <c r="AJ784" i="6" s="1" a="1"/>
  <c r="AJ784" i="6" s="1"/>
  <c r="AI699" i="6" a="1"/>
  <c r="AI699" i="6" s="1"/>
  <c r="AJ699" i="6" s="1" a="1"/>
  <c r="AJ699" i="6" s="1"/>
  <c r="AI697" i="6" a="1"/>
  <c r="AI697" i="6" s="1"/>
  <c r="AJ697" i="6" s="1" a="1"/>
  <c r="AJ697" i="6" s="1"/>
  <c r="AI698" i="6" a="1"/>
  <c r="AI698" i="6" s="1"/>
  <c r="AJ698" i="6" s="1" a="1"/>
  <c r="AJ698" i="6" s="1"/>
  <c r="AI800" i="6" a="1"/>
  <c r="AI800" i="6" s="1"/>
  <c r="AJ800" i="6" s="1" a="1"/>
  <c r="AJ800" i="6" s="1"/>
  <c r="AI689" i="6" a="1"/>
  <c r="AI689" i="6" s="1"/>
  <c r="AJ689" i="6" s="1" a="1"/>
  <c r="AJ689" i="6" s="1"/>
  <c r="AI690" i="6" a="1"/>
  <c r="AI690" i="6" s="1"/>
  <c r="AJ690" i="6" s="1" a="1"/>
  <c r="AJ690" i="6" s="1"/>
  <c r="AI850" i="6" a="1"/>
  <c r="AI850" i="6" s="1"/>
  <c r="AJ850" i="6" s="1" a="1"/>
  <c r="AJ850" i="6" s="1"/>
  <c r="AI851" i="6" a="1"/>
  <c r="AI851" i="6" s="1"/>
  <c r="AJ851" i="6" s="1" a="1"/>
  <c r="AJ851" i="6" s="1"/>
  <c r="AI852" i="6" a="1"/>
  <c r="AI852" i="6" s="1"/>
  <c r="AJ852" i="6" s="1" a="1"/>
  <c r="AJ852" i="6" s="1"/>
  <c r="AI819" i="6" a="1"/>
  <c r="AI819" i="6" s="1"/>
  <c r="AJ819" i="6" s="1" a="1"/>
  <c r="AJ819" i="6" s="1"/>
  <c r="AI801" i="6" a="1"/>
  <c r="AI801" i="6" s="1"/>
  <c r="AJ801" i="6" s="1" a="1"/>
  <c r="AJ801" i="6" s="1"/>
  <c r="AI802" i="6" a="1"/>
  <c r="AI802" i="6" s="1"/>
  <c r="AJ802" i="6" s="1" a="1"/>
  <c r="AJ802" i="6" s="1"/>
  <c r="AI796" i="6" a="1"/>
  <c r="AI796" i="6" s="1"/>
  <c r="AJ796" i="6" s="1" a="1"/>
  <c r="AJ796" i="6" s="1"/>
  <c r="AI797" i="6" a="1"/>
  <c r="AI797" i="6" s="1"/>
  <c r="AJ797" i="6" s="1" a="1"/>
  <c r="AJ797" i="6" s="1"/>
  <c r="AI798" i="6" a="1"/>
  <c r="AI798" i="6" s="1"/>
  <c r="AJ798" i="6" s="1" a="1"/>
  <c r="AJ798" i="6" s="1"/>
  <c r="AI799" i="6" a="1"/>
  <c r="AI799" i="6" s="1"/>
  <c r="AJ799" i="6" s="1" a="1"/>
  <c r="AJ799" i="6" s="1"/>
  <c r="AI764" i="6" a="1"/>
  <c r="AI764" i="6" s="1"/>
  <c r="AJ764" i="6" s="1" a="1"/>
  <c r="AJ764" i="6" s="1"/>
  <c r="AI765" i="6" a="1"/>
  <c r="AI765" i="6" s="1"/>
  <c r="AJ765" i="6" s="1" a="1"/>
  <c r="AJ765" i="6" s="1"/>
  <c r="AI766" i="6" a="1"/>
  <c r="AI766" i="6" s="1"/>
  <c r="AJ766" i="6" s="1" a="1"/>
  <c r="AJ766" i="6" s="1"/>
  <c r="AI695" i="6" a="1"/>
  <c r="AI695" i="6" s="1"/>
  <c r="AJ695" i="6" s="1" a="1"/>
  <c r="AJ695" i="6" s="1"/>
  <c r="AI839" i="6" a="1"/>
  <c r="AI839" i="6" s="1"/>
  <c r="AJ839" i="6" s="1" a="1"/>
  <c r="AJ839" i="6" s="1"/>
  <c r="AI712" i="6" a="1"/>
  <c r="AI712" i="6" s="1"/>
  <c r="AJ712" i="6" s="1" a="1"/>
  <c r="AJ712" i="6" s="1"/>
  <c r="AI713" i="6" a="1"/>
  <c r="AI713" i="6" s="1"/>
  <c r="AJ713" i="6" s="1" a="1"/>
  <c r="AJ713" i="6" s="1"/>
  <c r="AI683" i="6" a="1"/>
  <c r="AI683" i="6" s="1"/>
  <c r="AJ683" i="6" s="1" a="1"/>
  <c r="AJ683" i="6" s="1"/>
  <c r="AI684" i="6" a="1"/>
  <c r="AI684" i="6" s="1"/>
  <c r="AJ684" i="6" s="1" a="1"/>
  <c r="AJ684" i="6" s="1"/>
  <c r="AI685" i="6" a="1"/>
  <c r="AI685" i="6" s="1"/>
  <c r="AJ685" i="6" s="1" a="1"/>
  <c r="AJ685" i="6" s="1"/>
  <c r="AI739" i="6" a="1"/>
  <c r="AI739" i="6" s="1"/>
  <c r="AJ739" i="6" s="1" a="1"/>
  <c r="AJ739" i="6" s="1"/>
  <c r="AI746" i="6" a="1"/>
  <c r="AI746" i="6" s="1"/>
  <c r="AJ746" i="6" s="1" a="1"/>
  <c r="AJ746" i="6" s="1"/>
  <c r="AI98" i="6" a="1"/>
  <c r="AI98" i="6" s="1"/>
  <c r="AJ98" i="6" s="1" a="1"/>
  <c r="AJ98" i="6" s="1"/>
  <c r="AI99" i="6" a="1"/>
  <c r="AI99" i="6" s="1"/>
  <c r="AJ99" i="6" s="1" a="1"/>
  <c r="AJ99" i="6" s="1"/>
  <c r="AI100" i="6" a="1"/>
  <c r="AI100" i="6" s="1"/>
  <c r="AJ100" i="6" s="1" a="1"/>
  <c r="AJ100" i="6" s="1"/>
  <c r="AI101" i="6" a="1"/>
  <c r="AI101" i="6" s="1"/>
  <c r="AJ101" i="6" s="1" a="1"/>
  <c r="AJ101" i="6" s="1"/>
  <c r="AI102" i="6" a="1"/>
  <c r="AI102" i="6" s="1"/>
  <c r="AJ102" i="6" s="1" a="1"/>
  <c r="AJ102" i="6" s="1"/>
  <c r="AI103" i="6" a="1"/>
  <c r="AI103" i="6" s="1"/>
  <c r="AJ103" i="6" s="1" a="1"/>
  <c r="AJ103" i="6" s="1"/>
  <c r="AI104" i="6" a="1"/>
  <c r="AI104" i="6" s="1"/>
  <c r="AJ104" i="6" s="1" a="1"/>
  <c r="AJ104" i="6" s="1"/>
  <c r="AI178" i="6" a="1"/>
  <c r="AI178" i="6" s="1"/>
  <c r="AJ178" i="6" s="1" a="1"/>
  <c r="AJ178" i="6" s="1"/>
  <c r="AI9" i="6" a="1"/>
  <c r="AI9" i="6" s="1"/>
  <c r="AJ9" i="6" s="1" a="1"/>
  <c r="AJ9" i="6" s="1"/>
  <c r="AI10" i="6" a="1"/>
  <c r="AI10" i="6" s="1"/>
  <c r="AJ10" i="6" s="1" a="1"/>
  <c r="AJ10" i="6" s="1"/>
  <c r="AI11" i="6" a="1"/>
  <c r="AI11" i="6" s="1"/>
  <c r="AJ11" i="6" s="1" a="1"/>
  <c r="AJ11" i="6" s="1"/>
  <c r="AI142" i="6" a="1"/>
  <c r="AI142" i="6" s="1"/>
  <c r="AJ142" i="6" s="1" a="1"/>
  <c r="AJ142" i="6" s="1"/>
  <c r="AI143" i="6" a="1"/>
  <c r="AI143" i="6" s="1"/>
  <c r="AJ143" i="6" s="1" a="1"/>
  <c r="AJ143" i="6" s="1"/>
  <c r="AI160" i="6" a="1"/>
  <c r="AI160" i="6" s="1"/>
  <c r="AJ160" i="6" s="1" a="1"/>
  <c r="AJ160" i="6" s="1"/>
  <c r="AI161" i="6" a="1"/>
  <c r="AI161" i="6" s="1"/>
  <c r="AJ161" i="6" s="1" a="1"/>
  <c r="AJ161" i="6" s="1"/>
  <c r="AI162" i="6" a="1"/>
  <c r="AI162" i="6" s="1"/>
  <c r="AJ162" i="6" s="1" a="1"/>
  <c r="AJ162" i="6" s="1"/>
  <c r="AI140" i="6" a="1"/>
  <c r="AI140" i="6" s="1"/>
  <c r="AJ140" i="6" s="1" a="1"/>
  <c r="AJ140" i="6" s="1"/>
  <c r="AI141" i="6" a="1"/>
  <c r="AI141" i="6" s="1"/>
  <c r="AJ141" i="6" s="1" a="1"/>
  <c r="AJ141" i="6" s="1"/>
  <c r="AI188" i="6" a="1"/>
  <c r="AI188" i="6" s="1"/>
  <c r="AJ188" i="6" s="1" a="1"/>
  <c r="AJ188" i="6" s="1"/>
  <c r="AI189" i="6" a="1"/>
  <c r="AI189" i="6" s="1"/>
  <c r="AJ189" i="6" s="1" a="1"/>
  <c r="AJ189" i="6" s="1"/>
  <c r="AI139" i="6" a="1"/>
  <c r="AI139" i="6" s="1"/>
  <c r="AJ139" i="6" s="1" a="1"/>
  <c r="AJ139" i="6" s="1"/>
  <c r="AI24" i="6" a="1"/>
  <c r="AI24" i="6" s="1"/>
  <c r="AJ24" i="6" s="1" a="1"/>
  <c r="AJ24" i="6" s="1"/>
  <c r="AI25" i="6" a="1"/>
  <c r="AI25" i="6" s="1"/>
  <c r="AJ25" i="6" s="1" a="1"/>
  <c r="AJ25" i="6" s="1"/>
  <c r="AI159" i="6" a="1"/>
  <c r="AI159" i="6" s="1"/>
  <c r="AJ159" i="6" s="1" a="1"/>
  <c r="AJ159" i="6" s="1"/>
  <c r="AI68" i="6" a="1"/>
  <c r="AI68" i="6" s="1"/>
  <c r="AJ68" i="6" s="1" a="1"/>
  <c r="AJ68" i="6" s="1"/>
  <c r="AI69" i="6" a="1"/>
  <c r="AI69" i="6" s="1"/>
  <c r="AJ69" i="6" s="1" a="1"/>
  <c r="AJ69" i="6" s="1"/>
  <c r="AI62" i="6" a="1"/>
  <c r="AI62" i="6" s="1"/>
  <c r="AJ62" i="6" s="1" a="1"/>
  <c r="AJ62" i="6" s="1"/>
  <c r="AI63" i="6" a="1"/>
  <c r="AI63" i="6" s="1"/>
  <c r="AJ63" i="6" s="1" a="1"/>
  <c r="AJ63" i="6" s="1"/>
  <c r="AI64" i="6" a="1"/>
  <c r="AI64" i="6" s="1"/>
  <c r="AJ64" i="6" s="1" a="1"/>
  <c r="AJ64" i="6" s="1"/>
  <c r="AI190" i="6" a="1"/>
  <c r="AI190" i="6" s="1"/>
  <c r="AJ190" i="6" s="1" a="1"/>
  <c r="AJ190" i="6" s="1"/>
  <c r="AI191" i="6" a="1"/>
  <c r="AI191" i="6" s="1"/>
  <c r="AJ191" i="6" s="1" a="1"/>
  <c r="AJ191" i="6" s="1"/>
  <c r="AI214" i="6" a="1"/>
  <c r="AI214" i="6" s="1"/>
  <c r="AJ214" i="6" s="1" a="1"/>
  <c r="AJ214" i="6" s="1"/>
  <c r="AI215" i="6" a="1"/>
  <c r="AI215" i="6" s="1"/>
  <c r="AJ215" i="6" s="1" a="1"/>
  <c r="AJ215" i="6" s="1"/>
  <c r="AI216" i="6" a="1"/>
  <c r="AI216" i="6" s="1"/>
  <c r="AJ216" i="6" s="1" a="1"/>
  <c r="AJ216" i="6" s="1"/>
  <c r="AI217" i="6" a="1"/>
  <c r="AI217" i="6" s="1"/>
  <c r="AJ217" i="6" s="1" a="1"/>
  <c r="AJ217" i="6" s="1"/>
  <c r="AI218" i="6" a="1"/>
  <c r="AI218" i="6" s="1"/>
  <c r="AJ218" i="6" s="1" a="1"/>
  <c r="AJ218" i="6" s="1"/>
  <c r="AI129" i="6" a="1"/>
  <c r="AI129" i="6" s="1"/>
  <c r="AJ129" i="6" s="1" a="1"/>
  <c r="AJ129" i="6" s="1"/>
  <c r="AI27" i="6" a="1"/>
  <c r="AI27" i="6" s="1"/>
  <c r="AJ27" i="6" s="1" a="1"/>
  <c r="AJ27" i="6" s="1"/>
  <c r="AI205" i="6" a="1"/>
  <c r="AI205" i="6" s="1"/>
  <c r="AJ205" i="6" s="1" a="1"/>
  <c r="AJ205" i="6" s="1"/>
  <c r="AI197" i="6" a="1"/>
  <c r="AI197" i="6" s="1"/>
  <c r="AJ197" i="6" s="1" a="1"/>
  <c r="AJ197" i="6" s="1"/>
  <c r="AI198" i="6" a="1"/>
  <c r="AI198" i="6" s="1"/>
  <c r="AJ198" i="6" s="1" a="1"/>
  <c r="AJ198" i="6" s="1"/>
  <c r="AI199" i="6" a="1"/>
  <c r="AI199" i="6" s="1"/>
  <c r="AJ199" i="6" s="1" a="1"/>
  <c r="AJ199" i="6" s="1"/>
  <c r="AI200" i="6" a="1"/>
  <c r="AI200" i="6" s="1"/>
  <c r="AJ200" i="6" s="1" a="1"/>
  <c r="AJ200" i="6" s="1"/>
  <c r="AI201" i="6" a="1"/>
  <c r="AI201" i="6" s="1"/>
  <c r="AJ201" i="6" s="1" a="1"/>
  <c r="AJ201" i="6" s="1"/>
  <c r="AI202" i="6" a="1"/>
  <c r="AI202" i="6" s="1"/>
  <c r="AJ202" i="6" s="1" a="1"/>
  <c r="AJ202" i="6" s="1"/>
  <c r="AI70" i="6" a="1"/>
  <c r="AI70" i="6" s="1"/>
  <c r="AJ70" i="6" s="1" a="1"/>
  <c r="AJ70" i="6" s="1"/>
  <c r="AI203" i="6" a="1"/>
  <c r="AI203" i="6" s="1"/>
  <c r="AJ203" i="6" s="1" a="1"/>
  <c r="AJ203" i="6" s="1"/>
  <c r="AI204" i="6" a="1"/>
  <c r="AI204" i="6" s="1"/>
  <c r="AJ204" i="6" s="1" a="1"/>
  <c r="AJ204" i="6" s="1"/>
  <c r="AI183" i="6" a="1"/>
  <c r="AI183" i="6" s="1"/>
  <c r="AJ183" i="6" s="1" a="1"/>
  <c r="AJ183" i="6" s="1"/>
  <c r="AI13" i="6" a="1"/>
  <c r="AI13" i="6" s="1"/>
  <c r="AJ13" i="6" s="1" a="1"/>
  <c r="AJ13" i="6" s="1"/>
  <c r="AI14" i="6" a="1"/>
  <c r="AI14" i="6" s="1"/>
  <c r="AJ14" i="6" s="1" a="1"/>
  <c r="AJ14" i="6" s="1"/>
  <c r="AI151" i="6" a="1"/>
  <c r="AI151" i="6" s="1"/>
  <c r="AJ151" i="6" s="1" a="1"/>
  <c r="AJ151" i="6" s="1"/>
  <c r="AI152" i="6" a="1"/>
  <c r="AI152" i="6" s="1"/>
  <c r="AJ152" i="6" s="1" a="1"/>
  <c r="AJ152" i="6" s="1"/>
  <c r="AI128" i="6" a="1"/>
  <c r="AI128" i="6" s="1"/>
  <c r="AJ128" i="6" s="1" a="1"/>
  <c r="AJ128" i="6" s="1"/>
  <c r="AI194" i="6" a="1"/>
  <c r="AI194" i="6" s="1"/>
  <c r="AJ194" i="6" s="1" a="1"/>
  <c r="AJ194" i="6" s="1"/>
  <c r="AI97" i="6" a="1"/>
  <c r="AI97" i="6" s="1"/>
  <c r="AJ97" i="6" s="1" a="1"/>
  <c r="AJ97" i="6" s="1"/>
  <c r="AI119" i="6" a="1"/>
  <c r="AI119" i="6" s="1"/>
  <c r="AJ119" i="6" s="1" a="1"/>
  <c r="AJ119" i="6" s="1"/>
  <c r="AI185" i="6" a="1"/>
  <c r="AI185" i="6" s="1"/>
  <c r="AJ185" i="6" s="1" a="1"/>
  <c r="AJ185" i="6" s="1"/>
  <c r="AI186" i="6" a="1"/>
  <c r="AI186" i="6" s="1"/>
  <c r="AJ186" i="6" s="1" a="1"/>
  <c r="AJ186" i="6" s="1"/>
  <c r="AI187" i="6" a="1"/>
  <c r="AI187" i="6" s="1"/>
  <c r="AJ187" i="6" s="1" a="1"/>
  <c r="AJ187" i="6" s="1"/>
  <c r="AI29" i="6" a="1"/>
  <c r="AI29" i="6" s="1"/>
  <c r="AJ29" i="6" s="1" a="1"/>
  <c r="AJ29" i="6" s="1"/>
  <c r="AI163" i="6" a="1"/>
  <c r="AI163" i="6" s="1"/>
  <c r="AJ163" i="6" s="1" a="1"/>
  <c r="AJ163" i="6" s="1"/>
  <c r="AI164" i="6" a="1"/>
  <c r="AI164" i="6" s="1"/>
  <c r="AJ164" i="6" s="1" a="1"/>
  <c r="AJ164" i="6" s="1"/>
  <c r="AI165" i="6" a="1"/>
  <c r="AI165" i="6" s="1"/>
  <c r="AJ165" i="6" s="1" a="1"/>
  <c r="AJ165" i="6" s="1"/>
  <c r="AI166" i="6" a="1"/>
  <c r="AI166" i="6" s="1"/>
  <c r="AJ166" i="6" s="1" a="1"/>
  <c r="AJ166" i="6" s="1"/>
  <c r="AI167" i="6" a="1"/>
  <c r="AI167" i="6" s="1"/>
  <c r="AJ167" i="6" s="1" a="1"/>
  <c r="AJ167" i="6" s="1"/>
  <c r="AI168" i="6" a="1"/>
  <c r="AI168" i="6" s="1"/>
  <c r="AJ168" i="6" s="1" a="1"/>
  <c r="AJ168" i="6" s="1"/>
  <c r="AI120" i="6" a="1"/>
  <c r="AI120" i="6" s="1"/>
  <c r="AJ120" i="6" s="1" a="1"/>
  <c r="AJ120" i="6" s="1"/>
  <c r="AI176" i="6" a="1"/>
  <c r="AI176" i="6" s="1"/>
  <c r="AJ176" i="6" s="1" a="1"/>
  <c r="AJ176" i="6" s="1"/>
  <c r="AI106" i="6" a="1"/>
  <c r="AI106" i="6" s="1"/>
  <c r="AJ106" i="6" s="1" a="1"/>
  <c r="AJ106" i="6" s="1"/>
  <c r="AI206" i="6" a="1"/>
  <c r="AI206" i="6" s="1"/>
  <c r="AJ206" i="6" s="1" a="1"/>
  <c r="AJ206" i="6" s="1"/>
  <c r="AI192" i="6" a="1"/>
  <c r="AI192" i="6" s="1"/>
  <c r="AJ192" i="6" s="1" a="1"/>
  <c r="AJ192" i="6" s="1"/>
  <c r="AI207" i="6" a="1"/>
  <c r="AI207" i="6" s="1"/>
  <c r="AJ207" i="6" s="1" a="1"/>
  <c r="AJ207" i="6" s="1"/>
  <c r="AI208" i="6" a="1"/>
  <c r="AI208" i="6" s="1"/>
  <c r="AJ208" i="6" s="1" a="1"/>
  <c r="AJ208" i="6" s="1"/>
  <c r="AI78" i="6" a="1"/>
  <c r="AI78" i="6" s="1"/>
  <c r="AJ78" i="6" s="1" a="1"/>
  <c r="AJ78" i="6" s="1"/>
  <c r="AI26" i="6" a="1"/>
  <c r="AI26" i="6" s="1"/>
  <c r="AJ26" i="6" s="1" a="1"/>
  <c r="AJ26" i="6" s="1"/>
  <c r="AI210" i="6" a="1"/>
  <c r="AI210" i="6" s="1"/>
  <c r="AJ210" i="6" s="1" a="1"/>
  <c r="AJ210" i="6" s="1"/>
  <c r="AI171" i="6" a="1"/>
  <c r="AI171" i="6" s="1"/>
  <c r="AJ171" i="6" s="1" a="1"/>
  <c r="AJ171" i="6" s="1"/>
  <c r="AI172" i="6" a="1"/>
  <c r="AI172" i="6" s="1"/>
  <c r="AJ172" i="6" s="1" a="1"/>
  <c r="AJ172" i="6" s="1"/>
  <c r="AI173" i="6" a="1"/>
  <c r="AI173" i="6" s="1"/>
  <c r="AJ173" i="6" s="1" a="1"/>
  <c r="AJ173" i="6" s="1"/>
  <c r="AI174" i="6" a="1"/>
  <c r="AI174" i="6" s="1"/>
  <c r="AJ174" i="6" s="1" a="1"/>
  <c r="AJ174" i="6" s="1"/>
  <c r="AI219" i="6" a="1"/>
  <c r="AI219" i="6" s="1"/>
  <c r="AJ219" i="6" s="1" a="1"/>
  <c r="AJ219" i="6" s="1"/>
  <c r="AI105" i="6" a="1"/>
  <c r="AI105" i="6" s="1"/>
  <c r="AJ105" i="6" s="1" a="1"/>
  <c r="AJ105" i="6" s="1"/>
  <c r="AI184" i="6" a="1"/>
  <c r="AI184" i="6" s="1"/>
  <c r="AJ184" i="6" s="1" a="1"/>
  <c r="AJ184" i="6" s="1"/>
  <c r="AI170" i="6" a="1"/>
  <c r="AI170" i="6" s="1"/>
  <c r="AJ170" i="6" s="1" a="1"/>
  <c r="AJ170" i="6" s="1"/>
  <c r="AI196" i="6" a="1"/>
  <c r="AI196" i="6" s="1"/>
  <c r="AJ196" i="6" s="1" a="1"/>
  <c r="AJ196" i="6" s="1"/>
  <c r="AI157" i="6" a="1"/>
  <c r="AI157" i="6" s="1"/>
  <c r="AJ157" i="6" s="1" a="1"/>
  <c r="AJ157" i="6" s="1"/>
  <c r="AI54" i="6" a="1"/>
  <c r="AI54" i="6" s="1"/>
  <c r="AJ54" i="6" s="1" a="1"/>
  <c r="AJ54" i="6" s="1"/>
  <c r="AI55" i="6" a="1"/>
  <c r="AI55" i="6" s="1"/>
  <c r="AJ55" i="6" s="1" a="1"/>
  <c r="AJ55" i="6" s="1"/>
  <c r="AI90" i="6" a="1"/>
  <c r="AI90" i="6" s="1"/>
  <c r="AJ90" i="6" s="1" a="1"/>
  <c r="AJ90" i="6" s="1"/>
  <c r="AI91" i="6" a="1"/>
  <c r="AI91" i="6" s="1"/>
  <c r="AJ91" i="6" s="1" a="1"/>
  <c r="AJ91" i="6" s="1"/>
  <c r="AI156" i="6" a="1"/>
  <c r="AI156" i="6" s="1"/>
  <c r="AJ156" i="6" s="1" a="1"/>
  <c r="AJ156" i="6" s="1"/>
  <c r="AI56" i="6" a="1"/>
  <c r="AI56" i="6" s="1"/>
  <c r="AJ56" i="6" s="1" a="1"/>
  <c r="AJ56" i="6" s="1"/>
  <c r="AI57" i="6" a="1"/>
  <c r="AI57" i="6" s="1"/>
  <c r="AJ57" i="6" s="1" a="1"/>
  <c r="AJ57" i="6" s="1"/>
  <c r="AI58" i="6" a="1"/>
  <c r="AI58" i="6" s="1"/>
  <c r="AJ58" i="6" s="1" a="1"/>
  <c r="AJ58" i="6" s="1"/>
  <c r="AI59" i="6" a="1"/>
  <c r="AI59" i="6" s="1"/>
  <c r="AJ59" i="6" s="1" a="1"/>
  <c r="AJ59" i="6" s="1"/>
  <c r="AI92" i="6" a="1"/>
  <c r="AI92" i="6" s="1"/>
  <c r="AJ92" i="6" s="1" a="1"/>
  <c r="AJ92" i="6" s="1"/>
  <c r="AI93" i="6" a="1"/>
  <c r="AI93" i="6" s="1"/>
  <c r="AJ93" i="6" s="1" a="1"/>
  <c r="AJ93" i="6" s="1"/>
  <c r="AI94" i="6" a="1"/>
  <c r="AI94" i="6" s="1"/>
  <c r="AJ94" i="6" s="1" a="1"/>
  <c r="AJ94" i="6" s="1"/>
  <c r="AI177" i="6" a="1"/>
  <c r="AI177" i="6" s="1"/>
  <c r="AJ177" i="6" s="1" a="1"/>
  <c r="AJ177" i="6" s="1"/>
  <c r="AI195" i="6" a="1"/>
  <c r="AI195" i="6" s="1"/>
  <c r="AJ195" i="6" s="1" a="1"/>
  <c r="AJ195" i="6" s="1"/>
  <c r="AI95" i="6" a="1"/>
  <c r="AI95" i="6" s="1"/>
  <c r="AJ95" i="6" s="1" a="1"/>
  <c r="AJ95" i="6" s="1"/>
  <c r="AI72" i="6" a="1"/>
  <c r="AI72" i="6" s="1"/>
  <c r="AJ72" i="6" s="1" a="1"/>
  <c r="AJ72" i="6" s="1"/>
  <c r="AI73" i="6" a="1"/>
  <c r="AI73" i="6" s="1"/>
  <c r="AJ73" i="6" s="1" a="1"/>
  <c r="AJ73" i="6" s="1"/>
  <c r="AI74" i="6" a="1"/>
  <c r="AI74" i="6" s="1"/>
  <c r="AJ74" i="6" s="1" a="1"/>
  <c r="AJ74" i="6" s="1"/>
  <c r="AI75" i="6" a="1"/>
  <c r="AI75" i="6" s="1"/>
  <c r="AJ75" i="6" s="1" a="1"/>
  <c r="AJ75" i="6" s="1"/>
  <c r="AI76" i="6" a="1"/>
  <c r="AI76" i="6" s="1"/>
  <c r="AJ76" i="6" s="1" a="1"/>
  <c r="AJ76" i="6" s="1"/>
  <c r="AI96" i="6" a="1"/>
  <c r="AI96" i="6" s="1"/>
  <c r="AJ96" i="6" s="1" a="1"/>
  <c r="AJ96" i="6" s="1"/>
  <c r="AI60" i="6" a="1"/>
  <c r="AI60" i="6" s="1"/>
  <c r="AJ60" i="6" s="1" a="1"/>
  <c r="AJ60" i="6" s="1"/>
  <c r="AI61" i="6" a="1"/>
  <c r="AI61" i="6" s="1"/>
  <c r="AJ61" i="6" s="1" a="1"/>
  <c r="AJ61" i="6" s="1"/>
  <c r="AI127" i="6" a="1"/>
  <c r="AI127" i="6" s="1"/>
  <c r="AJ127" i="6" s="1" a="1"/>
  <c r="AJ127" i="6" s="1"/>
  <c r="AI116" i="6" a="1"/>
  <c r="AI116" i="6" s="1"/>
  <c r="AJ116" i="6" s="1" a="1"/>
  <c r="AJ116" i="6" s="1"/>
  <c r="AI117" i="6" a="1"/>
  <c r="AI117" i="6" s="1"/>
  <c r="AJ117" i="6" s="1" a="1"/>
  <c r="AJ117" i="6" s="1"/>
  <c r="AI118" i="6" a="1"/>
  <c r="AI118" i="6" s="1"/>
  <c r="AJ118" i="6" s="1" a="1"/>
  <c r="AJ118" i="6" s="1"/>
  <c r="AI130" i="6" a="1"/>
  <c r="AI130" i="6" s="1"/>
  <c r="AJ130" i="6" s="1" a="1"/>
  <c r="AJ130" i="6" s="1"/>
  <c r="AI175" i="6" a="1"/>
  <c r="AI175" i="6" s="1"/>
  <c r="AJ175" i="6" s="1" a="1"/>
  <c r="AJ175" i="6" s="1"/>
  <c r="AI169" i="6" a="1"/>
  <c r="AI169" i="6" s="1"/>
  <c r="AJ169" i="6" s="1" a="1"/>
  <c r="AJ169" i="6" s="1"/>
  <c r="AI211" i="6" a="1"/>
  <c r="AI211" i="6" s="1"/>
  <c r="AJ211" i="6" s="1" a="1"/>
  <c r="AJ211" i="6" s="1"/>
  <c r="AI212" i="6" a="1"/>
  <c r="AI212" i="6" s="1"/>
  <c r="AJ212" i="6" s="1" a="1"/>
  <c r="AJ212" i="6" s="1"/>
  <c r="AI213" i="6" a="1"/>
  <c r="AI213" i="6" s="1"/>
  <c r="AJ213" i="6" s="1" a="1"/>
  <c r="AJ213" i="6" s="1"/>
  <c r="AI49" i="6" a="1"/>
  <c r="AI49" i="6" s="1"/>
  <c r="AJ49" i="6" s="1" a="1"/>
  <c r="AJ49" i="6" s="1"/>
  <c r="AI50" i="6" a="1"/>
  <c r="AI50" i="6" s="1"/>
  <c r="AJ50" i="6" s="1" a="1"/>
  <c r="AJ50" i="6" s="1"/>
  <c r="AI51" i="6" a="1"/>
  <c r="AI51" i="6" s="1"/>
  <c r="AJ51" i="6" s="1" a="1"/>
  <c r="AJ51" i="6" s="1"/>
  <c r="AI79" i="6" a="1"/>
  <c r="AI79" i="6" s="1"/>
  <c r="AJ79" i="6" s="1" a="1"/>
  <c r="AJ79" i="6" s="1"/>
  <c r="AI193" i="6" a="1"/>
  <c r="AI193" i="6" s="1"/>
  <c r="AJ193" i="6" s="1" a="1"/>
  <c r="AJ193" i="6" s="1"/>
  <c r="AI65" i="6" a="1"/>
  <c r="AI65" i="6" s="1"/>
  <c r="AJ65" i="6" s="1" a="1"/>
  <c r="AJ65" i="6" s="1"/>
  <c r="AI66" i="6" a="1"/>
  <c r="AI66" i="6" s="1"/>
  <c r="AJ66" i="6" s="1" a="1"/>
  <c r="AJ66" i="6" s="1"/>
  <c r="AI67" i="6" a="1"/>
  <c r="AI67" i="6" s="1"/>
  <c r="AJ67" i="6" s="1" a="1"/>
  <c r="AJ67" i="6" s="1"/>
  <c r="AI80" i="6" a="1"/>
  <c r="AI80" i="6" s="1"/>
  <c r="AJ80" i="6" s="1" a="1"/>
  <c r="AJ80" i="6" s="1"/>
  <c r="AI81" i="6" a="1"/>
  <c r="AI81" i="6" s="1"/>
  <c r="AJ81" i="6" s="1" a="1"/>
  <c r="AJ81" i="6" s="1"/>
  <c r="AI82" i="6" a="1"/>
  <c r="AI82" i="6" s="1"/>
  <c r="AJ82" i="6" s="1" a="1"/>
  <c r="AJ82" i="6" s="1"/>
  <c r="AI83" i="6" a="1"/>
  <c r="AI83" i="6" s="1"/>
  <c r="AJ83" i="6" s="1" a="1"/>
  <c r="AJ83" i="6" s="1"/>
  <c r="AI17" i="6" a="1"/>
  <c r="AI17" i="6" s="1"/>
  <c r="AJ17" i="6" s="1" a="1"/>
  <c r="AJ17" i="6" s="1"/>
  <c r="AI18" i="6" a="1"/>
  <c r="AI18" i="6" s="1"/>
  <c r="AJ18" i="6" s="1" a="1"/>
  <c r="AJ18" i="6" s="1"/>
  <c r="AI19" i="6" a="1"/>
  <c r="AI19" i="6" s="1"/>
  <c r="AJ19" i="6" s="1" a="1"/>
  <c r="AJ19" i="6" s="1"/>
  <c r="AI20" i="6" a="1"/>
  <c r="AI20" i="6" s="1"/>
  <c r="AJ20" i="6" s="1" a="1"/>
  <c r="AJ20" i="6" s="1"/>
  <c r="AI21" i="6" a="1"/>
  <c r="AI21" i="6" s="1"/>
  <c r="AJ21" i="6" s="1" a="1"/>
  <c r="AJ21" i="6" s="1"/>
  <c r="AI22" i="6" a="1"/>
  <c r="AI22" i="6" s="1"/>
  <c r="AJ22" i="6" s="1" a="1"/>
  <c r="AJ22" i="6" s="1"/>
  <c r="AI84" i="6" a="1"/>
  <c r="AI84" i="6" s="1"/>
  <c r="AJ84" i="6" s="1" a="1"/>
  <c r="AJ84" i="6" s="1"/>
  <c r="AI85" i="6" a="1"/>
  <c r="AI85" i="6" s="1"/>
  <c r="AJ85" i="6" s="1" a="1"/>
  <c r="AJ85" i="6" s="1"/>
  <c r="AI86" i="6" a="1"/>
  <c r="AI86" i="6" s="1"/>
  <c r="AJ86" i="6" s="1" a="1"/>
  <c r="AJ86" i="6" s="1"/>
  <c r="AI87" i="6" a="1"/>
  <c r="AI87" i="6" s="1"/>
  <c r="AJ87" i="6" s="1" a="1"/>
  <c r="AJ87" i="6" s="1"/>
  <c r="AI88" i="6" a="1"/>
  <c r="AI88" i="6" s="1"/>
  <c r="AJ88" i="6" s="1" a="1"/>
  <c r="AJ88" i="6" s="1"/>
  <c r="AI89" i="6" a="1"/>
  <c r="AI89" i="6" s="1"/>
  <c r="AJ89" i="6" s="1" a="1"/>
  <c r="AJ89" i="6" s="1"/>
  <c r="AI71" i="6" a="1"/>
  <c r="AI71" i="6" s="1"/>
  <c r="AJ71" i="6" s="1" a="1"/>
  <c r="AJ71" i="6" s="1"/>
  <c r="AI179" i="6" a="1"/>
  <c r="AI179" i="6" s="1"/>
  <c r="AJ179" i="6" s="1" a="1"/>
  <c r="AJ179" i="6" s="1"/>
  <c r="AI180" i="6" a="1"/>
  <c r="AI180" i="6" s="1"/>
  <c r="AJ180" i="6" s="1" a="1"/>
  <c r="AJ180" i="6" s="1"/>
  <c r="AI181" i="6" a="1"/>
  <c r="AI181" i="6" s="1"/>
  <c r="AJ181" i="6" s="1" a="1"/>
  <c r="AJ181" i="6" s="1"/>
  <c r="AI182" i="6" a="1"/>
  <c r="AI182" i="6" s="1"/>
  <c r="AJ182" i="6" s="1" a="1"/>
  <c r="AJ182" i="6" s="1"/>
  <c r="AI131" i="6" a="1"/>
  <c r="AI131" i="6" s="1"/>
  <c r="AJ131" i="6" s="1" a="1"/>
  <c r="AJ131" i="6" s="1"/>
  <c r="AI132" i="6" a="1"/>
  <c r="AI132" i="6" s="1"/>
  <c r="AJ132" i="6" s="1" a="1"/>
  <c r="AJ132" i="6" s="1"/>
  <c r="AI133" i="6" a="1"/>
  <c r="AI133" i="6" s="1"/>
  <c r="AJ133" i="6" s="1" a="1"/>
  <c r="AJ133" i="6" s="1"/>
  <c r="AI134" i="6" a="1"/>
  <c r="AI134" i="6" s="1"/>
  <c r="AJ134" i="6" s="1" a="1"/>
  <c r="AJ134" i="6" s="1"/>
  <c r="AI135" i="6" a="1"/>
  <c r="AI135" i="6" s="1"/>
  <c r="AJ135" i="6" s="1" a="1"/>
  <c r="AJ135" i="6" s="1"/>
  <c r="AI136" i="6" a="1"/>
  <c r="AI136" i="6" s="1"/>
  <c r="AJ136" i="6" s="1" a="1"/>
  <c r="AJ136" i="6" s="1"/>
  <c r="AI137" i="6" a="1"/>
  <c r="AI137" i="6" s="1"/>
  <c r="AJ137" i="6" s="1" a="1"/>
  <c r="AJ137" i="6" s="1"/>
  <c r="AI138" i="6" a="1"/>
  <c r="AI138" i="6" s="1"/>
  <c r="AJ138" i="6" s="1" a="1"/>
  <c r="AJ138" i="6" s="1"/>
  <c r="AI36" i="6" a="1"/>
  <c r="AI36" i="6" s="1"/>
  <c r="AJ36" i="6" s="1" a="1"/>
  <c r="AJ36" i="6" s="1"/>
  <c r="AI23" i="6" a="1"/>
  <c r="AI23" i="6" s="1"/>
  <c r="AJ23" i="6" s="1" a="1"/>
  <c r="AJ23" i="6" s="1"/>
  <c r="AI37" i="6" a="1"/>
  <c r="AI37" i="6" s="1"/>
  <c r="AJ37" i="6" s="1" a="1"/>
  <c r="AJ37" i="6" s="1"/>
  <c r="AI38" i="6" a="1"/>
  <c r="AI38" i="6" s="1"/>
  <c r="AJ38" i="6" s="1" a="1"/>
  <c r="AJ38" i="6" s="1"/>
  <c r="AI39" i="6" a="1"/>
  <c r="AI39" i="6" s="1"/>
  <c r="AJ39" i="6" s="1" a="1"/>
  <c r="AJ39" i="6" s="1"/>
  <c r="AI40" i="6" a="1"/>
  <c r="AI40" i="6" s="1"/>
  <c r="AJ40" i="6" s="1" a="1"/>
  <c r="AJ40" i="6" s="1"/>
  <c r="AI41" i="6" a="1"/>
  <c r="AI41" i="6" s="1"/>
  <c r="AJ41" i="6" s="1" a="1"/>
  <c r="AJ41" i="6" s="1"/>
  <c r="AI107" i="6" a="1"/>
  <c r="AI107" i="6" s="1"/>
  <c r="AJ107" i="6" s="1" a="1"/>
  <c r="AJ107" i="6" s="1"/>
  <c r="AI16" i="6" a="1"/>
  <c r="AI16" i="6" s="1"/>
  <c r="AJ16" i="6" s="1" a="1"/>
  <c r="AJ16" i="6" s="1"/>
  <c r="AI144" i="6" a="1"/>
  <c r="AI144" i="6" s="1"/>
  <c r="AJ144" i="6" s="1" a="1"/>
  <c r="AJ144" i="6" s="1"/>
  <c r="AI145" i="6" a="1"/>
  <c r="AI145" i="6" s="1"/>
  <c r="AJ145" i="6" s="1" a="1"/>
  <c r="AJ145" i="6" s="1"/>
  <c r="AI146" i="6" a="1"/>
  <c r="AI146" i="6" s="1"/>
  <c r="AJ146" i="6" s="1" a="1"/>
  <c r="AJ146" i="6" s="1"/>
  <c r="AI147" i="6" a="1"/>
  <c r="AI147" i="6" s="1"/>
  <c r="AJ147" i="6" s="1" a="1"/>
  <c r="AJ147" i="6" s="1"/>
  <c r="AI148" i="6" a="1"/>
  <c r="AI148" i="6" s="1"/>
  <c r="AJ148" i="6" s="1" a="1"/>
  <c r="AJ148" i="6" s="1"/>
  <c r="AI149" i="6" a="1"/>
  <c r="AI149" i="6" s="1"/>
  <c r="AJ149" i="6" s="1" a="1"/>
  <c r="AJ149" i="6" s="1"/>
  <c r="AI150" i="6" a="1"/>
  <c r="AI150" i="6" s="1"/>
  <c r="AJ150" i="6" s="1" a="1"/>
  <c r="AJ150" i="6" s="1"/>
  <c r="AI45" i="6" a="1"/>
  <c r="AI45" i="6" s="1"/>
  <c r="AJ45" i="6" s="1" a="1"/>
  <c r="AJ45" i="6" s="1"/>
  <c r="AI46" i="6" a="1"/>
  <c r="AI46" i="6" s="1"/>
  <c r="AJ46" i="6" s="1" a="1"/>
  <c r="AJ46" i="6" s="1"/>
  <c r="AI47" i="6" a="1"/>
  <c r="AI47" i="6" s="1"/>
  <c r="AJ47" i="6" s="1" a="1"/>
  <c r="AJ47" i="6" s="1"/>
  <c r="AI48" i="6" a="1"/>
  <c r="AI48" i="6" s="1"/>
  <c r="AJ48" i="6" s="1" a="1"/>
  <c r="AJ48" i="6" s="1"/>
  <c r="AI12" i="6" a="1"/>
  <c r="AI12" i="6" s="1"/>
  <c r="AJ12" i="6" s="1" a="1"/>
  <c r="AJ12" i="6" s="1"/>
  <c r="AI108" i="6" a="1"/>
  <c r="AI108" i="6" s="1"/>
  <c r="AJ108" i="6" s="1" a="1"/>
  <c r="AJ108" i="6" s="1"/>
  <c r="AI109" i="6" a="1"/>
  <c r="AI109" i="6" s="1"/>
  <c r="AJ109" i="6" s="1" a="1"/>
  <c r="AJ109" i="6" s="1"/>
  <c r="AI110" i="6" a="1"/>
  <c r="AI110" i="6" s="1"/>
  <c r="AJ110" i="6" s="1" a="1"/>
  <c r="AJ110" i="6" s="1"/>
  <c r="AI111" i="6" a="1"/>
  <c r="AI111" i="6" s="1"/>
  <c r="AJ111" i="6" s="1" a="1"/>
  <c r="AJ111" i="6" s="1"/>
  <c r="AI52" i="6" a="1"/>
  <c r="AI52" i="6" s="1"/>
  <c r="AJ52" i="6" s="1" a="1"/>
  <c r="AJ52" i="6" s="1"/>
  <c r="AI53" i="6" a="1"/>
  <c r="AI53" i="6" s="1"/>
  <c r="AJ53" i="6" s="1" a="1"/>
  <c r="AJ53" i="6" s="1"/>
  <c r="AI77" i="6" a="1"/>
  <c r="AI77" i="6" s="1"/>
  <c r="AJ77" i="6" s="1" a="1"/>
  <c r="AJ77" i="6" s="1"/>
  <c r="AI158" i="6" a="1"/>
  <c r="AI158" i="6" s="1"/>
  <c r="AJ158" i="6" s="1" a="1"/>
  <c r="AJ158" i="6" s="1"/>
  <c r="AI112" i="6" a="1"/>
  <c r="AI112" i="6" s="1"/>
  <c r="AJ112" i="6" s="1" a="1"/>
  <c r="AJ112" i="6" s="1"/>
  <c r="AI113" i="6" a="1"/>
  <c r="AI113" i="6" s="1"/>
  <c r="AJ113" i="6" s="1" a="1"/>
  <c r="AJ113" i="6" s="1"/>
  <c r="AI114" i="6" a="1"/>
  <c r="AI114" i="6" s="1"/>
  <c r="AJ114" i="6" s="1" a="1"/>
  <c r="AJ114" i="6" s="1"/>
  <c r="AI115" i="6" a="1"/>
  <c r="AI115" i="6" s="1"/>
  <c r="AJ115" i="6" s="1" a="1"/>
  <c r="AJ115" i="6" s="1"/>
  <c r="AI44" i="6" a="1"/>
  <c r="AI44" i="6" s="1"/>
  <c r="AJ44" i="6" s="1" a="1"/>
  <c r="AJ44" i="6" s="1"/>
  <c r="AI42" i="6" a="1"/>
  <c r="AI42" i="6" s="1"/>
  <c r="AJ42" i="6" s="1" a="1"/>
  <c r="AJ42" i="6" s="1"/>
  <c r="AI43" i="6" a="1"/>
  <c r="AI43" i="6" s="1"/>
  <c r="AJ43" i="6" s="1" a="1"/>
  <c r="AJ43" i="6" s="1"/>
  <c r="AI6" i="6" a="1"/>
  <c r="AI6" i="6" s="1"/>
  <c r="AJ6" i="6" s="1" a="1"/>
  <c r="AJ6" i="6" s="1"/>
  <c r="AI121" i="6" a="1"/>
  <c r="AI121" i="6" s="1"/>
  <c r="AJ121" i="6" s="1" a="1"/>
  <c r="AJ121" i="6" s="1"/>
  <c r="AI122" i="6" a="1"/>
  <c r="AI122" i="6" s="1"/>
  <c r="AJ122" i="6" s="1" a="1"/>
  <c r="AJ122" i="6" s="1"/>
  <c r="AI123" i="6" a="1"/>
  <c r="AI123" i="6" s="1"/>
  <c r="AJ123" i="6" s="1" a="1"/>
  <c r="AJ123" i="6" s="1"/>
  <c r="AI124" i="6" a="1"/>
  <c r="AI124" i="6" s="1"/>
  <c r="AJ124" i="6" s="1" a="1"/>
  <c r="AJ124" i="6" s="1"/>
  <c r="AI125" i="6" a="1"/>
  <c r="AI125" i="6" s="1"/>
  <c r="AJ125" i="6" s="1" a="1"/>
  <c r="AJ125" i="6" s="1"/>
  <c r="AI126" i="6" a="1"/>
  <c r="AI126" i="6" s="1"/>
  <c r="AJ126" i="6" s="1" a="1"/>
  <c r="AJ126" i="6" s="1"/>
  <c r="AI7" i="6" a="1"/>
  <c r="AI7" i="6" s="1"/>
  <c r="AJ7" i="6" s="1" a="1"/>
  <c r="AJ7" i="6" s="1"/>
  <c r="AI8" i="6" a="1"/>
  <c r="AI8" i="6" s="1"/>
  <c r="AJ8" i="6" s="1" a="1"/>
  <c r="AJ8" i="6" s="1"/>
  <c r="AI2" i="6" a="1"/>
  <c r="AI2" i="6" s="1"/>
  <c r="AJ2" i="6" s="1" a="1"/>
  <c r="AJ2" i="6" s="1"/>
  <c r="AI3" i="6" a="1"/>
  <c r="AI3" i="6" s="1"/>
  <c r="AJ3" i="6" s="1" a="1"/>
  <c r="AJ3" i="6" s="1"/>
  <c r="AI4" i="6" a="1"/>
  <c r="AI4" i="6" s="1"/>
  <c r="AJ4" i="6" s="1" a="1"/>
  <c r="AJ4" i="6" s="1"/>
  <c r="AI5" i="6" a="1"/>
  <c r="AI5" i="6" s="1"/>
  <c r="AJ5" i="6" s="1" a="1"/>
  <c r="AJ5" i="6" s="1"/>
  <c r="AI153" i="6" a="1"/>
  <c r="AI153" i="6" s="1"/>
  <c r="AJ153" i="6" s="1" a="1"/>
  <c r="AJ153" i="6" s="1"/>
  <c r="AI154" i="6" a="1"/>
  <c r="AI154" i="6" s="1"/>
  <c r="AJ154" i="6" s="1" a="1"/>
  <c r="AJ154" i="6" s="1"/>
  <c r="AI155" i="6" a="1"/>
  <c r="AI155" i="6" s="1"/>
  <c r="AJ155" i="6" s="1" a="1"/>
  <c r="AJ155" i="6" s="1"/>
  <c r="AI220" i="6" a="1"/>
  <c r="AI220" i="6" s="1"/>
  <c r="AJ220" i="6" s="1" a="1"/>
  <c r="AJ220" i="6" s="1"/>
  <c r="AI30" i="6" a="1"/>
  <c r="AI30" i="6" s="1"/>
  <c r="AJ30" i="6" s="1" a="1"/>
  <c r="AJ30" i="6" s="1"/>
  <c r="AI31" i="6" a="1"/>
  <c r="AI31" i="6" s="1"/>
  <c r="AJ31" i="6" s="1" a="1"/>
  <c r="AJ31" i="6" s="1"/>
  <c r="AI32" i="6" a="1"/>
  <c r="AI32" i="6" s="1"/>
  <c r="AJ32" i="6" s="1" a="1"/>
  <c r="AJ32" i="6" s="1"/>
  <c r="AI33" i="6" a="1"/>
  <c r="AI33" i="6" s="1"/>
  <c r="AJ33" i="6" s="1" a="1"/>
  <c r="AJ33" i="6" s="1"/>
  <c r="AI34" i="6" a="1"/>
  <c r="AI34" i="6" s="1"/>
  <c r="AJ34" i="6" s="1" a="1"/>
  <c r="AJ34" i="6" s="1"/>
  <c r="AI35" i="6" a="1"/>
  <c r="AI35" i="6" s="1"/>
  <c r="AJ35" i="6" s="1" a="1"/>
  <c r="AJ35" i="6" s="1"/>
  <c r="AI15" i="6" a="1"/>
  <c r="AI15" i="6" s="1"/>
  <c r="AJ15" i="6" s="1" a="1"/>
  <c r="AJ15" i="6" s="1"/>
  <c r="AI209" i="6" a="1"/>
  <c r="AI209" i="6" s="1"/>
  <c r="AJ209" i="6" s="1" a="1"/>
  <c r="AJ209" i="6" s="1"/>
  <c r="AI221" i="6" a="1"/>
  <c r="AI221" i="6" s="1"/>
  <c r="AJ221" i="6" s="1" a="1"/>
  <c r="AJ221" i="6" s="1"/>
  <c r="AI222" i="6" a="1"/>
  <c r="AI222" i="6" s="1"/>
  <c r="AJ222" i="6" s="1" a="1"/>
  <c r="AJ222" i="6" s="1"/>
  <c r="AI223" i="6" a="1"/>
  <c r="AI223" i="6" s="1"/>
  <c r="AJ223" i="6" s="1" a="1"/>
  <c r="AJ223" i="6" s="1"/>
  <c r="AI224" i="6" a="1"/>
  <c r="AI224" i="6" s="1"/>
  <c r="AJ224" i="6" s="1" a="1"/>
  <c r="AJ224" i="6" s="1"/>
  <c r="AI225" i="6" a="1"/>
  <c r="AI225" i="6" s="1"/>
  <c r="AJ225" i="6" s="1" a="1"/>
  <c r="AJ225" i="6" s="1"/>
  <c r="AI226" i="6" a="1"/>
  <c r="AI226" i="6" s="1"/>
  <c r="AJ226" i="6" s="1" a="1"/>
  <c r="AJ226" i="6" s="1"/>
  <c r="AI227" i="6" a="1"/>
  <c r="AI227" i="6" s="1"/>
  <c r="AJ227" i="6" s="1" a="1"/>
  <c r="AJ227" i="6" s="1"/>
  <c r="AI228" i="6" a="1"/>
  <c r="AI228" i="6" s="1"/>
  <c r="AJ228" i="6" s="1" a="1"/>
  <c r="AJ228" i="6" s="1"/>
  <c r="AI229" i="6" a="1"/>
  <c r="AI229" i="6" s="1"/>
  <c r="AJ229" i="6" s="1" a="1"/>
  <c r="AJ229" i="6" s="1"/>
  <c r="AI230" i="6" a="1"/>
  <c r="AI230" i="6" s="1"/>
  <c r="AJ230" i="6" s="1" a="1"/>
  <c r="AJ230" i="6" s="1"/>
  <c r="AI231" i="6" a="1"/>
  <c r="AI231" i="6" s="1"/>
  <c r="AJ231" i="6" s="1" a="1"/>
  <c r="AJ231" i="6" s="1"/>
  <c r="AI232" i="6" a="1"/>
  <c r="AI232" i="6" s="1"/>
  <c r="AJ232" i="6" s="1" a="1"/>
  <c r="AJ232" i="6" s="1"/>
  <c r="AI233" i="6" a="1"/>
  <c r="AI233" i="6" s="1"/>
  <c r="AJ233" i="6" s="1" a="1"/>
  <c r="AJ233" i="6" s="1"/>
  <c r="AI234" i="6" a="1"/>
  <c r="AI234" i="6" s="1"/>
  <c r="AJ234" i="6" s="1" a="1"/>
  <c r="AJ234" i="6" s="1"/>
  <c r="AI235" i="6" a="1"/>
  <c r="AI235" i="6" s="1"/>
  <c r="AJ235" i="6" s="1" a="1"/>
  <c r="AJ235" i="6" s="1"/>
  <c r="AI236" i="6" a="1"/>
  <c r="AI236" i="6" s="1"/>
  <c r="AJ236" i="6" s="1" a="1"/>
  <c r="AJ236" i="6" s="1"/>
  <c r="AI237" i="6" a="1"/>
  <c r="AI237" i="6" s="1"/>
  <c r="AJ237" i="6" s="1" a="1"/>
  <c r="AJ237" i="6" s="1"/>
  <c r="AI238" i="6" a="1"/>
  <c r="AI238" i="6" s="1"/>
  <c r="AJ238" i="6" s="1" a="1"/>
  <c r="AJ238" i="6" s="1"/>
  <c r="AI239" i="6" a="1"/>
  <c r="AI239" i="6" s="1"/>
  <c r="AJ239" i="6" s="1" a="1"/>
  <c r="AJ239" i="6" s="1"/>
  <c r="AI240" i="6" a="1"/>
  <c r="AI240" i="6" s="1"/>
  <c r="AJ240" i="6" s="1" a="1"/>
  <c r="AJ240" i="6" s="1"/>
  <c r="AI241" i="6" a="1"/>
  <c r="AI241" i="6" s="1"/>
  <c r="AJ241" i="6" s="1" a="1"/>
  <c r="AJ241" i="6" s="1"/>
  <c r="AI242" i="6" a="1"/>
  <c r="AI242" i="6" s="1"/>
  <c r="AJ242" i="6" s="1" a="1"/>
  <c r="AJ242" i="6" s="1"/>
  <c r="AI243" i="6" a="1"/>
  <c r="AI243" i="6" s="1"/>
  <c r="AJ243" i="6" s="1" a="1"/>
  <c r="AJ243" i="6" s="1"/>
  <c r="AI244" i="6" a="1"/>
  <c r="AI244" i="6" s="1"/>
  <c r="AJ244" i="6" s="1" a="1"/>
  <c r="AJ244" i="6" s="1"/>
  <c r="AI245" i="6" a="1"/>
  <c r="AI245" i="6" s="1"/>
  <c r="AJ245" i="6" s="1" a="1"/>
  <c r="AJ245" i="6" s="1"/>
  <c r="AI246" i="6" a="1"/>
  <c r="AI246" i="6" s="1"/>
  <c r="AJ246" i="6" s="1" a="1"/>
  <c r="AJ246" i="6" s="1"/>
  <c r="AI247" i="6" a="1"/>
  <c r="AI247" i="6" s="1"/>
  <c r="AJ247" i="6" s="1" a="1"/>
  <c r="AJ247" i="6" s="1"/>
  <c r="AI248" i="6" a="1"/>
  <c r="AI248" i="6" s="1"/>
  <c r="AJ248" i="6" s="1" a="1"/>
  <c r="AJ248" i="6" s="1"/>
  <c r="AI249" i="6" a="1"/>
  <c r="AI249" i="6" s="1"/>
  <c r="AJ249" i="6" s="1" a="1"/>
  <c r="AJ249" i="6" s="1"/>
  <c r="AI250" i="6" a="1"/>
  <c r="AI250" i="6" s="1"/>
  <c r="AJ250" i="6" s="1" a="1"/>
  <c r="AJ250" i="6" s="1"/>
  <c r="AI251" i="6" a="1"/>
  <c r="AI251" i="6" s="1"/>
  <c r="AJ251" i="6" s="1" a="1"/>
  <c r="AJ251" i="6" s="1"/>
  <c r="AI252" i="6" a="1"/>
  <c r="AI252" i="6" s="1"/>
  <c r="AJ252" i="6" s="1" a="1"/>
  <c r="AJ252" i="6" s="1"/>
  <c r="AI253" i="6" a="1"/>
  <c r="AI253" i="6" s="1"/>
  <c r="AJ253" i="6" s="1" a="1"/>
  <c r="AJ253" i="6" s="1"/>
  <c r="AI254" i="6" a="1"/>
  <c r="AI254" i="6" s="1"/>
  <c r="AJ254" i="6" s="1" a="1"/>
  <c r="AJ254" i="6" s="1"/>
  <c r="AI255" i="6" a="1"/>
  <c r="AI255" i="6" s="1"/>
  <c r="AJ255" i="6" s="1" a="1"/>
  <c r="AJ255" i="6" s="1"/>
  <c r="AI256" i="6" a="1"/>
  <c r="AI256" i="6" s="1"/>
  <c r="AJ256" i="6" s="1" a="1"/>
  <c r="AJ256" i="6" s="1"/>
  <c r="AI257" i="6" a="1"/>
  <c r="AI257" i="6" s="1"/>
  <c r="AJ257" i="6" s="1" a="1"/>
  <c r="AJ257" i="6" s="1"/>
  <c r="AI258" i="6" a="1"/>
  <c r="AI258" i="6" s="1"/>
  <c r="AJ258" i="6" s="1" a="1"/>
  <c r="AJ258" i="6" s="1"/>
  <c r="AI259" i="6" a="1"/>
  <c r="AI259" i="6" s="1"/>
  <c r="AJ259" i="6" s="1" a="1"/>
  <c r="AJ259" i="6" s="1"/>
  <c r="AI260" i="6" a="1"/>
  <c r="AI260" i="6" s="1"/>
  <c r="AJ260" i="6" s="1" a="1"/>
  <c r="AJ260" i="6" s="1"/>
  <c r="AI261" i="6" a="1"/>
  <c r="AI261" i="6" s="1"/>
  <c r="AJ261" i="6" s="1" a="1"/>
  <c r="AJ261" i="6" s="1"/>
  <c r="AI262" i="6" a="1"/>
  <c r="AI262" i="6" s="1"/>
  <c r="AJ262" i="6" s="1" a="1"/>
  <c r="AJ262" i="6" s="1"/>
  <c r="AI263" i="6" a="1"/>
  <c r="AI263" i="6" s="1"/>
  <c r="AJ263" i="6" s="1" a="1"/>
  <c r="AJ263" i="6" s="1"/>
  <c r="AI264" i="6" a="1"/>
  <c r="AI264" i="6" s="1"/>
  <c r="AJ264" i="6" s="1" a="1"/>
  <c r="AJ264" i="6" s="1"/>
  <c r="AI265" i="6" a="1"/>
  <c r="AI265" i="6" s="1"/>
  <c r="AJ265" i="6" s="1" a="1"/>
  <c r="AJ265" i="6" s="1"/>
  <c r="AI266" i="6" a="1"/>
  <c r="AI266" i="6" s="1"/>
  <c r="AJ266" i="6" s="1" a="1"/>
  <c r="AJ266" i="6" s="1"/>
  <c r="AI267" i="6" a="1"/>
  <c r="AI267" i="6" s="1"/>
  <c r="AJ267" i="6" s="1" a="1"/>
  <c r="AJ267" i="6" s="1"/>
  <c r="AI268" i="6" a="1"/>
  <c r="AI268" i="6" s="1"/>
  <c r="AJ268" i="6" s="1" a="1"/>
  <c r="AJ268" i="6" s="1"/>
  <c r="AI269" i="6" a="1"/>
  <c r="AI269" i="6" s="1"/>
  <c r="AJ269" i="6" s="1" a="1"/>
  <c r="AJ269" i="6" s="1"/>
  <c r="AI270" i="6" a="1"/>
  <c r="AI270" i="6" s="1"/>
  <c r="AJ270" i="6" s="1" a="1"/>
  <c r="AJ270" i="6" s="1"/>
  <c r="AI271" i="6" a="1"/>
  <c r="AI271" i="6" s="1"/>
  <c r="AJ271" i="6" s="1" a="1"/>
  <c r="AJ271" i="6" s="1"/>
  <c r="AI272" i="6" a="1"/>
  <c r="AI272" i="6" s="1"/>
  <c r="AJ272" i="6" s="1" a="1"/>
  <c r="AJ272" i="6" s="1"/>
  <c r="AI273" i="6" a="1"/>
  <c r="AI273" i="6" s="1"/>
  <c r="AJ273" i="6" s="1" a="1"/>
  <c r="AJ273" i="6" s="1"/>
  <c r="AI274" i="6" a="1"/>
  <c r="AI274" i="6" s="1"/>
  <c r="AJ274" i="6" s="1" a="1"/>
  <c r="AJ274" i="6" s="1"/>
  <c r="AI275" i="6" a="1"/>
  <c r="AI275" i="6" s="1"/>
  <c r="AJ275" i="6" s="1" a="1"/>
  <c r="AJ275" i="6" s="1"/>
  <c r="AI276" i="6" a="1"/>
  <c r="AI276" i="6" s="1"/>
  <c r="AJ276" i="6" s="1" a="1"/>
  <c r="AJ276" i="6" s="1"/>
  <c r="AI277" i="6" a="1"/>
  <c r="AI277" i="6" s="1"/>
  <c r="AJ277" i="6" s="1" a="1"/>
  <c r="AJ277" i="6" s="1"/>
  <c r="AI278" i="6" a="1"/>
  <c r="AI278" i="6" s="1"/>
  <c r="AJ278" i="6" s="1" a="1"/>
  <c r="AJ278" i="6" s="1"/>
  <c r="AI279" i="6" a="1"/>
  <c r="AI279" i="6" s="1"/>
  <c r="AJ279" i="6" s="1" a="1"/>
  <c r="AJ279" i="6" s="1"/>
  <c r="AI280" i="6" a="1"/>
  <c r="AI280" i="6" s="1"/>
  <c r="AJ280" i="6" s="1" a="1"/>
  <c r="AJ280" i="6" s="1"/>
  <c r="AI281" i="6" a="1"/>
  <c r="AI281" i="6" s="1"/>
  <c r="AJ281" i="6" s="1" a="1"/>
  <c r="AJ281" i="6" s="1"/>
  <c r="AI282" i="6" a="1"/>
  <c r="AI282" i="6" s="1"/>
  <c r="AJ282" i="6" s="1" a="1"/>
  <c r="AJ282" i="6" s="1"/>
  <c r="AI283" i="6" a="1"/>
  <c r="AI283" i="6" s="1"/>
  <c r="AJ283" i="6" s="1" a="1"/>
  <c r="AJ283" i="6" s="1"/>
  <c r="AI284" i="6" a="1"/>
  <c r="AI284" i="6" s="1"/>
  <c r="AJ284" i="6" s="1" a="1"/>
  <c r="AJ284" i="6" s="1"/>
  <c r="AI285" i="6" a="1"/>
  <c r="AI285" i="6" s="1"/>
  <c r="AJ285" i="6" s="1" a="1"/>
  <c r="AJ285" i="6" s="1"/>
  <c r="AI286" i="6" a="1"/>
  <c r="AI286" i="6" s="1"/>
  <c r="AJ286" i="6" s="1" a="1"/>
  <c r="AJ286" i="6" s="1"/>
  <c r="AI287" i="6" a="1"/>
  <c r="AI287" i="6" s="1"/>
  <c r="AJ287" i="6" s="1" a="1"/>
  <c r="AJ287" i="6" s="1"/>
  <c r="AI288" i="6" a="1"/>
  <c r="AI288" i="6" s="1"/>
  <c r="AJ288" i="6" s="1" a="1"/>
  <c r="AJ288" i="6" s="1"/>
  <c r="AI289" i="6" a="1"/>
  <c r="AI289" i="6" s="1"/>
  <c r="AJ289" i="6" s="1" a="1"/>
  <c r="AJ289" i="6" s="1"/>
  <c r="AI290" i="6" a="1"/>
  <c r="AI290" i="6" s="1"/>
  <c r="AJ290" i="6" s="1" a="1"/>
  <c r="AJ290" i="6" s="1"/>
  <c r="AI291" i="6" a="1"/>
  <c r="AI291" i="6" s="1"/>
  <c r="AJ291" i="6" s="1" a="1"/>
  <c r="AJ291" i="6" s="1"/>
  <c r="AI292" i="6" a="1"/>
  <c r="AI292" i="6" s="1"/>
  <c r="AJ292" i="6" s="1" a="1"/>
  <c r="AJ292" i="6" s="1"/>
  <c r="AI293" i="6" a="1"/>
  <c r="AI293" i="6" s="1"/>
  <c r="AJ293" i="6" s="1" a="1"/>
  <c r="AJ293" i="6" s="1"/>
  <c r="AI294" i="6" a="1"/>
  <c r="AI294" i="6" s="1"/>
  <c r="AJ294" i="6" s="1" a="1"/>
  <c r="AJ294" i="6" s="1"/>
  <c r="AI295" i="6" a="1"/>
  <c r="AI295" i="6" s="1"/>
  <c r="AJ295" i="6" s="1" a="1"/>
  <c r="AJ295" i="6" s="1"/>
  <c r="AI296" i="6" a="1"/>
  <c r="AI296" i="6" s="1"/>
  <c r="AJ296" i="6" s="1" a="1"/>
  <c r="AJ296" i="6" s="1"/>
  <c r="AI297" i="6" a="1"/>
  <c r="AI297" i="6" s="1"/>
  <c r="AJ297" i="6" s="1" a="1"/>
  <c r="AJ297" i="6" s="1"/>
  <c r="AI298" i="6" a="1"/>
  <c r="AI298" i="6" s="1"/>
  <c r="AJ298" i="6" s="1" a="1"/>
  <c r="AJ298" i="6" s="1"/>
  <c r="AI299" i="6" a="1"/>
  <c r="AI299" i="6" s="1"/>
  <c r="AJ299" i="6" s="1" a="1"/>
  <c r="AJ299" i="6" s="1"/>
  <c r="AI300" i="6" a="1"/>
  <c r="AI300" i="6" s="1"/>
  <c r="AJ300" i="6" s="1" a="1"/>
  <c r="AJ300" i="6" s="1"/>
  <c r="AI301" i="6" a="1"/>
  <c r="AI301" i="6" s="1"/>
  <c r="AJ301" i="6" s="1" a="1"/>
  <c r="AJ301" i="6" s="1"/>
  <c r="AI302" i="6" a="1"/>
  <c r="AI302" i="6" s="1"/>
  <c r="AJ302" i="6" s="1" a="1"/>
  <c r="AJ302" i="6" s="1"/>
  <c r="AI303" i="6" a="1"/>
  <c r="AI303" i="6" s="1"/>
  <c r="AJ303" i="6" s="1" a="1"/>
  <c r="AJ303" i="6" s="1"/>
  <c r="AI304" i="6" a="1"/>
  <c r="AI304" i="6" s="1"/>
  <c r="AJ304" i="6" s="1" a="1"/>
  <c r="AJ304" i="6" s="1"/>
  <c r="AI305" i="6" a="1"/>
  <c r="AI305" i="6" s="1"/>
  <c r="AJ305" i="6" s="1" a="1"/>
  <c r="AJ305" i="6" s="1"/>
  <c r="AI306" i="6" a="1"/>
  <c r="AI306" i="6" s="1"/>
  <c r="AJ306" i="6" s="1" a="1"/>
  <c r="AJ306" i="6" s="1"/>
  <c r="AI307" i="6" a="1"/>
  <c r="AI307" i="6" s="1"/>
  <c r="AJ307" i="6" s="1" a="1"/>
  <c r="AJ307" i="6" s="1"/>
  <c r="AI308" i="6" a="1"/>
  <c r="AI308" i="6" s="1"/>
  <c r="AJ308" i="6" s="1" a="1"/>
  <c r="AJ308" i="6" s="1"/>
  <c r="AI309" i="6" a="1"/>
  <c r="AI309" i="6" s="1"/>
  <c r="AJ309" i="6" s="1" a="1"/>
  <c r="AJ309" i="6" s="1"/>
  <c r="AI310" i="6" a="1"/>
  <c r="AI310" i="6" s="1"/>
  <c r="AJ310" i="6" s="1" a="1"/>
  <c r="AJ310" i="6" s="1"/>
  <c r="AI311" i="6" a="1"/>
  <c r="AI311" i="6" s="1"/>
  <c r="AJ311" i="6" s="1" a="1"/>
  <c r="AJ311" i="6" s="1"/>
  <c r="AI312" i="6" a="1"/>
  <c r="AI312" i="6" s="1"/>
  <c r="AJ312" i="6" s="1" a="1"/>
  <c r="AJ312" i="6" s="1"/>
  <c r="AI313" i="6" a="1"/>
  <c r="AI313" i="6" s="1"/>
  <c r="AJ313" i="6" s="1" a="1"/>
  <c r="AJ313" i="6" s="1"/>
  <c r="AI314" i="6" a="1"/>
  <c r="AI314" i="6" s="1"/>
  <c r="AJ314" i="6" s="1" a="1"/>
  <c r="AJ314" i="6" s="1"/>
  <c r="AI315" i="6" a="1"/>
  <c r="AI315" i="6" s="1"/>
  <c r="AJ315" i="6" s="1" a="1"/>
  <c r="AJ315" i="6" s="1"/>
  <c r="AI316" i="6" a="1"/>
  <c r="AI316" i="6" s="1"/>
  <c r="AJ316" i="6" s="1" a="1"/>
  <c r="AJ316" i="6" s="1"/>
  <c r="AI317" i="6" a="1"/>
  <c r="AI317" i="6" s="1"/>
  <c r="AJ317" i="6" s="1" a="1"/>
  <c r="AJ317" i="6" s="1"/>
  <c r="AI318" i="6" a="1"/>
  <c r="AI318" i="6" s="1"/>
  <c r="AJ318" i="6" s="1" a="1"/>
  <c r="AJ318" i="6" s="1"/>
  <c r="AI319" i="6" a="1"/>
  <c r="AI319" i="6" s="1"/>
  <c r="AJ319" i="6" s="1" a="1"/>
  <c r="AJ319" i="6" s="1"/>
  <c r="AI320" i="6" a="1"/>
  <c r="AI320" i="6" s="1"/>
  <c r="AJ320" i="6" s="1" a="1"/>
  <c r="AJ320" i="6" s="1"/>
  <c r="AI321" i="6" a="1"/>
  <c r="AI321" i="6" s="1"/>
  <c r="AJ321" i="6" s="1" a="1"/>
  <c r="AJ321" i="6" s="1"/>
  <c r="AI322" i="6" a="1"/>
  <c r="AI322" i="6" s="1"/>
  <c r="AJ322" i="6" s="1" a="1"/>
  <c r="AJ322" i="6" s="1"/>
  <c r="AI323" i="6" a="1"/>
  <c r="AI323" i="6" s="1"/>
  <c r="AJ323" i="6" s="1" a="1"/>
  <c r="AJ323" i="6" s="1"/>
  <c r="AI324" i="6" a="1"/>
  <c r="AI324" i="6" s="1"/>
  <c r="AJ324" i="6" s="1" a="1"/>
  <c r="AJ324" i="6" s="1"/>
  <c r="AI325" i="6" a="1"/>
  <c r="AI325" i="6" s="1"/>
  <c r="AJ325" i="6" s="1" a="1"/>
  <c r="AJ325" i="6" s="1"/>
  <c r="AI326" i="6" a="1"/>
  <c r="AI326" i="6" s="1"/>
  <c r="AJ326" i="6" s="1" a="1"/>
  <c r="AJ326" i="6" s="1"/>
  <c r="AI327" i="6" a="1"/>
  <c r="AI327" i="6" s="1"/>
  <c r="AJ327" i="6" s="1" a="1"/>
  <c r="AJ327" i="6" s="1"/>
  <c r="AI328" i="6" a="1"/>
  <c r="AI328" i="6" s="1"/>
  <c r="AJ328" i="6" s="1" a="1"/>
  <c r="AJ328" i="6" s="1"/>
  <c r="AI329" i="6" a="1"/>
  <c r="AI329" i="6" s="1"/>
  <c r="AJ329" i="6" s="1" a="1"/>
  <c r="AJ329" i="6" s="1"/>
  <c r="AI330" i="6" a="1"/>
  <c r="AI330" i="6" s="1"/>
  <c r="AJ330" i="6" s="1" a="1"/>
  <c r="AJ330" i="6" s="1"/>
  <c r="AI331" i="6" a="1"/>
  <c r="AI331" i="6" s="1"/>
  <c r="AJ331" i="6" s="1" a="1"/>
  <c r="AJ331" i="6" s="1"/>
  <c r="AI332" i="6" a="1"/>
  <c r="AI332" i="6" s="1"/>
  <c r="AJ332" i="6" s="1" a="1"/>
  <c r="AJ332" i="6" s="1"/>
  <c r="AI333" i="6" a="1"/>
  <c r="AI333" i="6" s="1"/>
  <c r="AJ333" i="6" s="1" a="1"/>
  <c r="AJ333" i="6" s="1"/>
  <c r="AI334" i="6" a="1"/>
  <c r="AI334" i="6" s="1"/>
  <c r="AJ334" i="6" s="1" a="1"/>
  <c r="AJ334" i="6" s="1"/>
  <c r="AI335" i="6" a="1"/>
  <c r="AI335" i="6" s="1"/>
  <c r="AJ335" i="6" s="1" a="1"/>
  <c r="AJ335" i="6" s="1"/>
  <c r="AI336" i="6" a="1"/>
  <c r="AI336" i="6" s="1"/>
  <c r="AJ336" i="6" s="1" a="1"/>
  <c r="AJ336" i="6" s="1"/>
  <c r="AI337" i="6" a="1"/>
  <c r="AI337" i="6" s="1"/>
  <c r="AJ337" i="6" s="1" a="1"/>
  <c r="AJ337" i="6" s="1"/>
  <c r="AI338" i="6" a="1"/>
  <c r="AI338" i="6" s="1"/>
  <c r="AJ338" i="6" s="1" a="1"/>
  <c r="AJ338" i="6" s="1"/>
  <c r="AI339" i="6" a="1"/>
  <c r="AI339" i="6" s="1"/>
  <c r="AJ339" i="6" s="1" a="1"/>
  <c r="AJ339" i="6" s="1"/>
  <c r="AI340" i="6" a="1"/>
  <c r="AI340" i="6" s="1"/>
  <c r="AJ340" i="6" s="1" a="1"/>
  <c r="AJ340" i="6" s="1"/>
  <c r="AI341" i="6" a="1"/>
  <c r="AI341" i="6" s="1"/>
  <c r="AJ341" i="6" s="1" a="1"/>
  <c r="AJ341" i="6" s="1"/>
  <c r="AI342" i="6" a="1"/>
  <c r="AI342" i="6" s="1"/>
  <c r="AJ342" i="6" s="1" a="1"/>
  <c r="AJ342" i="6" s="1"/>
  <c r="AI343" i="6" a="1"/>
  <c r="AI343" i="6" s="1"/>
  <c r="AJ343" i="6" s="1" a="1"/>
  <c r="AJ343" i="6" s="1"/>
  <c r="AI344" i="6" a="1"/>
  <c r="AI344" i="6" s="1"/>
  <c r="AJ344" i="6" s="1" a="1"/>
  <c r="AJ344" i="6" s="1"/>
  <c r="AI345" i="6" a="1"/>
  <c r="AI345" i="6" s="1"/>
  <c r="AJ345" i="6" s="1" a="1"/>
  <c r="AJ345" i="6" s="1"/>
  <c r="AI346" i="6" a="1"/>
  <c r="AI346" i="6" s="1"/>
  <c r="AJ346" i="6" s="1" a="1"/>
  <c r="AJ346" i="6" s="1"/>
  <c r="AI347" i="6" a="1"/>
  <c r="AI347" i="6" s="1"/>
  <c r="AJ347" i="6" s="1" a="1"/>
  <c r="AJ347" i="6" s="1"/>
  <c r="AI348" i="6" a="1"/>
  <c r="AI348" i="6" s="1"/>
  <c r="AJ348" i="6" s="1" a="1"/>
  <c r="AJ348" i="6" s="1"/>
  <c r="AI349" i="6" a="1"/>
  <c r="AI349" i="6" s="1"/>
  <c r="AJ349" i="6" s="1" a="1"/>
  <c r="AJ349" i="6" s="1"/>
  <c r="AI350" i="6" a="1"/>
  <c r="AI350" i="6" s="1"/>
  <c r="AJ350" i="6" s="1" a="1"/>
  <c r="AJ350" i="6" s="1"/>
  <c r="AI351" i="6" a="1"/>
  <c r="AI351" i="6" s="1"/>
  <c r="AJ351" i="6" s="1" a="1"/>
  <c r="AJ351" i="6" s="1"/>
  <c r="AI352" i="6" a="1"/>
  <c r="AI352" i="6" s="1"/>
  <c r="AJ352" i="6" s="1" a="1"/>
  <c r="AJ352" i="6" s="1"/>
  <c r="AI353" i="6" a="1"/>
  <c r="AI353" i="6" s="1"/>
  <c r="AJ353" i="6" s="1" a="1"/>
  <c r="AJ353" i="6" s="1"/>
  <c r="AI354" i="6" a="1"/>
  <c r="AI354" i="6" s="1"/>
  <c r="AJ354" i="6" s="1" a="1"/>
  <c r="AJ354" i="6" s="1"/>
  <c r="AI355" i="6" a="1"/>
  <c r="AI355" i="6" s="1"/>
  <c r="AJ355" i="6" s="1" a="1"/>
  <c r="AJ355" i="6" s="1"/>
  <c r="AI356" i="6" a="1"/>
  <c r="AI356" i="6" s="1"/>
  <c r="AJ356" i="6" s="1" a="1"/>
  <c r="AJ356" i="6" s="1"/>
  <c r="AI357" i="6" a="1"/>
  <c r="AI357" i="6" s="1"/>
  <c r="AJ357" i="6" s="1" a="1"/>
  <c r="AJ357" i="6" s="1"/>
  <c r="AI358" i="6" a="1"/>
  <c r="AI358" i="6" s="1"/>
  <c r="AJ358" i="6" s="1" a="1"/>
  <c r="AJ358" i="6" s="1"/>
  <c r="AI359" i="6" a="1"/>
  <c r="AI359" i="6" s="1"/>
  <c r="AJ359" i="6" s="1" a="1"/>
  <c r="AJ359" i="6" s="1"/>
  <c r="AI360" i="6" a="1"/>
  <c r="AI360" i="6" s="1"/>
  <c r="AJ360" i="6" s="1" a="1"/>
  <c r="AJ360" i="6" s="1"/>
  <c r="AI361" i="6" a="1"/>
  <c r="AI361" i="6" s="1"/>
  <c r="AJ361" i="6" s="1" a="1"/>
  <c r="AJ361" i="6" s="1"/>
  <c r="AI362" i="6" a="1"/>
  <c r="AI362" i="6" s="1"/>
  <c r="AJ362" i="6" s="1" a="1"/>
  <c r="AJ362" i="6" s="1"/>
  <c r="AI363" i="6" a="1"/>
  <c r="AI363" i="6" s="1"/>
  <c r="AJ363" i="6" s="1" a="1"/>
  <c r="AJ363" i="6" s="1"/>
  <c r="AI364" i="6" a="1"/>
  <c r="AI364" i="6" s="1"/>
  <c r="AJ364" i="6" s="1" a="1"/>
  <c r="AJ364" i="6" s="1"/>
  <c r="AI365" i="6" a="1"/>
  <c r="AI365" i="6" s="1"/>
  <c r="AJ365" i="6" s="1" a="1"/>
  <c r="AJ365" i="6" s="1"/>
  <c r="AI366" i="6" a="1"/>
  <c r="AI366" i="6" s="1"/>
  <c r="AJ366" i="6" s="1" a="1"/>
  <c r="AJ366" i="6" s="1"/>
  <c r="AI367" i="6" a="1"/>
  <c r="AI367" i="6" s="1"/>
  <c r="AJ367" i="6" s="1" a="1"/>
  <c r="AJ367" i="6" s="1"/>
  <c r="AI368" i="6" a="1"/>
  <c r="AI368" i="6" s="1"/>
  <c r="AJ368" i="6" s="1" a="1"/>
  <c r="AJ368" i="6" s="1"/>
  <c r="AI369" i="6" a="1"/>
  <c r="AI369" i="6" s="1"/>
  <c r="AJ369" i="6" s="1" a="1"/>
  <c r="AJ369" i="6" s="1"/>
  <c r="AI370" i="6" a="1"/>
  <c r="AI370" i="6" s="1"/>
  <c r="AJ370" i="6" s="1" a="1"/>
  <c r="AJ370" i="6" s="1"/>
  <c r="AI371" i="6" a="1"/>
  <c r="AI371" i="6" s="1"/>
  <c r="AJ371" i="6" s="1" a="1"/>
  <c r="AJ371" i="6" s="1"/>
  <c r="AI372" i="6" a="1"/>
  <c r="AI372" i="6" s="1"/>
  <c r="AJ372" i="6" s="1" a="1"/>
  <c r="AJ372" i="6" s="1"/>
  <c r="AI373" i="6" a="1"/>
  <c r="AI373" i="6" s="1"/>
  <c r="AJ373" i="6" s="1" a="1"/>
  <c r="AJ373" i="6" s="1"/>
  <c r="AI374" i="6" a="1"/>
  <c r="AI374" i="6" s="1"/>
  <c r="AJ374" i="6" s="1" a="1"/>
  <c r="AJ374" i="6" s="1"/>
  <c r="AI375" i="6" a="1"/>
  <c r="AI375" i="6" s="1"/>
  <c r="AJ375" i="6" s="1" a="1"/>
  <c r="AJ375" i="6" s="1"/>
  <c r="AI376" i="6" a="1"/>
  <c r="AI376" i="6" s="1"/>
  <c r="AJ376" i="6" s="1" a="1"/>
  <c r="AJ376" i="6" s="1"/>
  <c r="AI377" i="6" a="1"/>
  <c r="AI377" i="6" s="1"/>
  <c r="AJ377" i="6" s="1" a="1"/>
  <c r="AJ377" i="6" s="1"/>
  <c r="AI378" i="6" a="1"/>
  <c r="AI378" i="6" s="1"/>
  <c r="AJ378" i="6" s="1" a="1"/>
  <c r="AJ378" i="6" s="1"/>
  <c r="AI379" i="6" a="1"/>
  <c r="AI379" i="6" s="1"/>
  <c r="AJ379" i="6" s="1" a="1"/>
  <c r="AJ379" i="6" s="1"/>
  <c r="AI380" i="6" a="1"/>
  <c r="AI380" i="6" s="1"/>
  <c r="AJ380" i="6" s="1" a="1"/>
  <c r="AJ380" i="6" s="1"/>
  <c r="AI381" i="6" a="1"/>
  <c r="AI381" i="6" s="1"/>
  <c r="AJ381" i="6" s="1" a="1"/>
  <c r="AJ381" i="6" s="1"/>
  <c r="AI382" i="6" a="1"/>
  <c r="AI382" i="6" s="1"/>
  <c r="AJ382" i="6" s="1" a="1"/>
  <c r="AJ382" i="6" s="1"/>
  <c r="AI383" i="6" a="1"/>
  <c r="AI383" i="6" s="1"/>
  <c r="AJ383" i="6" s="1" a="1"/>
  <c r="AJ383" i="6" s="1"/>
  <c r="AI384" i="6" a="1"/>
  <c r="AI384" i="6" s="1"/>
  <c r="AJ384" i="6" s="1" a="1"/>
  <c r="AJ384" i="6" s="1"/>
  <c r="AI385" i="6" a="1"/>
  <c r="AI385" i="6" s="1"/>
  <c r="AJ385" i="6" s="1" a="1"/>
  <c r="AJ385" i="6" s="1"/>
  <c r="AI386" i="6" a="1"/>
  <c r="AI386" i="6" s="1"/>
  <c r="AJ386" i="6" s="1" a="1"/>
  <c r="AJ386" i="6" s="1"/>
  <c r="AI387" i="6" a="1"/>
  <c r="AI387" i="6" s="1"/>
  <c r="AJ387" i="6" s="1" a="1"/>
  <c r="AJ387" i="6" s="1"/>
  <c r="AI388" i="6" a="1"/>
  <c r="AI388" i="6" s="1"/>
  <c r="AJ388" i="6" s="1" a="1"/>
  <c r="AJ388" i="6" s="1"/>
  <c r="AI389" i="6" a="1"/>
  <c r="AI389" i="6" s="1"/>
  <c r="AJ389" i="6" s="1" a="1"/>
  <c r="AJ389" i="6" s="1"/>
  <c r="AI390" i="6" a="1"/>
  <c r="AI390" i="6" s="1"/>
  <c r="AJ390" i="6" s="1" a="1"/>
  <c r="AJ390" i="6" s="1"/>
  <c r="AI391" i="6" a="1"/>
  <c r="AI391" i="6" s="1"/>
  <c r="AJ391" i="6" s="1" a="1"/>
  <c r="AJ391" i="6" s="1"/>
  <c r="AI392" i="6" a="1"/>
  <c r="AI392" i="6" s="1"/>
  <c r="AJ392" i="6" s="1" a="1"/>
  <c r="AJ392" i="6" s="1"/>
  <c r="AI393" i="6" a="1"/>
  <c r="AI393" i="6" s="1"/>
  <c r="AJ393" i="6" s="1" a="1"/>
  <c r="AJ393" i="6" s="1"/>
  <c r="AI394" i="6" a="1"/>
  <c r="AI394" i="6" s="1"/>
  <c r="AJ394" i="6" s="1" a="1"/>
  <c r="AJ394" i="6" s="1"/>
  <c r="AI395" i="6" a="1"/>
  <c r="AI395" i="6" s="1"/>
  <c r="AJ395" i="6" s="1" a="1"/>
  <c r="AJ395" i="6" s="1"/>
  <c r="AI396" i="6" a="1"/>
  <c r="AI396" i="6" s="1"/>
  <c r="AJ396" i="6" s="1" a="1"/>
  <c r="AJ396" i="6" s="1"/>
  <c r="AI397" i="6" a="1"/>
  <c r="AI397" i="6" s="1"/>
  <c r="AJ397" i="6" s="1" a="1"/>
  <c r="AJ397" i="6" s="1"/>
  <c r="AI398" i="6" a="1"/>
  <c r="AI398" i="6" s="1"/>
  <c r="AJ398" i="6" s="1" a="1"/>
  <c r="AJ398" i="6" s="1"/>
  <c r="AI399" i="6" a="1"/>
  <c r="AI399" i="6" s="1"/>
  <c r="AJ399" i="6" s="1" a="1"/>
  <c r="AJ399" i="6" s="1"/>
  <c r="AI400" i="6" a="1"/>
  <c r="AI400" i="6" s="1"/>
  <c r="AJ400" i="6" s="1" a="1"/>
  <c r="AJ400" i="6" s="1"/>
  <c r="AI401" i="6" a="1"/>
  <c r="AI401" i="6" s="1"/>
  <c r="AJ401" i="6" s="1" a="1"/>
  <c r="AJ401" i="6" s="1"/>
  <c r="AI402" i="6" a="1"/>
  <c r="AI402" i="6" s="1"/>
  <c r="AJ402" i="6" s="1" a="1"/>
  <c r="AJ402" i="6" s="1"/>
  <c r="AI403" i="6" a="1"/>
  <c r="AI403" i="6" s="1"/>
  <c r="AJ403" i="6" s="1" a="1"/>
  <c r="AJ403" i="6" s="1"/>
  <c r="AI404" i="6" a="1"/>
  <c r="AI404" i="6" s="1"/>
  <c r="AJ404" i="6" s="1" a="1"/>
  <c r="AJ404" i="6" s="1"/>
  <c r="AI405" i="6" a="1"/>
  <c r="AI405" i="6" s="1"/>
  <c r="AJ405" i="6" s="1" a="1"/>
  <c r="AJ405" i="6" s="1"/>
  <c r="AI406" i="6" a="1"/>
  <c r="AI406" i="6" s="1"/>
  <c r="AJ406" i="6" s="1" a="1"/>
  <c r="AJ406" i="6" s="1"/>
  <c r="AI407" i="6" a="1"/>
  <c r="AI407" i="6" s="1"/>
  <c r="AJ407" i="6" s="1" a="1"/>
  <c r="AJ407" i="6" s="1"/>
  <c r="AI408" i="6" a="1"/>
  <c r="AI408" i="6" s="1"/>
  <c r="AJ408" i="6" s="1" a="1"/>
  <c r="AJ408" i="6" s="1"/>
  <c r="AI409" i="6" a="1"/>
  <c r="AI409" i="6" s="1"/>
  <c r="AJ409" i="6" s="1" a="1"/>
  <c r="AJ409" i="6" s="1"/>
  <c r="AI410" i="6" a="1"/>
  <c r="AI410" i="6" s="1"/>
  <c r="AJ410" i="6" s="1" a="1"/>
  <c r="AJ410" i="6" s="1"/>
  <c r="AI411" i="6" a="1"/>
  <c r="AI411" i="6" s="1"/>
  <c r="AJ411" i="6" s="1" a="1"/>
  <c r="AJ411" i="6" s="1"/>
  <c r="AI412" i="6" a="1"/>
  <c r="AI412" i="6" s="1"/>
  <c r="AJ412" i="6" s="1" a="1"/>
  <c r="AJ412" i="6" s="1"/>
  <c r="AI413" i="6" a="1"/>
  <c r="AI413" i="6" s="1"/>
  <c r="AJ413" i="6" s="1" a="1"/>
  <c r="AJ413" i="6" s="1"/>
  <c r="AI414" i="6" a="1"/>
  <c r="AI414" i="6" s="1"/>
  <c r="AJ414" i="6" s="1" a="1"/>
  <c r="AJ414" i="6" s="1"/>
  <c r="AI415" i="6" a="1"/>
  <c r="AI415" i="6" s="1"/>
  <c r="AJ415" i="6" s="1" a="1"/>
  <c r="AJ415" i="6" s="1"/>
  <c r="AI416" i="6" a="1"/>
  <c r="AI416" i="6" s="1"/>
  <c r="AJ416" i="6" s="1" a="1"/>
  <c r="AJ416" i="6" s="1"/>
  <c r="AI417" i="6" a="1"/>
  <c r="AI417" i="6" s="1"/>
  <c r="AJ417" i="6" s="1" a="1"/>
  <c r="AJ417" i="6" s="1"/>
  <c r="AI418" i="6" a="1"/>
  <c r="AI418" i="6" s="1"/>
  <c r="AJ418" i="6" s="1" a="1"/>
  <c r="AJ418" i="6" s="1"/>
  <c r="AI419" i="6" a="1"/>
  <c r="AI419" i="6" s="1"/>
  <c r="AJ419" i="6" s="1" a="1"/>
  <c r="AJ419" i="6" s="1"/>
  <c r="AI420" i="6" a="1"/>
  <c r="AI420" i="6" s="1"/>
  <c r="AJ420" i="6" s="1" a="1"/>
  <c r="AJ420" i="6" s="1"/>
  <c r="AI421" i="6" a="1"/>
  <c r="AI421" i="6" s="1"/>
  <c r="AJ421" i="6" s="1" a="1"/>
  <c r="AJ421" i="6" s="1"/>
  <c r="AI422" i="6" a="1"/>
  <c r="AI422" i="6" s="1"/>
  <c r="AJ422" i="6" s="1" a="1"/>
  <c r="AJ422" i="6" s="1"/>
  <c r="AI423" i="6" a="1"/>
  <c r="AI423" i="6" s="1"/>
  <c r="AJ423" i="6" s="1" a="1"/>
  <c r="AJ423" i="6" s="1"/>
  <c r="AI424" i="6" a="1"/>
  <c r="AI424" i="6" s="1"/>
  <c r="AJ424" i="6" s="1" a="1"/>
  <c r="AJ424" i="6" s="1"/>
  <c r="AI425" i="6" a="1"/>
  <c r="AI425" i="6" s="1"/>
  <c r="AJ425" i="6" s="1" a="1"/>
  <c r="AJ425" i="6" s="1"/>
  <c r="AI426" i="6" a="1"/>
  <c r="AI426" i="6" s="1"/>
  <c r="AJ426" i="6" s="1" a="1"/>
  <c r="AJ426" i="6" s="1"/>
  <c r="AI427" i="6" a="1"/>
  <c r="AI427" i="6" s="1"/>
  <c r="AJ427" i="6" s="1" a="1"/>
  <c r="AJ427" i="6" s="1"/>
  <c r="AI428" i="6" a="1"/>
  <c r="AI428" i="6" s="1"/>
  <c r="AJ428" i="6" s="1" a="1"/>
  <c r="AJ428" i="6" s="1"/>
  <c r="AI429" i="6" a="1"/>
  <c r="AI429" i="6" s="1"/>
  <c r="AJ429" i="6" s="1" a="1"/>
  <c r="AJ429" i="6" s="1"/>
  <c r="AI430" i="6" a="1"/>
  <c r="AI430" i="6" s="1"/>
  <c r="AJ430" i="6" s="1" a="1"/>
  <c r="AJ430" i="6" s="1"/>
  <c r="AI431" i="6" a="1"/>
  <c r="AI431" i="6" s="1"/>
  <c r="AJ431" i="6" s="1" a="1"/>
  <c r="AJ431" i="6" s="1"/>
  <c r="AI432" i="6" a="1"/>
  <c r="AI432" i="6" s="1"/>
  <c r="AJ432" i="6" s="1" a="1"/>
  <c r="AJ432" i="6" s="1"/>
  <c r="AI433" i="6" a="1"/>
  <c r="AI433" i="6" s="1"/>
  <c r="AJ433" i="6" s="1" a="1"/>
  <c r="AJ433" i="6" s="1"/>
  <c r="AI434" i="6" a="1"/>
  <c r="AI434" i="6" s="1"/>
  <c r="AJ434" i="6" s="1" a="1"/>
  <c r="AJ434" i="6" s="1"/>
  <c r="AI435" i="6" a="1"/>
  <c r="AI435" i="6" s="1"/>
  <c r="AJ435" i="6" s="1" a="1"/>
  <c r="AJ435" i="6" s="1"/>
  <c r="AI436" i="6" a="1"/>
  <c r="AI436" i="6" s="1"/>
  <c r="AJ436" i="6" s="1" a="1"/>
  <c r="AJ436" i="6" s="1"/>
  <c r="AI437" i="6" a="1"/>
  <c r="AI437" i="6" s="1"/>
  <c r="AJ437" i="6" s="1" a="1"/>
  <c r="AJ437" i="6" s="1"/>
  <c r="AI438" i="6" a="1"/>
  <c r="AI438" i="6" s="1"/>
  <c r="AJ438" i="6" s="1" a="1"/>
  <c r="AJ438" i="6" s="1"/>
  <c r="AI439" i="6" a="1"/>
  <c r="AI439" i="6" s="1"/>
  <c r="AJ439" i="6" s="1" a="1"/>
  <c r="AJ439" i="6" s="1"/>
  <c r="AI440" i="6" a="1"/>
  <c r="AI440" i="6" s="1"/>
  <c r="AJ440" i="6" s="1" a="1"/>
  <c r="AJ440" i="6" s="1"/>
  <c r="AI441" i="6" a="1"/>
  <c r="AI441" i="6" s="1"/>
  <c r="AJ441" i="6" s="1" a="1"/>
  <c r="AJ441" i="6" s="1"/>
  <c r="AI442" i="6" a="1"/>
  <c r="AI442" i="6" s="1"/>
  <c r="AJ442" i="6" s="1" a="1"/>
  <c r="AJ442" i="6" s="1"/>
  <c r="AI443" i="6" a="1"/>
  <c r="AI443" i="6" s="1"/>
  <c r="AJ443" i="6" s="1" a="1"/>
  <c r="AJ443" i="6" s="1"/>
  <c r="AI444" i="6" a="1"/>
  <c r="AI444" i="6" s="1"/>
  <c r="AJ444" i="6" s="1" a="1"/>
  <c r="AJ444" i="6" s="1"/>
  <c r="AI445" i="6" a="1"/>
  <c r="AI445" i="6" s="1"/>
  <c r="AJ445" i="6" s="1" a="1"/>
  <c r="AJ445" i="6" s="1"/>
  <c r="AI446" i="6" a="1"/>
  <c r="AI446" i="6" s="1"/>
  <c r="AJ446" i="6" s="1" a="1"/>
  <c r="AJ446" i="6" s="1"/>
  <c r="AI447" i="6" a="1"/>
  <c r="AI447" i="6" s="1"/>
  <c r="AJ447" i="6" s="1" a="1"/>
  <c r="AJ447" i="6" s="1"/>
  <c r="AI448" i="6" a="1"/>
  <c r="AI448" i="6" s="1"/>
  <c r="AJ448" i="6" s="1" a="1"/>
  <c r="AJ448" i="6" s="1"/>
  <c r="AI449" i="6" a="1"/>
  <c r="AI449" i="6" s="1"/>
  <c r="AJ449" i="6" s="1" a="1"/>
  <c r="AJ449" i="6" s="1"/>
  <c r="AI450" i="6" a="1"/>
  <c r="AI450" i="6" s="1"/>
  <c r="AJ450" i="6" s="1" a="1"/>
  <c r="AJ450" i="6" s="1"/>
  <c r="AI451" i="6" a="1"/>
  <c r="AI451" i="6" s="1"/>
  <c r="AJ451" i="6" s="1" a="1"/>
  <c r="AJ451" i="6" s="1"/>
  <c r="AI452" i="6" a="1"/>
  <c r="AI452" i="6" s="1"/>
  <c r="AJ452" i="6" s="1" a="1"/>
  <c r="AJ452" i="6" s="1"/>
  <c r="AI453" i="6" a="1"/>
  <c r="AI453" i="6" s="1"/>
  <c r="AJ453" i="6" s="1" a="1"/>
  <c r="AJ453" i="6" s="1"/>
  <c r="AI454" i="6" a="1"/>
  <c r="AI454" i="6" s="1"/>
  <c r="AJ454" i="6" s="1" a="1"/>
  <c r="AJ454" i="6" s="1"/>
  <c r="AI455" i="6" a="1"/>
  <c r="AI455" i="6" s="1"/>
  <c r="AJ455" i="6" s="1" a="1"/>
  <c r="AJ455" i="6" s="1"/>
  <c r="AI456" i="6" a="1"/>
  <c r="AI456" i="6" s="1"/>
  <c r="AJ456" i="6" s="1" a="1"/>
  <c r="AJ456" i="6" s="1"/>
  <c r="AI457" i="6" a="1"/>
  <c r="AI457" i="6" s="1"/>
  <c r="AJ457" i="6" s="1" a="1"/>
  <c r="AJ457" i="6" s="1"/>
  <c r="AI458" i="6" a="1"/>
  <c r="AI458" i="6" s="1"/>
  <c r="AJ458" i="6" s="1" a="1"/>
  <c r="AJ458" i="6" s="1"/>
  <c r="AI459" i="6" a="1"/>
  <c r="AI459" i="6" s="1"/>
  <c r="AJ459" i="6" s="1" a="1"/>
  <c r="AJ459" i="6" s="1"/>
  <c r="AI460" i="6" a="1"/>
  <c r="AI460" i="6" s="1"/>
  <c r="AJ460" i="6" s="1" a="1"/>
  <c r="AJ460" i="6" s="1"/>
  <c r="AI461" i="6" a="1"/>
  <c r="AI461" i="6" s="1"/>
  <c r="AJ461" i="6" s="1" a="1"/>
  <c r="AJ461" i="6" s="1"/>
  <c r="AI462" i="6" a="1"/>
  <c r="AI462" i="6" s="1"/>
  <c r="AJ462" i="6" s="1" a="1"/>
  <c r="AJ462" i="6" s="1"/>
  <c r="AI463" i="6" a="1"/>
  <c r="AI463" i="6" s="1"/>
  <c r="AJ463" i="6" s="1" a="1"/>
  <c r="AJ463" i="6" s="1"/>
  <c r="AI464" i="6" a="1"/>
  <c r="AI464" i="6" s="1"/>
  <c r="AJ464" i="6" s="1" a="1"/>
  <c r="AJ464" i="6" s="1"/>
  <c r="AI465" i="6" a="1"/>
  <c r="AI465" i="6" s="1"/>
  <c r="AJ465" i="6" s="1" a="1"/>
  <c r="AJ465" i="6" s="1"/>
  <c r="AI466" i="6" a="1"/>
  <c r="AI466" i="6" s="1"/>
  <c r="AJ466" i="6" s="1" a="1"/>
  <c r="AJ466" i="6" s="1"/>
  <c r="AI467" i="6" a="1"/>
  <c r="AI467" i="6" s="1"/>
  <c r="AJ467" i="6" s="1" a="1"/>
  <c r="AJ467" i="6" s="1"/>
  <c r="AI468" i="6" a="1"/>
  <c r="AI468" i="6" s="1"/>
  <c r="AJ468" i="6" s="1" a="1"/>
  <c r="AJ468" i="6" s="1"/>
  <c r="AI469" i="6" a="1"/>
  <c r="AI469" i="6" s="1"/>
  <c r="AJ469" i="6" s="1" a="1"/>
  <c r="AJ469" i="6" s="1"/>
  <c r="AI470" i="6" a="1"/>
  <c r="AI470" i="6" s="1"/>
  <c r="AJ470" i="6" s="1" a="1"/>
  <c r="AJ470" i="6" s="1"/>
  <c r="AI471" i="6" a="1"/>
  <c r="AI471" i="6" s="1"/>
  <c r="AJ471" i="6" s="1" a="1"/>
  <c r="AJ471" i="6" s="1"/>
  <c r="AI472" i="6" a="1"/>
  <c r="AI472" i="6" s="1"/>
  <c r="AJ472" i="6" s="1" a="1"/>
  <c r="AJ472" i="6" s="1"/>
  <c r="AI473" i="6" a="1"/>
  <c r="AI473" i="6" s="1"/>
  <c r="AJ473" i="6" s="1" a="1"/>
  <c r="AJ473" i="6" s="1"/>
  <c r="AI474" i="6" a="1"/>
  <c r="AI474" i="6" s="1"/>
  <c r="AJ474" i="6" s="1" a="1"/>
  <c r="AJ474" i="6" s="1"/>
  <c r="AI475" i="6" a="1"/>
  <c r="AI475" i="6" s="1"/>
  <c r="AJ475" i="6" s="1" a="1"/>
  <c r="AJ475" i="6" s="1"/>
  <c r="AI476" i="6" a="1"/>
  <c r="AI476" i="6" s="1"/>
  <c r="AJ476" i="6" s="1" a="1"/>
  <c r="AJ476" i="6" s="1"/>
  <c r="AI477" i="6" a="1"/>
  <c r="AI477" i="6" s="1"/>
  <c r="AJ477" i="6" s="1" a="1"/>
  <c r="AJ477" i="6" s="1"/>
  <c r="AI478" i="6" a="1"/>
  <c r="AI478" i="6" s="1"/>
  <c r="AJ478" i="6" s="1" a="1"/>
  <c r="AJ478" i="6" s="1"/>
  <c r="AI479" i="6" a="1"/>
  <c r="AI479" i="6" s="1"/>
  <c r="AJ479" i="6" s="1" a="1"/>
  <c r="AJ479" i="6" s="1"/>
  <c r="AI480" i="6" a="1"/>
  <c r="AI480" i="6" s="1"/>
  <c r="AJ480" i="6" s="1" a="1"/>
  <c r="AJ480" i="6" s="1"/>
  <c r="AI481" i="6" a="1"/>
  <c r="AI481" i="6" s="1"/>
  <c r="AJ481" i="6" s="1" a="1"/>
  <c r="AJ481" i="6" s="1"/>
  <c r="AI482" i="6" a="1"/>
  <c r="AI482" i="6" s="1"/>
  <c r="AJ482" i="6" s="1" a="1"/>
  <c r="AJ482" i="6" s="1"/>
  <c r="AI483" i="6" a="1"/>
  <c r="AI483" i="6" s="1"/>
  <c r="AJ483" i="6" s="1" a="1"/>
  <c r="AJ483" i="6" s="1"/>
  <c r="AI484" i="6" a="1"/>
  <c r="AI484" i="6" s="1"/>
  <c r="AJ484" i="6" s="1" a="1"/>
  <c r="AJ484" i="6" s="1"/>
  <c r="AI485" i="6" a="1"/>
  <c r="AI485" i="6" s="1"/>
  <c r="AJ485" i="6" s="1" a="1"/>
  <c r="AJ485" i="6" s="1"/>
  <c r="AI486" i="6" a="1"/>
  <c r="AI486" i="6" s="1"/>
  <c r="AJ486" i="6" s="1" a="1"/>
  <c r="AJ486" i="6" s="1"/>
  <c r="AI487" i="6" a="1"/>
  <c r="AI487" i="6" s="1"/>
  <c r="AJ487" i="6" s="1" a="1"/>
  <c r="AJ487" i="6" s="1"/>
  <c r="AI488" i="6" a="1"/>
  <c r="AI488" i="6" s="1"/>
  <c r="AJ488" i="6" s="1" a="1"/>
  <c r="AJ488" i="6" s="1"/>
  <c r="AI489" i="6" a="1"/>
  <c r="AI489" i="6" s="1"/>
  <c r="AJ489" i="6" s="1" a="1"/>
  <c r="AJ489" i="6" s="1"/>
  <c r="AI490" i="6" a="1"/>
  <c r="AI490" i="6" s="1"/>
  <c r="AJ490" i="6" s="1" a="1"/>
  <c r="AJ490" i="6" s="1"/>
  <c r="AI491" i="6" a="1"/>
  <c r="AI491" i="6" s="1"/>
  <c r="AJ491" i="6" s="1" a="1"/>
  <c r="AJ491" i="6" s="1"/>
  <c r="AI492" i="6" a="1"/>
  <c r="AI492" i="6" s="1"/>
  <c r="AJ492" i="6" s="1" a="1"/>
  <c r="AJ492" i="6" s="1"/>
  <c r="AI493" i="6" a="1"/>
  <c r="AI493" i="6" s="1"/>
  <c r="AJ493" i="6" s="1" a="1"/>
  <c r="AJ493" i="6" s="1"/>
  <c r="AI494" i="6" a="1"/>
  <c r="AI494" i="6" s="1"/>
  <c r="AJ494" i="6" s="1" a="1"/>
  <c r="AJ494" i="6" s="1"/>
  <c r="AI495" i="6" a="1"/>
  <c r="AI495" i="6" s="1"/>
  <c r="AJ495" i="6" s="1" a="1"/>
  <c r="AJ495" i="6" s="1"/>
  <c r="AI496" i="6" a="1"/>
  <c r="AI496" i="6" s="1"/>
  <c r="AJ496" i="6" s="1" a="1"/>
  <c r="AJ496" i="6" s="1"/>
  <c r="AI497" i="6" a="1"/>
  <c r="AI497" i="6" s="1"/>
  <c r="AJ497" i="6" s="1" a="1"/>
  <c r="AJ497" i="6" s="1"/>
  <c r="AI498" i="6" a="1"/>
  <c r="AI498" i="6" s="1"/>
  <c r="AJ498" i="6" s="1" a="1"/>
  <c r="AJ498" i="6" s="1"/>
  <c r="AI499" i="6" a="1"/>
  <c r="AI499" i="6" s="1"/>
  <c r="AJ499" i="6" s="1" a="1"/>
  <c r="AJ499" i="6" s="1"/>
  <c r="AI500" i="6" a="1"/>
  <c r="AI500" i="6" s="1"/>
  <c r="AJ500" i="6" s="1" a="1"/>
  <c r="AJ500" i="6" s="1"/>
  <c r="AI501" i="6" a="1"/>
  <c r="AI501" i="6" s="1"/>
  <c r="AJ501" i="6" s="1" a="1"/>
  <c r="AJ501" i="6" s="1"/>
  <c r="AI502" i="6" a="1"/>
  <c r="AI502" i="6" s="1"/>
  <c r="AJ502" i="6" s="1" a="1"/>
  <c r="AJ502" i="6" s="1"/>
  <c r="AI503" i="6" a="1"/>
  <c r="AI503" i="6" s="1"/>
  <c r="AJ503" i="6" s="1" a="1"/>
  <c r="AJ503" i="6" s="1"/>
  <c r="AI504" i="6" a="1"/>
  <c r="AI504" i="6" s="1"/>
  <c r="AJ504" i="6" s="1" a="1"/>
  <c r="AJ504" i="6" s="1"/>
  <c r="AI505" i="6" a="1"/>
  <c r="AI505" i="6" s="1"/>
  <c r="AJ505" i="6" s="1" a="1"/>
  <c r="AJ505" i="6" s="1"/>
  <c r="AI506" i="6" a="1"/>
  <c r="AI506" i="6" s="1"/>
  <c r="AJ506" i="6" s="1" a="1"/>
  <c r="AJ506" i="6" s="1"/>
  <c r="AI507" i="6" a="1"/>
  <c r="AI507" i="6" s="1"/>
  <c r="AJ507" i="6" s="1" a="1"/>
  <c r="AJ507" i="6" s="1"/>
  <c r="AI508" i="6" a="1"/>
  <c r="AI508" i="6" s="1"/>
  <c r="AJ508" i="6" s="1" a="1"/>
  <c r="AJ508" i="6" s="1"/>
  <c r="AI509" i="6" a="1"/>
  <c r="AI509" i="6" s="1"/>
  <c r="AJ509" i="6" s="1" a="1"/>
  <c r="AJ509" i="6" s="1"/>
  <c r="AI510" i="6" a="1"/>
  <c r="AI510" i="6" s="1"/>
  <c r="AJ510" i="6" s="1" a="1"/>
  <c r="AJ510" i="6" s="1"/>
  <c r="AI511" i="6" a="1"/>
  <c r="AI511" i="6" s="1"/>
  <c r="AJ511" i="6" s="1" a="1"/>
  <c r="AJ511" i="6" s="1"/>
  <c r="AI512" i="6" a="1"/>
  <c r="AI512" i="6" s="1"/>
  <c r="AJ512" i="6" s="1" a="1"/>
  <c r="AJ512" i="6" s="1"/>
  <c r="AI513" i="6" a="1"/>
  <c r="AI513" i="6" s="1"/>
  <c r="AJ513" i="6" s="1" a="1"/>
  <c r="AJ513" i="6" s="1"/>
  <c r="AI514" i="6" a="1"/>
  <c r="AI514" i="6" s="1"/>
  <c r="AJ514" i="6" s="1" a="1"/>
  <c r="AJ514" i="6" s="1"/>
  <c r="AI515" i="6" a="1"/>
  <c r="AI515" i="6" s="1"/>
  <c r="AJ515" i="6" s="1" a="1"/>
  <c r="AJ515" i="6" s="1"/>
  <c r="AI516" i="6" a="1"/>
  <c r="AI516" i="6" s="1"/>
  <c r="AJ516" i="6" s="1" a="1"/>
  <c r="AJ516" i="6" s="1"/>
  <c r="AI517" i="6" a="1"/>
  <c r="AI517" i="6" s="1"/>
  <c r="AJ517" i="6" s="1" a="1"/>
  <c r="AJ517" i="6" s="1"/>
  <c r="AI518" i="6" a="1"/>
  <c r="AI518" i="6" s="1"/>
  <c r="AJ518" i="6" s="1" a="1"/>
  <c r="AJ518" i="6" s="1"/>
  <c r="AI519" i="6" a="1"/>
  <c r="AI519" i="6" s="1"/>
  <c r="AJ519" i="6" s="1" a="1"/>
  <c r="AJ519" i="6" s="1"/>
  <c r="AI520" i="6" a="1"/>
  <c r="AI520" i="6" s="1"/>
  <c r="AJ520" i="6" s="1" a="1"/>
  <c r="AJ520" i="6" s="1"/>
  <c r="AI521" i="6" a="1"/>
  <c r="AI521" i="6" s="1"/>
  <c r="AJ521" i="6" s="1" a="1"/>
  <c r="AJ521" i="6" s="1"/>
  <c r="AI522" i="6" a="1"/>
  <c r="AI522" i="6" s="1"/>
  <c r="AJ522" i="6" s="1" a="1"/>
  <c r="AJ522" i="6" s="1"/>
  <c r="AI523" i="6" a="1"/>
  <c r="AI523" i="6" s="1"/>
  <c r="AJ523" i="6" s="1" a="1"/>
  <c r="AJ523" i="6" s="1"/>
  <c r="AI524" i="6" a="1"/>
  <c r="AI524" i="6" s="1"/>
  <c r="AJ524" i="6" s="1" a="1"/>
  <c r="AJ524" i="6" s="1"/>
  <c r="AI525" i="6" a="1"/>
  <c r="AI525" i="6" s="1"/>
  <c r="AJ525" i="6" s="1" a="1"/>
  <c r="AJ525" i="6" s="1"/>
  <c r="AI526" i="6" a="1"/>
  <c r="AI526" i="6" s="1"/>
  <c r="AJ526" i="6" s="1" a="1"/>
  <c r="AJ526" i="6" s="1"/>
  <c r="AI527" i="6" a="1"/>
  <c r="AI527" i="6" s="1"/>
  <c r="AJ527" i="6" s="1" a="1"/>
  <c r="AJ527" i="6" s="1"/>
  <c r="AI528" i="6" a="1"/>
  <c r="AI528" i="6" s="1"/>
  <c r="AJ528" i="6" s="1" a="1"/>
  <c r="AJ528" i="6" s="1"/>
  <c r="AI529" i="6" a="1"/>
  <c r="AI529" i="6" s="1"/>
  <c r="AJ529" i="6" s="1" a="1"/>
  <c r="AJ529" i="6" s="1"/>
  <c r="AI530" i="6" a="1"/>
  <c r="AI530" i="6" s="1"/>
  <c r="AJ530" i="6" s="1" a="1"/>
  <c r="AJ530" i="6" s="1"/>
  <c r="AI531" i="6" a="1"/>
  <c r="AI531" i="6" s="1"/>
  <c r="AJ531" i="6" s="1" a="1"/>
  <c r="AJ531" i="6" s="1"/>
  <c r="AI532" i="6" a="1"/>
  <c r="AI532" i="6" s="1"/>
  <c r="AJ532" i="6" s="1" a="1"/>
  <c r="AJ532" i="6" s="1"/>
  <c r="AI533" i="6" a="1"/>
  <c r="AI533" i="6" s="1"/>
  <c r="AJ533" i="6" s="1" a="1"/>
  <c r="AJ533" i="6" s="1"/>
  <c r="AI534" i="6" a="1"/>
  <c r="AI534" i="6" s="1"/>
  <c r="AJ534" i="6" s="1" a="1"/>
  <c r="AJ534" i="6" s="1"/>
  <c r="AI535" i="6" a="1"/>
  <c r="AI535" i="6" s="1"/>
  <c r="AJ535" i="6" s="1" a="1"/>
  <c r="AJ535" i="6" s="1"/>
  <c r="AI536" i="6" a="1"/>
  <c r="AI536" i="6" s="1"/>
  <c r="AJ536" i="6" s="1" a="1"/>
  <c r="AJ536" i="6" s="1"/>
  <c r="AI537" i="6" a="1"/>
  <c r="AI537" i="6" s="1"/>
  <c r="AJ537" i="6" s="1" a="1"/>
  <c r="AJ537" i="6" s="1"/>
  <c r="AI538" i="6" a="1"/>
  <c r="AI538" i="6" s="1"/>
  <c r="AJ538" i="6" s="1" a="1"/>
  <c r="AJ538" i="6" s="1"/>
  <c r="AI539" i="6" a="1"/>
  <c r="AI539" i="6" s="1"/>
  <c r="AJ539" i="6" s="1" a="1"/>
  <c r="AJ539" i="6" s="1"/>
  <c r="AI540" i="6" a="1"/>
  <c r="AI540" i="6" s="1"/>
  <c r="AJ540" i="6" s="1" a="1"/>
  <c r="AJ540" i="6" s="1"/>
  <c r="AI541" i="6" a="1"/>
  <c r="AI541" i="6" s="1"/>
  <c r="AJ541" i="6" s="1" a="1"/>
  <c r="AJ541" i="6" s="1"/>
  <c r="AI542" i="6" a="1"/>
  <c r="AI542" i="6" s="1"/>
  <c r="AJ542" i="6" s="1" a="1"/>
  <c r="AJ542" i="6" s="1"/>
  <c r="AI543" i="6" a="1"/>
  <c r="AI543" i="6" s="1"/>
  <c r="AJ543" i="6" s="1" a="1"/>
  <c r="AJ543" i="6" s="1"/>
  <c r="AI544" i="6" a="1"/>
  <c r="AI544" i="6" s="1"/>
  <c r="AJ544" i="6" s="1" a="1"/>
  <c r="AJ544" i="6" s="1"/>
  <c r="AI545" i="6" a="1"/>
  <c r="AI545" i="6" s="1"/>
  <c r="AJ545" i="6" s="1" a="1"/>
  <c r="AJ545" i="6" s="1"/>
  <c r="AI546" i="6" a="1"/>
  <c r="AI546" i="6" s="1"/>
  <c r="AJ546" i="6" s="1" a="1"/>
  <c r="AJ546" i="6" s="1"/>
  <c r="AI547" i="6" a="1"/>
  <c r="AI547" i="6" s="1"/>
  <c r="AJ547" i="6" s="1" a="1"/>
  <c r="AJ547" i="6" s="1"/>
  <c r="AI548" i="6" a="1"/>
  <c r="AI548" i="6" s="1"/>
  <c r="AJ548" i="6" s="1" a="1"/>
  <c r="AJ548" i="6" s="1"/>
  <c r="AI549" i="6" a="1"/>
  <c r="AI549" i="6" s="1"/>
  <c r="AJ549" i="6" s="1" a="1"/>
  <c r="AJ549" i="6" s="1"/>
  <c r="AI550" i="6" a="1"/>
  <c r="AI550" i="6" s="1"/>
  <c r="AJ550" i="6" s="1" a="1"/>
  <c r="AJ550" i="6" s="1"/>
  <c r="AI551" i="6" a="1"/>
  <c r="AI551" i="6" s="1"/>
  <c r="AJ551" i="6" s="1" a="1"/>
  <c r="AJ551" i="6" s="1"/>
  <c r="AI552" i="6" a="1"/>
  <c r="AI552" i="6" s="1"/>
  <c r="AJ552" i="6" s="1" a="1"/>
  <c r="AJ552" i="6" s="1"/>
  <c r="AI553" i="6" a="1"/>
  <c r="AI553" i="6" s="1"/>
  <c r="AJ553" i="6" s="1" a="1"/>
  <c r="AJ553" i="6" s="1"/>
  <c r="AI554" i="6" a="1"/>
  <c r="AI554" i="6" s="1"/>
  <c r="AJ554" i="6" s="1" a="1"/>
  <c r="AJ554" i="6" s="1"/>
  <c r="AI555" i="6" a="1"/>
  <c r="AI555" i="6" s="1"/>
  <c r="AJ555" i="6" s="1" a="1"/>
  <c r="AJ555" i="6" s="1"/>
  <c r="AI556" i="6" a="1"/>
  <c r="AI556" i="6" s="1"/>
  <c r="AJ556" i="6" s="1" a="1"/>
  <c r="AJ556" i="6" s="1"/>
  <c r="AI557" i="6" a="1"/>
  <c r="AI557" i="6" s="1"/>
  <c r="AJ557" i="6" s="1" a="1"/>
  <c r="AJ557" i="6" s="1"/>
  <c r="AI558" i="6" a="1"/>
  <c r="AI558" i="6" s="1"/>
  <c r="AJ558" i="6" s="1" a="1"/>
  <c r="AJ558" i="6" s="1"/>
  <c r="AI559" i="6" a="1"/>
  <c r="AI559" i="6" s="1"/>
  <c r="AJ559" i="6" s="1" a="1"/>
  <c r="AJ559" i="6" s="1"/>
  <c r="AI560" i="6" a="1"/>
  <c r="AI560" i="6" s="1"/>
  <c r="AJ560" i="6" s="1" a="1"/>
  <c r="AJ560" i="6" s="1"/>
  <c r="AI561" i="6" a="1"/>
  <c r="AI561" i="6" s="1"/>
  <c r="AJ561" i="6" s="1" a="1"/>
  <c r="AJ561" i="6" s="1"/>
  <c r="AI562" i="6" a="1"/>
  <c r="AI562" i="6" s="1"/>
  <c r="AJ562" i="6" s="1" a="1"/>
  <c r="AJ562" i="6" s="1"/>
  <c r="AI563" i="6" a="1"/>
  <c r="AI563" i="6" s="1"/>
  <c r="AJ563" i="6" s="1" a="1"/>
  <c r="AJ563" i="6" s="1"/>
  <c r="AI564" i="6" a="1"/>
  <c r="AI564" i="6" s="1"/>
  <c r="AJ564" i="6" s="1" a="1"/>
  <c r="AJ564" i="6" s="1"/>
  <c r="AI565" i="6" a="1"/>
  <c r="AI565" i="6" s="1"/>
  <c r="AJ565" i="6" s="1" a="1"/>
  <c r="AJ565" i="6" s="1"/>
  <c r="AI566" i="6" a="1"/>
  <c r="AI566" i="6" s="1"/>
  <c r="AJ566" i="6" s="1" a="1"/>
  <c r="AJ566" i="6" s="1"/>
  <c r="AI567" i="6" a="1"/>
  <c r="AI567" i="6" s="1"/>
  <c r="AJ567" i="6" s="1" a="1"/>
  <c r="AJ567" i="6" s="1"/>
  <c r="AI568" i="6" a="1"/>
  <c r="AI568" i="6" s="1"/>
  <c r="AJ568" i="6" s="1" a="1"/>
  <c r="AJ568" i="6" s="1"/>
  <c r="AI569" i="6" a="1"/>
  <c r="AI569" i="6" s="1"/>
  <c r="AJ569" i="6" s="1" a="1"/>
  <c r="AJ569" i="6" s="1"/>
  <c r="AI570" i="6" a="1"/>
  <c r="AI570" i="6" s="1"/>
  <c r="AJ570" i="6" s="1" a="1"/>
  <c r="AJ570" i="6" s="1"/>
  <c r="AI571" i="6" a="1"/>
  <c r="AI571" i="6" s="1"/>
  <c r="AJ571" i="6" s="1" a="1"/>
  <c r="AJ571" i="6" s="1"/>
  <c r="AI572" i="6" a="1"/>
  <c r="AI572" i="6" s="1"/>
  <c r="AJ572" i="6" s="1" a="1"/>
  <c r="AJ572" i="6" s="1"/>
  <c r="AI573" i="6" a="1"/>
  <c r="AI573" i="6" s="1"/>
  <c r="AJ573" i="6" s="1" a="1"/>
  <c r="AJ573" i="6" s="1"/>
  <c r="AI574" i="6" a="1"/>
  <c r="AI574" i="6" s="1"/>
  <c r="AJ574" i="6" s="1" a="1"/>
  <c r="AJ574" i="6" s="1"/>
  <c r="AI575" i="6" a="1"/>
  <c r="AI575" i="6" s="1"/>
  <c r="AJ575" i="6" s="1" a="1"/>
  <c r="AJ575" i="6" s="1"/>
  <c r="AI576" i="6" a="1"/>
  <c r="AI576" i="6" s="1"/>
  <c r="AJ576" i="6" s="1" a="1"/>
  <c r="AJ576" i="6" s="1"/>
  <c r="AI577" i="6" a="1"/>
  <c r="AI577" i="6" s="1"/>
  <c r="AJ577" i="6" s="1" a="1"/>
  <c r="AJ577" i="6" s="1"/>
  <c r="AI578" i="6" a="1"/>
  <c r="AI578" i="6" s="1"/>
  <c r="AJ578" i="6" s="1" a="1"/>
  <c r="AJ578" i="6" s="1"/>
  <c r="AI579" i="6" a="1"/>
  <c r="AI579" i="6" s="1"/>
  <c r="AJ579" i="6" s="1" a="1"/>
  <c r="AJ579" i="6" s="1"/>
  <c r="AI580" i="6" a="1"/>
  <c r="AI580" i="6" s="1"/>
  <c r="AJ580" i="6" s="1" a="1"/>
  <c r="AJ580" i="6" s="1"/>
  <c r="AI581" i="6" a="1"/>
  <c r="AI581" i="6" s="1"/>
  <c r="AJ581" i="6" s="1" a="1"/>
  <c r="AJ581" i="6" s="1"/>
  <c r="AI582" i="6" a="1"/>
  <c r="AI582" i="6" s="1"/>
  <c r="AJ582" i="6" s="1" a="1"/>
  <c r="AJ582" i="6" s="1"/>
  <c r="AI583" i="6" a="1"/>
  <c r="AI583" i="6" s="1"/>
  <c r="AJ583" i="6" s="1" a="1"/>
  <c r="AJ583" i="6" s="1"/>
  <c r="AI584" i="6" a="1"/>
  <c r="AI584" i="6" s="1"/>
  <c r="AJ584" i="6" s="1" a="1"/>
  <c r="AJ584" i="6" s="1"/>
  <c r="AI585" i="6" a="1"/>
  <c r="AI585" i="6" s="1"/>
  <c r="AJ585" i="6" s="1" a="1"/>
  <c r="AJ585" i="6" s="1"/>
  <c r="AI586" i="6" a="1"/>
  <c r="AI586" i="6" s="1"/>
  <c r="AJ586" i="6" s="1" a="1"/>
  <c r="AJ586" i="6" s="1"/>
  <c r="AI587" i="6" a="1"/>
  <c r="AI587" i="6" s="1"/>
  <c r="AJ587" i="6" s="1" a="1"/>
  <c r="AJ587" i="6" s="1"/>
  <c r="AI588" i="6" a="1"/>
  <c r="AI588" i="6" s="1"/>
  <c r="AJ588" i="6" s="1" a="1"/>
  <c r="AJ588" i="6" s="1"/>
  <c r="AI589" i="6" a="1"/>
  <c r="AI589" i="6" s="1"/>
  <c r="AJ589" i="6" s="1" a="1"/>
  <c r="AJ589" i="6" s="1"/>
  <c r="AI590" i="6" a="1"/>
  <c r="AI590" i="6" s="1"/>
  <c r="AJ590" i="6" s="1" a="1"/>
  <c r="AJ590" i="6" s="1"/>
  <c r="AI591" i="6" a="1"/>
  <c r="AI591" i="6" s="1"/>
  <c r="AJ591" i="6" s="1" a="1"/>
  <c r="AJ591" i="6" s="1"/>
  <c r="AI592" i="6" a="1"/>
  <c r="AI592" i="6" s="1"/>
  <c r="AJ592" i="6" s="1" a="1"/>
  <c r="AJ592" i="6" s="1"/>
  <c r="AI593" i="6" a="1"/>
  <c r="AI593" i="6" s="1"/>
  <c r="AJ593" i="6" s="1" a="1"/>
  <c r="AJ593" i="6" s="1"/>
  <c r="AI594" i="6" a="1"/>
  <c r="AI594" i="6" s="1"/>
  <c r="AJ594" i="6" s="1" a="1"/>
  <c r="AJ594" i="6" s="1"/>
  <c r="AI595" i="6" a="1"/>
  <c r="AI595" i="6" s="1"/>
  <c r="AJ595" i="6" s="1" a="1"/>
  <c r="AJ595" i="6" s="1"/>
  <c r="AI596" i="6" a="1"/>
  <c r="AI596" i="6" s="1"/>
  <c r="AJ596" i="6" s="1" a="1"/>
  <c r="AJ596" i="6" s="1"/>
  <c r="AI597" i="6" a="1"/>
  <c r="AI597" i="6" s="1"/>
  <c r="AJ597" i="6" s="1" a="1"/>
  <c r="AJ597" i="6" s="1"/>
  <c r="AI598" i="6" a="1"/>
  <c r="AI598" i="6" s="1"/>
  <c r="AJ598" i="6" s="1" a="1"/>
  <c r="AJ598" i="6" s="1"/>
  <c r="AI599" i="6" a="1"/>
  <c r="AI599" i="6" s="1"/>
  <c r="AJ599" i="6" s="1" a="1"/>
  <c r="AJ599" i="6" s="1"/>
  <c r="AI600" i="6" a="1"/>
  <c r="AI600" i="6" s="1"/>
  <c r="AJ600" i="6" s="1" a="1"/>
  <c r="AJ600" i="6" s="1"/>
  <c r="AI601" i="6" a="1"/>
  <c r="AI601" i="6" s="1"/>
  <c r="AJ601" i="6" s="1" a="1"/>
  <c r="AJ601" i="6" s="1"/>
  <c r="AI602" i="6" a="1"/>
  <c r="AI602" i="6" s="1"/>
  <c r="AJ602" i="6" s="1" a="1"/>
  <c r="AJ602" i="6" s="1"/>
  <c r="AI603" i="6" a="1"/>
  <c r="AI603" i="6" s="1"/>
  <c r="AJ603" i="6" s="1" a="1"/>
  <c r="AJ603" i="6" s="1"/>
  <c r="AI604" i="6" a="1"/>
  <c r="AI604" i="6" s="1"/>
  <c r="AJ604" i="6" s="1" a="1"/>
  <c r="AJ604" i="6" s="1"/>
  <c r="AI605" i="6" a="1"/>
  <c r="AI605" i="6" s="1"/>
  <c r="AJ605" i="6" s="1" a="1"/>
  <c r="AJ605" i="6" s="1"/>
  <c r="AI606" i="6" a="1"/>
  <c r="AI606" i="6" s="1"/>
  <c r="AJ606" i="6" s="1" a="1"/>
  <c r="AJ606" i="6" s="1"/>
  <c r="AI607" i="6" a="1"/>
  <c r="AI607" i="6" s="1"/>
  <c r="AJ607" i="6" s="1" a="1"/>
  <c r="AJ607" i="6" s="1"/>
  <c r="AI608" i="6" a="1"/>
  <c r="AI608" i="6" s="1"/>
  <c r="AJ608" i="6" s="1" a="1"/>
  <c r="AJ608" i="6" s="1"/>
  <c r="AI609" i="6" a="1"/>
  <c r="AI609" i="6" s="1"/>
  <c r="AJ609" i="6" s="1" a="1"/>
  <c r="AJ609" i="6" s="1"/>
  <c r="AI610" i="6" a="1"/>
  <c r="AI610" i="6" s="1"/>
  <c r="AJ610" i="6" s="1" a="1"/>
  <c r="AJ610" i="6" s="1"/>
  <c r="AI611" i="6" a="1"/>
  <c r="AI611" i="6" s="1"/>
  <c r="AJ611" i="6" s="1" a="1"/>
  <c r="AJ611" i="6" s="1"/>
  <c r="AI612" i="6" a="1"/>
  <c r="AI612" i="6" s="1"/>
  <c r="AJ612" i="6" s="1" a="1"/>
  <c r="AJ612" i="6" s="1"/>
  <c r="AI613" i="6" a="1"/>
  <c r="AI613" i="6" s="1"/>
  <c r="AJ613" i="6" s="1" a="1"/>
  <c r="AJ613" i="6" s="1"/>
  <c r="AI614" i="6" a="1"/>
  <c r="AI614" i="6" s="1"/>
  <c r="AJ614" i="6" s="1" a="1"/>
  <c r="AJ614" i="6" s="1"/>
  <c r="AI615" i="6" a="1"/>
  <c r="AI615" i="6" s="1"/>
  <c r="AJ615" i="6" s="1" a="1"/>
  <c r="AJ615" i="6" s="1"/>
  <c r="AI616" i="6" a="1"/>
  <c r="AI616" i="6" s="1"/>
  <c r="AJ616" i="6" s="1" a="1"/>
  <c r="AJ616" i="6" s="1"/>
  <c r="AI617" i="6" a="1"/>
  <c r="AI617" i="6" s="1"/>
  <c r="AJ617" i="6" s="1" a="1"/>
  <c r="AJ617" i="6" s="1"/>
  <c r="AI618" i="6" a="1"/>
  <c r="AI618" i="6" s="1"/>
  <c r="AJ618" i="6" s="1" a="1"/>
  <c r="AJ618" i="6" s="1"/>
  <c r="AI619" i="6" a="1"/>
  <c r="AI619" i="6" s="1"/>
  <c r="AJ619" i="6" s="1" a="1"/>
  <c r="AJ619" i="6" s="1"/>
  <c r="AI620" i="6" a="1"/>
  <c r="AI620" i="6" s="1"/>
  <c r="AJ620" i="6" s="1" a="1"/>
  <c r="AJ620" i="6" s="1"/>
  <c r="AI621" i="6" a="1"/>
  <c r="AI621" i="6" s="1"/>
  <c r="AJ621" i="6" s="1" a="1"/>
  <c r="AJ621" i="6" s="1"/>
  <c r="AI622" i="6" a="1"/>
  <c r="AI622" i="6" s="1"/>
  <c r="AJ622" i="6" s="1" a="1"/>
  <c r="AJ622" i="6" s="1"/>
  <c r="AI623" i="6" a="1"/>
  <c r="AI623" i="6" s="1"/>
  <c r="AJ623" i="6" s="1" a="1"/>
  <c r="AJ623" i="6" s="1"/>
  <c r="AI624" i="6" a="1"/>
  <c r="AI624" i="6" s="1"/>
  <c r="AJ624" i="6" s="1" a="1"/>
  <c r="AJ624" i="6" s="1"/>
  <c r="AI625" i="6" a="1"/>
  <c r="AI625" i="6" s="1"/>
  <c r="AJ625" i="6" s="1" a="1"/>
  <c r="AJ625" i="6" s="1"/>
  <c r="AI626" i="6" a="1"/>
  <c r="AI626" i="6" s="1"/>
  <c r="AJ626" i="6" s="1" a="1"/>
  <c r="AJ626" i="6" s="1"/>
  <c r="AI627" i="6" a="1"/>
  <c r="AI627" i="6" s="1"/>
  <c r="AJ627" i="6" s="1" a="1"/>
  <c r="AJ627" i="6" s="1"/>
  <c r="AI628" i="6" a="1"/>
  <c r="AI628" i="6" s="1"/>
  <c r="AJ628" i="6" s="1" a="1"/>
  <c r="AJ628" i="6" s="1"/>
  <c r="AI629" i="6" a="1"/>
  <c r="AI629" i="6" s="1"/>
  <c r="AJ629" i="6" s="1" a="1"/>
  <c r="AJ629" i="6" s="1"/>
  <c r="AI630" i="6" a="1"/>
  <c r="AI630" i="6" s="1"/>
  <c r="AJ630" i="6" s="1" a="1"/>
  <c r="AJ630" i="6" s="1"/>
  <c r="AI631" i="6" a="1"/>
  <c r="AI631" i="6" s="1"/>
  <c r="AJ631" i="6" s="1" a="1"/>
  <c r="AJ631" i="6" s="1"/>
  <c r="AI632" i="6" a="1"/>
  <c r="AI632" i="6" s="1"/>
  <c r="AJ632" i="6" s="1" a="1"/>
  <c r="AJ632" i="6" s="1"/>
  <c r="AI633" i="6" a="1"/>
  <c r="AI633" i="6" s="1"/>
  <c r="AJ633" i="6" s="1" a="1"/>
  <c r="AJ633" i="6" s="1"/>
  <c r="AI634" i="6" a="1"/>
  <c r="AI634" i="6" s="1"/>
  <c r="AJ634" i="6" s="1" a="1"/>
  <c r="AJ634" i="6" s="1"/>
  <c r="AI635" i="6" a="1"/>
  <c r="AI635" i="6" s="1"/>
  <c r="AJ635" i="6" s="1" a="1"/>
  <c r="AJ635" i="6" s="1"/>
  <c r="AI636" i="6" a="1"/>
  <c r="AI636" i="6" s="1"/>
  <c r="AJ636" i="6" s="1" a="1"/>
  <c r="AJ636" i="6" s="1"/>
  <c r="AI637" i="6" a="1"/>
  <c r="AI637" i="6" s="1"/>
  <c r="AJ637" i="6" s="1" a="1"/>
  <c r="AJ637" i="6" s="1"/>
  <c r="AI638" i="6" a="1"/>
  <c r="AI638" i="6" s="1"/>
  <c r="AJ638" i="6" s="1" a="1"/>
  <c r="AJ638" i="6" s="1"/>
  <c r="AI639" i="6" a="1"/>
  <c r="AI639" i="6" s="1"/>
  <c r="AJ639" i="6" s="1" a="1"/>
  <c r="AJ639" i="6" s="1"/>
  <c r="AI640" i="6" a="1"/>
  <c r="AI640" i="6" s="1"/>
  <c r="AJ640" i="6" s="1" a="1"/>
  <c r="AJ640" i="6" s="1"/>
  <c r="AI641" i="6" a="1"/>
  <c r="AI641" i="6" s="1"/>
  <c r="AJ641" i="6" s="1" a="1"/>
  <c r="AJ641" i="6" s="1"/>
  <c r="AI642" i="6" a="1"/>
  <c r="AI642" i="6" s="1"/>
  <c r="AJ642" i="6" s="1" a="1"/>
  <c r="AJ642" i="6" s="1"/>
  <c r="AI643" i="6" a="1"/>
  <c r="AI643" i="6" s="1"/>
  <c r="AJ643" i="6" s="1" a="1"/>
  <c r="AJ643" i="6" s="1"/>
  <c r="AI644" i="6" a="1"/>
  <c r="AI644" i="6" s="1"/>
  <c r="AJ644" i="6" s="1" a="1"/>
  <c r="AJ644" i="6" s="1"/>
  <c r="AI645" i="6" a="1"/>
  <c r="AI645" i="6" s="1"/>
  <c r="AJ645" i="6" s="1" a="1"/>
  <c r="AJ645" i="6" s="1"/>
  <c r="AI646" i="6" a="1"/>
  <c r="AI646" i="6" s="1"/>
  <c r="AJ646" i="6" s="1" a="1"/>
  <c r="AJ646" i="6" s="1"/>
  <c r="AI647" i="6" a="1"/>
  <c r="AI647" i="6" s="1"/>
  <c r="AJ647" i="6" s="1" a="1"/>
  <c r="AJ647" i="6" s="1"/>
  <c r="AI648" i="6" a="1"/>
  <c r="AI648" i="6" s="1"/>
  <c r="AJ648" i="6" s="1" a="1"/>
  <c r="AJ648" i="6" s="1"/>
  <c r="AI649" i="6" a="1"/>
  <c r="AI649" i="6" s="1"/>
  <c r="AJ649" i="6" s="1" a="1"/>
  <c r="AJ649" i="6" s="1"/>
  <c r="AI650" i="6" a="1"/>
  <c r="AI650" i="6" s="1"/>
  <c r="AJ650" i="6" s="1" a="1"/>
  <c r="AJ650" i="6" s="1"/>
  <c r="AI651" i="6" a="1"/>
  <c r="AI651" i="6" s="1"/>
  <c r="AJ651" i="6" s="1" a="1"/>
  <c r="AJ651" i="6" s="1"/>
  <c r="AI652" i="6" a="1"/>
  <c r="AI652" i="6" s="1"/>
  <c r="AJ652" i="6" s="1" a="1"/>
  <c r="AJ652" i="6" s="1"/>
  <c r="AI653" i="6" a="1"/>
  <c r="AI653" i="6" s="1"/>
  <c r="AJ653" i="6" s="1" a="1"/>
  <c r="AJ653" i="6" s="1"/>
  <c r="AI654" i="6" a="1"/>
  <c r="AI654" i="6" s="1"/>
  <c r="AJ654" i="6" s="1" a="1"/>
  <c r="AJ654" i="6" s="1"/>
  <c r="AI655" i="6" a="1"/>
  <c r="AI655" i="6" s="1"/>
  <c r="AJ655" i="6" s="1" a="1"/>
  <c r="AJ655" i="6" s="1"/>
  <c r="AI656" i="6" a="1"/>
  <c r="AI656" i="6" s="1"/>
  <c r="AJ656" i="6" s="1" a="1"/>
  <c r="AJ656" i="6" s="1"/>
  <c r="AI657" i="6" a="1"/>
  <c r="AI657" i="6" s="1"/>
  <c r="AJ657" i="6" s="1" a="1"/>
  <c r="AJ657" i="6" s="1"/>
  <c r="AI658" i="6" a="1"/>
  <c r="AI658" i="6" s="1"/>
  <c r="AJ658" i="6" s="1" a="1"/>
  <c r="AJ658" i="6" s="1"/>
  <c r="AI659" i="6" a="1"/>
  <c r="AI659" i="6" s="1"/>
  <c r="AJ659" i="6" s="1" a="1"/>
  <c r="AJ659" i="6" s="1"/>
  <c r="AI660" i="6" a="1"/>
  <c r="AI660" i="6" s="1"/>
  <c r="AJ660" i="6" s="1" a="1"/>
  <c r="AJ660" i="6" s="1"/>
  <c r="AI661" i="6" a="1"/>
  <c r="AI661" i="6" s="1"/>
  <c r="AJ661" i="6" s="1" a="1"/>
  <c r="AJ661" i="6" s="1"/>
  <c r="AI662" i="6" a="1"/>
  <c r="AI662" i="6" s="1"/>
  <c r="AJ662" i="6" s="1" a="1"/>
  <c r="AJ662" i="6" s="1"/>
  <c r="AI663" i="6" a="1"/>
  <c r="AI663" i="6" s="1"/>
  <c r="AJ663" i="6" s="1" a="1"/>
  <c r="AJ663" i="6" s="1"/>
  <c r="AI664" i="6" a="1"/>
  <c r="AI664" i="6" s="1"/>
  <c r="AJ664" i="6" s="1" a="1"/>
  <c r="AJ664" i="6" s="1"/>
  <c r="AI665" i="6" a="1"/>
  <c r="AI665" i="6" s="1"/>
  <c r="AJ665" i="6" s="1" a="1"/>
  <c r="AJ665" i="6" s="1"/>
  <c r="AI666" i="6" a="1"/>
  <c r="AI666" i="6" s="1"/>
  <c r="AJ666" i="6" s="1" a="1"/>
  <c r="AJ666" i="6" s="1"/>
  <c r="AI667" i="6" a="1"/>
  <c r="AI667" i="6" s="1"/>
  <c r="AJ667" i="6" s="1" a="1"/>
  <c r="AJ667" i="6" s="1"/>
  <c r="AI668" i="6" a="1"/>
  <c r="AI668" i="6" s="1"/>
  <c r="AJ668" i="6" s="1" a="1"/>
  <c r="AJ668" i="6" s="1"/>
  <c r="AI669" i="6" a="1"/>
  <c r="AI669" i="6" s="1"/>
  <c r="AJ669" i="6" s="1" a="1"/>
  <c r="AJ669" i="6" s="1"/>
  <c r="AI670" i="6" a="1"/>
  <c r="AI670" i="6" s="1"/>
  <c r="AJ670" i="6" s="1" a="1"/>
  <c r="AJ670" i="6" s="1"/>
  <c r="AI671" i="6" a="1"/>
  <c r="AI671" i="6" s="1"/>
  <c r="AJ671" i="6" s="1" a="1"/>
  <c r="AJ671" i="6" s="1"/>
  <c r="AI672" i="6" a="1"/>
  <c r="AI672" i="6" s="1"/>
  <c r="AJ672" i="6" s="1" a="1"/>
  <c r="AJ672" i="6" s="1"/>
  <c r="AI673" i="6" a="1"/>
  <c r="AI673" i="6" s="1"/>
  <c r="AJ673" i="6" s="1" a="1"/>
  <c r="AJ673" i="6" s="1"/>
  <c r="AI674" i="6" a="1"/>
  <c r="AI674" i="6" s="1"/>
  <c r="AJ674" i="6" s="1" a="1"/>
  <c r="AJ674" i="6" s="1"/>
  <c r="AI675" i="6" a="1"/>
  <c r="AI675" i="6" s="1"/>
  <c r="AJ675" i="6" s="1" a="1"/>
  <c r="AJ675" i="6" s="1"/>
  <c r="AI676" i="6" a="1"/>
  <c r="AI676" i="6" s="1"/>
  <c r="AJ676" i="6" s="1" a="1"/>
  <c r="AJ676" i="6" s="1"/>
  <c r="AI677" i="6" a="1"/>
  <c r="AI677" i="6" s="1"/>
  <c r="AJ677" i="6" s="1" a="1"/>
  <c r="AJ677" i="6" s="1"/>
  <c r="AI678" i="6" a="1"/>
  <c r="AI678" i="6" s="1"/>
  <c r="AJ678" i="6" s="1" a="1"/>
  <c r="AJ678" i="6" s="1"/>
  <c r="AI679" i="6" a="1"/>
  <c r="AI679" i="6" s="1"/>
  <c r="AJ679" i="6" s="1" a="1"/>
  <c r="AJ679" i="6" s="1"/>
  <c r="AI680" i="6" a="1"/>
  <c r="AI680" i="6" s="1"/>
  <c r="AJ680" i="6" s="1" a="1"/>
  <c r="AJ680" i="6" s="1"/>
  <c r="AI845" i="6" a="1"/>
  <c r="AI845" i="6" s="1"/>
  <c r="AJ845" i="6" s="1" a="1"/>
  <c r="AJ845" i="6" s="1"/>
  <c r="AH807" i="6" a="1"/>
  <c r="AH807" i="6" s="1"/>
  <c r="AH808" i="6" a="1"/>
  <c r="AH808" i="6" s="1"/>
  <c r="AH809" i="6" a="1"/>
  <c r="AH809" i="6" s="1"/>
  <c r="AH725" i="6" a="1"/>
  <c r="AH725" i="6" s="1"/>
  <c r="AH706" i="6" a="1"/>
  <c r="AH706" i="6" s="1"/>
  <c r="AH810" i="6" a="1"/>
  <c r="AH810" i="6" s="1"/>
  <c r="AH855" i="6" a="1"/>
  <c r="AH855" i="6" s="1"/>
  <c r="AH723" i="6" a="1"/>
  <c r="AH723" i="6" s="1"/>
  <c r="AH890" i="6" a="1"/>
  <c r="AH890" i="6" s="1"/>
  <c r="AH891" i="6" a="1"/>
  <c r="AH891" i="6" s="1"/>
  <c r="AH813" i="6" a="1"/>
  <c r="AH813" i="6" s="1"/>
  <c r="AH814" i="6" a="1"/>
  <c r="AH814" i="6" s="1"/>
  <c r="AH860" i="6" a="1"/>
  <c r="AH860" i="6" s="1"/>
  <c r="AH884" i="6" a="1"/>
  <c r="AH884" i="6" s="1"/>
  <c r="AH861" i="6" a="1"/>
  <c r="AH861" i="6" s="1"/>
  <c r="AH883" i="6" a="1"/>
  <c r="AH883" i="6" s="1"/>
  <c r="AH812" i="6" a="1"/>
  <c r="AH812" i="6" s="1"/>
  <c r="AH743" i="6" a="1"/>
  <c r="AH743" i="6" s="1"/>
  <c r="AH786" i="6" a="1"/>
  <c r="AH786" i="6" s="1"/>
  <c r="AH882" i="6" a="1"/>
  <c r="AH882" i="6" s="1"/>
  <c r="AH877" i="6" a="1"/>
  <c r="AH877" i="6" s="1"/>
  <c r="AH742" i="6" a="1"/>
  <c r="AH742" i="6" s="1"/>
  <c r="AH770" i="6" a="1"/>
  <c r="AH770" i="6" s="1"/>
  <c r="AH737" i="6" a="1"/>
  <c r="AH737" i="6" s="1"/>
  <c r="AH738" i="6" a="1"/>
  <c r="AH738" i="6" s="1"/>
  <c r="AH716" i="6" a="1"/>
  <c r="AH716" i="6" s="1"/>
  <c r="AH874" i="6" a="1"/>
  <c r="AH874" i="6" s="1"/>
  <c r="AH733" i="6" a="1"/>
  <c r="AH733" i="6" s="1"/>
  <c r="AH787" i="6" a="1"/>
  <c r="AH787" i="6" s="1"/>
  <c r="AH788" i="6" a="1"/>
  <c r="AH788" i="6" s="1"/>
  <c r="AH867" i="6" a="1"/>
  <c r="AH867" i="6" s="1"/>
  <c r="AH868" i="6" a="1"/>
  <c r="AH868" i="6" s="1"/>
  <c r="AH869" i="6" a="1"/>
  <c r="AH869" i="6" s="1"/>
  <c r="AH870" i="6" a="1"/>
  <c r="AH870" i="6" s="1"/>
  <c r="AH871" i="6" a="1"/>
  <c r="AH871" i="6" s="1"/>
  <c r="AH835" i="6" a="1"/>
  <c r="AH835" i="6" s="1"/>
  <c r="AH833" i="6" a="1"/>
  <c r="AH833" i="6" s="1"/>
  <c r="AH837" i="6" a="1"/>
  <c r="AH837" i="6" s="1"/>
  <c r="AH896" i="6" a="1"/>
  <c r="AH896" i="6" s="1"/>
  <c r="AH775" i="6" a="1"/>
  <c r="AH775" i="6" s="1"/>
  <c r="AH776" i="6" a="1"/>
  <c r="AH776" i="6" s="1"/>
  <c r="AH777" i="6" a="1"/>
  <c r="AH777" i="6" s="1"/>
  <c r="AH778" i="6" a="1"/>
  <c r="AH778" i="6" s="1"/>
  <c r="AH779" i="6" a="1"/>
  <c r="AH779" i="6" s="1"/>
  <c r="AH780" i="6" a="1"/>
  <c r="AH780" i="6" s="1"/>
  <c r="AH782" i="6" a="1"/>
  <c r="AH782" i="6" s="1"/>
  <c r="AH894" i="6" a="1"/>
  <c r="AH894" i="6" s="1"/>
  <c r="AH895" i="6" a="1"/>
  <c r="AH895" i="6" s="1"/>
  <c r="AH793" i="6" a="1"/>
  <c r="AH793" i="6" s="1"/>
  <c r="AH758" i="6" a="1"/>
  <c r="AH758" i="6" s="1"/>
  <c r="AH759" i="6" a="1"/>
  <c r="AH759" i="6" s="1"/>
  <c r="AH722" i="6" a="1"/>
  <c r="AH722" i="6" s="1"/>
  <c r="AH763" i="6" a="1"/>
  <c r="AH763" i="6" s="1"/>
  <c r="AH834" i="6" a="1"/>
  <c r="AH834" i="6" s="1"/>
  <c r="AH858" i="6" a="1"/>
  <c r="AH858" i="6" s="1"/>
  <c r="AH844" i="6" a="1"/>
  <c r="AH844" i="6" s="1"/>
  <c r="AH732" i="6" a="1"/>
  <c r="AH732" i="6" s="1"/>
  <c r="AH848" i="6" a="1"/>
  <c r="AH848" i="6" s="1"/>
  <c r="AH849" i="6" a="1"/>
  <c r="AH849" i="6" s="1"/>
  <c r="AH824" i="6" a="1"/>
  <c r="AH824" i="6" s="1"/>
  <c r="AH838" i="6" a="1"/>
  <c r="AH838" i="6" s="1"/>
  <c r="AH862" i="6" a="1"/>
  <c r="AH862" i="6" s="1"/>
  <c r="AH863" i="6" a="1"/>
  <c r="AH863" i="6" s="1"/>
  <c r="AH864" i="6" a="1"/>
  <c r="AH864" i="6" s="1"/>
  <c r="AH865" i="6" a="1"/>
  <c r="AH865" i="6" s="1"/>
  <c r="AH790" i="6" a="1"/>
  <c r="AH790" i="6" s="1"/>
  <c r="AH885" i="6" a="1"/>
  <c r="AH885" i="6" s="1"/>
  <c r="AH688" i="6" a="1"/>
  <c r="AH688" i="6" s="1"/>
  <c r="AH853" i="6" a="1"/>
  <c r="AH853" i="6" s="1"/>
  <c r="AH826" i="6" a="1"/>
  <c r="AH826" i="6" s="1"/>
  <c r="AH897" i="6" a="1"/>
  <c r="AH897" i="6" s="1"/>
  <c r="AH789" i="6" a="1"/>
  <c r="AH789" i="6" s="1"/>
  <c r="AH898" i="6" a="1"/>
  <c r="AH898" i="6" s="1"/>
  <c r="AH899" i="6" a="1"/>
  <c r="AH899" i="6" s="1"/>
  <c r="AH875" i="6" a="1"/>
  <c r="AH875" i="6" s="1"/>
  <c r="AH832" i="6" a="1"/>
  <c r="AH832" i="6" s="1"/>
  <c r="AH747" i="6" a="1"/>
  <c r="AH747" i="6" s="1"/>
  <c r="AH753" i="6" a="1"/>
  <c r="AH753" i="6" s="1"/>
  <c r="AH754" i="6" a="1"/>
  <c r="AH754" i="6" s="1"/>
  <c r="AH755" i="6" a="1"/>
  <c r="AH755" i="6" s="1"/>
  <c r="AH756" i="6" a="1"/>
  <c r="AH756" i="6" s="1"/>
  <c r="AH886" i="6" a="1"/>
  <c r="AH886" i="6" s="1"/>
  <c r="AH825" i="6" a="1"/>
  <c r="AH825" i="6" s="1"/>
  <c r="AH794" i="6" a="1"/>
  <c r="AH794" i="6" s="1"/>
  <c r="AH752" i="6" a="1"/>
  <c r="AH752" i="6" s="1"/>
  <c r="AH893" i="6" a="1"/>
  <c r="AH893" i="6" s="1"/>
  <c r="AH768" i="6" a="1"/>
  <c r="AH768" i="6" s="1"/>
  <c r="AH749" i="6" a="1"/>
  <c r="AH749" i="6" s="1"/>
  <c r="AH750" i="6" a="1"/>
  <c r="AH750" i="6" s="1"/>
  <c r="AH840" i="6" a="1"/>
  <c r="AH840" i="6" s="1"/>
  <c r="AH841" i="6" a="1"/>
  <c r="AH841" i="6" s="1"/>
  <c r="AH767" i="6" a="1"/>
  <c r="AH767" i="6" s="1"/>
  <c r="AH773" i="6" a="1"/>
  <c r="AH773" i="6" s="1"/>
  <c r="AH707" i="6" a="1"/>
  <c r="AH707" i="6" s="1"/>
  <c r="AH804" i="6" a="1"/>
  <c r="AH804" i="6" s="1"/>
  <c r="AH781" i="6" a="1"/>
  <c r="AH781" i="6" s="1"/>
  <c r="AH805" i="6" a="1"/>
  <c r="AH805" i="6" s="1"/>
  <c r="AH806" i="6" a="1"/>
  <c r="AH806" i="6" s="1"/>
  <c r="AH745" i="6" a="1"/>
  <c r="AH745" i="6" s="1"/>
  <c r="AH854" i="6" a="1"/>
  <c r="AH854" i="6" s="1"/>
  <c r="AH859" i="6" a="1"/>
  <c r="AH859" i="6" s="1"/>
  <c r="AH842" i="6" a="1"/>
  <c r="AH842" i="6" s="1"/>
  <c r="AH795" i="6" a="1"/>
  <c r="AH795" i="6" s="1"/>
  <c r="AH692" i="6" a="1"/>
  <c r="AH692" i="6" s="1"/>
  <c r="AH709" i="6" a="1"/>
  <c r="AH709" i="6" s="1"/>
  <c r="AH693" i="6" a="1"/>
  <c r="AH693" i="6" s="1"/>
  <c r="AH694" i="6" a="1"/>
  <c r="AH694" i="6" s="1"/>
  <c r="AH843" i="6" a="1"/>
  <c r="AH843" i="6" s="1"/>
  <c r="AH714" i="6" a="1"/>
  <c r="AH714" i="6" s="1"/>
  <c r="AH715" i="6" a="1"/>
  <c r="AH715" i="6" s="1"/>
  <c r="AH708" i="6" a="1"/>
  <c r="AH708" i="6" s="1"/>
  <c r="AH785" i="6" a="1"/>
  <c r="AH785" i="6" s="1"/>
  <c r="AH771" i="6" a="1"/>
  <c r="AH771" i="6" s="1"/>
  <c r="AH726" i="6" a="1"/>
  <c r="AH726" i="6" s="1"/>
  <c r="AH836" i="6" a="1"/>
  <c r="AH836" i="6" s="1"/>
  <c r="AH757" i="6" a="1"/>
  <c r="AH757" i="6" s="1"/>
  <c r="AH751" i="6" a="1"/>
  <c r="AH751" i="6" s="1"/>
  <c r="AH748" i="6" a="1"/>
  <c r="AH748" i="6" s="1"/>
  <c r="AH681" i="6" a="1"/>
  <c r="AH681" i="6" s="1"/>
  <c r="AH866" i="6" a="1"/>
  <c r="AH866" i="6" s="1"/>
  <c r="AH703" i="6" a="1"/>
  <c r="AH703" i="6" s="1"/>
  <c r="AH704" i="6" a="1"/>
  <c r="AH704" i="6" s="1"/>
  <c r="AH718" i="6" a="1"/>
  <c r="AH718" i="6" s="1"/>
  <c r="AH691" i="6" a="1"/>
  <c r="AH691" i="6" s="1"/>
  <c r="AH857" i="6" a="1"/>
  <c r="AH857" i="6" s="1"/>
  <c r="AH734" i="6" a="1"/>
  <c r="AH734" i="6" s="1"/>
  <c r="AH735" i="6" a="1"/>
  <c r="AH735" i="6" s="1"/>
  <c r="AH736" i="6" a="1"/>
  <c r="AH736" i="6" s="1"/>
  <c r="AH727" i="6" a="1"/>
  <c r="AH727" i="6" s="1"/>
  <c r="AH728" i="6" a="1"/>
  <c r="AH728" i="6" s="1"/>
  <c r="AH729" i="6" a="1"/>
  <c r="AH729" i="6" s="1"/>
  <c r="AH730" i="6" a="1"/>
  <c r="AH730" i="6" s="1"/>
  <c r="AH741" i="6" a="1"/>
  <c r="AH741" i="6" s="1"/>
  <c r="AH760" i="6" a="1"/>
  <c r="AH760" i="6" s="1"/>
  <c r="AH761" i="6" a="1"/>
  <c r="AH761" i="6" s="1"/>
  <c r="AH710" i="6" a="1"/>
  <c r="AH710" i="6" s="1"/>
  <c r="AH711" i="6" a="1"/>
  <c r="AH711" i="6" s="1"/>
  <c r="AH762" i="6" a="1"/>
  <c r="AH762" i="6" s="1"/>
  <c r="AH682" i="6" a="1"/>
  <c r="AH682" i="6" s="1"/>
  <c r="AH803" i="6" a="1"/>
  <c r="AH803" i="6" s="1"/>
  <c r="AH717" i="6" a="1"/>
  <c r="AH717" i="6" s="1"/>
  <c r="AH731" i="6" a="1"/>
  <c r="AH731" i="6" s="1"/>
  <c r="AH705" i="6" a="1"/>
  <c r="AH705" i="6" s="1"/>
  <c r="AH744" i="6" a="1"/>
  <c r="AH744" i="6" s="1"/>
  <c r="AH724" i="6" a="1"/>
  <c r="AH724" i="6" s="1"/>
  <c r="AH856" i="6" a="1"/>
  <c r="AH856" i="6" s="1"/>
  <c r="AH889" i="6" a="1"/>
  <c r="AH889" i="6" s="1"/>
  <c r="AH791" i="6" a="1"/>
  <c r="AH791" i="6" s="1"/>
  <c r="AH792" i="6" a="1"/>
  <c r="AH792" i="6" s="1"/>
  <c r="AH820" i="6" a="1"/>
  <c r="AH820" i="6" s="1"/>
  <c r="AH821" i="6" a="1"/>
  <c r="AH821" i="6" s="1"/>
  <c r="AH822" i="6" a="1"/>
  <c r="AH822" i="6" s="1"/>
  <c r="AH818" i="6" a="1"/>
  <c r="AH818" i="6" s="1"/>
  <c r="AH878" i="6" a="1"/>
  <c r="AH878" i="6" s="1"/>
  <c r="AH879" i="6" a="1"/>
  <c r="AH879" i="6" s="1"/>
  <c r="AH880" i="6" a="1"/>
  <c r="AH880" i="6" s="1"/>
  <c r="AH881" i="6" a="1"/>
  <c r="AH881" i="6" s="1"/>
  <c r="AH686" i="6" a="1"/>
  <c r="AH686" i="6" s="1"/>
  <c r="AH876" i="6" a="1"/>
  <c r="AH876" i="6" s="1"/>
  <c r="AH687" i="6" a="1"/>
  <c r="AH687" i="6" s="1"/>
  <c r="AH772" i="6" a="1"/>
  <c r="AH772" i="6" s="1"/>
  <c r="AH872" i="6" a="1"/>
  <c r="AH872" i="6" s="1"/>
  <c r="AH873" i="6" a="1"/>
  <c r="AH873" i="6" s="1"/>
  <c r="AH696" i="6" a="1"/>
  <c r="AH696" i="6" s="1"/>
  <c r="AH827" i="6" a="1"/>
  <c r="AH827" i="6" s="1"/>
  <c r="AH740" i="6" a="1"/>
  <c r="AH740" i="6" s="1"/>
  <c r="AH815" i="6" a="1"/>
  <c r="AH815" i="6" s="1"/>
  <c r="AH816" i="6" a="1"/>
  <c r="AH816" i="6" s="1"/>
  <c r="AH817" i="6" a="1"/>
  <c r="AH817" i="6" s="1"/>
  <c r="AH830" i="6" a="1"/>
  <c r="AH830" i="6" s="1"/>
  <c r="AH719" i="6" a="1"/>
  <c r="AH719" i="6" s="1"/>
  <c r="AH720" i="6" a="1"/>
  <c r="AH720" i="6" s="1"/>
  <c r="AH721" i="6" a="1"/>
  <c r="AH721" i="6" s="1"/>
  <c r="AH700" i="6" a="1"/>
  <c r="AH700" i="6" s="1"/>
  <c r="AH701" i="6" a="1"/>
  <c r="AH701" i="6" s="1"/>
  <c r="AH702" i="6" a="1"/>
  <c r="AH702" i="6" s="1"/>
  <c r="AH831" i="6" a="1"/>
  <c r="AH831" i="6" s="1"/>
  <c r="AH892" i="6" a="1"/>
  <c r="AH892" i="6" s="1"/>
  <c r="AH828" i="6" a="1"/>
  <c r="AH828" i="6" s="1"/>
  <c r="AH829" i="6" a="1"/>
  <c r="AH829" i="6" s="1"/>
  <c r="AH811" i="6" a="1"/>
  <c r="AH811" i="6" s="1"/>
  <c r="AH846" i="6" a="1"/>
  <c r="AH846" i="6" s="1"/>
  <c r="AH887" i="6" a="1"/>
  <c r="AH887" i="6" s="1"/>
  <c r="AH888" i="6" a="1"/>
  <c r="AH888" i="6" s="1"/>
  <c r="AH823" i="6" a="1"/>
  <c r="AH823" i="6" s="1"/>
  <c r="AH769" i="6" a="1"/>
  <c r="AH769" i="6" s="1"/>
  <c r="AH847" i="6" a="1"/>
  <c r="AH847" i="6" s="1"/>
  <c r="AH774" i="6" a="1"/>
  <c r="AH774" i="6" s="1"/>
  <c r="AH783" i="6" a="1"/>
  <c r="AH783" i="6" s="1"/>
  <c r="AH784" i="6" a="1"/>
  <c r="AH784" i="6" s="1"/>
  <c r="AH699" i="6" a="1"/>
  <c r="AH699" i="6" s="1"/>
  <c r="AH697" i="6" a="1"/>
  <c r="AH697" i="6" s="1"/>
  <c r="AH698" i="6" a="1"/>
  <c r="AH698" i="6" s="1"/>
  <c r="AH800" i="6" a="1"/>
  <c r="AH800" i="6" s="1"/>
  <c r="AH689" i="6" a="1"/>
  <c r="AH689" i="6" s="1"/>
  <c r="AH690" i="6" a="1"/>
  <c r="AH690" i="6" s="1"/>
  <c r="AH850" i="6" a="1"/>
  <c r="AH850" i="6" s="1"/>
  <c r="AH851" i="6" a="1"/>
  <c r="AH851" i="6" s="1"/>
  <c r="AH852" i="6" a="1"/>
  <c r="AH852" i="6" s="1"/>
  <c r="AH819" i="6" a="1"/>
  <c r="AH819" i="6" s="1"/>
  <c r="AH801" i="6" a="1"/>
  <c r="AH801" i="6" s="1"/>
  <c r="AH802" i="6" a="1"/>
  <c r="AH802" i="6" s="1"/>
  <c r="AH796" i="6" a="1"/>
  <c r="AH796" i="6" s="1"/>
  <c r="AH797" i="6" a="1"/>
  <c r="AH797" i="6" s="1"/>
  <c r="AH798" i="6" a="1"/>
  <c r="AH798" i="6" s="1"/>
  <c r="AH799" i="6" a="1"/>
  <c r="AH799" i="6" s="1"/>
  <c r="AH764" i="6" a="1"/>
  <c r="AH764" i="6" s="1"/>
  <c r="AH765" i="6" a="1"/>
  <c r="AH765" i="6" s="1"/>
  <c r="AH766" i="6" a="1"/>
  <c r="AH766" i="6" s="1"/>
  <c r="AH695" i="6" a="1"/>
  <c r="AH695" i="6" s="1"/>
  <c r="AH839" i="6" a="1"/>
  <c r="AH839" i="6" s="1"/>
  <c r="AH712" i="6" a="1"/>
  <c r="AH712" i="6" s="1"/>
  <c r="AH713" i="6" a="1"/>
  <c r="AH713" i="6" s="1"/>
  <c r="AH683" i="6" a="1"/>
  <c r="AH683" i="6" s="1"/>
  <c r="AH684" i="6" a="1"/>
  <c r="AH684" i="6" s="1"/>
  <c r="AH685" i="6" a="1"/>
  <c r="AH685" i="6" s="1"/>
  <c r="AH739" i="6" a="1"/>
  <c r="AH739" i="6" s="1"/>
  <c r="AH746" i="6" a="1"/>
  <c r="AH746" i="6" s="1"/>
  <c r="AH98" i="6" a="1"/>
  <c r="AH98" i="6" s="1"/>
  <c r="AH99" i="6" a="1"/>
  <c r="AH99" i="6" s="1"/>
  <c r="AH100" i="6" a="1"/>
  <c r="AH100" i="6" s="1"/>
  <c r="AH101" i="6" a="1"/>
  <c r="AH101" i="6" s="1"/>
  <c r="AH102" i="6" a="1"/>
  <c r="AH102" i="6" s="1"/>
  <c r="AH103" i="6" a="1"/>
  <c r="AH103" i="6" s="1"/>
  <c r="AH104" i="6" a="1"/>
  <c r="AH104" i="6" s="1"/>
  <c r="AH178" i="6" a="1"/>
  <c r="AH178" i="6" s="1"/>
  <c r="AH9" i="6" a="1"/>
  <c r="AH9" i="6" s="1"/>
  <c r="AH10" i="6" a="1"/>
  <c r="AH10" i="6" s="1"/>
  <c r="AH11" i="6" a="1"/>
  <c r="AH11" i="6" s="1"/>
  <c r="AH142" i="6" a="1"/>
  <c r="AH142" i="6" s="1"/>
  <c r="AH143" i="6" a="1"/>
  <c r="AH143" i="6" s="1"/>
  <c r="AH160" i="6" a="1"/>
  <c r="AH160" i="6" s="1"/>
  <c r="AH161" i="6" a="1"/>
  <c r="AH161" i="6" s="1"/>
  <c r="AH162" i="6" a="1"/>
  <c r="AH162" i="6" s="1"/>
  <c r="AH140" i="6" a="1"/>
  <c r="AH140" i="6" s="1"/>
  <c r="AH141" i="6" a="1"/>
  <c r="AH141" i="6" s="1"/>
  <c r="AH188" i="6" a="1"/>
  <c r="AH188" i="6" s="1"/>
  <c r="AH189" i="6" a="1"/>
  <c r="AH189" i="6" s="1"/>
  <c r="AH139" i="6" a="1"/>
  <c r="AH139" i="6" s="1"/>
  <c r="AH24" i="6" a="1"/>
  <c r="AH24" i="6" s="1"/>
  <c r="AH25" i="6" a="1"/>
  <c r="AH25" i="6" s="1"/>
  <c r="AH159" i="6" a="1"/>
  <c r="AH159" i="6" s="1"/>
  <c r="AH68" i="6" a="1"/>
  <c r="AH68" i="6" s="1"/>
  <c r="AH69" i="6" a="1"/>
  <c r="AH69" i="6" s="1"/>
  <c r="AH62" i="6" a="1"/>
  <c r="AH62" i="6" s="1"/>
  <c r="AH63" i="6" a="1"/>
  <c r="AH63" i="6" s="1"/>
  <c r="AH64" i="6" a="1"/>
  <c r="AH64" i="6" s="1"/>
  <c r="AH190" i="6" a="1"/>
  <c r="AH190" i="6" s="1"/>
  <c r="AH191" i="6" a="1"/>
  <c r="AH191" i="6" s="1"/>
  <c r="AH214" i="6" a="1"/>
  <c r="AH214" i="6" s="1"/>
  <c r="AH215" i="6" a="1"/>
  <c r="AH215" i="6" s="1"/>
  <c r="AH216" i="6" a="1"/>
  <c r="AH216" i="6" s="1"/>
  <c r="AH217" i="6" a="1"/>
  <c r="AH217" i="6" s="1"/>
  <c r="AH218" i="6" a="1"/>
  <c r="AH218" i="6" s="1"/>
  <c r="AH129" i="6" a="1"/>
  <c r="AH129" i="6" s="1"/>
  <c r="AH27" i="6" a="1"/>
  <c r="AH27" i="6" s="1"/>
  <c r="AH205" i="6" a="1"/>
  <c r="AH205" i="6" s="1"/>
  <c r="AH197" i="6" a="1"/>
  <c r="AH197" i="6" s="1"/>
  <c r="AH198" i="6" a="1"/>
  <c r="AH198" i="6" s="1"/>
  <c r="AH199" i="6" a="1"/>
  <c r="AH199" i="6" s="1"/>
  <c r="AH200" i="6" a="1"/>
  <c r="AH200" i="6" s="1"/>
  <c r="AH201" i="6" a="1"/>
  <c r="AH201" i="6" s="1"/>
  <c r="AH202" i="6" a="1"/>
  <c r="AH202" i="6" s="1"/>
  <c r="AH70" i="6" a="1"/>
  <c r="AH70" i="6" s="1"/>
  <c r="AH203" i="6" a="1"/>
  <c r="AH203" i="6" s="1"/>
  <c r="AH204" i="6" a="1"/>
  <c r="AH204" i="6" s="1"/>
  <c r="AH183" i="6" a="1"/>
  <c r="AH183" i="6" s="1"/>
  <c r="AH13" i="6" a="1"/>
  <c r="AH13" i="6" s="1"/>
  <c r="AH14" i="6" a="1"/>
  <c r="AH14" i="6" s="1"/>
  <c r="AH151" i="6" a="1"/>
  <c r="AH151" i="6" s="1"/>
  <c r="AH152" i="6" a="1"/>
  <c r="AH152" i="6" s="1"/>
  <c r="AH128" i="6" a="1"/>
  <c r="AH128" i="6" s="1"/>
  <c r="AH194" i="6" a="1"/>
  <c r="AH194" i="6" s="1"/>
  <c r="AH97" i="6" a="1"/>
  <c r="AH97" i="6" s="1"/>
  <c r="AH119" i="6" a="1"/>
  <c r="AH119" i="6" s="1"/>
  <c r="AH185" i="6" a="1"/>
  <c r="AH185" i="6" s="1"/>
  <c r="AH186" i="6" a="1"/>
  <c r="AH186" i="6" s="1"/>
  <c r="AH187" i="6" a="1"/>
  <c r="AH187" i="6" s="1"/>
  <c r="AH29" i="6" a="1"/>
  <c r="AH29" i="6" s="1"/>
  <c r="AH163" i="6" a="1"/>
  <c r="AH163" i="6" s="1"/>
  <c r="AH164" i="6" a="1"/>
  <c r="AH164" i="6" s="1"/>
  <c r="AH165" i="6" a="1"/>
  <c r="AH165" i="6" s="1"/>
  <c r="AH166" i="6" a="1"/>
  <c r="AH166" i="6" s="1"/>
  <c r="AH167" i="6" a="1"/>
  <c r="AH167" i="6" s="1"/>
  <c r="AH168" i="6" a="1"/>
  <c r="AH168" i="6" s="1"/>
  <c r="AH120" i="6" a="1"/>
  <c r="AH120" i="6" s="1"/>
  <c r="AH176" i="6" a="1"/>
  <c r="AH176" i="6" s="1"/>
  <c r="AH106" i="6" a="1"/>
  <c r="AH106" i="6" s="1"/>
  <c r="AH206" i="6" a="1"/>
  <c r="AH206" i="6" s="1"/>
  <c r="AH192" i="6" a="1"/>
  <c r="AH192" i="6" s="1"/>
  <c r="AH207" i="6" a="1"/>
  <c r="AH207" i="6" s="1"/>
  <c r="AH208" i="6" a="1"/>
  <c r="AH208" i="6" s="1"/>
  <c r="AH78" i="6" a="1"/>
  <c r="AH78" i="6" s="1"/>
  <c r="AH26" i="6" a="1"/>
  <c r="AH26" i="6" s="1"/>
  <c r="AH210" i="6" a="1"/>
  <c r="AH210" i="6" s="1"/>
  <c r="AH171" i="6" a="1"/>
  <c r="AH171" i="6" s="1"/>
  <c r="AH172" i="6" a="1"/>
  <c r="AH172" i="6" s="1"/>
  <c r="AH173" i="6" a="1"/>
  <c r="AH173" i="6" s="1"/>
  <c r="AH174" i="6" a="1"/>
  <c r="AH174" i="6" s="1"/>
  <c r="AH219" i="6" a="1"/>
  <c r="AH219" i="6" s="1"/>
  <c r="AH105" i="6" a="1"/>
  <c r="AH105" i="6" s="1"/>
  <c r="AH184" i="6" a="1"/>
  <c r="AH184" i="6" s="1"/>
  <c r="AH170" i="6" a="1"/>
  <c r="AH170" i="6" s="1"/>
  <c r="AH196" i="6" a="1"/>
  <c r="AH196" i="6" s="1"/>
  <c r="AH157" i="6" a="1"/>
  <c r="AH157" i="6" s="1"/>
  <c r="AH54" i="6" a="1"/>
  <c r="AH54" i="6" s="1"/>
  <c r="AH55" i="6" a="1"/>
  <c r="AH55" i="6" s="1"/>
  <c r="AH90" i="6" a="1"/>
  <c r="AH90" i="6" s="1"/>
  <c r="AH91" i="6" a="1"/>
  <c r="AH91" i="6" s="1"/>
  <c r="AH156" i="6" a="1"/>
  <c r="AH156" i="6" s="1"/>
  <c r="AH56" i="6" a="1"/>
  <c r="AH56" i="6" s="1"/>
  <c r="AH57" i="6" a="1"/>
  <c r="AH57" i="6" s="1"/>
  <c r="AH58" i="6" a="1"/>
  <c r="AH58" i="6" s="1"/>
  <c r="AH59" i="6" a="1"/>
  <c r="AH59" i="6" s="1"/>
  <c r="AH92" i="6" a="1"/>
  <c r="AH92" i="6" s="1"/>
  <c r="AH93" i="6" a="1"/>
  <c r="AH93" i="6" s="1"/>
  <c r="AH94" i="6" a="1"/>
  <c r="AH94" i="6" s="1"/>
  <c r="AH177" i="6" a="1"/>
  <c r="AH177" i="6" s="1"/>
  <c r="AH195" i="6" a="1"/>
  <c r="AH195" i="6" s="1"/>
  <c r="AH95" i="6" a="1"/>
  <c r="AH95" i="6" s="1"/>
  <c r="AH72" i="6" a="1"/>
  <c r="AH72" i="6" s="1"/>
  <c r="AH73" i="6" a="1"/>
  <c r="AH73" i="6" s="1"/>
  <c r="AH74" i="6" a="1"/>
  <c r="AH74" i="6" s="1"/>
  <c r="AH75" i="6" a="1"/>
  <c r="AH75" i="6" s="1"/>
  <c r="AH76" i="6" a="1"/>
  <c r="AH76" i="6" s="1"/>
  <c r="AH96" i="6" a="1"/>
  <c r="AH96" i="6" s="1"/>
  <c r="AH60" i="6" a="1"/>
  <c r="AH60" i="6" s="1"/>
  <c r="AH61" i="6" a="1"/>
  <c r="AH61" i="6" s="1"/>
  <c r="AH127" i="6" a="1"/>
  <c r="AH127" i="6" s="1"/>
  <c r="AH116" i="6" a="1"/>
  <c r="AH116" i="6" s="1"/>
  <c r="AH117" i="6" a="1"/>
  <c r="AH117" i="6" s="1"/>
  <c r="AH118" i="6" a="1"/>
  <c r="AH118" i="6" s="1"/>
  <c r="AH130" i="6" a="1"/>
  <c r="AH130" i="6" s="1"/>
  <c r="AH175" i="6" a="1"/>
  <c r="AH175" i="6" s="1"/>
  <c r="AH169" i="6" a="1"/>
  <c r="AH169" i="6" s="1"/>
  <c r="AH211" i="6" a="1"/>
  <c r="AH211" i="6" s="1"/>
  <c r="AH212" i="6" a="1"/>
  <c r="AH212" i="6" s="1"/>
  <c r="AH213" i="6" a="1"/>
  <c r="AH213" i="6" s="1"/>
  <c r="AH49" i="6" a="1"/>
  <c r="AH49" i="6" s="1"/>
  <c r="AH50" i="6" a="1"/>
  <c r="AH50" i="6" s="1"/>
  <c r="AH51" i="6" a="1"/>
  <c r="AH51" i="6" s="1"/>
  <c r="AH79" i="6" a="1"/>
  <c r="AH79" i="6" s="1"/>
  <c r="AH193" i="6" a="1"/>
  <c r="AH193" i="6" s="1"/>
  <c r="AH65" i="6" a="1"/>
  <c r="AH65" i="6" s="1"/>
  <c r="AH66" i="6" a="1"/>
  <c r="AH66" i="6" s="1"/>
  <c r="AH67" i="6" a="1"/>
  <c r="AH67" i="6" s="1"/>
  <c r="AH80" i="6" a="1"/>
  <c r="AH80" i="6" s="1"/>
  <c r="AH81" i="6" a="1"/>
  <c r="AH81" i="6" s="1"/>
  <c r="AH82" i="6" a="1"/>
  <c r="AH82" i="6" s="1"/>
  <c r="AH83" i="6" a="1"/>
  <c r="AH83" i="6" s="1"/>
  <c r="AH17" i="6" a="1"/>
  <c r="AH17" i="6" s="1"/>
  <c r="AH18" i="6" a="1"/>
  <c r="AH18" i="6" s="1"/>
  <c r="AH19" i="6" a="1"/>
  <c r="AH19" i="6" s="1"/>
  <c r="AH20" i="6" a="1"/>
  <c r="AH20" i="6" s="1"/>
  <c r="AH21" i="6" a="1"/>
  <c r="AH21" i="6" s="1"/>
  <c r="AH22" i="6" a="1"/>
  <c r="AH22" i="6" s="1"/>
  <c r="AH84" i="6" a="1"/>
  <c r="AH84" i="6" s="1"/>
  <c r="AH85" i="6" a="1"/>
  <c r="AH85" i="6" s="1"/>
  <c r="AH86" i="6" a="1"/>
  <c r="AH86" i="6" s="1"/>
  <c r="AH87" i="6" a="1"/>
  <c r="AH87" i="6" s="1"/>
  <c r="AH88" i="6" a="1"/>
  <c r="AH88" i="6" s="1"/>
  <c r="AH89" i="6" a="1"/>
  <c r="AH89" i="6" s="1"/>
  <c r="AH71" i="6" a="1"/>
  <c r="AH71" i="6" s="1"/>
  <c r="AH179" i="6" a="1"/>
  <c r="AH179" i="6" s="1"/>
  <c r="AH180" i="6" a="1"/>
  <c r="AH180" i="6" s="1"/>
  <c r="AH181" i="6" a="1"/>
  <c r="AH181" i="6" s="1"/>
  <c r="AH182" i="6" a="1"/>
  <c r="AH182" i="6" s="1"/>
  <c r="AH131" i="6" a="1"/>
  <c r="AH131" i="6" s="1"/>
  <c r="AH132" i="6" a="1"/>
  <c r="AH132" i="6" s="1"/>
  <c r="AH133" i="6" a="1"/>
  <c r="AH133" i="6" s="1"/>
  <c r="AH134" i="6" a="1"/>
  <c r="AH134" i="6" s="1"/>
  <c r="AH135" i="6" a="1"/>
  <c r="AH135" i="6" s="1"/>
  <c r="AH136" i="6" a="1"/>
  <c r="AH136" i="6" s="1"/>
  <c r="AH137" i="6" a="1"/>
  <c r="AH137" i="6" s="1"/>
  <c r="AH138" i="6" a="1"/>
  <c r="AH138" i="6" s="1"/>
  <c r="AH36" i="6" a="1"/>
  <c r="AH36" i="6" s="1"/>
  <c r="AH23" i="6" a="1"/>
  <c r="AH23" i="6" s="1"/>
  <c r="AH37" i="6" a="1"/>
  <c r="AH37" i="6" s="1"/>
  <c r="AH38" i="6" a="1"/>
  <c r="AH38" i="6" s="1"/>
  <c r="AH39" i="6" a="1"/>
  <c r="AH39" i="6" s="1"/>
  <c r="AH40" i="6" a="1"/>
  <c r="AH40" i="6" s="1"/>
  <c r="AH41" i="6" a="1"/>
  <c r="AH41" i="6" s="1"/>
  <c r="AH107" i="6" a="1"/>
  <c r="AH107" i="6" s="1"/>
  <c r="AH16" i="6" a="1"/>
  <c r="AH16" i="6" s="1"/>
  <c r="AH144" i="6" a="1"/>
  <c r="AH144" i="6" s="1"/>
  <c r="AH145" i="6" a="1"/>
  <c r="AH145" i="6" s="1"/>
  <c r="AH146" i="6" a="1"/>
  <c r="AH146" i="6" s="1"/>
  <c r="AH147" i="6" a="1"/>
  <c r="AH147" i="6" s="1"/>
  <c r="AH148" i="6" a="1"/>
  <c r="AH148" i="6" s="1"/>
  <c r="AH149" i="6" a="1"/>
  <c r="AH149" i="6" s="1"/>
  <c r="AH150" i="6" a="1"/>
  <c r="AH150" i="6" s="1"/>
  <c r="AH45" i="6" a="1"/>
  <c r="AH45" i="6" s="1"/>
  <c r="AH46" i="6" a="1"/>
  <c r="AH46" i="6" s="1"/>
  <c r="AH47" i="6" a="1"/>
  <c r="AH47" i="6" s="1"/>
  <c r="AH48" i="6" a="1"/>
  <c r="AH48" i="6" s="1"/>
  <c r="AH12" i="6" a="1"/>
  <c r="AH12" i="6" s="1"/>
  <c r="AH108" i="6" a="1"/>
  <c r="AH108" i="6" s="1"/>
  <c r="AH109" i="6" a="1"/>
  <c r="AH109" i="6" s="1"/>
  <c r="AH110" i="6" a="1"/>
  <c r="AH110" i="6" s="1"/>
  <c r="AH111" i="6" a="1"/>
  <c r="AH111" i="6" s="1"/>
  <c r="AH52" i="6" a="1"/>
  <c r="AH52" i="6" s="1"/>
  <c r="AH53" i="6" a="1"/>
  <c r="AH53" i="6" s="1"/>
  <c r="AH77" i="6" a="1"/>
  <c r="AH77" i="6" s="1"/>
  <c r="AH158" i="6" a="1"/>
  <c r="AH158" i="6" s="1"/>
  <c r="AH112" i="6" a="1"/>
  <c r="AH112" i="6" s="1"/>
  <c r="AH113" i="6" a="1"/>
  <c r="AH113" i="6" s="1"/>
  <c r="AH114" i="6" a="1"/>
  <c r="AH114" i="6" s="1"/>
  <c r="AH115" i="6" a="1"/>
  <c r="AH115" i="6" s="1"/>
  <c r="AH44" i="6" a="1"/>
  <c r="AH44" i="6" s="1"/>
  <c r="AH42" i="6" a="1"/>
  <c r="AH42" i="6" s="1"/>
  <c r="AH43" i="6" a="1"/>
  <c r="AH43" i="6" s="1"/>
  <c r="AH6" i="6" a="1"/>
  <c r="AH6" i="6" s="1"/>
  <c r="AH121" i="6" a="1"/>
  <c r="AH121" i="6" s="1"/>
  <c r="AH122" i="6" a="1"/>
  <c r="AH122" i="6" s="1"/>
  <c r="AH123" i="6" a="1"/>
  <c r="AH123" i="6" s="1"/>
  <c r="AH124" i="6" a="1"/>
  <c r="AH124" i="6" s="1"/>
  <c r="AH125" i="6" a="1"/>
  <c r="AH125" i="6" s="1"/>
  <c r="AH126" i="6" a="1"/>
  <c r="AH126" i="6" s="1"/>
  <c r="AH7" i="6" a="1"/>
  <c r="AH7" i="6" s="1"/>
  <c r="AH8" i="6" a="1"/>
  <c r="AH8" i="6" s="1"/>
  <c r="AH2" i="6" a="1"/>
  <c r="AH2" i="6" s="1"/>
  <c r="AH3" i="6" a="1"/>
  <c r="AH3" i="6" s="1"/>
  <c r="AH4" i="6" a="1"/>
  <c r="AH4" i="6" s="1"/>
  <c r="AH5" i="6" a="1"/>
  <c r="AH5" i="6" s="1"/>
  <c r="AH153" i="6" a="1"/>
  <c r="AH153" i="6" s="1"/>
  <c r="AH154" i="6" a="1"/>
  <c r="AH154" i="6" s="1"/>
  <c r="AH155" i="6" a="1"/>
  <c r="AH155" i="6" s="1"/>
  <c r="AH220" i="6" a="1"/>
  <c r="AH220" i="6" s="1"/>
  <c r="AH30" i="6" a="1"/>
  <c r="AH30" i="6" s="1"/>
  <c r="AH31" i="6" a="1"/>
  <c r="AH31" i="6" s="1"/>
  <c r="AH32" i="6" a="1"/>
  <c r="AH32" i="6" s="1"/>
  <c r="AH33" i="6" a="1"/>
  <c r="AH33" i="6" s="1"/>
  <c r="AH34" i="6" a="1"/>
  <c r="AH34" i="6" s="1"/>
  <c r="AH35" i="6" a="1"/>
  <c r="AH35" i="6" s="1"/>
  <c r="AH15" i="6" a="1"/>
  <c r="AH15" i="6" s="1"/>
  <c r="AH209" i="6" a="1"/>
  <c r="AH209" i="6" s="1"/>
  <c r="AH221" i="6" a="1"/>
  <c r="AH221" i="6" s="1"/>
  <c r="AH222" i="6" a="1"/>
  <c r="AH222" i="6" s="1"/>
  <c r="AH223" i="6" a="1"/>
  <c r="AH223" i="6" s="1"/>
  <c r="AH224" i="6" a="1"/>
  <c r="AH224" i="6" s="1"/>
  <c r="AH225" i="6" a="1"/>
  <c r="AH225" i="6" s="1"/>
  <c r="AH226" i="6" a="1"/>
  <c r="AH226" i="6" s="1"/>
  <c r="AH227" i="6" a="1"/>
  <c r="AH227" i="6" s="1"/>
  <c r="AH228" i="6" a="1"/>
  <c r="AH228" i="6" s="1"/>
  <c r="AH229" i="6" a="1"/>
  <c r="AH229" i="6" s="1"/>
  <c r="AH230" i="6" a="1"/>
  <c r="AH230" i="6" s="1"/>
  <c r="AH231" i="6" a="1"/>
  <c r="AH231" i="6" s="1"/>
  <c r="AH232" i="6" a="1"/>
  <c r="AH232" i="6" s="1"/>
  <c r="AH233" i="6" a="1"/>
  <c r="AH233" i="6" s="1"/>
  <c r="AH234" i="6" a="1"/>
  <c r="AH234" i="6" s="1"/>
  <c r="AH235" i="6" a="1"/>
  <c r="AH235" i="6" s="1"/>
  <c r="AH236" i="6" a="1"/>
  <c r="AH236" i="6" s="1"/>
  <c r="AH237" i="6" a="1"/>
  <c r="AH237" i="6" s="1"/>
  <c r="AH238" i="6" a="1"/>
  <c r="AH238" i="6" s="1"/>
  <c r="AH239" i="6" a="1"/>
  <c r="AH239" i="6" s="1"/>
  <c r="AH240" i="6" a="1"/>
  <c r="AH240" i="6" s="1"/>
  <c r="AH241" i="6" a="1"/>
  <c r="AH241" i="6" s="1"/>
  <c r="AH242" i="6" a="1"/>
  <c r="AH242" i="6" s="1"/>
  <c r="AH243" i="6" a="1"/>
  <c r="AH243" i="6" s="1"/>
  <c r="AH244" i="6" a="1"/>
  <c r="AH244" i="6" s="1"/>
  <c r="AH245" i="6" a="1"/>
  <c r="AH245" i="6" s="1"/>
  <c r="AH246" i="6" a="1"/>
  <c r="AH246" i="6" s="1"/>
  <c r="AH247" i="6" a="1"/>
  <c r="AH247" i="6" s="1"/>
  <c r="AH248" i="6" a="1"/>
  <c r="AH248" i="6" s="1"/>
  <c r="AH249" i="6" a="1"/>
  <c r="AH249" i="6" s="1"/>
  <c r="AH250" i="6" a="1"/>
  <c r="AH250" i="6" s="1"/>
  <c r="AH251" i="6" a="1"/>
  <c r="AH251" i="6" s="1"/>
  <c r="AH252" i="6" a="1"/>
  <c r="AH252" i="6" s="1"/>
  <c r="AH253" i="6" a="1"/>
  <c r="AH253" i="6" s="1"/>
  <c r="AH254" i="6" a="1"/>
  <c r="AH254" i="6" s="1"/>
  <c r="AH255" i="6" a="1"/>
  <c r="AH255" i="6" s="1"/>
  <c r="AH256" i="6" a="1"/>
  <c r="AH256" i="6" s="1"/>
  <c r="AH257" i="6" a="1"/>
  <c r="AH257" i="6" s="1"/>
  <c r="AH258" i="6" a="1"/>
  <c r="AH258" i="6" s="1"/>
  <c r="AH259" i="6" a="1"/>
  <c r="AH259" i="6" s="1"/>
  <c r="AH260" i="6" a="1"/>
  <c r="AH260" i="6" s="1"/>
  <c r="AH261" i="6" a="1"/>
  <c r="AH261" i="6" s="1"/>
  <c r="AH262" i="6" a="1"/>
  <c r="AH262" i="6" s="1"/>
  <c r="AH263" i="6" a="1"/>
  <c r="AH263" i="6" s="1"/>
  <c r="AH264" i="6" a="1"/>
  <c r="AH264" i="6" s="1"/>
  <c r="AH265" i="6" a="1"/>
  <c r="AH265" i="6" s="1"/>
  <c r="AH266" i="6" a="1"/>
  <c r="AH266" i="6" s="1"/>
  <c r="AH267" i="6" a="1"/>
  <c r="AH267" i="6" s="1"/>
  <c r="AH268" i="6" a="1"/>
  <c r="AH268" i="6" s="1"/>
  <c r="AH269" i="6" a="1"/>
  <c r="AH269" i="6" s="1"/>
  <c r="AH270" i="6" a="1"/>
  <c r="AH270" i="6" s="1"/>
  <c r="AH271" i="6" a="1"/>
  <c r="AH271" i="6" s="1"/>
  <c r="AH272" i="6" a="1"/>
  <c r="AH272" i="6" s="1"/>
  <c r="AH273" i="6" a="1"/>
  <c r="AH273" i="6" s="1"/>
  <c r="AH274" i="6" a="1"/>
  <c r="AH274" i="6" s="1"/>
  <c r="AH275" i="6" a="1"/>
  <c r="AH275" i="6" s="1"/>
  <c r="AH276" i="6" a="1"/>
  <c r="AH276" i="6" s="1"/>
  <c r="AH277" i="6" a="1"/>
  <c r="AH277" i="6" s="1"/>
  <c r="AH278" i="6" a="1"/>
  <c r="AH278" i="6" s="1"/>
  <c r="AH279" i="6" a="1"/>
  <c r="AH279" i="6" s="1"/>
  <c r="AH280" i="6" a="1"/>
  <c r="AH280" i="6" s="1"/>
  <c r="AH281" i="6" a="1"/>
  <c r="AH281" i="6" s="1"/>
  <c r="AH282" i="6" a="1"/>
  <c r="AH282" i="6" s="1"/>
  <c r="AH283" i="6" a="1"/>
  <c r="AH283" i="6" s="1"/>
  <c r="AH284" i="6" a="1"/>
  <c r="AH284" i="6" s="1"/>
  <c r="AH285" i="6" a="1"/>
  <c r="AH285" i="6" s="1"/>
  <c r="AH286" i="6" a="1"/>
  <c r="AH286" i="6" s="1"/>
  <c r="AH287" i="6" a="1"/>
  <c r="AH287" i="6" s="1"/>
  <c r="AH288" i="6" a="1"/>
  <c r="AH288" i="6" s="1"/>
  <c r="AH289" i="6" a="1"/>
  <c r="AH289" i="6" s="1"/>
  <c r="AH290" i="6" a="1"/>
  <c r="AH290" i="6" s="1"/>
  <c r="AH291" i="6" a="1"/>
  <c r="AH291" i="6" s="1"/>
  <c r="AH292" i="6" a="1"/>
  <c r="AH292" i="6" s="1"/>
  <c r="AH293" i="6" a="1"/>
  <c r="AH293" i="6" s="1"/>
  <c r="AH294" i="6" a="1"/>
  <c r="AH294" i="6" s="1"/>
  <c r="AH295" i="6" a="1"/>
  <c r="AH295" i="6" s="1"/>
  <c r="AH296" i="6" a="1"/>
  <c r="AH296" i="6" s="1"/>
  <c r="AH297" i="6" a="1"/>
  <c r="AH297" i="6" s="1"/>
  <c r="AH298" i="6" a="1"/>
  <c r="AH298" i="6" s="1"/>
  <c r="AH299" i="6" a="1"/>
  <c r="AH299" i="6" s="1"/>
  <c r="AH300" i="6" a="1"/>
  <c r="AH300" i="6" s="1"/>
  <c r="AH301" i="6" a="1"/>
  <c r="AH301" i="6" s="1"/>
  <c r="AH302" i="6" a="1"/>
  <c r="AH302" i="6" s="1"/>
  <c r="AH303" i="6" a="1"/>
  <c r="AH303" i="6" s="1"/>
  <c r="AH304" i="6" a="1"/>
  <c r="AH304" i="6" s="1"/>
  <c r="AH305" i="6" a="1"/>
  <c r="AH305" i="6" s="1"/>
  <c r="AH306" i="6" a="1"/>
  <c r="AH306" i="6" s="1"/>
  <c r="AH307" i="6" a="1"/>
  <c r="AH307" i="6" s="1"/>
  <c r="AH308" i="6" a="1"/>
  <c r="AH308" i="6" s="1"/>
  <c r="AH309" i="6" a="1"/>
  <c r="AH309" i="6" s="1"/>
  <c r="AH310" i="6" a="1"/>
  <c r="AH310" i="6" s="1"/>
  <c r="AH311" i="6" a="1"/>
  <c r="AH311" i="6" s="1"/>
  <c r="AH312" i="6" a="1"/>
  <c r="AH312" i="6" s="1"/>
  <c r="AH313" i="6" a="1"/>
  <c r="AH313" i="6" s="1"/>
  <c r="AH314" i="6" a="1"/>
  <c r="AH314" i="6" s="1"/>
  <c r="AH315" i="6" a="1"/>
  <c r="AH315" i="6" s="1"/>
  <c r="AH316" i="6" a="1"/>
  <c r="AH316" i="6" s="1"/>
  <c r="AH317" i="6" a="1"/>
  <c r="AH317" i="6" s="1"/>
  <c r="AH318" i="6" a="1"/>
  <c r="AH318" i="6" s="1"/>
  <c r="AH319" i="6" a="1"/>
  <c r="AH319" i="6" s="1"/>
  <c r="AH320" i="6" a="1"/>
  <c r="AH320" i="6" s="1"/>
  <c r="AH321" i="6" a="1"/>
  <c r="AH321" i="6" s="1"/>
  <c r="AH322" i="6" a="1"/>
  <c r="AH322" i="6" s="1"/>
  <c r="AH323" i="6" a="1"/>
  <c r="AH323" i="6" s="1"/>
  <c r="AH324" i="6" a="1"/>
  <c r="AH324" i="6" s="1"/>
  <c r="AH325" i="6" a="1"/>
  <c r="AH325" i="6" s="1"/>
  <c r="AH326" i="6" a="1"/>
  <c r="AH326" i="6" s="1"/>
  <c r="AH327" i="6" a="1"/>
  <c r="AH327" i="6" s="1"/>
  <c r="AH328" i="6" a="1"/>
  <c r="AH328" i="6" s="1"/>
  <c r="AH329" i="6" a="1"/>
  <c r="AH329" i="6" s="1"/>
  <c r="AH330" i="6" a="1"/>
  <c r="AH330" i="6" s="1"/>
  <c r="AH331" i="6" a="1"/>
  <c r="AH331" i="6" s="1"/>
  <c r="AH332" i="6" a="1"/>
  <c r="AH332" i="6" s="1"/>
  <c r="AH333" i="6" a="1"/>
  <c r="AH333" i="6" s="1"/>
  <c r="AH334" i="6" a="1"/>
  <c r="AH334" i="6" s="1"/>
  <c r="AH335" i="6" a="1"/>
  <c r="AH335" i="6" s="1"/>
  <c r="AH336" i="6" a="1"/>
  <c r="AH336" i="6" s="1"/>
  <c r="AH337" i="6" a="1"/>
  <c r="AH337" i="6" s="1"/>
  <c r="AH338" i="6" a="1"/>
  <c r="AH338" i="6" s="1"/>
  <c r="AH339" i="6" a="1"/>
  <c r="AH339" i="6" s="1"/>
  <c r="AH340" i="6" a="1"/>
  <c r="AH340" i="6" s="1"/>
  <c r="AH341" i="6" a="1"/>
  <c r="AH341" i="6" s="1"/>
  <c r="AH342" i="6" a="1"/>
  <c r="AH342" i="6" s="1"/>
  <c r="AH343" i="6" a="1"/>
  <c r="AH343" i="6" s="1"/>
  <c r="AH344" i="6" a="1"/>
  <c r="AH344" i="6" s="1"/>
  <c r="AH345" i="6" a="1"/>
  <c r="AH345" i="6" s="1"/>
  <c r="AH346" i="6" a="1"/>
  <c r="AH346" i="6" s="1"/>
  <c r="AH347" i="6" a="1"/>
  <c r="AH347" i="6" s="1"/>
  <c r="AH348" i="6" a="1"/>
  <c r="AH348" i="6" s="1"/>
  <c r="AH349" i="6" a="1"/>
  <c r="AH349" i="6" s="1"/>
  <c r="AH350" i="6" a="1"/>
  <c r="AH350" i="6" s="1"/>
  <c r="AH351" i="6" a="1"/>
  <c r="AH351" i="6" s="1"/>
  <c r="AH352" i="6" a="1"/>
  <c r="AH352" i="6" s="1"/>
  <c r="AH353" i="6" a="1"/>
  <c r="AH353" i="6" s="1"/>
  <c r="AH354" i="6" a="1"/>
  <c r="AH354" i="6" s="1"/>
  <c r="AH355" i="6" a="1"/>
  <c r="AH355" i="6" s="1"/>
  <c r="AH356" i="6" a="1"/>
  <c r="AH356" i="6" s="1"/>
  <c r="AH357" i="6" a="1"/>
  <c r="AH357" i="6" s="1"/>
  <c r="AH358" i="6" a="1"/>
  <c r="AH358" i="6" s="1"/>
  <c r="AH359" i="6" a="1"/>
  <c r="AH359" i="6" s="1"/>
  <c r="AH360" i="6" a="1"/>
  <c r="AH360" i="6" s="1"/>
  <c r="AH361" i="6" a="1"/>
  <c r="AH361" i="6" s="1"/>
  <c r="AH362" i="6" a="1"/>
  <c r="AH362" i="6" s="1"/>
  <c r="AH363" i="6" a="1"/>
  <c r="AH363" i="6" s="1"/>
  <c r="AH364" i="6" a="1"/>
  <c r="AH364" i="6" s="1"/>
  <c r="AH365" i="6" a="1"/>
  <c r="AH365" i="6" s="1"/>
  <c r="AH366" i="6" a="1"/>
  <c r="AH366" i="6" s="1"/>
  <c r="AH367" i="6" a="1"/>
  <c r="AH367" i="6" s="1"/>
  <c r="AH368" i="6" a="1"/>
  <c r="AH368" i="6" s="1"/>
  <c r="AH369" i="6" a="1"/>
  <c r="AH369" i="6" s="1"/>
  <c r="AH370" i="6" a="1"/>
  <c r="AH370" i="6" s="1"/>
  <c r="AH371" i="6" a="1"/>
  <c r="AH371" i="6" s="1"/>
  <c r="AH372" i="6" a="1"/>
  <c r="AH372" i="6" s="1"/>
  <c r="AH373" i="6" a="1"/>
  <c r="AH373" i="6" s="1"/>
  <c r="AH374" i="6" a="1"/>
  <c r="AH374" i="6" s="1"/>
  <c r="AH375" i="6" a="1"/>
  <c r="AH375" i="6" s="1"/>
  <c r="AH376" i="6" a="1"/>
  <c r="AH376" i="6" s="1"/>
  <c r="AH377" i="6" a="1"/>
  <c r="AH377" i="6" s="1"/>
  <c r="AH378" i="6" a="1"/>
  <c r="AH378" i="6" s="1"/>
  <c r="AH379" i="6" a="1"/>
  <c r="AH379" i="6" s="1"/>
  <c r="AH380" i="6" a="1"/>
  <c r="AH380" i="6" s="1"/>
  <c r="AH381" i="6" a="1"/>
  <c r="AH381" i="6" s="1"/>
  <c r="AH382" i="6" a="1"/>
  <c r="AH382" i="6" s="1"/>
  <c r="AH383" i="6" a="1"/>
  <c r="AH383" i="6" s="1"/>
  <c r="AH384" i="6" a="1"/>
  <c r="AH384" i="6" s="1"/>
  <c r="AH385" i="6" a="1"/>
  <c r="AH385" i="6" s="1"/>
  <c r="AH386" i="6" a="1"/>
  <c r="AH386" i="6" s="1"/>
  <c r="AH387" i="6" a="1"/>
  <c r="AH387" i="6" s="1"/>
  <c r="AH388" i="6" a="1"/>
  <c r="AH388" i="6" s="1"/>
  <c r="AH389" i="6" a="1"/>
  <c r="AH389" i="6" s="1"/>
  <c r="AH390" i="6" a="1"/>
  <c r="AH390" i="6" s="1"/>
  <c r="AH391" i="6" a="1"/>
  <c r="AH391" i="6" s="1"/>
  <c r="AH392" i="6" a="1"/>
  <c r="AH392" i="6" s="1"/>
  <c r="AH393" i="6" a="1"/>
  <c r="AH393" i="6" s="1"/>
  <c r="AH394" i="6" a="1"/>
  <c r="AH394" i="6" s="1"/>
  <c r="AH395" i="6" a="1"/>
  <c r="AH395" i="6" s="1"/>
  <c r="AH396" i="6" a="1"/>
  <c r="AH396" i="6" s="1"/>
  <c r="AH397" i="6" a="1"/>
  <c r="AH397" i="6" s="1"/>
  <c r="AH398" i="6" a="1"/>
  <c r="AH398" i="6" s="1"/>
  <c r="AH399" i="6" a="1"/>
  <c r="AH399" i="6" s="1"/>
  <c r="AH400" i="6" a="1"/>
  <c r="AH400" i="6" s="1"/>
  <c r="AH401" i="6" a="1"/>
  <c r="AH401" i="6" s="1"/>
  <c r="AH402" i="6" a="1"/>
  <c r="AH402" i="6" s="1"/>
  <c r="AH403" i="6" a="1"/>
  <c r="AH403" i="6" s="1"/>
  <c r="AH404" i="6" a="1"/>
  <c r="AH404" i="6" s="1"/>
  <c r="AH405" i="6" a="1"/>
  <c r="AH405" i="6" s="1"/>
  <c r="AH406" i="6" a="1"/>
  <c r="AH406" i="6" s="1"/>
  <c r="AH407" i="6" a="1"/>
  <c r="AH407" i="6" s="1"/>
  <c r="AH408" i="6" a="1"/>
  <c r="AH408" i="6" s="1"/>
  <c r="AH409" i="6" a="1"/>
  <c r="AH409" i="6" s="1"/>
  <c r="AH410" i="6" a="1"/>
  <c r="AH410" i="6" s="1"/>
  <c r="AH411" i="6" a="1"/>
  <c r="AH411" i="6" s="1"/>
  <c r="AH412" i="6" a="1"/>
  <c r="AH412" i="6" s="1"/>
  <c r="AH413" i="6" a="1"/>
  <c r="AH413" i="6" s="1"/>
  <c r="AH414" i="6" a="1"/>
  <c r="AH414" i="6" s="1"/>
  <c r="AH415" i="6" a="1"/>
  <c r="AH415" i="6" s="1"/>
  <c r="AH416" i="6" a="1"/>
  <c r="AH416" i="6" s="1"/>
  <c r="AH417" i="6" a="1"/>
  <c r="AH417" i="6" s="1"/>
  <c r="AH418" i="6" a="1"/>
  <c r="AH418" i="6" s="1"/>
  <c r="AH419" i="6" a="1"/>
  <c r="AH419" i="6" s="1"/>
  <c r="AH420" i="6" a="1"/>
  <c r="AH420" i="6" s="1"/>
  <c r="AH421" i="6" a="1"/>
  <c r="AH421" i="6" s="1"/>
  <c r="AH422" i="6" a="1"/>
  <c r="AH422" i="6" s="1"/>
  <c r="AH423" i="6" a="1"/>
  <c r="AH423" i="6" s="1"/>
  <c r="AH424" i="6" a="1"/>
  <c r="AH424" i="6" s="1"/>
  <c r="AH425" i="6" a="1"/>
  <c r="AH425" i="6" s="1"/>
  <c r="AH426" i="6" a="1"/>
  <c r="AH426" i="6" s="1"/>
  <c r="AH427" i="6" a="1"/>
  <c r="AH427" i="6" s="1"/>
  <c r="AH428" i="6" a="1"/>
  <c r="AH428" i="6" s="1"/>
  <c r="AH429" i="6" a="1"/>
  <c r="AH429" i="6" s="1"/>
  <c r="AH430" i="6" a="1"/>
  <c r="AH430" i="6" s="1"/>
  <c r="AH431" i="6" a="1"/>
  <c r="AH431" i="6" s="1"/>
  <c r="AH432" i="6" a="1"/>
  <c r="AH432" i="6" s="1"/>
  <c r="AH433" i="6" a="1"/>
  <c r="AH433" i="6" s="1"/>
  <c r="AH434" i="6" a="1"/>
  <c r="AH434" i="6" s="1"/>
  <c r="AH435" i="6" a="1"/>
  <c r="AH435" i="6" s="1"/>
  <c r="AH436" i="6" a="1"/>
  <c r="AH436" i="6" s="1"/>
  <c r="AH437" i="6" a="1"/>
  <c r="AH437" i="6" s="1"/>
  <c r="AH438" i="6" a="1"/>
  <c r="AH438" i="6" s="1"/>
  <c r="AH439" i="6" a="1"/>
  <c r="AH439" i="6" s="1"/>
  <c r="AH440" i="6" a="1"/>
  <c r="AH440" i="6" s="1"/>
  <c r="AH441" i="6" a="1"/>
  <c r="AH441" i="6" s="1"/>
  <c r="AH442" i="6" a="1"/>
  <c r="AH442" i="6" s="1"/>
  <c r="AH443" i="6" a="1"/>
  <c r="AH443" i="6" s="1"/>
  <c r="AH444" i="6" a="1"/>
  <c r="AH444" i="6" s="1"/>
  <c r="AH445" i="6" a="1"/>
  <c r="AH445" i="6" s="1"/>
  <c r="AH446" i="6" a="1"/>
  <c r="AH446" i="6" s="1"/>
  <c r="AH447" i="6" a="1"/>
  <c r="AH447" i="6" s="1"/>
  <c r="AH448" i="6" a="1"/>
  <c r="AH448" i="6" s="1"/>
  <c r="AH449" i="6" a="1"/>
  <c r="AH449" i="6" s="1"/>
  <c r="AH450" i="6" a="1"/>
  <c r="AH450" i="6" s="1"/>
  <c r="AH451" i="6" a="1"/>
  <c r="AH451" i="6" s="1"/>
  <c r="AH452" i="6" a="1"/>
  <c r="AH452" i="6" s="1"/>
  <c r="AH453" i="6" a="1"/>
  <c r="AH453" i="6" s="1"/>
  <c r="AH454" i="6" a="1"/>
  <c r="AH454" i="6" s="1"/>
  <c r="AH455" i="6" a="1"/>
  <c r="AH455" i="6" s="1"/>
  <c r="AH456" i="6" a="1"/>
  <c r="AH456" i="6" s="1"/>
  <c r="AH457" i="6" a="1"/>
  <c r="AH457" i="6" s="1"/>
  <c r="AH458" i="6" a="1"/>
  <c r="AH458" i="6" s="1"/>
  <c r="AH459" i="6" a="1"/>
  <c r="AH459" i="6" s="1"/>
  <c r="AH460" i="6" a="1"/>
  <c r="AH460" i="6" s="1"/>
  <c r="AH461" i="6" a="1"/>
  <c r="AH461" i="6" s="1"/>
  <c r="AH462" i="6" a="1"/>
  <c r="AH462" i="6" s="1"/>
  <c r="AH463" i="6" a="1"/>
  <c r="AH463" i="6" s="1"/>
  <c r="AH464" i="6" a="1"/>
  <c r="AH464" i="6" s="1"/>
  <c r="AH465" i="6" a="1"/>
  <c r="AH465" i="6" s="1"/>
  <c r="AH466" i="6" a="1"/>
  <c r="AH466" i="6" s="1"/>
  <c r="AH467" i="6" a="1"/>
  <c r="AH467" i="6" s="1"/>
  <c r="AH468" i="6" a="1"/>
  <c r="AH468" i="6" s="1"/>
  <c r="AH469" i="6" a="1"/>
  <c r="AH469" i="6" s="1"/>
  <c r="AH470" i="6" a="1"/>
  <c r="AH470" i="6" s="1"/>
  <c r="AH471" i="6" a="1"/>
  <c r="AH471" i="6" s="1"/>
  <c r="AH472" i="6" a="1"/>
  <c r="AH472" i="6" s="1"/>
  <c r="AH473" i="6" a="1"/>
  <c r="AH473" i="6" s="1"/>
  <c r="AH474" i="6" a="1"/>
  <c r="AH474" i="6" s="1"/>
  <c r="AH475" i="6" a="1"/>
  <c r="AH475" i="6" s="1"/>
  <c r="AH476" i="6" a="1"/>
  <c r="AH476" i="6" s="1"/>
  <c r="AH477" i="6" a="1"/>
  <c r="AH477" i="6" s="1"/>
  <c r="AH478" i="6" a="1"/>
  <c r="AH478" i="6" s="1"/>
  <c r="AH479" i="6" a="1"/>
  <c r="AH479" i="6" s="1"/>
  <c r="AH480" i="6" a="1"/>
  <c r="AH480" i="6" s="1"/>
  <c r="AH481" i="6" a="1"/>
  <c r="AH481" i="6" s="1"/>
  <c r="AH482" i="6" a="1"/>
  <c r="AH482" i="6" s="1"/>
  <c r="AH483" i="6" a="1"/>
  <c r="AH483" i="6" s="1"/>
  <c r="AH484" i="6" a="1"/>
  <c r="AH484" i="6" s="1"/>
  <c r="AH485" i="6" a="1"/>
  <c r="AH485" i="6" s="1"/>
  <c r="AH486" i="6" a="1"/>
  <c r="AH486" i="6" s="1"/>
  <c r="AH487" i="6" a="1"/>
  <c r="AH487" i="6" s="1"/>
  <c r="AH488" i="6" a="1"/>
  <c r="AH488" i="6" s="1"/>
  <c r="AH489" i="6" a="1"/>
  <c r="AH489" i="6" s="1"/>
  <c r="AH490" i="6" a="1"/>
  <c r="AH490" i="6" s="1"/>
  <c r="AH491" i="6" a="1"/>
  <c r="AH491" i="6" s="1"/>
  <c r="AH492" i="6" a="1"/>
  <c r="AH492" i="6" s="1"/>
  <c r="AH493" i="6" a="1"/>
  <c r="AH493" i="6" s="1"/>
  <c r="AH494" i="6" a="1"/>
  <c r="AH494" i="6" s="1"/>
  <c r="AH495" i="6" a="1"/>
  <c r="AH495" i="6" s="1"/>
  <c r="AH496" i="6" a="1"/>
  <c r="AH496" i="6" s="1"/>
  <c r="AH497" i="6" a="1"/>
  <c r="AH497" i="6" s="1"/>
  <c r="AH498" i="6" a="1"/>
  <c r="AH498" i="6" s="1"/>
  <c r="AH499" i="6" a="1"/>
  <c r="AH499" i="6" s="1"/>
  <c r="AH500" i="6" a="1"/>
  <c r="AH500" i="6" s="1"/>
  <c r="AH501" i="6" a="1"/>
  <c r="AH501" i="6" s="1"/>
  <c r="AH502" i="6" a="1"/>
  <c r="AH502" i="6" s="1"/>
  <c r="AH503" i="6" a="1"/>
  <c r="AH503" i="6" s="1"/>
  <c r="AH504" i="6" a="1"/>
  <c r="AH504" i="6" s="1"/>
  <c r="AH505" i="6" a="1"/>
  <c r="AH505" i="6" s="1"/>
  <c r="AH506" i="6" a="1"/>
  <c r="AH506" i="6" s="1"/>
  <c r="AH507" i="6" a="1"/>
  <c r="AH507" i="6" s="1"/>
  <c r="AH508" i="6" a="1"/>
  <c r="AH508" i="6" s="1"/>
  <c r="AH509" i="6" a="1"/>
  <c r="AH509" i="6" s="1"/>
  <c r="AH510" i="6" a="1"/>
  <c r="AH510" i="6" s="1"/>
  <c r="AH511" i="6" a="1"/>
  <c r="AH511" i="6" s="1"/>
  <c r="AH512" i="6" a="1"/>
  <c r="AH512" i="6" s="1"/>
  <c r="AH513" i="6" a="1"/>
  <c r="AH513" i="6" s="1"/>
  <c r="AH514" i="6" a="1"/>
  <c r="AH514" i="6" s="1"/>
  <c r="AH515" i="6" a="1"/>
  <c r="AH515" i="6" s="1"/>
  <c r="AH516" i="6" a="1"/>
  <c r="AH516" i="6" s="1"/>
  <c r="AH517" i="6" a="1"/>
  <c r="AH517" i="6" s="1"/>
  <c r="AH518" i="6" a="1"/>
  <c r="AH518" i="6" s="1"/>
  <c r="AH519" i="6" a="1"/>
  <c r="AH519" i="6" s="1"/>
  <c r="AH520" i="6" a="1"/>
  <c r="AH520" i="6" s="1"/>
  <c r="AH521" i="6" a="1"/>
  <c r="AH521" i="6" s="1"/>
  <c r="AH522" i="6" a="1"/>
  <c r="AH522" i="6" s="1"/>
  <c r="AH523" i="6" a="1"/>
  <c r="AH523" i="6" s="1"/>
  <c r="AH524" i="6" a="1"/>
  <c r="AH524" i="6" s="1"/>
  <c r="AH525" i="6" a="1"/>
  <c r="AH525" i="6" s="1"/>
  <c r="AH526" i="6" a="1"/>
  <c r="AH526" i="6" s="1"/>
  <c r="AH527" i="6" a="1"/>
  <c r="AH527" i="6" s="1"/>
  <c r="AH528" i="6" a="1"/>
  <c r="AH528" i="6" s="1"/>
  <c r="AH529" i="6" a="1"/>
  <c r="AH529" i="6" s="1"/>
  <c r="AH530" i="6" a="1"/>
  <c r="AH530" i="6" s="1"/>
  <c r="AH531" i="6" a="1"/>
  <c r="AH531" i="6" s="1"/>
  <c r="AH532" i="6" a="1"/>
  <c r="AH532" i="6" s="1"/>
  <c r="AH533" i="6" a="1"/>
  <c r="AH533" i="6" s="1"/>
  <c r="AH534" i="6" a="1"/>
  <c r="AH534" i="6" s="1"/>
  <c r="AH535" i="6" a="1"/>
  <c r="AH535" i="6" s="1"/>
  <c r="AH536" i="6" a="1"/>
  <c r="AH536" i="6" s="1"/>
  <c r="AH537" i="6" a="1"/>
  <c r="AH537" i="6" s="1"/>
  <c r="AH538" i="6" a="1"/>
  <c r="AH538" i="6" s="1"/>
  <c r="AH539" i="6" a="1"/>
  <c r="AH539" i="6" s="1"/>
  <c r="AH540" i="6" a="1"/>
  <c r="AH540" i="6" s="1"/>
  <c r="AH541" i="6" a="1"/>
  <c r="AH541" i="6" s="1"/>
  <c r="AH542" i="6" a="1"/>
  <c r="AH542" i="6" s="1"/>
  <c r="AH543" i="6" a="1"/>
  <c r="AH543" i="6" s="1"/>
  <c r="AH544" i="6" a="1"/>
  <c r="AH544" i="6" s="1"/>
  <c r="AH545" i="6" a="1"/>
  <c r="AH545" i="6" s="1"/>
  <c r="AH546" i="6" a="1"/>
  <c r="AH546" i="6" s="1"/>
  <c r="AH547" i="6" a="1"/>
  <c r="AH547" i="6" s="1"/>
  <c r="AH548" i="6" a="1"/>
  <c r="AH548" i="6" s="1"/>
  <c r="AH549" i="6" a="1"/>
  <c r="AH549" i="6" s="1"/>
  <c r="AH550" i="6" a="1"/>
  <c r="AH550" i="6" s="1"/>
  <c r="AH551" i="6" a="1"/>
  <c r="AH551" i="6" s="1"/>
  <c r="AH552" i="6" a="1"/>
  <c r="AH552" i="6" s="1"/>
  <c r="AH553" i="6" a="1"/>
  <c r="AH553" i="6" s="1"/>
  <c r="AH554" i="6" a="1"/>
  <c r="AH554" i="6" s="1"/>
  <c r="AH555" i="6" a="1"/>
  <c r="AH555" i="6" s="1"/>
  <c r="AH556" i="6" a="1"/>
  <c r="AH556" i="6" s="1"/>
  <c r="AH557" i="6" a="1"/>
  <c r="AH557" i="6" s="1"/>
  <c r="AH558" i="6" a="1"/>
  <c r="AH558" i="6" s="1"/>
  <c r="AH559" i="6" a="1"/>
  <c r="AH559" i="6" s="1"/>
  <c r="AH560" i="6" a="1"/>
  <c r="AH560" i="6" s="1"/>
  <c r="AH561" i="6" a="1"/>
  <c r="AH561" i="6" s="1"/>
  <c r="AH562" i="6" a="1"/>
  <c r="AH562" i="6" s="1"/>
  <c r="AH563" i="6" a="1"/>
  <c r="AH563" i="6" s="1"/>
  <c r="AH564" i="6" a="1"/>
  <c r="AH564" i="6" s="1"/>
  <c r="AH565" i="6" a="1"/>
  <c r="AH565" i="6" s="1"/>
  <c r="AH566" i="6" a="1"/>
  <c r="AH566" i="6" s="1"/>
  <c r="AH567" i="6" a="1"/>
  <c r="AH567" i="6" s="1"/>
  <c r="AH568" i="6" a="1"/>
  <c r="AH568" i="6" s="1"/>
  <c r="AH569" i="6" a="1"/>
  <c r="AH569" i="6" s="1"/>
  <c r="AH570" i="6" a="1"/>
  <c r="AH570" i="6" s="1"/>
  <c r="AH571" i="6" a="1"/>
  <c r="AH571" i="6" s="1"/>
  <c r="AH572" i="6" a="1"/>
  <c r="AH572" i="6" s="1"/>
  <c r="AH573" i="6" a="1"/>
  <c r="AH573" i="6" s="1"/>
  <c r="AH574" i="6" a="1"/>
  <c r="AH574" i="6" s="1"/>
  <c r="AH575" i="6" a="1"/>
  <c r="AH575" i="6" s="1"/>
  <c r="AH576" i="6" a="1"/>
  <c r="AH576" i="6" s="1"/>
  <c r="AH577" i="6" a="1"/>
  <c r="AH577" i="6" s="1"/>
  <c r="AH578" i="6" a="1"/>
  <c r="AH578" i="6" s="1"/>
  <c r="AH579" i="6" a="1"/>
  <c r="AH579" i="6" s="1"/>
  <c r="AH580" i="6" a="1"/>
  <c r="AH580" i="6" s="1"/>
  <c r="AH581" i="6" a="1"/>
  <c r="AH581" i="6" s="1"/>
  <c r="AH582" i="6" a="1"/>
  <c r="AH582" i="6" s="1"/>
  <c r="AH583" i="6" a="1"/>
  <c r="AH583" i="6" s="1"/>
  <c r="AH584" i="6" a="1"/>
  <c r="AH584" i="6" s="1"/>
  <c r="AH585" i="6" a="1"/>
  <c r="AH585" i="6" s="1"/>
  <c r="AH586" i="6" a="1"/>
  <c r="AH586" i="6" s="1"/>
  <c r="AH587" i="6" a="1"/>
  <c r="AH587" i="6" s="1"/>
  <c r="AH588" i="6" a="1"/>
  <c r="AH588" i="6" s="1"/>
  <c r="AH589" i="6" a="1"/>
  <c r="AH589" i="6" s="1"/>
  <c r="AH590" i="6" a="1"/>
  <c r="AH590" i="6" s="1"/>
  <c r="AH591" i="6" a="1"/>
  <c r="AH591" i="6" s="1"/>
  <c r="AH592" i="6" a="1"/>
  <c r="AH592" i="6" s="1"/>
  <c r="AH593" i="6" a="1"/>
  <c r="AH593" i="6" s="1"/>
  <c r="AH594" i="6" a="1"/>
  <c r="AH594" i="6" s="1"/>
  <c r="AH595" i="6" a="1"/>
  <c r="AH595" i="6" s="1"/>
  <c r="AH596" i="6" a="1"/>
  <c r="AH596" i="6" s="1"/>
  <c r="AH597" i="6" a="1"/>
  <c r="AH597" i="6" s="1"/>
  <c r="AH598" i="6" a="1"/>
  <c r="AH598" i="6" s="1"/>
  <c r="AH599" i="6" a="1"/>
  <c r="AH599" i="6" s="1"/>
  <c r="AH600" i="6" a="1"/>
  <c r="AH600" i="6" s="1"/>
  <c r="AH601" i="6" a="1"/>
  <c r="AH601" i="6" s="1"/>
  <c r="AH602" i="6" a="1"/>
  <c r="AH602" i="6" s="1"/>
  <c r="AH603" i="6" a="1"/>
  <c r="AH603" i="6" s="1"/>
  <c r="AH604" i="6" a="1"/>
  <c r="AH604" i="6" s="1"/>
  <c r="AH605" i="6" a="1"/>
  <c r="AH605" i="6" s="1"/>
  <c r="AH606" i="6" a="1"/>
  <c r="AH606" i="6" s="1"/>
  <c r="AH607" i="6" a="1"/>
  <c r="AH607" i="6" s="1"/>
  <c r="AH608" i="6" a="1"/>
  <c r="AH608" i="6" s="1"/>
  <c r="AH609" i="6" a="1"/>
  <c r="AH609" i="6" s="1"/>
  <c r="AH610" i="6" a="1"/>
  <c r="AH610" i="6" s="1"/>
  <c r="AH611" i="6" a="1"/>
  <c r="AH611" i="6" s="1"/>
  <c r="AH612" i="6" a="1"/>
  <c r="AH612" i="6" s="1"/>
  <c r="AH613" i="6" a="1"/>
  <c r="AH613" i="6" s="1"/>
  <c r="AH614" i="6" a="1"/>
  <c r="AH614" i="6" s="1"/>
  <c r="AH615" i="6" a="1"/>
  <c r="AH615" i="6" s="1"/>
  <c r="AH616" i="6" a="1"/>
  <c r="AH616" i="6" s="1"/>
  <c r="AH617" i="6" a="1"/>
  <c r="AH617" i="6" s="1"/>
  <c r="AH618" i="6" a="1"/>
  <c r="AH618" i="6" s="1"/>
  <c r="AH619" i="6" a="1"/>
  <c r="AH619" i="6" s="1"/>
  <c r="AH620" i="6" a="1"/>
  <c r="AH620" i="6" s="1"/>
  <c r="AH621" i="6" a="1"/>
  <c r="AH621" i="6" s="1"/>
  <c r="AH622" i="6" a="1"/>
  <c r="AH622" i="6" s="1"/>
  <c r="AH623" i="6" a="1"/>
  <c r="AH623" i="6" s="1"/>
  <c r="AH624" i="6" a="1"/>
  <c r="AH624" i="6" s="1"/>
  <c r="AH625" i="6" a="1"/>
  <c r="AH625" i="6" s="1"/>
  <c r="AH626" i="6" a="1"/>
  <c r="AH626" i="6" s="1"/>
  <c r="AH627" i="6" a="1"/>
  <c r="AH627" i="6" s="1"/>
  <c r="AH628" i="6" a="1"/>
  <c r="AH628" i="6" s="1"/>
  <c r="AH629" i="6" a="1"/>
  <c r="AH629" i="6" s="1"/>
  <c r="AH630" i="6" a="1"/>
  <c r="AH630" i="6" s="1"/>
  <c r="AH631" i="6" a="1"/>
  <c r="AH631" i="6" s="1"/>
  <c r="AH632" i="6" a="1"/>
  <c r="AH632" i="6" s="1"/>
  <c r="AH633" i="6" a="1"/>
  <c r="AH633" i="6" s="1"/>
  <c r="AH634" i="6" a="1"/>
  <c r="AH634" i="6" s="1"/>
  <c r="AH635" i="6" a="1"/>
  <c r="AH635" i="6" s="1"/>
  <c r="AH636" i="6" a="1"/>
  <c r="AH636" i="6" s="1"/>
  <c r="AH637" i="6" a="1"/>
  <c r="AH637" i="6" s="1"/>
  <c r="AH638" i="6" a="1"/>
  <c r="AH638" i="6" s="1"/>
  <c r="AH639" i="6" a="1"/>
  <c r="AH639" i="6" s="1"/>
  <c r="AH640" i="6" a="1"/>
  <c r="AH640" i="6" s="1"/>
  <c r="AH641" i="6" a="1"/>
  <c r="AH641" i="6" s="1"/>
  <c r="AH642" i="6" a="1"/>
  <c r="AH642" i="6" s="1"/>
  <c r="AH643" i="6" a="1"/>
  <c r="AH643" i="6" s="1"/>
  <c r="AH644" i="6" a="1"/>
  <c r="AH644" i="6" s="1"/>
  <c r="AH645" i="6" a="1"/>
  <c r="AH645" i="6" s="1"/>
  <c r="AH646" i="6" a="1"/>
  <c r="AH646" i="6" s="1"/>
  <c r="AH647" i="6" a="1"/>
  <c r="AH647" i="6" s="1"/>
  <c r="AH648" i="6" a="1"/>
  <c r="AH648" i="6" s="1"/>
  <c r="AH649" i="6" a="1"/>
  <c r="AH649" i="6" s="1"/>
  <c r="AH650" i="6" a="1"/>
  <c r="AH650" i="6" s="1"/>
  <c r="AH651" i="6" a="1"/>
  <c r="AH651" i="6" s="1"/>
  <c r="AH652" i="6" a="1"/>
  <c r="AH652" i="6" s="1"/>
  <c r="AH653" i="6" a="1"/>
  <c r="AH653" i="6" s="1"/>
  <c r="AH654" i="6" a="1"/>
  <c r="AH654" i="6" s="1"/>
  <c r="AH655" i="6" a="1"/>
  <c r="AH655" i="6" s="1"/>
  <c r="AH656" i="6" a="1"/>
  <c r="AH656" i="6" s="1"/>
  <c r="AH657" i="6" a="1"/>
  <c r="AH657" i="6" s="1"/>
  <c r="AH658" i="6" a="1"/>
  <c r="AH658" i="6" s="1"/>
  <c r="AH659" i="6" a="1"/>
  <c r="AH659" i="6" s="1"/>
  <c r="AH660" i="6" a="1"/>
  <c r="AH660" i="6" s="1"/>
  <c r="AH661" i="6" a="1"/>
  <c r="AH661" i="6" s="1"/>
  <c r="AH662" i="6" a="1"/>
  <c r="AH662" i="6" s="1"/>
  <c r="AH663" i="6" a="1"/>
  <c r="AH663" i="6" s="1"/>
  <c r="AH664" i="6" a="1"/>
  <c r="AH664" i="6" s="1"/>
  <c r="AH665" i="6" a="1"/>
  <c r="AH665" i="6" s="1"/>
  <c r="AH666" i="6" a="1"/>
  <c r="AH666" i="6" s="1"/>
  <c r="AH667" i="6" a="1"/>
  <c r="AH667" i="6" s="1"/>
  <c r="AH668" i="6" a="1"/>
  <c r="AH668" i="6" s="1"/>
  <c r="AH669" i="6" a="1"/>
  <c r="AH669" i="6" s="1"/>
  <c r="AH670" i="6" a="1"/>
  <c r="AH670" i="6" s="1"/>
  <c r="AH671" i="6" a="1"/>
  <c r="AH671" i="6" s="1"/>
  <c r="AH672" i="6" a="1"/>
  <c r="AH672" i="6" s="1"/>
  <c r="AH673" i="6" a="1"/>
  <c r="AH673" i="6" s="1"/>
  <c r="AH674" i="6" a="1"/>
  <c r="AH674" i="6" s="1"/>
  <c r="AH675" i="6" a="1"/>
  <c r="AH675" i="6" s="1"/>
  <c r="AH676" i="6" a="1"/>
  <c r="AH676" i="6" s="1"/>
  <c r="AH677" i="6" a="1"/>
  <c r="AH677" i="6" s="1"/>
  <c r="AH678" i="6" a="1"/>
  <c r="AH678" i="6" s="1"/>
  <c r="AH679" i="6" a="1"/>
  <c r="AH679" i="6" s="1"/>
  <c r="AH680" i="6" a="1"/>
  <c r="AH680" i="6" s="1"/>
  <c r="AH845" i="6" a="1"/>
  <c r="AH845" i="6" s="1"/>
  <c r="AF807" i="6" a="1"/>
  <c r="AF807" i="6" s="1"/>
  <c r="AG807" i="6" s="1" a="1"/>
  <c r="AG807" i="6" s="1"/>
  <c r="AF808" i="6" a="1"/>
  <c r="AF808" i="6" s="1"/>
  <c r="AG808" i="6" s="1" a="1"/>
  <c r="AG808" i="6" s="1"/>
  <c r="AF809" i="6" a="1"/>
  <c r="AF809" i="6" s="1"/>
  <c r="AG809" i="6" s="1" a="1"/>
  <c r="AG809" i="6" s="1"/>
  <c r="AF725" i="6" a="1"/>
  <c r="AF725" i="6" s="1"/>
  <c r="AG725" i="6" s="1" a="1"/>
  <c r="AG725" i="6" s="1"/>
  <c r="AF706" i="6" a="1"/>
  <c r="AF706" i="6" s="1"/>
  <c r="AG706" i="6" s="1" a="1"/>
  <c r="AG706" i="6" s="1"/>
  <c r="AF810" i="6" a="1"/>
  <c r="AF810" i="6" s="1"/>
  <c r="AG810" i="6" s="1" a="1"/>
  <c r="AG810" i="6" s="1"/>
  <c r="AF855" i="6" a="1"/>
  <c r="AF855" i="6" s="1"/>
  <c r="AG855" i="6" s="1" a="1"/>
  <c r="AG855" i="6" s="1"/>
  <c r="AF723" i="6" a="1"/>
  <c r="AF723" i="6" s="1"/>
  <c r="AG723" i="6" s="1" a="1"/>
  <c r="AG723" i="6" s="1"/>
  <c r="AF890" i="6" a="1"/>
  <c r="AF890" i="6" s="1"/>
  <c r="AG890" i="6" s="1" a="1"/>
  <c r="AG890" i="6" s="1"/>
  <c r="AF891" i="6" a="1"/>
  <c r="AF891" i="6" s="1"/>
  <c r="AG891" i="6" s="1" a="1"/>
  <c r="AG891" i="6" s="1"/>
  <c r="AF813" i="6" a="1"/>
  <c r="AF813" i="6" s="1"/>
  <c r="AG813" i="6" s="1" a="1"/>
  <c r="AG813" i="6" s="1"/>
  <c r="AF814" i="6" a="1"/>
  <c r="AF814" i="6" s="1"/>
  <c r="AG814" i="6" s="1" a="1"/>
  <c r="AG814" i="6" s="1"/>
  <c r="AF860" i="6" a="1"/>
  <c r="AF860" i="6" s="1"/>
  <c r="AG860" i="6" s="1" a="1"/>
  <c r="AG860" i="6" s="1"/>
  <c r="AF884" i="6" a="1"/>
  <c r="AF884" i="6" s="1"/>
  <c r="AG884" i="6" s="1" a="1"/>
  <c r="AG884" i="6" s="1"/>
  <c r="AF861" i="6" a="1"/>
  <c r="AF861" i="6" s="1"/>
  <c r="AG861" i="6" s="1" a="1"/>
  <c r="AG861" i="6" s="1"/>
  <c r="AF883" i="6" a="1"/>
  <c r="AF883" i="6" s="1"/>
  <c r="AG883" i="6" s="1" a="1"/>
  <c r="AG883" i="6" s="1"/>
  <c r="AF812" i="6" a="1"/>
  <c r="AF812" i="6" s="1"/>
  <c r="AG812" i="6" s="1" a="1"/>
  <c r="AG812" i="6" s="1"/>
  <c r="AF743" i="6" a="1"/>
  <c r="AF743" i="6" s="1"/>
  <c r="AG743" i="6" s="1" a="1"/>
  <c r="AG743" i="6" s="1"/>
  <c r="AF786" i="6" a="1"/>
  <c r="AF786" i="6" s="1"/>
  <c r="AG786" i="6" s="1" a="1"/>
  <c r="AG786" i="6" s="1"/>
  <c r="AF882" i="6" a="1"/>
  <c r="AF882" i="6" s="1"/>
  <c r="AG882" i="6" s="1" a="1"/>
  <c r="AG882" i="6" s="1"/>
  <c r="AF877" i="6" a="1"/>
  <c r="AF877" i="6" s="1"/>
  <c r="AG877" i="6" s="1" a="1"/>
  <c r="AG877" i="6" s="1"/>
  <c r="AF742" i="6" a="1"/>
  <c r="AF742" i="6" s="1"/>
  <c r="AG742" i="6" s="1" a="1"/>
  <c r="AG742" i="6" s="1"/>
  <c r="AF770" i="6" a="1"/>
  <c r="AF770" i="6" s="1"/>
  <c r="AG770" i="6" s="1" a="1"/>
  <c r="AG770" i="6" s="1"/>
  <c r="AF737" i="6" a="1"/>
  <c r="AF737" i="6" s="1"/>
  <c r="AG737" i="6" s="1" a="1"/>
  <c r="AG737" i="6" s="1"/>
  <c r="AF738" i="6" a="1"/>
  <c r="AF738" i="6" s="1"/>
  <c r="AG738" i="6" s="1" a="1"/>
  <c r="AG738" i="6" s="1"/>
  <c r="AF716" i="6" a="1"/>
  <c r="AF716" i="6" s="1"/>
  <c r="AG716" i="6" s="1" a="1"/>
  <c r="AG716" i="6" s="1"/>
  <c r="AF874" i="6" a="1"/>
  <c r="AF874" i="6" s="1"/>
  <c r="AG874" i="6" s="1" a="1"/>
  <c r="AG874" i="6" s="1"/>
  <c r="AF733" i="6" a="1"/>
  <c r="AF733" i="6" s="1"/>
  <c r="AG733" i="6" s="1" a="1"/>
  <c r="AG733" i="6" s="1"/>
  <c r="AF787" i="6" a="1"/>
  <c r="AF787" i="6" s="1"/>
  <c r="AG787" i="6" s="1" a="1"/>
  <c r="AG787" i="6" s="1"/>
  <c r="AF788" i="6" a="1"/>
  <c r="AF788" i="6" s="1"/>
  <c r="AG788" i="6" s="1" a="1"/>
  <c r="AG788" i="6" s="1"/>
  <c r="AF867" i="6" a="1"/>
  <c r="AF867" i="6" s="1"/>
  <c r="AG867" i="6" s="1" a="1"/>
  <c r="AG867" i="6" s="1"/>
  <c r="AF868" i="6" a="1"/>
  <c r="AF868" i="6" s="1"/>
  <c r="AG868" i="6" s="1" a="1"/>
  <c r="AG868" i="6" s="1"/>
  <c r="AF869" i="6" a="1"/>
  <c r="AF869" i="6" s="1"/>
  <c r="AG869" i="6" s="1" a="1"/>
  <c r="AG869" i="6" s="1"/>
  <c r="AF870" i="6" a="1"/>
  <c r="AF870" i="6" s="1"/>
  <c r="AG870" i="6" s="1" a="1"/>
  <c r="AG870" i="6" s="1"/>
  <c r="AF871" i="6" a="1"/>
  <c r="AF871" i="6" s="1"/>
  <c r="AG871" i="6" s="1" a="1"/>
  <c r="AG871" i="6" s="1"/>
  <c r="AF835" i="6" a="1"/>
  <c r="AF835" i="6" s="1"/>
  <c r="AG835" i="6" s="1" a="1"/>
  <c r="AG835" i="6" s="1"/>
  <c r="AF833" i="6" a="1"/>
  <c r="AF833" i="6" s="1"/>
  <c r="AG833" i="6" s="1" a="1"/>
  <c r="AG833" i="6" s="1"/>
  <c r="AF837" i="6" a="1"/>
  <c r="AF837" i="6" s="1"/>
  <c r="AG837" i="6" s="1" a="1"/>
  <c r="AG837" i="6" s="1"/>
  <c r="AF896" i="6" a="1"/>
  <c r="AF896" i="6" s="1"/>
  <c r="AG896" i="6" s="1" a="1"/>
  <c r="AG896" i="6" s="1"/>
  <c r="AF775" i="6" a="1"/>
  <c r="AF775" i="6" s="1"/>
  <c r="AG775" i="6" s="1" a="1"/>
  <c r="AG775" i="6" s="1"/>
  <c r="AF776" i="6" a="1"/>
  <c r="AF776" i="6" s="1"/>
  <c r="AG776" i="6" s="1" a="1"/>
  <c r="AG776" i="6" s="1"/>
  <c r="AF777" i="6" a="1"/>
  <c r="AF777" i="6" s="1"/>
  <c r="AG777" i="6" s="1" a="1"/>
  <c r="AG777" i="6" s="1"/>
  <c r="AF778" i="6" a="1"/>
  <c r="AF778" i="6" s="1"/>
  <c r="AG778" i="6" s="1" a="1"/>
  <c r="AG778" i="6" s="1"/>
  <c r="AF779" i="6" a="1"/>
  <c r="AF779" i="6" s="1"/>
  <c r="AG779" i="6" s="1" a="1"/>
  <c r="AG779" i="6" s="1"/>
  <c r="AF780" i="6" a="1"/>
  <c r="AF780" i="6" s="1"/>
  <c r="AG780" i="6" s="1" a="1"/>
  <c r="AG780" i="6" s="1"/>
  <c r="AF782" i="6" a="1"/>
  <c r="AF782" i="6" s="1"/>
  <c r="AG782" i="6" s="1" a="1"/>
  <c r="AG782" i="6" s="1"/>
  <c r="AF894" i="6" a="1"/>
  <c r="AF894" i="6" s="1"/>
  <c r="AG894" i="6" s="1" a="1"/>
  <c r="AG894" i="6" s="1"/>
  <c r="AF895" i="6" a="1"/>
  <c r="AF895" i="6" s="1"/>
  <c r="AG895" i="6" s="1" a="1"/>
  <c r="AG895" i="6" s="1"/>
  <c r="AF793" i="6" a="1"/>
  <c r="AF793" i="6" s="1"/>
  <c r="AG793" i="6" s="1" a="1"/>
  <c r="AG793" i="6" s="1"/>
  <c r="AF758" i="6" a="1"/>
  <c r="AF758" i="6" s="1"/>
  <c r="AG758" i="6" s="1" a="1"/>
  <c r="AG758" i="6" s="1"/>
  <c r="AF759" i="6" a="1"/>
  <c r="AF759" i="6" s="1"/>
  <c r="AG759" i="6" s="1" a="1"/>
  <c r="AG759" i="6" s="1"/>
  <c r="AF722" i="6" a="1"/>
  <c r="AF722" i="6" s="1"/>
  <c r="AG722" i="6" s="1" a="1"/>
  <c r="AG722" i="6" s="1"/>
  <c r="AF763" i="6" a="1"/>
  <c r="AF763" i="6" s="1"/>
  <c r="AG763" i="6" s="1" a="1"/>
  <c r="AG763" i="6" s="1"/>
  <c r="AF834" i="6" a="1"/>
  <c r="AF834" i="6" s="1"/>
  <c r="AG834" i="6" s="1" a="1"/>
  <c r="AG834" i="6" s="1"/>
  <c r="AF858" i="6" a="1"/>
  <c r="AF858" i="6" s="1"/>
  <c r="AG858" i="6" s="1" a="1"/>
  <c r="AG858" i="6" s="1"/>
  <c r="AF844" i="6" a="1"/>
  <c r="AF844" i="6" s="1"/>
  <c r="AG844" i="6" s="1" a="1"/>
  <c r="AG844" i="6" s="1"/>
  <c r="AF732" i="6" a="1"/>
  <c r="AF732" i="6" s="1"/>
  <c r="AG732" i="6" s="1" a="1"/>
  <c r="AG732" i="6" s="1"/>
  <c r="AF848" i="6" a="1"/>
  <c r="AF848" i="6" s="1"/>
  <c r="AG848" i="6" s="1" a="1"/>
  <c r="AG848" i="6" s="1"/>
  <c r="AF849" i="6" a="1"/>
  <c r="AF849" i="6" s="1"/>
  <c r="AG849" i="6" s="1" a="1"/>
  <c r="AG849" i="6" s="1"/>
  <c r="AF824" i="6" a="1"/>
  <c r="AF824" i="6" s="1"/>
  <c r="AG824" i="6" s="1" a="1"/>
  <c r="AG824" i="6" s="1"/>
  <c r="AF838" i="6" a="1"/>
  <c r="AF838" i="6" s="1"/>
  <c r="AG838" i="6" s="1" a="1"/>
  <c r="AG838" i="6" s="1"/>
  <c r="AF862" i="6" a="1"/>
  <c r="AF862" i="6" s="1"/>
  <c r="AG862" i="6" s="1" a="1"/>
  <c r="AG862" i="6" s="1"/>
  <c r="AF863" i="6" a="1"/>
  <c r="AF863" i="6" s="1"/>
  <c r="AG863" i="6" s="1" a="1"/>
  <c r="AG863" i="6" s="1"/>
  <c r="AF864" i="6" a="1"/>
  <c r="AF864" i="6" s="1"/>
  <c r="AG864" i="6" s="1" a="1"/>
  <c r="AG864" i="6" s="1"/>
  <c r="AF865" i="6" a="1"/>
  <c r="AF865" i="6" s="1"/>
  <c r="AG865" i="6" s="1" a="1"/>
  <c r="AG865" i="6" s="1"/>
  <c r="AF790" i="6" a="1"/>
  <c r="AF790" i="6" s="1"/>
  <c r="AG790" i="6" s="1" a="1"/>
  <c r="AG790" i="6" s="1"/>
  <c r="AF885" i="6" a="1"/>
  <c r="AF885" i="6" s="1"/>
  <c r="AG885" i="6" s="1" a="1"/>
  <c r="AG885" i="6" s="1"/>
  <c r="AF688" i="6" a="1"/>
  <c r="AF688" i="6" s="1"/>
  <c r="AG688" i="6" s="1" a="1"/>
  <c r="AG688" i="6" s="1"/>
  <c r="AF853" i="6" a="1"/>
  <c r="AF853" i="6" s="1"/>
  <c r="AG853" i="6" s="1" a="1"/>
  <c r="AG853" i="6" s="1"/>
  <c r="AF826" i="6" a="1"/>
  <c r="AF826" i="6" s="1"/>
  <c r="AG826" i="6" s="1" a="1"/>
  <c r="AG826" i="6" s="1"/>
  <c r="AF897" i="6" a="1"/>
  <c r="AF897" i="6" s="1"/>
  <c r="AG897" i="6" s="1" a="1"/>
  <c r="AG897" i="6" s="1"/>
  <c r="AF789" i="6" a="1"/>
  <c r="AF789" i="6" s="1"/>
  <c r="AG789" i="6" s="1" a="1"/>
  <c r="AG789" i="6" s="1"/>
  <c r="AF898" i="6" a="1"/>
  <c r="AF898" i="6" s="1"/>
  <c r="AG898" i="6" s="1" a="1"/>
  <c r="AG898" i="6" s="1"/>
  <c r="AF899" i="6" a="1"/>
  <c r="AF899" i="6" s="1"/>
  <c r="AG899" i="6" s="1" a="1"/>
  <c r="AG899" i="6" s="1"/>
  <c r="AF875" i="6" a="1"/>
  <c r="AF875" i="6" s="1"/>
  <c r="AG875" i="6" s="1" a="1"/>
  <c r="AG875" i="6" s="1"/>
  <c r="AF832" i="6" a="1"/>
  <c r="AF832" i="6" s="1"/>
  <c r="AG832" i="6" s="1" a="1"/>
  <c r="AG832" i="6" s="1"/>
  <c r="AF747" i="6" a="1"/>
  <c r="AF747" i="6" s="1"/>
  <c r="AG747" i="6" s="1" a="1"/>
  <c r="AG747" i="6" s="1"/>
  <c r="AF753" i="6" a="1"/>
  <c r="AF753" i="6" s="1"/>
  <c r="AG753" i="6" s="1" a="1"/>
  <c r="AG753" i="6" s="1"/>
  <c r="AF754" i="6" a="1"/>
  <c r="AF754" i="6" s="1"/>
  <c r="AG754" i="6" s="1" a="1"/>
  <c r="AG754" i="6" s="1"/>
  <c r="AF755" i="6" a="1"/>
  <c r="AF755" i="6" s="1"/>
  <c r="AG755" i="6" s="1" a="1"/>
  <c r="AG755" i="6" s="1"/>
  <c r="AF756" i="6" a="1"/>
  <c r="AF756" i="6" s="1"/>
  <c r="AG756" i="6" s="1" a="1"/>
  <c r="AG756" i="6" s="1"/>
  <c r="AF886" i="6" a="1"/>
  <c r="AF886" i="6" s="1"/>
  <c r="AG886" i="6" s="1" a="1"/>
  <c r="AG886" i="6" s="1"/>
  <c r="AF825" i="6" a="1"/>
  <c r="AF825" i="6" s="1"/>
  <c r="AG825" i="6" s="1" a="1"/>
  <c r="AG825" i="6" s="1"/>
  <c r="AF794" i="6" a="1"/>
  <c r="AF794" i="6" s="1"/>
  <c r="AG794" i="6" s="1" a="1"/>
  <c r="AG794" i="6" s="1"/>
  <c r="AF752" i="6" a="1"/>
  <c r="AF752" i="6" s="1"/>
  <c r="AG752" i="6" s="1" a="1"/>
  <c r="AG752" i="6" s="1"/>
  <c r="AF893" i="6" a="1"/>
  <c r="AF893" i="6" s="1"/>
  <c r="AG893" i="6" s="1" a="1"/>
  <c r="AG893" i="6" s="1"/>
  <c r="AF768" i="6" a="1"/>
  <c r="AF768" i="6" s="1"/>
  <c r="AG768" i="6" s="1" a="1"/>
  <c r="AG768" i="6" s="1"/>
  <c r="AF749" i="6" a="1"/>
  <c r="AF749" i="6" s="1"/>
  <c r="AG749" i="6" s="1" a="1"/>
  <c r="AG749" i="6" s="1"/>
  <c r="AF750" i="6" a="1"/>
  <c r="AF750" i="6" s="1"/>
  <c r="AG750" i="6" s="1" a="1"/>
  <c r="AG750" i="6" s="1"/>
  <c r="AF840" i="6" a="1"/>
  <c r="AF840" i="6" s="1"/>
  <c r="AG840" i="6" s="1" a="1"/>
  <c r="AG840" i="6" s="1"/>
  <c r="AF841" i="6" a="1"/>
  <c r="AF841" i="6" s="1"/>
  <c r="AG841" i="6" s="1" a="1"/>
  <c r="AG841" i="6" s="1"/>
  <c r="AF767" i="6" a="1"/>
  <c r="AF767" i="6" s="1"/>
  <c r="AG767" i="6" s="1" a="1"/>
  <c r="AG767" i="6" s="1"/>
  <c r="AF773" i="6" a="1"/>
  <c r="AF773" i="6" s="1"/>
  <c r="AG773" i="6" s="1" a="1"/>
  <c r="AG773" i="6" s="1"/>
  <c r="AF707" i="6" a="1"/>
  <c r="AF707" i="6" s="1"/>
  <c r="AG707" i="6" s="1" a="1"/>
  <c r="AG707" i="6" s="1"/>
  <c r="AF804" i="6" a="1"/>
  <c r="AF804" i="6" s="1"/>
  <c r="AG804" i="6" s="1" a="1"/>
  <c r="AG804" i="6" s="1"/>
  <c r="AF781" i="6" a="1"/>
  <c r="AF781" i="6" s="1"/>
  <c r="AG781" i="6" s="1" a="1"/>
  <c r="AG781" i="6" s="1"/>
  <c r="AF805" i="6" a="1"/>
  <c r="AF805" i="6" s="1"/>
  <c r="AG805" i="6" s="1" a="1"/>
  <c r="AG805" i="6" s="1"/>
  <c r="AF806" i="6" a="1"/>
  <c r="AF806" i="6" s="1"/>
  <c r="AG806" i="6" s="1" a="1"/>
  <c r="AG806" i="6" s="1"/>
  <c r="AF745" i="6" a="1"/>
  <c r="AF745" i="6" s="1"/>
  <c r="AG745" i="6" s="1" a="1"/>
  <c r="AG745" i="6" s="1"/>
  <c r="AF854" i="6" a="1"/>
  <c r="AF854" i="6" s="1"/>
  <c r="AG854" i="6" s="1" a="1"/>
  <c r="AG854" i="6" s="1"/>
  <c r="AF859" i="6" a="1"/>
  <c r="AF859" i="6" s="1"/>
  <c r="AG859" i="6" s="1" a="1"/>
  <c r="AG859" i="6" s="1"/>
  <c r="AF842" i="6" a="1"/>
  <c r="AF842" i="6" s="1"/>
  <c r="AG842" i="6" s="1" a="1"/>
  <c r="AG842" i="6" s="1"/>
  <c r="AF795" i="6" a="1"/>
  <c r="AF795" i="6" s="1"/>
  <c r="AG795" i="6" s="1" a="1"/>
  <c r="AG795" i="6" s="1"/>
  <c r="AF692" i="6" a="1"/>
  <c r="AF692" i="6" s="1"/>
  <c r="AG692" i="6" s="1" a="1"/>
  <c r="AG692" i="6" s="1"/>
  <c r="AF709" i="6" a="1"/>
  <c r="AF709" i="6" s="1"/>
  <c r="AG709" i="6" s="1" a="1"/>
  <c r="AG709" i="6" s="1"/>
  <c r="AF693" i="6" a="1"/>
  <c r="AF693" i="6" s="1"/>
  <c r="AG693" i="6" s="1" a="1"/>
  <c r="AG693" i="6" s="1"/>
  <c r="AF694" i="6" a="1"/>
  <c r="AF694" i="6" s="1"/>
  <c r="AG694" i="6" s="1" a="1"/>
  <c r="AG694" i="6" s="1"/>
  <c r="AF843" i="6" a="1"/>
  <c r="AF843" i="6" s="1"/>
  <c r="AG843" i="6" s="1" a="1"/>
  <c r="AG843" i="6" s="1"/>
  <c r="AF714" i="6" a="1"/>
  <c r="AF714" i="6" s="1"/>
  <c r="AG714" i="6" s="1" a="1"/>
  <c r="AG714" i="6" s="1"/>
  <c r="AF715" i="6" a="1"/>
  <c r="AF715" i="6" s="1"/>
  <c r="AG715" i="6" s="1" a="1"/>
  <c r="AG715" i="6" s="1"/>
  <c r="AF708" i="6" a="1"/>
  <c r="AF708" i="6" s="1"/>
  <c r="AG708" i="6" s="1" a="1"/>
  <c r="AG708" i="6" s="1"/>
  <c r="AF785" i="6" a="1"/>
  <c r="AF785" i="6" s="1"/>
  <c r="AG785" i="6" s="1" a="1"/>
  <c r="AG785" i="6" s="1"/>
  <c r="AF771" i="6" a="1"/>
  <c r="AF771" i="6" s="1"/>
  <c r="AG771" i="6" s="1" a="1"/>
  <c r="AG771" i="6" s="1"/>
  <c r="AF726" i="6" a="1"/>
  <c r="AF726" i="6" s="1"/>
  <c r="AG726" i="6" s="1" a="1"/>
  <c r="AG726" i="6" s="1"/>
  <c r="AF836" i="6" a="1"/>
  <c r="AF836" i="6" s="1"/>
  <c r="AG836" i="6" s="1" a="1"/>
  <c r="AG836" i="6" s="1"/>
  <c r="AF757" i="6" a="1"/>
  <c r="AF757" i="6" s="1"/>
  <c r="AG757" i="6" s="1" a="1"/>
  <c r="AG757" i="6" s="1"/>
  <c r="AF751" i="6" a="1"/>
  <c r="AF751" i="6" s="1"/>
  <c r="AG751" i="6" s="1" a="1"/>
  <c r="AG751" i="6" s="1"/>
  <c r="AF748" i="6" a="1"/>
  <c r="AF748" i="6" s="1"/>
  <c r="AG748" i="6" s="1" a="1"/>
  <c r="AG748" i="6" s="1"/>
  <c r="AF681" i="6" a="1"/>
  <c r="AF681" i="6" s="1"/>
  <c r="AG681" i="6" s="1" a="1"/>
  <c r="AG681" i="6" s="1"/>
  <c r="AF866" i="6" a="1"/>
  <c r="AF866" i="6" s="1"/>
  <c r="AG866" i="6" s="1" a="1"/>
  <c r="AG866" i="6" s="1"/>
  <c r="AF703" i="6" a="1"/>
  <c r="AF703" i="6" s="1"/>
  <c r="AG703" i="6" s="1" a="1"/>
  <c r="AG703" i="6" s="1"/>
  <c r="AF704" i="6" a="1"/>
  <c r="AF704" i="6" s="1"/>
  <c r="AG704" i="6" s="1" a="1"/>
  <c r="AG704" i="6" s="1"/>
  <c r="AF718" i="6" a="1"/>
  <c r="AF718" i="6" s="1"/>
  <c r="AG718" i="6" s="1" a="1"/>
  <c r="AG718" i="6" s="1"/>
  <c r="AF691" i="6" a="1"/>
  <c r="AF691" i="6" s="1"/>
  <c r="AG691" i="6" s="1" a="1"/>
  <c r="AG691" i="6" s="1"/>
  <c r="AF857" i="6" a="1"/>
  <c r="AF857" i="6" s="1"/>
  <c r="AG857" i="6" s="1" a="1"/>
  <c r="AG857" i="6" s="1"/>
  <c r="AF734" i="6" a="1"/>
  <c r="AF734" i="6" s="1"/>
  <c r="AG734" i="6" s="1" a="1"/>
  <c r="AG734" i="6" s="1"/>
  <c r="AF735" i="6" a="1"/>
  <c r="AF735" i="6" s="1"/>
  <c r="AG735" i="6" s="1" a="1"/>
  <c r="AG735" i="6" s="1"/>
  <c r="AF736" i="6" a="1"/>
  <c r="AF736" i="6" s="1"/>
  <c r="AG736" i="6" s="1" a="1"/>
  <c r="AG736" i="6" s="1"/>
  <c r="AF727" i="6" a="1"/>
  <c r="AF727" i="6" s="1"/>
  <c r="AG727" i="6" s="1" a="1"/>
  <c r="AG727" i="6" s="1"/>
  <c r="AF728" i="6" a="1"/>
  <c r="AF728" i="6" s="1"/>
  <c r="AG728" i="6" s="1" a="1"/>
  <c r="AG728" i="6" s="1"/>
  <c r="AF729" i="6" a="1"/>
  <c r="AF729" i="6" s="1"/>
  <c r="AG729" i="6" s="1" a="1"/>
  <c r="AG729" i="6" s="1"/>
  <c r="AF730" i="6" a="1"/>
  <c r="AF730" i="6" s="1"/>
  <c r="AG730" i="6" s="1" a="1"/>
  <c r="AG730" i="6" s="1"/>
  <c r="AF741" i="6" a="1"/>
  <c r="AF741" i="6" s="1"/>
  <c r="AG741" i="6" s="1" a="1"/>
  <c r="AG741" i="6" s="1"/>
  <c r="AF760" i="6" a="1"/>
  <c r="AF760" i="6" s="1"/>
  <c r="AG760" i="6" s="1" a="1"/>
  <c r="AG760" i="6" s="1"/>
  <c r="AF761" i="6" a="1"/>
  <c r="AF761" i="6" s="1"/>
  <c r="AG761" i="6" s="1" a="1"/>
  <c r="AG761" i="6" s="1"/>
  <c r="AF710" i="6" a="1"/>
  <c r="AF710" i="6" s="1"/>
  <c r="AG710" i="6" s="1" a="1"/>
  <c r="AG710" i="6" s="1"/>
  <c r="AF711" i="6" a="1"/>
  <c r="AF711" i="6" s="1"/>
  <c r="AG711" i="6" s="1" a="1"/>
  <c r="AG711" i="6" s="1"/>
  <c r="AF762" i="6" a="1"/>
  <c r="AF762" i="6" s="1"/>
  <c r="AG762" i="6" s="1" a="1"/>
  <c r="AG762" i="6" s="1"/>
  <c r="AF682" i="6" a="1"/>
  <c r="AF682" i="6" s="1"/>
  <c r="AG682" i="6" s="1" a="1"/>
  <c r="AG682" i="6" s="1"/>
  <c r="AF803" i="6" a="1"/>
  <c r="AF803" i="6" s="1"/>
  <c r="AG803" i="6" s="1" a="1"/>
  <c r="AG803" i="6" s="1"/>
  <c r="AF717" i="6" a="1"/>
  <c r="AF717" i="6" s="1"/>
  <c r="AG717" i="6" s="1" a="1"/>
  <c r="AG717" i="6" s="1"/>
  <c r="AF731" i="6" a="1"/>
  <c r="AF731" i="6" s="1"/>
  <c r="AG731" i="6" s="1" a="1"/>
  <c r="AG731" i="6" s="1"/>
  <c r="AF705" i="6" a="1"/>
  <c r="AF705" i="6" s="1"/>
  <c r="AG705" i="6" s="1" a="1"/>
  <c r="AG705" i="6" s="1"/>
  <c r="AF744" i="6" a="1"/>
  <c r="AF744" i="6" s="1"/>
  <c r="AG744" i="6" s="1" a="1"/>
  <c r="AG744" i="6" s="1"/>
  <c r="AF724" i="6" a="1"/>
  <c r="AF724" i="6" s="1"/>
  <c r="AG724" i="6" s="1" a="1"/>
  <c r="AG724" i="6" s="1"/>
  <c r="AF856" i="6" a="1"/>
  <c r="AF856" i="6" s="1"/>
  <c r="AG856" i="6" s="1" a="1"/>
  <c r="AG856" i="6" s="1"/>
  <c r="AF889" i="6" a="1"/>
  <c r="AF889" i="6" s="1"/>
  <c r="AG889" i="6" s="1" a="1"/>
  <c r="AG889" i="6" s="1"/>
  <c r="AF791" i="6" a="1"/>
  <c r="AF791" i="6" s="1"/>
  <c r="AG791" i="6" s="1" a="1"/>
  <c r="AG791" i="6" s="1"/>
  <c r="AF792" i="6" a="1"/>
  <c r="AF792" i="6" s="1"/>
  <c r="AG792" i="6" s="1" a="1"/>
  <c r="AG792" i="6" s="1"/>
  <c r="AF820" i="6" a="1"/>
  <c r="AF820" i="6" s="1"/>
  <c r="AG820" i="6" s="1" a="1"/>
  <c r="AG820" i="6" s="1"/>
  <c r="AF821" i="6" a="1"/>
  <c r="AF821" i="6" s="1"/>
  <c r="AG821" i="6" s="1" a="1"/>
  <c r="AG821" i="6" s="1"/>
  <c r="AF822" i="6" a="1"/>
  <c r="AF822" i="6" s="1"/>
  <c r="AG822" i="6" s="1" a="1"/>
  <c r="AG822" i="6" s="1"/>
  <c r="AF818" i="6" a="1"/>
  <c r="AF818" i="6" s="1"/>
  <c r="AG818" i="6" s="1" a="1"/>
  <c r="AG818" i="6" s="1"/>
  <c r="AF878" i="6" a="1"/>
  <c r="AF878" i="6" s="1"/>
  <c r="AG878" i="6" s="1" a="1"/>
  <c r="AG878" i="6" s="1"/>
  <c r="AF879" i="6" a="1"/>
  <c r="AF879" i="6" s="1"/>
  <c r="AG879" i="6" s="1" a="1"/>
  <c r="AG879" i="6" s="1"/>
  <c r="AF880" i="6" a="1"/>
  <c r="AF880" i="6" s="1"/>
  <c r="AG880" i="6" s="1" a="1"/>
  <c r="AG880" i="6" s="1"/>
  <c r="AF881" i="6" a="1"/>
  <c r="AF881" i="6" s="1"/>
  <c r="AG881" i="6" s="1" a="1"/>
  <c r="AG881" i="6" s="1"/>
  <c r="AF686" i="6" a="1"/>
  <c r="AF686" i="6" s="1"/>
  <c r="AG686" i="6" s="1" a="1"/>
  <c r="AG686" i="6" s="1"/>
  <c r="AF876" i="6" a="1"/>
  <c r="AF876" i="6" s="1"/>
  <c r="AG876" i="6" s="1" a="1"/>
  <c r="AG876" i="6" s="1"/>
  <c r="AF687" i="6" a="1"/>
  <c r="AF687" i="6" s="1"/>
  <c r="AG687" i="6" s="1" a="1"/>
  <c r="AG687" i="6" s="1"/>
  <c r="AF772" i="6" a="1"/>
  <c r="AF772" i="6" s="1"/>
  <c r="AG772" i="6" s="1" a="1"/>
  <c r="AG772" i="6" s="1"/>
  <c r="AF872" i="6" a="1"/>
  <c r="AF872" i="6" s="1"/>
  <c r="AG872" i="6" s="1" a="1"/>
  <c r="AG872" i="6" s="1"/>
  <c r="AF873" i="6" a="1"/>
  <c r="AF873" i="6" s="1"/>
  <c r="AG873" i="6" s="1" a="1"/>
  <c r="AG873" i="6" s="1"/>
  <c r="AF696" i="6" a="1"/>
  <c r="AF696" i="6" s="1"/>
  <c r="AG696" i="6" s="1" a="1"/>
  <c r="AG696" i="6" s="1"/>
  <c r="AF827" i="6" a="1"/>
  <c r="AF827" i="6" s="1"/>
  <c r="AG827" i="6" s="1" a="1"/>
  <c r="AG827" i="6" s="1"/>
  <c r="AF740" i="6" a="1"/>
  <c r="AF740" i="6" s="1"/>
  <c r="AG740" i="6" s="1" a="1"/>
  <c r="AG740" i="6" s="1"/>
  <c r="AF815" i="6" a="1"/>
  <c r="AF815" i="6" s="1"/>
  <c r="AG815" i="6" s="1" a="1"/>
  <c r="AG815" i="6" s="1"/>
  <c r="AF816" i="6" a="1"/>
  <c r="AF816" i="6" s="1"/>
  <c r="AG816" i="6" s="1" a="1"/>
  <c r="AG816" i="6" s="1"/>
  <c r="AF817" i="6" a="1"/>
  <c r="AF817" i="6" s="1"/>
  <c r="AG817" i="6" s="1" a="1"/>
  <c r="AG817" i="6" s="1"/>
  <c r="AF830" i="6" a="1"/>
  <c r="AF830" i="6" s="1"/>
  <c r="AG830" i="6" s="1" a="1"/>
  <c r="AG830" i="6" s="1"/>
  <c r="AF719" i="6" a="1"/>
  <c r="AF719" i="6" s="1"/>
  <c r="AG719" i="6" s="1" a="1"/>
  <c r="AG719" i="6" s="1"/>
  <c r="AF720" i="6" a="1"/>
  <c r="AF720" i="6" s="1"/>
  <c r="AG720" i="6" s="1" a="1"/>
  <c r="AG720" i="6" s="1"/>
  <c r="AF721" i="6" a="1"/>
  <c r="AF721" i="6" s="1"/>
  <c r="AG721" i="6" s="1" a="1"/>
  <c r="AG721" i="6" s="1"/>
  <c r="AF700" i="6" a="1"/>
  <c r="AF700" i="6" s="1"/>
  <c r="AG700" i="6" s="1" a="1"/>
  <c r="AG700" i="6" s="1"/>
  <c r="AF701" i="6" a="1"/>
  <c r="AF701" i="6" s="1"/>
  <c r="AG701" i="6" s="1" a="1"/>
  <c r="AG701" i="6" s="1"/>
  <c r="AF702" i="6" a="1"/>
  <c r="AF702" i="6" s="1"/>
  <c r="AG702" i="6" s="1" a="1"/>
  <c r="AG702" i="6" s="1"/>
  <c r="AF831" i="6" a="1"/>
  <c r="AF831" i="6" s="1"/>
  <c r="AG831" i="6" s="1" a="1"/>
  <c r="AG831" i="6" s="1"/>
  <c r="AF892" i="6" a="1"/>
  <c r="AF892" i="6" s="1"/>
  <c r="AG892" i="6" s="1" a="1"/>
  <c r="AG892" i="6" s="1"/>
  <c r="AF828" i="6" a="1"/>
  <c r="AF828" i="6" s="1"/>
  <c r="AG828" i="6" s="1" a="1"/>
  <c r="AG828" i="6" s="1"/>
  <c r="AF829" i="6" a="1"/>
  <c r="AF829" i="6" s="1"/>
  <c r="AG829" i="6" s="1" a="1"/>
  <c r="AG829" i="6" s="1"/>
  <c r="AF811" i="6" a="1"/>
  <c r="AF811" i="6" s="1"/>
  <c r="AG811" i="6" s="1" a="1"/>
  <c r="AG811" i="6" s="1"/>
  <c r="AF846" i="6" a="1"/>
  <c r="AF846" i="6" s="1"/>
  <c r="AG846" i="6" s="1" a="1"/>
  <c r="AG846" i="6" s="1"/>
  <c r="AF887" i="6" a="1"/>
  <c r="AF887" i="6" s="1"/>
  <c r="AG887" i="6" s="1" a="1"/>
  <c r="AG887" i="6" s="1"/>
  <c r="AF888" i="6" a="1"/>
  <c r="AF888" i="6" s="1"/>
  <c r="AG888" i="6" s="1" a="1"/>
  <c r="AG888" i="6" s="1"/>
  <c r="AF823" i="6" a="1"/>
  <c r="AF823" i="6" s="1"/>
  <c r="AG823" i="6" s="1" a="1"/>
  <c r="AG823" i="6" s="1"/>
  <c r="AF769" i="6" a="1"/>
  <c r="AF769" i="6" s="1"/>
  <c r="AG769" i="6" s="1" a="1"/>
  <c r="AG769" i="6" s="1"/>
  <c r="AF847" i="6" a="1"/>
  <c r="AF847" i="6" s="1"/>
  <c r="AG847" i="6" s="1" a="1"/>
  <c r="AG847" i="6" s="1"/>
  <c r="AF774" i="6" a="1"/>
  <c r="AF774" i="6" s="1"/>
  <c r="AG774" i="6" s="1" a="1"/>
  <c r="AG774" i="6" s="1"/>
  <c r="AF783" i="6" a="1"/>
  <c r="AF783" i="6" s="1"/>
  <c r="AG783" i="6" s="1" a="1"/>
  <c r="AG783" i="6" s="1"/>
  <c r="AF784" i="6" a="1"/>
  <c r="AF784" i="6" s="1"/>
  <c r="AG784" i="6" s="1" a="1"/>
  <c r="AG784" i="6" s="1"/>
  <c r="AF699" i="6" a="1"/>
  <c r="AF699" i="6" s="1"/>
  <c r="AG699" i="6" s="1" a="1"/>
  <c r="AG699" i="6" s="1"/>
  <c r="AF697" i="6" a="1"/>
  <c r="AF697" i="6" s="1"/>
  <c r="AG697" i="6" s="1" a="1"/>
  <c r="AG697" i="6" s="1"/>
  <c r="AF698" i="6" a="1"/>
  <c r="AF698" i="6" s="1"/>
  <c r="AG698" i="6" s="1" a="1"/>
  <c r="AG698" i="6" s="1"/>
  <c r="AF800" i="6" a="1"/>
  <c r="AF800" i="6" s="1"/>
  <c r="AG800" i="6" s="1" a="1"/>
  <c r="AG800" i="6" s="1"/>
  <c r="AF689" i="6" a="1"/>
  <c r="AF689" i="6" s="1"/>
  <c r="AG689" i="6" s="1" a="1"/>
  <c r="AG689" i="6" s="1"/>
  <c r="AF690" i="6" a="1"/>
  <c r="AF690" i="6" s="1"/>
  <c r="AG690" i="6" s="1" a="1"/>
  <c r="AG690" i="6" s="1"/>
  <c r="AF850" i="6" a="1"/>
  <c r="AF850" i="6" s="1"/>
  <c r="AG850" i="6" s="1" a="1"/>
  <c r="AG850" i="6" s="1"/>
  <c r="AF851" i="6" a="1"/>
  <c r="AF851" i="6" s="1"/>
  <c r="AG851" i="6" s="1" a="1"/>
  <c r="AG851" i="6" s="1"/>
  <c r="AF852" i="6" a="1"/>
  <c r="AF852" i="6" s="1"/>
  <c r="AG852" i="6" s="1" a="1"/>
  <c r="AG852" i="6" s="1"/>
  <c r="AF819" i="6" a="1"/>
  <c r="AF819" i="6" s="1"/>
  <c r="AG819" i="6" s="1" a="1"/>
  <c r="AG819" i="6" s="1"/>
  <c r="AF801" i="6" a="1"/>
  <c r="AF801" i="6" s="1"/>
  <c r="AG801" i="6" s="1" a="1"/>
  <c r="AG801" i="6" s="1"/>
  <c r="AF802" i="6" a="1"/>
  <c r="AF802" i="6" s="1"/>
  <c r="AG802" i="6" s="1" a="1"/>
  <c r="AG802" i="6" s="1"/>
  <c r="AF796" i="6" a="1"/>
  <c r="AF796" i="6" s="1"/>
  <c r="AG796" i="6" s="1" a="1"/>
  <c r="AG796" i="6" s="1"/>
  <c r="AF797" i="6" a="1"/>
  <c r="AF797" i="6" s="1"/>
  <c r="AG797" i="6" s="1" a="1"/>
  <c r="AG797" i="6" s="1"/>
  <c r="AF798" i="6" a="1"/>
  <c r="AF798" i="6" s="1"/>
  <c r="AG798" i="6" s="1" a="1"/>
  <c r="AG798" i="6" s="1"/>
  <c r="AF799" i="6" a="1"/>
  <c r="AF799" i="6" s="1"/>
  <c r="AG799" i="6" s="1" a="1"/>
  <c r="AG799" i="6" s="1"/>
  <c r="AF764" i="6" a="1"/>
  <c r="AF764" i="6" s="1"/>
  <c r="AG764" i="6" s="1" a="1"/>
  <c r="AG764" i="6" s="1"/>
  <c r="AF765" i="6" a="1"/>
  <c r="AF765" i="6" s="1"/>
  <c r="AG765" i="6" s="1" a="1"/>
  <c r="AG765" i="6" s="1"/>
  <c r="AF766" i="6" a="1"/>
  <c r="AF766" i="6" s="1"/>
  <c r="AG766" i="6" s="1" a="1"/>
  <c r="AG766" i="6" s="1"/>
  <c r="AF695" i="6" a="1"/>
  <c r="AF695" i="6" s="1"/>
  <c r="AG695" i="6" s="1" a="1"/>
  <c r="AG695" i="6" s="1"/>
  <c r="AF839" i="6" a="1"/>
  <c r="AF839" i="6" s="1"/>
  <c r="AG839" i="6" s="1" a="1"/>
  <c r="AG839" i="6" s="1"/>
  <c r="AF712" i="6" a="1"/>
  <c r="AF712" i="6" s="1"/>
  <c r="AG712" i="6" s="1" a="1"/>
  <c r="AG712" i="6" s="1"/>
  <c r="AF713" i="6" a="1"/>
  <c r="AF713" i="6" s="1"/>
  <c r="AG713" i="6" s="1" a="1"/>
  <c r="AG713" i="6" s="1"/>
  <c r="AF683" i="6" a="1"/>
  <c r="AF683" i="6" s="1"/>
  <c r="AG683" i="6" s="1" a="1"/>
  <c r="AG683" i="6" s="1"/>
  <c r="AF684" i="6" a="1"/>
  <c r="AF684" i="6" s="1"/>
  <c r="AG684" i="6" s="1" a="1"/>
  <c r="AG684" i="6" s="1"/>
  <c r="AF685" i="6" a="1"/>
  <c r="AF685" i="6" s="1"/>
  <c r="AG685" i="6" s="1" a="1"/>
  <c r="AG685" i="6" s="1"/>
  <c r="AF739" i="6" a="1"/>
  <c r="AF739" i="6" s="1"/>
  <c r="AG739" i="6" s="1" a="1"/>
  <c r="AG739" i="6" s="1"/>
  <c r="AF746" i="6" a="1"/>
  <c r="AF746" i="6" s="1"/>
  <c r="AG746" i="6" s="1" a="1"/>
  <c r="AG746" i="6" s="1"/>
  <c r="AF98" i="6" a="1"/>
  <c r="AF98" i="6" s="1"/>
  <c r="AG98" i="6" s="1" a="1"/>
  <c r="AG98" i="6" s="1"/>
  <c r="AF99" i="6" a="1"/>
  <c r="AF99" i="6" s="1"/>
  <c r="AG99" i="6" s="1" a="1"/>
  <c r="AG99" i="6" s="1"/>
  <c r="AF100" i="6" a="1"/>
  <c r="AF100" i="6" s="1"/>
  <c r="AG100" i="6" s="1" a="1"/>
  <c r="AG100" i="6" s="1"/>
  <c r="AF101" i="6" a="1"/>
  <c r="AF101" i="6" s="1"/>
  <c r="AG101" i="6" s="1" a="1"/>
  <c r="AG101" i="6" s="1"/>
  <c r="AF102" i="6" a="1"/>
  <c r="AF102" i="6" s="1"/>
  <c r="AG102" i="6" s="1" a="1"/>
  <c r="AG102" i="6" s="1"/>
  <c r="AF103" i="6" a="1"/>
  <c r="AF103" i="6" s="1"/>
  <c r="AG103" i="6" s="1" a="1"/>
  <c r="AG103" i="6" s="1"/>
  <c r="AF104" i="6" a="1"/>
  <c r="AF104" i="6" s="1"/>
  <c r="AG104" i="6" s="1" a="1"/>
  <c r="AG104" i="6" s="1"/>
  <c r="AF178" i="6" a="1"/>
  <c r="AF178" i="6" s="1"/>
  <c r="AG178" i="6" s="1" a="1"/>
  <c r="AG178" i="6" s="1"/>
  <c r="AF9" i="6" a="1"/>
  <c r="AF9" i="6" s="1"/>
  <c r="AG9" i="6" s="1" a="1"/>
  <c r="AG9" i="6" s="1"/>
  <c r="AF10" i="6" a="1"/>
  <c r="AF10" i="6" s="1"/>
  <c r="AG10" i="6" s="1" a="1"/>
  <c r="AG10" i="6" s="1"/>
  <c r="AF11" i="6" a="1"/>
  <c r="AF11" i="6" s="1"/>
  <c r="AG11" i="6" s="1" a="1"/>
  <c r="AG11" i="6" s="1"/>
  <c r="AF142" i="6" a="1"/>
  <c r="AF142" i="6" s="1"/>
  <c r="AG142" i="6" s="1" a="1"/>
  <c r="AG142" i="6" s="1"/>
  <c r="AF143" i="6" a="1"/>
  <c r="AF143" i="6" s="1"/>
  <c r="AG143" i="6" s="1" a="1"/>
  <c r="AG143" i="6" s="1"/>
  <c r="AF160" i="6" a="1"/>
  <c r="AF160" i="6" s="1"/>
  <c r="AG160" i="6" s="1" a="1"/>
  <c r="AG160" i="6" s="1"/>
  <c r="AF161" i="6" a="1"/>
  <c r="AF161" i="6" s="1"/>
  <c r="AG161" i="6" s="1" a="1"/>
  <c r="AG161" i="6" s="1"/>
  <c r="AF162" i="6" a="1"/>
  <c r="AF162" i="6" s="1"/>
  <c r="AG162" i="6" s="1" a="1"/>
  <c r="AG162" i="6" s="1"/>
  <c r="AF140" i="6" a="1"/>
  <c r="AF140" i="6" s="1"/>
  <c r="AG140" i="6" s="1" a="1"/>
  <c r="AG140" i="6" s="1"/>
  <c r="AF141" i="6" a="1"/>
  <c r="AF141" i="6" s="1"/>
  <c r="AG141" i="6" s="1" a="1"/>
  <c r="AG141" i="6" s="1"/>
  <c r="AF188" i="6" a="1"/>
  <c r="AF188" i="6" s="1"/>
  <c r="AG188" i="6" s="1" a="1"/>
  <c r="AG188" i="6" s="1"/>
  <c r="AF189" i="6" a="1"/>
  <c r="AF189" i="6" s="1"/>
  <c r="AG189" i="6" s="1" a="1"/>
  <c r="AG189" i="6" s="1"/>
  <c r="AF139" i="6" a="1"/>
  <c r="AF139" i="6" s="1"/>
  <c r="AG139" i="6" s="1" a="1"/>
  <c r="AG139" i="6" s="1"/>
  <c r="AF24" i="6" a="1"/>
  <c r="AF24" i="6" s="1"/>
  <c r="AG24" i="6" s="1" a="1"/>
  <c r="AG24" i="6" s="1"/>
  <c r="AF25" i="6" a="1"/>
  <c r="AF25" i="6" s="1"/>
  <c r="AG25" i="6" s="1" a="1"/>
  <c r="AG25" i="6" s="1"/>
  <c r="AF159" i="6" a="1"/>
  <c r="AF159" i="6" s="1"/>
  <c r="AG159" i="6" s="1" a="1"/>
  <c r="AG159" i="6" s="1"/>
  <c r="AF68" i="6" a="1"/>
  <c r="AF68" i="6" s="1"/>
  <c r="AG68" i="6" s="1" a="1"/>
  <c r="AG68" i="6" s="1"/>
  <c r="AF69" i="6" a="1"/>
  <c r="AF69" i="6" s="1"/>
  <c r="AG69" i="6" s="1" a="1"/>
  <c r="AG69" i="6" s="1"/>
  <c r="AF62" i="6" a="1"/>
  <c r="AF62" i="6" s="1"/>
  <c r="AG62" i="6" s="1" a="1"/>
  <c r="AG62" i="6" s="1"/>
  <c r="AF63" i="6" a="1"/>
  <c r="AF63" i="6" s="1"/>
  <c r="AG63" i="6" s="1" a="1"/>
  <c r="AG63" i="6" s="1"/>
  <c r="AF64" i="6" a="1"/>
  <c r="AF64" i="6" s="1"/>
  <c r="AG64" i="6" s="1" a="1"/>
  <c r="AG64" i="6" s="1"/>
  <c r="AF190" i="6" a="1"/>
  <c r="AF190" i="6" s="1"/>
  <c r="AG190" i="6" s="1" a="1"/>
  <c r="AG190" i="6" s="1"/>
  <c r="AF191" i="6" a="1"/>
  <c r="AF191" i="6" s="1"/>
  <c r="AG191" i="6" s="1" a="1"/>
  <c r="AG191" i="6" s="1"/>
  <c r="AF214" i="6" a="1"/>
  <c r="AF214" i="6" s="1"/>
  <c r="AG214" i="6" s="1" a="1"/>
  <c r="AG214" i="6" s="1"/>
  <c r="AF215" i="6" a="1"/>
  <c r="AF215" i="6" s="1"/>
  <c r="AG215" i="6" s="1" a="1"/>
  <c r="AG215" i="6" s="1"/>
  <c r="AF216" i="6" a="1"/>
  <c r="AF216" i="6" s="1"/>
  <c r="AG216" i="6" s="1" a="1"/>
  <c r="AG216" i="6" s="1"/>
  <c r="AF217" i="6" a="1"/>
  <c r="AF217" i="6" s="1"/>
  <c r="AG217" i="6" s="1" a="1"/>
  <c r="AG217" i="6" s="1"/>
  <c r="AF218" i="6" a="1"/>
  <c r="AF218" i="6" s="1"/>
  <c r="AG218" i="6" s="1" a="1"/>
  <c r="AG218" i="6" s="1"/>
  <c r="AF129" i="6" a="1"/>
  <c r="AF129" i="6" s="1"/>
  <c r="AG129" i="6" s="1" a="1"/>
  <c r="AG129" i="6" s="1"/>
  <c r="AF27" i="6" a="1"/>
  <c r="AF27" i="6" s="1"/>
  <c r="AG27" i="6" s="1" a="1"/>
  <c r="AG27" i="6" s="1"/>
  <c r="AF205" i="6" a="1"/>
  <c r="AF205" i="6" s="1"/>
  <c r="AG205" i="6" s="1" a="1"/>
  <c r="AG205" i="6" s="1"/>
  <c r="AF197" i="6" a="1"/>
  <c r="AF197" i="6" s="1"/>
  <c r="AG197" i="6" s="1" a="1"/>
  <c r="AG197" i="6" s="1"/>
  <c r="AF198" i="6" a="1"/>
  <c r="AF198" i="6" s="1"/>
  <c r="AG198" i="6" s="1" a="1"/>
  <c r="AG198" i="6" s="1"/>
  <c r="AF199" i="6" a="1"/>
  <c r="AF199" i="6" s="1"/>
  <c r="AG199" i="6" s="1" a="1"/>
  <c r="AG199" i="6" s="1"/>
  <c r="AF200" i="6" a="1"/>
  <c r="AF200" i="6" s="1"/>
  <c r="AG200" i="6" s="1" a="1"/>
  <c r="AG200" i="6" s="1"/>
  <c r="AF201" i="6" a="1"/>
  <c r="AF201" i="6" s="1"/>
  <c r="AG201" i="6" s="1" a="1"/>
  <c r="AG201" i="6" s="1"/>
  <c r="AF202" i="6" a="1"/>
  <c r="AF202" i="6" s="1"/>
  <c r="AG202" i="6" s="1" a="1"/>
  <c r="AG202" i="6" s="1"/>
  <c r="AF70" i="6" a="1"/>
  <c r="AF70" i="6" s="1"/>
  <c r="AG70" i="6" s="1" a="1"/>
  <c r="AG70" i="6" s="1"/>
  <c r="AF203" i="6" a="1"/>
  <c r="AF203" i="6" s="1"/>
  <c r="AG203" i="6" s="1" a="1"/>
  <c r="AG203" i="6" s="1"/>
  <c r="AF204" i="6" a="1"/>
  <c r="AF204" i="6" s="1"/>
  <c r="AG204" i="6" s="1" a="1"/>
  <c r="AG204" i="6" s="1"/>
  <c r="AF183" i="6" a="1"/>
  <c r="AF183" i="6" s="1"/>
  <c r="AG183" i="6" s="1" a="1"/>
  <c r="AG183" i="6" s="1"/>
  <c r="AF13" i="6" a="1"/>
  <c r="AF13" i="6" s="1"/>
  <c r="AG13" i="6" s="1" a="1"/>
  <c r="AG13" i="6" s="1"/>
  <c r="AF14" i="6" a="1"/>
  <c r="AF14" i="6" s="1"/>
  <c r="AG14" i="6" s="1" a="1"/>
  <c r="AG14" i="6" s="1"/>
  <c r="AF151" i="6" a="1"/>
  <c r="AF151" i="6" s="1"/>
  <c r="AG151" i="6" s="1" a="1"/>
  <c r="AG151" i="6" s="1"/>
  <c r="AF152" i="6" a="1"/>
  <c r="AF152" i="6" s="1"/>
  <c r="AG152" i="6" s="1" a="1"/>
  <c r="AG152" i="6" s="1"/>
  <c r="AF128" i="6" a="1"/>
  <c r="AF128" i="6" s="1"/>
  <c r="AG128" i="6" s="1" a="1"/>
  <c r="AG128" i="6" s="1"/>
  <c r="AF194" i="6" a="1"/>
  <c r="AF194" i="6" s="1"/>
  <c r="AG194" i="6" s="1" a="1"/>
  <c r="AG194" i="6" s="1"/>
  <c r="AF97" i="6" a="1"/>
  <c r="AF97" i="6" s="1"/>
  <c r="AG97" i="6" s="1" a="1"/>
  <c r="AG97" i="6" s="1"/>
  <c r="AF119" i="6" a="1"/>
  <c r="AF119" i="6" s="1"/>
  <c r="AG119" i="6" s="1" a="1"/>
  <c r="AG119" i="6" s="1"/>
  <c r="AF185" i="6" a="1"/>
  <c r="AF185" i="6" s="1"/>
  <c r="AG185" i="6" s="1" a="1"/>
  <c r="AG185" i="6" s="1"/>
  <c r="AF186" i="6" a="1"/>
  <c r="AF186" i="6" s="1"/>
  <c r="AG186" i="6" s="1" a="1"/>
  <c r="AG186" i="6" s="1"/>
  <c r="AF187" i="6" a="1"/>
  <c r="AF187" i="6" s="1"/>
  <c r="AG187" i="6" s="1" a="1"/>
  <c r="AG187" i="6" s="1"/>
  <c r="AF29" i="6" a="1"/>
  <c r="AF29" i="6" s="1"/>
  <c r="AG29" i="6" s="1" a="1"/>
  <c r="AG29" i="6" s="1"/>
  <c r="AF163" i="6" a="1"/>
  <c r="AF163" i="6" s="1"/>
  <c r="AG163" i="6" s="1" a="1"/>
  <c r="AG163" i="6" s="1"/>
  <c r="AF164" i="6" a="1"/>
  <c r="AF164" i="6" s="1"/>
  <c r="AG164" i="6" s="1" a="1"/>
  <c r="AG164" i="6" s="1"/>
  <c r="AF165" i="6" a="1"/>
  <c r="AF165" i="6" s="1"/>
  <c r="AG165" i="6" s="1" a="1"/>
  <c r="AG165" i="6" s="1"/>
  <c r="AF166" i="6" a="1"/>
  <c r="AF166" i="6" s="1"/>
  <c r="AG166" i="6" s="1" a="1"/>
  <c r="AG166" i="6" s="1"/>
  <c r="AF167" i="6" a="1"/>
  <c r="AF167" i="6" s="1"/>
  <c r="AG167" i="6" s="1" a="1"/>
  <c r="AG167" i="6" s="1"/>
  <c r="AF168" i="6" a="1"/>
  <c r="AF168" i="6" s="1"/>
  <c r="AG168" i="6" s="1" a="1"/>
  <c r="AG168" i="6" s="1"/>
  <c r="AF120" i="6" a="1"/>
  <c r="AF120" i="6" s="1"/>
  <c r="AG120" i="6" s="1" a="1"/>
  <c r="AG120" i="6" s="1"/>
  <c r="AF176" i="6" a="1"/>
  <c r="AF176" i="6" s="1"/>
  <c r="AG176" i="6" s="1" a="1"/>
  <c r="AG176" i="6" s="1"/>
  <c r="AF106" i="6" a="1"/>
  <c r="AF106" i="6" s="1"/>
  <c r="AG106" i="6" s="1" a="1"/>
  <c r="AG106" i="6" s="1"/>
  <c r="AF206" i="6" a="1"/>
  <c r="AF206" i="6" s="1"/>
  <c r="AG206" i="6" s="1" a="1"/>
  <c r="AG206" i="6" s="1"/>
  <c r="AF192" i="6" a="1"/>
  <c r="AF192" i="6" s="1"/>
  <c r="AG192" i="6" s="1" a="1"/>
  <c r="AG192" i="6" s="1"/>
  <c r="AF207" i="6" a="1"/>
  <c r="AF207" i="6" s="1"/>
  <c r="AG207" i="6" s="1" a="1"/>
  <c r="AG207" i="6" s="1"/>
  <c r="AF208" i="6" a="1"/>
  <c r="AF208" i="6" s="1"/>
  <c r="AG208" i="6" s="1" a="1"/>
  <c r="AG208" i="6" s="1"/>
  <c r="AF78" i="6" a="1"/>
  <c r="AF78" i="6" s="1"/>
  <c r="AG78" i="6" s="1" a="1"/>
  <c r="AG78" i="6" s="1"/>
  <c r="AF26" i="6" a="1"/>
  <c r="AF26" i="6" s="1"/>
  <c r="AG26" i="6" s="1" a="1"/>
  <c r="AG26" i="6" s="1"/>
  <c r="AF210" i="6" a="1"/>
  <c r="AF210" i="6" s="1"/>
  <c r="AG210" i="6" s="1" a="1"/>
  <c r="AG210" i="6" s="1"/>
  <c r="AF171" i="6" a="1"/>
  <c r="AF171" i="6" s="1"/>
  <c r="AG171" i="6" s="1" a="1"/>
  <c r="AG171" i="6" s="1"/>
  <c r="AF172" i="6" a="1"/>
  <c r="AF172" i="6" s="1"/>
  <c r="AG172" i="6" s="1" a="1"/>
  <c r="AG172" i="6" s="1"/>
  <c r="AF173" i="6" a="1"/>
  <c r="AF173" i="6" s="1"/>
  <c r="AG173" i="6" s="1" a="1"/>
  <c r="AG173" i="6" s="1"/>
  <c r="AF174" i="6" a="1"/>
  <c r="AF174" i="6" s="1"/>
  <c r="AG174" i="6" s="1" a="1"/>
  <c r="AG174" i="6" s="1"/>
  <c r="AF219" i="6" a="1"/>
  <c r="AF219" i="6" s="1"/>
  <c r="AG219" i="6" s="1" a="1"/>
  <c r="AG219" i="6" s="1"/>
  <c r="AF105" i="6" a="1"/>
  <c r="AF105" i="6" s="1"/>
  <c r="AG105" i="6" s="1" a="1"/>
  <c r="AG105" i="6" s="1"/>
  <c r="AF184" i="6" a="1"/>
  <c r="AF184" i="6" s="1"/>
  <c r="AG184" i="6" s="1" a="1"/>
  <c r="AG184" i="6" s="1"/>
  <c r="AF170" i="6" a="1"/>
  <c r="AF170" i="6" s="1"/>
  <c r="AG170" i="6" s="1" a="1"/>
  <c r="AG170" i="6" s="1"/>
  <c r="AF196" i="6" a="1"/>
  <c r="AF196" i="6" s="1"/>
  <c r="AG196" i="6" s="1" a="1"/>
  <c r="AG196" i="6" s="1"/>
  <c r="AF157" i="6" a="1"/>
  <c r="AF157" i="6" s="1"/>
  <c r="AG157" i="6" s="1" a="1"/>
  <c r="AG157" i="6" s="1"/>
  <c r="AF54" i="6" a="1"/>
  <c r="AF54" i="6" s="1"/>
  <c r="AG54" i="6" s="1" a="1"/>
  <c r="AG54" i="6" s="1"/>
  <c r="AF55" i="6" a="1"/>
  <c r="AF55" i="6" s="1"/>
  <c r="AG55" i="6" s="1" a="1"/>
  <c r="AG55" i="6" s="1"/>
  <c r="AF90" i="6" a="1"/>
  <c r="AF90" i="6" s="1"/>
  <c r="AG90" i="6" s="1" a="1"/>
  <c r="AG90" i="6" s="1"/>
  <c r="AF91" i="6" a="1"/>
  <c r="AF91" i="6" s="1"/>
  <c r="AG91" i="6" s="1" a="1"/>
  <c r="AG91" i="6" s="1"/>
  <c r="AF156" i="6" a="1"/>
  <c r="AF156" i="6" s="1"/>
  <c r="AG156" i="6" s="1" a="1"/>
  <c r="AG156" i="6" s="1"/>
  <c r="AF56" i="6" a="1"/>
  <c r="AF56" i="6" s="1"/>
  <c r="AG56" i="6" s="1" a="1"/>
  <c r="AG56" i="6" s="1"/>
  <c r="AF57" i="6" a="1"/>
  <c r="AF57" i="6" s="1"/>
  <c r="AG57" i="6" s="1" a="1"/>
  <c r="AG57" i="6" s="1"/>
  <c r="AF58" i="6" a="1"/>
  <c r="AF58" i="6" s="1"/>
  <c r="AG58" i="6" s="1" a="1"/>
  <c r="AG58" i="6" s="1"/>
  <c r="AF59" i="6" a="1"/>
  <c r="AF59" i="6" s="1"/>
  <c r="AG59" i="6" s="1" a="1"/>
  <c r="AG59" i="6" s="1"/>
  <c r="AF92" i="6" a="1"/>
  <c r="AF92" i="6" s="1"/>
  <c r="AG92" i="6" s="1" a="1"/>
  <c r="AG92" i="6" s="1"/>
  <c r="AF93" i="6" a="1"/>
  <c r="AF93" i="6" s="1"/>
  <c r="AG93" i="6" s="1" a="1"/>
  <c r="AG93" i="6" s="1"/>
  <c r="AF94" i="6" a="1"/>
  <c r="AF94" i="6" s="1"/>
  <c r="AG94" i="6" s="1" a="1"/>
  <c r="AG94" i="6" s="1"/>
  <c r="AF177" i="6" a="1"/>
  <c r="AF177" i="6" s="1"/>
  <c r="AG177" i="6" s="1" a="1"/>
  <c r="AG177" i="6" s="1"/>
  <c r="AF195" i="6" a="1"/>
  <c r="AF195" i="6" s="1"/>
  <c r="AG195" i="6" s="1" a="1"/>
  <c r="AG195" i="6" s="1"/>
  <c r="AF95" i="6" a="1"/>
  <c r="AF95" i="6" s="1"/>
  <c r="AG95" i="6" s="1" a="1"/>
  <c r="AG95" i="6" s="1"/>
  <c r="AF72" i="6" a="1"/>
  <c r="AF72" i="6" s="1"/>
  <c r="AG72" i="6" s="1" a="1"/>
  <c r="AG72" i="6" s="1"/>
  <c r="AF73" i="6" a="1"/>
  <c r="AF73" i="6" s="1"/>
  <c r="AG73" i="6" s="1" a="1"/>
  <c r="AG73" i="6" s="1"/>
  <c r="AF74" i="6" a="1"/>
  <c r="AF74" i="6" s="1"/>
  <c r="AG74" i="6" s="1" a="1"/>
  <c r="AG74" i="6" s="1"/>
  <c r="AF75" i="6" a="1"/>
  <c r="AF75" i="6" s="1"/>
  <c r="AG75" i="6" s="1" a="1"/>
  <c r="AG75" i="6" s="1"/>
  <c r="AF76" i="6" a="1"/>
  <c r="AF76" i="6" s="1"/>
  <c r="AG76" i="6" s="1" a="1"/>
  <c r="AG76" i="6" s="1"/>
  <c r="AF96" i="6" a="1"/>
  <c r="AF96" i="6" s="1"/>
  <c r="AG96" i="6" s="1" a="1"/>
  <c r="AG96" i="6" s="1"/>
  <c r="AF60" i="6" a="1"/>
  <c r="AF60" i="6" s="1"/>
  <c r="AG60" i="6" s="1" a="1"/>
  <c r="AG60" i="6" s="1"/>
  <c r="AF61" i="6" a="1"/>
  <c r="AF61" i="6" s="1"/>
  <c r="AG61" i="6" s="1" a="1"/>
  <c r="AG61" i="6" s="1"/>
  <c r="AF127" i="6" a="1"/>
  <c r="AF127" i="6" s="1"/>
  <c r="AG127" i="6" s="1" a="1"/>
  <c r="AG127" i="6" s="1"/>
  <c r="AF116" i="6" a="1"/>
  <c r="AF116" i="6" s="1"/>
  <c r="AG116" i="6" s="1" a="1"/>
  <c r="AG116" i="6" s="1"/>
  <c r="AF117" i="6" a="1"/>
  <c r="AF117" i="6" s="1"/>
  <c r="AG117" i="6" s="1" a="1"/>
  <c r="AG117" i="6" s="1"/>
  <c r="AF118" i="6" a="1"/>
  <c r="AF118" i="6" s="1"/>
  <c r="AG118" i="6" s="1" a="1"/>
  <c r="AG118" i="6" s="1"/>
  <c r="AF130" i="6" a="1"/>
  <c r="AF130" i="6" s="1"/>
  <c r="AG130" i="6" s="1" a="1"/>
  <c r="AG130" i="6" s="1"/>
  <c r="AF175" i="6" a="1"/>
  <c r="AF175" i="6" s="1"/>
  <c r="AG175" i="6" s="1" a="1"/>
  <c r="AG175" i="6" s="1"/>
  <c r="AF169" i="6" a="1"/>
  <c r="AF169" i="6" s="1"/>
  <c r="AG169" i="6" s="1" a="1"/>
  <c r="AG169" i="6" s="1"/>
  <c r="AF211" i="6" a="1"/>
  <c r="AF211" i="6" s="1"/>
  <c r="AG211" i="6" s="1" a="1"/>
  <c r="AG211" i="6" s="1"/>
  <c r="AF212" i="6" a="1"/>
  <c r="AF212" i="6" s="1"/>
  <c r="AG212" i="6" s="1" a="1"/>
  <c r="AG212" i="6" s="1"/>
  <c r="AF213" i="6" a="1"/>
  <c r="AF213" i="6" s="1"/>
  <c r="AG213" i="6" s="1" a="1"/>
  <c r="AG213" i="6" s="1"/>
  <c r="AF49" i="6" a="1"/>
  <c r="AF49" i="6" s="1"/>
  <c r="AG49" i="6" s="1" a="1"/>
  <c r="AG49" i="6" s="1"/>
  <c r="AF50" i="6" a="1"/>
  <c r="AF50" i="6" s="1"/>
  <c r="AG50" i="6" s="1" a="1"/>
  <c r="AG50" i="6" s="1"/>
  <c r="AF51" i="6" a="1"/>
  <c r="AF51" i="6" s="1"/>
  <c r="AG51" i="6" s="1" a="1"/>
  <c r="AG51" i="6" s="1"/>
  <c r="AF79" i="6" a="1"/>
  <c r="AF79" i="6" s="1"/>
  <c r="AG79" i="6" s="1" a="1"/>
  <c r="AG79" i="6" s="1"/>
  <c r="AF193" i="6" a="1"/>
  <c r="AF193" i="6" s="1"/>
  <c r="AG193" i="6" s="1" a="1"/>
  <c r="AG193" i="6" s="1"/>
  <c r="AF65" i="6" a="1"/>
  <c r="AF65" i="6" s="1"/>
  <c r="AG65" i="6" s="1" a="1"/>
  <c r="AG65" i="6" s="1"/>
  <c r="AF66" i="6" a="1"/>
  <c r="AF66" i="6" s="1"/>
  <c r="AG66" i="6" s="1" a="1"/>
  <c r="AG66" i="6" s="1"/>
  <c r="AF67" i="6" a="1"/>
  <c r="AF67" i="6" s="1"/>
  <c r="AG67" i="6" s="1" a="1"/>
  <c r="AG67" i="6" s="1"/>
  <c r="AF80" i="6" a="1"/>
  <c r="AF80" i="6" s="1"/>
  <c r="AG80" i="6" s="1" a="1"/>
  <c r="AG80" i="6" s="1"/>
  <c r="AF81" i="6" a="1"/>
  <c r="AF81" i="6" s="1"/>
  <c r="AG81" i="6" s="1" a="1"/>
  <c r="AG81" i="6" s="1"/>
  <c r="AF82" i="6" a="1"/>
  <c r="AF82" i="6" s="1"/>
  <c r="AG82" i="6" s="1" a="1"/>
  <c r="AG82" i="6" s="1"/>
  <c r="AF83" i="6" a="1"/>
  <c r="AF83" i="6" s="1"/>
  <c r="AG83" i="6" s="1" a="1"/>
  <c r="AG83" i="6" s="1"/>
  <c r="AF17" i="6" a="1"/>
  <c r="AF17" i="6" s="1"/>
  <c r="AG17" i="6" s="1" a="1"/>
  <c r="AG17" i="6" s="1"/>
  <c r="AF18" i="6" a="1"/>
  <c r="AF18" i="6" s="1"/>
  <c r="AG18" i="6" s="1" a="1"/>
  <c r="AG18" i="6" s="1"/>
  <c r="AF19" i="6" a="1"/>
  <c r="AF19" i="6" s="1"/>
  <c r="AG19" i="6" s="1" a="1"/>
  <c r="AG19" i="6" s="1"/>
  <c r="AF20" i="6" a="1"/>
  <c r="AF20" i="6" s="1"/>
  <c r="AG20" i="6" s="1" a="1"/>
  <c r="AG20" i="6" s="1"/>
  <c r="AF21" i="6" a="1"/>
  <c r="AF21" i="6" s="1"/>
  <c r="AG21" i="6" s="1" a="1"/>
  <c r="AG21" i="6" s="1"/>
  <c r="AF22" i="6" a="1"/>
  <c r="AF22" i="6" s="1"/>
  <c r="AG22" i="6" s="1" a="1"/>
  <c r="AG22" i="6" s="1"/>
  <c r="AF84" i="6" a="1"/>
  <c r="AF84" i="6" s="1"/>
  <c r="AG84" i="6" s="1" a="1"/>
  <c r="AG84" i="6" s="1"/>
  <c r="AF85" i="6" a="1"/>
  <c r="AF85" i="6" s="1"/>
  <c r="AG85" i="6" s="1" a="1"/>
  <c r="AG85" i="6" s="1"/>
  <c r="AF86" i="6" a="1"/>
  <c r="AF86" i="6" s="1"/>
  <c r="AG86" i="6" s="1" a="1"/>
  <c r="AG86" i="6" s="1"/>
  <c r="AF87" i="6" a="1"/>
  <c r="AF87" i="6" s="1"/>
  <c r="AG87" i="6" s="1" a="1"/>
  <c r="AG87" i="6" s="1"/>
  <c r="AF88" i="6" a="1"/>
  <c r="AF88" i="6" s="1"/>
  <c r="AG88" i="6" s="1" a="1"/>
  <c r="AG88" i="6" s="1"/>
  <c r="AF89" i="6" a="1"/>
  <c r="AF89" i="6" s="1"/>
  <c r="AG89" i="6" s="1" a="1"/>
  <c r="AG89" i="6" s="1"/>
  <c r="AF71" i="6" a="1"/>
  <c r="AF71" i="6" s="1"/>
  <c r="AG71" i="6" s="1" a="1"/>
  <c r="AG71" i="6" s="1"/>
  <c r="AF179" i="6" a="1"/>
  <c r="AF179" i="6" s="1"/>
  <c r="AG179" i="6" s="1" a="1"/>
  <c r="AG179" i="6" s="1"/>
  <c r="AF180" i="6" a="1"/>
  <c r="AF180" i="6" s="1"/>
  <c r="AG180" i="6" s="1" a="1"/>
  <c r="AG180" i="6" s="1"/>
  <c r="AF181" i="6" a="1"/>
  <c r="AF181" i="6" s="1"/>
  <c r="AG181" i="6" s="1" a="1"/>
  <c r="AG181" i="6" s="1"/>
  <c r="AF182" i="6" a="1"/>
  <c r="AF182" i="6" s="1"/>
  <c r="AG182" i="6" s="1" a="1"/>
  <c r="AG182" i="6" s="1"/>
  <c r="AF131" i="6" a="1"/>
  <c r="AF131" i="6" s="1"/>
  <c r="AG131" i="6" s="1" a="1"/>
  <c r="AG131" i="6" s="1"/>
  <c r="AF132" i="6" a="1"/>
  <c r="AF132" i="6" s="1"/>
  <c r="AG132" i="6" s="1" a="1"/>
  <c r="AG132" i="6" s="1"/>
  <c r="AF133" i="6" a="1"/>
  <c r="AF133" i="6" s="1"/>
  <c r="AG133" i="6" s="1" a="1"/>
  <c r="AG133" i="6" s="1"/>
  <c r="AF134" i="6" a="1"/>
  <c r="AF134" i="6" s="1"/>
  <c r="AG134" i="6" s="1" a="1"/>
  <c r="AG134" i="6" s="1"/>
  <c r="AF135" i="6" a="1"/>
  <c r="AF135" i="6" s="1"/>
  <c r="AG135" i="6" s="1" a="1"/>
  <c r="AG135" i="6" s="1"/>
  <c r="AF136" i="6" a="1"/>
  <c r="AF136" i="6" s="1"/>
  <c r="AG136" i="6" s="1" a="1"/>
  <c r="AG136" i="6" s="1"/>
  <c r="AF137" i="6" a="1"/>
  <c r="AF137" i="6" s="1"/>
  <c r="AG137" i="6" s="1" a="1"/>
  <c r="AG137" i="6" s="1"/>
  <c r="AF138" i="6" a="1"/>
  <c r="AF138" i="6" s="1"/>
  <c r="AG138" i="6" s="1" a="1"/>
  <c r="AG138" i="6" s="1"/>
  <c r="AF36" i="6" a="1"/>
  <c r="AF36" i="6" s="1"/>
  <c r="AG36" i="6" s="1" a="1"/>
  <c r="AG36" i="6" s="1"/>
  <c r="AF23" i="6" a="1"/>
  <c r="AF23" i="6" s="1"/>
  <c r="AG23" i="6" s="1" a="1"/>
  <c r="AG23" i="6" s="1"/>
  <c r="AF37" i="6" a="1"/>
  <c r="AF37" i="6" s="1"/>
  <c r="AG37" i="6" s="1" a="1"/>
  <c r="AG37" i="6" s="1"/>
  <c r="AF38" i="6" a="1"/>
  <c r="AF38" i="6" s="1"/>
  <c r="AG38" i="6" s="1" a="1"/>
  <c r="AG38" i="6" s="1"/>
  <c r="AF39" i="6" a="1"/>
  <c r="AF39" i="6" s="1"/>
  <c r="AG39" i="6" s="1" a="1"/>
  <c r="AG39" i="6" s="1"/>
  <c r="AF40" i="6" a="1"/>
  <c r="AF40" i="6" s="1"/>
  <c r="AG40" i="6" s="1" a="1"/>
  <c r="AG40" i="6" s="1"/>
  <c r="AF41" i="6" a="1"/>
  <c r="AF41" i="6" s="1"/>
  <c r="AG41" i="6" s="1" a="1"/>
  <c r="AG41" i="6" s="1"/>
  <c r="AF107" i="6" a="1"/>
  <c r="AF107" i="6" s="1"/>
  <c r="AG107" i="6" s="1" a="1"/>
  <c r="AG107" i="6" s="1"/>
  <c r="AF16" i="6" a="1"/>
  <c r="AF16" i="6" s="1"/>
  <c r="AG16" i="6" s="1" a="1"/>
  <c r="AG16" i="6" s="1"/>
  <c r="AF144" i="6" a="1"/>
  <c r="AF144" i="6" s="1"/>
  <c r="AG144" i="6" s="1" a="1"/>
  <c r="AG144" i="6" s="1"/>
  <c r="AF145" i="6" a="1"/>
  <c r="AF145" i="6" s="1"/>
  <c r="AG145" i="6" s="1" a="1"/>
  <c r="AG145" i="6" s="1"/>
  <c r="AF146" i="6" a="1"/>
  <c r="AF146" i="6" s="1"/>
  <c r="AG146" i="6" s="1" a="1"/>
  <c r="AG146" i="6" s="1"/>
  <c r="AF147" i="6" a="1"/>
  <c r="AF147" i="6" s="1"/>
  <c r="AG147" i="6" s="1" a="1"/>
  <c r="AG147" i="6" s="1"/>
  <c r="AF148" i="6" a="1"/>
  <c r="AF148" i="6" s="1"/>
  <c r="AG148" i="6" s="1" a="1"/>
  <c r="AG148" i="6" s="1"/>
  <c r="AF149" i="6" a="1"/>
  <c r="AF149" i="6" s="1"/>
  <c r="AG149" i="6" s="1" a="1"/>
  <c r="AG149" i="6" s="1"/>
  <c r="AF150" i="6" a="1"/>
  <c r="AF150" i="6" s="1"/>
  <c r="AG150" i="6" s="1" a="1"/>
  <c r="AG150" i="6" s="1"/>
  <c r="AF45" i="6" a="1"/>
  <c r="AF45" i="6" s="1"/>
  <c r="AG45" i="6" s="1" a="1"/>
  <c r="AG45" i="6" s="1"/>
  <c r="AF46" i="6" a="1"/>
  <c r="AF46" i="6" s="1"/>
  <c r="AG46" i="6" s="1" a="1"/>
  <c r="AG46" i="6" s="1"/>
  <c r="AF47" i="6" a="1"/>
  <c r="AF47" i="6" s="1"/>
  <c r="AG47" i="6" s="1" a="1"/>
  <c r="AG47" i="6" s="1"/>
  <c r="AF48" i="6" a="1"/>
  <c r="AF48" i="6" s="1"/>
  <c r="AG48" i="6" s="1" a="1"/>
  <c r="AG48" i="6" s="1"/>
  <c r="AF12" i="6" a="1"/>
  <c r="AF12" i="6" s="1"/>
  <c r="AG12" i="6" s="1" a="1"/>
  <c r="AG12" i="6" s="1"/>
  <c r="AF108" i="6" a="1"/>
  <c r="AF108" i="6" s="1"/>
  <c r="AG108" i="6" s="1" a="1"/>
  <c r="AG108" i="6" s="1"/>
  <c r="AF109" i="6" a="1"/>
  <c r="AF109" i="6" s="1"/>
  <c r="AG109" i="6" s="1" a="1"/>
  <c r="AG109" i="6" s="1"/>
  <c r="AF110" i="6" a="1"/>
  <c r="AF110" i="6" s="1"/>
  <c r="AG110" i="6" s="1" a="1"/>
  <c r="AG110" i="6" s="1"/>
  <c r="AF111" i="6" a="1"/>
  <c r="AF111" i="6" s="1"/>
  <c r="AG111" i="6" s="1" a="1"/>
  <c r="AG111" i="6" s="1"/>
  <c r="AF52" i="6" a="1"/>
  <c r="AF52" i="6" s="1"/>
  <c r="AG52" i="6" s="1" a="1"/>
  <c r="AG52" i="6" s="1"/>
  <c r="AF53" i="6" a="1"/>
  <c r="AF53" i="6" s="1"/>
  <c r="AG53" i="6" s="1" a="1"/>
  <c r="AG53" i="6" s="1"/>
  <c r="AF77" i="6" a="1"/>
  <c r="AF77" i="6" s="1"/>
  <c r="AG77" i="6" s="1" a="1"/>
  <c r="AG77" i="6" s="1"/>
  <c r="AF158" i="6" a="1"/>
  <c r="AF158" i="6" s="1"/>
  <c r="AG158" i="6" s="1" a="1"/>
  <c r="AG158" i="6" s="1"/>
  <c r="AF112" i="6" a="1"/>
  <c r="AF112" i="6" s="1"/>
  <c r="AG112" i="6" s="1" a="1"/>
  <c r="AG112" i="6" s="1"/>
  <c r="AF113" i="6" a="1"/>
  <c r="AF113" i="6" s="1"/>
  <c r="AG113" i="6" s="1" a="1"/>
  <c r="AG113" i="6" s="1"/>
  <c r="AF114" i="6" a="1"/>
  <c r="AF114" i="6" s="1"/>
  <c r="AG114" i="6" s="1" a="1"/>
  <c r="AG114" i="6" s="1"/>
  <c r="AF115" i="6" a="1"/>
  <c r="AF115" i="6" s="1"/>
  <c r="AG115" i="6" s="1" a="1"/>
  <c r="AG115" i="6" s="1"/>
  <c r="AF44" i="6" a="1"/>
  <c r="AF44" i="6" s="1"/>
  <c r="AG44" i="6" s="1" a="1"/>
  <c r="AG44" i="6" s="1"/>
  <c r="AF42" i="6" a="1"/>
  <c r="AF42" i="6" s="1"/>
  <c r="AG42" i="6" s="1" a="1"/>
  <c r="AG42" i="6" s="1"/>
  <c r="AF43" i="6" a="1"/>
  <c r="AF43" i="6" s="1"/>
  <c r="AG43" i="6" s="1" a="1"/>
  <c r="AG43" i="6" s="1"/>
  <c r="AF6" i="6" a="1"/>
  <c r="AF6" i="6" s="1"/>
  <c r="AG6" i="6" s="1" a="1"/>
  <c r="AG6" i="6" s="1"/>
  <c r="AF121" i="6" a="1"/>
  <c r="AF121" i="6" s="1"/>
  <c r="AG121" i="6" s="1" a="1"/>
  <c r="AG121" i="6" s="1"/>
  <c r="AF122" i="6" a="1"/>
  <c r="AF122" i="6" s="1"/>
  <c r="AG122" i="6" s="1" a="1"/>
  <c r="AG122" i="6" s="1"/>
  <c r="AF123" i="6" a="1"/>
  <c r="AF123" i="6" s="1"/>
  <c r="AG123" i="6" s="1" a="1"/>
  <c r="AG123" i="6" s="1"/>
  <c r="AF124" i="6" a="1"/>
  <c r="AF124" i="6" s="1"/>
  <c r="AG124" i="6" s="1" a="1"/>
  <c r="AG124" i="6" s="1"/>
  <c r="AF125" i="6" a="1"/>
  <c r="AF125" i="6" s="1"/>
  <c r="AG125" i="6" s="1" a="1"/>
  <c r="AG125" i="6" s="1"/>
  <c r="AF126" i="6" a="1"/>
  <c r="AF126" i="6" s="1"/>
  <c r="AG126" i="6" s="1" a="1"/>
  <c r="AG126" i="6" s="1"/>
  <c r="AF8" i="6" a="1"/>
  <c r="AF8" i="6" s="1"/>
  <c r="AG8" i="6" s="1" a="1"/>
  <c r="AG8" i="6" s="1"/>
  <c r="AF2" i="6" a="1"/>
  <c r="AF2" i="6" s="1"/>
  <c r="AG2" i="6" s="1" a="1"/>
  <c r="AG2" i="6" s="1"/>
  <c r="AF3" i="6" a="1"/>
  <c r="AF3" i="6" s="1"/>
  <c r="AG3" i="6" s="1" a="1"/>
  <c r="AG3" i="6" s="1"/>
  <c r="AF4" i="6" a="1"/>
  <c r="AF4" i="6" s="1"/>
  <c r="AG4" i="6" s="1" a="1"/>
  <c r="AG4" i="6" s="1"/>
  <c r="AF5" i="6" a="1"/>
  <c r="AF5" i="6" s="1"/>
  <c r="AG5" i="6" s="1" a="1"/>
  <c r="AG5" i="6" s="1"/>
  <c r="AF153" i="6" a="1"/>
  <c r="AF153" i="6" s="1"/>
  <c r="AG153" i="6" s="1" a="1"/>
  <c r="AG153" i="6" s="1"/>
  <c r="AF154" i="6" a="1"/>
  <c r="AF154" i="6" s="1"/>
  <c r="AG154" i="6" s="1" a="1"/>
  <c r="AG154" i="6" s="1"/>
  <c r="AF155" i="6" a="1"/>
  <c r="AF155" i="6" s="1"/>
  <c r="AG155" i="6" s="1" a="1"/>
  <c r="AG155" i="6" s="1"/>
  <c r="AF220" i="6" a="1"/>
  <c r="AF220" i="6" s="1"/>
  <c r="AG220" i="6" s="1" a="1"/>
  <c r="AG220" i="6" s="1"/>
  <c r="AF30" i="6" a="1"/>
  <c r="AF30" i="6" s="1"/>
  <c r="AG30" i="6" s="1" a="1"/>
  <c r="AG30" i="6" s="1"/>
  <c r="AF31" i="6" a="1"/>
  <c r="AF31" i="6" s="1"/>
  <c r="AG31" i="6" s="1" a="1"/>
  <c r="AG31" i="6" s="1"/>
  <c r="AF32" i="6" a="1"/>
  <c r="AF32" i="6" s="1"/>
  <c r="AG32" i="6" s="1" a="1"/>
  <c r="AG32" i="6" s="1"/>
  <c r="AF33" i="6" a="1"/>
  <c r="AF33" i="6" s="1"/>
  <c r="AG33" i="6" s="1" a="1"/>
  <c r="AG33" i="6" s="1"/>
  <c r="AF34" i="6" a="1"/>
  <c r="AF34" i="6" s="1"/>
  <c r="AG34" i="6" s="1" a="1"/>
  <c r="AG34" i="6" s="1"/>
  <c r="AF35" i="6" a="1"/>
  <c r="AF35" i="6" s="1"/>
  <c r="AG35" i="6" s="1" a="1"/>
  <c r="AG35" i="6" s="1"/>
  <c r="AF15" i="6" a="1"/>
  <c r="AF15" i="6" s="1"/>
  <c r="AG15" i="6" s="1" a="1"/>
  <c r="AG15" i="6" s="1"/>
  <c r="AF209" i="6" a="1"/>
  <c r="AF209" i="6" s="1"/>
  <c r="AG209" i="6" s="1" a="1"/>
  <c r="AG209" i="6" s="1"/>
  <c r="AF221" i="6" a="1"/>
  <c r="AF221" i="6" s="1"/>
  <c r="AG221" i="6" s="1" a="1"/>
  <c r="AG221" i="6" s="1"/>
  <c r="AF222" i="6" a="1"/>
  <c r="AF222" i="6" s="1"/>
  <c r="AG222" i="6" s="1" a="1"/>
  <c r="AG222" i="6" s="1"/>
  <c r="AF223" i="6" a="1"/>
  <c r="AF223" i="6" s="1"/>
  <c r="AG223" i="6" s="1" a="1"/>
  <c r="AG223" i="6" s="1"/>
  <c r="AF224" i="6" a="1"/>
  <c r="AF224" i="6" s="1"/>
  <c r="AG224" i="6" s="1" a="1"/>
  <c r="AG224" i="6" s="1"/>
  <c r="AF225" i="6" a="1"/>
  <c r="AF225" i="6" s="1"/>
  <c r="AG225" i="6" s="1" a="1"/>
  <c r="AG225" i="6" s="1"/>
  <c r="AF226" i="6" a="1"/>
  <c r="AF226" i="6" s="1"/>
  <c r="AG226" i="6" s="1" a="1"/>
  <c r="AG226" i="6" s="1"/>
  <c r="AF227" i="6" a="1"/>
  <c r="AF227" i="6" s="1"/>
  <c r="AG227" i="6" s="1" a="1"/>
  <c r="AG227" i="6" s="1"/>
  <c r="AF228" i="6" a="1"/>
  <c r="AF228" i="6" s="1"/>
  <c r="AG228" i="6" s="1" a="1"/>
  <c r="AG228" i="6" s="1"/>
  <c r="AF229" i="6" a="1"/>
  <c r="AF229" i="6" s="1"/>
  <c r="AG229" i="6" s="1" a="1"/>
  <c r="AG229" i="6" s="1"/>
  <c r="AF230" i="6" a="1"/>
  <c r="AF230" i="6" s="1"/>
  <c r="AG230" i="6" s="1" a="1"/>
  <c r="AG230" i="6" s="1"/>
  <c r="AF231" i="6" a="1"/>
  <c r="AF231" i="6" s="1"/>
  <c r="AG231" i="6" s="1" a="1"/>
  <c r="AG231" i="6" s="1"/>
  <c r="AF232" i="6" a="1"/>
  <c r="AF232" i="6" s="1"/>
  <c r="AG232" i="6" s="1" a="1"/>
  <c r="AG232" i="6" s="1"/>
  <c r="AF233" i="6" a="1"/>
  <c r="AF233" i="6" s="1"/>
  <c r="AG233" i="6" s="1" a="1"/>
  <c r="AG233" i="6" s="1"/>
  <c r="AF234" i="6" a="1"/>
  <c r="AF234" i="6" s="1"/>
  <c r="AG234" i="6" s="1" a="1"/>
  <c r="AG234" i="6" s="1"/>
  <c r="AF235" i="6" a="1"/>
  <c r="AF235" i="6" s="1"/>
  <c r="AG235" i="6" s="1" a="1"/>
  <c r="AG235" i="6" s="1"/>
  <c r="AF236" i="6" a="1"/>
  <c r="AF236" i="6" s="1"/>
  <c r="AG236" i="6" s="1" a="1"/>
  <c r="AG236" i="6" s="1"/>
  <c r="AF237" i="6" a="1"/>
  <c r="AF237" i="6" s="1"/>
  <c r="AG237" i="6" s="1" a="1"/>
  <c r="AG237" i="6" s="1"/>
  <c r="AF238" i="6" a="1"/>
  <c r="AF238" i="6" s="1"/>
  <c r="AG238" i="6" s="1" a="1"/>
  <c r="AG238" i="6" s="1"/>
  <c r="AF239" i="6" a="1"/>
  <c r="AF239" i="6" s="1"/>
  <c r="AG239" i="6" s="1" a="1"/>
  <c r="AG239" i="6" s="1"/>
  <c r="AF240" i="6" a="1"/>
  <c r="AF240" i="6" s="1"/>
  <c r="AG240" i="6" s="1" a="1"/>
  <c r="AG240" i="6" s="1"/>
  <c r="AF241" i="6" a="1"/>
  <c r="AF241" i="6" s="1"/>
  <c r="AG241" i="6" s="1" a="1"/>
  <c r="AG241" i="6" s="1"/>
  <c r="AF242" i="6" a="1"/>
  <c r="AF242" i="6" s="1"/>
  <c r="AG242" i="6" s="1" a="1"/>
  <c r="AG242" i="6" s="1"/>
  <c r="AF243" i="6" a="1"/>
  <c r="AF243" i="6" s="1"/>
  <c r="AG243" i="6" s="1" a="1"/>
  <c r="AG243" i="6" s="1"/>
  <c r="AF244" i="6" a="1"/>
  <c r="AF244" i="6" s="1"/>
  <c r="AG244" i="6" s="1" a="1"/>
  <c r="AG244" i="6" s="1"/>
  <c r="AF245" i="6" a="1"/>
  <c r="AF245" i="6" s="1"/>
  <c r="AG245" i="6" s="1" a="1"/>
  <c r="AG245" i="6" s="1"/>
  <c r="AF246" i="6" a="1"/>
  <c r="AF246" i="6" s="1"/>
  <c r="AG246" i="6" s="1" a="1"/>
  <c r="AG246" i="6" s="1"/>
  <c r="AF247" i="6" a="1"/>
  <c r="AF247" i="6" s="1"/>
  <c r="AG247" i="6" s="1" a="1"/>
  <c r="AG247" i="6" s="1"/>
  <c r="AF248" i="6" a="1"/>
  <c r="AF248" i="6" s="1"/>
  <c r="AG248" i="6" s="1" a="1"/>
  <c r="AG248" i="6" s="1"/>
  <c r="AF249" i="6" a="1"/>
  <c r="AF249" i="6" s="1"/>
  <c r="AG249" i="6" s="1" a="1"/>
  <c r="AG249" i="6" s="1"/>
  <c r="AF250" i="6" a="1"/>
  <c r="AF250" i="6" s="1"/>
  <c r="AG250" i="6" s="1" a="1"/>
  <c r="AG250" i="6" s="1"/>
  <c r="AF251" i="6" a="1"/>
  <c r="AF251" i="6" s="1"/>
  <c r="AG251" i="6" s="1" a="1"/>
  <c r="AG251" i="6" s="1"/>
  <c r="AF252" i="6" a="1"/>
  <c r="AF252" i="6" s="1"/>
  <c r="AG252" i="6" s="1" a="1"/>
  <c r="AG252" i="6" s="1"/>
  <c r="AF253" i="6" a="1"/>
  <c r="AF253" i="6" s="1"/>
  <c r="AG253" i="6" s="1" a="1"/>
  <c r="AG253" i="6" s="1"/>
  <c r="AF254" i="6" a="1"/>
  <c r="AF254" i="6" s="1"/>
  <c r="AG254" i="6" s="1" a="1"/>
  <c r="AG254" i="6" s="1"/>
  <c r="AF255" i="6" a="1"/>
  <c r="AF255" i="6" s="1"/>
  <c r="AG255" i="6" s="1" a="1"/>
  <c r="AG255" i="6" s="1"/>
  <c r="AF256" i="6" a="1"/>
  <c r="AF256" i="6" s="1"/>
  <c r="AG256" i="6" s="1" a="1"/>
  <c r="AG256" i="6" s="1"/>
  <c r="AF257" i="6" a="1"/>
  <c r="AF257" i="6" s="1"/>
  <c r="AG257" i="6" s="1" a="1"/>
  <c r="AG257" i="6" s="1"/>
  <c r="AF258" i="6" a="1"/>
  <c r="AF258" i="6" s="1"/>
  <c r="AG258" i="6" s="1" a="1"/>
  <c r="AG258" i="6" s="1"/>
  <c r="AF259" i="6" a="1"/>
  <c r="AF259" i="6" s="1"/>
  <c r="AG259" i="6" s="1" a="1"/>
  <c r="AG259" i="6" s="1"/>
  <c r="AF260" i="6" a="1"/>
  <c r="AF260" i="6" s="1"/>
  <c r="AG260" i="6" s="1" a="1"/>
  <c r="AG260" i="6" s="1"/>
  <c r="AF261" i="6" a="1"/>
  <c r="AF261" i="6" s="1"/>
  <c r="AG261" i="6" s="1" a="1"/>
  <c r="AG261" i="6" s="1"/>
  <c r="AF262" i="6" a="1"/>
  <c r="AF262" i="6" s="1"/>
  <c r="AG262" i="6" s="1" a="1"/>
  <c r="AG262" i="6" s="1"/>
  <c r="AF263" i="6" a="1"/>
  <c r="AF263" i="6" s="1"/>
  <c r="AG263" i="6" s="1" a="1"/>
  <c r="AG263" i="6" s="1"/>
  <c r="AF264" i="6" a="1"/>
  <c r="AF264" i="6" s="1"/>
  <c r="AG264" i="6" s="1" a="1"/>
  <c r="AG264" i="6" s="1"/>
  <c r="AF265" i="6" a="1"/>
  <c r="AF265" i="6" s="1"/>
  <c r="AG265" i="6" s="1" a="1"/>
  <c r="AG265" i="6" s="1"/>
  <c r="AF266" i="6" a="1"/>
  <c r="AF266" i="6" s="1"/>
  <c r="AG266" i="6" s="1" a="1"/>
  <c r="AG266" i="6" s="1"/>
  <c r="AF267" i="6" a="1"/>
  <c r="AF267" i="6" s="1"/>
  <c r="AG267" i="6" s="1" a="1"/>
  <c r="AG267" i="6" s="1"/>
  <c r="AF268" i="6" a="1"/>
  <c r="AF268" i="6" s="1"/>
  <c r="AG268" i="6" s="1" a="1"/>
  <c r="AG268" i="6" s="1"/>
  <c r="AF269" i="6" a="1"/>
  <c r="AF269" i="6" s="1"/>
  <c r="AG269" i="6" s="1" a="1"/>
  <c r="AG269" i="6" s="1"/>
  <c r="AF270" i="6" a="1"/>
  <c r="AF270" i="6" s="1"/>
  <c r="AG270" i="6" s="1" a="1"/>
  <c r="AG270" i="6" s="1"/>
  <c r="AF271" i="6" a="1"/>
  <c r="AF271" i="6" s="1"/>
  <c r="AG271" i="6" s="1" a="1"/>
  <c r="AG271" i="6" s="1"/>
  <c r="AF272" i="6" a="1"/>
  <c r="AF272" i="6" s="1"/>
  <c r="AG272" i="6" s="1" a="1"/>
  <c r="AG272" i="6" s="1"/>
  <c r="AF273" i="6" a="1"/>
  <c r="AF273" i="6" s="1"/>
  <c r="AG273" i="6" s="1" a="1"/>
  <c r="AG273" i="6" s="1"/>
  <c r="AF274" i="6" a="1"/>
  <c r="AF274" i="6" s="1"/>
  <c r="AG274" i="6" s="1" a="1"/>
  <c r="AG274" i="6" s="1"/>
  <c r="AF275" i="6" a="1"/>
  <c r="AF275" i="6" s="1"/>
  <c r="AG275" i="6" s="1" a="1"/>
  <c r="AG275" i="6" s="1"/>
  <c r="AF276" i="6" a="1"/>
  <c r="AF276" i="6" s="1"/>
  <c r="AG276" i="6" s="1" a="1"/>
  <c r="AG276" i="6" s="1"/>
  <c r="AF277" i="6" a="1"/>
  <c r="AF277" i="6" s="1"/>
  <c r="AG277" i="6" s="1" a="1"/>
  <c r="AG277" i="6" s="1"/>
  <c r="AF278" i="6" a="1"/>
  <c r="AF278" i="6" s="1"/>
  <c r="AG278" i="6" s="1" a="1"/>
  <c r="AG278" i="6" s="1"/>
  <c r="AF279" i="6" a="1"/>
  <c r="AF279" i="6" s="1"/>
  <c r="AG279" i="6" s="1" a="1"/>
  <c r="AG279" i="6" s="1"/>
  <c r="AF280" i="6" a="1"/>
  <c r="AF280" i="6" s="1"/>
  <c r="AG280" i="6" s="1" a="1"/>
  <c r="AG280" i="6" s="1"/>
  <c r="AF281" i="6" a="1"/>
  <c r="AF281" i="6" s="1"/>
  <c r="AG281" i="6" s="1" a="1"/>
  <c r="AG281" i="6" s="1"/>
  <c r="AF282" i="6" a="1"/>
  <c r="AF282" i="6" s="1"/>
  <c r="AG282" i="6" s="1" a="1"/>
  <c r="AG282" i="6" s="1"/>
  <c r="AF283" i="6" a="1"/>
  <c r="AF283" i="6" s="1"/>
  <c r="AG283" i="6" s="1" a="1"/>
  <c r="AG283" i="6" s="1"/>
  <c r="AF284" i="6" a="1"/>
  <c r="AF284" i="6" s="1"/>
  <c r="AG284" i="6" s="1" a="1"/>
  <c r="AG284" i="6" s="1"/>
  <c r="AF285" i="6" a="1"/>
  <c r="AF285" i="6" s="1"/>
  <c r="AG285" i="6" s="1" a="1"/>
  <c r="AG285" i="6" s="1"/>
  <c r="AF286" i="6" a="1"/>
  <c r="AF286" i="6" s="1"/>
  <c r="AG286" i="6" s="1" a="1"/>
  <c r="AG286" i="6" s="1"/>
  <c r="AF287" i="6" a="1"/>
  <c r="AF287" i="6" s="1"/>
  <c r="AG287" i="6" s="1" a="1"/>
  <c r="AG287" i="6" s="1"/>
  <c r="AF288" i="6" a="1"/>
  <c r="AF288" i="6" s="1"/>
  <c r="AG288" i="6" s="1" a="1"/>
  <c r="AG288" i="6" s="1"/>
  <c r="AF289" i="6" a="1"/>
  <c r="AF289" i="6" s="1"/>
  <c r="AG289" i="6" s="1" a="1"/>
  <c r="AG289" i="6" s="1"/>
  <c r="AF290" i="6" a="1"/>
  <c r="AF290" i="6" s="1"/>
  <c r="AG290" i="6" s="1" a="1"/>
  <c r="AG290" i="6" s="1"/>
  <c r="AF291" i="6" a="1"/>
  <c r="AF291" i="6" s="1"/>
  <c r="AG291" i="6" s="1" a="1"/>
  <c r="AG291" i="6" s="1"/>
  <c r="AF292" i="6" a="1"/>
  <c r="AF292" i="6" s="1"/>
  <c r="AG292" i="6" s="1" a="1"/>
  <c r="AG292" i="6" s="1"/>
  <c r="AF293" i="6" a="1"/>
  <c r="AF293" i="6" s="1"/>
  <c r="AG293" i="6" s="1" a="1"/>
  <c r="AG293" i="6" s="1"/>
  <c r="AF294" i="6" a="1"/>
  <c r="AF294" i="6" s="1"/>
  <c r="AG294" i="6" s="1" a="1"/>
  <c r="AG294" i="6" s="1"/>
  <c r="AF295" i="6" a="1"/>
  <c r="AF295" i="6" s="1"/>
  <c r="AG295" i="6" s="1" a="1"/>
  <c r="AG295" i="6" s="1"/>
  <c r="AF296" i="6" a="1"/>
  <c r="AF296" i="6" s="1"/>
  <c r="AG296" i="6" s="1" a="1"/>
  <c r="AG296" i="6" s="1"/>
  <c r="AF297" i="6" a="1"/>
  <c r="AF297" i="6" s="1"/>
  <c r="AG297" i="6" s="1" a="1"/>
  <c r="AG297" i="6" s="1"/>
  <c r="AF298" i="6" a="1"/>
  <c r="AF298" i="6" s="1"/>
  <c r="AG298" i="6" s="1" a="1"/>
  <c r="AG298" i="6" s="1"/>
  <c r="AF299" i="6" a="1"/>
  <c r="AF299" i="6" s="1"/>
  <c r="AG299" i="6" s="1" a="1"/>
  <c r="AG299" i="6" s="1"/>
  <c r="AF300" i="6" a="1"/>
  <c r="AF300" i="6" s="1"/>
  <c r="AG300" i="6" s="1" a="1"/>
  <c r="AG300" i="6" s="1"/>
  <c r="AF301" i="6" a="1"/>
  <c r="AF301" i="6" s="1"/>
  <c r="AG301" i="6" s="1" a="1"/>
  <c r="AG301" i="6" s="1"/>
  <c r="AF302" i="6" a="1"/>
  <c r="AF302" i="6" s="1"/>
  <c r="AG302" i="6" s="1" a="1"/>
  <c r="AG302" i="6" s="1"/>
  <c r="AF303" i="6" a="1"/>
  <c r="AF303" i="6" s="1"/>
  <c r="AG303" i="6" s="1" a="1"/>
  <c r="AG303" i="6" s="1"/>
  <c r="AF304" i="6" a="1"/>
  <c r="AF304" i="6" s="1"/>
  <c r="AG304" i="6" s="1" a="1"/>
  <c r="AG304" i="6" s="1"/>
  <c r="AF305" i="6" a="1"/>
  <c r="AF305" i="6" s="1"/>
  <c r="AG305" i="6" s="1" a="1"/>
  <c r="AG305" i="6" s="1"/>
  <c r="AF306" i="6" a="1"/>
  <c r="AF306" i="6" s="1"/>
  <c r="AG306" i="6" s="1" a="1"/>
  <c r="AG306" i="6" s="1"/>
  <c r="AF307" i="6" a="1"/>
  <c r="AF307" i="6" s="1"/>
  <c r="AG307" i="6" s="1" a="1"/>
  <c r="AG307" i="6" s="1"/>
  <c r="AF308" i="6" a="1"/>
  <c r="AF308" i="6" s="1"/>
  <c r="AG308" i="6" s="1" a="1"/>
  <c r="AG308" i="6" s="1"/>
  <c r="AF309" i="6" a="1"/>
  <c r="AF309" i="6" s="1"/>
  <c r="AG309" i="6" s="1" a="1"/>
  <c r="AG309" i="6" s="1"/>
  <c r="AF310" i="6" a="1"/>
  <c r="AF310" i="6" s="1"/>
  <c r="AG310" i="6" s="1" a="1"/>
  <c r="AG310" i="6" s="1"/>
  <c r="AF311" i="6" a="1"/>
  <c r="AF311" i="6" s="1"/>
  <c r="AG311" i="6" s="1" a="1"/>
  <c r="AG311" i="6" s="1"/>
  <c r="AF312" i="6" a="1"/>
  <c r="AF312" i="6" s="1"/>
  <c r="AG312" i="6" s="1" a="1"/>
  <c r="AG312" i="6" s="1"/>
  <c r="AF313" i="6" a="1"/>
  <c r="AF313" i="6" s="1"/>
  <c r="AG313" i="6" s="1" a="1"/>
  <c r="AG313" i="6" s="1"/>
  <c r="AF314" i="6" a="1"/>
  <c r="AF314" i="6" s="1"/>
  <c r="AG314" i="6" s="1" a="1"/>
  <c r="AG314" i="6" s="1"/>
  <c r="AF315" i="6" a="1"/>
  <c r="AF315" i="6" s="1"/>
  <c r="AG315" i="6" s="1" a="1"/>
  <c r="AG315" i="6" s="1"/>
  <c r="AF316" i="6" a="1"/>
  <c r="AF316" i="6" s="1"/>
  <c r="AG316" i="6" s="1" a="1"/>
  <c r="AG316" i="6" s="1"/>
  <c r="AF317" i="6" a="1"/>
  <c r="AF317" i="6" s="1"/>
  <c r="AG317" i="6" s="1" a="1"/>
  <c r="AG317" i="6" s="1"/>
  <c r="AF318" i="6" a="1"/>
  <c r="AF318" i="6" s="1"/>
  <c r="AG318" i="6" s="1" a="1"/>
  <c r="AG318" i="6" s="1"/>
  <c r="AF319" i="6" a="1"/>
  <c r="AF319" i="6" s="1"/>
  <c r="AG319" i="6" s="1" a="1"/>
  <c r="AG319" i="6" s="1"/>
  <c r="AF320" i="6" a="1"/>
  <c r="AF320" i="6" s="1"/>
  <c r="AG320" i="6" s="1" a="1"/>
  <c r="AG320" i="6" s="1"/>
  <c r="AF321" i="6" a="1"/>
  <c r="AF321" i="6" s="1"/>
  <c r="AG321" i="6" s="1" a="1"/>
  <c r="AG321" i="6" s="1"/>
  <c r="AF322" i="6" a="1"/>
  <c r="AF322" i="6" s="1"/>
  <c r="AG322" i="6" s="1" a="1"/>
  <c r="AG322" i="6" s="1"/>
  <c r="AF323" i="6" a="1"/>
  <c r="AF323" i="6" s="1"/>
  <c r="AG323" i="6" s="1" a="1"/>
  <c r="AG323" i="6" s="1"/>
  <c r="AF324" i="6" a="1"/>
  <c r="AF324" i="6" s="1"/>
  <c r="AG324" i="6" s="1" a="1"/>
  <c r="AG324" i="6" s="1"/>
  <c r="AF325" i="6" a="1"/>
  <c r="AF325" i="6" s="1"/>
  <c r="AG325" i="6" s="1" a="1"/>
  <c r="AG325" i="6" s="1"/>
  <c r="AF326" i="6" a="1"/>
  <c r="AF326" i="6" s="1"/>
  <c r="AG326" i="6" s="1" a="1"/>
  <c r="AG326" i="6" s="1"/>
  <c r="AF327" i="6" a="1"/>
  <c r="AF327" i="6" s="1"/>
  <c r="AG327" i="6" s="1" a="1"/>
  <c r="AG327" i="6" s="1"/>
  <c r="AF328" i="6" a="1"/>
  <c r="AF328" i="6" s="1"/>
  <c r="AG328" i="6" s="1" a="1"/>
  <c r="AG328" i="6" s="1"/>
  <c r="AF329" i="6" a="1"/>
  <c r="AF329" i="6" s="1"/>
  <c r="AG329" i="6" s="1" a="1"/>
  <c r="AG329" i="6" s="1"/>
  <c r="AF330" i="6" a="1"/>
  <c r="AF330" i="6" s="1"/>
  <c r="AG330" i="6" s="1" a="1"/>
  <c r="AG330" i="6" s="1"/>
  <c r="AF331" i="6" a="1"/>
  <c r="AF331" i="6" s="1"/>
  <c r="AG331" i="6" s="1" a="1"/>
  <c r="AG331" i="6" s="1"/>
  <c r="AF332" i="6" a="1"/>
  <c r="AF332" i="6" s="1"/>
  <c r="AG332" i="6" s="1" a="1"/>
  <c r="AG332" i="6" s="1"/>
  <c r="AF333" i="6" a="1"/>
  <c r="AF333" i="6" s="1"/>
  <c r="AG333" i="6" s="1" a="1"/>
  <c r="AG333" i="6" s="1"/>
  <c r="AF334" i="6" a="1"/>
  <c r="AF334" i="6" s="1"/>
  <c r="AG334" i="6" s="1" a="1"/>
  <c r="AG334" i="6" s="1"/>
  <c r="AF335" i="6" a="1"/>
  <c r="AF335" i="6" s="1"/>
  <c r="AG335" i="6" s="1" a="1"/>
  <c r="AG335" i="6" s="1"/>
  <c r="AF336" i="6" a="1"/>
  <c r="AF336" i="6" s="1"/>
  <c r="AG336" i="6" s="1" a="1"/>
  <c r="AG336" i="6" s="1"/>
  <c r="AF337" i="6" a="1"/>
  <c r="AF337" i="6" s="1"/>
  <c r="AG337" i="6" s="1" a="1"/>
  <c r="AG337" i="6" s="1"/>
  <c r="AF338" i="6" a="1"/>
  <c r="AF338" i="6" s="1"/>
  <c r="AG338" i="6" s="1" a="1"/>
  <c r="AG338" i="6" s="1"/>
  <c r="AF339" i="6" a="1"/>
  <c r="AF339" i="6" s="1"/>
  <c r="AG339" i="6" s="1" a="1"/>
  <c r="AG339" i="6" s="1"/>
  <c r="AF340" i="6" a="1"/>
  <c r="AF340" i="6" s="1"/>
  <c r="AG340" i="6" s="1" a="1"/>
  <c r="AG340" i="6" s="1"/>
  <c r="AF341" i="6" a="1"/>
  <c r="AF341" i="6" s="1"/>
  <c r="AG341" i="6" s="1" a="1"/>
  <c r="AG341" i="6" s="1"/>
  <c r="AF342" i="6" a="1"/>
  <c r="AF342" i="6" s="1"/>
  <c r="AG342" i="6" s="1" a="1"/>
  <c r="AG342" i="6" s="1"/>
  <c r="AF343" i="6" a="1"/>
  <c r="AF343" i="6" s="1"/>
  <c r="AG343" i="6" s="1" a="1"/>
  <c r="AG343" i="6" s="1"/>
  <c r="AF344" i="6" a="1"/>
  <c r="AF344" i="6" s="1"/>
  <c r="AG344" i="6" s="1" a="1"/>
  <c r="AG344" i="6" s="1"/>
  <c r="AF345" i="6" a="1"/>
  <c r="AF345" i="6" s="1"/>
  <c r="AG345" i="6" s="1" a="1"/>
  <c r="AG345" i="6" s="1"/>
  <c r="AF346" i="6" a="1"/>
  <c r="AF346" i="6" s="1"/>
  <c r="AG346" i="6" s="1" a="1"/>
  <c r="AG346" i="6" s="1"/>
  <c r="AF347" i="6" a="1"/>
  <c r="AF347" i="6" s="1"/>
  <c r="AG347" i="6" s="1" a="1"/>
  <c r="AG347" i="6" s="1"/>
  <c r="AF348" i="6" a="1"/>
  <c r="AF348" i="6" s="1"/>
  <c r="AG348" i="6" s="1" a="1"/>
  <c r="AG348" i="6" s="1"/>
  <c r="AF349" i="6" a="1"/>
  <c r="AF349" i="6" s="1"/>
  <c r="AG349" i="6" s="1" a="1"/>
  <c r="AG349" i="6" s="1"/>
  <c r="AF350" i="6" a="1"/>
  <c r="AF350" i="6" s="1"/>
  <c r="AG350" i="6" s="1" a="1"/>
  <c r="AG350" i="6" s="1"/>
  <c r="AF351" i="6" a="1"/>
  <c r="AF351" i="6" s="1"/>
  <c r="AG351" i="6" s="1" a="1"/>
  <c r="AG351" i="6" s="1"/>
  <c r="AF352" i="6" a="1"/>
  <c r="AF352" i="6" s="1"/>
  <c r="AG352" i="6" s="1" a="1"/>
  <c r="AG352" i="6" s="1"/>
  <c r="AF353" i="6" a="1"/>
  <c r="AF353" i="6" s="1"/>
  <c r="AG353" i="6" s="1" a="1"/>
  <c r="AG353" i="6" s="1"/>
  <c r="AF354" i="6" a="1"/>
  <c r="AF354" i="6" s="1"/>
  <c r="AG354" i="6" s="1" a="1"/>
  <c r="AG354" i="6" s="1"/>
  <c r="AF355" i="6" a="1"/>
  <c r="AF355" i="6" s="1"/>
  <c r="AG355" i="6" s="1" a="1"/>
  <c r="AG355" i="6" s="1"/>
  <c r="AF356" i="6" a="1"/>
  <c r="AF356" i="6" s="1"/>
  <c r="AG356" i="6" s="1" a="1"/>
  <c r="AG356" i="6" s="1"/>
  <c r="AF357" i="6" a="1"/>
  <c r="AF357" i="6" s="1"/>
  <c r="AG357" i="6" s="1" a="1"/>
  <c r="AG357" i="6" s="1"/>
  <c r="AF358" i="6" a="1"/>
  <c r="AF358" i="6" s="1"/>
  <c r="AG358" i="6" s="1" a="1"/>
  <c r="AG358" i="6" s="1"/>
  <c r="AF359" i="6" a="1"/>
  <c r="AF359" i="6" s="1"/>
  <c r="AG359" i="6" s="1" a="1"/>
  <c r="AG359" i="6" s="1"/>
  <c r="AF360" i="6" a="1"/>
  <c r="AF360" i="6" s="1"/>
  <c r="AG360" i="6" s="1" a="1"/>
  <c r="AG360" i="6" s="1"/>
  <c r="AF361" i="6" a="1"/>
  <c r="AF361" i="6" s="1"/>
  <c r="AG361" i="6" s="1" a="1"/>
  <c r="AG361" i="6" s="1"/>
  <c r="AF362" i="6" a="1"/>
  <c r="AF362" i="6" s="1"/>
  <c r="AG362" i="6" s="1" a="1"/>
  <c r="AG362" i="6" s="1"/>
  <c r="AF363" i="6" a="1"/>
  <c r="AF363" i="6" s="1"/>
  <c r="AG363" i="6" s="1" a="1"/>
  <c r="AG363" i="6" s="1"/>
  <c r="AF364" i="6" a="1"/>
  <c r="AF364" i="6" s="1"/>
  <c r="AG364" i="6" s="1" a="1"/>
  <c r="AG364" i="6" s="1"/>
  <c r="AF365" i="6" a="1"/>
  <c r="AF365" i="6" s="1"/>
  <c r="AG365" i="6" s="1" a="1"/>
  <c r="AG365" i="6" s="1"/>
  <c r="AF366" i="6" a="1"/>
  <c r="AF366" i="6" s="1"/>
  <c r="AG366" i="6" s="1" a="1"/>
  <c r="AG366" i="6" s="1"/>
  <c r="AF367" i="6" a="1"/>
  <c r="AF367" i="6" s="1"/>
  <c r="AG367" i="6" s="1" a="1"/>
  <c r="AG367" i="6" s="1"/>
  <c r="AF368" i="6" a="1"/>
  <c r="AF368" i="6" s="1"/>
  <c r="AG368" i="6" s="1" a="1"/>
  <c r="AG368" i="6" s="1"/>
  <c r="AF369" i="6" a="1"/>
  <c r="AF369" i="6" s="1"/>
  <c r="AG369" i="6" s="1" a="1"/>
  <c r="AG369" i="6" s="1"/>
  <c r="AF370" i="6" a="1"/>
  <c r="AF370" i="6" s="1"/>
  <c r="AG370" i="6" s="1" a="1"/>
  <c r="AG370" i="6" s="1"/>
  <c r="AF371" i="6" a="1"/>
  <c r="AF371" i="6" s="1"/>
  <c r="AG371" i="6" s="1" a="1"/>
  <c r="AG371" i="6" s="1"/>
  <c r="AF372" i="6" a="1"/>
  <c r="AF372" i="6" s="1"/>
  <c r="AG372" i="6" s="1" a="1"/>
  <c r="AG372" i="6" s="1"/>
  <c r="AF373" i="6" a="1"/>
  <c r="AF373" i="6" s="1"/>
  <c r="AG373" i="6" s="1" a="1"/>
  <c r="AG373" i="6" s="1"/>
  <c r="AF374" i="6" a="1"/>
  <c r="AF374" i="6" s="1"/>
  <c r="AG374" i="6" s="1" a="1"/>
  <c r="AG374" i="6" s="1"/>
  <c r="AF375" i="6" a="1"/>
  <c r="AF375" i="6" s="1"/>
  <c r="AG375" i="6" s="1" a="1"/>
  <c r="AG375" i="6" s="1"/>
  <c r="AF376" i="6" a="1"/>
  <c r="AF376" i="6" s="1"/>
  <c r="AG376" i="6" s="1" a="1"/>
  <c r="AG376" i="6" s="1"/>
  <c r="AF377" i="6" a="1"/>
  <c r="AF377" i="6" s="1"/>
  <c r="AG377" i="6" s="1" a="1"/>
  <c r="AG377" i="6" s="1"/>
  <c r="AF378" i="6" a="1"/>
  <c r="AF378" i="6" s="1"/>
  <c r="AG378" i="6" s="1" a="1"/>
  <c r="AG378" i="6" s="1"/>
  <c r="AF379" i="6" a="1"/>
  <c r="AF379" i="6" s="1"/>
  <c r="AG379" i="6" s="1" a="1"/>
  <c r="AG379" i="6" s="1"/>
  <c r="AF380" i="6" a="1"/>
  <c r="AF380" i="6" s="1"/>
  <c r="AG380" i="6" s="1" a="1"/>
  <c r="AG380" i="6" s="1"/>
  <c r="AF381" i="6" a="1"/>
  <c r="AF381" i="6" s="1"/>
  <c r="AG381" i="6" s="1" a="1"/>
  <c r="AG381" i="6" s="1"/>
  <c r="AF382" i="6" a="1"/>
  <c r="AF382" i="6" s="1"/>
  <c r="AG382" i="6" s="1" a="1"/>
  <c r="AG382" i="6" s="1"/>
  <c r="AF383" i="6" a="1"/>
  <c r="AF383" i="6" s="1"/>
  <c r="AG383" i="6" s="1" a="1"/>
  <c r="AG383" i="6" s="1"/>
  <c r="AF384" i="6" a="1"/>
  <c r="AF384" i="6" s="1"/>
  <c r="AG384" i="6" s="1" a="1"/>
  <c r="AG384" i="6" s="1"/>
  <c r="AF385" i="6" a="1"/>
  <c r="AF385" i="6" s="1"/>
  <c r="AG385" i="6" s="1" a="1"/>
  <c r="AG385" i="6" s="1"/>
  <c r="AF386" i="6" a="1"/>
  <c r="AF386" i="6" s="1"/>
  <c r="AG386" i="6" s="1" a="1"/>
  <c r="AG386" i="6" s="1"/>
  <c r="AF387" i="6" a="1"/>
  <c r="AF387" i="6" s="1"/>
  <c r="AG387" i="6" s="1" a="1"/>
  <c r="AG387" i="6" s="1"/>
  <c r="AF388" i="6" a="1"/>
  <c r="AF388" i="6" s="1"/>
  <c r="AG388" i="6" s="1" a="1"/>
  <c r="AG388" i="6" s="1"/>
  <c r="AF389" i="6" a="1"/>
  <c r="AF389" i="6" s="1"/>
  <c r="AG389" i="6" s="1" a="1"/>
  <c r="AG389" i="6" s="1"/>
  <c r="AF390" i="6" a="1"/>
  <c r="AF390" i="6" s="1"/>
  <c r="AG390" i="6" s="1" a="1"/>
  <c r="AG390" i="6" s="1"/>
  <c r="AF391" i="6" a="1"/>
  <c r="AF391" i="6" s="1"/>
  <c r="AG391" i="6" s="1" a="1"/>
  <c r="AG391" i="6" s="1"/>
  <c r="AF392" i="6" a="1"/>
  <c r="AF392" i="6" s="1"/>
  <c r="AG392" i="6" s="1" a="1"/>
  <c r="AG392" i="6" s="1"/>
  <c r="AF393" i="6" a="1"/>
  <c r="AF393" i="6" s="1"/>
  <c r="AG393" i="6" s="1" a="1"/>
  <c r="AG393" i="6" s="1"/>
  <c r="AF394" i="6" a="1"/>
  <c r="AF394" i="6" s="1"/>
  <c r="AG394" i="6" s="1" a="1"/>
  <c r="AG394" i="6" s="1"/>
  <c r="AF395" i="6" a="1"/>
  <c r="AF395" i="6" s="1"/>
  <c r="AG395" i="6" s="1" a="1"/>
  <c r="AG395" i="6" s="1"/>
  <c r="AF396" i="6" a="1"/>
  <c r="AF396" i="6" s="1"/>
  <c r="AG396" i="6" s="1" a="1"/>
  <c r="AG396" i="6" s="1"/>
  <c r="AF397" i="6" a="1"/>
  <c r="AF397" i="6" s="1"/>
  <c r="AG397" i="6" s="1" a="1"/>
  <c r="AG397" i="6" s="1"/>
  <c r="AF398" i="6" a="1"/>
  <c r="AF398" i="6" s="1"/>
  <c r="AG398" i="6" s="1" a="1"/>
  <c r="AG398" i="6" s="1"/>
  <c r="AF399" i="6" a="1"/>
  <c r="AF399" i="6" s="1"/>
  <c r="AG399" i="6" s="1" a="1"/>
  <c r="AG399" i="6" s="1"/>
  <c r="AF400" i="6" a="1"/>
  <c r="AF400" i="6" s="1"/>
  <c r="AG400" i="6" s="1" a="1"/>
  <c r="AG400" i="6" s="1"/>
  <c r="AF401" i="6" a="1"/>
  <c r="AF401" i="6" s="1"/>
  <c r="AG401" i="6" s="1" a="1"/>
  <c r="AG401" i="6" s="1"/>
  <c r="AF402" i="6" a="1"/>
  <c r="AF402" i="6" s="1"/>
  <c r="AG402" i="6" s="1" a="1"/>
  <c r="AG402" i="6" s="1"/>
  <c r="AF403" i="6" a="1"/>
  <c r="AF403" i="6" s="1"/>
  <c r="AG403" i="6" s="1" a="1"/>
  <c r="AG403" i="6" s="1"/>
  <c r="AF404" i="6" a="1"/>
  <c r="AF404" i="6" s="1"/>
  <c r="AG404" i="6" s="1" a="1"/>
  <c r="AG404" i="6" s="1"/>
  <c r="AF405" i="6" a="1"/>
  <c r="AF405" i="6" s="1"/>
  <c r="AG405" i="6" s="1" a="1"/>
  <c r="AG405" i="6" s="1"/>
  <c r="AF406" i="6" a="1"/>
  <c r="AF406" i="6" s="1"/>
  <c r="AG406" i="6" s="1" a="1"/>
  <c r="AG406" i="6" s="1"/>
  <c r="AF407" i="6" a="1"/>
  <c r="AF407" i="6" s="1"/>
  <c r="AG407" i="6" s="1" a="1"/>
  <c r="AG407" i="6" s="1"/>
  <c r="AF408" i="6" a="1"/>
  <c r="AF408" i="6" s="1"/>
  <c r="AG408" i="6" s="1" a="1"/>
  <c r="AG408" i="6" s="1"/>
  <c r="AF409" i="6" a="1"/>
  <c r="AF409" i="6" s="1"/>
  <c r="AG409" i="6" s="1" a="1"/>
  <c r="AG409" i="6" s="1"/>
  <c r="AF410" i="6" a="1"/>
  <c r="AF410" i="6" s="1"/>
  <c r="AG410" i="6" s="1" a="1"/>
  <c r="AG410" i="6" s="1"/>
  <c r="AF411" i="6" a="1"/>
  <c r="AF411" i="6" s="1"/>
  <c r="AG411" i="6" s="1" a="1"/>
  <c r="AG411" i="6" s="1"/>
  <c r="AF412" i="6" a="1"/>
  <c r="AF412" i="6" s="1"/>
  <c r="AG412" i="6" s="1" a="1"/>
  <c r="AG412" i="6" s="1"/>
  <c r="AF413" i="6" a="1"/>
  <c r="AF413" i="6" s="1"/>
  <c r="AG413" i="6" s="1" a="1"/>
  <c r="AG413" i="6" s="1"/>
  <c r="AF414" i="6" a="1"/>
  <c r="AF414" i="6" s="1"/>
  <c r="AG414" i="6" s="1" a="1"/>
  <c r="AG414" i="6" s="1"/>
  <c r="AF415" i="6" a="1"/>
  <c r="AF415" i="6" s="1"/>
  <c r="AG415" i="6" s="1" a="1"/>
  <c r="AG415" i="6" s="1"/>
  <c r="AF416" i="6" a="1"/>
  <c r="AF416" i="6" s="1"/>
  <c r="AG416" i="6" s="1" a="1"/>
  <c r="AG416" i="6" s="1"/>
  <c r="AF417" i="6" a="1"/>
  <c r="AF417" i="6" s="1"/>
  <c r="AG417" i="6" s="1" a="1"/>
  <c r="AG417" i="6" s="1"/>
  <c r="AF418" i="6" a="1"/>
  <c r="AF418" i="6" s="1"/>
  <c r="AG418" i="6" s="1" a="1"/>
  <c r="AG418" i="6" s="1"/>
  <c r="AF419" i="6" a="1"/>
  <c r="AF419" i="6" s="1"/>
  <c r="AG419" i="6" s="1" a="1"/>
  <c r="AG419" i="6" s="1"/>
  <c r="AF420" i="6" a="1"/>
  <c r="AF420" i="6" s="1"/>
  <c r="AG420" i="6" s="1" a="1"/>
  <c r="AG420" i="6" s="1"/>
  <c r="AF421" i="6" a="1"/>
  <c r="AF421" i="6" s="1"/>
  <c r="AG421" i="6" s="1" a="1"/>
  <c r="AG421" i="6" s="1"/>
  <c r="AF422" i="6" a="1"/>
  <c r="AF422" i="6" s="1"/>
  <c r="AG422" i="6" s="1" a="1"/>
  <c r="AG422" i="6" s="1"/>
  <c r="AF423" i="6" a="1"/>
  <c r="AF423" i="6" s="1"/>
  <c r="AG423" i="6" s="1" a="1"/>
  <c r="AG423" i="6" s="1"/>
  <c r="AF424" i="6" a="1"/>
  <c r="AF424" i="6" s="1"/>
  <c r="AG424" i="6" s="1" a="1"/>
  <c r="AG424" i="6" s="1"/>
  <c r="AF425" i="6" a="1"/>
  <c r="AF425" i="6" s="1"/>
  <c r="AG425" i="6" s="1" a="1"/>
  <c r="AG425" i="6" s="1"/>
  <c r="AF426" i="6" a="1"/>
  <c r="AF426" i="6" s="1"/>
  <c r="AG426" i="6" s="1" a="1"/>
  <c r="AG426" i="6" s="1"/>
  <c r="AF427" i="6" a="1"/>
  <c r="AF427" i="6" s="1"/>
  <c r="AG427" i="6" s="1" a="1"/>
  <c r="AG427" i="6" s="1"/>
  <c r="AF428" i="6" a="1"/>
  <c r="AF428" i="6" s="1"/>
  <c r="AG428" i="6" s="1" a="1"/>
  <c r="AG428" i="6" s="1"/>
  <c r="AF429" i="6" a="1"/>
  <c r="AF429" i="6" s="1"/>
  <c r="AG429" i="6" s="1" a="1"/>
  <c r="AG429" i="6" s="1"/>
  <c r="AF430" i="6" a="1"/>
  <c r="AF430" i="6" s="1"/>
  <c r="AG430" i="6" s="1" a="1"/>
  <c r="AG430" i="6" s="1"/>
  <c r="AF431" i="6" a="1"/>
  <c r="AF431" i="6" s="1"/>
  <c r="AG431" i="6" s="1" a="1"/>
  <c r="AG431" i="6" s="1"/>
  <c r="AF432" i="6" a="1"/>
  <c r="AF432" i="6" s="1"/>
  <c r="AG432" i="6" s="1" a="1"/>
  <c r="AG432" i="6" s="1"/>
  <c r="AF433" i="6" a="1"/>
  <c r="AF433" i="6" s="1"/>
  <c r="AG433" i="6" s="1" a="1"/>
  <c r="AG433" i="6" s="1"/>
  <c r="AF434" i="6" a="1"/>
  <c r="AF434" i="6" s="1"/>
  <c r="AG434" i="6" s="1" a="1"/>
  <c r="AG434" i="6" s="1"/>
  <c r="AF435" i="6" a="1"/>
  <c r="AF435" i="6" s="1"/>
  <c r="AG435" i="6" s="1" a="1"/>
  <c r="AG435" i="6" s="1"/>
  <c r="AF436" i="6" a="1"/>
  <c r="AF436" i="6" s="1"/>
  <c r="AG436" i="6" s="1" a="1"/>
  <c r="AG436" i="6" s="1"/>
  <c r="AF437" i="6" a="1"/>
  <c r="AF437" i="6" s="1"/>
  <c r="AG437" i="6" s="1" a="1"/>
  <c r="AG437" i="6" s="1"/>
  <c r="AF438" i="6" a="1"/>
  <c r="AF438" i="6" s="1"/>
  <c r="AG438" i="6" s="1" a="1"/>
  <c r="AG438" i="6" s="1"/>
  <c r="AF439" i="6" a="1"/>
  <c r="AF439" i="6" s="1"/>
  <c r="AG439" i="6" s="1" a="1"/>
  <c r="AG439" i="6" s="1"/>
  <c r="AF440" i="6" a="1"/>
  <c r="AF440" i="6" s="1"/>
  <c r="AG440" i="6" s="1" a="1"/>
  <c r="AG440" i="6" s="1"/>
  <c r="AF441" i="6" a="1"/>
  <c r="AF441" i="6" s="1"/>
  <c r="AG441" i="6" s="1" a="1"/>
  <c r="AG441" i="6" s="1"/>
  <c r="AF442" i="6" a="1"/>
  <c r="AF442" i="6" s="1"/>
  <c r="AG442" i="6" s="1" a="1"/>
  <c r="AG442" i="6" s="1"/>
  <c r="AF443" i="6" a="1"/>
  <c r="AF443" i="6" s="1"/>
  <c r="AG443" i="6" s="1" a="1"/>
  <c r="AG443" i="6" s="1"/>
  <c r="AF444" i="6" a="1"/>
  <c r="AF444" i="6" s="1"/>
  <c r="AG444" i="6" s="1" a="1"/>
  <c r="AG444" i="6" s="1"/>
  <c r="AF445" i="6" a="1"/>
  <c r="AF445" i="6" s="1"/>
  <c r="AG445" i="6" s="1" a="1"/>
  <c r="AG445" i="6" s="1"/>
  <c r="AF446" i="6" a="1"/>
  <c r="AF446" i="6" s="1"/>
  <c r="AG446" i="6" s="1" a="1"/>
  <c r="AG446" i="6" s="1"/>
  <c r="AF447" i="6" a="1"/>
  <c r="AF447" i="6" s="1"/>
  <c r="AG447" i="6" s="1" a="1"/>
  <c r="AG447" i="6" s="1"/>
  <c r="AF448" i="6" a="1"/>
  <c r="AF448" i="6" s="1"/>
  <c r="AG448" i="6" s="1" a="1"/>
  <c r="AG448" i="6" s="1"/>
  <c r="AF449" i="6" a="1"/>
  <c r="AF449" i="6" s="1"/>
  <c r="AG449" i="6" s="1" a="1"/>
  <c r="AG449" i="6" s="1"/>
  <c r="AF450" i="6" a="1"/>
  <c r="AF450" i="6" s="1"/>
  <c r="AG450" i="6" s="1" a="1"/>
  <c r="AG450" i="6" s="1"/>
  <c r="AF451" i="6" a="1"/>
  <c r="AF451" i="6" s="1"/>
  <c r="AG451" i="6" s="1" a="1"/>
  <c r="AG451" i="6" s="1"/>
  <c r="AF452" i="6" a="1"/>
  <c r="AF452" i="6" s="1"/>
  <c r="AG452" i="6" s="1" a="1"/>
  <c r="AG452" i="6" s="1"/>
  <c r="AF453" i="6" a="1"/>
  <c r="AF453" i="6" s="1"/>
  <c r="AG453" i="6" s="1" a="1"/>
  <c r="AG453" i="6" s="1"/>
  <c r="AF454" i="6" a="1"/>
  <c r="AF454" i="6" s="1"/>
  <c r="AG454" i="6" s="1" a="1"/>
  <c r="AG454" i="6" s="1"/>
  <c r="AF455" i="6" a="1"/>
  <c r="AF455" i="6" s="1"/>
  <c r="AG455" i="6" s="1" a="1"/>
  <c r="AG455" i="6" s="1"/>
  <c r="AF456" i="6" a="1"/>
  <c r="AF456" i="6" s="1"/>
  <c r="AG456" i="6" s="1" a="1"/>
  <c r="AG456" i="6" s="1"/>
  <c r="AF457" i="6" a="1"/>
  <c r="AF457" i="6" s="1"/>
  <c r="AG457" i="6" s="1" a="1"/>
  <c r="AG457" i="6" s="1"/>
  <c r="AF458" i="6" a="1"/>
  <c r="AF458" i="6" s="1"/>
  <c r="AG458" i="6" s="1" a="1"/>
  <c r="AG458" i="6" s="1"/>
  <c r="AF459" i="6" a="1"/>
  <c r="AF459" i="6" s="1"/>
  <c r="AG459" i="6" s="1" a="1"/>
  <c r="AG459" i="6" s="1"/>
  <c r="AF460" i="6" a="1"/>
  <c r="AF460" i="6" s="1"/>
  <c r="AG460" i="6" s="1" a="1"/>
  <c r="AG460" i="6" s="1"/>
  <c r="AF461" i="6" a="1"/>
  <c r="AF461" i="6" s="1"/>
  <c r="AG461" i="6" s="1" a="1"/>
  <c r="AG461" i="6" s="1"/>
  <c r="AF462" i="6" a="1"/>
  <c r="AF462" i="6" s="1"/>
  <c r="AG462" i="6" s="1" a="1"/>
  <c r="AG462" i="6" s="1"/>
  <c r="AF463" i="6" a="1"/>
  <c r="AF463" i="6" s="1"/>
  <c r="AG463" i="6" s="1" a="1"/>
  <c r="AG463" i="6" s="1"/>
  <c r="AF464" i="6" a="1"/>
  <c r="AF464" i="6" s="1"/>
  <c r="AG464" i="6" s="1" a="1"/>
  <c r="AG464" i="6" s="1"/>
  <c r="AF465" i="6" a="1"/>
  <c r="AF465" i="6" s="1"/>
  <c r="AG465" i="6" s="1" a="1"/>
  <c r="AG465" i="6" s="1"/>
  <c r="AF466" i="6" a="1"/>
  <c r="AF466" i="6" s="1"/>
  <c r="AG466" i="6" s="1" a="1"/>
  <c r="AG466" i="6" s="1"/>
  <c r="AF467" i="6" a="1"/>
  <c r="AF467" i="6" s="1"/>
  <c r="AG467" i="6" s="1" a="1"/>
  <c r="AG467" i="6" s="1"/>
  <c r="AF468" i="6" a="1"/>
  <c r="AF468" i="6" s="1"/>
  <c r="AG468" i="6" s="1" a="1"/>
  <c r="AG468" i="6" s="1"/>
  <c r="AF469" i="6" a="1"/>
  <c r="AF469" i="6" s="1"/>
  <c r="AG469" i="6" s="1" a="1"/>
  <c r="AG469" i="6" s="1"/>
  <c r="AF470" i="6" a="1"/>
  <c r="AF470" i="6" s="1"/>
  <c r="AG470" i="6" s="1" a="1"/>
  <c r="AG470" i="6" s="1"/>
  <c r="AF471" i="6" a="1"/>
  <c r="AF471" i="6" s="1"/>
  <c r="AG471" i="6" s="1" a="1"/>
  <c r="AG471" i="6" s="1"/>
  <c r="AF472" i="6" a="1"/>
  <c r="AF472" i="6" s="1"/>
  <c r="AG472" i="6" s="1" a="1"/>
  <c r="AG472" i="6" s="1"/>
  <c r="AF473" i="6" a="1"/>
  <c r="AF473" i="6" s="1"/>
  <c r="AG473" i="6" s="1" a="1"/>
  <c r="AG473" i="6" s="1"/>
  <c r="AF474" i="6" a="1"/>
  <c r="AF474" i="6" s="1"/>
  <c r="AG474" i="6" s="1" a="1"/>
  <c r="AG474" i="6" s="1"/>
  <c r="AF475" i="6" a="1"/>
  <c r="AF475" i="6" s="1"/>
  <c r="AG475" i="6" s="1" a="1"/>
  <c r="AG475" i="6" s="1"/>
  <c r="AF476" i="6" a="1"/>
  <c r="AF476" i="6" s="1"/>
  <c r="AG476" i="6" s="1" a="1"/>
  <c r="AG476" i="6" s="1"/>
  <c r="AF477" i="6" a="1"/>
  <c r="AF477" i="6" s="1"/>
  <c r="AG477" i="6" s="1" a="1"/>
  <c r="AG477" i="6" s="1"/>
  <c r="AF478" i="6" a="1"/>
  <c r="AF478" i="6" s="1"/>
  <c r="AG478" i="6" s="1" a="1"/>
  <c r="AG478" i="6" s="1"/>
  <c r="AF479" i="6" a="1"/>
  <c r="AF479" i="6" s="1"/>
  <c r="AG479" i="6" s="1" a="1"/>
  <c r="AG479" i="6" s="1"/>
  <c r="AF480" i="6" a="1"/>
  <c r="AF480" i="6" s="1"/>
  <c r="AG480" i="6" s="1" a="1"/>
  <c r="AG480" i="6" s="1"/>
  <c r="AF481" i="6" a="1"/>
  <c r="AF481" i="6" s="1"/>
  <c r="AG481" i="6" s="1" a="1"/>
  <c r="AG481" i="6" s="1"/>
  <c r="AF482" i="6" a="1"/>
  <c r="AF482" i="6" s="1"/>
  <c r="AG482" i="6" s="1" a="1"/>
  <c r="AG482" i="6" s="1"/>
  <c r="AF483" i="6" a="1"/>
  <c r="AF483" i="6" s="1"/>
  <c r="AG483" i="6" s="1" a="1"/>
  <c r="AG483" i="6" s="1"/>
  <c r="AF484" i="6" a="1"/>
  <c r="AF484" i="6" s="1"/>
  <c r="AG484" i="6" s="1" a="1"/>
  <c r="AG484" i="6" s="1"/>
  <c r="AF485" i="6" a="1"/>
  <c r="AF485" i="6" s="1"/>
  <c r="AG485" i="6" s="1" a="1"/>
  <c r="AG485" i="6" s="1"/>
  <c r="AF486" i="6" a="1"/>
  <c r="AF486" i="6" s="1"/>
  <c r="AG486" i="6" s="1" a="1"/>
  <c r="AG486" i="6" s="1"/>
  <c r="AF487" i="6" a="1"/>
  <c r="AF487" i="6" s="1"/>
  <c r="AG487" i="6" s="1" a="1"/>
  <c r="AG487" i="6" s="1"/>
  <c r="AF488" i="6" a="1"/>
  <c r="AF488" i="6" s="1"/>
  <c r="AG488" i="6" s="1" a="1"/>
  <c r="AG488" i="6" s="1"/>
  <c r="AF489" i="6" a="1"/>
  <c r="AF489" i="6" s="1"/>
  <c r="AG489" i="6" s="1" a="1"/>
  <c r="AG489" i="6" s="1"/>
  <c r="AF490" i="6" a="1"/>
  <c r="AF490" i="6" s="1"/>
  <c r="AG490" i="6" s="1" a="1"/>
  <c r="AG490" i="6" s="1"/>
  <c r="AF491" i="6" a="1"/>
  <c r="AF491" i="6" s="1"/>
  <c r="AG491" i="6" s="1" a="1"/>
  <c r="AG491" i="6" s="1"/>
  <c r="AF492" i="6" a="1"/>
  <c r="AF492" i="6" s="1"/>
  <c r="AG492" i="6" s="1" a="1"/>
  <c r="AG492" i="6" s="1"/>
  <c r="AF493" i="6" a="1"/>
  <c r="AF493" i="6" s="1"/>
  <c r="AG493" i="6" s="1" a="1"/>
  <c r="AG493" i="6" s="1"/>
  <c r="AF494" i="6" a="1"/>
  <c r="AF494" i="6" s="1"/>
  <c r="AG494" i="6" s="1" a="1"/>
  <c r="AG494" i="6" s="1"/>
  <c r="AF495" i="6" a="1"/>
  <c r="AF495" i="6" s="1"/>
  <c r="AG495" i="6" s="1" a="1"/>
  <c r="AG495" i="6" s="1"/>
  <c r="AF496" i="6" a="1"/>
  <c r="AF496" i="6" s="1"/>
  <c r="AG496" i="6" s="1" a="1"/>
  <c r="AG496" i="6" s="1"/>
  <c r="AF497" i="6" a="1"/>
  <c r="AF497" i="6" s="1"/>
  <c r="AG497" i="6" s="1" a="1"/>
  <c r="AG497" i="6" s="1"/>
  <c r="AF498" i="6" a="1"/>
  <c r="AF498" i="6" s="1"/>
  <c r="AG498" i="6" s="1" a="1"/>
  <c r="AG498" i="6" s="1"/>
  <c r="AF499" i="6" a="1"/>
  <c r="AF499" i="6" s="1"/>
  <c r="AG499" i="6" s="1" a="1"/>
  <c r="AG499" i="6" s="1"/>
  <c r="AF500" i="6" a="1"/>
  <c r="AF500" i="6" s="1"/>
  <c r="AG500" i="6" s="1" a="1"/>
  <c r="AG500" i="6" s="1"/>
  <c r="AF501" i="6" a="1"/>
  <c r="AF501" i="6" s="1"/>
  <c r="AG501" i="6" s="1" a="1"/>
  <c r="AG501" i="6" s="1"/>
  <c r="AF502" i="6" a="1"/>
  <c r="AF502" i="6" s="1"/>
  <c r="AG502" i="6" s="1" a="1"/>
  <c r="AG502" i="6" s="1"/>
  <c r="AF503" i="6" a="1"/>
  <c r="AF503" i="6" s="1"/>
  <c r="AG503" i="6" s="1" a="1"/>
  <c r="AG503" i="6" s="1"/>
  <c r="AF504" i="6" a="1"/>
  <c r="AF504" i="6" s="1"/>
  <c r="AG504" i="6" s="1" a="1"/>
  <c r="AG504" i="6" s="1"/>
  <c r="AF505" i="6" a="1"/>
  <c r="AF505" i="6" s="1"/>
  <c r="AG505" i="6" s="1" a="1"/>
  <c r="AG505" i="6" s="1"/>
  <c r="AF506" i="6" a="1"/>
  <c r="AF506" i="6" s="1"/>
  <c r="AG506" i="6" s="1" a="1"/>
  <c r="AG506" i="6" s="1"/>
  <c r="AF507" i="6" a="1"/>
  <c r="AF507" i="6" s="1"/>
  <c r="AG507" i="6" s="1" a="1"/>
  <c r="AG507" i="6" s="1"/>
  <c r="AF508" i="6" a="1"/>
  <c r="AF508" i="6" s="1"/>
  <c r="AG508" i="6" s="1" a="1"/>
  <c r="AG508" i="6" s="1"/>
  <c r="AF509" i="6" a="1"/>
  <c r="AF509" i="6" s="1"/>
  <c r="AG509" i="6" s="1" a="1"/>
  <c r="AG509" i="6" s="1"/>
  <c r="AF510" i="6" a="1"/>
  <c r="AF510" i="6" s="1"/>
  <c r="AG510" i="6" s="1" a="1"/>
  <c r="AG510" i="6" s="1"/>
  <c r="AF511" i="6" a="1"/>
  <c r="AF511" i="6" s="1"/>
  <c r="AG511" i="6" s="1" a="1"/>
  <c r="AG511" i="6" s="1"/>
  <c r="AF512" i="6" a="1"/>
  <c r="AF512" i="6" s="1"/>
  <c r="AG512" i="6" s="1" a="1"/>
  <c r="AG512" i="6" s="1"/>
  <c r="AF513" i="6" a="1"/>
  <c r="AF513" i="6" s="1"/>
  <c r="AG513" i="6" s="1" a="1"/>
  <c r="AG513" i="6" s="1"/>
  <c r="AF514" i="6" a="1"/>
  <c r="AF514" i="6" s="1"/>
  <c r="AG514" i="6" s="1" a="1"/>
  <c r="AG514" i="6" s="1"/>
  <c r="AF515" i="6" a="1"/>
  <c r="AF515" i="6" s="1"/>
  <c r="AG515" i="6" s="1" a="1"/>
  <c r="AG515" i="6" s="1"/>
  <c r="AF516" i="6" a="1"/>
  <c r="AF516" i="6" s="1"/>
  <c r="AG516" i="6" s="1" a="1"/>
  <c r="AG516" i="6" s="1"/>
  <c r="AF517" i="6" a="1"/>
  <c r="AF517" i="6" s="1"/>
  <c r="AG517" i="6" s="1" a="1"/>
  <c r="AG517" i="6" s="1"/>
  <c r="AF518" i="6" a="1"/>
  <c r="AF518" i="6" s="1"/>
  <c r="AG518" i="6" s="1" a="1"/>
  <c r="AG518" i="6" s="1"/>
  <c r="AF519" i="6" a="1"/>
  <c r="AF519" i="6" s="1"/>
  <c r="AG519" i="6" s="1" a="1"/>
  <c r="AG519" i="6" s="1"/>
  <c r="AF520" i="6" a="1"/>
  <c r="AF520" i="6" s="1"/>
  <c r="AG520" i="6" s="1" a="1"/>
  <c r="AG520" i="6" s="1"/>
  <c r="AF521" i="6" a="1"/>
  <c r="AF521" i="6" s="1"/>
  <c r="AG521" i="6" s="1" a="1"/>
  <c r="AG521" i="6" s="1"/>
  <c r="AF522" i="6" a="1"/>
  <c r="AF522" i="6" s="1"/>
  <c r="AG522" i="6" s="1" a="1"/>
  <c r="AG522" i="6" s="1"/>
  <c r="AF523" i="6" a="1"/>
  <c r="AF523" i="6" s="1"/>
  <c r="AG523" i="6" s="1" a="1"/>
  <c r="AG523" i="6" s="1"/>
  <c r="AF524" i="6" a="1"/>
  <c r="AF524" i="6" s="1"/>
  <c r="AG524" i="6" s="1" a="1"/>
  <c r="AG524" i="6" s="1"/>
  <c r="AF525" i="6" a="1"/>
  <c r="AF525" i="6" s="1"/>
  <c r="AG525" i="6" s="1" a="1"/>
  <c r="AG525" i="6" s="1"/>
  <c r="AF526" i="6" a="1"/>
  <c r="AF526" i="6" s="1"/>
  <c r="AG526" i="6" s="1" a="1"/>
  <c r="AG526" i="6" s="1"/>
  <c r="AF527" i="6" a="1"/>
  <c r="AF527" i="6" s="1"/>
  <c r="AG527" i="6" s="1" a="1"/>
  <c r="AG527" i="6" s="1"/>
  <c r="AF528" i="6" a="1"/>
  <c r="AF528" i="6" s="1"/>
  <c r="AG528" i="6" s="1" a="1"/>
  <c r="AG528" i="6" s="1"/>
  <c r="AF529" i="6" a="1"/>
  <c r="AF529" i="6" s="1"/>
  <c r="AG529" i="6" s="1" a="1"/>
  <c r="AG529" i="6" s="1"/>
  <c r="AF530" i="6" a="1"/>
  <c r="AF530" i="6" s="1"/>
  <c r="AG530" i="6" s="1" a="1"/>
  <c r="AG530" i="6" s="1"/>
  <c r="AF531" i="6" a="1"/>
  <c r="AF531" i="6" s="1"/>
  <c r="AG531" i="6" s="1" a="1"/>
  <c r="AG531" i="6" s="1"/>
  <c r="AF532" i="6" a="1"/>
  <c r="AF532" i="6" s="1"/>
  <c r="AG532" i="6" s="1" a="1"/>
  <c r="AG532" i="6" s="1"/>
  <c r="AF533" i="6" a="1"/>
  <c r="AF533" i="6" s="1"/>
  <c r="AG533" i="6" s="1" a="1"/>
  <c r="AG533" i="6" s="1"/>
  <c r="AF534" i="6" a="1"/>
  <c r="AF534" i="6" s="1"/>
  <c r="AG534" i="6" s="1" a="1"/>
  <c r="AG534" i="6" s="1"/>
  <c r="AF535" i="6" a="1"/>
  <c r="AF535" i="6" s="1"/>
  <c r="AG535" i="6" s="1" a="1"/>
  <c r="AG535" i="6" s="1"/>
  <c r="AF536" i="6" a="1"/>
  <c r="AF536" i="6" s="1"/>
  <c r="AG536" i="6" s="1" a="1"/>
  <c r="AG536" i="6" s="1"/>
  <c r="AF537" i="6" a="1"/>
  <c r="AF537" i="6" s="1"/>
  <c r="AG537" i="6" s="1" a="1"/>
  <c r="AG537" i="6" s="1"/>
  <c r="AF538" i="6" a="1"/>
  <c r="AF538" i="6" s="1"/>
  <c r="AG538" i="6" s="1" a="1"/>
  <c r="AG538" i="6" s="1"/>
  <c r="AF539" i="6" a="1"/>
  <c r="AF539" i="6" s="1"/>
  <c r="AG539" i="6" s="1" a="1"/>
  <c r="AG539" i="6" s="1"/>
  <c r="AF540" i="6" a="1"/>
  <c r="AF540" i="6" s="1"/>
  <c r="AG540" i="6" s="1" a="1"/>
  <c r="AG540" i="6" s="1"/>
  <c r="AF541" i="6" a="1"/>
  <c r="AF541" i="6" s="1"/>
  <c r="AG541" i="6" s="1" a="1"/>
  <c r="AG541" i="6" s="1"/>
  <c r="AF542" i="6" a="1"/>
  <c r="AF542" i="6" s="1"/>
  <c r="AG542" i="6" s="1" a="1"/>
  <c r="AG542" i="6" s="1"/>
  <c r="AF543" i="6" a="1"/>
  <c r="AF543" i="6" s="1"/>
  <c r="AG543" i="6" s="1" a="1"/>
  <c r="AG543" i="6" s="1"/>
  <c r="AF544" i="6" a="1"/>
  <c r="AF544" i="6" s="1"/>
  <c r="AG544" i="6" s="1" a="1"/>
  <c r="AG544" i="6" s="1"/>
  <c r="AF545" i="6" a="1"/>
  <c r="AF545" i="6" s="1"/>
  <c r="AG545" i="6" s="1" a="1"/>
  <c r="AG545" i="6" s="1"/>
  <c r="AF546" i="6" a="1"/>
  <c r="AF546" i="6" s="1"/>
  <c r="AG546" i="6" s="1" a="1"/>
  <c r="AG546" i="6" s="1"/>
  <c r="AF547" i="6" a="1"/>
  <c r="AF547" i="6" s="1"/>
  <c r="AG547" i="6" s="1" a="1"/>
  <c r="AG547" i="6" s="1"/>
  <c r="AF548" i="6" a="1"/>
  <c r="AF548" i="6" s="1"/>
  <c r="AG548" i="6" s="1" a="1"/>
  <c r="AG548" i="6" s="1"/>
  <c r="AF549" i="6" a="1"/>
  <c r="AF549" i="6" s="1"/>
  <c r="AG549" i="6" s="1" a="1"/>
  <c r="AG549" i="6" s="1"/>
  <c r="AF550" i="6" a="1"/>
  <c r="AF550" i="6" s="1"/>
  <c r="AG550" i="6" s="1" a="1"/>
  <c r="AG550" i="6" s="1"/>
  <c r="AF551" i="6" a="1"/>
  <c r="AF551" i="6" s="1"/>
  <c r="AG551" i="6" s="1" a="1"/>
  <c r="AG551" i="6" s="1"/>
  <c r="AF552" i="6" a="1"/>
  <c r="AF552" i="6" s="1"/>
  <c r="AG552" i="6" s="1" a="1"/>
  <c r="AG552" i="6" s="1"/>
  <c r="AF553" i="6" a="1"/>
  <c r="AF553" i="6" s="1"/>
  <c r="AG553" i="6" s="1" a="1"/>
  <c r="AG553" i="6" s="1"/>
  <c r="AF554" i="6" a="1"/>
  <c r="AF554" i="6" s="1"/>
  <c r="AG554" i="6" s="1" a="1"/>
  <c r="AG554" i="6" s="1"/>
  <c r="AF555" i="6" a="1"/>
  <c r="AF555" i="6" s="1"/>
  <c r="AG555" i="6" s="1" a="1"/>
  <c r="AG555" i="6" s="1"/>
  <c r="AF556" i="6" a="1"/>
  <c r="AF556" i="6" s="1"/>
  <c r="AG556" i="6" s="1" a="1"/>
  <c r="AG556" i="6" s="1"/>
  <c r="AF557" i="6" a="1"/>
  <c r="AF557" i="6" s="1"/>
  <c r="AG557" i="6" s="1" a="1"/>
  <c r="AG557" i="6" s="1"/>
  <c r="AF558" i="6" a="1"/>
  <c r="AF558" i="6" s="1"/>
  <c r="AG558" i="6" s="1" a="1"/>
  <c r="AG558" i="6" s="1"/>
  <c r="AF559" i="6" a="1"/>
  <c r="AF559" i="6" s="1"/>
  <c r="AG559" i="6" s="1" a="1"/>
  <c r="AG559" i="6" s="1"/>
  <c r="AF560" i="6" a="1"/>
  <c r="AF560" i="6" s="1"/>
  <c r="AG560" i="6" s="1" a="1"/>
  <c r="AG560" i="6" s="1"/>
  <c r="AF561" i="6" a="1"/>
  <c r="AF561" i="6" s="1"/>
  <c r="AG561" i="6" s="1" a="1"/>
  <c r="AG561" i="6" s="1"/>
  <c r="AF562" i="6" a="1"/>
  <c r="AF562" i="6" s="1"/>
  <c r="AG562" i="6" s="1" a="1"/>
  <c r="AG562" i="6" s="1"/>
  <c r="AF563" i="6" a="1"/>
  <c r="AF563" i="6" s="1"/>
  <c r="AG563" i="6" s="1" a="1"/>
  <c r="AG563" i="6" s="1"/>
  <c r="AF564" i="6" a="1"/>
  <c r="AF564" i="6" s="1"/>
  <c r="AG564" i="6" s="1" a="1"/>
  <c r="AG564" i="6" s="1"/>
  <c r="AF565" i="6" a="1"/>
  <c r="AF565" i="6" s="1"/>
  <c r="AG565" i="6" s="1" a="1"/>
  <c r="AG565" i="6" s="1"/>
  <c r="AF566" i="6" a="1"/>
  <c r="AF566" i="6" s="1"/>
  <c r="AG566" i="6" s="1" a="1"/>
  <c r="AG566" i="6" s="1"/>
  <c r="AF567" i="6" a="1"/>
  <c r="AF567" i="6" s="1"/>
  <c r="AG567" i="6" s="1" a="1"/>
  <c r="AG567" i="6" s="1"/>
  <c r="AF568" i="6" a="1"/>
  <c r="AF568" i="6" s="1"/>
  <c r="AG568" i="6" s="1" a="1"/>
  <c r="AG568" i="6" s="1"/>
  <c r="AF569" i="6" a="1"/>
  <c r="AF569" i="6" s="1"/>
  <c r="AG569" i="6" s="1" a="1"/>
  <c r="AG569" i="6" s="1"/>
  <c r="AF570" i="6" a="1"/>
  <c r="AF570" i="6" s="1"/>
  <c r="AG570" i="6" s="1" a="1"/>
  <c r="AG570" i="6" s="1"/>
  <c r="AF571" i="6" a="1"/>
  <c r="AF571" i="6" s="1"/>
  <c r="AG571" i="6" s="1" a="1"/>
  <c r="AG571" i="6" s="1"/>
  <c r="AF572" i="6" a="1"/>
  <c r="AF572" i="6" s="1"/>
  <c r="AG572" i="6" s="1" a="1"/>
  <c r="AG572" i="6" s="1"/>
  <c r="AF573" i="6" a="1"/>
  <c r="AF573" i="6" s="1"/>
  <c r="AG573" i="6" s="1" a="1"/>
  <c r="AG573" i="6" s="1"/>
  <c r="AF574" i="6" a="1"/>
  <c r="AF574" i="6" s="1"/>
  <c r="AG574" i="6" s="1" a="1"/>
  <c r="AG574" i="6" s="1"/>
  <c r="AF575" i="6" a="1"/>
  <c r="AF575" i="6" s="1"/>
  <c r="AG575" i="6" s="1" a="1"/>
  <c r="AG575" i="6" s="1"/>
  <c r="AF576" i="6" a="1"/>
  <c r="AF576" i="6" s="1"/>
  <c r="AG576" i="6" s="1" a="1"/>
  <c r="AG576" i="6" s="1"/>
  <c r="AF577" i="6" a="1"/>
  <c r="AF577" i="6" s="1"/>
  <c r="AG577" i="6" s="1" a="1"/>
  <c r="AG577" i="6" s="1"/>
  <c r="AF578" i="6" a="1"/>
  <c r="AF578" i="6" s="1"/>
  <c r="AG578" i="6" s="1" a="1"/>
  <c r="AG578" i="6" s="1"/>
  <c r="AF579" i="6" a="1"/>
  <c r="AF579" i="6" s="1"/>
  <c r="AG579" i="6" s="1" a="1"/>
  <c r="AG579" i="6" s="1"/>
  <c r="AF580" i="6" a="1"/>
  <c r="AF580" i="6" s="1"/>
  <c r="AG580" i="6" s="1" a="1"/>
  <c r="AG580" i="6" s="1"/>
  <c r="AF581" i="6" a="1"/>
  <c r="AF581" i="6" s="1"/>
  <c r="AG581" i="6" s="1" a="1"/>
  <c r="AG581" i="6" s="1"/>
  <c r="AF582" i="6" a="1"/>
  <c r="AF582" i="6" s="1"/>
  <c r="AG582" i="6" s="1" a="1"/>
  <c r="AG582" i="6" s="1"/>
  <c r="AF583" i="6" a="1"/>
  <c r="AF583" i="6" s="1"/>
  <c r="AG583" i="6" s="1" a="1"/>
  <c r="AG583" i="6" s="1"/>
  <c r="AF584" i="6" a="1"/>
  <c r="AF584" i="6" s="1"/>
  <c r="AG584" i="6" s="1" a="1"/>
  <c r="AG584" i="6" s="1"/>
  <c r="AF585" i="6" a="1"/>
  <c r="AF585" i="6" s="1"/>
  <c r="AG585" i="6" s="1" a="1"/>
  <c r="AG585" i="6" s="1"/>
  <c r="AF586" i="6" a="1"/>
  <c r="AF586" i="6" s="1"/>
  <c r="AG586" i="6" s="1" a="1"/>
  <c r="AG586" i="6" s="1"/>
  <c r="AF587" i="6" a="1"/>
  <c r="AF587" i="6" s="1"/>
  <c r="AG587" i="6" s="1" a="1"/>
  <c r="AG587" i="6" s="1"/>
  <c r="AF588" i="6" a="1"/>
  <c r="AF588" i="6" s="1"/>
  <c r="AG588" i="6" s="1" a="1"/>
  <c r="AG588" i="6" s="1"/>
  <c r="AF589" i="6" a="1"/>
  <c r="AF589" i="6" s="1"/>
  <c r="AG589" i="6" s="1" a="1"/>
  <c r="AG589" i="6" s="1"/>
  <c r="AF590" i="6" a="1"/>
  <c r="AF590" i="6" s="1"/>
  <c r="AG590" i="6" s="1" a="1"/>
  <c r="AG590" i="6" s="1"/>
  <c r="AF591" i="6" a="1"/>
  <c r="AF591" i="6" s="1"/>
  <c r="AG591" i="6" s="1" a="1"/>
  <c r="AG591" i="6" s="1"/>
  <c r="AF592" i="6" a="1"/>
  <c r="AF592" i="6" s="1"/>
  <c r="AG592" i="6" s="1" a="1"/>
  <c r="AG592" i="6" s="1"/>
  <c r="AF593" i="6" a="1"/>
  <c r="AF593" i="6" s="1"/>
  <c r="AG593" i="6" s="1" a="1"/>
  <c r="AG593" i="6" s="1"/>
  <c r="AF594" i="6" a="1"/>
  <c r="AF594" i="6" s="1"/>
  <c r="AG594" i="6" s="1" a="1"/>
  <c r="AG594" i="6" s="1"/>
  <c r="AF595" i="6" a="1"/>
  <c r="AF595" i="6" s="1"/>
  <c r="AG595" i="6" s="1" a="1"/>
  <c r="AG595" i="6" s="1"/>
  <c r="AF596" i="6" a="1"/>
  <c r="AF596" i="6" s="1"/>
  <c r="AG596" i="6" s="1" a="1"/>
  <c r="AG596" i="6" s="1"/>
  <c r="AF597" i="6" a="1"/>
  <c r="AF597" i="6" s="1"/>
  <c r="AG597" i="6" s="1" a="1"/>
  <c r="AG597" i="6" s="1"/>
  <c r="AF598" i="6" a="1"/>
  <c r="AF598" i="6" s="1"/>
  <c r="AG598" i="6" s="1" a="1"/>
  <c r="AG598" i="6" s="1"/>
  <c r="AF599" i="6" a="1"/>
  <c r="AF599" i="6" s="1"/>
  <c r="AG599" i="6" s="1" a="1"/>
  <c r="AG599" i="6" s="1"/>
  <c r="AF600" i="6" a="1"/>
  <c r="AF600" i="6" s="1"/>
  <c r="AG600" i="6" s="1" a="1"/>
  <c r="AG600" i="6" s="1"/>
  <c r="AF601" i="6" a="1"/>
  <c r="AF601" i="6" s="1"/>
  <c r="AG601" i="6" s="1" a="1"/>
  <c r="AG601" i="6" s="1"/>
  <c r="AF602" i="6" a="1"/>
  <c r="AF602" i="6" s="1"/>
  <c r="AG602" i="6" s="1" a="1"/>
  <c r="AG602" i="6" s="1"/>
  <c r="AF603" i="6" a="1"/>
  <c r="AF603" i="6" s="1"/>
  <c r="AG603" i="6" s="1" a="1"/>
  <c r="AG603" i="6" s="1"/>
  <c r="AF604" i="6" a="1"/>
  <c r="AF604" i="6" s="1"/>
  <c r="AG604" i="6" s="1" a="1"/>
  <c r="AG604" i="6" s="1"/>
  <c r="AF605" i="6" a="1"/>
  <c r="AF605" i="6" s="1"/>
  <c r="AG605" i="6" s="1" a="1"/>
  <c r="AG605" i="6" s="1"/>
  <c r="AF606" i="6" a="1"/>
  <c r="AF606" i="6" s="1"/>
  <c r="AG606" i="6" s="1" a="1"/>
  <c r="AG606" i="6" s="1"/>
  <c r="AF607" i="6" a="1"/>
  <c r="AF607" i="6" s="1"/>
  <c r="AG607" i="6" s="1" a="1"/>
  <c r="AG607" i="6" s="1"/>
  <c r="AF608" i="6" a="1"/>
  <c r="AF608" i="6" s="1"/>
  <c r="AG608" i="6" s="1" a="1"/>
  <c r="AG608" i="6" s="1"/>
  <c r="AF609" i="6" a="1"/>
  <c r="AF609" i="6" s="1"/>
  <c r="AG609" i="6" s="1" a="1"/>
  <c r="AG609" i="6" s="1"/>
  <c r="AF610" i="6" a="1"/>
  <c r="AF610" i="6" s="1"/>
  <c r="AG610" i="6" s="1" a="1"/>
  <c r="AG610" i="6" s="1"/>
  <c r="AF611" i="6" a="1"/>
  <c r="AF611" i="6" s="1"/>
  <c r="AG611" i="6" s="1" a="1"/>
  <c r="AG611" i="6" s="1"/>
  <c r="AF612" i="6" a="1"/>
  <c r="AF612" i="6" s="1"/>
  <c r="AG612" i="6" s="1" a="1"/>
  <c r="AG612" i="6" s="1"/>
  <c r="AF613" i="6" a="1"/>
  <c r="AF613" i="6" s="1"/>
  <c r="AG613" i="6" s="1" a="1"/>
  <c r="AG613" i="6" s="1"/>
  <c r="AF614" i="6" a="1"/>
  <c r="AF614" i="6" s="1"/>
  <c r="AG614" i="6" s="1" a="1"/>
  <c r="AG614" i="6" s="1"/>
  <c r="AF615" i="6" a="1"/>
  <c r="AF615" i="6" s="1"/>
  <c r="AG615" i="6" s="1" a="1"/>
  <c r="AG615" i="6" s="1"/>
  <c r="AF616" i="6" a="1"/>
  <c r="AF616" i="6" s="1"/>
  <c r="AG616" i="6" s="1" a="1"/>
  <c r="AG616" i="6" s="1"/>
  <c r="AF617" i="6" a="1"/>
  <c r="AF617" i="6" s="1"/>
  <c r="AG617" i="6" s="1" a="1"/>
  <c r="AG617" i="6" s="1"/>
  <c r="AF618" i="6" a="1"/>
  <c r="AF618" i="6" s="1"/>
  <c r="AG618" i="6" s="1" a="1"/>
  <c r="AG618" i="6" s="1"/>
  <c r="AF619" i="6" a="1"/>
  <c r="AF619" i="6" s="1"/>
  <c r="AG619" i="6" s="1" a="1"/>
  <c r="AG619" i="6" s="1"/>
  <c r="AF620" i="6" a="1"/>
  <c r="AF620" i="6" s="1"/>
  <c r="AG620" i="6" s="1" a="1"/>
  <c r="AG620" i="6" s="1"/>
  <c r="AF621" i="6" a="1"/>
  <c r="AF621" i="6" s="1"/>
  <c r="AG621" i="6" s="1" a="1"/>
  <c r="AG621" i="6" s="1"/>
  <c r="AF622" i="6" a="1"/>
  <c r="AF622" i="6" s="1"/>
  <c r="AG622" i="6" s="1" a="1"/>
  <c r="AG622" i="6" s="1"/>
  <c r="AF623" i="6" a="1"/>
  <c r="AF623" i="6" s="1"/>
  <c r="AG623" i="6" s="1" a="1"/>
  <c r="AG623" i="6" s="1"/>
  <c r="AF624" i="6" a="1"/>
  <c r="AF624" i="6" s="1"/>
  <c r="AG624" i="6" s="1" a="1"/>
  <c r="AG624" i="6" s="1"/>
  <c r="AF625" i="6" a="1"/>
  <c r="AF625" i="6" s="1"/>
  <c r="AG625" i="6" s="1" a="1"/>
  <c r="AG625" i="6" s="1"/>
  <c r="AF626" i="6" a="1"/>
  <c r="AF626" i="6" s="1"/>
  <c r="AG626" i="6" s="1" a="1"/>
  <c r="AG626" i="6" s="1"/>
  <c r="AF627" i="6" a="1"/>
  <c r="AF627" i="6" s="1"/>
  <c r="AG627" i="6" s="1" a="1"/>
  <c r="AG627" i="6" s="1"/>
  <c r="AF628" i="6" a="1"/>
  <c r="AF628" i="6" s="1"/>
  <c r="AG628" i="6" s="1" a="1"/>
  <c r="AG628" i="6" s="1"/>
  <c r="AF629" i="6" a="1"/>
  <c r="AF629" i="6" s="1"/>
  <c r="AG629" i="6" s="1" a="1"/>
  <c r="AG629" i="6" s="1"/>
  <c r="AF630" i="6" a="1"/>
  <c r="AF630" i="6" s="1"/>
  <c r="AG630" i="6" s="1" a="1"/>
  <c r="AG630" i="6" s="1"/>
  <c r="AF631" i="6" a="1"/>
  <c r="AF631" i="6" s="1"/>
  <c r="AG631" i="6" s="1" a="1"/>
  <c r="AG631" i="6" s="1"/>
  <c r="AF632" i="6" a="1"/>
  <c r="AF632" i="6" s="1"/>
  <c r="AG632" i="6" s="1" a="1"/>
  <c r="AG632" i="6" s="1"/>
  <c r="AF633" i="6" a="1"/>
  <c r="AF633" i="6" s="1"/>
  <c r="AG633" i="6" s="1" a="1"/>
  <c r="AG633" i="6" s="1"/>
  <c r="AF634" i="6" a="1"/>
  <c r="AF634" i="6" s="1"/>
  <c r="AG634" i="6" s="1" a="1"/>
  <c r="AG634" i="6" s="1"/>
  <c r="AF635" i="6" a="1"/>
  <c r="AF635" i="6" s="1"/>
  <c r="AG635" i="6" s="1" a="1"/>
  <c r="AG635" i="6" s="1"/>
  <c r="AF636" i="6" a="1"/>
  <c r="AF636" i="6" s="1"/>
  <c r="AG636" i="6" s="1" a="1"/>
  <c r="AG636" i="6" s="1"/>
  <c r="AF637" i="6" a="1"/>
  <c r="AF637" i="6" s="1"/>
  <c r="AG637" i="6" s="1" a="1"/>
  <c r="AG637" i="6" s="1"/>
  <c r="AF638" i="6" a="1"/>
  <c r="AF638" i="6" s="1"/>
  <c r="AG638" i="6" s="1" a="1"/>
  <c r="AG638" i="6" s="1"/>
  <c r="AF639" i="6" a="1"/>
  <c r="AF639" i="6" s="1"/>
  <c r="AG639" i="6" s="1" a="1"/>
  <c r="AG639" i="6" s="1"/>
  <c r="AF640" i="6" a="1"/>
  <c r="AF640" i="6" s="1"/>
  <c r="AG640" i="6" s="1" a="1"/>
  <c r="AG640" i="6" s="1"/>
  <c r="AF641" i="6" a="1"/>
  <c r="AF641" i="6" s="1"/>
  <c r="AG641" i="6" s="1" a="1"/>
  <c r="AG641" i="6" s="1"/>
  <c r="AF642" i="6" a="1"/>
  <c r="AF642" i="6" s="1"/>
  <c r="AG642" i="6" s="1" a="1"/>
  <c r="AG642" i="6" s="1"/>
  <c r="AF643" i="6" a="1"/>
  <c r="AF643" i="6" s="1"/>
  <c r="AG643" i="6" s="1" a="1"/>
  <c r="AG643" i="6" s="1"/>
  <c r="AF644" i="6" a="1"/>
  <c r="AF644" i="6" s="1"/>
  <c r="AG644" i="6" s="1" a="1"/>
  <c r="AG644" i="6" s="1"/>
  <c r="AF645" i="6" a="1"/>
  <c r="AF645" i="6" s="1"/>
  <c r="AG645" i="6" s="1" a="1"/>
  <c r="AG645" i="6" s="1"/>
  <c r="AF646" i="6" a="1"/>
  <c r="AF646" i="6" s="1"/>
  <c r="AG646" i="6" s="1" a="1"/>
  <c r="AG646" i="6" s="1"/>
  <c r="AF647" i="6" a="1"/>
  <c r="AF647" i="6" s="1"/>
  <c r="AG647" i="6" s="1" a="1"/>
  <c r="AG647" i="6" s="1"/>
  <c r="AF648" i="6" a="1"/>
  <c r="AF648" i="6" s="1"/>
  <c r="AG648" i="6" s="1" a="1"/>
  <c r="AG648" i="6" s="1"/>
  <c r="AF649" i="6" a="1"/>
  <c r="AF649" i="6" s="1"/>
  <c r="AG649" i="6" s="1" a="1"/>
  <c r="AG649" i="6" s="1"/>
  <c r="AF650" i="6" a="1"/>
  <c r="AF650" i="6" s="1"/>
  <c r="AG650" i="6" s="1" a="1"/>
  <c r="AG650" i="6" s="1"/>
  <c r="AF651" i="6" a="1"/>
  <c r="AF651" i="6" s="1"/>
  <c r="AG651" i="6" s="1" a="1"/>
  <c r="AG651" i="6" s="1"/>
  <c r="AF652" i="6" a="1"/>
  <c r="AF652" i="6" s="1"/>
  <c r="AG652" i="6" s="1" a="1"/>
  <c r="AG652" i="6" s="1"/>
  <c r="AF653" i="6" a="1"/>
  <c r="AF653" i="6" s="1"/>
  <c r="AG653" i="6" s="1" a="1"/>
  <c r="AG653" i="6" s="1"/>
  <c r="AF654" i="6" a="1"/>
  <c r="AF654" i="6" s="1"/>
  <c r="AG654" i="6" s="1" a="1"/>
  <c r="AG654" i="6" s="1"/>
  <c r="AF655" i="6" a="1"/>
  <c r="AF655" i="6" s="1"/>
  <c r="AG655" i="6" s="1" a="1"/>
  <c r="AG655" i="6" s="1"/>
  <c r="AF656" i="6" a="1"/>
  <c r="AF656" i="6" s="1"/>
  <c r="AG656" i="6" s="1" a="1"/>
  <c r="AG656" i="6" s="1"/>
  <c r="AF657" i="6" a="1"/>
  <c r="AF657" i="6" s="1"/>
  <c r="AG657" i="6" s="1" a="1"/>
  <c r="AG657" i="6" s="1"/>
  <c r="AF658" i="6" a="1"/>
  <c r="AF658" i="6" s="1"/>
  <c r="AG658" i="6" s="1" a="1"/>
  <c r="AG658" i="6" s="1"/>
  <c r="AF659" i="6" a="1"/>
  <c r="AF659" i="6" s="1"/>
  <c r="AG659" i="6" s="1" a="1"/>
  <c r="AG659" i="6" s="1"/>
  <c r="AF660" i="6" a="1"/>
  <c r="AF660" i="6" s="1"/>
  <c r="AG660" i="6" s="1" a="1"/>
  <c r="AG660" i="6" s="1"/>
  <c r="AF661" i="6" a="1"/>
  <c r="AF661" i="6" s="1"/>
  <c r="AG661" i="6" s="1" a="1"/>
  <c r="AG661" i="6" s="1"/>
  <c r="AF662" i="6" a="1"/>
  <c r="AF662" i="6" s="1"/>
  <c r="AG662" i="6" s="1" a="1"/>
  <c r="AG662" i="6" s="1"/>
  <c r="AF663" i="6" a="1"/>
  <c r="AF663" i="6" s="1"/>
  <c r="AG663" i="6" s="1" a="1"/>
  <c r="AG663" i="6" s="1"/>
  <c r="AF664" i="6" a="1"/>
  <c r="AF664" i="6" s="1"/>
  <c r="AG664" i="6" s="1" a="1"/>
  <c r="AG664" i="6" s="1"/>
  <c r="AF665" i="6" a="1"/>
  <c r="AF665" i="6" s="1"/>
  <c r="AG665" i="6" s="1" a="1"/>
  <c r="AG665" i="6" s="1"/>
  <c r="AF666" i="6" a="1"/>
  <c r="AF666" i="6" s="1"/>
  <c r="AG666" i="6" s="1" a="1"/>
  <c r="AG666" i="6" s="1"/>
  <c r="AF667" i="6" a="1"/>
  <c r="AF667" i="6" s="1"/>
  <c r="AG667" i="6" s="1" a="1"/>
  <c r="AG667" i="6" s="1"/>
  <c r="AF668" i="6" a="1"/>
  <c r="AF668" i="6" s="1"/>
  <c r="AG668" i="6" s="1" a="1"/>
  <c r="AG668" i="6" s="1"/>
  <c r="AF669" i="6" a="1"/>
  <c r="AF669" i="6" s="1"/>
  <c r="AG669" i="6" s="1" a="1"/>
  <c r="AG669" i="6" s="1"/>
  <c r="AF670" i="6" a="1"/>
  <c r="AF670" i="6" s="1"/>
  <c r="AG670" i="6" s="1" a="1"/>
  <c r="AG670" i="6" s="1"/>
  <c r="AF671" i="6" a="1"/>
  <c r="AF671" i="6" s="1"/>
  <c r="AG671" i="6" s="1" a="1"/>
  <c r="AG671" i="6" s="1"/>
  <c r="AF672" i="6" a="1"/>
  <c r="AF672" i="6" s="1"/>
  <c r="AG672" i="6" s="1" a="1"/>
  <c r="AG672" i="6" s="1"/>
  <c r="AF673" i="6" a="1"/>
  <c r="AF673" i="6" s="1"/>
  <c r="AG673" i="6" s="1" a="1"/>
  <c r="AG673" i="6" s="1"/>
  <c r="AF674" i="6" a="1"/>
  <c r="AF674" i="6" s="1"/>
  <c r="AG674" i="6" s="1" a="1"/>
  <c r="AG674" i="6" s="1"/>
  <c r="AF675" i="6" a="1"/>
  <c r="AF675" i="6" s="1"/>
  <c r="AG675" i="6" s="1" a="1"/>
  <c r="AG675" i="6" s="1"/>
  <c r="AF676" i="6" a="1"/>
  <c r="AF676" i="6" s="1"/>
  <c r="AG676" i="6" s="1" a="1"/>
  <c r="AG676" i="6" s="1"/>
  <c r="AF677" i="6" a="1"/>
  <c r="AF677" i="6" s="1"/>
  <c r="AG677" i="6" s="1" a="1"/>
  <c r="AG677" i="6" s="1"/>
  <c r="AF678" i="6" a="1"/>
  <c r="AF678" i="6" s="1"/>
  <c r="AG678" i="6" s="1" a="1"/>
  <c r="AG678" i="6" s="1"/>
  <c r="AF679" i="6" a="1"/>
  <c r="AF679" i="6" s="1"/>
  <c r="AG679" i="6" s="1" a="1"/>
  <c r="AG679" i="6" s="1"/>
  <c r="AF680" i="6" a="1"/>
  <c r="AF680" i="6" s="1"/>
  <c r="AG680" i="6" s="1" a="1"/>
  <c r="AG680" i="6" s="1"/>
  <c r="AF845" i="6" a="1"/>
  <c r="AF845" i="6" s="1"/>
  <c r="AG845" i="6" s="1" a="1"/>
  <c r="AG845" i="6" s="1"/>
  <c r="G1370" i="2" l="1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AM147" i="6" a="1"/>
  <c r="AM307" i="6" a="1"/>
  <c r="AM526" i="6" a="1"/>
  <c r="AM611" i="6" a="1"/>
  <c r="AM118" i="6" a="1"/>
  <c r="AM774" i="6" a="1"/>
  <c r="AM185" i="6" a="1"/>
  <c r="AM885" i="6" a="1"/>
  <c r="AM286" i="6" a="1"/>
  <c r="AM177" i="6" a="1"/>
  <c r="AM640" i="6" a="1"/>
  <c r="AM699" i="6" a="1"/>
  <c r="AM329" i="6" a="1"/>
  <c r="AM277" i="6" a="1"/>
  <c r="AM681" i="6" a="1"/>
  <c r="AM521" i="6" a="1"/>
  <c r="AM151" i="6" a="1"/>
  <c r="AM542" i="6" a="1"/>
  <c r="AM384" i="6" a="1"/>
  <c r="AM828" i="6" a="1"/>
  <c r="AM748" i="6" a="1"/>
  <c r="AM425" i="6" a="1"/>
  <c r="AM60" i="6" a="1"/>
  <c r="AM269" i="6" a="1"/>
  <c r="AM703" i="6" a="1"/>
  <c r="AM756" i="6" a="1"/>
  <c r="AM102" i="6" a="1"/>
  <c r="AM298" i="6" a="1"/>
  <c r="AM596" i="6" a="1"/>
  <c r="AM736" i="6" a="1"/>
  <c r="AM466" i="6" a="1"/>
  <c r="AM9" i="6" a="1"/>
  <c r="AM770" i="6" a="1"/>
  <c r="AM259" i="6" a="1"/>
  <c r="AM489" i="6" a="1"/>
  <c r="AM160" i="6" a="1"/>
  <c r="AM540" i="6" a="1"/>
  <c r="AM233" i="6" a="1"/>
  <c r="AM128" i="6" a="1"/>
  <c r="AM634" i="6" a="1"/>
  <c r="AM520" i="6" a="1"/>
  <c r="AM674" i="6" a="1"/>
  <c r="AM630" i="6" a="1"/>
  <c r="AM149" i="6" a="1"/>
  <c r="AM333" i="6" a="1"/>
  <c r="AM482" i="6" a="1"/>
  <c r="AM382" i="6" a="1"/>
  <c r="AM433" i="6" a="1"/>
  <c r="AM318" i="6" a="1"/>
  <c r="AM840" i="6" a="1"/>
  <c r="AM769" i="6" a="1"/>
  <c r="AM853" i="6" a="1"/>
  <c r="AM15" i="6" a="1"/>
  <c r="AM112" i="6" a="1"/>
  <c r="AM813" i="6" a="1"/>
  <c r="AM95" i="6" a="1"/>
  <c r="AM857" i="6" a="1"/>
  <c r="AM247" i="6" a="1"/>
  <c r="AM704" i="6" a="1"/>
  <c r="AM30" i="6" a="1"/>
  <c r="AM679" i="6" a="1"/>
  <c r="AM146" i="6" a="1"/>
  <c r="AM101" i="6" a="1"/>
  <c r="AM688" i="6" a="1"/>
  <c r="AM706" i="6" a="1"/>
  <c r="AM896" i="6" a="1"/>
  <c r="AM778" i="6" a="1"/>
  <c r="AM476" i="6" a="1"/>
  <c r="AM808" i="6" a="1"/>
  <c r="AM465" i="6" a="1"/>
  <c r="AM166" i="6" a="1"/>
  <c r="AM603" i="6" a="1"/>
  <c r="AM123" i="6" a="1"/>
  <c r="AM614" i="6" a="1"/>
  <c r="AM114" i="6" a="1"/>
  <c r="AM165" i="6" a="1"/>
  <c r="AM845" i="6" a="1"/>
  <c r="AM280" i="6" a="1"/>
  <c r="AM284" i="6" a="1"/>
  <c r="AM103" i="6" a="1"/>
  <c r="AM760" i="6" a="1"/>
  <c r="AM856" i="6" a="1"/>
  <c r="AM137" i="6" a="1"/>
  <c r="AM196" i="6" a="1"/>
  <c r="AM574" i="6" a="1"/>
  <c r="AM806" i="6" a="1"/>
  <c r="AM661" i="6" a="1"/>
  <c r="AM519" i="6" a="1"/>
  <c r="AM313" i="6" a="1"/>
  <c r="AM225" i="6" a="1"/>
  <c r="AM49" i="6" a="1"/>
  <c r="AM698" i="6" a="1"/>
  <c r="AM668" i="6" a="1"/>
  <c r="AM262" i="6" a="1"/>
  <c r="AM531" i="6" a="1"/>
  <c r="AM827" i="6" a="1"/>
  <c r="AM454" i="6" a="1"/>
  <c r="AM432" i="6" a="1"/>
  <c r="AM673" i="6" a="1"/>
  <c r="AM457" i="6" a="1"/>
  <c r="AM495" i="6" a="1"/>
  <c r="AM557" i="6" a="1"/>
  <c r="AM529" i="6" a="1"/>
  <c r="AM734" i="6" a="1"/>
  <c r="AM59" i="6" a="1"/>
  <c r="AM469" i="6" a="1"/>
  <c r="AM171" i="6" a="1"/>
  <c r="AM396" i="6" a="1"/>
  <c r="AM852" i="6" a="1"/>
  <c r="AM381" i="6" a="1"/>
  <c r="AM683" i="6" a="1"/>
  <c r="AM498" i="6" a="1"/>
  <c r="AM552" i="6" a="1"/>
  <c r="AM578" i="6" a="1"/>
  <c r="AM377" i="6" a="1"/>
  <c r="AM776" i="6" a="1"/>
  <c r="AM567" i="6" a="1"/>
  <c r="AM500" i="6" a="1"/>
  <c r="AM835" i="6" a="1"/>
  <c r="AM285" i="6" a="1"/>
  <c r="AM107" i="6" a="1"/>
  <c r="AM340" i="6" a="1"/>
  <c r="AM879" i="6" a="1"/>
  <c r="AM849" i="6" a="1"/>
  <c r="AM398" i="6" a="1"/>
  <c r="AM549" i="6" a="1"/>
  <c r="AM131" i="6" a="1"/>
  <c r="AM621" i="6" a="1"/>
  <c r="AM222" i="6" a="1"/>
  <c r="AM71" i="6" a="1"/>
  <c r="AM870" i="6" a="1"/>
  <c r="AM6" i="6" a="1"/>
  <c r="AM619" i="6" a="1"/>
  <c r="AM41" i="6" a="1"/>
  <c r="AM299" i="6" a="1"/>
  <c r="AM532" i="6" a="1"/>
  <c r="AM600" i="6" a="1"/>
  <c r="AM781" i="6" a="1"/>
  <c r="AM305" i="6" a="1"/>
  <c r="AM459" i="6" a="1"/>
  <c r="AM620" i="6" a="1"/>
  <c r="AM70" i="6" a="1"/>
  <c r="AM700" i="6" a="1"/>
  <c r="AM689" i="6" a="1"/>
  <c r="AM504" i="6" a="1"/>
  <c r="AM276" i="6" a="1"/>
  <c r="AM602" i="6" a="1"/>
  <c r="AM782" i="6" a="1"/>
  <c r="AM647" i="6" a="1"/>
  <c r="AM22" i="6" a="1"/>
  <c r="AM775" i="6" a="1"/>
  <c r="AM564" i="6" a="1"/>
  <c r="AM728" i="6" a="1"/>
  <c r="AM205" i="6" a="1"/>
  <c r="AM366" i="6" a="1"/>
  <c r="AM455" i="6" a="1"/>
  <c r="AM524" i="6" a="1"/>
  <c r="AM839" i="6" a="1"/>
  <c r="AM376" i="6" a="1"/>
  <c r="AM754" i="6" a="1"/>
  <c r="AM371" i="6" a="1"/>
  <c r="AM593" i="6" a="1"/>
  <c r="AM404" i="6" a="1"/>
  <c r="AM29" i="6" a="1"/>
  <c r="AM136" i="6" a="1"/>
  <c r="AM374" i="6" a="1"/>
  <c r="AM556" i="6" a="1"/>
  <c r="AM234" i="6" a="1"/>
  <c r="AM820" i="6" a="1"/>
  <c r="AM310" i="6" a="1"/>
  <c r="AM35" i="6" a="1"/>
  <c r="AM2" i="6" a="1"/>
  <c r="AM413" i="6" a="1"/>
  <c r="AM441" i="6" a="1"/>
  <c r="AM456" i="6" a="1"/>
  <c r="AM887" i="6" a="1"/>
  <c r="AM714" i="6" a="1"/>
  <c r="AM357" i="6" a="1"/>
  <c r="AM48" i="6" a="1"/>
  <c r="AM113" i="6" a="1"/>
  <c r="AM891" i="6" a="1"/>
  <c r="AM763" i="6" a="1"/>
  <c r="AM746" i="6" a="1"/>
  <c r="AM695" i="6" a="1"/>
  <c r="AM355" i="6" a="1"/>
  <c r="AM682" i="6" a="1"/>
  <c r="AM206" i="6" a="1"/>
  <c r="AM541" i="6" a="1"/>
  <c r="AM373" i="6" a="1"/>
  <c r="AM605" i="6" a="1"/>
  <c r="AM208" i="6" a="1"/>
  <c r="AM317" i="6" a="1"/>
  <c r="AM337" i="6" a="1"/>
  <c r="AM880" i="6" a="1"/>
  <c r="AM488" i="6" a="1"/>
  <c r="AM649" i="6" a="1"/>
  <c r="AM886" i="6" a="1"/>
  <c r="AM794" i="6" a="1"/>
  <c r="AM94" i="6" a="1"/>
  <c r="AM637" i="6" a="1"/>
  <c r="AM626" i="6" a="1"/>
  <c r="AM346" i="6" a="1"/>
  <c r="AM571" i="6" a="1"/>
  <c r="AM708" i="6" a="1"/>
  <c r="AM493" i="6" a="1"/>
  <c r="AM410" i="6" a="1"/>
  <c r="AM359" i="6" a="1"/>
  <c r="AM650" i="6" a="1"/>
  <c r="AM664" i="6" a="1"/>
  <c r="AM250" i="6" a="1"/>
  <c r="AM111" i="6" a="1"/>
  <c r="AM194" i="6" a="1"/>
  <c r="AM442" i="6" a="1"/>
  <c r="AM797" i="6" a="1"/>
  <c r="AM341" i="6" a="1"/>
  <c r="AM669" i="6" a="1"/>
  <c r="AM56" i="6" a="1"/>
  <c r="AM7" i="6" a="1"/>
  <c r="AM287" i="6" a="1"/>
  <c r="AM480" i="6" a="1"/>
  <c r="AM190" i="6" a="1"/>
  <c r="AM32" i="6" a="1"/>
  <c r="AM400" i="6" a="1"/>
  <c r="AM696" i="6" a="1"/>
  <c r="AM878" i="6" a="1"/>
  <c r="AM82" i="6" a="1"/>
  <c r="AM580" i="6" a="1"/>
  <c r="AM627" i="6" a="1"/>
  <c r="AM124" i="6" a="1"/>
  <c r="AM119" i="6" a="1"/>
  <c r="AM25" i="6" a="1"/>
  <c r="AM354" i="6" a="1"/>
  <c r="AM229" i="6" a="1"/>
  <c r="AM138" i="6" a="1"/>
  <c r="AM289" i="6" a="1"/>
  <c r="AM727" i="6" a="1"/>
  <c r="AM868" i="6" a="1"/>
  <c r="AM569" i="6" a="1"/>
  <c r="AM539" i="6" a="1"/>
  <c r="AM252" i="6" a="1"/>
  <c r="AM825" i="6" a="1"/>
  <c r="AM57" i="6" a="1"/>
  <c r="AM653" i="6" a="1"/>
  <c r="AM169" i="6" a="1"/>
  <c r="AM753" i="6" a="1"/>
  <c r="AM721" i="6" a="1"/>
  <c r="AM718" i="6" a="1"/>
  <c r="AM742" i="6" a="1"/>
  <c r="AM497" i="6" a="1"/>
  <c r="AM230" i="6" a="1"/>
  <c r="AM587" i="6" a="1"/>
  <c r="AM296" i="6" a="1"/>
  <c r="AM873" i="6" a="1"/>
  <c r="AM389" i="6" a="1"/>
  <c r="AM344" i="6" a="1"/>
  <c r="AM585" i="6" a="1"/>
  <c r="AM365" i="6" a="1"/>
  <c r="AM871" i="6" a="1"/>
  <c r="AM510" i="6" a="1"/>
  <c r="AM291" i="6" a="1"/>
  <c r="AM306" i="6" a="1"/>
  <c r="AM890" i="6" a="1"/>
  <c r="AM68" i="6" a="1"/>
  <c r="AM448" i="6" a="1"/>
  <c r="AM832" i="6" a="1"/>
  <c r="AM45" i="6" a="1"/>
  <c r="AM722" i="6" a="1"/>
  <c r="AM841" i="6" a="1"/>
  <c r="AM309" i="6" a="1"/>
  <c r="AM87" i="6" a="1"/>
  <c r="AM632" i="6" a="1"/>
  <c r="AM729" i="6" a="1"/>
  <c r="AM737" i="6" a="1"/>
  <c r="AM479" i="6" a="1"/>
  <c r="AM100" i="6" a="1"/>
  <c r="AM788" i="6" a="1"/>
  <c r="AM823" i="6" a="1"/>
  <c r="AM182" i="6" a="1"/>
  <c r="AM892" i="6" a="1"/>
  <c r="AM195" i="6" a="1"/>
  <c r="AM380" i="6" a="1"/>
  <c r="AM203" i="6" a="1"/>
  <c r="AM638" i="6" a="1"/>
  <c r="AM492" i="6" a="1"/>
  <c r="AM826" i="6" a="1"/>
  <c r="AM38" i="6" a="1"/>
  <c r="AM339" i="6" a="1"/>
  <c r="AM888" i="6" a="1"/>
  <c r="AM534" i="6" a="1"/>
  <c r="AM145" i="6" a="1"/>
  <c r="AM595" i="6" a="1"/>
  <c r="AM150" i="6" a="1"/>
  <c r="AM403" i="6" a="1"/>
  <c r="AM173" i="6" a="1"/>
  <c r="AM525" i="6" a="1"/>
  <c r="AM13" i="6" a="1"/>
  <c r="AM829" i="6" a="1"/>
  <c r="AM850" i="6" a="1"/>
  <c r="AM416" i="6" a="1"/>
  <c r="AM74" i="6" a="1"/>
  <c r="AM830" i="6" a="1"/>
  <c r="AM484" i="6" a="1"/>
  <c r="AM657" i="6" a="1"/>
  <c r="AM159" i="6" a="1"/>
  <c r="AM420" i="6" a="1"/>
  <c r="AM594" i="6" a="1"/>
  <c r="AM863" i="6" a="1"/>
  <c r="AM812" i="6" a="1"/>
  <c r="AM799" i="6" a="1"/>
  <c r="AM323" i="6" a="1"/>
  <c r="AM162" i="6" a="1"/>
  <c r="AM573" i="6" a="1"/>
  <c r="AM320" i="6" a="1"/>
  <c r="AM486" i="6" a="1"/>
  <c r="AM872" i="6" a="1"/>
  <c r="AM129" i="6" a="1"/>
  <c r="AM490" i="6" a="1"/>
  <c r="AM860" i="6" a="1"/>
  <c r="AM838" i="6" a="1"/>
  <c r="AM47" i="6" a="1"/>
  <c r="AM132" i="6" a="1"/>
  <c r="AM496" i="6" a="1"/>
  <c r="AM720" i="6" a="1"/>
  <c r="AM186" i="6" a="1"/>
  <c r="AM473" i="6" a="1"/>
  <c r="AM445" i="6" a="1"/>
  <c r="AM154" i="6" a="1"/>
  <c r="AM367" i="6" a="1"/>
  <c r="AM784" i="6" a="1"/>
  <c r="AM846" i="6" a="1"/>
  <c r="AM178" i="6" a="1"/>
  <c r="AM615" i="6" a="1"/>
  <c r="AM224" i="6" a="1"/>
  <c r="AM349" i="6" a="1"/>
  <c r="AM202" i="6" a="1"/>
  <c r="AM133" i="6" a="1"/>
  <c r="AM217" i="6" a="1"/>
  <c r="AM731" i="6" a="1"/>
  <c r="AM338" i="6" a="1"/>
  <c r="AM19" i="6" a="1"/>
  <c r="AM207" i="6" a="1"/>
  <c r="AM44" i="6" a="1"/>
  <c r="AM23" i="6" a="1"/>
  <c r="AM46" i="6" a="1"/>
  <c r="AM98" i="6" a="1"/>
  <c r="AM257" i="6" a="1"/>
  <c r="AM651" i="6" a="1"/>
  <c r="AM609" i="6" a="1"/>
  <c r="AM89" i="6" a="1"/>
  <c r="AM655" i="6" a="1"/>
  <c r="AM362" i="6" a="1"/>
  <c r="AM831" i="6" a="1"/>
  <c r="AM494" i="6" a="1"/>
  <c r="AM648" i="6" a="1"/>
  <c r="AM471" i="6" a="1"/>
  <c r="AM767" i="6" a="1"/>
  <c r="AM427" i="6" a="1"/>
  <c r="AM747" i="6" a="1"/>
  <c r="AM537" i="6" a="1"/>
  <c r="AM295" i="6" a="1"/>
  <c r="AM801" i="6" a="1"/>
  <c r="AM561" i="6" a="1"/>
  <c r="AM144" i="6" a="1"/>
  <c r="AM180" i="6" a="1"/>
  <c r="AM288" i="6" a="1"/>
  <c r="AM326" i="6" a="1"/>
  <c r="AM467" i="6" a="1"/>
  <c r="AM364" i="6" a="1"/>
  <c r="AM658" i="6" a="1"/>
  <c r="AM499" i="6" a="1"/>
  <c r="AM590" i="6" a="1"/>
  <c r="AM847" i="6" a="1"/>
  <c r="AM226" i="6" a="1"/>
  <c r="AM506" i="6" a="1"/>
  <c r="AM158" i="6" a="1"/>
  <c r="AM548" i="6" a="1"/>
  <c r="AM418" i="6" a="1"/>
  <c r="AM859" i="6" a="1"/>
  <c r="AM189" i="6" a="1"/>
  <c r="AM848" i="6" a="1"/>
  <c r="AM686" i="6" a="1"/>
  <c r="AM251" i="6" a="1"/>
  <c r="AM451" i="6" a="1"/>
  <c r="AM589" i="6" a="1"/>
  <c r="AM31" i="6" a="1"/>
  <c r="AM666" i="6" a="1"/>
  <c r="AM216" i="6" a="1"/>
  <c r="AM221" i="6" a="1"/>
  <c r="AM266" i="6" a="1"/>
  <c r="AM726" i="6" a="1"/>
  <c r="AM316" i="6" a="1"/>
  <c r="AM348" i="6" a="1"/>
  <c r="AM814" i="6" a="1"/>
  <c r="AM625" i="6" a="1"/>
  <c r="AM64" i="6" a="1"/>
  <c r="AM811" i="6" a="1"/>
  <c r="AM174" i="6" a="1"/>
  <c r="AM523" i="6" a="1"/>
  <c r="AM172" i="6" a="1"/>
  <c r="AM272" i="6" a="1"/>
  <c r="AM75" i="6" a="1"/>
  <c r="AM79" i="6" a="1"/>
  <c r="AM85" i="6" a="1"/>
  <c r="AM513" i="6" a="1"/>
  <c r="AM428" i="6" a="1"/>
  <c r="AM570" i="6" a="1"/>
  <c r="AM575" i="6" a="1"/>
  <c r="AM586" i="6" a="1"/>
  <c r="AM350" i="6" a="1"/>
  <c r="AM168" i="6" a="1"/>
  <c r="AM723" i="6" a="1"/>
  <c r="AM654" i="6" a="1"/>
  <c r="AM391" i="6" a="1"/>
  <c r="AM192" i="6" a="1"/>
  <c r="AM642" i="6" a="1"/>
  <c r="AM294" i="6" a="1"/>
  <c r="AM550" i="6" a="1"/>
  <c r="AM538" i="6" a="1"/>
  <c r="AM738" i="6" a="1"/>
  <c r="AM423" i="6" a="1"/>
  <c r="AM516" i="6" a="1"/>
  <c r="AM302" i="6" a="1"/>
  <c r="AM199" i="6" a="1"/>
  <c r="AM725" i="6" a="1"/>
  <c r="AM290" i="6" a="1"/>
  <c r="AM771" i="6" a="1"/>
  <c r="AM786" i="6" a="1"/>
  <c r="AM691" i="6" a="1"/>
  <c r="AM641" i="6" a="1"/>
  <c r="AM179" i="6" a="1"/>
  <c r="AM446" i="6" a="1"/>
  <c r="AM475" i="6" a="1"/>
  <c r="AM485" i="6" a="1"/>
  <c r="AM66" i="6" a="1"/>
  <c r="AM449" i="6" a="1"/>
  <c r="AM755" i="6" a="1"/>
  <c r="AM386" i="6" a="1"/>
  <c r="AM379" i="6" a="1"/>
  <c r="AM773" i="6" a="1"/>
  <c r="AM292" i="6" a="1"/>
  <c r="AM897" i="6" a="1"/>
  <c r="AM895" i="6" a="1"/>
  <c r="AM583" i="6" a="1"/>
  <c r="AM331" i="6" a="1"/>
  <c r="AM452" i="6" a="1"/>
  <c r="AM735" i="6" a="1"/>
  <c r="AM139" i="6" a="1"/>
  <c r="AM694" i="6" a="1"/>
  <c r="AM522" i="6" a="1"/>
  <c r="AM241" i="6" a="1"/>
  <c r="AM546" i="6" a="1"/>
  <c r="AM353" i="6" a="1"/>
  <c r="AM235" i="6" a="1"/>
  <c r="AM515" i="6" a="1"/>
  <c r="AM855" i="6" a="1"/>
  <c r="AM301" i="6" a="1"/>
  <c r="AM558" i="6" a="1"/>
  <c r="AM417" i="6" a="1"/>
  <c r="AM862" i="6" a="1"/>
  <c r="AM818" i="6" a="1"/>
  <c r="AM69" i="6" a="1"/>
  <c r="AM608" i="6" a="1"/>
  <c r="AM39" i="6" a="1"/>
  <c r="AM395" i="6" a="1"/>
  <c r="AM508" i="6" a="1"/>
  <c r="AM817" i="6" a="1"/>
  <c r="AM270" i="6" a="1"/>
  <c r="AM487" i="6" a="1"/>
  <c r="AM405" i="6" a="1"/>
  <c r="AM544" i="6" a="1"/>
  <c r="AM399" i="6" a="1"/>
  <c r="AM393" i="6" a="1"/>
  <c r="AM86" i="6" a="1"/>
  <c r="AM210" i="6" a="1"/>
  <c r="AM308" i="6" a="1"/>
  <c r="AM643" i="6" a="1"/>
  <c r="AM779" i="6" a="1"/>
  <c r="AM599" i="6" a="1"/>
  <c r="AM633" i="6" a="1"/>
  <c r="AM73" i="6" a="1"/>
  <c r="AM80" i="6" a="1"/>
  <c r="AM156" i="6" a="1"/>
  <c r="AM437" i="6" a="1"/>
  <c r="AM443" i="6" a="1"/>
  <c r="AM193" i="6" a="1"/>
  <c r="AM283" i="6" a="1"/>
  <c r="AM730" i="6" a="1"/>
  <c r="AM18" i="6" a="1"/>
  <c r="AM711" i="6" a="1"/>
  <c r="AM37" i="6" a="1"/>
  <c r="AM8" i="6" a="1"/>
  <c r="AM533" i="6" a="1"/>
  <c r="AM330" i="6" a="1"/>
  <c r="AM334" i="6" a="1"/>
  <c r="AM764" i="6" a="1"/>
  <c r="AM597" i="6" a="1"/>
  <c r="AM750" i="6" a="1"/>
  <c r="AM361" i="6" a="1"/>
  <c r="AM279" i="6" a="1"/>
  <c r="AM884" i="6" a="1"/>
  <c r="AM837" i="6" a="1"/>
  <c r="AM613" i="6" a="1"/>
  <c r="AM140" i="6" a="1"/>
  <c r="AM198" i="6" a="1"/>
  <c r="AM783" i="6" a="1"/>
  <c r="AM92" i="6" a="1"/>
  <c r="AM598" i="6" a="1"/>
  <c r="AM815" i="6" a="1"/>
  <c r="AM581" i="6" a="1"/>
  <c r="AM78" i="6" a="1"/>
  <c r="AM99" i="6" a="1"/>
  <c r="AM426" i="6" a="1"/>
  <c r="AM360" i="6" a="1"/>
  <c r="AM724" i="6" a="1"/>
  <c r="AM135" i="6" a="1"/>
  <c r="AM176" i="6" a="1"/>
  <c r="AM26" i="6" a="1"/>
  <c r="AM866" i="6" a="1"/>
  <c r="AM646" i="6" a="1"/>
  <c r="AM765" i="6" a="1"/>
  <c r="AM401" i="6" a="1"/>
  <c r="AM336" i="6" a="1"/>
  <c r="AM607" i="6" a="1"/>
  <c r="AM712" i="6" a="1"/>
  <c r="AM319" i="6" a="1"/>
  <c r="AM864" i="6" a="1"/>
  <c r="AM551" i="6" a="1"/>
  <c r="AM214" i="6" a="1"/>
  <c r="AM444" i="6" a="1"/>
  <c r="AM170" i="6" a="1"/>
  <c r="AM757" i="6" a="1"/>
  <c r="AM507" i="6" a="1"/>
  <c r="AM652" i="6" a="1"/>
  <c r="AM677" i="6" a="1"/>
  <c r="AM547" i="6" a="1"/>
  <c r="AM470" i="6" a="1"/>
  <c r="AM152" i="6" a="1"/>
  <c r="AM191" i="6" a="1"/>
  <c r="AM710" i="6" a="1"/>
  <c r="AM228" i="6" a="1"/>
  <c r="AM227" i="6" a="1"/>
  <c r="AM273" i="6" a="1"/>
  <c r="AM55" i="6" a="1"/>
  <c r="AM732" i="6" a="1"/>
  <c r="AM63" i="6" a="1"/>
  <c r="AM563" i="6" a="1"/>
  <c r="AM84" i="6" a="1"/>
  <c r="AM34" i="6" a="1"/>
  <c r="AM415" i="6" a="1"/>
  <c r="AM161" i="6" a="1"/>
  <c r="AM743" i="6" a="1"/>
  <c r="AM11" i="6" a="1"/>
  <c r="AM90" i="6" a="1"/>
  <c r="AM347" i="6" a="1"/>
  <c r="AM4" i="6" a="1"/>
  <c r="AM741" i="6" a="1"/>
  <c r="AM267" i="6" a="1"/>
  <c r="AM378" i="6" a="1"/>
  <c r="AM584" i="6" a="1"/>
  <c r="AM659" i="6" a="1"/>
  <c r="AM453" i="6" a="1"/>
  <c r="AM215" i="6" a="1"/>
  <c r="AM93" i="6" a="1"/>
  <c r="AM431" i="6" a="1"/>
  <c r="AM566" i="6" a="1"/>
  <c r="AM275" i="6" a="1"/>
  <c r="AM116" i="6" a="1"/>
  <c r="AM14" i="6" a="1"/>
  <c r="AM478" i="6" a="1"/>
  <c r="AM21" i="6" a="1"/>
  <c r="AM213" i="6" a="1"/>
  <c r="AM436" i="6" a="1"/>
  <c r="AM10" i="6" a="1"/>
  <c r="AM843" i="6" a="1"/>
  <c r="AM120" i="6" a="1"/>
  <c r="AM676" i="6" a="1"/>
  <c r="AM809" i="6" a="1"/>
  <c r="AM802" i="6" a="1"/>
  <c r="AM390" i="6" a="1"/>
  <c r="AM245" i="6" a="1"/>
  <c r="AM822" i="6" a="1"/>
  <c r="AM278" i="6" a="1"/>
  <c r="AM894" i="6" a="1"/>
  <c r="AM588" i="6" a="1"/>
  <c r="AM805" i="6" a="1"/>
  <c r="AM303" i="6" a="1"/>
  <c r="AM356" i="6" a="1"/>
  <c r="AM383" i="6" a="1"/>
  <c r="AM300" i="6" a="1"/>
  <c r="AM792" i="6" a="1"/>
  <c r="AM816" i="6" a="1"/>
  <c r="AM375" i="6" a="1"/>
  <c r="AM899" i="6" a="1"/>
  <c r="AM803" i="6" a="1"/>
  <c r="AM545" i="6" a="1"/>
  <c r="AM5" i="6" a="1"/>
  <c r="AM491" i="6" a="1"/>
  <c r="AM791" i="6" a="1"/>
  <c r="AM785" i="6" a="1"/>
  <c r="AM716" i="6" a="1"/>
  <c r="AM667" i="6" a="1"/>
  <c r="AM780" i="6" a="1"/>
  <c r="AM477" i="6" a="1"/>
  <c r="AM468" i="6" a="1"/>
  <c r="AM264" i="6" a="1"/>
  <c r="AM385" i="6" a="1"/>
  <c r="AM624" i="6" a="1"/>
  <c r="AM370" i="6" a="1"/>
  <c r="AM518" i="6" a="1"/>
  <c r="AM237" i="6" a="1"/>
  <c r="AM867" i="6" a="1"/>
  <c r="AM447" i="6" a="1"/>
  <c r="AM889" i="6" a="1"/>
  <c r="AM54" i="6" a="1"/>
  <c r="AM463" i="6" a="1"/>
  <c r="AM42" i="6" a="1"/>
  <c r="AM109" i="6" a="1"/>
  <c r="AM325" i="6" a="1"/>
  <c r="AM83" i="6" a="1"/>
  <c r="AM751" i="6" a="1"/>
  <c r="AM481" i="6" a="1"/>
  <c r="AM17" i="6" a="1"/>
  <c r="AM254" i="6" a="1"/>
  <c r="AM211" i="6" a="1"/>
  <c r="AM715" i="6" a="1"/>
  <c r="AM231" i="6" a="1"/>
  <c r="AM104" i="6" a="1"/>
  <c r="AM536" i="6" a="1"/>
  <c r="AM188" i="6" a="1"/>
  <c r="AM91" i="6" a="1"/>
  <c r="AM258" i="6" a="1"/>
  <c r="AM505" i="6" a="1"/>
  <c r="AM601" i="6" a="1"/>
  <c r="AM297" i="6" a="1"/>
  <c r="AM464" i="6" a="1"/>
  <c r="AM719" i="6" a="1"/>
  <c r="AM572" i="6" a="1"/>
  <c r="AM882" i="6" a="1"/>
  <c r="AM261" i="6" a="1"/>
  <c r="AM105" i="6" a="1"/>
  <c r="AM795" i="6" a="1"/>
  <c r="AM562" i="6" a="1"/>
  <c r="AM265" i="6" a="1"/>
  <c r="AM701" i="6" a="1"/>
  <c r="AM12" i="6" a="1"/>
  <c r="AM260" i="6" a="1"/>
  <c r="AM883" i="6" a="1"/>
  <c r="AM733" i="6" a="1"/>
  <c r="AM312" i="6" a="1"/>
  <c r="AM671" i="6" a="1"/>
  <c r="AM440" i="6" a="1"/>
  <c r="AM662" i="6" a="1"/>
  <c r="AM517" i="6" a="1"/>
  <c r="AM72" i="6" a="1"/>
  <c r="AM223" i="6" a="1"/>
  <c r="AM268" i="6" a="1"/>
  <c r="AM858" i="6" a="1"/>
  <c r="AM327" i="6" a="1"/>
  <c r="AM51" i="6" a="1"/>
  <c r="AM345" i="6" a="1"/>
  <c r="AM672" i="6" a="1"/>
  <c r="AM332" i="6" a="1"/>
  <c r="AM62" i="6" a="1"/>
  <c r="AM690" i="6" a="1"/>
  <c r="AM40" i="6" a="1"/>
  <c r="AM96" i="6" a="1"/>
  <c r="AM502" i="6" a="1"/>
  <c r="AM877" i="6" a="1"/>
  <c r="AM409" i="6" a="1"/>
  <c r="AM321" i="6" a="1"/>
  <c r="AM352" i="6" a="1"/>
  <c r="AM181" i="6" a="1"/>
  <c r="AM387" i="6" a="1"/>
  <c r="AM749" i="6" a="1"/>
  <c r="AM618" i="6" a="1"/>
  <c r="AM461" i="6" a="1"/>
  <c r="AM3" i="6" a="1"/>
  <c r="AM512" i="6" a="1"/>
  <c r="AM768" i="6" a="1"/>
  <c r="AM141" i="6" a="1"/>
  <c r="AM474" i="6" a="1"/>
  <c r="AM810" i="6" a="1"/>
  <c r="AM52" i="6" a="1"/>
  <c r="AM458" i="6" a="1"/>
  <c r="AM212" i="6" a="1"/>
  <c r="AM462" i="6" a="1"/>
  <c r="AM121" i="6" a="1"/>
  <c r="AM766" i="6" a="1"/>
  <c r="AM554" i="6" a="1"/>
  <c r="AM629" i="6" a="1"/>
  <c r="AM157" i="6" a="1"/>
  <c r="AM697" i="6" a="1"/>
  <c r="AM76" i="6" a="1"/>
  <c r="AM240" i="6" a="1"/>
  <c r="AM612" i="6" a="1"/>
  <c r="AM762" i="6" a="1"/>
  <c r="AM201" i="6" a="1"/>
  <c r="AM804" i="6" a="1"/>
  <c r="AM623" i="6" a="1"/>
  <c r="AM126" i="6" a="1"/>
  <c r="AM88" i="6" a="1"/>
  <c r="AM514" i="6" a="1"/>
  <c r="AM244" i="6" a="1"/>
  <c r="AM530" i="6" a="1"/>
  <c r="AM777" i="6" a="1"/>
  <c r="AM568" i="6" a="1"/>
  <c r="AM824" i="6" a="1"/>
  <c r="AM16" i="6" a="1"/>
  <c r="AM834" i="6" a="1"/>
  <c r="AM53" i="6" a="1"/>
  <c r="AM27" i="6" a="1"/>
  <c r="AM414" i="6" a="1"/>
  <c r="AM77" i="6" a="1"/>
  <c r="AM861" i="6" a="1"/>
  <c r="AM81" i="6" a="1"/>
  <c r="AM324" i="6" a="1"/>
  <c r="AM363" i="6" a="1"/>
  <c r="AM117" i="6" a="1"/>
  <c r="AM253" i="6" a="1"/>
  <c r="AM435" i="6" a="1"/>
  <c r="AM293" i="6" a="1"/>
  <c r="AM343" i="6" a="1"/>
  <c r="AM745" i="6" a="1"/>
  <c r="AM204" i="6" a="1"/>
  <c r="AM218" i="6" a="1"/>
  <c r="AM220" i="6" a="1"/>
  <c r="AM800" i="6" a="1"/>
  <c r="AM153" i="6" a="1"/>
  <c r="AM322" i="6" a="1"/>
  <c r="AM869" i="6" a="1"/>
  <c r="AM263" i="6" a="1"/>
  <c r="AM527" i="6" a="1"/>
  <c r="AM793" i="6" a="1"/>
  <c r="AM450" i="6" a="1"/>
  <c r="AM164" i="6" a="1"/>
  <c r="AM256" i="6" a="1"/>
  <c r="AM434" i="6" a="1"/>
  <c r="AM236" i="6" a="1"/>
  <c r="AM369" i="6" a="1"/>
  <c r="AM821" i="6" a="1"/>
  <c r="AM125" i="6" a="1"/>
  <c r="AM685" i="6" a="1"/>
  <c r="AM429" i="6" a="1"/>
  <c r="AM535" i="6" a="1"/>
  <c r="AM106" i="6" a="1"/>
  <c r="AM684" i="6" a="1"/>
  <c r="AM110" i="6" a="1"/>
  <c r="AM635" i="6" a="1"/>
  <c r="AM483" i="6" a="1"/>
  <c r="AM108" i="6" a="1"/>
  <c r="AM408" i="6" a="1"/>
  <c r="AM628" i="6" a="1"/>
  <c r="AM881" i="6" a="1"/>
  <c r="AM787" i="6" a="1"/>
  <c r="AM402" i="6" a="1"/>
  <c r="AM511" i="6" a="1"/>
  <c r="AM148" i="6" a="1"/>
  <c r="AM644" i="6" a="1"/>
  <c r="AM579" i="6" a="1"/>
  <c r="AM184" i="6" a="1"/>
  <c r="AM680" i="6" a="1"/>
  <c r="AM33" i="6" a="1"/>
  <c r="AM358" i="6" a="1"/>
  <c r="AM707" i="6" a="1"/>
  <c r="AM155" i="6" a="1"/>
  <c r="AM854" i="6" a="1"/>
  <c r="AM438" i="6" a="1"/>
  <c r="AM553" i="6" a="1"/>
  <c r="AM739" i="6" a="1"/>
  <c r="AM639" i="6" a="1"/>
  <c r="AM411" i="6" a="1"/>
  <c r="AM758" i="6" a="1"/>
  <c r="AM693" i="6" a="1"/>
  <c r="AM406" i="6" a="1"/>
  <c r="AM876" i="6" a="1"/>
  <c r="AM271" i="6" a="1"/>
  <c r="AM394" i="6" a="1"/>
  <c r="AM656" i="6" a="1"/>
  <c r="AM865" i="6" a="1"/>
  <c r="AM851" i="6" a="1"/>
  <c r="AM844" i="6" a="1"/>
  <c r="AM61" i="6" a="1"/>
  <c r="AM833" i="6" a="1"/>
  <c r="AM392" i="6" a="1"/>
  <c r="AM759" i="6" a="1"/>
  <c r="AM397" i="6" a="1"/>
  <c r="AM200" i="6" a="1"/>
  <c r="AM501" i="6" a="1"/>
  <c r="AM372" i="6" a="1"/>
  <c r="AM836" i="6" a="1"/>
  <c r="AM314" i="6" a="1"/>
  <c r="AM430" i="6" a="1"/>
  <c r="AM311" i="6" a="1"/>
  <c r="AM460" i="6" a="1"/>
  <c r="AM790" i="6" a="1"/>
  <c r="AM242" i="6" a="1"/>
  <c r="AM304" i="6" a="1"/>
  <c r="AM424" i="6" a="1"/>
  <c r="AM472" i="6" a="1"/>
  <c r="AM560" i="6" a="1"/>
  <c r="AM610" i="6" a="1"/>
  <c r="AM238" i="6" a="1"/>
  <c r="AM796" i="6" a="1"/>
  <c r="AM740" i="6" a="1"/>
  <c r="AM577" i="6" a="1"/>
  <c r="AM368" i="6" a="1"/>
  <c r="AM604" i="6" a="1"/>
  <c r="AM717" i="6" a="1"/>
  <c r="AM127" i="6" a="1"/>
  <c r="AM528" i="6" a="1"/>
  <c r="AM631" i="6" a="1"/>
  <c r="AM582" i="6" a="1"/>
  <c r="AM709" i="6" a="1"/>
  <c r="AM559" i="6" a="1"/>
  <c r="AM592" i="6" a="1"/>
  <c r="AM97" i="6" a="1"/>
  <c r="AM687" i="6" a="1"/>
  <c r="AM342" i="6" a="1"/>
  <c r="AM555" i="6" a="1"/>
  <c r="AM670" i="6" a="1"/>
  <c r="AM874" i="6" a="1"/>
  <c r="AM565" i="6" a="1"/>
  <c r="AM232" i="6" a="1"/>
  <c r="AM407" i="6" a="1"/>
  <c r="AM636" i="6" a="1"/>
  <c r="AM163" i="6" a="1"/>
  <c r="AM20" i="6" a="1"/>
  <c r="AM503" i="6" a="1"/>
  <c r="AM842" i="6" a="1"/>
  <c r="AM744" i="6" a="1"/>
  <c r="AM36" i="6" a="1"/>
  <c r="AM663" i="6" a="1"/>
  <c r="AM898" i="6" a="1"/>
  <c r="AM412" i="6" a="1"/>
  <c r="AM616" i="6" a="1"/>
  <c r="AM315" i="6" a="1"/>
  <c r="AM175" i="6" a="1"/>
  <c r="AM183" i="6" a="1"/>
  <c r="AM591" i="6" a="1"/>
  <c r="AM606" i="6" a="1"/>
  <c r="AM143" i="6" a="1"/>
  <c r="AM255" i="6" a="1"/>
  <c r="AM239" i="6" a="1"/>
  <c r="AM219" i="6" a="1"/>
  <c r="AM282" i="6" a="1"/>
  <c r="AM115" i="6" a="1"/>
  <c r="AM281" i="6" a="1"/>
  <c r="AM248" i="6" a="1"/>
  <c r="AM58" i="6" a="1"/>
  <c r="AM197" i="6" a="1"/>
  <c r="AM875" i="6" a="1"/>
  <c r="AM351" i="6" a="1"/>
  <c r="AM274" i="6" a="1"/>
  <c r="AM678" i="6" a="1"/>
  <c r="AM798" i="6" a="1"/>
  <c r="AM246" i="6" a="1"/>
  <c r="AM167" i="6" a="1"/>
  <c r="AM702" i="6" a="1"/>
  <c r="AM617" i="6" a="1"/>
  <c r="AM807" i="6" a="1"/>
  <c r="AM819" i="6" a="1"/>
  <c r="AM122" i="6" a="1"/>
  <c r="AM645" i="6" a="1"/>
  <c r="AM65" i="6" a="1"/>
  <c r="AM543" i="6" a="1"/>
  <c r="AM705" i="6" a="1"/>
  <c r="AM187" i="6" a="1"/>
  <c r="AM335" i="6" a="1"/>
  <c r="AM622" i="6" a="1"/>
  <c r="AM134" i="6" a="1"/>
  <c r="AM130" i="6" a="1"/>
  <c r="AM665" i="6" a="1"/>
  <c r="AM789" i="6" a="1"/>
  <c r="AM328" i="6" a="1"/>
  <c r="AM142" i="6" a="1"/>
  <c r="AM675" i="6" a="1"/>
  <c r="AM209" i="6" a="1"/>
  <c r="AM388" i="6" a="1"/>
  <c r="AM761" i="6" a="1"/>
  <c r="AM422" i="6" a="1"/>
  <c r="AM893" i="6" a="1"/>
  <c r="AM660" i="6" a="1"/>
  <c r="AM576" i="6" a="1"/>
  <c r="AM713" i="6" a="1"/>
  <c r="AM752" i="6" a="1"/>
  <c r="AM692" i="6" a="1"/>
  <c r="AM43" i="6" a="1"/>
  <c r="AM772" i="6" a="1"/>
  <c r="AM249" i="6" a="1"/>
  <c r="AM509" i="6" a="1"/>
  <c r="AM24" i="6" a="1"/>
  <c r="AM50" i="6" a="1"/>
  <c r="AM439" i="6" a="1"/>
  <c r="AM243" i="6" a="1"/>
  <c r="AM67" i="6" a="1"/>
  <c r="AM419" i="6" a="1"/>
  <c r="AM421" i="6" a="1"/>
  <c r="AM412" i="6" l="1"/>
  <c r="AM61" i="6"/>
  <c r="AM844" i="6"/>
  <c r="AM421" i="6"/>
  <c r="AM713" i="6"/>
  <c r="AM898" i="6"/>
  <c r="AM851" i="6"/>
  <c r="AM42" i="6"/>
  <c r="AM115" i="6"/>
  <c r="AM576" i="6"/>
  <c r="AM685" i="6"/>
  <c r="AM463" i="6"/>
  <c r="AM663" i="6"/>
  <c r="AM865" i="6"/>
  <c r="AM125" i="6"/>
  <c r="AM54" i="6"/>
  <c r="AM790" i="6"/>
  <c r="AM660" i="6"/>
  <c r="AM889" i="6"/>
  <c r="AM36" i="6"/>
  <c r="AM656" i="6"/>
  <c r="AM821" i="6"/>
  <c r="AM447" i="6"/>
  <c r="AM419" i="6"/>
  <c r="AM893" i="6"/>
  <c r="AM369" i="6"/>
  <c r="AM867" i="6"/>
  <c r="AM744" i="6"/>
  <c r="AM394" i="6"/>
  <c r="AM236" i="6"/>
  <c r="AM237" i="6"/>
  <c r="AM282" i="6"/>
  <c r="AM422" i="6"/>
  <c r="AM434" i="6"/>
  <c r="AM518" i="6"/>
  <c r="AM842" i="6"/>
  <c r="AM271" i="6"/>
  <c r="AM256" i="6"/>
  <c r="AM370" i="6"/>
  <c r="AM460" i="6"/>
  <c r="AM761" i="6"/>
  <c r="AM164" i="6"/>
  <c r="AM624" i="6"/>
  <c r="AM503" i="6"/>
  <c r="AM876" i="6"/>
  <c r="AM450" i="6"/>
  <c r="AM385" i="6"/>
  <c r="AM67" i="6"/>
  <c r="AM388" i="6"/>
  <c r="AM793" i="6"/>
  <c r="AM264" i="6"/>
  <c r="AM20" i="6"/>
  <c r="AM406" i="6"/>
  <c r="AM527" i="6"/>
  <c r="AM468" i="6"/>
  <c r="AM311" i="6"/>
  <c r="AM209" i="6"/>
  <c r="AM263" i="6"/>
  <c r="AM477" i="6"/>
  <c r="AM163" i="6"/>
  <c r="AM693" i="6"/>
  <c r="AM869" i="6"/>
  <c r="AM780" i="6"/>
  <c r="AM219" i="6"/>
  <c r="AM675" i="6"/>
  <c r="AM322" i="6"/>
  <c r="AM667" i="6"/>
  <c r="AM636" i="6"/>
  <c r="AM758" i="6"/>
  <c r="AM153" i="6"/>
  <c r="AM716" i="6"/>
  <c r="AM243" i="6"/>
  <c r="AM142" i="6"/>
  <c r="AM800" i="6"/>
  <c r="AM785" i="6"/>
  <c r="AM407" i="6"/>
  <c r="AM411" i="6"/>
  <c r="AM220" i="6"/>
  <c r="AM791" i="6"/>
  <c r="AM430" i="6"/>
  <c r="AM328" i="6"/>
  <c r="AM218" i="6"/>
  <c r="AM491" i="6"/>
  <c r="AM232" i="6"/>
  <c r="AM639" i="6"/>
  <c r="AM204" i="6"/>
  <c r="AM5" i="6"/>
  <c r="AM18" i="6"/>
  <c r="AM239" i="6"/>
  <c r="AM745" i="6"/>
  <c r="AM545" i="6"/>
  <c r="AM730" i="6"/>
  <c r="AM789" i="6"/>
  <c r="AM343" i="6"/>
  <c r="AM803" i="6"/>
  <c r="AM283" i="6"/>
  <c r="AM565" i="6"/>
  <c r="AM293" i="6"/>
  <c r="AM899" i="6"/>
  <c r="AM193" i="6"/>
  <c r="AM739" i="6"/>
  <c r="AM435" i="6"/>
  <c r="AM375" i="6"/>
  <c r="AM443" i="6"/>
  <c r="AM439" i="6"/>
  <c r="AM253" i="6"/>
  <c r="AM816" i="6"/>
  <c r="AM437" i="6"/>
  <c r="AM665" i="6"/>
  <c r="AM117" i="6"/>
  <c r="AM792" i="6"/>
  <c r="AM156" i="6"/>
  <c r="AM874" i="6"/>
  <c r="AM363" i="6"/>
  <c r="AM300" i="6"/>
  <c r="AM80" i="6"/>
  <c r="AM553" i="6"/>
  <c r="AM324" i="6"/>
  <c r="AM383" i="6"/>
  <c r="AM73" i="6"/>
  <c r="AM314" i="6"/>
  <c r="AM81" i="6"/>
  <c r="AM356" i="6"/>
  <c r="AM633" i="6"/>
  <c r="AM130" i="6"/>
  <c r="AM861" i="6"/>
  <c r="AM303" i="6"/>
  <c r="AM599" i="6"/>
  <c r="AM670" i="6"/>
  <c r="AM77" i="6"/>
  <c r="AM805" i="6"/>
  <c r="AM779" i="6"/>
  <c r="AM438" i="6"/>
  <c r="AM414" i="6"/>
  <c r="AM588" i="6"/>
  <c r="AM643" i="6"/>
  <c r="AM255" i="6"/>
  <c r="AM27" i="6"/>
  <c r="AM894" i="6"/>
  <c r="AM308" i="6"/>
  <c r="AM134" i="6"/>
  <c r="AM53" i="6"/>
  <c r="AM278" i="6"/>
  <c r="AM210" i="6"/>
  <c r="AM555" i="6"/>
  <c r="AM834" i="6"/>
  <c r="AM822" i="6"/>
  <c r="AM86" i="6"/>
  <c r="AM854" i="6"/>
  <c r="AM16" i="6"/>
  <c r="AM245" i="6"/>
  <c r="AM393" i="6"/>
  <c r="AM50" i="6"/>
  <c r="AM824" i="6"/>
  <c r="AM390" i="6"/>
  <c r="AM399" i="6"/>
  <c r="AM622" i="6"/>
  <c r="AM568" i="6"/>
  <c r="AM802" i="6"/>
  <c r="AM544" i="6"/>
  <c r="AM342" i="6"/>
  <c r="AM777" i="6"/>
  <c r="AM809" i="6"/>
  <c r="AM405" i="6"/>
  <c r="AM155" i="6"/>
  <c r="AM530" i="6"/>
  <c r="AM676" i="6"/>
  <c r="AM487" i="6"/>
  <c r="AM836" i="6"/>
  <c r="AM244" i="6"/>
  <c r="AM120" i="6"/>
  <c r="AM270" i="6"/>
  <c r="AM335" i="6"/>
  <c r="AM514" i="6"/>
  <c r="AM843" i="6"/>
  <c r="AM817" i="6"/>
  <c r="AM687" i="6"/>
  <c r="AM88" i="6"/>
  <c r="AM10" i="6"/>
  <c r="AM508" i="6"/>
  <c r="AM707" i="6"/>
  <c r="AM126" i="6"/>
  <c r="AM436" i="6"/>
  <c r="AM395" i="6"/>
  <c r="AM143" i="6"/>
  <c r="AM623" i="6"/>
  <c r="AM213" i="6"/>
  <c r="AM39" i="6"/>
  <c r="AM187" i="6"/>
  <c r="AM804" i="6"/>
  <c r="AM21" i="6"/>
  <c r="AM608" i="6"/>
  <c r="AM97" i="6"/>
  <c r="AM201" i="6"/>
  <c r="AM478" i="6"/>
  <c r="AM69" i="6"/>
  <c r="AM358" i="6"/>
  <c r="AM762" i="6"/>
  <c r="AM14" i="6"/>
  <c r="AM818" i="6"/>
  <c r="AM24" i="6"/>
  <c r="AM612" i="6"/>
  <c r="AM116" i="6"/>
  <c r="AM862" i="6"/>
  <c r="AM705" i="6"/>
  <c r="AM240" i="6"/>
  <c r="AM275" i="6"/>
  <c r="AM417" i="6"/>
  <c r="AM592" i="6"/>
  <c r="AM76" i="6"/>
  <c r="AM566" i="6"/>
  <c r="AM558" i="6"/>
  <c r="AM33" i="6"/>
  <c r="AM697" i="6"/>
  <c r="AM431" i="6"/>
  <c r="AM301" i="6"/>
  <c r="AM372" i="6"/>
  <c r="AM157" i="6"/>
  <c r="AM93" i="6"/>
  <c r="AM855" i="6"/>
  <c r="AM543" i="6"/>
  <c r="AM629" i="6"/>
  <c r="AM215" i="6"/>
  <c r="AM515" i="6"/>
  <c r="AM559" i="6"/>
  <c r="AM554" i="6"/>
  <c r="AM453" i="6"/>
  <c r="AM235" i="6"/>
  <c r="AM680" i="6"/>
  <c r="AM766" i="6"/>
  <c r="AM659" i="6"/>
  <c r="AM353" i="6"/>
  <c r="AM606" i="6"/>
  <c r="AM121" i="6"/>
  <c r="AM584" i="6"/>
  <c r="AM546" i="6"/>
  <c r="AM65" i="6"/>
  <c r="AM462" i="6"/>
  <c r="AM378" i="6"/>
  <c r="AM241" i="6"/>
  <c r="AM709" i="6"/>
  <c r="AM212" i="6"/>
  <c r="AM267" i="6"/>
  <c r="AM522" i="6"/>
  <c r="AM184" i="6"/>
  <c r="AM458" i="6"/>
  <c r="AM741" i="6"/>
  <c r="AM694" i="6"/>
  <c r="AM509" i="6"/>
  <c r="AM52" i="6"/>
  <c r="AM4" i="6"/>
  <c r="AM139" i="6"/>
  <c r="AM645" i="6"/>
  <c r="AM810" i="6"/>
  <c r="AM347" i="6"/>
  <c r="AM735" i="6"/>
  <c r="AM582" i="6"/>
  <c r="AM474" i="6"/>
  <c r="AM90" i="6"/>
  <c r="AM452" i="6"/>
  <c r="AM579" i="6"/>
  <c r="AM141" i="6"/>
  <c r="AM11" i="6"/>
  <c r="AM331" i="6"/>
  <c r="AM501" i="6"/>
  <c r="AM768" i="6"/>
  <c r="AM743" i="6"/>
  <c r="AM583" i="6"/>
  <c r="AM122" i="6"/>
  <c r="AM512" i="6"/>
  <c r="AM161" i="6"/>
  <c r="AM895" i="6"/>
  <c r="AM631" i="6"/>
  <c r="AM3" i="6"/>
  <c r="AM415" i="6"/>
  <c r="AM897" i="6"/>
  <c r="AM644" i="6"/>
  <c r="AM461" i="6"/>
  <c r="AM34" i="6"/>
  <c r="AM292" i="6"/>
  <c r="AM591" i="6"/>
  <c r="AM618" i="6"/>
  <c r="AM84" i="6"/>
  <c r="AM773" i="6"/>
  <c r="AM819" i="6"/>
  <c r="AM749" i="6"/>
  <c r="AM563" i="6"/>
  <c r="AM379" i="6"/>
  <c r="AM528" i="6"/>
  <c r="AM387" i="6"/>
  <c r="AM63" i="6"/>
  <c r="AM386" i="6"/>
  <c r="AM148" i="6"/>
  <c r="AM181" i="6"/>
  <c r="AM732" i="6"/>
  <c r="AM755" i="6"/>
  <c r="AM249" i="6"/>
  <c r="AM352" i="6"/>
  <c r="AM55" i="6"/>
  <c r="AM449" i="6"/>
  <c r="AM807" i="6"/>
  <c r="AM321" i="6"/>
  <c r="AM273" i="6"/>
  <c r="AM66" i="6"/>
  <c r="AM127" i="6"/>
  <c r="AM409" i="6"/>
  <c r="AM227" i="6"/>
  <c r="AM485" i="6"/>
  <c r="AM511" i="6"/>
  <c r="AM877" i="6"/>
  <c r="AM228" i="6"/>
  <c r="AM475" i="6"/>
  <c r="AM200" i="6"/>
  <c r="AM502" i="6"/>
  <c r="AM710" i="6"/>
  <c r="AM446" i="6"/>
  <c r="AM617" i="6"/>
  <c r="AM96" i="6"/>
  <c r="AM191" i="6"/>
  <c r="AM179" i="6"/>
  <c r="AM717" i="6"/>
  <c r="AM40" i="6"/>
  <c r="AM152" i="6"/>
  <c r="AM641" i="6"/>
  <c r="AM402" i="6"/>
  <c r="AM690" i="6"/>
  <c r="AM470" i="6"/>
  <c r="AM691" i="6"/>
  <c r="AM183" i="6"/>
  <c r="AM62" i="6"/>
  <c r="AM547" i="6"/>
  <c r="AM786" i="6"/>
  <c r="AM702" i="6"/>
  <c r="AM332" i="6"/>
  <c r="AM677" i="6"/>
  <c r="AM771" i="6"/>
  <c r="AM604" i="6"/>
  <c r="AM672" i="6"/>
  <c r="AM652" i="6"/>
  <c r="AM290" i="6"/>
  <c r="AM787" i="6"/>
  <c r="AM345" i="6"/>
  <c r="AM507" i="6"/>
  <c r="AM725" i="6"/>
  <c r="AM772" i="6"/>
  <c r="AM51" i="6"/>
  <c r="AM757" i="6"/>
  <c r="AM199" i="6"/>
  <c r="AM167" i="6"/>
  <c r="AM327" i="6"/>
  <c r="AM170" i="6"/>
  <c r="AM302" i="6"/>
  <c r="AM368" i="6"/>
  <c r="AM858" i="6"/>
  <c r="AM444" i="6"/>
  <c r="AM516" i="6"/>
  <c r="AM881" i="6"/>
  <c r="AM268" i="6"/>
  <c r="AM214" i="6"/>
  <c r="AM423" i="6"/>
  <c r="AM397" i="6"/>
  <c r="AM223" i="6"/>
  <c r="AM551" i="6"/>
  <c r="AM738" i="6"/>
  <c r="AM246" i="6"/>
  <c r="AM72" i="6"/>
  <c r="AM864" i="6"/>
  <c r="AM538" i="6"/>
  <c r="AM577" i="6"/>
  <c r="AM517" i="6"/>
  <c r="AM319" i="6"/>
  <c r="AM550" i="6"/>
  <c r="AM628" i="6"/>
  <c r="AM662" i="6"/>
  <c r="AM712" i="6"/>
  <c r="AM294" i="6"/>
  <c r="AM175" i="6"/>
  <c r="AM440" i="6"/>
  <c r="AM607" i="6"/>
  <c r="AM642" i="6"/>
  <c r="AM798" i="6"/>
  <c r="AM671" i="6"/>
  <c r="AM336" i="6"/>
  <c r="AM192" i="6"/>
  <c r="AM740" i="6"/>
  <c r="AM312" i="6"/>
  <c r="AM401" i="6"/>
  <c r="AM391" i="6"/>
  <c r="AM408" i="6"/>
  <c r="AM389" i="6"/>
  <c r="AM131" i="6"/>
  <c r="AM733" i="6"/>
  <c r="AM765" i="6"/>
  <c r="AM873" i="6"/>
  <c r="AM549" i="6"/>
  <c r="AM654" i="6"/>
  <c r="AM848" i="6"/>
  <c r="AM296" i="6"/>
  <c r="AM398" i="6"/>
  <c r="AM43" i="6"/>
  <c r="AM189" i="6"/>
  <c r="AM587" i="6"/>
  <c r="AM849" i="6"/>
  <c r="AM883" i="6"/>
  <c r="AM859" i="6"/>
  <c r="AM230" i="6"/>
  <c r="AM879" i="6"/>
  <c r="AM646" i="6"/>
  <c r="AM418" i="6"/>
  <c r="AM497" i="6"/>
  <c r="AM340" i="6"/>
  <c r="AM723" i="6"/>
  <c r="AM548" i="6"/>
  <c r="AM742" i="6"/>
  <c r="AM107" i="6"/>
  <c r="AM678" i="6"/>
  <c r="AM158" i="6"/>
  <c r="AM718" i="6"/>
  <c r="AM285" i="6"/>
  <c r="AM260" i="6"/>
  <c r="AM506" i="6"/>
  <c r="AM721" i="6"/>
  <c r="AM835" i="6"/>
  <c r="AM866" i="6"/>
  <c r="AM226" i="6"/>
  <c r="AM753" i="6"/>
  <c r="AM500" i="6"/>
  <c r="AM168" i="6"/>
  <c r="AM847" i="6"/>
  <c r="AM169" i="6"/>
  <c r="AM567" i="6"/>
  <c r="AM796" i="6"/>
  <c r="AM590" i="6"/>
  <c r="AM653" i="6"/>
  <c r="AM776" i="6"/>
  <c r="AM12" i="6"/>
  <c r="AM499" i="6"/>
  <c r="AM57" i="6"/>
  <c r="AM377" i="6"/>
  <c r="AM26" i="6"/>
  <c r="AM658" i="6"/>
  <c r="AM825" i="6"/>
  <c r="AM578" i="6"/>
  <c r="AM350" i="6"/>
  <c r="AM364" i="6"/>
  <c r="AM252" i="6"/>
  <c r="AM552" i="6"/>
  <c r="AM108" i="6"/>
  <c r="AM467" i="6"/>
  <c r="AM539" i="6"/>
  <c r="AM498" i="6"/>
  <c r="AM701" i="6"/>
  <c r="AM326" i="6"/>
  <c r="AM569" i="6"/>
  <c r="AM683" i="6"/>
  <c r="AM176" i="6"/>
  <c r="AM288" i="6"/>
  <c r="AM868" i="6"/>
  <c r="AM381" i="6"/>
  <c r="AM586" i="6"/>
  <c r="AM180" i="6"/>
  <c r="AM727" i="6"/>
  <c r="AM852" i="6"/>
  <c r="AM759" i="6"/>
  <c r="AM144" i="6"/>
  <c r="AM289" i="6"/>
  <c r="AM396" i="6"/>
  <c r="AM265" i="6"/>
  <c r="AM561" i="6"/>
  <c r="AM138" i="6"/>
  <c r="AM171" i="6"/>
  <c r="AM135" i="6"/>
  <c r="AM801" i="6"/>
  <c r="AM229" i="6"/>
  <c r="AM469" i="6"/>
  <c r="AM575" i="6"/>
  <c r="AM295" i="6"/>
  <c r="AM354" i="6"/>
  <c r="AM59" i="6"/>
  <c r="AM274" i="6"/>
  <c r="AM537" i="6"/>
  <c r="AM25" i="6"/>
  <c r="AM734" i="6"/>
  <c r="AM562" i="6"/>
  <c r="AM747" i="6"/>
  <c r="AM119" i="6"/>
  <c r="AM529" i="6"/>
  <c r="AM724" i="6"/>
  <c r="AM427" i="6"/>
  <c r="AM124" i="6"/>
  <c r="AM557" i="6"/>
  <c r="AM570" i="6"/>
  <c r="AM767" i="6"/>
  <c r="AM627" i="6"/>
  <c r="AM495" i="6"/>
  <c r="AM238" i="6"/>
  <c r="AM471" i="6"/>
  <c r="AM580" i="6"/>
  <c r="AM457" i="6"/>
  <c r="AM795" i="6"/>
  <c r="AM648" i="6"/>
  <c r="AM82" i="6"/>
  <c r="AM673" i="6"/>
  <c r="AM360" i="6"/>
  <c r="AM494" i="6"/>
  <c r="AM878" i="6"/>
  <c r="AM432" i="6"/>
  <c r="AM428" i="6"/>
  <c r="AM831" i="6"/>
  <c r="AM696" i="6"/>
  <c r="AM454" i="6"/>
  <c r="AM483" i="6"/>
  <c r="AM362" i="6"/>
  <c r="AM400" i="6"/>
  <c r="AM827" i="6"/>
  <c r="AM105" i="6"/>
  <c r="AM655" i="6"/>
  <c r="AM32" i="6"/>
  <c r="AM531" i="6"/>
  <c r="AM426" i="6"/>
  <c r="AM89" i="6"/>
  <c r="AM190" i="6"/>
  <c r="AM262" i="6"/>
  <c r="AM513" i="6"/>
  <c r="AM609" i="6"/>
  <c r="AM480" i="6"/>
  <c r="AM668" i="6"/>
  <c r="AM315" i="6"/>
  <c r="AM651" i="6"/>
  <c r="AM287" i="6"/>
  <c r="AM698" i="6"/>
  <c r="AM261" i="6"/>
  <c r="AM257" i="6"/>
  <c r="AM7" i="6"/>
  <c r="AM49" i="6"/>
  <c r="AM99" i="6"/>
  <c r="AM98" i="6"/>
  <c r="AM56" i="6"/>
  <c r="AM225" i="6"/>
  <c r="AM85" i="6"/>
  <c r="AM46" i="6"/>
  <c r="AM669" i="6"/>
  <c r="AM313" i="6"/>
  <c r="AM351" i="6"/>
  <c r="AM23" i="6"/>
  <c r="AM341" i="6"/>
  <c r="AM519" i="6"/>
  <c r="AM882" i="6"/>
  <c r="AM44" i="6"/>
  <c r="AM797" i="6"/>
  <c r="AM661" i="6"/>
  <c r="AM78" i="6"/>
  <c r="AM207" i="6"/>
  <c r="AM442" i="6"/>
  <c r="AM806" i="6"/>
  <c r="AM79" i="6"/>
  <c r="AM19" i="6"/>
  <c r="AM194" i="6"/>
  <c r="AM574" i="6"/>
  <c r="AM610" i="6"/>
  <c r="AM338" i="6"/>
  <c r="AM111" i="6"/>
  <c r="AM196" i="6"/>
  <c r="AM572" i="6"/>
  <c r="AM731" i="6"/>
  <c r="AM250" i="6"/>
  <c r="AM137" i="6"/>
  <c r="AM581" i="6"/>
  <c r="AM217" i="6"/>
  <c r="AM664" i="6"/>
  <c r="AM856" i="6"/>
  <c r="AM75" i="6"/>
  <c r="AM133" i="6"/>
  <c r="AM650" i="6"/>
  <c r="AM760" i="6"/>
  <c r="AM635" i="6"/>
  <c r="AM202" i="6"/>
  <c r="AM359" i="6"/>
  <c r="AM103" i="6"/>
  <c r="AM719" i="6"/>
  <c r="AM349" i="6"/>
  <c r="AM410" i="6"/>
  <c r="AM284" i="6"/>
  <c r="AM815" i="6"/>
  <c r="AM224" i="6"/>
  <c r="AM493" i="6"/>
  <c r="AM280" i="6"/>
  <c r="AM272" i="6"/>
  <c r="AM615" i="6"/>
  <c r="AM708" i="6"/>
  <c r="AM845" i="6"/>
  <c r="AM692" i="6"/>
  <c r="AM178" i="6"/>
  <c r="AM571" i="6"/>
  <c r="AM165" i="6"/>
  <c r="AM464" i="6"/>
  <c r="AM846" i="6"/>
  <c r="AM346" i="6"/>
  <c r="AM114" i="6"/>
  <c r="AM598" i="6"/>
  <c r="AM784" i="6"/>
  <c r="AM626" i="6"/>
  <c r="AM614" i="6"/>
  <c r="AM172" i="6"/>
  <c r="AM367" i="6"/>
  <c r="AM637" i="6"/>
  <c r="AM123" i="6"/>
  <c r="AM875" i="6"/>
  <c r="AM154" i="6"/>
  <c r="AM94" i="6"/>
  <c r="AM603" i="6"/>
  <c r="AM297" i="6"/>
  <c r="AM445" i="6"/>
  <c r="AM794" i="6"/>
  <c r="AM166" i="6"/>
  <c r="AM92" i="6"/>
  <c r="AM473" i="6"/>
  <c r="AM886" i="6"/>
  <c r="AM465" i="6"/>
  <c r="AM523" i="6"/>
  <c r="AM186" i="6"/>
  <c r="AM649" i="6"/>
  <c r="AM808" i="6"/>
  <c r="AM560" i="6"/>
  <c r="AM720" i="6"/>
  <c r="AM488" i="6"/>
  <c r="AM476" i="6"/>
  <c r="AM601" i="6"/>
  <c r="AM496" i="6"/>
  <c r="AM880" i="6"/>
  <c r="AM778" i="6"/>
  <c r="AM783" i="6"/>
  <c r="AM132" i="6"/>
  <c r="AM337" i="6"/>
  <c r="AM896" i="6"/>
  <c r="AM174" i="6"/>
  <c r="AM47" i="6"/>
  <c r="AM317" i="6"/>
  <c r="AM706" i="6"/>
  <c r="AM110" i="6"/>
  <c r="AM838" i="6"/>
  <c r="AM208" i="6"/>
  <c r="AM688" i="6"/>
  <c r="AM505" i="6"/>
  <c r="AM860" i="6"/>
  <c r="AM605" i="6"/>
  <c r="AM101" i="6"/>
  <c r="AM198" i="6"/>
  <c r="AM490" i="6"/>
  <c r="AM373" i="6"/>
  <c r="AM146" i="6"/>
  <c r="AM811" i="6"/>
  <c r="AM129" i="6"/>
  <c r="AM541" i="6"/>
  <c r="AM679" i="6"/>
  <c r="AM392" i="6"/>
  <c r="AM872" i="6"/>
  <c r="AM206" i="6"/>
  <c r="AM30" i="6"/>
  <c r="AM258" i="6"/>
  <c r="AM486" i="6"/>
  <c r="AM682" i="6"/>
  <c r="AM704" i="6"/>
  <c r="AM140" i="6"/>
  <c r="AM320" i="6"/>
  <c r="AM355" i="6"/>
  <c r="AM247" i="6"/>
  <c r="AM64" i="6"/>
  <c r="AM573" i="6"/>
  <c r="AM695" i="6"/>
  <c r="AM857" i="6"/>
  <c r="AM197" i="6"/>
  <c r="AM162" i="6"/>
  <c r="AM746" i="6"/>
  <c r="AM95" i="6"/>
  <c r="AM91" i="6"/>
  <c r="AM323" i="6"/>
  <c r="AM763" i="6"/>
  <c r="AM813" i="6"/>
  <c r="AM613" i="6"/>
  <c r="AM799" i="6"/>
  <c r="AM891" i="6"/>
  <c r="AM112" i="6"/>
  <c r="AM625" i="6"/>
  <c r="AM812" i="6"/>
  <c r="AM113" i="6"/>
  <c r="AM15" i="6"/>
  <c r="AM472" i="6"/>
  <c r="AM863" i="6"/>
  <c r="AM48" i="6"/>
  <c r="AM853" i="6"/>
  <c r="AM188" i="6"/>
  <c r="AM594" i="6"/>
  <c r="AM357" i="6"/>
  <c r="AM769" i="6"/>
  <c r="AM837" i="6"/>
  <c r="AM420" i="6"/>
  <c r="AM714" i="6"/>
  <c r="AM840" i="6"/>
  <c r="AM814" i="6"/>
  <c r="AM159" i="6"/>
  <c r="AM887" i="6"/>
  <c r="AM318" i="6"/>
  <c r="AM684" i="6"/>
  <c r="AM657" i="6"/>
  <c r="AM456" i="6"/>
  <c r="AM433" i="6"/>
  <c r="AM536" i="6"/>
  <c r="AM484" i="6"/>
  <c r="AM441" i="6"/>
  <c r="AM382" i="6"/>
  <c r="AM884" i="6"/>
  <c r="AM830" i="6"/>
  <c r="AM413" i="6"/>
  <c r="AM482" i="6"/>
  <c r="AM348" i="6"/>
  <c r="AM74" i="6"/>
  <c r="AM2" i="6"/>
  <c r="AM333" i="6"/>
  <c r="AM616" i="6"/>
  <c r="AM416" i="6"/>
  <c r="AM35" i="6"/>
  <c r="AM149" i="6"/>
  <c r="AM104" i="6"/>
  <c r="AM850" i="6"/>
  <c r="AM310" i="6"/>
  <c r="AM630" i="6"/>
  <c r="AM279" i="6"/>
  <c r="AM829" i="6"/>
  <c r="AM820" i="6"/>
  <c r="AM674" i="6"/>
  <c r="AM316" i="6"/>
  <c r="AM13" i="6"/>
  <c r="AM234" i="6"/>
  <c r="AM520" i="6"/>
  <c r="AM58" i="6"/>
  <c r="AM525" i="6"/>
  <c r="AM556" i="6"/>
  <c r="AM634" i="6"/>
  <c r="AM231" i="6"/>
  <c r="AM173" i="6"/>
  <c r="AM374" i="6"/>
  <c r="AM128" i="6"/>
  <c r="AM361" i="6"/>
  <c r="AM403" i="6"/>
  <c r="AM136" i="6"/>
  <c r="AM233" i="6"/>
  <c r="AM726" i="6"/>
  <c r="AM150" i="6"/>
  <c r="AM29" i="6"/>
  <c r="AM540" i="6"/>
  <c r="AM424" i="6"/>
  <c r="AM595" i="6"/>
  <c r="AM404" i="6"/>
  <c r="AM160" i="6"/>
  <c r="AM715" i="6"/>
  <c r="AM145" i="6"/>
  <c r="AM593" i="6"/>
  <c r="AM489" i="6"/>
  <c r="AM750" i="6"/>
  <c r="AM534" i="6"/>
  <c r="AM371" i="6"/>
  <c r="AM259" i="6"/>
  <c r="AM266" i="6"/>
  <c r="AM888" i="6"/>
  <c r="AM754" i="6"/>
  <c r="AM770" i="6"/>
  <c r="AM106" i="6"/>
  <c r="AM339" i="6"/>
  <c r="AM376" i="6"/>
  <c r="AM9" i="6"/>
  <c r="AM211" i="6"/>
  <c r="AM38" i="6"/>
  <c r="AM839" i="6"/>
  <c r="AM466" i="6"/>
  <c r="AM597" i="6"/>
  <c r="AM826" i="6"/>
  <c r="AM524" i="6"/>
  <c r="AM736" i="6"/>
  <c r="AM221" i="6"/>
  <c r="AM492" i="6"/>
  <c r="AM455" i="6"/>
  <c r="AM596" i="6"/>
  <c r="AM833" i="6"/>
  <c r="AM638" i="6"/>
  <c r="AM366" i="6"/>
  <c r="AM298" i="6"/>
  <c r="AM254" i="6"/>
  <c r="AM203" i="6"/>
  <c r="AM205" i="6"/>
  <c r="AM102" i="6"/>
  <c r="AM764" i="6"/>
  <c r="AM380" i="6"/>
  <c r="AM728" i="6"/>
  <c r="AM756" i="6"/>
  <c r="AM216" i="6"/>
  <c r="AM195" i="6"/>
  <c r="AM564" i="6"/>
  <c r="AM703" i="6"/>
  <c r="AM248" i="6"/>
  <c r="AM892" i="6"/>
  <c r="AM775" i="6"/>
  <c r="AM269" i="6"/>
  <c r="AM17" i="6"/>
  <c r="AM182" i="6"/>
  <c r="AM22" i="6"/>
  <c r="AM60" i="6"/>
  <c r="AM334" i="6"/>
  <c r="AM823" i="6"/>
  <c r="AM647" i="6"/>
  <c r="AM425" i="6"/>
  <c r="AM666" i="6"/>
  <c r="AM788" i="6"/>
  <c r="AM782" i="6"/>
  <c r="AM748" i="6"/>
  <c r="AM304" i="6"/>
  <c r="AM100" i="6"/>
  <c r="AM602" i="6"/>
  <c r="AM828" i="6"/>
  <c r="AM481" i="6"/>
  <c r="AM479" i="6"/>
  <c r="AM276" i="6"/>
  <c r="AM384" i="6"/>
  <c r="AM330" i="6"/>
  <c r="AM737" i="6"/>
  <c r="AM504" i="6"/>
  <c r="AM542" i="6"/>
  <c r="AM31" i="6"/>
  <c r="AM729" i="6"/>
  <c r="AM689" i="6"/>
  <c r="AM151" i="6"/>
  <c r="AM535" i="6"/>
  <c r="AM632" i="6"/>
  <c r="AM700" i="6"/>
  <c r="AM521" i="6"/>
  <c r="AM751" i="6"/>
  <c r="AM87" i="6"/>
  <c r="AM70" i="6"/>
  <c r="AM681" i="6"/>
  <c r="AM533" i="6"/>
  <c r="AM309" i="6"/>
  <c r="AM620" i="6"/>
  <c r="AM277" i="6"/>
  <c r="AM589" i="6"/>
  <c r="AM841" i="6"/>
  <c r="AM459" i="6"/>
  <c r="AM329" i="6"/>
  <c r="AM752" i="6"/>
  <c r="AM722" i="6"/>
  <c r="AM305" i="6"/>
  <c r="AM699" i="6"/>
  <c r="AM83" i="6"/>
  <c r="AM45" i="6"/>
  <c r="AM781" i="6"/>
  <c r="AM640" i="6"/>
  <c r="AM8" i="6"/>
  <c r="AM832" i="6"/>
  <c r="AM600" i="6"/>
  <c r="AM177" i="6"/>
  <c r="AM451" i="6"/>
  <c r="AM448" i="6"/>
  <c r="AM532" i="6"/>
  <c r="AM286" i="6"/>
  <c r="AM281" i="6"/>
  <c r="AM68" i="6"/>
  <c r="AM299" i="6"/>
  <c r="AM885" i="6"/>
  <c r="AM325" i="6"/>
  <c r="AM890" i="6"/>
  <c r="AM41" i="6"/>
  <c r="AM185" i="6"/>
  <c r="AM37" i="6"/>
  <c r="AM306" i="6"/>
  <c r="AM619" i="6"/>
  <c r="AM774" i="6"/>
  <c r="AM251" i="6"/>
  <c r="AM291" i="6"/>
  <c r="AM6" i="6"/>
  <c r="AM118" i="6"/>
  <c r="AM242" i="6"/>
  <c r="AM510" i="6"/>
  <c r="AM870" i="6"/>
  <c r="AM611" i="6"/>
  <c r="AM109" i="6"/>
  <c r="AM871" i="6"/>
  <c r="AM71" i="6"/>
  <c r="AM526" i="6"/>
  <c r="AM711" i="6"/>
  <c r="AM365" i="6"/>
  <c r="AM222" i="6"/>
  <c r="AM307" i="6"/>
  <c r="AM686" i="6"/>
  <c r="AM585" i="6"/>
  <c r="AM621" i="6"/>
  <c r="AM147" i="6"/>
  <c r="AM429" i="6"/>
  <c r="AM34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784986-3283-4252-8100-397EE998F26B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2" xr16:uid="{5ADF8755-DAE9-42A9-A206-B531576643DB}" keepAlive="1" name="쿼리 - 매개 변수1 (2)" description="통합 문서의 '매개 변수1 (2)' 쿼리에 대한 연결입니다." type="5" refreshedVersion="8" background="1" saveData="1">
    <dbPr connection="Provider=Microsoft.Mashup.OleDb.1;Data Source=$Workbook$;Location=&quot;매개 변수1 (2)&quot;;Extended Properties=&quot;&quot;" command="SELECT * FROM [매개 변수1 (2)]"/>
  </connection>
  <connection id="3" xr16:uid="{B3090654-F5FF-49A4-86F7-FA7E38603455}" keepAlive="1" name="쿼리 - 매개변수함수" description="통합 문서의 '매개변수함수' 쿼리에 대한 연결입니다." type="5" refreshedVersion="0" background="1">
    <dbPr connection="Provider=Microsoft.Mashup.OleDb.1;Data Source=$Workbook$;Location=매개변수함수;Extended Properties=&quot;&quot;" command="SELECT * FROM [매개변수함수]"/>
  </connection>
  <connection id="4" xr16:uid="{9F469F93-D14B-42AF-88EF-C094CD08F3C1}" keepAlive="1" name="쿼리 - 표3" description="통합 문서의 '표3' 쿼리에 대한 연결입니다." type="5" refreshedVersion="8" background="1" saveData="1">
    <dbPr connection="Provider=Microsoft.Mashup.OleDb.1;Data Source=$Workbook$;Location=표3;Extended Properties=&quot;&quot;" command="SELECT * FROM [표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<sst xmlns="http://schemas.openxmlformats.org/spreadsheetml/2006/main" count="17304" uniqueCount="8781">
  <si>
    <t>EMD_CD</t>
  </si>
  <si>
    <t>COL_ADM_SE</t>
  </si>
  <si>
    <t>EMD_NM</t>
  </si>
  <si>
    <t>SGG_OID</t>
  </si>
  <si>
    <t>rgt</t>
    <phoneticPr fontId="1" type="noConversion"/>
  </si>
  <si>
    <t>lft</t>
    <phoneticPr fontId="1" type="noConversion"/>
  </si>
  <si>
    <t>btm</t>
    <phoneticPr fontId="1" type="noConversion"/>
  </si>
  <si>
    <t>top</t>
    <phoneticPr fontId="1" type="noConversion"/>
  </si>
  <si>
    <t>종로구</t>
  </si>
  <si>
    <t>궁정동</t>
  </si>
  <si>
    <t>서울특별시 종로구 궁정동</t>
  </si>
  <si>
    <t>신문로1가</t>
  </si>
  <si>
    <t>서울특별시 종로구 신문로1가</t>
  </si>
  <si>
    <t>충신동</t>
  </si>
  <si>
    <t>서울특별시 종로구 충신동</t>
  </si>
  <si>
    <t>홍지동</t>
  </si>
  <si>
    <t>서울특별시 종로구 홍지동</t>
  </si>
  <si>
    <t>장사동</t>
  </si>
  <si>
    <t>서울특별시 종로구 장사동</t>
  </si>
  <si>
    <t>관철동</t>
  </si>
  <si>
    <t>서울특별시 종로구 관철동</t>
  </si>
  <si>
    <t>평동</t>
  </si>
  <si>
    <t>서울특별시 종로구 평동</t>
  </si>
  <si>
    <t>종로3가</t>
  </si>
  <si>
    <t>서울특별시 종로구 종로3가</t>
  </si>
  <si>
    <t>종로4가</t>
  </si>
  <si>
    <t>서울특별시 종로구 종로4가</t>
  </si>
  <si>
    <t>서린동</t>
  </si>
  <si>
    <t>서울특별시 종로구 서린동</t>
  </si>
  <si>
    <t>송월동</t>
  </si>
  <si>
    <t>서울특별시 종로구 송월동</t>
  </si>
  <si>
    <t>예지동</t>
  </si>
  <si>
    <t>서울특별시 종로구 예지동</t>
  </si>
  <si>
    <t>공평동</t>
  </si>
  <si>
    <t>서울특별시 종로구 공평동</t>
  </si>
  <si>
    <t>홍파동</t>
  </si>
  <si>
    <t>서울특별시 종로구 홍파동</t>
  </si>
  <si>
    <t>종로1가</t>
  </si>
  <si>
    <t>서울특별시 종로구 종로1가</t>
  </si>
  <si>
    <t>당주동</t>
  </si>
  <si>
    <t>서울특별시 종로구 당주동</t>
  </si>
  <si>
    <t>종로5가</t>
  </si>
  <si>
    <t>서울특별시 종로구 종로5가</t>
  </si>
  <si>
    <t>돈의동</t>
  </si>
  <si>
    <t>서울특별시 종로구 돈의동</t>
  </si>
  <si>
    <t>인사동</t>
  </si>
  <si>
    <t>서울특별시 종로구 인사동</t>
  </si>
  <si>
    <t>봉익동</t>
  </si>
  <si>
    <t>서울특별시 종로구 봉익동</t>
  </si>
  <si>
    <t>교북동</t>
  </si>
  <si>
    <t>서울특별시 종로구 교북동</t>
  </si>
  <si>
    <t>도렴동</t>
  </si>
  <si>
    <t>서울특별시 종로구 도렴동</t>
  </si>
  <si>
    <t>묘동</t>
  </si>
  <si>
    <t>서울특별시 종로구 묘동</t>
  </si>
  <si>
    <t>인의동</t>
  </si>
  <si>
    <t>서울특별시 종로구 인의동</t>
  </si>
  <si>
    <t>내수동</t>
  </si>
  <si>
    <t>서울특별시 종로구 내수동</t>
  </si>
  <si>
    <t>신문로2가</t>
  </si>
  <si>
    <t>서울특별시 종로구 신문로2가</t>
  </si>
  <si>
    <t>효제동</t>
  </si>
  <si>
    <t>서울특별시 종로구 효제동</t>
  </si>
  <si>
    <t>견지동</t>
  </si>
  <si>
    <t>서울특별시 종로구 견지동</t>
  </si>
  <si>
    <t>익선동</t>
  </si>
  <si>
    <t>서울특별시 종로구 익선동</t>
  </si>
  <si>
    <t>수송동</t>
  </si>
  <si>
    <t>서울특별시 종로구 수송동</t>
  </si>
  <si>
    <t>관훈동</t>
  </si>
  <si>
    <t>서울특별시 종로구 관훈동</t>
  </si>
  <si>
    <t>창신동</t>
  </si>
  <si>
    <t>서울특별시 종로구 창신동</t>
  </si>
  <si>
    <t>세종로</t>
  </si>
  <si>
    <t>서울특별시 종로구 세종로</t>
  </si>
  <si>
    <t>종로6가</t>
  </si>
  <si>
    <t>서울특별시 종로구 종로6가</t>
  </si>
  <si>
    <t>교남동</t>
  </si>
  <si>
    <t>서울특별시 종로구 교남동</t>
  </si>
  <si>
    <t>관수동</t>
  </si>
  <si>
    <t>서울특별시 종로구 관수동</t>
  </si>
  <si>
    <t>청진동</t>
  </si>
  <si>
    <t>서울특별시 종로구 청진동</t>
  </si>
  <si>
    <t>권농동</t>
  </si>
  <si>
    <t>서울특별시 종로구 권농동</t>
  </si>
  <si>
    <t>송현동</t>
  </si>
  <si>
    <t>서울특별시 종로구 송현동</t>
  </si>
  <si>
    <t>사직동</t>
  </si>
  <si>
    <t>서울특별시 종로구 사직동</t>
  </si>
  <si>
    <t>필운동</t>
  </si>
  <si>
    <t>서울특별시 종로구 필운동</t>
  </si>
  <si>
    <t>이화동</t>
  </si>
  <si>
    <t>서울특별시 종로구 이화동</t>
  </si>
  <si>
    <t>체부동</t>
  </si>
  <si>
    <t>서울특별시 종로구 체부동</t>
  </si>
  <si>
    <t>안국동</t>
  </si>
  <si>
    <t>서울특별시 종로구 안국동</t>
  </si>
  <si>
    <t>통의동</t>
  </si>
  <si>
    <t>서울특별시 종로구 통의동</t>
  </si>
  <si>
    <t>연지동</t>
  </si>
  <si>
    <t>서울특별시 종로구 연지동</t>
  </si>
  <si>
    <t>중학동</t>
  </si>
  <si>
    <t>서울특별시 종로구 중학동</t>
  </si>
  <si>
    <t>내자동</t>
  </si>
  <si>
    <t>서울특별시 종로구 내자동</t>
  </si>
  <si>
    <t>적선동</t>
  </si>
  <si>
    <t>서울특별시 종로구 적선동</t>
  </si>
  <si>
    <t>종로2가</t>
  </si>
  <si>
    <t>서울특별시 종로구 종로2가</t>
  </si>
  <si>
    <t>경운동</t>
  </si>
  <si>
    <t>서울특별시 종로구 경운동</t>
  </si>
  <si>
    <t>원남동</t>
  </si>
  <si>
    <t>서울특별시 종로구 원남동</t>
  </si>
  <si>
    <t>행촌동</t>
  </si>
  <si>
    <t>서울특별시 종로구 행촌동</t>
  </si>
  <si>
    <t>훈정동</t>
  </si>
  <si>
    <t>서울특별시 종로구 훈정동</t>
  </si>
  <si>
    <t>운니동</t>
  </si>
  <si>
    <t>서울특별시 종로구 운니동</t>
  </si>
  <si>
    <t>낙원동</t>
  </si>
  <si>
    <t>서울특별시 종로구 낙원동</t>
  </si>
  <si>
    <t>사간동</t>
  </si>
  <si>
    <t>서울특별시 종로구 사간동</t>
  </si>
  <si>
    <t>무악동</t>
  </si>
  <si>
    <t>서울특별시 종로구 무악동</t>
  </si>
  <si>
    <t>누상동</t>
  </si>
  <si>
    <t>서울특별시 종로구 누상동</t>
  </si>
  <si>
    <t>화동</t>
  </si>
  <si>
    <t>서울특별시 종로구 화동</t>
  </si>
  <si>
    <t>명륜4가</t>
  </si>
  <si>
    <t>서울특별시 종로구 명륜4가</t>
  </si>
  <si>
    <t>효자동</t>
  </si>
  <si>
    <t>서울특별시 종로구 효자동</t>
  </si>
  <si>
    <t>팔판동</t>
  </si>
  <si>
    <t>서울특별시 종로구 팔판동</t>
  </si>
  <si>
    <t>신교동</t>
  </si>
  <si>
    <t>서울특별시 종로구 신교동</t>
  </si>
  <si>
    <t>가회동</t>
  </si>
  <si>
    <t>서울특별시 종로구 가회동</t>
  </si>
  <si>
    <t>명륜2가</t>
  </si>
  <si>
    <t>서울특별시 종로구 명륜2가</t>
  </si>
  <si>
    <t>청운동</t>
  </si>
  <si>
    <t>서울특별시 종로구 청운동</t>
  </si>
  <si>
    <t>옥인동</t>
  </si>
  <si>
    <t>서울특별시 종로구 옥인동</t>
  </si>
  <si>
    <t>와룡동</t>
  </si>
  <si>
    <t>서울특별시 종로구 와룡동</t>
  </si>
  <si>
    <t>계동</t>
  </si>
  <si>
    <t>서울특별시 종로구 계동</t>
  </si>
  <si>
    <t>원서동</t>
  </si>
  <si>
    <t>서울특별시 종로구 원서동</t>
  </si>
  <si>
    <t>명륜3가</t>
  </si>
  <si>
    <t>서울특별시 종로구 명륜3가</t>
  </si>
  <si>
    <t>명륜1가</t>
  </si>
  <si>
    <t>서울특별시 종로구 명륜1가</t>
  </si>
  <si>
    <t>재동</t>
  </si>
  <si>
    <t>서울특별시 종로구 재동</t>
  </si>
  <si>
    <t>누하동</t>
  </si>
  <si>
    <t>서울특별시 종로구 누하동</t>
  </si>
  <si>
    <t>통인동</t>
  </si>
  <si>
    <t>서울특별시 종로구 통인동</t>
  </si>
  <si>
    <t>소격동</t>
  </si>
  <si>
    <t>서울특별시 종로구 소격동</t>
  </si>
  <si>
    <t>창성동</t>
  </si>
  <si>
    <t>서울특별시 종로구 창성동</t>
  </si>
  <si>
    <t>연건동</t>
  </si>
  <si>
    <t>서울특별시 종로구 연건동</t>
  </si>
  <si>
    <t>평창동</t>
  </si>
  <si>
    <t>서울특별시 종로구 평창동</t>
  </si>
  <si>
    <t>구기동</t>
  </si>
  <si>
    <t>서울특별시 종로구 구기동</t>
  </si>
  <si>
    <t>숭인동</t>
  </si>
  <si>
    <t>서울특별시 종로구 숭인동</t>
  </si>
  <si>
    <t>동숭동</t>
  </si>
  <si>
    <t>서울특별시 종로구 동숭동</t>
  </si>
  <si>
    <t>삼청동</t>
  </si>
  <si>
    <t>서울특별시 종로구 삼청동</t>
  </si>
  <si>
    <t>부암동</t>
  </si>
  <si>
    <t>서울특별시 종로구 부암동</t>
  </si>
  <si>
    <t>혜화동</t>
  </si>
  <si>
    <t>서울특별시 종로구 혜화동</t>
  </si>
  <si>
    <t>신영동</t>
  </si>
  <si>
    <t>서울특별시 종로구 신영동</t>
  </si>
  <si>
    <t>중구</t>
  </si>
  <si>
    <t>장충동1가</t>
  </si>
  <si>
    <t>서울특별시 중구 장충동1가</t>
  </si>
  <si>
    <t>장충동2가</t>
  </si>
  <si>
    <t>서울특별시 중구 장충동2가</t>
  </si>
  <si>
    <t>인현동1가</t>
  </si>
  <si>
    <t>서울특별시 중구 인현동1가</t>
  </si>
  <si>
    <t>을지로2가</t>
  </si>
  <si>
    <t>서울특별시 중구 을지로2가</t>
  </si>
  <si>
    <t>예관동</t>
  </si>
  <si>
    <t>서울특별시 중구 예관동</t>
  </si>
  <si>
    <t>충무로4가</t>
  </si>
  <si>
    <t>서울특별시 중구 충무로4가</t>
  </si>
  <si>
    <t>삼각동</t>
  </si>
  <si>
    <t>서울특별시 중구 삼각동</t>
  </si>
  <si>
    <t>남대문로1가</t>
  </si>
  <si>
    <t>서울특별시 중구 남대문로1가</t>
  </si>
  <si>
    <t>필동1가</t>
  </si>
  <si>
    <t>서울특별시 중구 필동1가</t>
  </si>
  <si>
    <t>남학동</t>
  </si>
  <si>
    <t>서울특별시 중구 남학동</t>
  </si>
  <si>
    <t>장교동</t>
  </si>
  <si>
    <t>서울특별시 중구 장교동</t>
  </si>
  <si>
    <t>저동2가</t>
  </si>
  <si>
    <t>서울특별시 중구 저동2가</t>
  </si>
  <si>
    <t>인현동2가</t>
  </si>
  <si>
    <t>서울특별시 중구 인현동2가</t>
  </si>
  <si>
    <t>명동1가</t>
  </si>
  <si>
    <t>서울특별시 중구 명동1가</t>
  </si>
  <si>
    <t>저동1가</t>
  </si>
  <si>
    <t>서울특별시 중구 저동1가</t>
  </si>
  <si>
    <t>의주로1가</t>
  </si>
  <si>
    <t>서울특별시 중구 의주로1가</t>
  </si>
  <si>
    <t>의주로2가</t>
  </si>
  <si>
    <t>서울특별시 중구 의주로2가</t>
  </si>
  <si>
    <t>회현동2가</t>
  </si>
  <si>
    <t>서울특별시 중구 회현동2가</t>
  </si>
  <si>
    <t>남산동1가</t>
  </si>
  <si>
    <t>서울특별시 중구 남산동1가</t>
  </si>
  <si>
    <t>남산동3가</t>
  </si>
  <si>
    <t>서울특별시 중구 남산동3가</t>
  </si>
  <si>
    <t>충무로3가</t>
  </si>
  <si>
    <t>서울특별시 중구 충무로3가</t>
  </si>
  <si>
    <t>충무로5가</t>
  </si>
  <si>
    <t>서울특별시 중구 충무로5가</t>
  </si>
  <si>
    <t>초동</t>
  </si>
  <si>
    <t>서울특별시 중구 초동</t>
  </si>
  <si>
    <t>묵정동</t>
  </si>
  <si>
    <t>서울특별시 중구 묵정동</t>
  </si>
  <si>
    <t>오장동</t>
  </si>
  <si>
    <t>서울특별시 중구 오장동</t>
  </si>
  <si>
    <t>광희동2가</t>
  </si>
  <si>
    <t>서울특별시 중구 광희동2가</t>
  </si>
  <si>
    <t>광희동1가</t>
  </si>
  <si>
    <t>서울특별시 중구 광희동1가</t>
  </si>
  <si>
    <t>쌍림동</t>
  </si>
  <si>
    <t>서울특별시 중구 쌍림동</t>
  </si>
  <si>
    <t>회현동3가</t>
  </si>
  <si>
    <t>서울특별시 중구 회현동3가</t>
  </si>
  <si>
    <t>남산동2가</t>
  </si>
  <si>
    <t>서울특별시 중구 남산동2가</t>
  </si>
  <si>
    <t>소공동</t>
  </si>
  <si>
    <t>서울특별시 중구 소공동</t>
  </si>
  <si>
    <t>북창동</t>
  </si>
  <si>
    <t>서울특별시 중구 북창동</t>
  </si>
  <si>
    <t>을지로3가</t>
  </si>
  <si>
    <t>서울특별시 중구 을지로3가</t>
  </si>
  <si>
    <t>충정로1가</t>
  </si>
  <si>
    <t>서울특별시 중구 충정로1가</t>
  </si>
  <si>
    <t>을지로6가</t>
  </si>
  <si>
    <t>서울특별시 중구 을지로6가</t>
  </si>
  <si>
    <t>명동2가</t>
  </si>
  <si>
    <t>서울특별시 중구 명동2가</t>
  </si>
  <si>
    <t>을지로1가</t>
  </si>
  <si>
    <t>서울특별시 중구 을지로1가</t>
  </si>
  <si>
    <t>수표동</t>
  </si>
  <si>
    <t>서울특별시 중구 수표동</t>
  </si>
  <si>
    <t>을지로7가</t>
  </si>
  <si>
    <t>서울특별시 중구 을지로7가</t>
  </si>
  <si>
    <t>방산동</t>
  </si>
  <si>
    <t>서울특별시 중구 방산동</t>
  </si>
  <si>
    <t>순화동</t>
  </si>
  <si>
    <t>서울특별시 중구 순화동</t>
  </si>
  <si>
    <t>남대문로5가</t>
  </si>
  <si>
    <t>서울특별시 중구 남대문로5가</t>
  </si>
  <si>
    <t>남대문로4가</t>
  </si>
  <si>
    <t>서울특별시 중구 남대문로4가</t>
  </si>
  <si>
    <t>봉래동1가</t>
  </si>
  <si>
    <t>서울특별시 중구 봉래동1가</t>
  </si>
  <si>
    <t>남창동</t>
  </si>
  <si>
    <t>서울특별시 중구 남창동</t>
  </si>
  <si>
    <t>무학동</t>
  </si>
  <si>
    <t>서울특별시 중구 무학동</t>
  </si>
  <si>
    <t>황학동</t>
  </si>
  <si>
    <t>서울특별시 중구 황학동</t>
  </si>
  <si>
    <t>흥인동</t>
  </si>
  <si>
    <t>서울특별시 중구 흥인동</t>
  </si>
  <si>
    <t>만리동2가</t>
  </si>
  <si>
    <t>서울특별시 중구 만리동2가</t>
  </si>
  <si>
    <t>정동</t>
  </si>
  <si>
    <t>서울특별시 중구 정동</t>
  </si>
  <si>
    <t>예장동</t>
  </si>
  <si>
    <t>서울특별시 중구 예장동</t>
  </si>
  <si>
    <t>중림동</t>
  </si>
  <si>
    <t>서울특별시 중구 중림동</t>
  </si>
  <si>
    <t>신당동</t>
  </si>
  <si>
    <t>서울특별시 중구 신당동</t>
  </si>
  <si>
    <t>봉래동2가</t>
  </si>
  <si>
    <t>서울특별시 중구 봉래동2가</t>
  </si>
  <si>
    <t>회현동1가</t>
  </si>
  <si>
    <t>서울특별시 중구 회현동1가</t>
  </si>
  <si>
    <t>만리동1가</t>
  </si>
  <si>
    <t>서울특별시 중구 만리동1가</t>
  </si>
  <si>
    <t>태평로1가</t>
  </si>
  <si>
    <t>서울특별시 중구 태평로1가</t>
  </si>
  <si>
    <t>다동</t>
  </si>
  <si>
    <t>서울특별시 중구 다동</t>
  </si>
  <si>
    <t>무교동</t>
  </si>
  <si>
    <t>서울특별시 중구 무교동</t>
  </si>
  <si>
    <t>입정동</t>
  </si>
  <si>
    <t>서울특별시 중구 입정동</t>
  </si>
  <si>
    <t>주교동</t>
  </si>
  <si>
    <t>서울특별시 중구 주교동</t>
  </si>
  <si>
    <t>산림동</t>
  </si>
  <si>
    <t>서울특별시 중구 산림동</t>
  </si>
  <si>
    <t>수하동</t>
  </si>
  <si>
    <t>서울특별시 중구 수하동</t>
  </si>
  <si>
    <t>충무로1가</t>
  </si>
  <si>
    <t>서울특별시 중구 충무로1가</t>
  </si>
  <si>
    <t>충무로2가</t>
  </si>
  <si>
    <t>서울특별시 중구 충무로2가</t>
  </si>
  <si>
    <t>남대문로3가</t>
  </si>
  <si>
    <t>서울특별시 중구 남대문로3가</t>
  </si>
  <si>
    <t>남대문로2가</t>
  </si>
  <si>
    <t>서울특별시 중구 남대문로2가</t>
  </si>
  <si>
    <t>서소문동</t>
  </si>
  <si>
    <t>서울특별시 중구 서소문동</t>
  </si>
  <si>
    <t>태평로2가</t>
  </si>
  <si>
    <t>서울특별시 중구 태평로2가</t>
  </si>
  <si>
    <t>을지로4가</t>
  </si>
  <si>
    <t>서울특별시 중구 을지로4가</t>
  </si>
  <si>
    <t>필동3가</t>
  </si>
  <si>
    <t>서울특별시 중구 필동3가</t>
  </si>
  <si>
    <t>필동2가</t>
  </si>
  <si>
    <t>서울특별시 중구 필동2가</t>
  </si>
  <si>
    <t>주자동</t>
  </si>
  <si>
    <t>서울특별시 중구 주자동</t>
  </si>
  <si>
    <t>을지로5가</t>
  </si>
  <si>
    <t>서울특별시 중구 을지로5가</t>
  </si>
  <si>
    <t>용산구</t>
  </si>
  <si>
    <t>용산동4가</t>
  </si>
  <si>
    <t>서울특별시 용산구 용산동4가</t>
  </si>
  <si>
    <t>동빙고동</t>
  </si>
  <si>
    <t>서울특별시 용산구 동빙고동</t>
  </si>
  <si>
    <t>도원동</t>
  </si>
  <si>
    <t>서울특별시 용산구 도원동</t>
  </si>
  <si>
    <t>용산동6가</t>
  </si>
  <si>
    <t>서울특별시 용산구 용산동6가</t>
  </si>
  <si>
    <t>용산동3가</t>
  </si>
  <si>
    <t>서울특별시 용산구 용산동3가</t>
  </si>
  <si>
    <t>용문동</t>
  </si>
  <si>
    <t>서울특별시 용산구 용문동</t>
  </si>
  <si>
    <t>청암동</t>
  </si>
  <si>
    <t>서울특별시 용산구 청암동</t>
  </si>
  <si>
    <t>원효로3가</t>
  </si>
  <si>
    <t>서울특별시 용산구 원효로3가</t>
  </si>
  <si>
    <t>효창동</t>
  </si>
  <si>
    <t>서울특별시 용산구 효창동</t>
  </si>
  <si>
    <t>동자동</t>
  </si>
  <si>
    <t>서울특별시 용산구 동자동</t>
  </si>
  <si>
    <t>한남동</t>
  </si>
  <si>
    <t>서울특별시 용산구 한남동</t>
  </si>
  <si>
    <t>원효로4가</t>
  </si>
  <si>
    <t>서울특별시 용산구 원효로4가</t>
  </si>
  <si>
    <t>이촌동</t>
  </si>
  <si>
    <t>서울특별시 용산구 이촌동</t>
  </si>
  <si>
    <t>후암동</t>
  </si>
  <si>
    <t>서울특별시 용산구 후암동</t>
  </si>
  <si>
    <t>한강로2가</t>
  </si>
  <si>
    <t>서울특별시 용산구 한강로2가</t>
  </si>
  <si>
    <t>갈월동</t>
  </si>
  <si>
    <t>서울특별시 용산구 갈월동</t>
  </si>
  <si>
    <t>용산동2가</t>
  </si>
  <si>
    <t>서울특별시 용산구 용산동2가</t>
  </si>
  <si>
    <t>신계동</t>
  </si>
  <si>
    <t>서울특별시 용산구 신계동</t>
  </si>
  <si>
    <t>원효로2가</t>
  </si>
  <si>
    <t>서울특별시 용산구 원효로2가</t>
  </si>
  <si>
    <t>용산동5가</t>
  </si>
  <si>
    <t>서울특별시 용산구 용산동5가</t>
  </si>
  <si>
    <t>한강로1가</t>
  </si>
  <si>
    <t>서울특별시 용산구 한강로1가</t>
  </si>
  <si>
    <t>한강로3가</t>
  </si>
  <si>
    <t>서울특별시 용산구 한강로3가</t>
  </si>
  <si>
    <t>문배동</t>
  </si>
  <si>
    <t>서울특별시 용산구 문배동</t>
  </si>
  <si>
    <t>원효로1가</t>
  </si>
  <si>
    <t>서울특별시 용산구 원효로1가</t>
  </si>
  <si>
    <t>청파동3가</t>
  </si>
  <si>
    <t>서울특별시 용산구 청파동3가</t>
  </si>
  <si>
    <t>남영동</t>
  </si>
  <si>
    <t>서울특별시 용산구 남영동</t>
  </si>
  <si>
    <t>용산동1가</t>
  </si>
  <si>
    <t>서울특별시 용산구 용산동1가</t>
  </si>
  <si>
    <t>청파동2가</t>
  </si>
  <si>
    <t>서울특별시 용산구 청파동2가</t>
  </si>
  <si>
    <t>신창동</t>
  </si>
  <si>
    <t>서울특별시 용산구 신창동</t>
  </si>
  <si>
    <t>산천동</t>
  </si>
  <si>
    <t>서울특별시 용산구 산천동</t>
  </si>
  <si>
    <t>청파동1가</t>
  </si>
  <si>
    <t>서울특별시 용산구 청파동1가</t>
  </si>
  <si>
    <t>이태원동</t>
  </si>
  <si>
    <t>서울특별시 용산구 이태원동</t>
  </si>
  <si>
    <t>보광동</t>
  </si>
  <si>
    <t>서울특별시 용산구 보광동</t>
  </si>
  <si>
    <t>서계동</t>
  </si>
  <si>
    <t>서울특별시 용산구 서계동</t>
  </si>
  <si>
    <t>주성동</t>
  </si>
  <si>
    <t>서울특별시 용산구 주성동</t>
  </si>
  <si>
    <t>서빙고동</t>
  </si>
  <si>
    <t>서울특별시 용산구 서빙고동</t>
  </si>
  <si>
    <t>성동구</t>
  </si>
  <si>
    <t>성수동2가</t>
  </si>
  <si>
    <t>서울특별시 성동구 성수동2가</t>
  </si>
  <si>
    <t>도선동</t>
  </si>
  <si>
    <t>서울특별시 성동구 도선동</t>
  </si>
  <si>
    <t>행당동</t>
  </si>
  <si>
    <t>서울특별시 성동구 행당동</t>
  </si>
  <si>
    <t>상왕십리동</t>
  </si>
  <si>
    <t>서울특별시 성동구 상왕십리동</t>
  </si>
  <si>
    <t>홍익동</t>
  </si>
  <si>
    <t>서울특별시 성동구 홍익동</t>
  </si>
  <si>
    <t>사근동</t>
  </si>
  <si>
    <t>서울특별시 성동구 사근동</t>
  </si>
  <si>
    <t>금호동2가</t>
  </si>
  <si>
    <t>서울특별시 성동구 금호동2가</t>
  </si>
  <si>
    <t>금호동3가</t>
  </si>
  <si>
    <t>서울특별시 성동구 금호동3가</t>
  </si>
  <si>
    <t>성수동1가</t>
  </si>
  <si>
    <t>서울특별시 성동구 성수동1가</t>
  </si>
  <si>
    <t>금호동1가</t>
  </si>
  <si>
    <t>서울특별시 성동구 금호동1가</t>
  </si>
  <si>
    <t>금호동4가</t>
  </si>
  <si>
    <t>서울특별시 성동구 금호동4가</t>
  </si>
  <si>
    <t>용답동</t>
  </si>
  <si>
    <t>서울특별시 성동구 용답동</t>
  </si>
  <si>
    <t>마장동</t>
  </si>
  <si>
    <t>서울특별시 성동구 마장동</t>
  </si>
  <si>
    <t>하왕십리동</t>
  </si>
  <si>
    <t>서울특별시 성동구 하왕십리동</t>
  </si>
  <si>
    <t>응봉동</t>
  </si>
  <si>
    <t>서울특별시 성동구 응봉동</t>
  </si>
  <si>
    <t>송정동</t>
  </si>
  <si>
    <t>서울특별시 성동구 송정동</t>
  </si>
  <si>
    <t>옥수동</t>
  </si>
  <si>
    <t>서울특별시 성동구 옥수동</t>
  </si>
  <si>
    <t>광진구</t>
  </si>
  <si>
    <t>자양동</t>
  </si>
  <si>
    <t>서울특별시 광진구 자양동</t>
  </si>
  <si>
    <t>구의동</t>
  </si>
  <si>
    <t>서울특별시 광진구 구의동</t>
  </si>
  <si>
    <t>화양동</t>
  </si>
  <si>
    <t>서울특별시 광진구 화양동</t>
  </si>
  <si>
    <t>능동</t>
  </si>
  <si>
    <t>서울특별시 광진구 능동</t>
  </si>
  <si>
    <t>광장동</t>
  </si>
  <si>
    <t>서울특별시 광진구 광장동</t>
  </si>
  <si>
    <t>군자동</t>
  </si>
  <si>
    <t>서울특별시 광진구 군자동</t>
  </si>
  <si>
    <t>중곡동</t>
  </si>
  <si>
    <t>서울특별시 광진구 중곡동</t>
  </si>
  <si>
    <t>동대문구</t>
  </si>
  <si>
    <t>장안동</t>
  </si>
  <si>
    <t>서울특별시 동대문구 장안동</t>
  </si>
  <si>
    <t>신설동</t>
  </si>
  <si>
    <t>서울특별시 동대문구 신설동</t>
  </si>
  <si>
    <t>용두동</t>
  </si>
  <si>
    <t>서울특별시 동대문구 용두동</t>
  </si>
  <si>
    <t>청량리동</t>
  </si>
  <si>
    <t>서울특별시 동대문구 청량리동</t>
  </si>
  <si>
    <t>휘경동</t>
  </si>
  <si>
    <t>서울특별시 동대문구 휘경동</t>
  </si>
  <si>
    <t>이문동</t>
  </si>
  <si>
    <t>서울특별시 동대문구 이문동</t>
  </si>
  <si>
    <t>제기동</t>
  </si>
  <si>
    <t>서울특별시 동대문구 제기동</t>
  </si>
  <si>
    <t>답십리동</t>
  </si>
  <si>
    <t>서울특별시 동대문구 답십리동</t>
  </si>
  <si>
    <t>전농동</t>
  </si>
  <si>
    <t>서울특별시 동대문구 전농동</t>
  </si>
  <si>
    <t>회기동</t>
  </si>
  <si>
    <t>서울특별시 동대문구 회기동</t>
  </si>
  <si>
    <t>중랑구</t>
  </si>
  <si>
    <t>중화동</t>
  </si>
  <si>
    <t>서울특별시 중랑구 중화동</t>
  </si>
  <si>
    <t>상봉동</t>
  </si>
  <si>
    <t>서울특별시 중랑구 상봉동</t>
  </si>
  <si>
    <t>묵동</t>
  </si>
  <si>
    <t>서울특별시 중랑구 묵동</t>
  </si>
  <si>
    <t>면목동</t>
  </si>
  <si>
    <t>서울특별시 중랑구 면목동</t>
  </si>
  <si>
    <t>망우동</t>
  </si>
  <si>
    <t>서울특별시 중랑구 망우동</t>
  </si>
  <si>
    <t>신내동</t>
  </si>
  <si>
    <t>서울특별시 중랑구 신내동</t>
  </si>
  <si>
    <t>성북구</t>
  </si>
  <si>
    <t>성북동1가</t>
  </si>
  <si>
    <t>서울특별시 성북구 성북동1가</t>
  </si>
  <si>
    <t>동소문동6가</t>
  </si>
  <si>
    <t>서울특별시 성북구 동소문동6가</t>
  </si>
  <si>
    <t>석관동</t>
  </si>
  <si>
    <t>서울특별시 성북구 석관동</t>
  </si>
  <si>
    <t>보문동4가</t>
  </si>
  <si>
    <t>서울특별시 성북구 보문동4가</t>
  </si>
  <si>
    <t>보문동5가</t>
  </si>
  <si>
    <t>서울특별시 성북구 보문동5가</t>
  </si>
  <si>
    <t>동소문동3가</t>
  </si>
  <si>
    <t>서울특별시 성북구 동소문동3가</t>
  </si>
  <si>
    <t>동소문동5가</t>
  </si>
  <si>
    <t>서울특별시 성북구 동소문동5가</t>
  </si>
  <si>
    <t>동소문동4가</t>
  </si>
  <si>
    <t>서울특별시 성북구 동소문동4가</t>
  </si>
  <si>
    <t>동소문동7가</t>
  </si>
  <si>
    <t>서울특별시 성북구 동소문동7가</t>
  </si>
  <si>
    <t>보문동1가</t>
  </si>
  <si>
    <t>서울특별시 성북구 보문동1가</t>
  </si>
  <si>
    <t>삼선동5가</t>
  </si>
  <si>
    <t>서울특별시 성북구 삼선동5가</t>
  </si>
  <si>
    <t>길음동</t>
  </si>
  <si>
    <t>서울특별시 성북구 길음동</t>
  </si>
  <si>
    <t>삼선동4가</t>
  </si>
  <si>
    <t>서울특별시 성북구 삼선동4가</t>
  </si>
  <si>
    <t>돈암동</t>
  </si>
  <si>
    <t>서울특별시 성북구 돈암동</t>
  </si>
  <si>
    <t>보문동7가</t>
  </si>
  <si>
    <t>서울특별시 성북구 보문동7가</t>
  </si>
  <si>
    <t>동소문동2가</t>
  </si>
  <si>
    <t>서울특별시 성북구 동소문동2가</t>
  </si>
  <si>
    <t>성북동</t>
  </si>
  <si>
    <t>서울특별시 성북구 성북동</t>
  </si>
  <si>
    <t>안암동2가</t>
  </si>
  <si>
    <t>서울특별시 성북구 안암동2가</t>
  </si>
  <si>
    <t>안암동1가</t>
  </si>
  <si>
    <t>서울특별시 성북구 안암동1가</t>
  </si>
  <si>
    <t>안암동5가</t>
  </si>
  <si>
    <t>서울특별시 성북구 안암동5가</t>
  </si>
  <si>
    <t>삼선동2가</t>
  </si>
  <si>
    <t>서울특별시 성북구 삼선동2가</t>
  </si>
  <si>
    <t>종암동</t>
  </si>
  <si>
    <t>서울특별시 성북구 종암동</t>
  </si>
  <si>
    <t>보문동2가</t>
  </si>
  <si>
    <t>서울특별시 성북구 보문동2가</t>
  </si>
  <si>
    <t>보문동6가</t>
  </si>
  <si>
    <t>서울특별시 성북구 보문동6가</t>
  </si>
  <si>
    <t>안암동4가</t>
  </si>
  <si>
    <t>서울특별시 성북구 안암동4가</t>
  </si>
  <si>
    <t>안암동3가</t>
  </si>
  <si>
    <t>서울특별시 성북구 안암동3가</t>
  </si>
  <si>
    <t>하월곡동</t>
  </si>
  <si>
    <t>서울특별시 성북구 하월곡동</t>
  </si>
  <si>
    <t>삼선동3가</t>
  </si>
  <si>
    <t>서울특별시 성북구 삼선동3가</t>
  </si>
  <si>
    <t>보문동3가</t>
  </si>
  <si>
    <t>서울특별시 성북구 보문동3가</t>
  </si>
  <si>
    <t>동선동5가</t>
  </si>
  <si>
    <t>서울특별시 성북구 동선동5가</t>
  </si>
  <si>
    <t>동선동3가</t>
  </si>
  <si>
    <t>서울특별시 성북구 동선동3가</t>
  </si>
  <si>
    <t>동선동4가</t>
  </si>
  <si>
    <t>서울특별시 성북구 동선동4가</t>
  </si>
  <si>
    <t>동선동1가</t>
  </si>
  <si>
    <t>서울특별시 성북구 동선동1가</t>
  </si>
  <si>
    <t>동소문동1가</t>
  </si>
  <si>
    <t>서울특별시 성북구 동소문동1가</t>
  </si>
  <si>
    <t>동선동2가</t>
  </si>
  <si>
    <t>서울특별시 성북구 동선동2가</t>
  </si>
  <si>
    <t>삼선동1가</t>
  </si>
  <si>
    <t>서울특별시 성북구 삼선동1가</t>
  </si>
  <si>
    <t>장위동</t>
  </si>
  <si>
    <t>서울특별시 성북구 장위동</t>
  </si>
  <si>
    <t>정릉동</t>
  </si>
  <si>
    <t>서울특별시 성북구 정릉동</t>
  </si>
  <si>
    <t>상월곡동</t>
  </si>
  <si>
    <t>서울특별시 성북구 상월곡동</t>
  </si>
  <si>
    <t>강북구</t>
  </si>
  <si>
    <t>미아동</t>
  </si>
  <si>
    <t>서울특별시 강북구 미아동</t>
  </si>
  <si>
    <t>우이동</t>
  </si>
  <si>
    <t>서울특별시 강북구 우이동</t>
  </si>
  <si>
    <t>번동</t>
  </si>
  <si>
    <t>서울특별시 강북구 번동</t>
  </si>
  <si>
    <t>수유동</t>
  </si>
  <si>
    <t>서울특별시 강북구 수유동</t>
  </si>
  <si>
    <t>도봉구</t>
  </si>
  <si>
    <t>쌍문동</t>
  </si>
  <si>
    <t>서울특별시 도봉구 쌍문동</t>
  </si>
  <si>
    <t>창동</t>
  </si>
  <si>
    <t>서울특별시 도봉구 창동</t>
  </si>
  <si>
    <t>방학동</t>
  </si>
  <si>
    <t>서울특별시 도봉구 방학동</t>
  </si>
  <si>
    <t>도봉동</t>
  </si>
  <si>
    <t>서울특별시 도봉구 도봉동</t>
  </si>
  <si>
    <t>노원구</t>
  </si>
  <si>
    <t>공릉동</t>
  </si>
  <si>
    <t>서울특별시 노원구 공릉동</t>
  </si>
  <si>
    <t>하계동</t>
  </si>
  <si>
    <t>서울특별시 노원구 하계동</t>
  </si>
  <si>
    <t>중계동</t>
  </si>
  <si>
    <t>서울특별시 노원구 중계동</t>
  </si>
  <si>
    <t>상계동</t>
  </si>
  <si>
    <t>서울특별시 노원구 상계동</t>
  </si>
  <si>
    <t>월계동</t>
  </si>
  <si>
    <t>서울특별시 노원구 월계동</t>
  </si>
  <si>
    <t>은평구</t>
  </si>
  <si>
    <t>대조동</t>
  </si>
  <si>
    <t>서울특별시 은평구 대조동</t>
  </si>
  <si>
    <t>진관동</t>
  </si>
  <si>
    <t>서울특별시 은평구 진관동</t>
  </si>
  <si>
    <t>갈현동</t>
  </si>
  <si>
    <t>서울특별시 은평구 갈현동</t>
  </si>
  <si>
    <t>구산동</t>
  </si>
  <si>
    <t>서울특별시 은평구 구산동</t>
  </si>
  <si>
    <t>불광동</t>
  </si>
  <si>
    <t>서울특별시 은평구 불광동</t>
  </si>
  <si>
    <t>증산동</t>
  </si>
  <si>
    <t>서울특별시 은평구 증산동</t>
  </si>
  <si>
    <t>신사동</t>
  </si>
  <si>
    <t>서울특별시 은평구 신사동</t>
  </si>
  <si>
    <t>녹번동</t>
  </si>
  <si>
    <t>서울특별시 은평구 녹번동</t>
  </si>
  <si>
    <t>응암동</t>
  </si>
  <si>
    <t>서울특별시 은평구 응암동</t>
  </si>
  <si>
    <t>역촌동</t>
  </si>
  <si>
    <t>서울특별시 은평구 역촌동</t>
  </si>
  <si>
    <t>수색동</t>
  </si>
  <si>
    <t>서울특별시 은평구 수색동</t>
  </si>
  <si>
    <t>서대문구</t>
  </si>
  <si>
    <t>합동</t>
  </si>
  <si>
    <t>서울특별시 서대문구 합동</t>
  </si>
  <si>
    <t>연희동</t>
  </si>
  <si>
    <t>서울특별시 서대문구 연희동</t>
  </si>
  <si>
    <t>미근동</t>
  </si>
  <si>
    <t>서울특별시 서대문구 미근동</t>
  </si>
  <si>
    <t>신촌동</t>
  </si>
  <si>
    <t>서울특별시 서대문구 신촌동</t>
  </si>
  <si>
    <t>북아현동</t>
  </si>
  <si>
    <t>서울특별시 서대문구 북아현동</t>
  </si>
  <si>
    <t>봉원동</t>
  </si>
  <si>
    <t>서울특별시 서대문구 봉원동</t>
  </si>
  <si>
    <t>대현동</t>
  </si>
  <si>
    <t>서울특별시 서대문구 대현동</t>
  </si>
  <si>
    <t>충정로2가</t>
  </si>
  <si>
    <t>서울특별시 서대문구 충정로2가</t>
  </si>
  <si>
    <t>냉천동</t>
  </si>
  <si>
    <t>서울특별시 서대문구 냉천동</t>
  </si>
  <si>
    <t>옥천동</t>
  </si>
  <si>
    <t>서울특별시 서대문구 옥천동</t>
  </si>
  <si>
    <t>창천동</t>
  </si>
  <si>
    <t>서울특별시 서대문구 창천동</t>
  </si>
  <si>
    <t>현저동</t>
  </si>
  <si>
    <t>서울특별시 서대문구 현저동</t>
  </si>
  <si>
    <t>천연동</t>
  </si>
  <si>
    <t>서울특별시 서대문구 천연동</t>
  </si>
  <si>
    <t>홍제동</t>
  </si>
  <si>
    <t>서울특별시 서대문구 홍제동</t>
  </si>
  <si>
    <t>대신동</t>
  </si>
  <si>
    <t>서울특별시 서대문구 대신동</t>
  </si>
  <si>
    <t>충정로3가</t>
  </si>
  <si>
    <t>서울특별시 서대문구 충정로3가</t>
  </si>
  <si>
    <t>영천동</t>
  </si>
  <si>
    <t>서울특별시 서대문구 영천동</t>
  </si>
  <si>
    <t>홍은동</t>
  </si>
  <si>
    <t>서울특별시 서대문구 홍은동</t>
  </si>
  <si>
    <t>남가좌동</t>
  </si>
  <si>
    <t>서울특별시 서대문구 남가좌동</t>
  </si>
  <si>
    <t>북가좌동</t>
  </si>
  <si>
    <t>서울특별시 서대문구 북가좌동</t>
  </si>
  <si>
    <t>마포구</t>
  </si>
  <si>
    <t>신공덕동</t>
  </si>
  <si>
    <t>서울특별시 마포구 신공덕동</t>
  </si>
  <si>
    <t>대흥동</t>
  </si>
  <si>
    <t>서울특별시 마포구 대흥동</t>
  </si>
  <si>
    <t>연남동</t>
  </si>
  <si>
    <t>서울특별시 마포구 연남동</t>
  </si>
  <si>
    <t>현석동</t>
  </si>
  <si>
    <t>서울특별시 마포구 현석동</t>
  </si>
  <si>
    <t>토정동</t>
  </si>
  <si>
    <t>서울특별시 마포구 토정동</t>
  </si>
  <si>
    <t>중동</t>
  </si>
  <si>
    <t>서울특별시 마포구 중동</t>
  </si>
  <si>
    <t>망원동</t>
  </si>
  <si>
    <t>서울특별시 마포구 망원동</t>
  </si>
  <si>
    <t>신정동</t>
  </si>
  <si>
    <t>서울특별시 마포구 신정동</t>
  </si>
  <si>
    <t>공덕동</t>
  </si>
  <si>
    <t>서울특별시 마포구 공덕동</t>
  </si>
  <si>
    <t>당인동</t>
  </si>
  <si>
    <t>서울특별시 마포구 당인동</t>
  </si>
  <si>
    <t>상수동</t>
  </si>
  <si>
    <t>서울특별시 마포구 상수동</t>
  </si>
  <si>
    <t>구수동</t>
  </si>
  <si>
    <t>서울특별시 마포구 구수동</t>
  </si>
  <si>
    <t>동교동</t>
  </si>
  <si>
    <t>서울특별시 마포구 동교동</t>
  </si>
  <si>
    <t>상암동</t>
  </si>
  <si>
    <t>서울특별시 마포구 상암동</t>
  </si>
  <si>
    <t>성산동</t>
  </si>
  <si>
    <t>서울특별시 마포구 성산동</t>
  </si>
  <si>
    <t>합정동</t>
  </si>
  <si>
    <t>서울특별시 마포구 합정동</t>
  </si>
  <si>
    <t>창전동</t>
  </si>
  <si>
    <t>서울특별시 마포구 창전동</t>
  </si>
  <si>
    <t>아현동</t>
  </si>
  <si>
    <t>서울특별시 마포구 아현동</t>
  </si>
  <si>
    <t>염리동</t>
  </si>
  <si>
    <t>서울특별시 마포구 염리동</t>
  </si>
  <si>
    <t>용강동</t>
  </si>
  <si>
    <t>서울특별시 마포구 용강동</t>
  </si>
  <si>
    <t>하중동</t>
  </si>
  <si>
    <t>서울특별시 마포구 하중동</t>
  </si>
  <si>
    <t>노고산동</t>
  </si>
  <si>
    <t>서울특별시 마포구 노고산동</t>
  </si>
  <si>
    <t>신수동</t>
  </si>
  <si>
    <t>서울특별시 마포구 신수동</t>
  </si>
  <si>
    <t>서교동</t>
  </si>
  <si>
    <t>서울특별시 마포구 서교동</t>
  </si>
  <si>
    <t>도화동</t>
  </si>
  <si>
    <t>서울특별시 마포구 도화동</t>
  </si>
  <si>
    <t>마포동</t>
  </si>
  <si>
    <t>서울특별시 마포구 마포동</t>
  </si>
  <si>
    <t>양천구</t>
  </si>
  <si>
    <t>서울특별시 양천구 신정동</t>
  </si>
  <si>
    <t>신월동</t>
  </si>
  <si>
    <t>서울특별시 양천구 신월동</t>
  </si>
  <si>
    <t>목동</t>
  </si>
  <si>
    <t>서울특별시 양천구 목동</t>
  </si>
  <si>
    <t>강서구</t>
  </si>
  <si>
    <t>등촌동</t>
  </si>
  <si>
    <t>서울특별시 강서구 등촌동</t>
  </si>
  <si>
    <t>가양동</t>
  </si>
  <si>
    <t>서울특별시 강서구 가양동</t>
  </si>
  <si>
    <t>공항동</t>
  </si>
  <si>
    <t>서울특별시 강서구 공항동</t>
  </si>
  <si>
    <t>방화동</t>
  </si>
  <si>
    <t>서울특별시 강서구 방화동</t>
  </si>
  <si>
    <t>과해동</t>
  </si>
  <si>
    <t>서울특별시 강서구 과해동</t>
  </si>
  <si>
    <t>오쇠동</t>
  </si>
  <si>
    <t>서울특별시 강서구 오쇠동</t>
  </si>
  <si>
    <t>오곡동</t>
  </si>
  <si>
    <t>서울특별시 강서구 오곡동</t>
  </si>
  <si>
    <t>개화동</t>
  </si>
  <si>
    <t>서울특별시 강서구 개화동</t>
  </si>
  <si>
    <t>외발산동</t>
  </si>
  <si>
    <t>서울특별시 강서구 외발산동</t>
  </si>
  <si>
    <t>내발산동</t>
  </si>
  <si>
    <t>서울특별시 강서구 내발산동</t>
  </si>
  <si>
    <t>염창동</t>
  </si>
  <si>
    <t>서울특별시 강서구 염창동</t>
  </si>
  <si>
    <t>화곡동</t>
  </si>
  <si>
    <t>서울특별시 강서구 화곡동</t>
  </si>
  <si>
    <t>마곡동</t>
  </si>
  <si>
    <t>서울특별시 강서구 마곡동</t>
  </si>
  <si>
    <t>구로구</t>
  </si>
  <si>
    <t>천왕동</t>
  </si>
  <si>
    <t>서울특별시 구로구 천왕동</t>
  </si>
  <si>
    <t>개봉동</t>
  </si>
  <si>
    <t>서울특별시 구로구 개봉동</t>
  </si>
  <si>
    <t>고척동</t>
  </si>
  <si>
    <t>서울특별시 구로구 고척동</t>
  </si>
  <si>
    <t>온수동</t>
  </si>
  <si>
    <t>서울특별시 구로구 온수동</t>
  </si>
  <si>
    <t>오류동</t>
  </si>
  <si>
    <t>서울특별시 구로구 오류동</t>
  </si>
  <si>
    <t>구로동</t>
  </si>
  <si>
    <t>서울특별시 구로구 구로동</t>
  </si>
  <si>
    <t>궁동</t>
  </si>
  <si>
    <t>서울특별시 구로구 궁동</t>
  </si>
  <si>
    <t>항동</t>
  </si>
  <si>
    <t>서울특별시 구로구 항동</t>
  </si>
  <si>
    <t>신도림동</t>
  </si>
  <si>
    <t>서울특별시 구로구 신도림동</t>
  </si>
  <si>
    <t>가리봉동</t>
  </si>
  <si>
    <t>서울특별시 구로구 가리봉동</t>
  </si>
  <si>
    <t>금천구</t>
  </si>
  <si>
    <t>독산동</t>
  </si>
  <si>
    <t>서울특별시 금천구 독산동</t>
  </si>
  <si>
    <t>가산동</t>
  </si>
  <si>
    <t>서울특별시 금천구 가산동</t>
  </si>
  <si>
    <t>시흥동</t>
  </si>
  <si>
    <t>서울특별시 금천구 시흥동</t>
  </si>
  <si>
    <t>영등포구</t>
  </si>
  <si>
    <t>문래동4가</t>
  </si>
  <si>
    <t>서울특별시 영등포구 문래동4가</t>
  </si>
  <si>
    <t>영등포동1가</t>
  </si>
  <si>
    <t>서울특별시 영등포구 영등포동1가</t>
  </si>
  <si>
    <t>영등포동3가</t>
  </si>
  <si>
    <t>서울특별시 영등포구 영등포동3가</t>
  </si>
  <si>
    <t>문래동6가</t>
  </si>
  <si>
    <t>서울특별시 영등포구 문래동6가</t>
  </si>
  <si>
    <t>영등포동6가</t>
  </si>
  <si>
    <t>서울특별시 영등포구 영등포동6가</t>
  </si>
  <si>
    <t>영등포동2가</t>
  </si>
  <si>
    <t>서울특별시 영등포구 영등포동2가</t>
  </si>
  <si>
    <t>당산동4가</t>
  </si>
  <si>
    <t>서울특별시 영등포구 당산동4가</t>
  </si>
  <si>
    <t>양평동1가</t>
  </si>
  <si>
    <t>서울특별시 영등포구 양평동1가</t>
  </si>
  <si>
    <t>양평동2가</t>
  </si>
  <si>
    <t>서울특별시 영등포구 양평동2가</t>
  </si>
  <si>
    <t>영등포동7가</t>
  </si>
  <si>
    <t>서울특별시 영등포구 영등포동7가</t>
  </si>
  <si>
    <t>여의도동</t>
  </si>
  <si>
    <t>서울특별시 영등포구 여의도동</t>
  </si>
  <si>
    <t>양화동</t>
  </si>
  <si>
    <t>서울특별시 영등포구 양화동</t>
  </si>
  <si>
    <t>당산동</t>
  </si>
  <si>
    <t>서울특별시 영등포구 당산동</t>
  </si>
  <si>
    <t>양평동</t>
  </si>
  <si>
    <t>서울특별시 영등포구 양평동</t>
  </si>
  <si>
    <t>문래동5가</t>
  </si>
  <si>
    <t>서울특별시 영등포구 문래동5가</t>
  </si>
  <si>
    <t>문래동3가</t>
  </si>
  <si>
    <t>서울특별시 영등포구 문래동3가</t>
  </si>
  <si>
    <t>양평동5가</t>
  </si>
  <si>
    <t>서울특별시 영등포구 양평동5가</t>
  </si>
  <si>
    <t>양평동6가</t>
  </si>
  <si>
    <t>서울특별시 영등포구 양평동6가</t>
  </si>
  <si>
    <t>영등포동</t>
  </si>
  <si>
    <t>서울특별시 영등포구 영등포동</t>
  </si>
  <si>
    <t>당산동3가</t>
  </si>
  <si>
    <t>서울특별시 영등포구 당산동3가</t>
  </si>
  <si>
    <t>당산동1가</t>
  </si>
  <si>
    <t>서울특별시 영등포구 당산동1가</t>
  </si>
  <si>
    <t>도림동</t>
  </si>
  <si>
    <t>서울특별시 영등포구 도림동</t>
  </si>
  <si>
    <t>문래동2가</t>
  </si>
  <si>
    <t>서울특별시 영등포구 문래동2가</t>
  </si>
  <si>
    <t>문래동1가</t>
  </si>
  <si>
    <t>서울특별시 영등포구 문래동1가</t>
  </si>
  <si>
    <t>당산동2가</t>
  </si>
  <si>
    <t>서울특별시 영등포구 당산동2가</t>
  </si>
  <si>
    <t>당산동5가</t>
  </si>
  <si>
    <t>서울특별시 영등포구 당산동5가</t>
  </si>
  <si>
    <t>당산동6가</t>
  </si>
  <si>
    <t>서울특별시 영등포구 당산동6가</t>
  </si>
  <si>
    <t>영등포동5가</t>
  </si>
  <si>
    <t>서울특별시 영등포구 영등포동5가</t>
  </si>
  <si>
    <t>영등포동4가</t>
  </si>
  <si>
    <t>서울특별시 영등포구 영등포동4가</t>
  </si>
  <si>
    <t>영등포동8가</t>
  </si>
  <si>
    <t>서울특별시 영등포구 영등포동8가</t>
  </si>
  <si>
    <t>양평동3가</t>
  </si>
  <si>
    <t>서울특별시 영등포구 양평동3가</t>
  </si>
  <si>
    <t>대림동</t>
  </si>
  <si>
    <t>서울특별시 영등포구 대림동</t>
  </si>
  <si>
    <t>양평동4가</t>
  </si>
  <si>
    <t>서울특별시 영등포구 양평동4가</t>
  </si>
  <si>
    <t>신길동</t>
  </si>
  <si>
    <t>서울특별시 영등포구 신길동</t>
  </si>
  <si>
    <t>동작구</t>
  </si>
  <si>
    <t>노량진동</t>
  </si>
  <si>
    <t>서울특별시 동작구 노량진동</t>
  </si>
  <si>
    <t>상도1동</t>
  </si>
  <si>
    <t>서울특별시 동작구 상도1동</t>
  </si>
  <si>
    <t>대방동</t>
  </si>
  <si>
    <t>서울특별시 동작구 대방동</t>
  </si>
  <si>
    <t>신대방동</t>
  </si>
  <si>
    <t>서울특별시 동작구 신대방동</t>
  </si>
  <si>
    <t>흑석동</t>
  </si>
  <si>
    <t>서울특별시 동작구 흑석동</t>
  </si>
  <si>
    <t>사당동</t>
  </si>
  <si>
    <t>서울특별시 동작구 사당동</t>
  </si>
  <si>
    <t>동작동</t>
  </si>
  <si>
    <t>서울특별시 동작구 동작동</t>
  </si>
  <si>
    <t>상도동</t>
  </si>
  <si>
    <t>서울특별시 동작구 상도동</t>
  </si>
  <si>
    <t>본동</t>
  </si>
  <si>
    <t>서울특별시 동작구 본동</t>
  </si>
  <si>
    <t>관악구</t>
  </si>
  <si>
    <t>봉천동</t>
  </si>
  <si>
    <t>서울특별시 관악구 봉천동</t>
  </si>
  <si>
    <t>신림동</t>
  </si>
  <si>
    <t>서울특별시 관악구 신림동</t>
  </si>
  <si>
    <t>남현동</t>
  </si>
  <si>
    <t>서울특별시 관악구 남현동</t>
  </si>
  <si>
    <t>서초구</t>
  </si>
  <si>
    <t>내곡동</t>
  </si>
  <si>
    <t>서울특별시 서초구 내곡동</t>
  </si>
  <si>
    <t>원지동</t>
  </si>
  <si>
    <t>서울특별시 서초구 원지동</t>
  </si>
  <si>
    <t>양재동</t>
  </si>
  <si>
    <t>서울특별시 서초구 양재동</t>
  </si>
  <si>
    <t>신원동</t>
  </si>
  <si>
    <t>서울특별시 서초구 신원동</t>
  </si>
  <si>
    <t>방배동</t>
  </si>
  <si>
    <t>서울특별시 서초구 방배동</t>
  </si>
  <si>
    <t>우면동</t>
  </si>
  <si>
    <t>서울특별시 서초구 우면동</t>
  </si>
  <si>
    <t>염곡동</t>
  </si>
  <si>
    <t>서울특별시 서초구 염곡동</t>
  </si>
  <si>
    <t>서초동</t>
  </si>
  <si>
    <t>서울특별시 서초구 서초동</t>
  </si>
  <si>
    <t>반포동</t>
  </si>
  <si>
    <t>서울특별시 서초구 반포동</t>
  </si>
  <si>
    <t>잠원동</t>
  </si>
  <si>
    <t>서울특별시 서초구 잠원동</t>
  </si>
  <si>
    <t>강남구</t>
  </si>
  <si>
    <t>대치동</t>
  </si>
  <si>
    <t>서울특별시 강남구 대치동</t>
  </si>
  <si>
    <t>개포동</t>
  </si>
  <si>
    <t>서울특별시 강남구 개포동</t>
  </si>
  <si>
    <t>세곡동</t>
  </si>
  <si>
    <t>서울특별시 강남구 세곡동</t>
  </si>
  <si>
    <t>서울특별시 강남구 신사동</t>
  </si>
  <si>
    <t>압구정동</t>
  </si>
  <si>
    <t>서울특별시 강남구 압구정동</t>
  </si>
  <si>
    <t>율현동</t>
  </si>
  <si>
    <t>서울특별시 강남구 율현동</t>
  </si>
  <si>
    <t>일원동</t>
  </si>
  <si>
    <t>서울특별시 강남구 일원동</t>
  </si>
  <si>
    <t>자곡동</t>
  </si>
  <si>
    <t>서울특별시 강남구 자곡동</t>
  </si>
  <si>
    <t>수서동</t>
  </si>
  <si>
    <t>서울특별시 강남구 수서동</t>
  </si>
  <si>
    <t>삼성동</t>
  </si>
  <si>
    <t>서울특별시 강남구 삼성동</t>
  </si>
  <si>
    <t>논현동</t>
  </si>
  <si>
    <t>서울특별시 강남구 논현동</t>
  </si>
  <si>
    <t>역삼동</t>
  </si>
  <si>
    <t>서울특별시 강남구 역삼동</t>
  </si>
  <si>
    <t>청담동</t>
  </si>
  <si>
    <t>서울특별시 강남구 청담동</t>
  </si>
  <si>
    <t>도곡동</t>
  </si>
  <si>
    <t>서울특별시 강남구 도곡동</t>
  </si>
  <si>
    <t>송파구</t>
  </si>
  <si>
    <t>거여동</t>
  </si>
  <si>
    <t>서울특별시 송파구 거여동</t>
  </si>
  <si>
    <t>장지동</t>
  </si>
  <si>
    <t>서울특별시 송파구 장지동</t>
  </si>
  <si>
    <t>문정동</t>
  </si>
  <si>
    <t>서울특별시 송파구 문정동</t>
  </si>
  <si>
    <t>방이동</t>
  </si>
  <si>
    <t>서울특별시 송파구 방이동</t>
  </si>
  <si>
    <t>오금동</t>
  </si>
  <si>
    <t>서울특별시 송파구 오금동</t>
  </si>
  <si>
    <t>가락동</t>
  </si>
  <si>
    <t>서울특별시 송파구 가락동</t>
  </si>
  <si>
    <t>삼전동</t>
  </si>
  <si>
    <t>서울특별시 송파구 삼전동</t>
  </si>
  <si>
    <t>석촌동</t>
  </si>
  <si>
    <t>서울특별시 송파구 석촌동</t>
  </si>
  <si>
    <t>풍납동</t>
  </si>
  <si>
    <t>서울특별시 송파구 풍납동</t>
  </si>
  <si>
    <t>송파동</t>
  </si>
  <si>
    <t>서울특별시 송파구 송파동</t>
  </si>
  <si>
    <t>잠실동</t>
  </si>
  <si>
    <t>서울특별시 송파구 잠실동</t>
  </si>
  <si>
    <t>마천동</t>
  </si>
  <si>
    <t>서울특별시 송파구 마천동</t>
  </si>
  <si>
    <t>신천동</t>
  </si>
  <si>
    <t>서울특별시 송파구 신천동</t>
  </si>
  <si>
    <t>강동구</t>
  </si>
  <si>
    <t>고덕동</t>
  </si>
  <si>
    <t>서울특별시 강동구 고덕동</t>
  </si>
  <si>
    <t>둔촌동</t>
  </si>
  <si>
    <t>서울특별시 강동구 둔촌동</t>
  </si>
  <si>
    <t>천호동</t>
  </si>
  <si>
    <t>서울특별시 강동구 천호동</t>
  </si>
  <si>
    <t>상일동</t>
  </si>
  <si>
    <t>서울특별시 강동구 상일동</t>
  </si>
  <si>
    <t>성내동</t>
  </si>
  <si>
    <t>서울특별시 강동구 성내동</t>
  </si>
  <si>
    <t>길동</t>
  </si>
  <si>
    <t>서울특별시 강동구 길동</t>
  </si>
  <si>
    <t>강일동</t>
  </si>
  <si>
    <t>서울특별시 강동구 강일동</t>
  </si>
  <si>
    <t>명일동</t>
  </si>
  <si>
    <t>서울특별시 강동구 명일동</t>
  </si>
  <si>
    <t>암사동</t>
  </si>
  <si>
    <t>서울특별시 강동구 암사동</t>
  </si>
  <si>
    <t>수원시 팔달구</t>
  </si>
  <si>
    <t>경기도 수원시 팔달구 장안동</t>
  </si>
  <si>
    <t>신풍동</t>
  </si>
  <si>
    <t>경기도 수원시 팔달구 신풍동</t>
  </si>
  <si>
    <t>북수동</t>
  </si>
  <si>
    <t>경기도 수원시 팔달구 북수동</t>
  </si>
  <si>
    <t>매향동</t>
  </si>
  <si>
    <t>경기도 수원시 팔달구 매향동</t>
  </si>
  <si>
    <t>남수동</t>
  </si>
  <si>
    <t>경기도 수원시 팔달구 남수동</t>
  </si>
  <si>
    <t>구천동</t>
  </si>
  <si>
    <t>경기도 수원시 팔달구 구천동</t>
  </si>
  <si>
    <t>경기도 수원시 팔달구 남창동</t>
  </si>
  <si>
    <t>팔달로3가</t>
  </si>
  <si>
    <t>경기도 수원시 팔달구 팔달로3가</t>
  </si>
  <si>
    <t>경기도 수원시 팔달구 중동</t>
  </si>
  <si>
    <t>영동</t>
  </si>
  <si>
    <t>경기도 수원시 팔달구 영동</t>
  </si>
  <si>
    <t>팔달로2가</t>
  </si>
  <si>
    <t>경기도 수원시 팔달구 팔달로2가</t>
  </si>
  <si>
    <t>팔달로1가</t>
  </si>
  <si>
    <t>경기도 수원시 팔달구 팔달로1가</t>
  </si>
  <si>
    <t>수원시 권선구</t>
  </si>
  <si>
    <t>입북동</t>
  </si>
  <si>
    <t>경기도 수원시 권선구 입북동</t>
  </si>
  <si>
    <t>대황교동</t>
  </si>
  <si>
    <t>경기도 수원시 권선구 대황교동</t>
  </si>
  <si>
    <t>경기도 수원시 권선구 장지동</t>
  </si>
  <si>
    <t>곡반정동</t>
  </si>
  <si>
    <t>경기도 수원시 권선구 곡반정동</t>
  </si>
  <si>
    <t>서둔동</t>
  </si>
  <si>
    <t>경기도 수원시 권선구 서둔동</t>
  </si>
  <si>
    <t>평리동</t>
  </si>
  <si>
    <t>경기도 수원시 권선구 평리동</t>
  </si>
  <si>
    <t>경기도 수원시 권선구 평동</t>
  </si>
  <si>
    <t>오목천동</t>
  </si>
  <si>
    <t>경기도 수원시 권선구 오목천동</t>
  </si>
  <si>
    <t>수원시 장안구</t>
  </si>
  <si>
    <t>연무동</t>
  </si>
  <si>
    <t>경기도 수원시 장안구 연무동</t>
  </si>
  <si>
    <t>상광교동</t>
  </si>
  <si>
    <t>경기도 수원시 장안구 상광교동</t>
  </si>
  <si>
    <t>천천동</t>
  </si>
  <si>
    <t>경기도 수원시 장안구 천천동</t>
  </si>
  <si>
    <t>율전동</t>
  </si>
  <si>
    <t>경기도 수원시 장안구 율전동</t>
  </si>
  <si>
    <t>조원동</t>
  </si>
  <si>
    <t>경기도 수원시 장안구 조원동</t>
  </si>
  <si>
    <t>파장동</t>
  </si>
  <si>
    <t>경기도 수원시 장안구 파장동</t>
  </si>
  <si>
    <t>금곡동</t>
  </si>
  <si>
    <t>경기도 수원시 권선구 금곡동</t>
  </si>
  <si>
    <t>권선동</t>
  </si>
  <si>
    <t>경기도 수원시 권선구 권선동</t>
  </si>
  <si>
    <t>수원시 영통구</t>
  </si>
  <si>
    <t>하동</t>
  </si>
  <si>
    <t>경기도 수원시 영통구 하동</t>
  </si>
  <si>
    <t>원천동</t>
  </si>
  <si>
    <t>경기도 수원시 영통구 원천동</t>
  </si>
  <si>
    <t>우만동</t>
  </si>
  <si>
    <t>경기도 수원시 팔달구 우만동</t>
  </si>
  <si>
    <t>고등동</t>
  </si>
  <si>
    <t>경기도 수원시 팔달구 고등동</t>
  </si>
  <si>
    <t>지동</t>
  </si>
  <si>
    <t>경기도 수원시 팔달구 지동</t>
  </si>
  <si>
    <t>매산로2가</t>
  </si>
  <si>
    <t>경기도 수원시 팔달구 매산로2가</t>
  </si>
  <si>
    <t>탑동</t>
  </si>
  <si>
    <t>경기도 수원시 권선구 탑동</t>
  </si>
  <si>
    <t>하광교동</t>
  </si>
  <si>
    <t>경기도 수원시 장안구 하광교동</t>
  </si>
  <si>
    <t>인계동</t>
  </si>
  <si>
    <t>경기도 수원시 팔달구 인계동</t>
  </si>
  <si>
    <t>화서동</t>
  </si>
  <si>
    <t>경기도 수원시 팔달구 화서동</t>
  </si>
  <si>
    <t>매교동</t>
  </si>
  <si>
    <t>경기도 수원시 팔달구 매교동</t>
  </si>
  <si>
    <t>당수동</t>
  </si>
  <si>
    <t>경기도 수원시 권선구 당수동</t>
  </si>
  <si>
    <t>이의동</t>
  </si>
  <si>
    <t>경기도 수원시 영통구 이의동</t>
  </si>
  <si>
    <t>망포동</t>
  </si>
  <si>
    <t>경기도 수원시 영통구 망포동</t>
  </si>
  <si>
    <t>신동</t>
  </si>
  <si>
    <t>경기도 수원시 영통구 신동</t>
  </si>
  <si>
    <t>매탄동</t>
  </si>
  <si>
    <t>경기도 수원시 영통구 매탄동</t>
  </si>
  <si>
    <t>영화동</t>
  </si>
  <si>
    <t>경기도 수원시 장안구 영화동</t>
  </si>
  <si>
    <t>송죽동</t>
  </si>
  <si>
    <t>경기도 수원시 장안구 송죽동</t>
  </si>
  <si>
    <t>정자동</t>
  </si>
  <si>
    <t>경기도 수원시 장안구 정자동</t>
  </si>
  <si>
    <t>구운동</t>
  </si>
  <si>
    <t>경기도 수원시 권선구 구운동</t>
  </si>
  <si>
    <t>이목동</t>
  </si>
  <si>
    <t>경기도 수원시 장안구 이목동</t>
  </si>
  <si>
    <t>영통동</t>
  </si>
  <si>
    <t>경기도 수원시 영통구 영통동</t>
  </si>
  <si>
    <t>고색동</t>
  </si>
  <si>
    <t>경기도 수원시 권선구 고색동</t>
  </si>
  <si>
    <t>호매실동</t>
  </si>
  <si>
    <t>경기도 수원시 권선구 호매실동</t>
  </si>
  <si>
    <t>세류동</t>
  </si>
  <si>
    <t>경기도 수원시 권선구 세류동</t>
  </si>
  <si>
    <t>매산로1가</t>
  </si>
  <si>
    <t>경기도 수원시 팔달구 매산로1가</t>
  </si>
  <si>
    <t>교동</t>
  </si>
  <si>
    <t>경기도 수원시 팔달구 교동</t>
  </si>
  <si>
    <t>매산로3가</t>
  </si>
  <si>
    <t>경기도 수원시 팔달구 매산로3가</t>
  </si>
  <si>
    <t>성남시 수정구</t>
  </si>
  <si>
    <t>경기도 성남시 수정구 고등동</t>
  </si>
  <si>
    <t>사송동</t>
  </si>
  <si>
    <t>경기도 성남시 수정구 사송동</t>
  </si>
  <si>
    <t>성남시 분당구</t>
  </si>
  <si>
    <t>백현동</t>
  </si>
  <si>
    <t>경기도 성남시 분당구 백현동</t>
  </si>
  <si>
    <t>삼평동</t>
  </si>
  <si>
    <t>경기도 성남시 분당구 삼평동</t>
  </si>
  <si>
    <t>궁내동</t>
  </si>
  <si>
    <t>경기도 성남시 분당구 궁내동</t>
  </si>
  <si>
    <t>운중동</t>
  </si>
  <si>
    <t>경기도 성남시 분당구 운중동</t>
  </si>
  <si>
    <t>분당동</t>
  </si>
  <si>
    <t>경기도 성남시 분당구 분당동</t>
  </si>
  <si>
    <t>구미동</t>
  </si>
  <si>
    <t>경기도 성남시 분당구 구미동</t>
  </si>
  <si>
    <t>경기도 성남시 분당구 금곡동</t>
  </si>
  <si>
    <t>율동</t>
  </si>
  <si>
    <t>경기도 성남시 분당구 율동</t>
  </si>
  <si>
    <t>서현동</t>
  </si>
  <si>
    <t>경기도 성남시 분당구 서현동</t>
  </si>
  <si>
    <t>판교동</t>
  </si>
  <si>
    <t>경기도 성남시 분당구 판교동</t>
  </si>
  <si>
    <t>둔전동</t>
  </si>
  <si>
    <t>경기도 성남시 수정구 둔전동</t>
  </si>
  <si>
    <t>동원동</t>
  </si>
  <si>
    <t>경기도 성남시 분당구 동원동</t>
  </si>
  <si>
    <t>성남시 중원구</t>
  </si>
  <si>
    <t>중앙동</t>
  </si>
  <si>
    <t>경기도 성남시 중원구 중앙동</t>
  </si>
  <si>
    <t>상적동</t>
  </si>
  <si>
    <t>경기도 성남시 수정구 상적동</t>
  </si>
  <si>
    <t>야탑동</t>
  </si>
  <si>
    <t>경기도 성남시 분당구 야탑동</t>
  </si>
  <si>
    <t>오야동</t>
  </si>
  <si>
    <t>경기도 성남시 수정구 오야동</t>
  </si>
  <si>
    <t>양지동</t>
  </si>
  <si>
    <t>경기도 성남시 수정구 양지동</t>
  </si>
  <si>
    <t>태평동</t>
  </si>
  <si>
    <t>경기도 성남시 수정구 태평동</t>
  </si>
  <si>
    <t>수진동</t>
  </si>
  <si>
    <t>경기도 성남시 수정구 수진동</t>
  </si>
  <si>
    <t>경기도 성남시 분당구 정자동</t>
  </si>
  <si>
    <t>단대동</t>
  </si>
  <si>
    <t>경기도 성남시 수정구 단대동</t>
  </si>
  <si>
    <t>이매동</t>
  </si>
  <si>
    <t>경기도 성남시 분당구 이매동</t>
  </si>
  <si>
    <t>경기도 성남시 수정구 시흥동</t>
  </si>
  <si>
    <t>상대원동</t>
  </si>
  <si>
    <t>경기도 성남시 중원구 상대원동</t>
  </si>
  <si>
    <t>금토동</t>
  </si>
  <si>
    <t>경기도 성남시 수정구 금토동</t>
  </si>
  <si>
    <t>대장동</t>
  </si>
  <si>
    <t>경기도 성남시 분당구 대장동</t>
  </si>
  <si>
    <t>석운동</t>
  </si>
  <si>
    <t>경기도 성남시 분당구 석운동</t>
  </si>
  <si>
    <t>창곡동</t>
  </si>
  <si>
    <t>경기도 성남시 수정구 창곡동</t>
  </si>
  <si>
    <t>복정동</t>
  </si>
  <si>
    <t>경기도 성남시 수정구 복정동</t>
  </si>
  <si>
    <t>산성동</t>
  </si>
  <si>
    <t>경기도 성남시 수정구 산성동</t>
  </si>
  <si>
    <t>하산운동</t>
  </si>
  <si>
    <t>경기도 성남시 분당구 하산운동</t>
  </si>
  <si>
    <t>성남동</t>
  </si>
  <si>
    <t>경기도 성남시 중원구 성남동</t>
  </si>
  <si>
    <t>금광동</t>
  </si>
  <si>
    <t>경기도 성남시 중원구 금광동</t>
  </si>
  <si>
    <t>도촌동</t>
  </si>
  <si>
    <t>경기도 성남시 중원구 도촌동</t>
  </si>
  <si>
    <t>경기도 성남시 중원구 갈현동</t>
  </si>
  <si>
    <t>여수동</t>
  </si>
  <si>
    <t>경기도 성남시 중원구 여수동</t>
  </si>
  <si>
    <t>하대원동</t>
  </si>
  <si>
    <t>경기도 성남시 중원구 하대원동</t>
  </si>
  <si>
    <t>신흥동</t>
  </si>
  <si>
    <t>경기도 성남시 수정구 신흥동</t>
  </si>
  <si>
    <t>심곡동</t>
  </si>
  <si>
    <t>경기도 성남시 수정구 심곡동</t>
  </si>
  <si>
    <t>수내동</t>
  </si>
  <si>
    <t>경기도 성남시 분당구 수내동</t>
  </si>
  <si>
    <t>은행동</t>
  </si>
  <si>
    <t>경기도 성남시 중원구 은행동</t>
  </si>
  <si>
    <t>경기도 성남시 수정구 신촌동</t>
  </si>
  <si>
    <t>의정부시</t>
  </si>
  <si>
    <t>의정부동</t>
  </si>
  <si>
    <t>경기도 의정부시 의정부동</t>
  </si>
  <si>
    <t>자일동</t>
  </si>
  <si>
    <t>경기도 의정부시 자일동</t>
  </si>
  <si>
    <t>민락동</t>
  </si>
  <si>
    <t>경기도 의정부시 민락동</t>
  </si>
  <si>
    <t>금오동</t>
  </si>
  <si>
    <t>경기도 의정부시 금오동</t>
  </si>
  <si>
    <t>산곡동</t>
  </si>
  <si>
    <t>경기도 의정부시 산곡동</t>
  </si>
  <si>
    <t>신곡동</t>
  </si>
  <si>
    <t>경기도 의정부시 신곡동</t>
  </si>
  <si>
    <t>장암동</t>
  </si>
  <si>
    <t>경기도 의정부시 장암동</t>
  </si>
  <si>
    <t>녹양동</t>
  </si>
  <si>
    <t>경기도 의정부시 녹양동</t>
  </si>
  <si>
    <t>가능동</t>
  </si>
  <si>
    <t>경기도 의정부시 가능동</t>
  </si>
  <si>
    <t>고산동</t>
  </si>
  <si>
    <t>경기도 의정부시 고산동</t>
  </si>
  <si>
    <t>용현동</t>
  </si>
  <si>
    <t>경기도 의정부시 용현동</t>
  </si>
  <si>
    <t>낙양동</t>
  </si>
  <si>
    <t>경기도 의정부시 낙양동</t>
  </si>
  <si>
    <t>호원동</t>
  </si>
  <si>
    <t>경기도 의정부시 호원동</t>
  </si>
  <si>
    <t>안양시 만안구</t>
  </si>
  <si>
    <t>박달동</t>
  </si>
  <si>
    <t>경기도 안양시 만안구 박달동</t>
  </si>
  <si>
    <t>안양동</t>
  </si>
  <si>
    <t>경기도 안양시 만안구 안양동</t>
  </si>
  <si>
    <t>안양시 동안구</t>
  </si>
  <si>
    <t>평촌동</t>
  </si>
  <si>
    <t>경기도 안양시 동안구 평촌동</t>
  </si>
  <si>
    <t>석수동</t>
  </si>
  <si>
    <t>경기도 안양시 만안구 석수동</t>
  </si>
  <si>
    <t>관양동</t>
  </si>
  <si>
    <t>경기도 안양시 동안구 관양동</t>
  </si>
  <si>
    <t>비산동</t>
  </si>
  <si>
    <t>경기도 안양시 동안구 비산동</t>
  </si>
  <si>
    <t>호계동</t>
  </si>
  <si>
    <t>경기도 안양시 동안구 호계동</t>
  </si>
  <si>
    <t>경기도 부천시 원미구 원미동</t>
  </si>
  <si>
    <t>경기도 부천시 원미구 심곡동</t>
  </si>
  <si>
    <t>경기도 부천시 원미구 중동</t>
  </si>
  <si>
    <t>경기도 부천시 원미구 상동</t>
  </si>
  <si>
    <t>경기도 부천시 원미구 약대동</t>
  </si>
  <si>
    <t>경기도 부천시 원미구 도당동</t>
  </si>
  <si>
    <t>경기도 부천시 소사구 계수동</t>
  </si>
  <si>
    <t>경기도 부천시 오정구 여월동</t>
  </si>
  <si>
    <t>경기도 부천시 원미구 춘의동</t>
  </si>
  <si>
    <t>경기도 부천시 오정구 작동</t>
  </si>
  <si>
    <t>경기도 부천시 오정구 오정동</t>
  </si>
  <si>
    <t>경기도 부천시 오정구 대장동</t>
  </si>
  <si>
    <t>경기도 부천시 오정구 원종동</t>
  </si>
  <si>
    <t>경기도 부천시 오정구 고강동</t>
  </si>
  <si>
    <t>경기도 부천시 소사구 범박동</t>
  </si>
  <si>
    <t>경기도 부천시 오정구 내동</t>
  </si>
  <si>
    <t>경기도 부천시 오정구 삼정동</t>
  </si>
  <si>
    <t>경기도 부천시 소사구 송내동</t>
  </si>
  <si>
    <t>경기도 부천시 소사구 괴안동</t>
  </si>
  <si>
    <t>경기도 부천시 소사구 옥길동</t>
  </si>
  <si>
    <t>경기도 부천시 소사구 소사본동</t>
  </si>
  <si>
    <t>경기도 부천시 원미구 소사동</t>
  </si>
  <si>
    <t>경기도 부천시 원미구 역곡동</t>
  </si>
  <si>
    <t>광명시</t>
  </si>
  <si>
    <t>일직동</t>
  </si>
  <si>
    <t>경기도 광명시 일직동</t>
  </si>
  <si>
    <t>철산동</t>
  </si>
  <si>
    <t>경기도 광명시 철산동</t>
  </si>
  <si>
    <t>가학동</t>
  </si>
  <si>
    <t>경기도 광명시 가학동</t>
  </si>
  <si>
    <t>소하동</t>
  </si>
  <si>
    <t>경기도 광명시 소하동</t>
  </si>
  <si>
    <t>하안동</t>
  </si>
  <si>
    <t>경기도 광명시 하안동</t>
  </si>
  <si>
    <t>노온사동</t>
  </si>
  <si>
    <t>경기도 광명시 노온사동</t>
  </si>
  <si>
    <t>옥길동</t>
  </si>
  <si>
    <t>경기도 광명시 옥길동</t>
  </si>
  <si>
    <t>광명동</t>
  </si>
  <si>
    <t>경기도 광명시 광명동</t>
  </si>
  <si>
    <t>평택시</t>
  </si>
  <si>
    <t>서탄면</t>
  </si>
  <si>
    <t>경기도 평택시 서탄면</t>
  </si>
  <si>
    <t>독곡동</t>
  </si>
  <si>
    <t>경기도 평택시 독곡동</t>
  </si>
  <si>
    <t>오성면</t>
  </si>
  <si>
    <t>경기도 평택시 오성면</t>
  </si>
  <si>
    <t>비전동</t>
  </si>
  <si>
    <t>경기도 평택시 비전동</t>
  </si>
  <si>
    <t>지산동</t>
  </si>
  <si>
    <t>경기도 평택시 지산동</t>
  </si>
  <si>
    <t>도일동</t>
  </si>
  <si>
    <t>경기도 평택시 도일동</t>
  </si>
  <si>
    <t>진위면</t>
  </si>
  <si>
    <t>경기도 평택시 진위면</t>
  </si>
  <si>
    <t>모곡동</t>
  </si>
  <si>
    <t>경기도 평택시 모곡동</t>
  </si>
  <si>
    <t>칠괴동</t>
  </si>
  <si>
    <t>경기도 평택시 칠괴동</t>
  </si>
  <si>
    <t>청룡동</t>
  </si>
  <si>
    <t>경기도 평택시 청룡동</t>
  </si>
  <si>
    <t>고덕면</t>
  </si>
  <si>
    <t>경기도 평택시 고덕면</t>
  </si>
  <si>
    <t>경기도 평택시 고덕동</t>
  </si>
  <si>
    <t>서정동</t>
  </si>
  <si>
    <t>경기도 평택시 서정동</t>
  </si>
  <si>
    <t>장당동</t>
  </si>
  <si>
    <t>경기도 평택시 장당동</t>
  </si>
  <si>
    <t>세교동</t>
  </si>
  <si>
    <t>경기도 평택시 세교동</t>
  </si>
  <si>
    <t>동삭동</t>
  </si>
  <si>
    <t>경기도 평택시 동삭동</t>
  </si>
  <si>
    <t>지제동</t>
  </si>
  <si>
    <t>경기도 평택시 지제동</t>
  </si>
  <si>
    <t>경기도 평택시 합정동</t>
  </si>
  <si>
    <t>현덕면</t>
  </si>
  <si>
    <t>경기도 평택시 현덕면</t>
  </si>
  <si>
    <t>청북읍</t>
  </si>
  <si>
    <t>경기도 평택시 청북읍</t>
  </si>
  <si>
    <t>포승읍</t>
  </si>
  <si>
    <t>경기도 평택시 포승읍</t>
  </si>
  <si>
    <t>신장동</t>
  </si>
  <si>
    <t>경기도 평택시 신장동</t>
  </si>
  <si>
    <t>신대동</t>
  </si>
  <si>
    <t>경기도 평택시 신대동</t>
  </si>
  <si>
    <t>안중읍</t>
  </si>
  <si>
    <t>경기도 평택시 안중읍</t>
  </si>
  <si>
    <t>죽백동</t>
  </si>
  <si>
    <t>경기도 평택시 죽백동</t>
  </si>
  <si>
    <t>팽성읍</t>
  </si>
  <si>
    <t>경기도 평택시 팽성읍</t>
  </si>
  <si>
    <t>용이동</t>
  </si>
  <si>
    <t>경기도 평택시 용이동</t>
  </si>
  <si>
    <t>소사동</t>
  </si>
  <si>
    <t>경기도 평택시 소사동</t>
  </si>
  <si>
    <t>평택동</t>
  </si>
  <si>
    <t>경기도 평택시 평택동</t>
  </si>
  <si>
    <t>군문동</t>
  </si>
  <si>
    <t>경기도 평택시 군문동</t>
  </si>
  <si>
    <t>칠원동</t>
  </si>
  <si>
    <t>경기도 평택시 칠원동</t>
  </si>
  <si>
    <t>통복동</t>
  </si>
  <si>
    <t>경기도 평택시 통복동</t>
  </si>
  <si>
    <t>가재동</t>
  </si>
  <si>
    <t>경기도 평택시 가재동</t>
  </si>
  <si>
    <t>이충동</t>
  </si>
  <si>
    <t>경기도 평택시 이충동</t>
  </si>
  <si>
    <t>월곡동</t>
  </si>
  <si>
    <t>경기도 평택시 월곡동</t>
  </si>
  <si>
    <t>경기도 평택시 장안동</t>
  </si>
  <si>
    <t>유천동</t>
  </si>
  <si>
    <t>경기도 평택시 유천동</t>
  </si>
  <si>
    <t>동두천시</t>
  </si>
  <si>
    <t>동두천동</t>
  </si>
  <si>
    <t>경기도 동두천시 동두천동</t>
  </si>
  <si>
    <t>상패동</t>
  </si>
  <si>
    <t>경기도 동두천시 상패동</t>
  </si>
  <si>
    <t>상봉암동</t>
  </si>
  <si>
    <t>경기도 동두천시 상봉암동</t>
  </si>
  <si>
    <t>생연동</t>
  </si>
  <si>
    <t>경기도 동두천시 생연동</t>
  </si>
  <si>
    <t>하봉암동</t>
  </si>
  <si>
    <t>경기도 동두천시 하봉암동</t>
  </si>
  <si>
    <t>안흥동</t>
  </si>
  <si>
    <t>경기도 동두천시 안흥동</t>
  </si>
  <si>
    <t>보산동</t>
  </si>
  <si>
    <t>경기도 동두천시 보산동</t>
  </si>
  <si>
    <t>탑동동</t>
  </si>
  <si>
    <t>경기도 동두천시 탑동동</t>
  </si>
  <si>
    <t>송내동</t>
  </si>
  <si>
    <t>경기도 동두천시 송내동</t>
  </si>
  <si>
    <t>지행동</t>
  </si>
  <si>
    <t>경기도 동두천시 지행동</t>
  </si>
  <si>
    <t>광암동</t>
  </si>
  <si>
    <t>경기도 동두천시 광암동</t>
  </si>
  <si>
    <t>걸산동</t>
  </si>
  <si>
    <t>경기도 동두천시 걸산동</t>
  </si>
  <si>
    <t>안산시 단원구</t>
  </si>
  <si>
    <t>와동</t>
  </si>
  <si>
    <t>경기도 안산시 단원구 와동</t>
  </si>
  <si>
    <t>고잔동</t>
  </si>
  <si>
    <t>경기도 안산시 단원구 고잔동</t>
  </si>
  <si>
    <t>화정동</t>
  </si>
  <si>
    <t>경기도 안산시 단원구 화정동</t>
  </si>
  <si>
    <t>안산시 상록구</t>
  </si>
  <si>
    <t>이동</t>
  </si>
  <si>
    <t>경기도 안산시 상록구 이동</t>
  </si>
  <si>
    <t>부곡동</t>
  </si>
  <si>
    <t>경기도 안산시 상록구 부곡동</t>
  </si>
  <si>
    <t>팔곡일동</t>
  </si>
  <si>
    <t>경기도 안산시 상록구 팔곡일동</t>
  </si>
  <si>
    <t>초지동</t>
  </si>
  <si>
    <t>경기도 안산시 단원구 초지동</t>
  </si>
  <si>
    <t>사사동</t>
  </si>
  <si>
    <t>경기도 안산시 상록구 사사동</t>
  </si>
  <si>
    <t>경기도 안산시 단원구 신길동</t>
  </si>
  <si>
    <t>양상동</t>
  </si>
  <si>
    <t>경기도 안산시 상록구 양상동</t>
  </si>
  <si>
    <t>월피동</t>
  </si>
  <si>
    <t>경기도 안산시 상록구 월피동</t>
  </si>
  <si>
    <t>원곡동</t>
  </si>
  <si>
    <t>경기도 안산시 단원구 원곡동</t>
  </si>
  <si>
    <t>선부동</t>
  </si>
  <si>
    <t>경기도 안산시 단원구 선부동</t>
  </si>
  <si>
    <t>팔곡이동</t>
  </si>
  <si>
    <t>경기도 안산시 상록구 팔곡이동</t>
  </si>
  <si>
    <t>목내동</t>
  </si>
  <si>
    <t>경기도 안산시 단원구 목내동</t>
  </si>
  <si>
    <t>성곡동</t>
  </si>
  <si>
    <t>경기도 안산시 단원구 성곡동</t>
  </si>
  <si>
    <t>원시동</t>
  </si>
  <si>
    <t>경기도 안산시 단원구 원시동</t>
  </si>
  <si>
    <t>선감동</t>
  </si>
  <si>
    <t>경기도 안산시 단원구 선감동</t>
  </si>
  <si>
    <t>대부북동</t>
  </si>
  <si>
    <t>경기도 안산시 단원구 대부북동</t>
  </si>
  <si>
    <t>건건동</t>
  </si>
  <si>
    <t>경기도 안산시 상록구 건건동</t>
  </si>
  <si>
    <t>풍도동</t>
  </si>
  <si>
    <t>경기도 안산시 단원구 풍도동</t>
  </si>
  <si>
    <t>사동</t>
  </si>
  <si>
    <t>경기도 안산시 상록구 사동</t>
  </si>
  <si>
    <t>성포동</t>
  </si>
  <si>
    <t>경기도 안산시 상록구 성포동</t>
  </si>
  <si>
    <t>대부남동</t>
  </si>
  <si>
    <t>경기도 안산시 단원구 대부남동</t>
  </si>
  <si>
    <t>장상동</t>
  </si>
  <si>
    <t>경기도 안산시 상록구 장상동</t>
  </si>
  <si>
    <t>장하동</t>
  </si>
  <si>
    <t>경기도 안산시 상록구 장하동</t>
  </si>
  <si>
    <t>대부동동</t>
  </si>
  <si>
    <t>경기도 안산시 단원구 대부동동</t>
  </si>
  <si>
    <t>수암동</t>
  </si>
  <si>
    <t>경기도 안산시 상록구 수암동</t>
  </si>
  <si>
    <t>본오동</t>
  </si>
  <si>
    <t>경기도 안산시 상록구 본오동</t>
  </si>
  <si>
    <t>일동</t>
  </si>
  <si>
    <t>경기도 안산시 상록구 일동</t>
  </si>
  <si>
    <t>고양시 일산서구</t>
  </si>
  <si>
    <t>대화동</t>
  </si>
  <si>
    <t>경기도 고양시 일산서구 대화동</t>
  </si>
  <si>
    <t>고양시 덕양구</t>
  </si>
  <si>
    <t>경기도 고양시 덕양구 주교동</t>
  </si>
  <si>
    <t>고양시 일산동구</t>
  </si>
  <si>
    <t>백석동</t>
  </si>
  <si>
    <t>경기도 고양시 일산동구 백석동</t>
  </si>
  <si>
    <t>문봉동</t>
  </si>
  <si>
    <t>경기도 고양시 일산동구 문봉동</t>
  </si>
  <si>
    <t>원당동</t>
  </si>
  <si>
    <t>경기도 고양시 덕양구 원당동</t>
  </si>
  <si>
    <t>일산동</t>
  </si>
  <si>
    <t>경기도 고양시 일산서구 일산동</t>
  </si>
  <si>
    <t>탄현동</t>
  </si>
  <si>
    <t>경기도 고양시 일산서구 탄현동</t>
  </si>
  <si>
    <t>성사동</t>
  </si>
  <si>
    <t>경기도 고양시 덕양구 성사동</t>
  </si>
  <si>
    <t>식사동</t>
  </si>
  <si>
    <t>경기도 고양시 일산동구 식사동</t>
  </si>
  <si>
    <t>도내동</t>
  </si>
  <si>
    <t>경기도 고양시 덕양구 도내동</t>
  </si>
  <si>
    <t>중산동</t>
  </si>
  <si>
    <t>경기도 고양시 일산동구 중산동</t>
  </si>
  <si>
    <t>정발산동</t>
  </si>
  <si>
    <t>경기도 고양시 일산동구 정발산동</t>
  </si>
  <si>
    <t>벽제동</t>
  </si>
  <si>
    <t>경기도 고양시 덕양구 벽제동</t>
  </si>
  <si>
    <t>지영동</t>
  </si>
  <si>
    <t>경기도 고양시 일산동구 지영동</t>
  </si>
  <si>
    <t>경기도 고양시 덕양구 내곡동</t>
  </si>
  <si>
    <t>동산동</t>
  </si>
  <si>
    <t>경기도 고양시 덕양구 동산동</t>
  </si>
  <si>
    <t>고양동</t>
  </si>
  <si>
    <t>경기도 고양시 덕양구 고양동</t>
  </si>
  <si>
    <t>설문동</t>
  </si>
  <si>
    <t>경기도 고양시 일산동구 설문동</t>
  </si>
  <si>
    <t>향동동</t>
  </si>
  <si>
    <t>경기도 고양시 덕양구 향동동</t>
  </si>
  <si>
    <t>지축동</t>
  </si>
  <si>
    <t>경기도 고양시 덕양구 지축동</t>
  </si>
  <si>
    <t>삼송동</t>
  </si>
  <si>
    <t>경기도 고양시 덕양구 삼송동</t>
  </si>
  <si>
    <t>경기도 고양시 덕양구 신원동</t>
  </si>
  <si>
    <t>대자동</t>
  </si>
  <si>
    <t>경기도 고양시 덕양구 대자동</t>
  </si>
  <si>
    <t>장항동</t>
  </si>
  <si>
    <t>경기도 고양시 일산동구 장항동</t>
  </si>
  <si>
    <t>경기도 고양시 덕양구 용두동</t>
  </si>
  <si>
    <t>산황동</t>
  </si>
  <si>
    <t>경기도 고양시 일산동구 산황동</t>
  </si>
  <si>
    <t>풍동</t>
  </si>
  <si>
    <t>경기도 고양시 일산동구 풍동</t>
  </si>
  <si>
    <t>사리현동</t>
  </si>
  <si>
    <t>경기도 고양시 일산동구 사리현동</t>
  </si>
  <si>
    <t>관산동</t>
  </si>
  <si>
    <t>경기도 고양시 덕양구 관산동</t>
  </si>
  <si>
    <t>행신동</t>
  </si>
  <si>
    <t>경기도 고양시 덕양구 행신동</t>
  </si>
  <si>
    <t>화전동</t>
  </si>
  <si>
    <t>경기도 고양시 덕양구 화전동</t>
  </si>
  <si>
    <t>경기도 고양시 덕양구 화정동</t>
  </si>
  <si>
    <t>경기도 고양시 일산서구 구산동</t>
  </si>
  <si>
    <t>가좌동</t>
  </si>
  <si>
    <t>경기도 고양시 일산서구 가좌동</t>
  </si>
  <si>
    <t>법곳동</t>
  </si>
  <si>
    <t>경기도 고양시 일산서구 법곳동</t>
  </si>
  <si>
    <t>내유동</t>
  </si>
  <si>
    <t>경기도 고양시 덕양구 내유동</t>
  </si>
  <si>
    <t>경기도 고양시 덕양구 대장동</t>
  </si>
  <si>
    <t>주엽동</t>
  </si>
  <si>
    <t>경기도 고양시 일산서구 주엽동</t>
  </si>
  <si>
    <t>원흥동</t>
  </si>
  <si>
    <t>경기도 고양시 덕양구 원흥동</t>
  </si>
  <si>
    <t>경기도 고양시 덕양구 오금동</t>
  </si>
  <si>
    <t>성석동</t>
  </si>
  <si>
    <t>경기도 고양시 일산동구 성석동</t>
  </si>
  <si>
    <t>마두동</t>
  </si>
  <si>
    <t>경기도 고양시 일산동구 마두동</t>
  </si>
  <si>
    <t>신평동</t>
  </si>
  <si>
    <t>경기도 고양시 덕양구 신평동</t>
  </si>
  <si>
    <t>덕은동</t>
  </si>
  <si>
    <t>경기도 고양시 덕양구 덕은동</t>
  </si>
  <si>
    <t>덕이동</t>
  </si>
  <si>
    <t>경기도 고양시 일산서구 덕이동</t>
  </si>
  <si>
    <t>행주외동</t>
  </si>
  <si>
    <t>경기도 고양시 덕양구 행주외동</t>
  </si>
  <si>
    <t>현천동</t>
  </si>
  <si>
    <t>경기도 고양시 덕양구 현천동</t>
  </si>
  <si>
    <t>강매동</t>
  </si>
  <si>
    <t>경기도 고양시 덕양구 강매동</t>
  </si>
  <si>
    <t>행주내동</t>
  </si>
  <si>
    <t>경기도 고양시 덕양구 행주내동</t>
  </si>
  <si>
    <t>토당동</t>
  </si>
  <si>
    <t>경기도 고양시 덕양구 토당동</t>
  </si>
  <si>
    <t>선유동</t>
  </si>
  <si>
    <t>경기도 고양시 덕양구 선유동</t>
  </si>
  <si>
    <t>경기도 고양시 덕양구 효자동</t>
  </si>
  <si>
    <t>북한동</t>
  </si>
  <si>
    <t>경기도 고양시 덕양구 북한동</t>
  </si>
  <si>
    <t>과천시</t>
  </si>
  <si>
    <t>부림동</t>
  </si>
  <si>
    <t>경기도 과천시 부림동</t>
  </si>
  <si>
    <t>별양동</t>
  </si>
  <si>
    <t>경기도 과천시 별양동</t>
  </si>
  <si>
    <t>원문동</t>
  </si>
  <si>
    <t>경기도 과천시 원문동</t>
  </si>
  <si>
    <t>경기도 과천시 중앙동</t>
  </si>
  <si>
    <t>주암동</t>
  </si>
  <si>
    <t>경기도 과천시 주암동</t>
  </si>
  <si>
    <t>과천동</t>
  </si>
  <si>
    <t>경기도 과천시 과천동</t>
  </si>
  <si>
    <t>막계동</t>
  </si>
  <si>
    <t>경기도 과천시 막계동</t>
  </si>
  <si>
    <t>관문동</t>
  </si>
  <si>
    <t>경기도 과천시 관문동</t>
  </si>
  <si>
    <t>경기도 과천시 갈현동</t>
  </si>
  <si>
    <t>문원동</t>
  </si>
  <si>
    <t>경기도 과천시 문원동</t>
  </si>
  <si>
    <t>구리시</t>
  </si>
  <si>
    <t>아천동</t>
  </si>
  <si>
    <t>경기도 구리시 아천동</t>
  </si>
  <si>
    <t>사노동</t>
  </si>
  <si>
    <t>경기도 구리시 사노동</t>
  </si>
  <si>
    <t>갈매동</t>
  </si>
  <si>
    <t>경기도 구리시 갈매동</t>
  </si>
  <si>
    <t>토평동</t>
  </si>
  <si>
    <t>경기도 구리시 토평동</t>
  </si>
  <si>
    <t>인창동</t>
  </si>
  <si>
    <t>경기도 구리시 인창동</t>
  </si>
  <si>
    <t>교문동</t>
  </si>
  <si>
    <t>경기도 구리시 교문동</t>
  </si>
  <si>
    <t>수택동</t>
  </si>
  <si>
    <t>경기도 구리시 수택동</t>
  </si>
  <si>
    <t>남양주시</t>
  </si>
  <si>
    <t>수동면</t>
  </si>
  <si>
    <t>경기도 남양주시 수동면</t>
  </si>
  <si>
    <t>삼패동</t>
  </si>
  <si>
    <t>경기도 남양주시 삼패동</t>
  </si>
  <si>
    <t>와부읍</t>
  </si>
  <si>
    <t>경기도 남양주시 와부읍</t>
  </si>
  <si>
    <t>이패동</t>
  </si>
  <si>
    <t>경기도 남양주시 이패동</t>
  </si>
  <si>
    <t>지금동</t>
  </si>
  <si>
    <t>경기도 남양주시 지금동</t>
  </si>
  <si>
    <t>별내면</t>
  </si>
  <si>
    <t>경기도 남양주시 별내면</t>
  </si>
  <si>
    <t>진건읍</t>
  </si>
  <si>
    <t>경기도 남양주시 진건읍</t>
  </si>
  <si>
    <t>오남읍</t>
  </si>
  <si>
    <t>경기도 남양주시 오남읍</t>
  </si>
  <si>
    <t>진접읍</t>
  </si>
  <si>
    <t>경기도 남양주시 진접읍</t>
  </si>
  <si>
    <t>별내동</t>
  </si>
  <si>
    <t>경기도 남양주시 별내동</t>
  </si>
  <si>
    <t>수석동</t>
  </si>
  <si>
    <t>경기도 남양주시 수석동</t>
  </si>
  <si>
    <t>일패동</t>
  </si>
  <si>
    <t>경기도 남양주시 일패동</t>
  </si>
  <si>
    <t>조안면</t>
  </si>
  <si>
    <t>경기도 남양주시 조안면</t>
  </si>
  <si>
    <t>퇴계원읍</t>
  </si>
  <si>
    <t>경기도 남양주시 퇴계원읍</t>
  </si>
  <si>
    <t>화도읍</t>
  </si>
  <si>
    <t>경기도 남양주시 화도읍</t>
  </si>
  <si>
    <t>평내동</t>
  </si>
  <si>
    <t>경기도 남양주시 평내동</t>
  </si>
  <si>
    <t>호평동</t>
  </si>
  <si>
    <t>경기도 남양주시 호평동</t>
  </si>
  <si>
    <t>도농동</t>
  </si>
  <si>
    <t>경기도 남양주시 도농동</t>
  </si>
  <si>
    <t>경기도 남양주시 금곡동</t>
  </si>
  <si>
    <t>다산동</t>
  </si>
  <si>
    <t>경기도 남양주시 다산동</t>
  </si>
  <si>
    <t>오산시</t>
  </si>
  <si>
    <t>경기도 오산시 탑동</t>
  </si>
  <si>
    <t>은계동</t>
  </si>
  <si>
    <t>경기도 오산시 은계동</t>
  </si>
  <si>
    <t>벌음동</t>
  </si>
  <si>
    <t>경기도 오산시 벌음동</t>
  </si>
  <si>
    <t>서랑동</t>
  </si>
  <si>
    <t>경기도 오산시 서랑동</t>
  </si>
  <si>
    <t>지곶동</t>
  </si>
  <si>
    <t>경기도 오산시 지곶동</t>
  </si>
  <si>
    <t>서동</t>
  </si>
  <si>
    <t>경기도 오산시 서동</t>
  </si>
  <si>
    <t>가수동</t>
  </si>
  <si>
    <t>경기도 오산시 가수동</t>
  </si>
  <si>
    <t>원동</t>
  </si>
  <si>
    <t>경기도 오산시 원동</t>
  </si>
  <si>
    <t>갈곶동</t>
  </si>
  <si>
    <t>경기도 오산시 갈곶동</t>
  </si>
  <si>
    <t>외삼미동</t>
  </si>
  <si>
    <t>경기도 오산시 외삼미동</t>
  </si>
  <si>
    <t>고현동</t>
  </si>
  <si>
    <t>경기도 오산시 고현동</t>
  </si>
  <si>
    <t>청호동</t>
  </si>
  <si>
    <t>경기도 오산시 청호동</t>
  </si>
  <si>
    <t>청학동</t>
  </si>
  <si>
    <t>경기도 오산시 청학동</t>
  </si>
  <si>
    <t>궐동</t>
  </si>
  <si>
    <t>경기도 오산시 궐동</t>
  </si>
  <si>
    <t>금암동</t>
  </si>
  <si>
    <t>경기도 오산시 금암동</t>
  </si>
  <si>
    <t>양산동</t>
  </si>
  <si>
    <t>경기도 오산시 양산동</t>
  </si>
  <si>
    <t>누읍동</t>
  </si>
  <si>
    <t>경기도 오산시 누읍동</t>
  </si>
  <si>
    <t>가장동</t>
  </si>
  <si>
    <t>경기도 오산시 가장동</t>
  </si>
  <si>
    <t>부산동</t>
  </si>
  <si>
    <t>경기도 오산시 부산동</t>
  </si>
  <si>
    <t>오산동</t>
  </si>
  <si>
    <t>경기도 오산시 오산동</t>
  </si>
  <si>
    <t>내삼미동</t>
  </si>
  <si>
    <t>경기도 오산시 내삼미동</t>
  </si>
  <si>
    <t>경기도 오산시 세교동</t>
  </si>
  <si>
    <t>두곡동</t>
  </si>
  <si>
    <t>경기도 오산시 두곡동</t>
  </si>
  <si>
    <t>수청동</t>
  </si>
  <si>
    <t>경기도 오산시 수청동</t>
  </si>
  <si>
    <t>시흥시</t>
  </si>
  <si>
    <t>물왕동</t>
  </si>
  <si>
    <t>경기도 시흥시 물왕동</t>
  </si>
  <si>
    <t>조남동</t>
  </si>
  <si>
    <t>경기도 시흥시 조남동</t>
  </si>
  <si>
    <t>장곡동</t>
  </si>
  <si>
    <t>경기도 시흥시 장곡동</t>
  </si>
  <si>
    <t>경기도 시흥시 군자동</t>
  </si>
  <si>
    <t>장현동</t>
  </si>
  <si>
    <t>경기도 시흥시 장현동</t>
  </si>
  <si>
    <t>경기도 시흥시 하중동</t>
  </si>
  <si>
    <t>정왕동</t>
  </si>
  <si>
    <t>경기도 시흥시 정왕동</t>
  </si>
  <si>
    <t>매화동</t>
  </si>
  <si>
    <t>경기도 시흥시 매화동</t>
  </si>
  <si>
    <t>배곧동</t>
  </si>
  <si>
    <t>경기도 시흥시 배곧동</t>
  </si>
  <si>
    <t>계수동</t>
  </si>
  <si>
    <t>경기도 시흥시 계수동</t>
  </si>
  <si>
    <t>대야동</t>
  </si>
  <si>
    <t>경기도 시흥시 대야동</t>
  </si>
  <si>
    <t>목감동</t>
  </si>
  <si>
    <t>경기도 시흥시 목감동</t>
  </si>
  <si>
    <t>산현동</t>
  </si>
  <si>
    <t>경기도 시흥시 산현동</t>
  </si>
  <si>
    <t>하상동</t>
  </si>
  <si>
    <t>경기도 시흥시 하상동</t>
  </si>
  <si>
    <t>금이동</t>
  </si>
  <si>
    <t>경기도 시흥시 금이동</t>
  </si>
  <si>
    <t>도창동</t>
  </si>
  <si>
    <t>경기도 시흥시 도창동</t>
  </si>
  <si>
    <t>능곡동</t>
  </si>
  <si>
    <t>경기도 시흥시 능곡동</t>
  </si>
  <si>
    <t>경기도 시흥시 화정동</t>
  </si>
  <si>
    <t>미산동</t>
  </si>
  <si>
    <t>경기도 시흥시 미산동</t>
  </si>
  <si>
    <t>포동</t>
  </si>
  <si>
    <t>경기도 시흥시 포동</t>
  </si>
  <si>
    <t>광석동</t>
  </si>
  <si>
    <t>경기도 시흥시 광석동</t>
  </si>
  <si>
    <t>경기도 시흥시 신천동</t>
  </si>
  <si>
    <t>경기도 시흥시 방산동</t>
  </si>
  <si>
    <t>과림동</t>
  </si>
  <si>
    <t>경기도 시흥시 과림동</t>
  </si>
  <si>
    <t>논곡동</t>
  </si>
  <si>
    <t>경기도 시흥시 논곡동</t>
  </si>
  <si>
    <t>안현동</t>
  </si>
  <si>
    <t>경기도 시흥시 안현동</t>
  </si>
  <si>
    <t>경기도 시흥시 은행동</t>
  </si>
  <si>
    <t>무지내동</t>
  </si>
  <si>
    <t>경기도 시흥시 무지내동</t>
  </si>
  <si>
    <t>죽율동</t>
  </si>
  <si>
    <t>경기도 시흥시 죽율동</t>
  </si>
  <si>
    <t>월곶동</t>
  </si>
  <si>
    <t>경기도 시흥시 월곶동</t>
  </si>
  <si>
    <t>거모동</t>
  </si>
  <si>
    <t>경기도 시흥시 거모동</t>
  </si>
  <si>
    <t>군포시</t>
  </si>
  <si>
    <t>당정동</t>
  </si>
  <si>
    <t>경기도 군포시 당정동</t>
  </si>
  <si>
    <t>금정동</t>
  </si>
  <si>
    <t>경기도 군포시 금정동</t>
  </si>
  <si>
    <t>도마교동</t>
  </si>
  <si>
    <t>경기도 군포시 도마교동</t>
  </si>
  <si>
    <t>대야미동</t>
  </si>
  <si>
    <t>경기도 군포시 대야미동</t>
  </si>
  <si>
    <t>경기도 군포시 부곡동</t>
  </si>
  <si>
    <t>산본동</t>
  </si>
  <si>
    <t>경기도 군포시 산본동</t>
  </si>
  <si>
    <t>둔대동</t>
  </si>
  <si>
    <t>경기도 군포시 둔대동</t>
  </si>
  <si>
    <t>속달동</t>
  </si>
  <si>
    <t>경기도 군포시 속달동</t>
  </si>
  <si>
    <t>당동</t>
  </si>
  <si>
    <t>경기도 군포시 당동</t>
  </si>
  <si>
    <t>의왕시</t>
  </si>
  <si>
    <t>고천동</t>
  </si>
  <si>
    <t>경기도 의왕시 고천동</t>
  </si>
  <si>
    <t>내손동</t>
  </si>
  <si>
    <t>경기도 의왕시 내손동</t>
  </si>
  <si>
    <t>포일동</t>
  </si>
  <si>
    <t>경기도 의왕시 포일동</t>
  </si>
  <si>
    <t>청계동</t>
  </si>
  <si>
    <t>경기도 의왕시 청계동</t>
  </si>
  <si>
    <t>학의동</t>
  </si>
  <si>
    <t>경기도 의왕시 학의동</t>
  </si>
  <si>
    <t>삼동</t>
  </si>
  <si>
    <t>경기도 의왕시 삼동</t>
  </si>
  <si>
    <t>월암동</t>
  </si>
  <si>
    <t>경기도 의왕시 월암동</t>
  </si>
  <si>
    <t>초평동</t>
  </si>
  <si>
    <t>경기도 의왕시 초평동</t>
  </si>
  <si>
    <t>오전동</t>
  </si>
  <si>
    <t>경기도 의왕시 오전동</t>
  </si>
  <si>
    <t>경기도 의왕시 이동</t>
  </si>
  <si>
    <t>왕곡동</t>
  </si>
  <si>
    <t>경기도 의왕시 왕곡동</t>
  </si>
  <si>
    <t>하남시</t>
  </si>
  <si>
    <t>감일동</t>
  </si>
  <si>
    <t>경기도 하남시 감일동</t>
  </si>
  <si>
    <t>경기도 하남시 신장동</t>
  </si>
  <si>
    <t>천현동</t>
  </si>
  <si>
    <t>경기도 하남시 천현동</t>
  </si>
  <si>
    <t>덕풍동</t>
  </si>
  <si>
    <t>경기도 하남시 덕풍동</t>
  </si>
  <si>
    <t>망월동</t>
  </si>
  <si>
    <t>경기도 하남시 망월동</t>
  </si>
  <si>
    <t>선동</t>
  </si>
  <si>
    <t>경기도 하남시 선동</t>
  </si>
  <si>
    <t>경기도 하남시 광암동</t>
  </si>
  <si>
    <t>초이동</t>
  </si>
  <si>
    <t>경기도 하남시 초이동</t>
  </si>
  <si>
    <t>감북동</t>
  </si>
  <si>
    <t>경기도 하남시 감북동</t>
  </si>
  <si>
    <t>창우동</t>
  </si>
  <si>
    <t>경기도 하남시 창우동</t>
  </si>
  <si>
    <t>상산곡동</t>
  </si>
  <si>
    <t>경기도 하남시 상산곡동</t>
  </si>
  <si>
    <t>상사창동</t>
  </si>
  <si>
    <t>경기도 하남시 상사창동</t>
  </si>
  <si>
    <t>경기도 하남시 항동</t>
  </si>
  <si>
    <t>하산곡동</t>
  </si>
  <si>
    <t>경기도 하남시 하산곡동</t>
  </si>
  <si>
    <t>풍산동</t>
  </si>
  <si>
    <t>경기도 하남시 풍산동</t>
  </si>
  <si>
    <t>하사창동</t>
  </si>
  <si>
    <t>경기도 하남시 하사창동</t>
  </si>
  <si>
    <t>배알미동</t>
  </si>
  <si>
    <t>경기도 하남시 배알미동</t>
  </si>
  <si>
    <t>경기도 하남시 당정동</t>
  </si>
  <si>
    <t>미사동</t>
  </si>
  <si>
    <t>경기도 하남시 미사동</t>
  </si>
  <si>
    <t>감이동</t>
  </si>
  <si>
    <t>경기도 하남시 감이동</t>
  </si>
  <si>
    <t>춘궁동</t>
  </si>
  <si>
    <t>경기도 하남시 춘궁동</t>
  </si>
  <si>
    <t>학암동</t>
  </si>
  <si>
    <t>경기도 하남시 학암동</t>
  </si>
  <si>
    <t>초일동</t>
  </si>
  <si>
    <t>경기도 하남시 초일동</t>
  </si>
  <si>
    <t>교산동</t>
  </si>
  <si>
    <t>경기도 하남시 교산동</t>
  </si>
  <si>
    <t>용인시 기흥구</t>
  </si>
  <si>
    <t>동백동</t>
  </si>
  <si>
    <t>경기도 용인시 기흥구 동백동</t>
  </si>
  <si>
    <t>보정동</t>
  </si>
  <si>
    <t>경기도 용인시 기흥구 보정동</t>
  </si>
  <si>
    <t>용인시 처인구</t>
  </si>
  <si>
    <t>백암면</t>
  </si>
  <si>
    <t>경기도 용인시 처인구 백암면</t>
  </si>
  <si>
    <t>해곡동</t>
  </si>
  <si>
    <t>경기도 용인시 처인구 해곡동</t>
  </si>
  <si>
    <t>운학동</t>
  </si>
  <si>
    <t>경기도 용인시 처인구 운학동</t>
  </si>
  <si>
    <t>삼가동</t>
  </si>
  <si>
    <t>경기도 용인시 처인구 삼가동</t>
  </si>
  <si>
    <t>역북동</t>
  </si>
  <si>
    <t>경기도 용인시 처인구 역북동</t>
  </si>
  <si>
    <t>김량장동</t>
  </si>
  <si>
    <t>경기도 용인시 처인구 김량장동</t>
  </si>
  <si>
    <t>용인시 수지구</t>
  </si>
  <si>
    <t>상현동</t>
  </si>
  <si>
    <t>경기도 용인시 수지구 상현동</t>
  </si>
  <si>
    <t>호동</t>
  </si>
  <si>
    <t>경기도 용인시 처인구 호동</t>
  </si>
  <si>
    <t>풍덕천동</t>
  </si>
  <si>
    <t>경기도 용인시 수지구 풍덕천동</t>
  </si>
  <si>
    <t>상하동</t>
  </si>
  <si>
    <t>경기도 용인시 기흥구 상하동</t>
  </si>
  <si>
    <t>영덕동</t>
  </si>
  <si>
    <t>경기도 용인시 기흥구 영덕동</t>
  </si>
  <si>
    <t>하갈동</t>
  </si>
  <si>
    <t>경기도 용인시 기흥구 하갈동</t>
  </si>
  <si>
    <t>서천동</t>
  </si>
  <si>
    <t>경기도 용인시 기흥구 서천동</t>
  </si>
  <si>
    <t>지곡동</t>
  </si>
  <si>
    <t>경기도 용인시 기흥구 지곡동</t>
  </si>
  <si>
    <t>남동</t>
  </si>
  <si>
    <t>경기도 용인시 처인구 남동</t>
  </si>
  <si>
    <t>양지면</t>
  </si>
  <si>
    <t>경기도 용인시 처인구 양지면</t>
  </si>
  <si>
    <t>고림동</t>
  </si>
  <si>
    <t>경기도 용인시 처인구 고림동</t>
  </si>
  <si>
    <t>마평동</t>
  </si>
  <si>
    <t>경기도 용인시 처인구 마평동</t>
  </si>
  <si>
    <t>청덕동</t>
  </si>
  <si>
    <t>경기도 용인시 기흥구 청덕동</t>
  </si>
  <si>
    <t>마북동</t>
  </si>
  <si>
    <t>경기도 용인시 기흥구 마북동</t>
  </si>
  <si>
    <t>경기도 용인시 기흥구 중동</t>
  </si>
  <si>
    <t>이동읍</t>
  </si>
  <si>
    <t>경기도 용인시 처인구 이동읍</t>
  </si>
  <si>
    <t>죽전동</t>
  </si>
  <si>
    <t>경기도 용인시 수지구 죽전동</t>
  </si>
  <si>
    <t>언남동</t>
  </si>
  <si>
    <t>경기도 용인시 기흥구 언남동</t>
  </si>
  <si>
    <t>동천동</t>
  </si>
  <si>
    <t>경기도 용인시 수지구 동천동</t>
  </si>
  <si>
    <t>고기동</t>
  </si>
  <si>
    <t>경기도 용인시 수지구 고기동</t>
  </si>
  <si>
    <t>고매동</t>
  </si>
  <si>
    <t>경기도 용인시 기흥구 고매동</t>
  </si>
  <si>
    <t>유방동</t>
  </si>
  <si>
    <t>경기도 용인시 처인구 유방동</t>
  </si>
  <si>
    <t>포곡읍</t>
  </si>
  <si>
    <t>경기도 용인시 처인구 포곡읍</t>
  </si>
  <si>
    <t>구갈동</t>
  </si>
  <si>
    <t>경기도 용인시 기흥구 구갈동</t>
  </si>
  <si>
    <t>신갈동</t>
  </si>
  <si>
    <t>경기도 용인시 기흥구 신갈동</t>
  </si>
  <si>
    <t>모현읍</t>
  </si>
  <si>
    <t>경기도 용인시 처인구 모현읍</t>
  </si>
  <si>
    <t>농서동</t>
  </si>
  <si>
    <t>경기도 용인시 기흥구 농서동</t>
  </si>
  <si>
    <t>공세동</t>
  </si>
  <si>
    <t>경기도 용인시 기흥구 공세동</t>
  </si>
  <si>
    <t>상갈동</t>
  </si>
  <si>
    <t>경기도 용인시 기흥구 상갈동</t>
  </si>
  <si>
    <t>보라동</t>
  </si>
  <si>
    <t>경기도 용인시 기흥구 보라동</t>
  </si>
  <si>
    <t>원삼면</t>
  </si>
  <si>
    <t>경기도 용인시 처인구 원삼면</t>
  </si>
  <si>
    <t>성복동</t>
  </si>
  <si>
    <t>경기도 용인시 수지구 성복동</t>
  </si>
  <si>
    <t>신봉동</t>
  </si>
  <si>
    <t>경기도 용인시 수지구 신봉동</t>
  </si>
  <si>
    <t>남사읍</t>
  </si>
  <si>
    <t>경기도 용인시 처인구 남사읍</t>
  </si>
  <si>
    <t>파주시</t>
  </si>
  <si>
    <t>송촌동</t>
  </si>
  <si>
    <t>경기도 파주시 송촌동</t>
  </si>
  <si>
    <t>상지석동</t>
  </si>
  <si>
    <t>경기도 파주시 상지석동</t>
  </si>
  <si>
    <t>하지석동</t>
  </si>
  <si>
    <t>경기도 파주시 하지석동</t>
  </si>
  <si>
    <t>오도동</t>
  </si>
  <si>
    <t>경기도 파주시 오도동</t>
  </si>
  <si>
    <t>연다산동</t>
  </si>
  <si>
    <t>경기도 파주시 연다산동</t>
  </si>
  <si>
    <t>검산동</t>
  </si>
  <si>
    <t>경기도 파주시 검산동</t>
  </si>
  <si>
    <t>월롱면</t>
  </si>
  <si>
    <t>경기도 파주시 월롱면</t>
  </si>
  <si>
    <t>법원읍</t>
  </si>
  <si>
    <t>경기도 파주시 법원읍</t>
  </si>
  <si>
    <t>산남동</t>
  </si>
  <si>
    <t>경기도 파주시 산남동</t>
  </si>
  <si>
    <t>군내면</t>
  </si>
  <si>
    <t>경기도 파주시 군내면</t>
  </si>
  <si>
    <t>진동면</t>
  </si>
  <si>
    <t>경기도 파주시 진동면</t>
  </si>
  <si>
    <t>맥금동</t>
  </si>
  <si>
    <t>경기도 파주시 맥금동</t>
  </si>
  <si>
    <t>탄현면</t>
  </si>
  <si>
    <t>경기도 파주시 탄현면</t>
  </si>
  <si>
    <t>진서면</t>
  </si>
  <si>
    <t>경기도 파주시 진서면</t>
  </si>
  <si>
    <t>파주읍</t>
  </si>
  <si>
    <t>경기도 파주시 파주읍</t>
  </si>
  <si>
    <t>장단면</t>
  </si>
  <si>
    <t>경기도 파주시 장단면</t>
  </si>
  <si>
    <t>다율동</t>
  </si>
  <si>
    <t>경기도 파주시 다율동</t>
  </si>
  <si>
    <t>문산읍</t>
  </si>
  <si>
    <t>경기도 파주시 문산읍</t>
  </si>
  <si>
    <t>야동동</t>
  </si>
  <si>
    <t>경기도 파주시 야동동</t>
  </si>
  <si>
    <t>와동동</t>
  </si>
  <si>
    <t>경기도 파주시 와동동</t>
  </si>
  <si>
    <t>금촌동</t>
  </si>
  <si>
    <t>경기도 파주시 금촌동</t>
  </si>
  <si>
    <t>광탄면</t>
  </si>
  <si>
    <t>경기도 파주시 광탄면</t>
  </si>
  <si>
    <t>교하동</t>
  </si>
  <si>
    <t>경기도 파주시 교하동</t>
  </si>
  <si>
    <t>아동동</t>
  </si>
  <si>
    <t>경기도 파주시 아동동</t>
  </si>
  <si>
    <t>적성면</t>
  </si>
  <si>
    <t>경기도 파주시 적성면</t>
  </si>
  <si>
    <t>파평면</t>
  </si>
  <si>
    <t>경기도 파주시 파평면</t>
  </si>
  <si>
    <t>목동동</t>
  </si>
  <si>
    <t>경기도 파주시 목동동</t>
  </si>
  <si>
    <t>경기도 파주시 신촌동</t>
  </si>
  <si>
    <t>야당동</t>
  </si>
  <si>
    <t>경기도 파주시 야당동</t>
  </si>
  <si>
    <t>동패동</t>
  </si>
  <si>
    <t>경기도 파주시 동패동</t>
  </si>
  <si>
    <t>문발동</t>
  </si>
  <si>
    <t>경기도 파주시 문발동</t>
  </si>
  <si>
    <t>서패동</t>
  </si>
  <si>
    <t>경기도 파주시 서패동</t>
  </si>
  <si>
    <t>조리읍</t>
  </si>
  <si>
    <t>경기도 파주시 조리읍</t>
  </si>
  <si>
    <t>금릉동</t>
  </si>
  <si>
    <t>경기도 파주시 금릉동</t>
  </si>
  <si>
    <t>당하동</t>
  </si>
  <si>
    <t>경기도 파주시 당하동</t>
  </si>
  <si>
    <t>이천시</t>
  </si>
  <si>
    <t>대월면</t>
  </si>
  <si>
    <t>경기도 이천시 대월면</t>
  </si>
  <si>
    <t>부발읍</t>
  </si>
  <si>
    <t>경기도 이천시 부발읍</t>
  </si>
  <si>
    <t>단월동</t>
  </si>
  <si>
    <t>경기도 이천시 단월동</t>
  </si>
  <si>
    <t>경기도 이천시 창전동</t>
  </si>
  <si>
    <t>경기도 이천시 안흥동</t>
  </si>
  <si>
    <t>경기도 이천시 율현동</t>
  </si>
  <si>
    <t>사음동</t>
  </si>
  <si>
    <t>경기도 이천시 사음동</t>
  </si>
  <si>
    <t>관고동</t>
  </si>
  <si>
    <t>경기도 이천시 관고동</t>
  </si>
  <si>
    <t>호법면</t>
  </si>
  <si>
    <t>경기도 이천시 호법면</t>
  </si>
  <si>
    <t>장호원읍</t>
  </si>
  <si>
    <t>경기도 이천시 장호원읍</t>
  </si>
  <si>
    <t>대포동</t>
  </si>
  <si>
    <t>경기도 이천시 대포동</t>
  </si>
  <si>
    <t>율면</t>
  </si>
  <si>
    <t>경기도 이천시 율면</t>
  </si>
  <si>
    <t>갈산동</t>
  </si>
  <si>
    <t>경기도 이천시 갈산동</t>
  </si>
  <si>
    <t>마장면</t>
  </si>
  <si>
    <t>경기도 이천시 마장면</t>
  </si>
  <si>
    <t>모가면</t>
  </si>
  <si>
    <t>경기도 이천시 모가면</t>
  </si>
  <si>
    <t>백사면</t>
  </si>
  <si>
    <t>경기도 이천시 백사면</t>
  </si>
  <si>
    <t>고담동</t>
  </si>
  <si>
    <t>경기도 이천시 고담동</t>
  </si>
  <si>
    <t>신둔면</t>
  </si>
  <si>
    <t>경기도 이천시 신둔면</t>
  </si>
  <si>
    <t>장록동</t>
  </si>
  <si>
    <t>경기도 이천시 장록동</t>
  </si>
  <si>
    <t>설성면</t>
  </si>
  <si>
    <t>경기도 이천시 설성면</t>
  </si>
  <si>
    <t>진리동</t>
  </si>
  <si>
    <t>경기도 이천시 진리동</t>
  </si>
  <si>
    <t>증포동</t>
  </si>
  <si>
    <t>경기도 이천시 증포동</t>
  </si>
  <si>
    <t>경기도 이천시 송정동</t>
  </si>
  <si>
    <t>증일동</t>
  </si>
  <si>
    <t>경기도 이천시 증일동</t>
  </si>
  <si>
    <t>중리동</t>
  </si>
  <si>
    <t>경기도 이천시 중리동</t>
  </si>
  <si>
    <t>안성시</t>
  </si>
  <si>
    <t>양성면</t>
  </si>
  <si>
    <t>경기도 안성시 양성면</t>
  </si>
  <si>
    <t>보개면</t>
  </si>
  <si>
    <t>경기도 안성시 보개면</t>
  </si>
  <si>
    <t>고삼면</t>
  </si>
  <si>
    <t>경기도 안성시 고삼면</t>
  </si>
  <si>
    <t>옥산동</t>
  </si>
  <si>
    <t>경기도 안성시 옥산동</t>
  </si>
  <si>
    <t>경기도 안성시 창전동</t>
  </si>
  <si>
    <t>인지동</t>
  </si>
  <si>
    <t>경기도 안성시 인지동</t>
  </si>
  <si>
    <t>경기도 안성시 영동</t>
  </si>
  <si>
    <t>현수동</t>
  </si>
  <si>
    <t>경기도 안성시 현수동</t>
  </si>
  <si>
    <t>경기도 안성시 성남동</t>
  </si>
  <si>
    <t>사곡동</t>
  </si>
  <si>
    <t>경기도 안성시 사곡동</t>
  </si>
  <si>
    <t>미양면</t>
  </si>
  <si>
    <t>경기도 안성시 미양면</t>
  </si>
  <si>
    <t>가사동</t>
  </si>
  <si>
    <t>경기도 안성시 가사동</t>
  </si>
  <si>
    <t>신건지동</t>
  </si>
  <si>
    <t>경기도 안성시 신건지동</t>
  </si>
  <si>
    <t>경기도 안성시 낙원동</t>
  </si>
  <si>
    <t>동본동</t>
  </si>
  <si>
    <t>경기도 안성시 동본동</t>
  </si>
  <si>
    <t>삼죽면</t>
  </si>
  <si>
    <t>경기도 안성시 삼죽면</t>
  </si>
  <si>
    <t>석정동</t>
  </si>
  <si>
    <t>경기도 안성시 석정동</t>
  </si>
  <si>
    <t>금산동</t>
  </si>
  <si>
    <t>경기도 안성시 금산동</t>
  </si>
  <si>
    <t>공도읍</t>
  </si>
  <si>
    <t>경기도 안성시 공도읍</t>
  </si>
  <si>
    <t>아양동</t>
  </si>
  <si>
    <t>경기도 안성시 아양동</t>
  </si>
  <si>
    <t>도기동</t>
  </si>
  <si>
    <t>경기도 안성시 도기동</t>
  </si>
  <si>
    <t>대덕면</t>
  </si>
  <si>
    <t>경기도 안성시 대덕면</t>
  </si>
  <si>
    <t>죽산면</t>
  </si>
  <si>
    <t>경기도 안성시 죽산면</t>
  </si>
  <si>
    <t>신소현동</t>
  </si>
  <si>
    <t>경기도 안성시 신소현동</t>
  </si>
  <si>
    <t>당왕동</t>
  </si>
  <si>
    <t>경기도 안성시 당왕동</t>
  </si>
  <si>
    <t>구포동</t>
  </si>
  <si>
    <t>경기도 안성시 구포동</t>
  </si>
  <si>
    <t>경기도 안성시 연지동</t>
  </si>
  <si>
    <t>명륜동</t>
  </si>
  <si>
    <t>경기도 안성시 명륜동</t>
  </si>
  <si>
    <t>경기도 안성시 숭인동</t>
  </si>
  <si>
    <t>봉산동</t>
  </si>
  <si>
    <t>경기도 안성시 봉산동</t>
  </si>
  <si>
    <t>봉남동</t>
  </si>
  <si>
    <t>경기도 안성시 봉남동</t>
  </si>
  <si>
    <t>금광면</t>
  </si>
  <si>
    <t>경기도 안성시 금광면</t>
  </si>
  <si>
    <t>서운면</t>
  </si>
  <si>
    <t>경기도 안성시 서운면</t>
  </si>
  <si>
    <t>경기도 안성시 옥천동</t>
  </si>
  <si>
    <t>신모산동</t>
  </si>
  <si>
    <t>경기도 안성시 신모산동</t>
  </si>
  <si>
    <t>가현동</t>
  </si>
  <si>
    <t>경기도 안성시 가현동</t>
  </si>
  <si>
    <t>금석동</t>
  </si>
  <si>
    <t>경기도 안성시 금석동</t>
  </si>
  <si>
    <t>경기도 안성시 계동</t>
  </si>
  <si>
    <t>대천동</t>
  </si>
  <si>
    <t>경기도 안성시 대천동</t>
  </si>
  <si>
    <t>서인동</t>
  </si>
  <si>
    <t>경기도 안성시 서인동</t>
  </si>
  <si>
    <t>경기도 안성시 신흥동</t>
  </si>
  <si>
    <t>일죽면</t>
  </si>
  <si>
    <t>경기도 안성시 일죽면</t>
  </si>
  <si>
    <t>경기도 안성시 중리동</t>
  </si>
  <si>
    <t>발화동</t>
  </si>
  <si>
    <t>경기도 안성시 발화동</t>
  </si>
  <si>
    <t>원곡면</t>
  </si>
  <si>
    <t>경기도 안성시 원곡면</t>
  </si>
  <si>
    <t>김포시</t>
  </si>
  <si>
    <t>양촌읍</t>
  </si>
  <si>
    <t>경기도 김포시 양촌읍</t>
  </si>
  <si>
    <t>장기동</t>
  </si>
  <si>
    <t>경기도 김포시 장기동</t>
  </si>
  <si>
    <t>운양동</t>
  </si>
  <si>
    <t>경기도 김포시 운양동</t>
  </si>
  <si>
    <t>감정동</t>
  </si>
  <si>
    <t>경기도 김포시 감정동</t>
  </si>
  <si>
    <t>하성면</t>
  </si>
  <si>
    <t>경기도 김포시 하성면</t>
  </si>
  <si>
    <t>월곶면</t>
  </si>
  <si>
    <t>경기도 김포시 월곶면</t>
  </si>
  <si>
    <t>통진읍</t>
  </si>
  <si>
    <t>경기도 김포시 통진읍</t>
  </si>
  <si>
    <t>대곶면</t>
  </si>
  <si>
    <t>경기도 김포시 대곶면</t>
  </si>
  <si>
    <t>고촌읍</t>
  </si>
  <si>
    <t>경기도 김포시 고촌읍</t>
  </si>
  <si>
    <t>마산동</t>
  </si>
  <si>
    <t>경기도 김포시 마산동</t>
  </si>
  <si>
    <t>걸포동</t>
  </si>
  <si>
    <t>경기도 김포시 걸포동</t>
  </si>
  <si>
    <t>구래동</t>
  </si>
  <si>
    <t>경기도 김포시 구래동</t>
  </si>
  <si>
    <t>풍무동</t>
  </si>
  <si>
    <t>경기도 김포시 풍무동</t>
  </si>
  <si>
    <t>북변동</t>
  </si>
  <si>
    <t>경기도 김포시 북변동</t>
  </si>
  <si>
    <t>사우동</t>
  </si>
  <si>
    <t>경기도 김포시 사우동</t>
  </si>
  <si>
    <t>화성시</t>
  </si>
  <si>
    <t>안녕동</t>
  </si>
  <si>
    <t>경기도 화성시 안녕동</t>
  </si>
  <si>
    <t>송산동</t>
  </si>
  <si>
    <t>경기도 화성시 송산동</t>
  </si>
  <si>
    <t>남양읍</t>
  </si>
  <si>
    <t>경기도 화성시 남양읍</t>
  </si>
  <si>
    <t>산척동</t>
  </si>
  <si>
    <t>경기도 화성시 산척동</t>
  </si>
  <si>
    <t>석우동</t>
  </si>
  <si>
    <t>경기도 화성시 석우동</t>
  </si>
  <si>
    <t>경기도 화성시 능동</t>
  </si>
  <si>
    <t>봉담읍</t>
  </si>
  <si>
    <t>경기도 화성시 봉담읍</t>
  </si>
  <si>
    <t>경기도 화성시 영천동</t>
  </si>
  <si>
    <t>장안면</t>
  </si>
  <si>
    <t>경기도 화성시 장안면</t>
  </si>
  <si>
    <t>기안동</t>
  </si>
  <si>
    <t>경기도 화성시 기안동</t>
  </si>
  <si>
    <t>팔탄면</t>
  </si>
  <si>
    <t>경기도 화성시 팔탄면</t>
  </si>
  <si>
    <t>향남읍</t>
  </si>
  <si>
    <t>경기도 화성시 향남읍</t>
  </si>
  <si>
    <t>마도면</t>
  </si>
  <si>
    <t>경기도 화성시 마도면</t>
  </si>
  <si>
    <t>반정동</t>
  </si>
  <si>
    <t>경기도 화성시 반정동</t>
  </si>
  <si>
    <t>송산면</t>
  </si>
  <si>
    <t>경기도 화성시 송산면</t>
  </si>
  <si>
    <t>경기도 화성시 금곡동</t>
  </si>
  <si>
    <t>반송동</t>
  </si>
  <si>
    <t>경기도 화성시 반송동</t>
  </si>
  <si>
    <t>반월동</t>
  </si>
  <si>
    <t>경기도 화성시 반월동</t>
  </si>
  <si>
    <t>병점동</t>
  </si>
  <si>
    <t>경기도 화성시 병점동</t>
  </si>
  <si>
    <t>진안동</t>
  </si>
  <si>
    <t>경기도 화성시 진안동</t>
  </si>
  <si>
    <t>서신면</t>
  </si>
  <si>
    <t>경기도 화성시 서신면</t>
  </si>
  <si>
    <t>송동</t>
  </si>
  <si>
    <t>경기도 화성시 송동</t>
  </si>
  <si>
    <t>기산동</t>
  </si>
  <si>
    <t>경기도 화성시 기산동</t>
  </si>
  <si>
    <t>우정읍</t>
  </si>
  <si>
    <t>경기도 화성시 우정읍</t>
  </si>
  <si>
    <t>새솔동</t>
  </si>
  <si>
    <t>경기도 화성시 새솔동</t>
  </si>
  <si>
    <t>경기도 화성시 오산동</t>
  </si>
  <si>
    <t>경기도 화성시 신동</t>
  </si>
  <si>
    <t>경기도 화성시 중동</t>
  </si>
  <si>
    <t>양감면</t>
  </si>
  <si>
    <t>경기도 화성시 양감면</t>
  </si>
  <si>
    <t>경기도 화성시 청계동</t>
  </si>
  <si>
    <t>정남면</t>
  </si>
  <si>
    <t>경기도 화성시 정남면</t>
  </si>
  <si>
    <t>경기도 화성시 목동</t>
  </si>
  <si>
    <t>매송면</t>
  </si>
  <si>
    <t>경기도 화성시 매송면</t>
  </si>
  <si>
    <t>비봉면</t>
  </si>
  <si>
    <t>경기도 화성시 비봉면</t>
  </si>
  <si>
    <t>황계동</t>
  </si>
  <si>
    <t>경기도 화성시 황계동</t>
  </si>
  <si>
    <t>배양동</t>
  </si>
  <si>
    <t>경기도 화성시 배양동</t>
  </si>
  <si>
    <t>방교동</t>
  </si>
  <si>
    <t>경기도 화성시 방교동</t>
  </si>
  <si>
    <t>경기도 화성시 장지동</t>
  </si>
  <si>
    <t>광주시</t>
  </si>
  <si>
    <t>경기도 광주시 문형동</t>
  </si>
  <si>
    <t>경안동</t>
  </si>
  <si>
    <t>경기도 광주시 경안동</t>
  </si>
  <si>
    <t>남종면</t>
  </si>
  <si>
    <t>경기도 광주시 남종면</t>
  </si>
  <si>
    <t>중대동</t>
  </si>
  <si>
    <t>경기도 광주시 중대동</t>
  </si>
  <si>
    <t>탄벌동</t>
  </si>
  <si>
    <t>경기도 광주시 탄벌동</t>
  </si>
  <si>
    <t>경기도 광주시 삼동</t>
  </si>
  <si>
    <t>목현동</t>
  </si>
  <si>
    <t>경기도 광주시 목현동</t>
  </si>
  <si>
    <t>쌍령동</t>
  </si>
  <si>
    <t>경기도 광주시 쌍령동</t>
  </si>
  <si>
    <t>경기도 광주시 송정동</t>
  </si>
  <si>
    <t>남한산성면</t>
  </si>
  <si>
    <t>경기도 광주시 남한산성면</t>
  </si>
  <si>
    <t>퇴촌면</t>
  </si>
  <si>
    <t>경기도 광주시 퇴촌면</t>
  </si>
  <si>
    <t>경기도 광주시 신현동</t>
  </si>
  <si>
    <t>직동</t>
  </si>
  <si>
    <t>경기도 광주시 직동</t>
  </si>
  <si>
    <t>태전동</t>
  </si>
  <si>
    <t>경기도 광주시 태전동</t>
  </si>
  <si>
    <t>역동</t>
  </si>
  <si>
    <t>경기도 광주시 역동</t>
  </si>
  <si>
    <t>경기도 광주시 장지동</t>
  </si>
  <si>
    <t>경기도 광주시 추자동</t>
  </si>
  <si>
    <t>경기도 광주시 고산동</t>
  </si>
  <si>
    <t>경기도 광주시 목동</t>
  </si>
  <si>
    <t>도척면</t>
  </si>
  <si>
    <t>경기도 광주시 도척면</t>
  </si>
  <si>
    <t>곤지암읍</t>
  </si>
  <si>
    <t>경기도 광주시 곤지암읍</t>
  </si>
  <si>
    <t>초월읍</t>
  </si>
  <si>
    <t>경기도 광주시 초월읍</t>
  </si>
  <si>
    <t>경기도 광주시 매산동</t>
  </si>
  <si>
    <t>경기도 광주시 양벌동</t>
  </si>
  <si>
    <t>회덕동</t>
  </si>
  <si>
    <t>경기도 광주시 회덕동</t>
  </si>
  <si>
    <t>경기도 광주시 능평동</t>
  </si>
  <si>
    <t>양주시</t>
  </si>
  <si>
    <t>산북동</t>
  </si>
  <si>
    <t>경기도 양주시 산북동</t>
  </si>
  <si>
    <t>봉양동</t>
  </si>
  <si>
    <t>경기도 양주시 봉양동</t>
  </si>
  <si>
    <t>덕정동</t>
  </si>
  <si>
    <t>경기도 양주시 덕정동</t>
  </si>
  <si>
    <t>회암동</t>
  </si>
  <si>
    <t>경기도 양주시 회암동</t>
  </si>
  <si>
    <t>은현면</t>
  </si>
  <si>
    <t>경기도 양주시 은현면</t>
  </si>
  <si>
    <t>만송동</t>
  </si>
  <si>
    <t>경기도 양주시 만송동</t>
  </si>
  <si>
    <t>장흥면</t>
  </si>
  <si>
    <t>경기도 양주시 장흥면</t>
  </si>
  <si>
    <t>남방동</t>
  </si>
  <si>
    <t>경기도 양주시 남방동</t>
  </si>
  <si>
    <t>마전동</t>
  </si>
  <si>
    <t>경기도 양주시 마전동</t>
  </si>
  <si>
    <t>남면</t>
  </si>
  <si>
    <t>경기도 양주시 남면</t>
  </si>
  <si>
    <t>백석읍</t>
  </si>
  <si>
    <t>경기도 양주시 백석읍</t>
  </si>
  <si>
    <t>어둔동</t>
  </si>
  <si>
    <t>경기도 양주시 어둔동</t>
  </si>
  <si>
    <t>광적면</t>
  </si>
  <si>
    <t>경기도 양주시 광적면</t>
  </si>
  <si>
    <t>고읍동</t>
  </si>
  <si>
    <t>경기도 양주시 고읍동</t>
  </si>
  <si>
    <t>광사동</t>
  </si>
  <si>
    <t>경기도 양주시 광사동</t>
  </si>
  <si>
    <t>삼숭동</t>
  </si>
  <si>
    <t>경기도 양주시 삼숭동</t>
  </si>
  <si>
    <t>율정동</t>
  </si>
  <si>
    <t>경기도 양주시 율정동</t>
  </si>
  <si>
    <t>회정동</t>
  </si>
  <si>
    <t>경기도 양주시 회정동</t>
  </si>
  <si>
    <t>덕계동</t>
  </si>
  <si>
    <t>경기도 양주시 덕계동</t>
  </si>
  <si>
    <t>고암동</t>
  </si>
  <si>
    <t>경기도 양주시 고암동</t>
  </si>
  <si>
    <t>옥정동</t>
  </si>
  <si>
    <t>경기도 양주시 옥정동</t>
  </si>
  <si>
    <t>유양동</t>
  </si>
  <si>
    <t>경기도 양주시 유양동</t>
  </si>
  <si>
    <t>포천시</t>
  </si>
  <si>
    <t>영북면</t>
  </si>
  <si>
    <t>경기도 포천시 영북면</t>
  </si>
  <si>
    <t>창수면</t>
  </si>
  <si>
    <t>경기도 포천시 창수면</t>
  </si>
  <si>
    <t>일동면</t>
  </si>
  <si>
    <t>경기도 포천시 일동면</t>
  </si>
  <si>
    <t>경기도 포천시 군내면</t>
  </si>
  <si>
    <t>설운동</t>
  </si>
  <si>
    <t>경기도 포천시 설운동</t>
  </si>
  <si>
    <t>내촌면</t>
  </si>
  <si>
    <t>경기도 포천시 내촌면</t>
  </si>
  <si>
    <t>영중면</t>
  </si>
  <si>
    <t>경기도 포천시 영중면</t>
  </si>
  <si>
    <t>경기도 포천시 동교동</t>
  </si>
  <si>
    <t>신북면</t>
  </si>
  <si>
    <t>경기도 포천시 신북면</t>
  </si>
  <si>
    <t>화현면</t>
  </si>
  <si>
    <t>경기도 포천시 화현면</t>
  </si>
  <si>
    <t>어룡동</t>
  </si>
  <si>
    <t>경기도 포천시 어룡동</t>
  </si>
  <si>
    <t>신읍동</t>
  </si>
  <si>
    <t>경기도 포천시 신읍동</t>
  </si>
  <si>
    <t>소흘읍</t>
  </si>
  <si>
    <t>경기도 포천시 소흘읍</t>
  </si>
  <si>
    <t>가산면</t>
  </si>
  <si>
    <t>경기도 포천시 가산면</t>
  </si>
  <si>
    <t>선단동</t>
  </si>
  <si>
    <t>경기도 포천시 선단동</t>
  </si>
  <si>
    <t>자작동</t>
  </si>
  <si>
    <t>경기도 포천시 자작동</t>
  </si>
  <si>
    <t>이동면</t>
  </si>
  <si>
    <t>경기도 포천시 이동면</t>
  </si>
  <si>
    <t>관인면</t>
  </si>
  <si>
    <t>경기도 포천시 관인면</t>
  </si>
  <si>
    <t>여주시</t>
  </si>
  <si>
    <t>연라동</t>
  </si>
  <si>
    <t>경기도 여주시 연라동</t>
  </si>
  <si>
    <t>가남읍</t>
  </si>
  <si>
    <t>경기도 여주시 가남읍</t>
  </si>
  <si>
    <t>산북면</t>
  </si>
  <si>
    <t>경기도 여주시 산북면</t>
  </si>
  <si>
    <t>강천면</t>
  </si>
  <si>
    <t>경기도 여주시 강천면</t>
  </si>
  <si>
    <t>북내면</t>
  </si>
  <si>
    <t>경기도 여주시 북내면</t>
  </si>
  <si>
    <t>세종대왕면</t>
  </si>
  <si>
    <t>경기도 여주시 세종대왕면</t>
  </si>
  <si>
    <t>금사면</t>
  </si>
  <si>
    <t>경기도 여주시 금사면</t>
  </si>
  <si>
    <t>흥천면</t>
  </si>
  <si>
    <t>경기도 여주시 흥천면</t>
  </si>
  <si>
    <t>경기도 여주시 하동</t>
  </si>
  <si>
    <t>상거동</t>
  </si>
  <si>
    <t>경기도 여주시 상거동</t>
  </si>
  <si>
    <t>점동면</t>
  </si>
  <si>
    <t>경기도 여주시 점동면</t>
  </si>
  <si>
    <t>대신면</t>
  </si>
  <si>
    <t xml:space="preserve">경기도 여주시 대신면 </t>
  </si>
  <si>
    <t>가업동</t>
  </si>
  <si>
    <t>경기도 여주시 가업동</t>
  </si>
  <si>
    <t>현암동</t>
  </si>
  <si>
    <t>경기도 여주시 현암동</t>
  </si>
  <si>
    <t>오학동</t>
  </si>
  <si>
    <t>경기도 여주시 오학동</t>
  </si>
  <si>
    <t>천송동</t>
  </si>
  <si>
    <t>경기도 여주시 천송동</t>
  </si>
  <si>
    <t>단현동</t>
  </si>
  <si>
    <t>경기도 여주시 단현동</t>
  </si>
  <si>
    <t>삼교동</t>
  </si>
  <si>
    <t>경기도 여주시 삼교동</t>
  </si>
  <si>
    <t>하거동</t>
  </si>
  <si>
    <t>경기도 여주시 하거동</t>
  </si>
  <si>
    <t>멱곡동</t>
  </si>
  <si>
    <t>경기도 여주시 멱곡동</t>
  </si>
  <si>
    <t>능현동</t>
  </si>
  <si>
    <t>경기도 여주시 능현동</t>
  </si>
  <si>
    <t>점봉동</t>
  </si>
  <si>
    <t>경기도 여주시 점봉동</t>
  </si>
  <si>
    <t>경기도 여주시 우만동</t>
  </si>
  <si>
    <t>월송동</t>
  </si>
  <si>
    <t>경기도 여주시 월송동</t>
  </si>
  <si>
    <t>경기도 여주시 창동</t>
  </si>
  <si>
    <t>연양동</t>
  </si>
  <si>
    <t>경기도 여주시 연양동</t>
  </si>
  <si>
    <t>상동</t>
  </si>
  <si>
    <t>경기도 여주시 상동</t>
  </si>
  <si>
    <t>경기도 여주시 오금동</t>
  </si>
  <si>
    <t>경기도 여주시 교동</t>
  </si>
  <si>
    <t>홍문동</t>
  </si>
  <si>
    <t>경기도 여주시 홍문동</t>
  </si>
  <si>
    <t>매룡동</t>
  </si>
  <si>
    <t>경기도 여주시 매룡동</t>
  </si>
  <si>
    <t>신진동</t>
  </si>
  <si>
    <t>경기도 여주시 신진동</t>
  </si>
  <si>
    <t>연천군</t>
  </si>
  <si>
    <t>청산면</t>
  </si>
  <si>
    <t>경기도 연천군 청산면</t>
  </si>
  <si>
    <t>백학면</t>
  </si>
  <si>
    <t>경기도 연천군 백학면</t>
  </si>
  <si>
    <t>군남면</t>
  </si>
  <si>
    <t>경기도 연천군 군남면</t>
  </si>
  <si>
    <t>전곡읍</t>
  </si>
  <si>
    <t>경기도 연천군 전곡읍</t>
  </si>
  <si>
    <t>연천읍</t>
  </si>
  <si>
    <t>경기도 연천군 연천읍</t>
  </si>
  <si>
    <t>장남면</t>
  </si>
  <si>
    <t>경기도 연천군 장남면</t>
  </si>
  <si>
    <t>중면</t>
  </si>
  <si>
    <t>경기도 연천군 중면</t>
  </si>
  <si>
    <t>신서면</t>
  </si>
  <si>
    <t>경기도 연천군 신서면</t>
  </si>
  <si>
    <t>왕징면</t>
  </si>
  <si>
    <t>경기도 연천군 왕징면</t>
  </si>
  <si>
    <t>미산면</t>
  </si>
  <si>
    <t>경기도 연천군 미산면</t>
  </si>
  <si>
    <t>가평군</t>
  </si>
  <si>
    <t>조종면</t>
  </si>
  <si>
    <t>경기도 가평군 조종면</t>
  </si>
  <si>
    <t>북면</t>
  </si>
  <si>
    <t>경기도 가평군 북면</t>
  </si>
  <si>
    <t>상면</t>
  </si>
  <si>
    <t>경기도 가평군 상면</t>
  </si>
  <si>
    <t>청평면</t>
  </si>
  <si>
    <t>경기도 가평군 청평면</t>
  </si>
  <si>
    <t>설악면</t>
  </si>
  <si>
    <t>경기도 가평군 설악면</t>
  </si>
  <si>
    <t>가평읍</t>
  </si>
  <si>
    <t>경기도 가평군 가평읍</t>
  </si>
  <si>
    <t>양평군</t>
  </si>
  <si>
    <t>지평면</t>
  </si>
  <si>
    <t>경기도 양평군 지평면</t>
  </si>
  <si>
    <t>양서면</t>
  </si>
  <si>
    <t>경기도 양평군 양서면</t>
  </si>
  <si>
    <t>개군면</t>
  </si>
  <si>
    <t>경기도 양평군 개군면</t>
  </si>
  <si>
    <t>단월면</t>
  </si>
  <si>
    <t>경기도 양평군 단월면</t>
  </si>
  <si>
    <t>용문면</t>
  </si>
  <si>
    <t>경기도 양평군 용문면</t>
  </si>
  <si>
    <t>청운면</t>
  </si>
  <si>
    <t>경기도 양평군 청운면</t>
  </si>
  <si>
    <t>양동면</t>
  </si>
  <si>
    <t>경기도 양평군 양동면</t>
  </si>
  <si>
    <t>강상면</t>
  </si>
  <si>
    <t>경기도 양평군 강상면</t>
  </si>
  <si>
    <t>서종면</t>
  </si>
  <si>
    <t>경기도 양평군 서종면</t>
  </si>
  <si>
    <t>옥천면</t>
  </si>
  <si>
    <t>경기도 양평군 옥천면</t>
  </si>
  <si>
    <t>강하면</t>
  </si>
  <si>
    <t>경기도 양평군 강하면</t>
  </si>
  <si>
    <t>양평읍</t>
  </si>
  <si>
    <t>경기도 양평군 양평읍</t>
  </si>
  <si>
    <t>운북동</t>
  </si>
  <si>
    <t>인천광역시 중구 운북동</t>
  </si>
  <si>
    <t>인천광역시 중구 중산동</t>
  </si>
  <si>
    <t>을왕동</t>
  </si>
  <si>
    <t>인천광역시 중구 을왕동</t>
  </si>
  <si>
    <t>무의동</t>
  </si>
  <si>
    <t>인천광역시 중구 무의동</t>
  </si>
  <si>
    <t>항동7가</t>
  </si>
  <si>
    <t>인천광역시 중구 항동7가</t>
  </si>
  <si>
    <t>남북동</t>
  </si>
  <si>
    <t>인천광역시 중구 남북동</t>
  </si>
  <si>
    <t>운서동</t>
  </si>
  <si>
    <t>인천광역시 중구 운서동</t>
  </si>
  <si>
    <t>북성동1가</t>
  </si>
  <si>
    <t>인천광역시 중구 북성동1가</t>
  </si>
  <si>
    <t>인천광역시 중구 도원동</t>
  </si>
  <si>
    <t>신생동</t>
  </si>
  <si>
    <t>인천광역시 중구 신생동</t>
  </si>
  <si>
    <t>인천광역시 중구 사동</t>
  </si>
  <si>
    <t>운남동</t>
  </si>
  <si>
    <t>인천광역시 중구 운남동</t>
  </si>
  <si>
    <t>덕교동</t>
  </si>
  <si>
    <t>인천광역시 중구 덕교동</t>
  </si>
  <si>
    <t>유동</t>
  </si>
  <si>
    <t>인천광역시 중구 유동</t>
  </si>
  <si>
    <t>해안동4가</t>
  </si>
  <si>
    <t>인천광역시 중구 해안동4가</t>
  </si>
  <si>
    <t>항동5가</t>
  </si>
  <si>
    <t>인천광역시 중구 항동5가</t>
  </si>
  <si>
    <t>답동</t>
  </si>
  <si>
    <t>인천광역시 중구 답동</t>
  </si>
  <si>
    <t>해안동3가</t>
  </si>
  <si>
    <t>인천광역시 중구 해안동3가</t>
  </si>
  <si>
    <t>신포동</t>
  </si>
  <si>
    <t>인천광역시 중구 신포동</t>
  </si>
  <si>
    <t>중앙동4가</t>
  </si>
  <si>
    <t>인천광역시 중구 중앙동4가</t>
  </si>
  <si>
    <t>항동4가</t>
  </si>
  <si>
    <t>인천광역시 중구 항동4가</t>
  </si>
  <si>
    <t>율목동</t>
  </si>
  <si>
    <t>인천광역시 중구 율목동</t>
  </si>
  <si>
    <t>관동3가</t>
  </si>
  <si>
    <t>인천광역시 중구 관동3가</t>
  </si>
  <si>
    <t>중앙동3가</t>
  </si>
  <si>
    <t>인천광역시 중구 중앙동3가</t>
  </si>
  <si>
    <t>항동3가</t>
  </si>
  <si>
    <t>인천광역시 중구 항동3가</t>
  </si>
  <si>
    <t>해안동2가</t>
  </si>
  <si>
    <t>인천광역시 중구 해안동2가</t>
  </si>
  <si>
    <t>중앙동2가</t>
  </si>
  <si>
    <t>인천광역시 중구 중앙동2가</t>
  </si>
  <si>
    <t>관동2가</t>
  </si>
  <si>
    <t>인천광역시 중구 관동2가</t>
  </si>
  <si>
    <t>경동</t>
  </si>
  <si>
    <t>인천광역시 중구 경동</t>
  </si>
  <si>
    <t>중앙동1가</t>
  </si>
  <si>
    <t>인천광역시 중구 중앙동1가</t>
  </si>
  <si>
    <t>용동</t>
  </si>
  <si>
    <t>인천광역시 중구 용동</t>
  </si>
  <si>
    <t>관동1가</t>
  </si>
  <si>
    <t>인천광역시 중구 관동1가</t>
  </si>
  <si>
    <t>송학동3가</t>
  </si>
  <si>
    <t>인천광역시 중구 송학동3가</t>
  </si>
  <si>
    <t>송학동2가</t>
  </si>
  <si>
    <t>인천광역시 중구 송학동2가</t>
  </si>
  <si>
    <t>내동</t>
  </si>
  <si>
    <t>인천광역시 중구 내동</t>
  </si>
  <si>
    <t>선린동</t>
  </si>
  <si>
    <t>인천광역시 중구 선린동</t>
  </si>
  <si>
    <t>송학동1가</t>
  </si>
  <si>
    <t>인천광역시 중구 송학동1가</t>
  </si>
  <si>
    <t>북성동3가</t>
  </si>
  <si>
    <t>인천광역시 중구 북성동3가</t>
  </si>
  <si>
    <t>북성동2가</t>
  </si>
  <si>
    <t>인천광역시 중구 북성동2가</t>
  </si>
  <si>
    <t>송월동3가</t>
  </si>
  <si>
    <t>인천광역시 중구 송월동3가</t>
  </si>
  <si>
    <t>송월동2가</t>
  </si>
  <si>
    <t>인천광역시 중구 송월동2가</t>
  </si>
  <si>
    <t>송월동1가</t>
  </si>
  <si>
    <t>인천광역시 중구 송월동1가</t>
  </si>
  <si>
    <t>신흥동3가</t>
  </si>
  <si>
    <t>인천광역시 중구 신흥동3가</t>
  </si>
  <si>
    <t>항동2가</t>
  </si>
  <si>
    <t>인천광역시 중구 항동2가</t>
  </si>
  <si>
    <t>항동1가</t>
  </si>
  <si>
    <t>인천광역시 중구 항동1가</t>
  </si>
  <si>
    <t>해안동1가</t>
  </si>
  <si>
    <t>인천광역시 중구 해안동1가</t>
  </si>
  <si>
    <t>인현동</t>
  </si>
  <si>
    <t>인천광역시 중구 인현동</t>
  </si>
  <si>
    <t>전동</t>
  </si>
  <si>
    <t>인천광역시 중구 전동</t>
  </si>
  <si>
    <t>선화동</t>
  </si>
  <si>
    <t>인천광역시 중구 선화동</t>
  </si>
  <si>
    <t>신흥동2가</t>
  </si>
  <si>
    <t>인천광역시 중구 신흥동2가</t>
  </si>
  <si>
    <t>신흥동1가</t>
  </si>
  <si>
    <t>인천광역시 중구 신흥동1가</t>
  </si>
  <si>
    <t>항동6가</t>
  </si>
  <si>
    <t>인천광역시 중구 항동6가</t>
  </si>
  <si>
    <t>동구</t>
  </si>
  <si>
    <t>인천광역시 동구 송현동</t>
  </si>
  <si>
    <t>송림동</t>
  </si>
  <si>
    <t>인천광역시 동구 송림동</t>
  </si>
  <si>
    <t>창영동</t>
  </si>
  <si>
    <t>인천광역시 동구 창영동</t>
  </si>
  <si>
    <t>만석동</t>
  </si>
  <si>
    <t>인천광역시 동구 만석동</t>
  </si>
  <si>
    <t>화수동</t>
  </si>
  <si>
    <t>인천광역시 동구 화수동</t>
  </si>
  <si>
    <t>화평동</t>
  </si>
  <si>
    <t>인천광역시 동구 화평동</t>
  </si>
  <si>
    <t>인천광역시 동구 금곡동</t>
  </si>
  <si>
    <t>미추홀구</t>
  </si>
  <si>
    <t>학익동</t>
  </si>
  <si>
    <t>인천광역시 미추홀구 학익동</t>
  </si>
  <si>
    <t>인천광역시 미추홀구 용현동</t>
  </si>
  <si>
    <t>숭의동</t>
  </si>
  <si>
    <t>인천광역시 미추홀구 숭의동</t>
  </si>
  <si>
    <t>주안동</t>
  </si>
  <si>
    <t>인천광역시 미추홀구 주안동</t>
  </si>
  <si>
    <t>문학동</t>
  </si>
  <si>
    <t>인천광역시 미추홀구 문학동</t>
  </si>
  <si>
    <t>인천광역시 미추홀구 도화동</t>
  </si>
  <si>
    <t>관교동</t>
  </si>
  <si>
    <t>인천광역시 미추홀구 관교동</t>
  </si>
  <si>
    <t>연수구</t>
  </si>
  <si>
    <t>송도동</t>
  </si>
  <si>
    <t>인천광역시 연수구 송도동</t>
  </si>
  <si>
    <t>인천광역시 연수구 청학동</t>
  </si>
  <si>
    <t>동춘동</t>
  </si>
  <si>
    <t>인천광역시 연수구 동춘동</t>
  </si>
  <si>
    <t>연수동</t>
  </si>
  <si>
    <t>인천광역시 연수구 연수동</t>
  </si>
  <si>
    <t>옥련동</t>
  </si>
  <si>
    <t>인천광역시 연수구 옥련동</t>
  </si>
  <si>
    <t>선학동</t>
  </si>
  <si>
    <t>인천광역시 연수구 선학동</t>
  </si>
  <si>
    <t>남동구</t>
  </si>
  <si>
    <t>수산동</t>
  </si>
  <si>
    <t>인천광역시 남동구 수산동</t>
  </si>
  <si>
    <t>만수동</t>
  </si>
  <si>
    <t>인천광역시 남동구 만수동</t>
  </si>
  <si>
    <t>장수동</t>
  </si>
  <si>
    <t>인천광역시 남동구 장수동</t>
  </si>
  <si>
    <t>남촌동</t>
  </si>
  <si>
    <t>인천광역시 남동구 남촌동</t>
  </si>
  <si>
    <t>구월동</t>
  </si>
  <si>
    <t>인천광역시 남동구 구월동</t>
  </si>
  <si>
    <t>운연동</t>
  </si>
  <si>
    <t>인천광역시 남동구 운연동</t>
  </si>
  <si>
    <t>인천광역시 남동구 논현동</t>
  </si>
  <si>
    <t>서창동</t>
  </si>
  <si>
    <t>인천광역시 남동구 서창동</t>
  </si>
  <si>
    <t>간석동</t>
  </si>
  <si>
    <t>인천광역시 남동구 간석동</t>
  </si>
  <si>
    <t>인천광역시 남동구 고잔동</t>
  </si>
  <si>
    <t>인천광역시 남동구 도림동</t>
  </si>
  <si>
    <t>부평구</t>
  </si>
  <si>
    <t>인천광역시 부평구 산곡동</t>
  </si>
  <si>
    <t>청천동</t>
  </si>
  <si>
    <t>인천광역시 부평구 청천동</t>
  </si>
  <si>
    <t>인천광역시 부평구 갈산동</t>
  </si>
  <si>
    <t>십정동</t>
  </si>
  <si>
    <t>인천광역시 부평구 십정동</t>
  </si>
  <si>
    <t>일신동</t>
  </si>
  <si>
    <t>인천광역시 부평구 일신동</t>
  </si>
  <si>
    <t>인천광역시 부평구 구산동</t>
  </si>
  <si>
    <t>삼산동</t>
  </si>
  <si>
    <t>인천광역시 부평구 삼산동</t>
  </si>
  <si>
    <t>부개동</t>
  </si>
  <si>
    <t>인천광역시 부평구 부개동</t>
  </si>
  <si>
    <t>부평동</t>
  </si>
  <si>
    <t>인천광역시 부평구 부평동</t>
  </si>
  <si>
    <t>계양구</t>
  </si>
  <si>
    <t>박촌동</t>
  </si>
  <si>
    <t>인천광역시 계양구 박촌동</t>
  </si>
  <si>
    <t>상야동</t>
  </si>
  <si>
    <t>인천광역시 계양구 상야동</t>
  </si>
  <si>
    <t>둑실동</t>
  </si>
  <si>
    <t>인천광역시 계양구 둑실동</t>
  </si>
  <si>
    <t>노오지동</t>
  </si>
  <si>
    <t>인천광역시 계양구 노오지동</t>
  </si>
  <si>
    <t>인천광역시 계양구 오류동</t>
  </si>
  <si>
    <t>선주지동</t>
  </si>
  <si>
    <t>인천광역시 계양구 선주지동</t>
  </si>
  <si>
    <t>인천광역시 계양구 이화동</t>
  </si>
  <si>
    <t>다남동</t>
  </si>
  <si>
    <t>인천광역시 계양구 다남동</t>
  </si>
  <si>
    <t>인천광역시 계양구 장기동</t>
  </si>
  <si>
    <t>인천광역시 계양구 갈현동</t>
  </si>
  <si>
    <t>귤현동</t>
  </si>
  <si>
    <t>인천광역시 계양구 귤현동</t>
  </si>
  <si>
    <t>작전동</t>
  </si>
  <si>
    <t>인천광역시 계양구 작전동</t>
  </si>
  <si>
    <t>효성동</t>
  </si>
  <si>
    <t>인천광역시 계양구 효성동</t>
  </si>
  <si>
    <t>동양동</t>
  </si>
  <si>
    <t>인천광역시 계양구 동양동</t>
  </si>
  <si>
    <t>방축동</t>
  </si>
  <si>
    <t>인천광역시 계양구 방축동</t>
  </si>
  <si>
    <t>임학동</t>
  </si>
  <si>
    <t>인천광역시 계양구 임학동</t>
  </si>
  <si>
    <t>인천광역시 계양구 평동</t>
  </si>
  <si>
    <t>하야동</t>
  </si>
  <si>
    <t>인천광역시 계양구 하야동</t>
  </si>
  <si>
    <t>목상동</t>
  </si>
  <si>
    <t>인천광역시 계양구 목상동</t>
  </si>
  <si>
    <t>계산동</t>
  </si>
  <si>
    <t>인천광역시 계양구 계산동</t>
  </si>
  <si>
    <t>병방동</t>
  </si>
  <si>
    <t>인천광역시 계양구 병방동</t>
  </si>
  <si>
    <t>용종동</t>
  </si>
  <si>
    <t>인천광역시 계양구 용종동</t>
  </si>
  <si>
    <t>서운동</t>
  </si>
  <si>
    <t>인천광역시 계양구 서운동</t>
  </si>
  <si>
    <t>서구</t>
  </si>
  <si>
    <t>인천광역시 서구 오류동</t>
  </si>
  <si>
    <t>청라동</t>
  </si>
  <si>
    <t>인천광역시 서구 청라동</t>
  </si>
  <si>
    <t>원창동</t>
  </si>
  <si>
    <t>인천광역시 서구 원창동</t>
  </si>
  <si>
    <t>인천광역시 서구 원당동</t>
  </si>
  <si>
    <t>신현동</t>
  </si>
  <si>
    <t>인천광역시 서구 신현동</t>
  </si>
  <si>
    <t>대곡동</t>
  </si>
  <si>
    <t>인천광역시 서구 대곡동</t>
  </si>
  <si>
    <t>인천광역시 서구 심곡동</t>
  </si>
  <si>
    <t>인천광역시 서구 마전동</t>
  </si>
  <si>
    <t>인천광역시 서구 연희동</t>
  </si>
  <si>
    <t>왕길동</t>
  </si>
  <si>
    <t>인천광역시 서구 왕길동</t>
  </si>
  <si>
    <t>가정동</t>
  </si>
  <si>
    <t>인천광역시 서구 가정동</t>
  </si>
  <si>
    <t>불로동</t>
  </si>
  <si>
    <t>인천광역시 서구 불로동</t>
  </si>
  <si>
    <t>공촌동</t>
  </si>
  <si>
    <t>인천광역시 서구 공촌동</t>
  </si>
  <si>
    <t>인천광역시 서구 당하동</t>
  </si>
  <si>
    <t>인천광역시 서구 백석동</t>
  </si>
  <si>
    <t>검암동</t>
  </si>
  <si>
    <t>인천광역시 서구 검암동</t>
  </si>
  <si>
    <t>시천동</t>
  </si>
  <si>
    <t>인천광역시 서구 시천동</t>
  </si>
  <si>
    <t>경서동</t>
  </si>
  <si>
    <t>인천광역시 서구 경서동</t>
  </si>
  <si>
    <t>인천광역시 서구 가좌동</t>
  </si>
  <si>
    <t>석남동</t>
  </si>
  <si>
    <t>인천광역시 서구 석남동</t>
  </si>
  <si>
    <t>인천광역시 서구 금곡동</t>
  </si>
  <si>
    <t>강화군</t>
  </si>
  <si>
    <t>길상면</t>
  </si>
  <si>
    <t>인천광역시 강화군 길상면</t>
    <phoneticPr fontId="1" type="noConversion"/>
  </si>
  <si>
    <t>서도면</t>
  </si>
  <si>
    <t>인천광역시 강화군 서도면</t>
  </si>
  <si>
    <t>불은면</t>
  </si>
  <si>
    <t>인천광역시 강화군 불은면</t>
  </si>
  <si>
    <t>강화읍</t>
  </si>
  <si>
    <t>인천광역시 강화군 강화읍</t>
  </si>
  <si>
    <t>송해면</t>
  </si>
  <si>
    <t>인천광역시 강화군 송해면</t>
  </si>
  <si>
    <t>선원면</t>
  </si>
  <si>
    <t>인천광역시 강화군 선원면</t>
  </si>
  <si>
    <t>내가면</t>
  </si>
  <si>
    <t>인천광역시 강화군 내가면</t>
  </si>
  <si>
    <t>양도면</t>
  </si>
  <si>
    <t>인천광역시 강화군 양도면</t>
  </si>
  <si>
    <t>양사면</t>
  </si>
  <si>
    <t>인천광역시 강화군 양사면</t>
  </si>
  <si>
    <t>하점면</t>
  </si>
  <si>
    <t>인천광역시 강화군 하점면</t>
  </si>
  <si>
    <t>삼산면</t>
  </si>
  <si>
    <t>인천광역시 강화군 삼산면</t>
  </si>
  <si>
    <t>화도면</t>
  </si>
  <si>
    <t>인천광역시 강화군 화도면</t>
  </si>
  <si>
    <t>교동면</t>
  </si>
  <si>
    <t>인천광역시 강화군 교동면</t>
  </si>
  <si>
    <t>옹진군</t>
  </si>
  <si>
    <t>북도면</t>
  </si>
  <si>
    <t>인천광역시 옹진군 북도면</t>
  </si>
  <si>
    <t>연평면</t>
  </si>
  <si>
    <t>인천광역시 옹진군 연평면</t>
  </si>
  <si>
    <t>대청면</t>
  </si>
  <si>
    <t>인천광역시 옹진군 대청면</t>
  </si>
  <si>
    <t>자월면</t>
  </si>
  <si>
    <t>인천광역시 옹진군 자월면</t>
  </si>
  <si>
    <t>영흥면</t>
  </si>
  <si>
    <t>인천광역시 옹진군 영흥면</t>
  </si>
  <si>
    <t>백령면</t>
  </si>
  <si>
    <t>인천광역시 옹진군 백령면</t>
  </si>
  <si>
    <t>덕적면</t>
  </si>
  <si>
    <t>인천광역시 옹진군 덕적면</t>
  </si>
  <si>
    <t>매매</t>
  </si>
  <si>
    <t>B1</t>
    <phoneticPr fontId="1" type="noConversion"/>
  </si>
  <si>
    <t>상가</t>
    <phoneticPr fontId="1" type="noConversion"/>
  </si>
  <si>
    <t>오리</t>
  </si>
  <si>
    <t>학동</t>
  </si>
  <si>
    <t>서정리</t>
  </si>
  <si>
    <t>사리</t>
  </si>
  <si>
    <t>대성리</t>
  </si>
  <si>
    <t>청량리</t>
  </si>
  <si>
    <t>명동</t>
  </si>
  <si>
    <t>가오리</t>
  </si>
  <si>
    <t>강동</t>
  </si>
  <si>
    <t>노선</t>
  </si>
  <si>
    <t>지하철명</t>
  </si>
  <si>
    <t>지번주소</t>
  </si>
  <si>
    <t>위도</t>
  </si>
  <si>
    <t>경도</t>
  </si>
  <si>
    <t>고속도로명</t>
  </si>
  <si>
    <t>IC명</t>
  </si>
  <si>
    <t>xValue</t>
  </si>
  <si>
    <t>yValue</t>
  </si>
  <si>
    <t>서울1호선</t>
  </si>
  <si>
    <t>서울특별시 동대문구 전농동 620-69</t>
  </si>
  <si>
    <t>경부선</t>
  </si>
  <si>
    <t>구서IC</t>
  </si>
  <si>
    <t>35.250710</t>
  </si>
  <si>
    <t>서울특별시 동대문구 제기동 65</t>
  </si>
  <si>
    <t>양산IC</t>
  </si>
  <si>
    <t>35.378218</t>
  </si>
  <si>
    <t>129.053314</t>
  </si>
  <si>
    <t>서울특별시 동대문구 신설동 76-5</t>
  </si>
  <si>
    <t>통도사IC</t>
  </si>
  <si>
    <t>35.498747</t>
  </si>
  <si>
    <t>129.097021</t>
  </si>
  <si>
    <t>동묘앞</t>
  </si>
  <si>
    <t>서울특별시 종로구 숭인동 117</t>
  </si>
  <si>
    <t>서울산IC</t>
  </si>
  <si>
    <t>35.553861</t>
  </si>
  <si>
    <t>129.126636</t>
  </si>
  <si>
    <t>동대문</t>
  </si>
  <si>
    <t>서울특별시 종로구 창신동 492-1</t>
  </si>
  <si>
    <t>경주IC</t>
  </si>
  <si>
    <t>129.187987</t>
  </si>
  <si>
    <t>서울특별시 종로구 종로5가 82-1</t>
  </si>
  <si>
    <t>건천IC</t>
  </si>
  <si>
    <t>35.843278</t>
  </si>
  <si>
    <t>129.087849</t>
  </si>
  <si>
    <t>서울특별시 종로구 종로3가 10-5</t>
  </si>
  <si>
    <t>영천IC</t>
  </si>
  <si>
    <t>35.922380</t>
  </si>
  <si>
    <t>128.951460</t>
  </si>
  <si>
    <t>종각</t>
  </si>
  <si>
    <t>서울특별시 종로구 종로1가 54</t>
  </si>
  <si>
    <t>경산IC</t>
  </si>
  <si>
    <t>35.878149</t>
  </si>
  <si>
    <t>128.788225</t>
  </si>
  <si>
    <t>시청</t>
  </si>
  <si>
    <t>서울특별시 중구 정동 5-5</t>
  </si>
  <si>
    <t>북대구IC</t>
  </si>
  <si>
    <t>35.906979</t>
  </si>
  <si>
    <t>128.579858</t>
  </si>
  <si>
    <t>서울역</t>
  </si>
  <si>
    <t>서울특별시 중구 남대문로5가 73-6</t>
  </si>
  <si>
    <t>남구미IC</t>
  </si>
  <si>
    <t>36.068138</t>
  </si>
  <si>
    <t>128.370149</t>
  </si>
  <si>
    <t>소요산</t>
  </si>
  <si>
    <t>경기도 동두천시 상봉암동 126-3</t>
  </si>
  <si>
    <t>구미IC</t>
  </si>
  <si>
    <t>36.107744</t>
  </si>
  <si>
    <t>128.362376</t>
  </si>
  <si>
    <t>동두천</t>
  </si>
  <si>
    <t>경기도 동두천시 동두천동 245-210</t>
  </si>
  <si>
    <t>김천IC</t>
  </si>
  <si>
    <t>36.133790</t>
  </si>
  <si>
    <t>128.094609</t>
  </si>
  <si>
    <t>보산</t>
  </si>
  <si>
    <t>경기도 동두천시 보산동 422</t>
  </si>
  <si>
    <t>추풍령IC</t>
  </si>
  <si>
    <t>36.200379</t>
  </si>
  <si>
    <t>128.001690</t>
  </si>
  <si>
    <t>동두천중앙</t>
  </si>
  <si>
    <t>경기도 동두천시 생연동 726-3</t>
  </si>
  <si>
    <t>황간IC</t>
  </si>
  <si>
    <t>36.220617</t>
  </si>
  <si>
    <t>127.908085</t>
  </si>
  <si>
    <t>지행</t>
  </si>
  <si>
    <t>경기도 동두천시 지행동 424-1</t>
  </si>
  <si>
    <t>영동IC</t>
  </si>
  <si>
    <t>36.270274</t>
  </si>
  <si>
    <t>127.834783</t>
  </si>
  <si>
    <t>덕정</t>
  </si>
  <si>
    <t>경기도 양주시 덕정동 350-14</t>
  </si>
  <si>
    <t>금강IC</t>
  </si>
  <si>
    <t>36.279278</t>
  </si>
  <si>
    <t>127.673348</t>
  </si>
  <si>
    <t>덕계</t>
  </si>
  <si>
    <t>경기도 양주시 덕계동 209-5</t>
  </si>
  <si>
    <t>옥천IC</t>
  </si>
  <si>
    <t>36.317789</t>
  </si>
  <si>
    <t>127.559532</t>
  </si>
  <si>
    <t>양주</t>
  </si>
  <si>
    <t>경기도 양주시 남방동 94-1</t>
  </si>
  <si>
    <t>대전IC</t>
  </si>
  <si>
    <t>36.364235</t>
  </si>
  <si>
    <t>127.452377</t>
  </si>
  <si>
    <t>녹양</t>
  </si>
  <si>
    <t>경기도 의정부시 녹양동 96-1</t>
  </si>
  <si>
    <t>신탄진IC</t>
  </si>
  <si>
    <t>36.440800</t>
  </si>
  <si>
    <t>가능</t>
  </si>
  <si>
    <t>경기도 의정부시 가능동 197-1</t>
  </si>
  <si>
    <t>남청주IC</t>
  </si>
  <si>
    <t>36.534315</t>
  </si>
  <si>
    <t>127.432157</t>
  </si>
  <si>
    <t>의정부</t>
  </si>
  <si>
    <t>경기도 의정부시 의정부동 168-54</t>
  </si>
  <si>
    <t>청주IC</t>
  </si>
  <si>
    <t>36.626784</t>
  </si>
  <si>
    <t>127.385014</t>
  </si>
  <si>
    <t>회룡</t>
  </si>
  <si>
    <t>경기도 의정부시 호원동 50-5</t>
  </si>
  <si>
    <t>목천IC</t>
  </si>
  <si>
    <t>36.758790</t>
  </si>
  <si>
    <t>127.219247</t>
  </si>
  <si>
    <t>망월사</t>
  </si>
  <si>
    <t>천안IC</t>
  </si>
  <si>
    <t>36.826284</t>
  </si>
  <si>
    <t>127.171309</t>
  </si>
  <si>
    <t>도봉산</t>
  </si>
  <si>
    <t>서울특별시 도봉구 도봉동 18-1</t>
  </si>
  <si>
    <t>안성IC</t>
  </si>
  <si>
    <t>36.994219</t>
  </si>
  <si>
    <t>127.156069</t>
  </si>
  <si>
    <t>도봉</t>
  </si>
  <si>
    <t>서울특별시 도봉구 도봉동 639</t>
  </si>
  <si>
    <t>오산IC</t>
  </si>
  <si>
    <t>37.142691</t>
  </si>
  <si>
    <t>127.086371</t>
  </si>
  <si>
    <t>방학</t>
  </si>
  <si>
    <t>서울특별시 도봉구 방학동 728</t>
  </si>
  <si>
    <t>기흥IC</t>
  </si>
  <si>
    <t>37.223075</t>
  </si>
  <si>
    <t>127.102657</t>
  </si>
  <si>
    <t>서울특별시 도봉구 창동 135-1</t>
  </si>
  <si>
    <t>수원신갈IC</t>
  </si>
  <si>
    <t>37.266266</t>
  </si>
  <si>
    <t>127.105614</t>
  </si>
  <si>
    <t>녹천</t>
  </si>
  <si>
    <t>서울특별시 도봉구 창동 57-11</t>
  </si>
  <si>
    <t>대왕판교IC</t>
  </si>
  <si>
    <t>37.409462</t>
  </si>
  <si>
    <t>127.091972</t>
  </si>
  <si>
    <t>월계</t>
  </si>
  <si>
    <t>서울특별시 노원구 월계동 263-1</t>
  </si>
  <si>
    <t>양재IC</t>
  </si>
  <si>
    <t>37.463229</t>
  </si>
  <si>
    <t>127.042014</t>
  </si>
  <si>
    <t>광운대</t>
  </si>
  <si>
    <t>서울특별시 노원구 월계동 85</t>
  </si>
  <si>
    <t>왜관IC</t>
  </si>
  <si>
    <t>35.977351</t>
  </si>
  <si>
    <t>128.434690</t>
  </si>
  <si>
    <t>석계</t>
  </si>
  <si>
    <t>서울특별시 노원구 월계동 36-4</t>
  </si>
  <si>
    <t>35.920798</t>
  </si>
  <si>
    <t>128.950876</t>
  </si>
  <si>
    <t>신이문</t>
  </si>
  <si>
    <t>서울특별시 동대문구 이문동 7</t>
  </si>
  <si>
    <t>판교IC</t>
  </si>
  <si>
    <t>37.397562</t>
  </si>
  <si>
    <t>127.101818</t>
  </si>
  <si>
    <t>외대앞</t>
  </si>
  <si>
    <t>서울특별시 동대문구 이문동 360-5</t>
  </si>
  <si>
    <t>노포IC</t>
  </si>
  <si>
    <t>35.285107</t>
  </si>
  <si>
    <t>129.100720</t>
  </si>
  <si>
    <t>회기</t>
  </si>
  <si>
    <t>서울특별시 동대문구 휘경동 317-101</t>
  </si>
  <si>
    <t>36.135315</t>
  </si>
  <si>
    <t>128.094530</t>
  </si>
  <si>
    <t>남영</t>
  </si>
  <si>
    <t>서울특별시 용산구 갈월동 96-1</t>
  </si>
  <si>
    <t>36.199818</t>
  </si>
  <si>
    <t>128.004895</t>
  </si>
  <si>
    <t>용산</t>
  </si>
  <si>
    <t>서울특별시 용산구 한강로3가 40-999</t>
  </si>
  <si>
    <t>칠곡물류IC</t>
  </si>
  <si>
    <t>35.956801</t>
  </si>
  <si>
    <t>128.457305</t>
  </si>
  <si>
    <t>노량진</t>
  </si>
  <si>
    <t>서울특별시 동작구 노량진동 67-2</t>
  </si>
  <si>
    <t>기흥동탄IC</t>
  </si>
  <si>
    <t>37.216953</t>
  </si>
  <si>
    <t>127.099472</t>
  </si>
  <si>
    <t>대방</t>
  </si>
  <si>
    <t>서울특별시 영등포구 신길동 1368-3</t>
  </si>
  <si>
    <t>동김천IC</t>
  </si>
  <si>
    <t>36.134976</t>
  </si>
  <si>
    <t>128.177560</t>
  </si>
  <si>
    <t>신길</t>
  </si>
  <si>
    <t>서울특별시 영등포구 신길동 41-1</t>
  </si>
  <si>
    <t>북천안IC</t>
  </si>
  <si>
    <t>36.897397</t>
  </si>
  <si>
    <t>127.191351</t>
  </si>
  <si>
    <t>영등포</t>
  </si>
  <si>
    <t>서울특별시 영등포구 영등포동 618-496</t>
  </si>
  <si>
    <t>남사진위IC</t>
  </si>
  <si>
    <t>37.106594</t>
  </si>
  <si>
    <t>127.116617</t>
  </si>
  <si>
    <t>신도림</t>
  </si>
  <si>
    <t>서울특별시 구로구 신도림동 460-26</t>
  </si>
  <si>
    <t>북구미IC</t>
  </si>
  <si>
    <t>36.143558</t>
  </si>
  <si>
    <t>128.302709</t>
  </si>
  <si>
    <t>구로</t>
  </si>
  <si>
    <t>서울특별시 구로구 구로동 585-3</t>
  </si>
  <si>
    <t>35.250426</t>
  </si>
  <si>
    <t>129.099172</t>
  </si>
  <si>
    <t>구일</t>
  </si>
  <si>
    <t>서울특별시 구로구 구로동 636-45</t>
  </si>
  <si>
    <t>옥산하이패스IC</t>
  </si>
  <si>
    <t>36.656813</t>
  </si>
  <si>
    <t>127.372626</t>
  </si>
  <si>
    <t>개봉</t>
  </si>
  <si>
    <t>서울특별시 구로구 개봉동 415</t>
  </si>
  <si>
    <t>활천 나들목IC</t>
  </si>
  <si>
    <t>35.712424</t>
  </si>
  <si>
    <t>129.192602</t>
  </si>
  <si>
    <t>서울특별시 구로구 오류동 66</t>
  </si>
  <si>
    <t>활천IC</t>
  </si>
  <si>
    <t>35.711867</t>
  </si>
  <si>
    <t>129.190180</t>
  </si>
  <si>
    <t>온수</t>
  </si>
  <si>
    <t>서울특별시 구로구 온수동 119</t>
  </si>
  <si>
    <t>양산JCT</t>
  </si>
  <si>
    <t>35.331863</t>
  </si>
  <si>
    <t>129.043523</t>
  </si>
  <si>
    <t>역곡</t>
  </si>
  <si>
    <t>경기도 부천시 원미구 역곡동 382</t>
  </si>
  <si>
    <t>언양JCT</t>
  </si>
  <si>
    <t>35.566669</t>
  </si>
  <si>
    <t>129.130010</t>
  </si>
  <si>
    <t>소사</t>
  </si>
  <si>
    <t>경기도 부천시 소사구 소사본동 395</t>
  </si>
  <si>
    <t>비룡JCT</t>
  </si>
  <si>
    <t>36.346318</t>
  </si>
  <si>
    <t>127.481770</t>
  </si>
  <si>
    <t>부천</t>
  </si>
  <si>
    <t>경기도 부천시 소사구 심곡본동 316-2</t>
  </si>
  <si>
    <t>회덕JCT</t>
  </si>
  <si>
    <t>36.405272</t>
  </si>
  <si>
    <t>127.421007</t>
  </si>
  <si>
    <t>경기도 부천시 소사구 송내동 632</t>
  </si>
  <si>
    <t>남이JCT</t>
  </si>
  <si>
    <t>36.598011</t>
  </si>
  <si>
    <t>127.422204</t>
  </si>
  <si>
    <t>송내</t>
  </si>
  <si>
    <t>경기도 부천시 소사구 송내동 632-4</t>
  </si>
  <si>
    <t>천안JCT</t>
  </si>
  <si>
    <t>36.769703</t>
  </si>
  <si>
    <t>127.182262</t>
  </si>
  <si>
    <t>부개</t>
  </si>
  <si>
    <t>인천광역시 부평구 부개동 468</t>
  </si>
  <si>
    <t>안성JCT</t>
  </si>
  <si>
    <t>37.038514</t>
  </si>
  <si>
    <t>127.140366</t>
  </si>
  <si>
    <t>부평</t>
  </si>
  <si>
    <t>인천광역시 부평구 부평동 738-21</t>
  </si>
  <si>
    <t>신갈JCT</t>
  </si>
  <si>
    <t>37.291807</t>
  </si>
  <si>
    <t>127.104780</t>
  </si>
  <si>
    <t>백운</t>
  </si>
  <si>
    <t>인천광역시 부평구 십정동 541-1</t>
  </si>
  <si>
    <t>판교JCT</t>
  </si>
  <si>
    <t>37.405870</t>
  </si>
  <si>
    <t>127.094529</t>
  </si>
  <si>
    <t>동암</t>
  </si>
  <si>
    <t>금토JCT</t>
  </si>
  <si>
    <t>37.415470</t>
  </si>
  <si>
    <t>127.085428</t>
  </si>
  <si>
    <t>간석</t>
  </si>
  <si>
    <t>인천광역시 남동구 간석동 757</t>
  </si>
  <si>
    <t>언양 분기점JCT</t>
  </si>
  <si>
    <t>35.567444</t>
  </si>
  <si>
    <t>129.131398</t>
  </si>
  <si>
    <t>주안</t>
  </si>
  <si>
    <t>인천광역시 남구 주안동 125</t>
  </si>
  <si>
    <t>영천JCT</t>
  </si>
  <si>
    <t>35.920645</t>
  </si>
  <si>
    <t>129.006724</t>
  </si>
  <si>
    <t>도화</t>
  </si>
  <si>
    <t>인천광역시 남구 도화동 668</t>
  </si>
  <si>
    <t>동대구JCT</t>
  </si>
  <si>
    <t>35.887474</t>
  </si>
  <si>
    <t>128.694347</t>
  </si>
  <si>
    <t>제물포</t>
  </si>
  <si>
    <t>인천광역시 남구 숭의동 450-39</t>
  </si>
  <si>
    <t>동탄JCT</t>
  </si>
  <si>
    <t>37.177820</t>
  </si>
  <si>
    <t>127.095990</t>
  </si>
  <si>
    <t>도원</t>
  </si>
  <si>
    <t>인천광역시 동구 창영동 179-1</t>
  </si>
  <si>
    <t>남해선(영암-순천)</t>
  </si>
  <si>
    <t>서영암IC</t>
  </si>
  <si>
    <t>34.754310</t>
  </si>
  <si>
    <t>126.530841</t>
  </si>
  <si>
    <t>동인천</t>
  </si>
  <si>
    <t>인천광역시 중구 인현동 1-613</t>
  </si>
  <si>
    <t>강진무위사IC</t>
  </si>
  <si>
    <t>34.698139</t>
  </si>
  <si>
    <t>126.717300</t>
  </si>
  <si>
    <t>인천</t>
  </si>
  <si>
    <t>인천광역시 중구 북성동1가 3-1</t>
  </si>
  <si>
    <t>장흥IC</t>
  </si>
  <si>
    <t>34.708190</t>
  </si>
  <si>
    <t>126.906190</t>
  </si>
  <si>
    <t>가산디지털단지</t>
  </si>
  <si>
    <t>서울특별시 금천구 가산동 468-4</t>
  </si>
  <si>
    <t>보성IC</t>
  </si>
  <si>
    <t>34.813939</t>
  </si>
  <si>
    <t>127.107230</t>
  </si>
  <si>
    <t>독산</t>
  </si>
  <si>
    <t>서울특별시 금천구 가산동 717</t>
  </si>
  <si>
    <t>벌교IC</t>
  </si>
  <si>
    <t>34.834910</t>
  </si>
  <si>
    <t>127.298440</t>
  </si>
  <si>
    <t>금천구청</t>
  </si>
  <si>
    <t>서울특별시 금천구 시흥동 113-55</t>
  </si>
  <si>
    <t>순천만IC</t>
  </si>
  <si>
    <t>34.897360</t>
  </si>
  <si>
    <t>127.480890</t>
  </si>
  <si>
    <t>석수</t>
  </si>
  <si>
    <t>경기도 안양시 만안구 석수동 737</t>
  </si>
  <si>
    <t>학산IC</t>
  </si>
  <si>
    <t>34.736691</t>
  </si>
  <si>
    <t>126.574528</t>
  </si>
  <si>
    <t>관악</t>
  </si>
  <si>
    <t>경기도 안양시 만안구 석수동 101-16</t>
  </si>
  <si>
    <t>고흥IC</t>
  </si>
  <si>
    <t>34.826999</t>
  </si>
  <si>
    <t>127.342841</t>
  </si>
  <si>
    <t>안양</t>
  </si>
  <si>
    <t>경기도 안양시 만안구 안양동 88-1</t>
  </si>
  <si>
    <t>도롱IC</t>
  </si>
  <si>
    <t>34.905184</t>
  </si>
  <si>
    <t>127.528668</t>
  </si>
  <si>
    <t>명학</t>
  </si>
  <si>
    <t>경기도 안양시 만안구 안양동 1163-1</t>
  </si>
  <si>
    <t>34.833615</t>
  </si>
  <si>
    <t>127.298311</t>
  </si>
  <si>
    <t>금정</t>
  </si>
  <si>
    <t>경기도 군포시 금정동 613</t>
  </si>
  <si>
    <t>34.707695</t>
  </si>
  <si>
    <t>126.907282</t>
  </si>
  <si>
    <t>군포</t>
  </si>
  <si>
    <t>경기도 군포시 당동 134-1</t>
  </si>
  <si>
    <t>34.813151</t>
  </si>
  <si>
    <t>127.103739</t>
  </si>
  <si>
    <t>당정</t>
  </si>
  <si>
    <t>경기도 군포시 당정동 938</t>
  </si>
  <si>
    <t>34.896622</t>
  </si>
  <si>
    <t>127.481543</t>
  </si>
  <si>
    <t>의왕</t>
  </si>
  <si>
    <t>경기도 의왕시 삼동 191</t>
  </si>
  <si>
    <t>광주대구선</t>
  </si>
  <si>
    <t>서함양하이패스IC</t>
  </si>
  <si>
    <t>35.544174</t>
  </si>
  <si>
    <t>127.710808</t>
  </si>
  <si>
    <t>성균관대</t>
  </si>
  <si>
    <t>경기도 수원시 장안구 율전동 495-2</t>
  </si>
  <si>
    <t>무안광주선</t>
  </si>
  <si>
    <t>무안공항IC</t>
  </si>
  <si>
    <t>35.003671</t>
  </si>
  <si>
    <t>126.390487</t>
  </si>
  <si>
    <t>화서</t>
  </si>
  <si>
    <t>경기도 수원시 팔달구 화서동 464</t>
  </si>
  <si>
    <t>북무안IC</t>
  </si>
  <si>
    <t>35.014250</t>
  </si>
  <si>
    <t>126.435812</t>
  </si>
  <si>
    <t>수원</t>
  </si>
  <si>
    <t>경기도 수원시 팔달구 매산로1가 18</t>
  </si>
  <si>
    <t>나주IC</t>
  </si>
  <si>
    <t>35.103306</t>
  </si>
  <si>
    <t>126.695496</t>
  </si>
  <si>
    <t>세류</t>
  </si>
  <si>
    <t>경기도 수원시 권선구 장지동 25-4</t>
  </si>
  <si>
    <t>문평IC</t>
  </si>
  <si>
    <t>35.068208</t>
  </si>
  <si>
    <t>126.597922</t>
  </si>
  <si>
    <t>병점</t>
  </si>
  <si>
    <t>경기도 화성시 진안동 824-1</t>
  </si>
  <si>
    <t>동함평IC</t>
  </si>
  <si>
    <t>35.051868</t>
  </si>
  <si>
    <t>126.545062</t>
  </si>
  <si>
    <t>세마</t>
  </si>
  <si>
    <t>경기도 오산시 세교동 244-5</t>
  </si>
  <si>
    <t>함평JCT</t>
  </si>
  <si>
    <t>35.031680</t>
  </si>
  <si>
    <t>126.487202</t>
  </si>
  <si>
    <t>오산대</t>
  </si>
  <si>
    <t>경기도 오산시 수청동 435-1</t>
  </si>
  <si>
    <t>운수IC</t>
  </si>
  <si>
    <t>35.159772</t>
  </si>
  <si>
    <t>126.780425</t>
  </si>
  <si>
    <t>오산</t>
  </si>
  <si>
    <t>경기도 오산시 오산동 603-116</t>
  </si>
  <si>
    <t>서광산IC</t>
  </si>
  <si>
    <t>35.118296</t>
  </si>
  <si>
    <t>126.734146</t>
  </si>
  <si>
    <t>진위</t>
  </si>
  <si>
    <t>경기도 평택시 진위면 하북리 139-3</t>
  </si>
  <si>
    <t>고창담양선</t>
  </si>
  <si>
    <t>배내골나들목IC</t>
  </si>
  <si>
    <t>35.527982</t>
  </si>
  <si>
    <t>129.006676</t>
  </si>
  <si>
    <t>송탄</t>
  </si>
  <si>
    <t>경기도 평택시 신장동 257-5</t>
  </si>
  <si>
    <t>밀양JCT</t>
  </si>
  <si>
    <t>35.519366</t>
  </si>
  <si>
    <t>128.796403</t>
  </si>
  <si>
    <t>경기도 평택시 서정동 427-53</t>
  </si>
  <si>
    <t>울주JCTJCT</t>
  </si>
  <si>
    <t>35.502711</t>
  </si>
  <si>
    <t>129.256762</t>
  </si>
  <si>
    <t>지제</t>
  </si>
  <si>
    <t>경기도 평택시 지제동 559-4</t>
  </si>
  <si>
    <t>서울주JCTJCT</t>
  </si>
  <si>
    <t>35.513324</t>
  </si>
  <si>
    <t>129.112288</t>
  </si>
  <si>
    <t>평택</t>
  </si>
  <si>
    <t>경기도 평택시 평택동 185-579</t>
  </si>
  <si>
    <t>서해안선</t>
  </si>
  <si>
    <t>목포IC</t>
  </si>
  <si>
    <t>34.841913</t>
  </si>
  <si>
    <t>126.425966</t>
  </si>
  <si>
    <t>성환</t>
  </si>
  <si>
    <t>충청남도 천안시 서북구 성환읍 성환리 449-128</t>
  </si>
  <si>
    <t>일로IC</t>
  </si>
  <si>
    <t>34.857949</t>
  </si>
  <si>
    <t>126.481220</t>
  </si>
  <si>
    <t>직산</t>
  </si>
  <si>
    <t>충청남도 천안시 서북구 직산읍 모시리 58-11</t>
  </si>
  <si>
    <t>무안IC</t>
  </si>
  <si>
    <t>35.007680</t>
  </si>
  <si>
    <t>126.492090</t>
  </si>
  <si>
    <t>두정</t>
  </si>
  <si>
    <t>충청남도 천안시 서북구 두정동 84-1</t>
  </si>
  <si>
    <t>함평IC</t>
  </si>
  <si>
    <t>35.099150</t>
  </si>
  <si>
    <t>126.481619</t>
  </si>
  <si>
    <t>천안</t>
  </si>
  <si>
    <t>충청남도 천안시 동남구 대흥동 57-1</t>
  </si>
  <si>
    <t>영광IC</t>
  </si>
  <si>
    <t>35.298940</t>
  </si>
  <si>
    <t>126.557650</t>
  </si>
  <si>
    <t>봉명</t>
  </si>
  <si>
    <t>충청남도 천안시 동남구 봉명동 20-2</t>
  </si>
  <si>
    <t>고창IC</t>
  </si>
  <si>
    <t>35.440911</t>
  </si>
  <si>
    <t>126.664976</t>
  </si>
  <si>
    <t>쌍용(나사렛대)</t>
  </si>
  <si>
    <t>충청남도 천안시 서북구 쌍용동 426-3</t>
  </si>
  <si>
    <t>선운산IC</t>
  </si>
  <si>
    <t>35.508414</t>
  </si>
  <si>
    <t>126.684341</t>
  </si>
  <si>
    <t>아산</t>
  </si>
  <si>
    <t>충청남도 아산시 배방읍 장재리 268</t>
  </si>
  <si>
    <t>줄포IC</t>
  </si>
  <si>
    <t>35.595948</t>
  </si>
  <si>
    <t>126.697816</t>
  </si>
  <si>
    <t>탕정</t>
  </si>
  <si>
    <t>충청남도 아산시 탕정면 매곡리 1606</t>
  </si>
  <si>
    <t>부안IC</t>
  </si>
  <si>
    <t>35.731603</t>
  </si>
  <si>
    <t>126.775052</t>
  </si>
  <si>
    <t>배방</t>
  </si>
  <si>
    <t>충청남도 아산시 배방읍 구령리 148-2</t>
  </si>
  <si>
    <t>서김제IC</t>
  </si>
  <si>
    <t>35.835575</t>
  </si>
  <si>
    <t>126.840665</t>
  </si>
  <si>
    <t>온양온천</t>
  </si>
  <si>
    <t>충청남도 아산시 온천동 56-9</t>
  </si>
  <si>
    <t>동군산IC</t>
  </si>
  <si>
    <t>35.947030</t>
  </si>
  <si>
    <t>126.835651</t>
  </si>
  <si>
    <t>신창(순천향대)</t>
  </si>
  <si>
    <t>충청남도 아산시 신창면 행목리 346-49</t>
  </si>
  <si>
    <t>군산IC</t>
  </si>
  <si>
    <t>36.009040</t>
  </si>
  <si>
    <t>126.799440</t>
  </si>
  <si>
    <t>광명</t>
  </si>
  <si>
    <t>경기도 광명시 일직동 276-8</t>
  </si>
  <si>
    <t>서천IC</t>
  </si>
  <si>
    <t>36.099759</t>
  </si>
  <si>
    <t>126.690184</t>
  </si>
  <si>
    <t>서동탄</t>
  </si>
  <si>
    <t>경기도 오산시 외삼미동 242</t>
  </si>
  <si>
    <t>춘장대IC</t>
  </si>
  <si>
    <t>36.169227</t>
  </si>
  <si>
    <t>126.601782</t>
  </si>
  <si>
    <t>서울2호선</t>
  </si>
  <si>
    <t>서울특별시 중구 서소문동 90-1</t>
  </si>
  <si>
    <t>대천IC</t>
  </si>
  <si>
    <t>36.333293</t>
  </si>
  <si>
    <t>126.576103</t>
  </si>
  <si>
    <t>을지로입구</t>
  </si>
  <si>
    <t>서울특별시 중구 을지로3가 347-3</t>
  </si>
  <si>
    <t>광천IC</t>
  </si>
  <si>
    <t>36.496876</t>
  </si>
  <si>
    <t>126.586451</t>
  </si>
  <si>
    <t>서울 중구 을지로3가 282-8</t>
  </si>
  <si>
    <t>홍성IC</t>
  </si>
  <si>
    <t>36.592036</t>
  </si>
  <si>
    <t>126.561726</t>
  </si>
  <si>
    <t>서울특별시 중구 을지로4가 267-1</t>
  </si>
  <si>
    <t>해미IC</t>
  </si>
  <si>
    <t>36.713818</t>
  </si>
  <si>
    <t>126.564163</t>
  </si>
  <si>
    <t>동대문역사문화공원</t>
  </si>
  <si>
    <t>서울특별시 중구 을지로7가 112-3</t>
  </si>
  <si>
    <t>서산IC</t>
  </si>
  <si>
    <t>36.808180</t>
  </si>
  <si>
    <t>126.573123</t>
  </si>
  <si>
    <t>신당</t>
  </si>
  <si>
    <t>서울특별시 중구 신당동 99</t>
  </si>
  <si>
    <t>당진IC</t>
  </si>
  <si>
    <t>36.893758</t>
  </si>
  <si>
    <t>126.710095</t>
  </si>
  <si>
    <t>상왕십리</t>
  </si>
  <si>
    <t>서울특별시 성동구 하왕십리동 946-14</t>
  </si>
  <si>
    <t>송악IC</t>
  </si>
  <si>
    <t>36.931971</t>
  </si>
  <si>
    <t>126.777242</t>
  </si>
  <si>
    <t>왕십리</t>
  </si>
  <si>
    <t>서울특별시 성동구 행당동 192</t>
  </si>
  <si>
    <t>서평택IC</t>
  </si>
  <si>
    <t>37.000178</t>
  </si>
  <si>
    <t>126.870408</t>
  </si>
  <si>
    <t>한양대</t>
  </si>
  <si>
    <t>서울특별시 성동구 행당동 산17</t>
  </si>
  <si>
    <t>발안IC</t>
  </si>
  <si>
    <t>37.124645</t>
  </si>
  <si>
    <t>126.883322</t>
  </si>
  <si>
    <t>뚝섬</t>
  </si>
  <si>
    <t>서울특별시 성동구 성수동1가 656-745</t>
  </si>
  <si>
    <t>비봉IC</t>
  </si>
  <si>
    <t>37.242385</t>
  </si>
  <si>
    <t>126.883347</t>
  </si>
  <si>
    <t>성수</t>
  </si>
  <si>
    <t>서울특별시 성동구 성수동2가 300-1</t>
  </si>
  <si>
    <t>매송IC</t>
  </si>
  <si>
    <t>37.279274</t>
  </si>
  <si>
    <t>126.899805</t>
  </si>
  <si>
    <t>건대입구</t>
  </si>
  <si>
    <t>서울특별시 광진구 화양동 7-3</t>
  </si>
  <si>
    <t>목감IC</t>
  </si>
  <si>
    <t>37.396386</t>
  </si>
  <si>
    <t>126.873127</t>
  </si>
  <si>
    <t>구의(광진구청)</t>
  </si>
  <si>
    <t>서울특별시 광진구 구의동 245-24</t>
  </si>
  <si>
    <t>금천IC</t>
  </si>
  <si>
    <t>37.460850</t>
  </si>
  <si>
    <t>126.890704</t>
  </si>
  <si>
    <t>강변(동서울터미널)</t>
  </si>
  <si>
    <t>서울특별시 광진구 구의동 546-6</t>
  </si>
  <si>
    <t>광명역IC</t>
  </si>
  <si>
    <t>37.404257</t>
  </si>
  <si>
    <t>126.881624</t>
  </si>
  <si>
    <t>잠실나루</t>
  </si>
  <si>
    <t>서울특별시 송파구 신천동 15</t>
  </si>
  <si>
    <t>무창포IC</t>
  </si>
  <si>
    <t>36.238946</t>
  </si>
  <si>
    <t>126.563063</t>
  </si>
  <si>
    <t>잠실(송파구청)</t>
  </si>
  <si>
    <t>서울특별시 송파구 잠실동 8</t>
  </si>
  <si>
    <t>35.008496</t>
  </si>
  <si>
    <t>126.492844</t>
  </si>
  <si>
    <t>잠실새내</t>
  </si>
  <si>
    <t>서울특별시 송파구 잠실동 33</t>
  </si>
  <si>
    <t>불갑산하이패스IC</t>
  </si>
  <si>
    <t>35.240731</t>
  </si>
  <si>
    <t>126.508155</t>
  </si>
  <si>
    <t>종합운동장</t>
  </si>
  <si>
    <t>서울특별시 송파구 잠실동 122</t>
  </si>
  <si>
    <t>35.100192</t>
  </si>
  <si>
    <t>126.482258</t>
  </si>
  <si>
    <t>삼성(무역센터)</t>
  </si>
  <si>
    <t>서울특별시 강남구 삼성동 172-66</t>
  </si>
  <si>
    <t>34.857687</t>
  </si>
  <si>
    <t>126.481798</t>
  </si>
  <si>
    <t>선릉</t>
  </si>
  <si>
    <t>35.300633</t>
  </si>
  <si>
    <t>126.559810</t>
  </si>
  <si>
    <t>역삼</t>
  </si>
  <si>
    <t>서울특별시 강남구 역삼동 804</t>
  </si>
  <si>
    <t>서평택JCT</t>
  </si>
  <si>
    <t>37.054984</t>
  </si>
  <si>
    <t>126.890732</t>
  </si>
  <si>
    <t>강남</t>
  </si>
  <si>
    <t>서울특별시 강남구 역삼동 858</t>
  </si>
  <si>
    <t>팔곡JCT</t>
  </si>
  <si>
    <t>37.309577</t>
  </si>
  <si>
    <t>126.895175</t>
  </si>
  <si>
    <t>교대(법원·검찰청)</t>
  </si>
  <si>
    <t>서울특별시 서초구 서초동 1748-4</t>
  </si>
  <si>
    <t>안산JCT</t>
  </si>
  <si>
    <t>37.344985</t>
  </si>
  <si>
    <t>126.861870</t>
  </si>
  <si>
    <t>서초</t>
  </si>
  <si>
    <t>서울특별시 서초구 서초동 1748-5</t>
  </si>
  <si>
    <t>조남JCT</t>
  </si>
  <si>
    <t>37.369791</t>
  </si>
  <si>
    <t>126.870582</t>
  </si>
  <si>
    <t>방배</t>
  </si>
  <si>
    <t>서울특별시 서초구 방배동 912-14</t>
  </si>
  <si>
    <t>일직JCT</t>
  </si>
  <si>
    <t>37.421973</t>
  </si>
  <si>
    <t>126.895855</t>
  </si>
  <si>
    <t>사당</t>
  </si>
  <si>
    <t>서울특별시 동작구 사당동 1129</t>
  </si>
  <si>
    <t>당진JCT</t>
  </si>
  <si>
    <t>36.851110</t>
  </si>
  <si>
    <t>126.618520</t>
  </si>
  <si>
    <t>낙성대</t>
  </si>
  <si>
    <t>서울특별시 관악구 봉천동 1693-39</t>
  </si>
  <si>
    <t>동서천JCT</t>
  </si>
  <si>
    <t>36.058319</t>
  </si>
  <si>
    <t>126.772490</t>
  </si>
  <si>
    <t>서울대입구(관악구청)</t>
  </si>
  <si>
    <t>서울특별시 관악구 봉천동 979-2</t>
  </si>
  <si>
    <t>울산선</t>
  </si>
  <si>
    <t>울산IC</t>
  </si>
  <si>
    <t>35.552310</t>
  </si>
  <si>
    <t>129.260330</t>
  </si>
  <si>
    <t>봉천</t>
  </si>
  <si>
    <t>서울특별시 관악구 봉천동 979-7</t>
  </si>
  <si>
    <t>장검IC</t>
  </si>
  <si>
    <t>35.556461</t>
  </si>
  <si>
    <t>129.252337</t>
  </si>
  <si>
    <t>신림</t>
  </si>
  <si>
    <t>서울특별시 관악구 신림동 1467-10</t>
  </si>
  <si>
    <t>35.552181</t>
  </si>
  <si>
    <t>129.261213</t>
  </si>
  <si>
    <t>신대방</t>
  </si>
  <si>
    <t>서울특별시 동작구 신대방동 643-1</t>
  </si>
  <si>
    <t>35.564650</t>
  </si>
  <si>
    <t>129.134100</t>
  </si>
  <si>
    <t>구로디지털단지</t>
  </si>
  <si>
    <t>서울특별시 구로구 구로동 810-3</t>
  </si>
  <si>
    <t>울산JCT</t>
  </si>
  <si>
    <t>35.561900</t>
  </si>
  <si>
    <t>129.239710</t>
  </si>
  <si>
    <t>대림(구로구청)</t>
  </si>
  <si>
    <t>서울특별시 구로구 구로동 1204</t>
  </si>
  <si>
    <t>오산화성선</t>
  </si>
  <si>
    <t>어연IC</t>
  </si>
  <si>
    <t>37.057822</t>
  </si>
  <si>
    <t>126.989983</t>
  </si>
  <si>
    <t>서오산JCT</t>
  </si>
  <si>
    <t>37.176902</t>
  </si>
  <si>
    <t>126.999990</t>
  </si>
  <si>
    <t>문래</t>
  </si>
  <si>
    <t>서울특별시 영등포구 문래동3가 68-1</t>
  </si>
  <si>
    <t>정남IC</t>
  </si>
  <si>
    <t>37.184785</t>
  </si>
  <si>
    <t>126.972172</t>
  </si>
  <si>
    <t>영등포구청</t>
  </si>
  <si>
    <t>서울특별시 영등포구 당산동3가 270-1</t>
  </si>
  <si>
    <t>향남IC</t>
  </si>
  <si>
    <t>37.129666</t>
  </si>
  <si>
    <t>127.002153</t>
  </si>
  <si>
    <t>당산</t>
  </si>
  <si>
    <t>서울특별시 영등포구 당산동6가 323-1</t>
  </si>
  <si>
    <t>봉담IC</t>
  </si>
  <si>
    <t>37.229025</t>
  </si>
  <si>
    <t>126.957968</t>
  </si>
  <si>
    <t>합정</t>
  </si>
  <si>
    <t>서울특별시 마포구 서교동 393</t>
  </si>
  <si>
    <t>오성IC</t>
  </si>
  <si>
    <t>37.016436</t>
  </si>
  <si>
    <t>126.987115</t>
  </si>
  <si>
    <t>홍대입구</t>
  </si>
  <si>
    <t>서울특별시 마포구 동교동 165</t>
  </si>
  <si>
    <t>평택JCT</t>
  </si>
  <si>
    <t>37.033277</t>
  </si>
  <si>
    <t>126.970531</t>
  </si>
  <si>
    <t>신촌</t>
  </si>
  <si>
    <t>서울특별시 마포구 노고산동 31-11</t>
  </si>
  <si>
    <t>순천완주선</t>
  </si>
  <si>
    <t>죽림ICIC</t>
  </si>
  <si>
    <t>34.843253</t>
  </si>
  <si>
    <t>126.463619</t>
  </si>
  <si>
    <t>이대</t>
  </si>
  <si>
    <t>서울특별시 마포구 염리동 8-85</t>
  </si>
  <si>
    <t>동전주IC</t>
  </si>
  <si>
    <t>35.847334</t>
  </si>
  <si>
    <t>127.191059</t>
  </si>
  <si>
    <t>아현</t>
  </si>
  <si>
    <t>서울특별시 마포구 아현동 354-23</t>
  </si>
  <si>
    <t>상관IC</t>
  </si>
  <si>
    <t>35.759052</t>
  </si>
  <si>
    <t>127.219857</t>
  </si>
  <si>
    <t>충정로(경기대입구)</t>
  </si>
  <si>
    <t>서울특별시 서대문구 충정로3가 319-1</t>
  </si>
  <si>
    <t>오수IC</t>
  </si>
  <si>
    <t>35.552347</t>
  </si>
  <si>
    <t>127.321861</t>
  </si>
  <si>
    <t>용답</t>
  </si>
  <si>
    <t>서울특별시 성동구 용답동 127</t>
  </si>
  <si>
    <t>임실IC</t>
  </si>
  <si>
    <t>35.631977</t>
  </si>
  <si>
    <t>127.316656</t>
  </si>
  <si>
    <t>신답</t>
  </si>
  <si>
    <t>서울특별시 성동구 용답동 129-2</t>
  </si>
  <si>
    <t>서남원IC</t>
  </si>
  <si>
    <t>35.361444</t>
  </si>
  <si>
    <t>127.339514</t>
  </si>
  <si>
    <t>용두(동대문구청)</t>
  </si>
  <si>
    <t>서울특별시 동대문구 용두동 47-1</t>
  </si>
  <si>
    <t>구례화엄사IC</t>
  </si>
  <si>
    <t>35.250065</t>
  </si>
  <si>
    <t>127.420695</t>
  </si>
  <si>
    <t>황전IC</t>
  </si>
  <si>
    <t>35.146801</t>
  </si>
  <si>
    <t>127.458033</t>
  </si>
  <si>
    <t>도림천</t>
  </si>
  <si>
    <t>서울특별시 구로구 신도림동 323-16</t>
  </si>
  <si>
    <t>동순천IC</t>
  </si>
  <si>
    <t>34.948932</t>
  </si>
  <si>
    <t>127.554626</t>
  </si>
  <si>
    <t>양천구청</t>
  </si>
  <si>
    <t>서울특별시 양천구 신정동 276-7</t>
  </si>
  <si>
    <t>북남원IC</t>
  </si>
  <si>
    <t>35.439432</t>
  </si>
  <si>
    <t>127.313825</t>
  </si>
  <si>
    <t>신정네거리</t>
  </si>
  <si>
    <t>서울특별시 양천구 신정동 1231</t>
  </si>
  <si>
    <t>완주JCT</t>
  </si>
  <si>
    <t>35.884309</t>
  </si>
  <si>
    <t>127.173058</t>
  </si>
  <si>
    <t>까치산</t>
  </si>
  <si>
    <t>서울특별시 강서구 화곡동 662-5</t>
  </si>
  <si>
    <t>남원분기JCT</t>
  </si>
  <si>
    <t>35.407668</t>
  </si>
  <si>
    <t>127.308101</t>
  </si>
  <si>
    <t>서울3호선</t>
  </si>
  <si>
    <t>대화</t>
  </si>
  <si>
    <t>경기도 고양시 일산서구 대화동 2221</t>
  </si>
  <si>
    <t>순천분기JCT</t>
  </si>
  <si>
    <t>34.992674</t>
  </si>
  <si>
    <t>127.539084</t>
  </si>
  <si>
    <t>주엽</t>
  </si>
  <si>
    <t>경기도 고양시 일산서구 주엽동 166-7</t>
  </si>
  <si>
    <t>당진대전선</t>
  </si>
  <si>
    <t>동상주IC</t>
  </si>
  <si>
    <t>36.375026</t>
  </si>
  <si>
    <t>128.296560</t>
  </si>
  <si>
    <t>정발산</t>
  </si>
  <si>
    <t>경기도 고양시 일산동구 마두동 1123</t>
  </si>
  <si>
    <t>서의성IC</t>
  </si>
  <si>
    <t>36.400110</t>
  </si>
  <si>
    <t>128.410897</t>
  </si>
  <si>
    <t>마두</t>
  </si>
  <si>
    <t>경기도 고양시 일산동구 마두동 765-1</t>
  </si>
  <si>
    <t>북의성IC</t>
  </si>
  <si>
    <t>36.417669</t>
  </si>
  <si>
    <t>128.686711</t>
  </si>
  <si>
    <t>백석</t>
  </si>
  <si>
    <t>경기도 고양시 일산동구 백석동 1538</t>
  </si>
  <si>
    <t>청송IC</t>
  </si>
  <si>
    <t>36.456075</t>
  </si>
  <si>
    <t>129.026638</t>
  </si>
  <si>
    <t>대곡</t>
  </si>
  <si>
    <t>경기도 고양시 덕양구 대장동 420-1</t>
  </si>
  <si>
    <t>동청송영양IC</t>
  </si>
  <si>
    <t>36.492909</t>
  </si>
  <si>
    <t>129.123188</t>
  </si>
  <si>
    <t>화정</t>
  </si>
  <si>
    <t>경기도 고양시 덕양구 화정동 1098</t>
  </si>
  <si>
    <t>영덕IC</t>
  </si>
  <si>
    <t>36.386424</t>
  </si>
  <si>
    <t>129.371255</t>
  </si>
  <si>
    <t>원당</t>
  </si>
  <si>
    <t>경기도 고양시 덕양구 성사동 410-7</t>
  </si>
  <si>
    <t>동안동IC</t>
  </si>
  <si>
    <t>36.437281</t>
  </si>
  <si>
    <t>128.889329</t>
  </si>
  <si>
    <t>원흥</t>
  </si>
  <si>
    <t>경기도 고양시 덕양구 원흥동 569-15</t>
  </si>
  <si>
    <t>상주JCT</t>
  </si>
  <si>
    <t>36.374984</t>
  </si>
  <si>
    <t>128.275147</t>
  </si>
  <si>
    <t>삼송</t>
  </si>
  <si>
    <t>경기도 고양시 덕양구 삼송동 18-5</t>
  </si>
  <si>
    <t>안동JCT</t>
  </si>
  <si>
    <t>36.434393</t>
  </si>
  <si>
    <t>128.623547</t>
  </si>
  <si>
    <t>지축</t>
  </si>
  <si>
    <t>경기도 고양시 덕양구 지축동 818-64</t>
  </si>
  <si>
    <t>제2중부선</t>
  </si>
  <si>
    <t>신둔(이천) 하이패스IC</t>
  </si>
  <si>
    <t>37.293910</t>
  </si>
  <si>
    <t>127.380747</t>
  </si>
  <si>
    <t>구파발</t>
  </si>
  <si>
    <t>서울특별시 은평구 진관동 67-26</t>
  </si>
  <si>
    <t>마장JCT</t>
  </si>
  <si>
    <t>37.258460</t>
  </si>
  <si>
    <t>127.411239</t>
  </si>
  <si>
    <t>연신내</t>
  </si>
  <si>
    <t>서울특별시 은평구 갈현동 397</t>
  </si>
  <si>
    <t>산곡JCT</t>
  </si>
  <si>
    <t>37.480550</t>
  </si>
  <si>
    <t>127.243140</t>
  </si>
  <si>
    <t>불광</t>
  </si>
  <si>
    <t>서울특별시 은평구 대조동 14-1</t>
  </si>
  <si>
    <t>평택제천선</t>
  </si>
  <si>
    <t>청북IC</t>
  </si>
  <si>
    <t>37.047407</t>
  </si>
  <si>
    <t>126.919096</t>
  </si>
  <si>
    <t>녹번</t>
  </si>
  <si>
    <t>서울특별시 은평구 녹번동 55</t>
  </si>
  <si>
    <t>송탄IC</t>
  </si>
  <si>
    <t>37.035184</t>
  </si>
  <si>
    <t>127.109435</t>
  </si>
  <si>
    <t>홍제</t>
  </si>
  <si>
    <t>서울특별시 서대문구 홍제동 161-1</t>
  </si>
  <si>
    <t>서안성IC</t>
  </si>
  <si>
    <t>37.033552</t>
  </si>
  <si>
    <t>127.161887</t>
  </si>
  <si>
    <t>무악재</t>
  </si>
  <si>
    <t>서울특별시 서대문구 홍제동 26-1</t>
  </si>
  <si>
    <t>남안성IC</t>
  </si>
  <si>
    <t>36.975677</t>
  </si>
  <si>
    <t>127.246202</t>
  </si>
  <si>
    <t>독립문</t>
  </si>
  <si>
    <t>서울특별시 서대문구 현저동 101</t>
  </si>
  <si>
    <t>북진천IC</t>
  </si>
  <si>
    <t>36.946391</t>
  </si>
  <si>
    <t>127.451719</t>
  </si>
  <si>
    <t>경복궁(정부서울청사)</t>
  </si>
  <si>
    <t>서울특별시 종로구 적선동 81-1</t>
  </si>
  <si>
    <t>금왕꽃동네IC</t>
  </si>
  <si>
    <t>36.955898</t>
  </si>
  <si>
    <t>127.553091</t>
  </si>
  <si>
    <t>안국</t>
  </si>
  <si>
    <t>서울특별시 종로구 안국동 73-1</t>
  </si>
  <si>
    <t>음성IC</t>
  </si>
  <si>
    <t>36.989132</t>
  </si>
  <si>
    <t>127.620388</t>
  </si>
  <si>
    <t>서울특별시 종로구 묘동 20-5</t>
  </si>
  <si>
    <t>서충주IC</t>
  </si>
  <si>
    <t>37.010970</t>
  </si>
  <si>
    <t>127.670975</t>
  </si>
  <si>
    <t>서울특별시 중구 을지로3가 282-8</t>
  </si>
  <si>
    <t>동충주IC</t>
  </si>
  <si>
    <t>37.063064</t>
  </si>
  <si>
    <t>127.920945</t>
  </si>
  <si>
    <t>충무로</t>
  </si>
  <si>
    <t>서울특별시 중구 필동2가 16-2</t>
  </si>
  <si>
    <t>평택고덕IC</t>
  </si>
  <si>
    <t>37.026835</t>
  </si>
  <si>
    <t>127.035171</t>
  </si>
  <si>
    <t>동대입구</t>
  </si>
  <si>
    <t>서울특별시 중구 장충동2가 199-3</t>
  </si>
  <si>
    <t>37.054269</t>
  </si>
  <si>
    <t>126.888570</t>
  </si>
  <si>
    <t>약수</t>
  </si>
  <si>
    <t>서울특별시 중구 신당동 369-44</t>
  </si>
  <si>
    <t>37.035979</t>
  </si>
  <si>
    <t>127.138920</t>
  </si>
  <si>
    <t>금호</t>
  </si>
  <si>
    <t>서울특별시 성동구 금호동4가 1470</t>
  </si>
  <si>
    <t>37.031500</t>
  </si>
  <si>
    <t>126.971570</t>
  </si>
  <si>
    <t>옥수</t>
  </si>
  <si>
    <t>서울특별시 성동구 옥수동 168-1</t>
  </si>
  <si>
    <t>대소JCT</t>
  </si>
  <si>
    <t>36.943056</t>
  </si>
  <si>
    <t>127.473780</t>
  </si>
  <si>
    <t>압구정</t>
  </si>
  <si>
    <t>서울특별시 강남구 신사동 668</t>
  </si>
  <si>
    <t>노은JCT</t>
  </si>
  <si>
    <t>37.036108</t>
  </si>
  <si>
    <t>127.804598</t>
  </si>
  <si>
    <t>신사</t>
  </si>
  <si>
    <t>서울특별시 강남구 신사동 667</t>
  </si>
  <si>
    <t>제천JCT</t>
  </si>
  <si>
    <t>37.082353</t>
  </si>
  <si>
    <t>128.173935</t>
  </si>
  <si>
    <t>잠원</t>
  </si>
  <si>
    <t>서울특별시 서초구 잠원동 100-1</t>
  </si>
  <si>
    <t>중부내륙선</t>
  </si>
  <si>
    <t>내서JCT</t>
  </si>
  <si>
    <t>35.258652</t>
  </si>
  <si>
    <t>128.517887</t>
  </si>
  <si>
    <t>고속터미널</t>
  </si>
  <si>
    <t>서울특별시 서초구 반포동 19-11</t>
  </si>
  <si>
    <t>충주JCT</t>
  </si>
  <si>
    <t>37.040326</t>
  </si>
  <si>
    <t>127.740369</t>
  </si>
  <si>
    <t>칠서IC</t>
  </si>
  <si>
    <t>35.329457</t>
  </si>
  <si>
    <t>128.506037</t>
  </si>
  <si>
    <t>남부터미널(예술의전당)</t>
  </si>
  <si>
    <t>서울특별시 서초구 서초동 1748-30</t>
  </si>
  <si>
    <t>남지IC</t>
  </si>
  <si>
    <t>35.399817</t>
  </si>
  <si>
    <t>128.483547</t>
  </si>
  <si>
    <t>양재(서초구청)</t>
  </si>
  <si>
    <t>서울특별시 서초구 서초동 1366-9</t>
  </si>
  <si>
    <t>영산IC</t>
  </si>
  <si>
    <t>35.455208</t>
  </si>
  <si>
    <t>128.513091</t>
  </si>
  <si>
    <t>매봉</t>
  </si>
  <si>
    <t>서울특별시 강남구 도곡동 179-2</t>
  </si>
  <si>
    <t>창녕IC</t>
  </si>
  <si>
    <t>35.544467</t>
  </si>
  <si>
    <t>128.477572</t>
  </si>
  <si>
    <t>도곡</t>
  </si>
  <si>
    <t>서울특별시 강남구 도곡동 339-2</t>
  </si>
  <si>
    <t>선산IC</t>
  </si>
  <si>
    <t>36.240311</t>
  </si>
  <si>
    <t>128.262930</t>
  </si>
  <si>
    <t>대치</t>
  </si>
  <si>
    <t>서울특별시 강남구 대치동 317-3</t>
  </si>
  <si>
    <t>상주IC</t>
  </si>
  <si>
    <t>36.422457</t>
  </si>
  <si>
    <t>128.215714</t>
  </si>
  <si>
    <t>학여울</t>
  </si>
  <si>
    <t>서울특별시 강남구 대치동 514-3</t>
  </si>
  <si>
    <t>충주IC</t>
  </si>
  <si>
    <t>36.980086</t>
  </si>
  <si>
    <t>127.848511</t>
  </si>
  <si>
    <t>대청</t>
  </si>
  <si>
    <t>북충주IC</t>
  </si>
  <si>
    <t>37.038751</t>
  </si>
  <si>
    <t>127.796956</t>
  </si>
  <si>
    <t>일원</t>
  </si>
  <si>
    <t>서울특별시 강남구 일원동 717</t>
  </si>
  <si>
    <t>감곡IC</t>
  </si>
  <si>
    <t>37.125898</t>
  </si>
  <si>
    <t>127.670597</t>
  </si>
  <si>
    <t>수서</t>
  </si>
  <si>
    <t>서울특별시 강남구 수서동 728</t>
  </si>
  <si>
    <t>북상주IC</t>
  </si>
  <si>
    <t>36.530992</t>
  </si>
  <si>
    <t>128.171950</t>
  </si>
  <si>
    <t>가락시장</t>
  </si>
  <si>
    <t>서울특별시 송파구 가락동 184-23</t>
  </si>
  <si>
    <t>점촌함창IC</t>
  </si>
  <si>
    <t>36.584599</t>
  </si>
  <si>
    <t>128.154422</t>
  </si>
  <si>
    <t>경찰병원</t>
  </si>
  <si>
    <t>서울특별시 송파구 가락동 10-15</t>
  </si>
  <si>
    <t>문경새재IC</t>
  </si>
  <si>
    <t>36.699033</t>
  </si>
  <si>
    <t>128.112659</t>
  </si>
  <si>
    <t>오금</t>
  </si>
  <si>
    <t>서울특별시 송파구 오금동 44-2</t>
  </si>
  <si>
    <t>연풍IC</t>
  </si>
  <si>
    <t>36.760442</t>
  </si>
  <si>
    <t>127.993276</t>
  </si>
  <si>
    <t>서울4호선</t>
  </si>
  <si>
    <t>진접</t>
  </si>
  <si>
    <t>경기 남양주시 진접읍 금곡리 1127-81</t>
  </si>
  <si>
    <t>괴산IC</t>
  </si>
  <si>
    <t>36.868984</t>
  </si>
  <si>
    <t>127.922955</t>
  </si>
  <si>
    <t>오남</t>
  </si>
  <si>
    <t>경기 남양주시 오남읍 양지리 722-7</t>
  </si>
  <si>
    <t>남성주IC</t>
  </si>
  <si>
    <t>35.843467</t>
  </si>
  <si>
    <t>128.325667</t>
  </si>
  <si>
    <t>풍양</t>
  </si>
  <si>
    <t>경기 남양주시 진접읍 연평리 540-1</t>
  </si>
  <si>
    <t>성주IC</t>
  </si>
  <si>
    <t>35.920815</t>
  </si>
  <si>
    <t>128.250299</t>
  </si>
  <si>
    <t>별내별가람</t>
  </si>
  <si>
    <t>경기 남양주시 별내동 836</t>
  </si>
  <si>
    <t>남김천IC</t>
  </si>
  <si>
    <t>36.058553</t>
  </si>
  <si>
    <t>128.269594</t>
  </si>
  <si>
    <t>당고개</t>
  </si>
  <si>
    <t>서울특별시 노원구 상계동 111</t>
  </si>
  <si>
    <t>서여주IC</t>
  </si>
  <si>
    <t>37.305462</t>
  </si>
  <si>
    <t>127.584096</t>
  </si>
  <si>
    <t>상계</t>
  </si>
  <si>
    <t>서울특별시 노원구 상계동 156-203</t>
  </si>
  <si>
    <t>북여주IC</t>
  </si>
  <si>
    <t>37.372785</t>
  </si>
  <si>
    <t>127.528452</t>
  </si>
  <si>
    <t>노원</t>
  </si>
  <si>
    <t>서울특별시 노원구 상계동 602-5</t>
  </si>
  <si>
    <t>남여주IC</t>
  </si>
  <si>
    <t>37.253639</t>
  </si>
  <si>
    <t>127.589034</t>
  </si>
  <si>
    <t>양평IC</t>
  </si>
  <si>
    <t>37.521443</t>
  </si>
  <si>
    <t>127.449776</t>
  </si>
  <si>
    <t>쌍문</t>
  </si>
  <si>
    <t>서울특별시 도봉구 창동 703-4</t>
  </si>
  <si>
    <t>칠원IC</t>
  </si>
  <si>
    <t>35.280663</t>
  </si>
  <si>
    <t>128.514320</t>
  </si>
  <si>
    <t>수유(강북구청)</t>
  </si>
  <si>
    <t>서울특별시 강북구 수유동 140</t>
  </si>
  <si>
    <t>충주하이패스IC</t>
  </si>
  <si>
    <t>37.019155</t>
  </si>
  <si>
    <t>127.839742</t>
  </si>
  <si>
    <t>미아</t>
  </si>
  <si>
    <t>서울특별시 강북구 미아동 194-1</t>
  </si>
  <si>
    <t>남양평IC</t>
  </si>
  <si>
    <t>37.483334</t>
  </si>
  <si>
    <t>127.468327</t>
  </si>
  <si>
    <t>미아사거리</t>
  </si>
  <si>
    <t>서울특별시 강북구 미아동 66-1</t>
  </si>
  <si>
    <t>35.258870</t>
  </si>
  <si>
    <t>128.515350</t>
  </si>
  <si>
    <t>길음</t>
  </si>
  <si>
    <t>서울특별시 성북구 길음동 877-66</t>
  </si>
  <si>
    <t>칠원JCT</t>
  </si>
  <si>
    <t>35.283429</t>
  </si>
  <si>
    <t>128.510490</t>
  </si>
  <si>
    <t>성신여대입구(돈암)</t>
  </si>
  <si>
    <t>서울특별시 성북구 동선동4가 1</t>
  </si>
  <si>
    <t>여주JCT</t>
  </si>
  <si>
    <t>37.233362</t>
  </si>
  <si>
    <t>127.591773</t>
  </si>
  <si>
    <t>한성대입구(삼선교)</t>
  </si>
  <si>
    <t>서울특별시 성북구 삼선동1가 14</t>
  </si>
  <si>
    <t>고령JCT</t>
  </si>
  <si>
    <t>35.759619</t>
  </si>
  <si>
    <t>128.373011</t>
  </si>
  <si>
    <t>혜화</t>
  </si>
  <si>
    <t>서울특별시 종로구 명륜4가 96-5</t>
  </si>
  <si>
    <t>김천JCT</t>
  </si>
  <si>
    <t>36.160620</t>
  </si>
  <si>
    <t>128.268615</t>
  </si>
  <si>
    <t>서울특별시 종로구 종로6가 287-1</t>
  </si>
  <si>
    <t>현풍JCT</t>
  </si>
  <si>
    <t>35.677202</t>
  </si>
  <si>
    <t>128.436084</t>
  </si>
  <si>
    <t>서울특별시 중구 광희동2가 9</t>
  </si>
  <si>
    <t>영동선</t>
  </si>
  <si>
    <t>월곶JCT</t>
  </si>
  <si>
    <t>37.389325</t>
  </si>
  <si>
    <t>126.752910</t>
  </si>
  <si>
    <t>서안산IC</t>
  </si>
  <si>
    <t>37.351479</t>
  </si>
  <si>
    <t>126.801490</t>
  </si>
  <si>
    <t>서울특별시 중구 충무로2가 109-2</t>
  </si>
  <si>
    <t>안산IC</t>
  </si>
  <si>
    <t>37.348000</t>
  </si>
  <si>
    <t>126.838160</t>
  </si>
  <si>
    <t>회현(남대문시장)</t>
  </si>
  <si>
    <t>서울특별시 중구 남창동 64-1</t>
  </si>
  <si>
    <t>군포IC</t>
  </si>
  <si>
    <t>37.326010</t>
  </si>
  <si>
    <t>126.922570</t>
  </si>
  <si>
    <t>서울특별시 용산구 동자동 14-151</t>
  </si>
  <si>
    <t>동군포IC</t>
  </si>
  <si>
    <t>37.328800</t>
  </si>
  <si>
    <t>126.937490</t>
  </si>
  <si>
    <t>숙대입구(갈월)</t>
  </si>
  <si>
    <t>서울특별시 용산구 갈월동 16-7</t>
  </si>
  <si>
    <t>부곡IC</t>
  </si>
  <si>
    <t>37.323769</t>
  </si>
  <si>
    <t>126.960760</t>
  </si>
  <si>
    <t>삼각지</t>
  </si>
  <si>
    <t>서울특별시 용산구 한강로1가 228-1</t>
  </si>
  <si>
    <t>북수원IC</t>
  </si>
  <si>
    <t>37.318590</t>
  </si>
  <si>
    <t>126.990940</t>
  </si>
  <si>
    <t>신용산</t>
  </si>
  <si>
    <t>서울특별시 용산구 한강로2가 181</t>
  </si>
  <si>
    <t>동수원IC</t>
  </si>
  <si>
    <t>37.299670</t>
  </si>
  <si>
    <t>127.050240</t>
  </si>
  <si>
    <t>이촌(국립중앙박물관)</t>
  </si>
  <si>
    <t>서울특별시 용산구 용산동5가 17-112</t>
  </si>
  <si>
    <t>마성IC</t>
  </si>
  <si>
    <t>37.283572</t>
  </si>
  <si>
    <t>127.175468</t>
  </si>
  <si>
    <t>동작(현충원)</t>
  </si>
  <si>
    <t>서울특별시 동작구 동작동 327-1</t>
  </si>
  <si>
    <t>용인IC</t>
  </si>
  <si>
    <t>37.257273</t>
  </si>
  <si>
    <t>127.210854</t>
  </si>
  <si>
    <t>총신대입구(이수)</t>
  </si>
  <si>
    <t>서울특별시 동작구 사당동 736-1</t>
  </si>
  <si>
    <t>양지IC</t>
  </si>
  <si>
    <t>37.238671</t>
  </si>
  <si>
    <t>127.295604</t>
  </si>
  <si>
    <t>서울특별시 동작구 사당동 588-44</t>
  </si>
  <si>
    <t>덕평IC</t>
  </si>
  <si>
    <t>37.242153</t>
  </si>
  <si>
    <t>127.365249</t>
  </si>
  <si>
    <t>남태령</t>
  </si>
  <si>
    <t>서울특별시 서초구 방배동 2909</t>
  </si>
  <si>
    <t>이천IC</t>
  </si>
  <si>
    <t>37.246055</t>
  </si>
  <si>
    <t>127.497147</t>
  </si>
  <si>
    <t>선바위</t>
  </si>
  <si>
    <t>경기도 과천시 과천동 355</t>
  </si>
  <si>
    <t>여주IC</t>
  </si>
  <si>
    <t>37.252144</t>
  </si>
  <si>
    <t>127.654250</t>
  </si>
  <si>
    <t>경마공원</t>
  </si>
  <si>
    <t>경기도 과천시 과천동 654</t>
  </si>
  <si>
    <t>문막IC</t>
  </si>
  <si>
    <t>37.311143</t>
  </si>
  <si>
    <t>127.827320</t>
  </si>
  <si>
    <t>대공원</t>
  </si>
  <si>
    <t>경기도 과천시 과천동 727-1</t>
  </si>
  <si>
    <t>원주IC</t>
  </si>
  <si>
    <t>37.401755</t>
  </si>
  <si>
    <t>127.950340</t>
  </si>
  <si>
    <t>과천</t>
  </si>
  <si>
    <t>경기도 과천시 별양동 2</t>
  </si>
  <si>
    <t>새말IC</t>
  </si>
  <si>
    <t>37.447493</t>
  </si>
  <si>
    <t>128.068948</t>
  </si>
  <si>
    <t>정부과천청사</t>
  </si>
  <si>
    <t>경기도 과천시 별양동 1</t>
  </si>
  <si>
    <t>둔내IC</t>
  </si>
  <si>
    <t>37.492560</t>
  </si>
  <si>
    <t>128.205279</t>
  </si>
  <si>
    <t>인덕원</t>
  </si>
  <si>
    <t>경기도 안양시 동안구 관양동 1563</t>
  </si>
  <si>
    <t>면온IC</t>
  </si>
  <si>
    <t>37.562110</t>
  </si>
  <si>
    <t>128.366235</t>
  </si>
  <si>
    <t>평촌</t>
  </si>
  <si>
    <t>경기도 안양시 동안구 관양동 1608-1</t>
  </si>
  <si>
    <t>평창IC</t>
  </si>
  <si>
    <t>37.590530</t>
  </si>
  <si>
    <t>128.413840</t>
  </si>
  <si>
    <t>범계</t>
  </si>
  <si>
    <t>경기도 안양시 동안구 호계동 1039-2</t>
  </si>
  <si>
    <t>속사IC</t>
  </si>
  <si>
    <t>37.630640</t>
  </si>
  <si>
    <t>128.489659</t>
  </si>
  <si>
    <t>진부IC</t>
  </si>
  <si>
    <t>37.652240</t>
  </si>
  <si>
    <t>128.562480</t>
  </si>
  <si>
    <t>산본</t>
  </si>
  <si>
    <t>경기도 군포시 산본동 1231</t>
  </si>
  <si>
    <t>대관령IC</t>
  </si>
  <si>
    <t>37.677862</t>
  </si>
  <si>
    <t>128.695426</t>
  </si>
  <si>
    <t>수리산</t>
  </si>
  <si>
    <t>경기도 군포시 산본동 1231-1</t>
  </si>
  <si>
    <t>동둔내(삽교)하이패스IC</t>
  </si>
  <si>
    <t>37.523340</t>
  </si>
  <si>
    <t>128.275050</t>
  </si>
  <si>
    <t>대야미</t>
  </si>
  <si>
    <t>경기도 군포시 대야미동 229-1</t>
  </si>
  <si>
    <t>37.327200</t>
  </si>
  <si>
    <t>126.921429</t>
  </si>
  <si>
    <t>반월</t>
  </si>
  <si>
    <t>경기도 안산시 상록구 건건동 산62-1</t>
  </si>
  <si>
    <t>37.329713</t>
  </si>
  <si>
    <t>126.937307</t>
  </si>
  <si>
    <t>상록수</t>
  </si>
  <si>
    <t>경기도 안산시 상록구 본오동 1177</t>
  </si>
  <si>
    <t>37.300643</t>
  </si>
  <si>
    <t>127.050798</t>
  </si>
  <si>
    <t>한대앞</t>
  </si>
  <si>
    <t>경기도 안산시 상록구 이동 211-5</t>
  </si>
  <si>
    <t>37.492672</t>
  </si>
  <si>
    <t>128.207676</t>
  </si>
  <si>
    <t>중앙</t>
  </si>
  <si>
    <t>경기도 안산시 단원구 고잔동 167-378</t>
  </si>
  <si>
    <t>37.284006</t>
  </si>
  <si>
    <t>127.177364</t>
  </si>
  <si>
    <t>고잔</t>
  </si>
  <si>
    <t>경기도 안산시 단원구 고잔동 453-67</t>
  </si>
  <si>
    <t>37.323856</t>
  </si>
  <si>
    <t>126.961911</t>
  </si>
  <si>
    <t>초지</t>
  </si>
  <si>
    <t>경기도 안산시 단원구 초지동 25-1</t>
  </si>
  <si>
    <t>37.590173</t>
  </si>
  <si>
    <t>128.414764</t>
  </si>
  <si>
    <t>안산</t>
  </si>
  <si>
    <t>경기도 안산시 단원구 원곡동 325-12</t>
  </si>
  <si>
    <t>37.651623</t>
  </si>
  <si>
    <t>128.563189</t>
  </si>
  <si>
    <t>신길온천</t>
  </si>
  <si>
    <t>경기도 안산시 단원구 신길동 216-2</t>
  </si>
  <si>
    <t>37.347386</t>
  </si>
  <si>
    <t>126.840872</t>
  </si>
  <si>
    <t>정왕</t>
  </si>
  <si>
    <t>경기도 시흥시 정왕동 2325-12</t>
  </si>
  <si>
    <t>37.629962</t>
  </si>
  <si>
    <t>128.490321</t>
  </si>
  <si>
    <t>오이도</t>
  </si>
  <si>
    <t>경기도 시흥시 정왕동 878</t>
  </si>
  <si>
    <t>37.318779</t>
  </si>
  <si>
    <t>126.992091</t>
  </si>
  <si>
    <t>서울5호선</t>
  </si>
  <si>
    <t>방화</t>
  </si>
  <si>
    <t>서울특별시 강서구 방화동 829-15</t>
  </si>
  <si>
    <t>37.351873</t>
  </si>
  <si>
    <t>126.805106</t>
  </si>
  <si>
    <t>개화산</t>
  </si>
  <si>
    <t>서울특별시 강서구 방화동 846</t>
  </si>
  <si>
    <t>서창JCT</t>
  </si>
  <si>
    <t>37.432539</t>
  </si>
  <si>
    <t>126.738400</t>
  </si>
  <si>
    <t>김포공항</t>
  </si>
  <si>
    <t>서울특별시 강서구 방화동 886</t>
  </si>
  <si>
    <t>37.344040</t>
  </si>
  <si>
    <t>126.860460</t>
  </si>
  <si>
    <t>송정</t>
  </si>
  <si>
    <t>서울특별시 강서구 공항동 29-5</t>
  </si>
  <si>
    <t>37.290000</t>
  </si>
  <si>
    <t>127.103680</t>
  </si>
  <si>
    <t>마곡</t>
  </si>
  <si>
    <t>서울특별시 강서구 마곡동 769-3</t>
  </si>
  <si>
    <t>호법JCT</t>
  </si>
  <si>
    <t>37.235810</t>
  </si>
  <si>
    <t>127.426720</t>
  </si>
  <si>
    <t>발산</t>
  </si>
  <si>
    <t>서울특별시 강서구 마곡동 727-1496</t>
  </si>
  <si>
    <t>37.232060</t>
  </si>
  <si>
    <t>127.590210</t>
  </si>
  <si>
    <t>우장산</t>
  </si>
  <si>
    <t>서울특별시 강서구 화곡동 1089-3</t>
  </si>
  <si>
    <t>둔대JCT</t>
  </si>
  <si>
    <t>37.323130</t>
  </si>
  <si>
    <t>126.905570</t>
  </si>
  <si>
    <t>화곡</t>
  </si>
  <si>
    <t>서울특별시 강서구 화곡동 1089-54</t>
  </si>
  <si>
    <t>군자JCT</t>
  </si>
  <si>
    <t>37.363517</t>
  </si>
  <si>
    <t>126.769679</t>
  </si>
  <si>
    <t>37.434495</t>
  </si>
  <si>
    <t>126.740909</t>
  </si>
  <si>
    <t>신정(은행정)</t>
  </si>
  <si>
    <t>서울특별시 양천구 신정동 1090</t>
  </si>
  <si>
    <t>중앙선</t>
  </si>
  <si>
    <t>대저JCT</t>
  </si>
  <si>
    <t>35.219217</t>
  </si>
  <si>
    <t>128.974280</t>
  </si>
  <si>
    <t>서울특별시 양천구 목동 926-3</t>
  </si>
  <si>
    <t>칠곡IC</t>
  </si>
  <si>
    <t>35.936316</t>
  </si>
  <si>
    <t>128.537107</t>
  </si>
  <si>
    <t>오목교(목동운동장앞)</t>
  </si>
  <si>
    <t>서울특별시 양천구 목동 406-30</t>
  </si>
  <si>
    <t>다부IC</t>
  </si>
  <si>
    <t>36.047081</t>
  </si>
  <si>
    <t>128.518303</t>
  </si>
  <si>
    <t>양평</t>
  </si>
  <si>
    <t>서울특별시 영등포구 양평동2가 33-79</t>
  </si>
  <si>
    <t>가산IC</t>
  </si>
  <si>
    <t>36.097527</t>
  </si>
  <si>
    <t>128.535221</t>
  </si>
  <si>
    <t>서울특별시 영등포구 당산동3가 556-1</t>
  </si>
  <si>
    <t>군위IC</t>
  </si>
  <si>
    <t>36.198102</t>
  </si>
  <si>
    <t>128.560251</t>
  </si>
  <si>
    <t>영등포시장</t>
  </si>
  <si>
    <t>서울특별시 영등포구 영등포동5가 62-1</t>
  </si>
  <si>
    <t>의성IC</t>
  </si>
  <si>
    <t>36.291267</t>
  </si>
  <si>
    <t>128.582776</t>
  </si>
  <si>
    <t>서울특별시 영등포구 영등포동1가 35</t>
  </si>
  <si>
    <t>남안동IC</t>
  </si>
  <si>
    <t>36.473787</t>
  </si>
  <si>
    <t>128.622803</t>
  </si>
  <si>
    <t>여의도</t>
  </si>
  <si>
    <t>서울특별시 영등포구 여의도동 3</t>
  </si>
  <si>
    <t>서안동IC</t>
  </si>
  <si>
    <t>36.589568</t>
  </si>
  <si>
    <t>128.629156</t>
  </si>
  <si>
    <t>여의나루</t>
  </si>
  <si>
    <t>서울특별시 영등포구 여의도동 84-4</t>
  </si>
  <si>
    <t>예천IC</t>
  </si>
  <si>
    <t>36.668000</t>
  </si>
  <si>
    <t>128.543859</t>
  </si>
  <si>
    <t>마포</t>
  </si>
  <si>
    <t>서울특별시 마포구 도화동 160</t>
  </si>
  <si>
    <t>영주IC</t>
  </si>
  <si>
    <t>36.768053</t>
  </si>
  <si>
    <t>128.572839</t>
  </si>
  <si>
    <t>공덕</t>
  </si>
  <si>
    <t>서울특별시 마포구 공덕동 423-29</t>
  </si>
  <si>
    <t>풍기IC</t>
  </si>
  <si>
    <t>36.853230</t>
  </si>
  <si>
    <t>128.532490</t>
  </si>
  <si>
    <t>애오개</t>
  </si>
  <si>
    <t>서울특별시 마포구 아현동 612</t>
  </si>
  <si>
    <t>단양IC</t>
  </si>
  <si>
    <t>36.916700</t>
  </si>
  <si>
    <t>128.363919</t>
  </si>
  <si>
    <t>서울특별시 서대문구 충정로3가 248-1</t>
  </si>
  <si>
    <t>북단양IC</t>
  </si>
  <si>
    <t>37.014683</t>
  </si>
  <si>
    <t>128.290003</t>
  </si>
  <si>
    <t>서대문</t>
  </si>
  <si>
    <t>서울특별시 종로구 평동 210</t>
  </si>
  <si>
    <t>남제천IC</t>
  </si>
  <si>
    <t>37.076022</t>
  </si>
  <si>
    <t>128.184992</t>
  </si>
  <si>
    <t>광화문(세종문화회관)</t>
  </si>
  <si>
    <t>서울특별시 종로구 세종로 1-68</t>
  </si>
  <si>
    <t>제천IC</t>
  </si>
  <si>
    <t>37.134873</t>
  </si>
  <si>
    <t>128.142716</t>
  </si>
  <si>
    <t>종로3가(탑골공원)</t>
  </si>
  <si>
    <t>서울특별시 종로구 돈의동 39-1</t>
  </si>
  <si>
    <t>신림IC</t>
  </si>
  <si>
    <t>37.224818</t>
  </si>
  <si>
    <t>128.089289</t>
  </si>
  <si>
    <t>서울특별시 중구 주교동 191</t>
  </si>
  <si>
    <t>남원주IC</t>
  </si>
  <si>
    <t>37.325278</t>
  </si>
  <si>
    <t>127.931398</t>
  </si>
  <si>
    <t>서울특별시 중구 광희동1가 235-6</t>
  </si>
  <si>
    <t>북원주IC</t>
  </si>
  <si>
    <t>37.420587</t>
  </si>
  <si>
    <t>127.923124</t>
  </si>
  <si>
    <t>청구</t>
  </si>
  <si>
    <t>서울특별시 중구 신당동 295-2</t>
  </si>
  <si>
    <t>횡성IC</t>
  </si>
  <si>
    <t>37.504963</t>
  </si>
  <si>
    <t>127.969949</t>
  </si>
  <si>
    <t>신금호</t>
  </si>
  <si>
    <t>서울특별시 성동구 금호동2가 223-1</t>
  </si>
  <si>
    <t>홍천IC</t>
  </si>
  <si>
    <t>37.677906</t>
  </si>
  <si>
    <t>127.855957</t>
  </si>
  <si>
    <t>행당</t>
  </si>
  <si>
    <t>서울특별시 성동구 행당동 317-241</t>
  </si>
  <si>
    <t>춘천IC</t>
  </si>
  <si>
    <t>37.842300</t>
  </si>
  <si>
    <t>127.766620</t>
  </si>
  <si>
    <t>37.504272</t>
  </si>
  <si>
    <t>127.971366</t>
  </si>
  <si>
    <t>마장</t>
  </si>
  <si>
    <t>서울특별시 성동구 마장동 804</t>
  </si>
  <si>
    <t>37.678554</t>
  </si>
  <si>
    <t>127.857815</t>
  </si>
  <si>
    <t>답십리</t>
  </si>
  <si>
    <t>서울특별시 성동구 용답동 99</t>
  </si>
  <si>
    <t>37.842355</t>
  </si>
  <si>
    <t>127.768387</t>
  </si>
  <si>
    <t>장한평</t>
  </si>
  <si>
    <t>서울특별시 동대문구 장안동 472-3</t>
  </si>
  <si>
    <t>37.419109</t>
  </si>
  <si>
    <t>127.923377</t>
  </si>
  <si>
    <t>군자(능동)</t>
  </si>
  <si>
    <t>서울특별시 광진구 능동 275-5</t>
  </si>
  <si>
    <t>만종JCT</t>
  </si>
  <si>
    <t>37.364098</t>
  </si>
  <si>
    <t>127.905466</t>
  </si>
  <si>
    <t>아차산(어린이대공원후문)</t>
  </si>
  <si>
    <t>서울특별시 광진구 능동 256-16</t>
  </si>
  <si>
    <t>대동JCT</t>
  </si>
  <si>
    <t>35.284268</t>
  </si>
  <si>
    <t>128.986032</t>
  </si>
  <si>
    <t>광나루(장신대)</t>
  </si>
  <si>
    <t>서울특별시 광진구 광장동 237</t>
  </si>
  <si>
    <t>금호JCT</t>
  </si>
  <si>
    <t>35.894279</t>
  </si>
  <si>
    <t>128.526603</t>
  </si>
  <si>
    <t>천호(풍납토성)</t>
  </si>
  <si>
    <t>서울특별시 강동구 천호동 455</t>
  </si>
  <si>
    <t>서울양양선</t>
  </si>
  <si>
    <t>춘천JCT</t>
  </si>
  <si>
    <t>37.751733</t>
  </si>
  <si>
    <t>127.790557</t>
  </si>
  <si>
    <t>서울특별시 강동구 천호동 447</t>
  </si>
  <si>
    <t>동홍천IC</t>
  </si>
  <si>
    <t>37.758545</t>
  </si>
  <si>
    <t>127.964457</t>
  </si>
  <si>
    <t>서울특별시 강동구 길동 378</t>
  </si>
  <si>
    <t>덕소삼패IC</t>
  </si>
  <si>
    <t>37.594811</t>
  </si>
  <si>
    <t>127.214237</t>
  </si>
  <si>
    <t>굽은다리(강동구민회관앞)</t>
  </si>
  <si>
    <t>서울특별시 강동구 명일동 345-12</t>
  </si>
  <si>
    <t>화도IC</t>
  </si>
  <si>
    <t>37.632498</t>
  </si>
  <si>
    <t>127.312813</t>
  </si>
  <si>
    <t>명일</t>
  </si>
  <si>
    <t>서울특별시 강동구 명일동 303-1</t>
  </si>
  <si>
    <t>서종IC</t>
  </si>
  <si>
    <t>37.635152</t>
  </si>
  <si>
    <t>127.370279</t>
  </si>
  <si>
    <t>고덕</t>
  </si>
  <si>
    <t>서울특별시 강동구 고덕동 310</t>
  </si>
  <si>
    <t>설악IC</t>
  </si>
  <si>
    <t>37.669807</t>
  </si>
  <si>
    <t>127.496499</t>
  </si>
  <si>
    <t>서울특별시 강동구 상일동 148</t>
  </si>
  <si>
    <t>강촌IC</t>
  </si>
  <si>
    <t>37.733733</t>
  </si>
  <si>
    <t>127.624887</t>
  </si>
  <si>
    <t>강일</t>
  </si>
  <si>
    <t>서울특별시 강동구 상일동 산 73</t>
  </si>
  <si>
    <t>남춘천IC</t>
  </si>
  <si>
    <t>37.752069</t>
  </si>
  <si>
    <t>127.727131</t>
  </si>
  <si>
    <t>미사</t>
  </si>
  <si>
    <t>경기도 하남시 망월동 1122</t>
  </si>
  <si>
    <t>조양IC</t>
  </si>
  <si>
    <t>37.758587</t>
  </si>
  <si>
    <t>127.780939</t>
  </si>
  <si>
    <t>하남풍산</t>
  </si>
  <si>
    <t>경기도 하남시 덕풍동 727-3</t>
  </si>
  <si>
    <t>37.759504</t>
  </si>
  <si>
    <t>127.966788</t>
  </si>
  <si>
    <t>하남시청</t>
  </si>
  <si>
    <t>경기도 하남시 덕풍동 405-1</t>
  </si>
  <si>
    <t>미사IC</t>
  </si>
  <si>
    <t>37.581497</t>
  </si>
  <si>
    <t>127.192074</t>
  </si>
  <si>
    <t>하남검산단역</t>
  </si>
  <si>
    <t>경기도 하남시 창우동 526</t>
  </si>
  <si>
    <t>선동IC</t>
  </si>
  <si>
    <t>37.577939</t>
  </si>
  <si>
    <t>127.177507</t>
  </si>
  <si>
    <t>서울특별시 강동구 둔촌동 416</t>
  </si>
  <si>
    <t>강일IC</t>
  </si>
  <si>
    <t>37.573519</t>
  </si>
  <si>
    <t>127.168218</t>
  </si>
  <si>
    <t>올림픽공원</t>
  </si>
  <si>
    <t>서울특별시 송파구 방이동 89-28</t>
  </si>
  <si>
    <t>내촌IC</t>
  </si>
  <si>
    <t>37.790065</t>
  </si>
  <si>
    <t>128.141620</t>
  </si>
  <si>
    <t>방이</t>
  </si>
  <si>
    <t>서울특별시 송파구 방이동 217-2</t>
  </si>
  <si>
    <t>내촌ICIC</t>
  </si>
  <si>
    <t>37.789438</t>
  </si>
  <si>
    <t>128.140784</t>
  </si>
  <si>
    <t>인제IC</t>
  </si>
  <si>
    <t>37.912710</t>
  </si>
  <si>
    <t>128.287040</t>
  </si>
  <si>
    <t>개롱</t>
  </si>
  <si>
    <t>서울특별시 송파구 가락동 165-2</t>
  </si>
  <si>
    <t>서양양IC</t>
  </si>
  <si>
    <t>37.995704</t>
  </si>
  <si>
    <t>128.534313</t>
  </si>
  <si>
    <t>거여</t>
  </si>
  <si>
    <t>서울특별시 송파구 거여동 20-14</t>
  </si>
  <si>
    <t>동해선(삼척-속초)</t>
  </si>
  <si>
    <t>강릉IC</t>
  </si>
  <si>
    <t>37.750786</t>
  </si>
  <si>
    <t>128.840468</t>
  </si>
  <si>
    <t>마천</t>
  </si>
  <si>
    <t>서울특별시 송파구 마천동 307-4</t>
  </si>
  <si>
    <t>남양양IC</t>
  </si>
  <si>
    <t>37.914604</t>
  </si>
  <si>
    <t>128.791440</t>
  </si>
  <si>
    <t>서울6호선</t>
  </si>
  <si>
    <t>응암</t>
  </si>
  <si>
    <t>서울특별시 은평구 역촌동 85-41</t>
  </si>
  <si>
    <t>망상IC</t>
  </si>
  <si>
    <t>37.585212</t>
  </si>
  <si>
    <t>129.093628</t>
  </si>
  <si>
    <t>역촌</t>
  </si>
  <si>
    <t>서울특별시 은평구 녹번동 144-69</t>
  </si>
  <si>
    <t>옥계IC</t>
  </si>
  <si>
    <t>37.620422</t>
  </si>
  <si>
    <t>129.038909</t>
  </si>
  <si>
    <t>북강릉IC</t>
  </si>
  <si>
    <t>37.834382</t>
  </si>
  <si>
    <t>128.815614</t>
  </si>
  <si>
    <t>독바위</t>
  </si>
  <si>
    <t>서울특별시 은평구 불광동 13-33</t>
  </si>
  <si>
    <t>동해IC</t>
  </si>
  <si>
    <t>37.514019</t>
  </si>
  <si>
    <t>129.096938</t>
  </si>
  <si>
    <t>남강릉IC</t>
  </si>
  <si>
    <t>37.694050</t>
  </si>
  <si>
    <t>128.893478</t>
  </si>
  <si>
    <t>구산</t>
  </si>
  <si>
    <t>서울특별시 은평구 구산동 1</t>
  </si>
  <si>
    <t>하조대IC</t>
  </si>
  <si>
    <t>38.025451</t>
  </si>
  <si>
    <t>128.695966</t>
  </si>
  <si>
    <t>새절(신사)</t>
  </si>
  <si>
    <t>서울특별시 은평구 신사동 337-5</t>
  </si>
  <si>
    <t>양양IC</t>
  </si>
  <si>
    <t>38.075610</t>
  </si>
  <si>
    <t>128.591905</t>
  </si>
  <si>
    <t>증산(명지대앞)</t>
  </si>
  <si>
    <t>서울특별시 은평구 증산동 199-8</t>
  </si>
  <si>
    <t>북양양IC</t>
  </si>
  <si>
    <t>38.154438</t>
  </si>
  <si>
    <t>128.587104</t>
  </si>
  <si>
    <t>디지털미디어시티</t>
  </si>
  <si>
    <t>서울특별시 은평구 증산동 223-25</t>
  </si>
  <si>
    <t>속초IC</t>
  </si>
  <si>
    <t>38.200602</t>
  </si>
  <si>
    <t>128.524298</t>
  </si>
  <si>
    <t>월드컵경기장(성산)</t>
  </si>
  <si>
    <t>서울특별시 마포구 성산동 420</t>
  </si>
  <si>
    <t>38.154576</t>
  </si>
  <si>
    <t>128.585739</t>
  </si>
  <si>
    <t>마포구청</t>
  </si>
  <si>
    <t>서울특별시 마포구 성산동 592</t>
  </si>
  <si>
    <t>속초ICIC</t>
  </si>
  <si>
    <t>38.201906</t>
  </si>
  <si>
    <t>128.524995</t>
  </si>
  <si>
    <t>망원</t>
  </si>
  <si>
    <t>서울특별시 마포구 망원동 378</t>
  </si>
  <si>
    <t>근덕IC</t>
  </si>
  <si>
    <t>37.391937</t>
  </si>
  <si>
    <t>129.206652</t>
  </si>
  <si>
    <t>서울특별시 마포구 합정동 414</t>
  </si>
  <si>
    <t>삼척IC</t>
  </si>
  <si>
    <t>37.451892</t>
  </si>
  <si>
    <t>129.130316</t>
  </si>
  <si>
    <t>상수</t>
  </si>
  <si>
    <t>서울특별시 마포구 상수동 309-10</t>
  </si>
  <si>
    <t>강릉JCT</t>
  </si>
  <si>
    <t>37.773081</t>
  </si>
  <si>
    <t>128.835659</t>
  </si>
  <si>
    <t>광흥창(서강)</t>
  </si>
  <si>
    <t>서울특별시 마포구 창전동 145-17</t>
  </si>
  <si>
    <t>양양JCT</t>
  </si>
  <si>
    <t>38.067097</t>
  </si>
  <si>
    <t>128.602558</t>
  </si>
  <si>
    <t>대흥(서강대앞)</t>
  </si>
  <si>
    <t>서울특별시 마포구 대흥동 128-1</t>
  </si>
  <si>
    <t>수도권제1순환선</t>
  </si>
  <si>
    <t>별내IC</t>
  </si>
  <si>
    <t>37.659375</t>
  </si>
  <si>
    <t>127.117970</t>
  </si>
  <si>
    <t>서울특별시 마포구 공덕동 439</t>
  </si>
  <si>
    <t>상일IC</t>
  </si>
  <si>
    <t>37.550273</t>
  </si>
  <si>
    <t>127.180297</t>
  </si>
  <si>
    <t>효창공원앞</t>
  </si>
  <si>
    <t>서울특별시 용산구 효창동 80</t>
  </si>
  <si>
    <t>서하남IC</t>
  </si>
  <si>
    <t>37.511827</t>
  </si>
  <si>
    <t>127.153415</t>
  </si>
  <si>
    <t>송파IC</t>
  </si>
  <si>
    <t>37.474394</t>
  </si>
  <si>
    <t>127.129877</t>
  </si>
  <si>
    <t>녹사평(용산구청)</t>
  </si>
  <si>
    <t>서울특별시 용산구 용산동4가 4</t>
  </si>
  <si>
    <t>토평IC</t>
  </si>
  <si>
    <t>37.583731</t>
  </si>
  <si>
    <t>127.158009</t>
  </si>
  <si>
    <t>이태원</t>
  </si>
  <si>
    <t>서울특별시 용산구 이태원동 119-23</t>
  </si>
  <si>
    <t>구리IC</t>
  </si>
  <si>
    <t>37.614695</t>
  </si>
  <si>
    <t>127.143447</t>
  </si>
  <si>
    <t>한강진</t>
  </si>
  <si>
    <t>서울특별시 용산구 한남동 726-494</t>
  </si>
  <si>
    <t>남양주IC</t>
  </si>
  <si>
    <t>37.601340</t>
  </si>
  <si>
    <t>127.154776</t>
  </si>
  <si>
    <t>버티고개</t>
  </si>
  <si>
    <t>서울특별시 중구 신당동 366-454</t>
  </si>
  <si>
    <t>도리분기점JCT</t>
  </si>
  <si>
    <t>37.395742</t>
  </si>
  <si>
    <t>126.849803</t>
  </si>
  <si>
    <t>서울특별시 중구 신당동 369-2</t>
  </si>
  <si>
    <t>성남IC</t>
  </si>
  <si>
    <t>37.428126</t>
  </si>
  <si>
    <t>127.124254</t>
  </si>
  <si>
    <t>37.475024</t>
  </si>
  <si>
    <t>127.128098</t>
  </si>
  <si>
    <t>서울특별시 중구 흥인동 162-1</t>
  </si>
  <si>
    <t>37.512340</t>
  </si>
  <si>
    <t>127.151569</t>
  </si>
  <si>
    <t>37.548870</t>
  </si>
  <si>
    <t>127.179490</t>
  </si>
  <si>
    <t>창신</t>
  </si>
  <si>
    <t>서울특별시 종로구 창신동 20-8</t>
  </si>
  <si>
    <t>37.573340</t>
  </si>
  <si>
    <t>127.165140</t>
  </si>
  <si>
    <t>보문</t>
  </si>
  <si>
    <t>서울특별시 성북구 보문동1가 127-1</t>
  </si>
  <si>
    <t>37.583830</t>
  </si>
  <si>
    <t>127.156960</t>
  </si>
  <si>
    <t>안암(고대병원앞)</t>
  </si>
  <si>
    <t>서울특별시 성북구 안암동5가 146-1</t>
  </si>
  <si>
    <t>37.601079</t>
  </si>
  <si>
    <t>127.153860</t>
  </si>
  <si>
    <t>고려대</t>
  </si>
  <si>
    <t>서울특별시 성북구 종암동 29-18</t>
  </si>
  <si>
    <t>37.615390</t>
  </si>
  <si>
    <t>127.141670</t>
  </si>
  <si>
    <t>월곡(동덕여대)</t>
  </si>
  <si>
    <t>서울특별시 성북구 하월곡동 35-1</t>
  </si>
  <si>
    <t>퇴계원IC</t>
  </si>
  <si>
    <t>37.640141</t>
  </si>
  <si>
    <t>127.134744</t>
  </si>
  <si>
    <t>상월곡(한국과학기술연구원)</t>
  </si>
  <si>
    <t>서울특별시 성북구 상월곡동 26-1</t>
  </si>
  <si>
    <t>37.405130</t>
  </si>
  <si>
    <t>127.097409</t>
  </si>
  <si>
    <t>돌곶이</t>
  </si>
  <si>
    <t>서울특별시 성북구 석관동 349-8</t>
  </si>
  <si>
    <t>하남JCT</t>
  </si>
  <si>
    <t>37.532000</t>
  </si>
  <si>
    <t>127.195770</t>
  </si>
  <si>
    <t>서울특별시 노원구 월계동 25-2</t>
  </si>
  <si>
    <t>평촌IC</t>
  </si>
  <si>
    <t>37.382313</t>
  </si>
  <si>
    <t>126.965242</t>
  </si>
  <si>
    <t>태릉입구</t>
  </si>
  <si>
    <t>서울특별시 노원구 공릉동 616-4</t>
  </si>
  <si>
    <t>산본IC</t>
  </si>
  <si>
    <t>37.377091</t>
  </si>
  <si>
    <t>126.930865</t>
  </si>
  <si>
    <t>화랑대(서울여대입구)</t>
  </si>
  <si>
    <t>서울특별시 노원구 공릉동 285-2</t>
  </si>
  <si>
    <t>시흥IC</t>
  </si>
  <si>
    <t>37.455728</t>
  </si>
  <si>
    <t>126.799490</t>
  </si>
  <si>
    <t>봉화산(서울의료원)</t>
  </si>
  <si>
    <t>서울특별시 중랑구 신내동 643-1</t>
  </si>
  <si>
    <t>장수IC</t>
  </si>
  <si>
    <t>37.465497</t>
  </si>
  <si>
    <t>126.755651</t>
  </si>
  <si>
    <t>신내</t>
  </si>
  <si>
    <t>서울특별시 중랑구 신내동 19</t>
  </si>
  <si>
    <t>송내IC</t>
  </si>
  <si>
    <t>37.488217</t>
  </si>
  <si>
    <t>126.747678</t>
  </si>
  <si>
    <t>서울7호선</t>
  </si>
  <si>
    <t>장암</t>
  </si>
  <si>
    <t>경기도 의정부시 장암동 160-8</t>
  </si>
  <si>
    <t>중동IC</t>
  </si>
  <si>
    <t>37.507369</t>
  </si>
  <si>
    <t>126.748989</t>
  </si>
  <si>
    <t>서울특별시 도봉구 도봉동 38-3</t>
  </si>
  <si>
    <t>계양IC</t>
  </si>
  <si>
    <t>37.545429</t>
  </si>
  <si>
    <t>126.750500</t>
  </si>
  <si>
    <t>수락산</t>
  </si>
  <si>
    <t>서울특별시 노원구 상계동 1132-9</t>
  </si>
  <si>
    <t>김포IC</t>
  </si>
  <si>
    <t>37.597069</t>
  </si>
  <si>
    <t>126.778369</t>
  </si>
  <si>
    <t>마들</t>
  </si>
  <si>
    <t>서울특별시 노원구 상계동 650</t>
  </si>
  <si>
    <t>자유로IC</t>
  </si>
  <si>
    <t>37.618172</t>
  </si>
  <si>
    <t>126.801858</t>
  </si>
  <si>
    <t>서울특별시 노원구 상계동 729</t>
  </si>
  <si>
    <t>일산IC</t>
  </si>
  <si>
    <t>37.636223</t>
  </si>
  <si>
    <t>126.805909</t>
  </si>
  <si>
    <t>중계</t>
  </si>
  <si>
    <t>서울특별시 노원구 중계동 503-3</t>
  </si>
  <si>
    <t>학의JCT</t>
  </si>
  <si>
    <t>37.386199</t>
  </si>
  <si>
    <t>127.002246</t>
  </si>
  <si>
    <t>하계</t>
  </si>
  <si>
    <t>서울특별시 노원구 하계동 273-5</t>
  </si>
  <si>
    <t>37.368790</t>
  </si>
  <si>
    <t>126.868980</t>
  </si>
  <si>
    <t>공릉(서울과학기술대)</t>
  </si>
  <si>
    <t>서울특별시 노원구 공릉동 385-4</t>
  </si>
  <si>
    <t>안현JCT</t>
  </si>
  <si>
    <t>37.436724</t>
  </si>
  <si>
    <t>126.819273</t>
  </si>
  <si>
    <t>서운JCT</t>
  </si>
  <si>
    <t>37.527571</t>
  </si>
  <si>
    <t>126.756453</t>
  </si>
  <si>
    <t>먹골</t>
  </si>
  <si>
    <t>서울특별시 중랑구 묵동 189-5</t>
  </si>
  <si>
    <t>노오지JCT</t>
  </si>
  <si>
    <t>37.571252</t>
  </si>
  <si>
    <t>126.754246</t>
  </si>
  <si>
    <t>중화</t>
  </si>
  <si>
    <t>서울특별시 중랑구 중화동 50-3</t>
  </si>
  <si>
    <t>남해1지선</t>
  </si>
  <si>
    <t>서마산IC</t>
  </si>
  <si>
    <t>35.235080</t>
  </si>
  <si>
    <t>128.562070</t>
  </si>
  <si>
    <t>상봉(시외버스터미널)</t>
  </si>
  <si>
    <t>서울특별시 중랑구 상봉동 100-9</t>
  </si>
  <si>
    <t>동마산IC</t>
  </si>
  <si>
    <t>35.251132</t>
  </si>
  <si>
    <t>128.596884</t>
  </si>
  <si>
    <t>면목</t>
  </si>
  <si>
    <t>서울특별시 중랑구 면목동 282-6</t>
  </si>
  <si>
    <t>35.234966</t>
  </si>
  <si>
    <t>128.563640</t>
  </si>
  <si>
    <t>사가정</t>
  </si>
  <si>
    <t>서울특별시 중랑구 면목동 495</t>
  </si>
  <si>
    <t>산인JCT</t>
  </si>
  <si>
    <t>35.272769</t>
  </si>
  <si>
    <t>128.477507</t>
  </si>
  <si>
    <t>용마산</t>
  </si>
  <si>
    <t>서울특별시 중랑구 면목동 1316-5</t>
  </si>
  <si>
    <t>창원JCT</t>
  </si>
  <si>
    <t>35.275780</t>
  </si>
  <si>
    <t>128.641812</t>
  </si>
  <si>
    <t>중곡</t>
  </si>
  <si>
    <t>서울특별시 광진구 중곡동 273-2</t>
  </si>
  <si>
    <t>남해2지선</t>
  </si>
  <si>
    <t>장유IC</t>
  </si>
  <si>
    <t>35.198170</t>
  </si>
  <si>
    <t>128.809130</t>
  </si>
  <si>
    <t>가락IC</t>
  </si>
  <si>
    <t>35.168360</t>
  </si>
  <si>
    <t>128.894140</t>
  </si>
  <si>
    <t>어린이대공원(세종대)</t>
  </si>
  <si>
    <t>서울특별시 광진구 화양동 164-1</t>
  </si>
  <si>
    <t>서부산IC</t>
  </si>
  <si>
    <t>35.155450</t>
  </si>
  <si>
    <t>128.950600</t>
  </si>
  <si>
    <t>서울특별시 광진구 화양동 6-3</t>
  </si>
  <si>
    <t>35.164480</t>
  </si>
  <si>
    <t>128.893979</t>
  </si>
  <si>
    <t>뚝섬유원지</t>
  </si>
  <si>
    <t>서울특별시 광진구 자양동 73-2</t>
  </si>
  <si>
    <t>서부산ICIC</t>
  </si>
  <si>
    <t>35.154669</t>
  </si>
  <si>
    <t>128.951401</t>
  </si>
  <si>
    <t>청담</t>
  </si>
  <si>
    <t>서울특별시 강남구 청담동 77-76</t>
  </si>
  <si>
    <t>35.197427</t>
  </si>
  <si>
    <t>128.810968</t>
  </si>
  <si>
    <t>강남구청</t>
  </si>
  <si>
    <t>서울특별시 강남구 삼성동 111-44</t>
  </si>
  <si>
    <t>냉정JCT</t>
  </si>
  <si>
    <t>35.219500</t>
  </si>
  <si>
    <t>128.793129</t>
  </si>
  <si>
    <t>서울특별시 강남구 논현동 279-67</t>
  </si>
  <si>
    <t>경인선</t>
  </si>
  <si>
    <t>도화IC</t>
  </si>
  <si>
    <t>37.462061</t>
  </si>
  <si>
    <t>126.672625</t>
  </si>
  <si>
    <t>논현</t>
  </si>
  <si>
    <t>가좌IC</t>
  </si>
  <si>
    <t>37.484929</t>
  </si>
  <si>
    <t>126.675401</t>
  </si>
  <si>
    <t>반포</t>
  </si>
  <si>
    <t>서울특별시 서초구 잠원동 103</t>
  </si>
  <si>
    <t>서인천IC</t>
  </si>
  <si>
    <t>37.520857</t>
  </si>
  <si>
    <t>126.681272</t>
  </si>
  <si>
    <t>부평IC</t>
  </si>
  <si>
    <t>37.524491</t>
  </si>
  <si>
    <t>126.722980</t>
  </si>
  <si>
    <t>내방</t>
  </si>
  <si>
    <t>부천IC</t>
  </si>
  <si>
    <t>37.524907</t>
  </si>
  <si>
    <t>126.778256</t>
  </si>
  <si>
    <t>서울특별시 동작구 사당동 144-4</t>
  </si>
  <si>
    <t>37.524110</t>
  </si>
  <si>
    <t>126.757400</t>
  </si>
  <si>
    <t>남성</t>
  </si>
  <si>
    <t>서울특별시 동작구 사당동 산25-33</t>
  </si>
  <si>
    <t>서천공주선</t>
  </si>
  <si>
    <t>부여IC</t>
  </si>
  <si>
    <t>36.298451</t>
  </si>
  <si>
    <t>126.854360</t>
  </si>
  <si>
    <t>숭실대입구(살피재)</t>
  </si>
  <si>
    <t>서울특별시 동작구 상도동 514</t>
  </si>
  <si>
    <t>서공주ICIC</t>
  </si>
  <si>
    <t>36.456092</t>
  </si>
  <si>
    <t>127.060761</t>
  </si>
  <si>
    <t>상도</t>
  </si>
  <si>
    <t>서울특별시 동작구 상도1동 702-1</t>
  </si>
  <si>
    <t>청양IC</t>
  </si>
  <si>
    <t>36.374410</t>
  </si>
  <si>
    <t>126.953350</t>
  </si>
  <si>
    <t>장승배기</t>
  </si>
  <si>
    <t>서울특별시 동작구 상도동 26-20</t>
  </si>
  <si>
    <t>서부여IC</t>
  </si>
  <si>
    <t>36.240238</t>
  </si>
  <si>
    <t>126.791342</t>
  </si>
  <si>
    <t>신대방삼거리</t>
  </si>
  <si>
    <t>서울특별시 동작구 대방동 406-10</t>
  </si>
  <si>
    <t>동서천IC</t>
  </si>
  <si>
    <t>36.043655</t>
  </si>
  <si>
    <t>126.783559</t>
  </si>
  <si>
    <t>보라매</t>
  </si>
  <si>
    <t>서울특별시 동작구 대방동 466-51</t>
  </si>
  <si>
    <t>서공주JCT</t>
  </si>
  <si>
    <t>36.484395</t>
  </si>
  <si>
    <t>127.064059</t>
  </si>
  <si>
    <t>신풍</t>
  </si>
  <si>
    <t>서울특별시 영등포구 신길동 3599</t>
  </si>
  <si>
    <t>동서천JCTJCT</t>
  </si>
  <si>
    <t>36.060117</t>
  </si>
  <si>
    <t>126.774982</t>
  </si>
  <si>
    <t>서울특별시 영등포구 대림동 1050-17</t>
  </si>
  <si>
    <t>호남지선</t>
  </si>
  <si>
    <t>서대전JCT</t>
  </si>
  <si>
    <t>36.295179</t>
  </si>
  <si>
    <t>127.316842</t>
  </si>
  <si>
    <t>남구로</t>
  </si>
  <si>
    <t>서울특별시 구로구 구로동 801-95</t>
  </si>
  <si>
    <t>논산IC</t>
  </si>
  <si>
    <t>36.121308</t>
  </si>
  <si>
    <t>127.134867</t>
  </si>
  <si>
    <t>계룡IC</t>
  </si>
  <si>
    <t>36.251790</t>
  </si>
  <si>
    <t>127.281775</t>
  </si>
  <si>
    <t>철산</t>
  </si>
  <si>
    <t>경기도 광명시 철산동 526</t>
  </si>
  <si>
    <t>유성IC</t>
  </si>
  <si>
    <t>36.363582</t>
  </si>
  <si>
    <t>127.332729</t>
  </si>
  <si>
    <t>광명사거리</t>
  </si>
  <si>
    <t>경기도 광명시 광명동 158-211</t>
  </si>
  <si>
    <t>북대전IC</t>
  </si>
  <si>
    <t>36.412675</t>
  </si>
  <si>
    <t>127.381929</t>
  </si>
  <si>
    <t>천왕</t>
  </si>
  <si>
    <t>서울특별시 구로구 천왕동 14-25</t>
  </si>
  <si>
    <t>양촌IC</t>
  </si>
  <si>
    <t>36.158575</t>
  </si>
  <si>
    <t>127.218341</t>
  </si>
  <si>
    <t>온수(성공회대입구)</t>
  </si>
  <si>
    <t>논산JCT</t>
  </si>
  <si>
    <t>36.081785</t>
  </si>
  <si>
    <t>127.103715</t>
  </si>
  <si>
    <t>까치울</t>
  </si>
  <si>
    <t>경기도 부천시 원미구 춘의동 3-1</t>
  </si>
  <si>
    <t>대전남부선</t>
  </si>
  <si>
    <t>서대전IC</t>
  </si>
  <si>
    <t>36.291709</t>
  </si>
  <si>
    <t>127.327420</t>
  </si>
  <si>
    <t>부천종합운동장</t>
  </si>
  <si>
    <t>경기도 부천시 원미구 춘의동 15-1</t>
  </si>
  <si>
    <t>안영IC</t>
  </si>
  <si>
    <t>36.284701</t>
  </si>
  <si>
    <t>127.379291</t>
  </si>
  <si>
    <t>춘의</t>
  </si>
  <si>
    <t>경기도 부천시 원미구 춘의동 140-8</t>
  </si>
  <si>
    <t>36.292944</t>
  </si>
  <si>
    <t>127.329733</t>
  </si>
  <si>
    <t>신중동</t>
  </si>
  <si>
    <t>경기도 부천시 원미구 중동 1140-6</t>
  </si>
  <si>
    <t>산내JCT</t>
  </si>
  <si>
    <t>36.282070</t>
  </si>
  <si>
    <t>127.448620</t>
  </si>
  <si>
    <t>부천시청</t>
  </si>
  <si>
    <t>경기도 부천시 원미구 중동 1243</t>
  </si>
  <si>
    <t>36.282052</t>
  </si>
  <si>
    <t>127.453230</t>
  </si>
  <si>
    <t>경기도 부천시 원미구 상동 633</t>
  </si>
  <si>
    <t>봉담동탄선</t>
  </si>
  <si>
    <t>북오산IC</t>
  </si>
  <si>
    <t>37.182843</t>
  </si>
  <si>
    <t>127.059048</t>
  </si>
  <si>
    <t>삼산체육관</t>
  </si>
  <si>
    <t>인천광역시 부평구 삼산동 466</t>
  </si>
  <si>
    <t>37.178225</t>
  </si>
  <si>
    <t>127.098181</t>
  </si>
  <si>
    <t>굴포천</t>
  </si>
  <si>
    <t>중부내륙지선</t>
  </si>
  <si>
    <t>현풍IC</t>
  </si>
  <si>
    <t>35.672377</t>
  </si>
  <si>
    <t>128.440289</t>
  </si>
  <si>
    <t>부평구청</t>
  </si>
  <si>
    <t>인천광역시 부평구 갈산동 193-45</t>
  </si>
  <si>
    <t>달성IC</t>
  </si>
  <si>
    <t>35.768287</t>
  </si>
  <si>
    <t>128.475923</t>
  </si>
  <si>
    <t>석남</t>
  </si>
  <si>
    <t>인천광역시 서구 석남동 609</t>
  </si>
  <si>
    <t>남대구IC</t>
  </si>
  <si>
    <t>35.837951</t>
  </si>
  <si>
    <t>128.528911</t>
  </si>
  <si>
    <t>서울7호선(연)</t>
  </si>
  <si>
    <t>독골사거리</t>
  </si>
  <si>
    <t>인천 서구 신현동 290-22</t>
  </si>
  <si>
    <t>성서IC</t>
  </si>
  <si>
    <t>35.850379</t>
  </si>
  <si>
    <t>128.523674</t>
  </si>
  <si>
    <t>가현</t>
  </si>
  <si>
    <t>인천 서구 가정동 610-4</t>
  </si>
  <si>
    <t>서대구IC</t>
  </si>
  <si>
    <t>35.876976</t>
  </si>
  <si>
    <t>128.532898</t>
  </si>
  <si>
    <t>심곡천</t>
  </si>
  <si>
    <t>인천 서구 가정동 604-3</t>
  </si>
  <si>
    <t>화원IC</t>
  </si>
  <si>
    <t>35.801333</t>
  </si>
  <si>
    <t>128.480078</t>
  </si>
  <si>
    <t>커낼웨이</t>
  </si>
  <si>
    <t>인천 서구 청라동 162-12</t>
  </si>
  <si>
    <t>북현풍 하이패스IC</t>
  </si>
  <si>
    <t>35.703720</t>
  </si>
  <si>
    <t>128.436309</t>
  </si>
  <si>
    <t>청라시티타워</t>
  </si>
  <si>
    <t>인천 서구 청라동 1-791</t>
  </si>
  <si>
    <t>유천IC</t>
  </si>
  <si>
    <t>35.813980</t>
  </si>
  <si>
    <t>128.505676</t>
  </si>
  <si>
    <t>청라국제업무단지</t>
  </si>
  <si>
    <t>인천 서구 청라동 89-4</t>
  </si>
  <si>
    <t>광주외곽순환선</t>
  </si>
  <si>
    <t>남광산나들목IC</t>
  </si>
  <si>
    <t>35.182058</t>
  </si>
  <si>
    <t>126.746154</t>
  </si>
  <si>
    <t>청라국제도시</t>
  </si>
  <si>
    <t>인천 서구 청라동 7-2</t>
  </si>
  <si>
    <t>남장성나들목IC</t>
  </si>
  <si>
    <t>35.225736</t>
  </si>
  <si>
    <t>126.791861</t>
  </si>
  <si>
    <t>서울8호선</t>
  </si>
  <si>
    <t>별내</t>
  </si>
  <si>
    <t>경기도 남양주시 별내동 182-5</t>
  </si>
  <si>
    <t>남장성분기점JCT</t>
  </si>
  <si>
    <t>35.259769</t>
  </si>
  <si>
    <t>126.797976</t>
  </si>
  <si>
    <t>다산</t>
  </si>
  <si>
    <t>경기도 남양주시 다산동 5841-2</t>
  </si>
  <si>
    <t>중앙선지선</t>
  </si>
  <si>
    <t>물금IC</t>
  </si>
  <si>
    <t>35.307105</t>
  </si>
  <si>
    <t>129.012692</t>
  </si>
  <si>
    <t>동구릉</t>
  </si>
  <si>
    <t>경기도 구리시 인창동 679-8</t>
  </si>
  <si>
    <t>남양산IC</t>
  </si>
  <si>
    <t>35.325967</t>
  </si>
  <si>
    <t>129.027782</t>
  </si>
  <si>
    <t>구리</t>
  </si>
  <si>
    <t>경기도 구리시 인창동 244-2</t>
  </si>
  <si>
    <t>삼락IC</t>
  </si>
  <si>
    <t>35.193304</t>
  </si>
  <si>
    <t>128.983472</t>
  </si>
  <si>
    <t>정자호수공원</t>
  </si>
  <si>
    <t>경기 구리시 수택동 878-4</t>
  </si>
  <si>
    <t>김해JCT</t>
  </si>
  <si>
    <t>35.224933</t>
  </si>
  <si>
    <t>128.919997</t>
  </si>
  <si>
    <t>암사역사공원</t>
  </si>
  <si>
    <t>서울 강동구 암사동 378</t>
  </si>
  <si>
    <t>부산외곽선</t>
  </si>
  <si>
    <t>광재IC</t>
  </si>
  <si>
    <t>35.306007</t>
  </si>
  <si>
    <t>128.896381</t>
  </si>
  <si>
    <t>금정IC</t>
  </si>
  <si>
    <t>35.284043</t>
  </si>
  <si>
    <t>129.113324</t>
  </si>
  <si>
    <t>강동구청</t>
  </si>
  <si>
    <t>서울특별시 강동구 성내동 319</t>
  </si>
  <si>
    <t>기장철마IC</t>
  </si>
  <si>
    <t>35.285016</t>
  </si>
  <si>
    <t>129.152482</t>
  </si>
  <si>
    <t>몽촌토성(평화의문)</t>
  </si>
  <si>
    <t>서울특별시 송파구 신천동 19</t>
  </si>
  <si>
    <t>김해가야하이패스IC</t>
  </si>
  <si>
    <t>35.268353</t>
  </si>
  <si>
    <t>129.002445</t>
  </si>
  <si>
    <t>서울특별시 송파구 신천동 7-4</t>
  </si>
  <si>
    <t>김해금관가야IC</t>
  </si>
  <si>
    <t>35.270519</t>
  </si>
  <si>
    <t>129.002479</t>
  </si>
  <si>
    <t>석촌</t>
  </si>
  <si>
    <t>서울특별시 송파구 석촌동 209</t>
  </si>
  <si>
    <t>진영IC</t>
  </si>
  <si>
    <t>35.299178</t>
  </si>
  <si>
    <t>128.768489</t>
  </si>
  <si>
    <t>송파</t>
  </si>
  <si>
    <t>서울특별시 송파구 가락동 459-4</t>
  </si>
  <si>
    <t>한림IC</t>
  </si>
  <si>
    <t>35.295885</t>
  </si>
  <si>
    <t>128.811787</t>
  </si>
  <si>
    <t>기장JCT</t>
  </si>
  <si>
    <t>35.282105</t>
  </si>
  <si>
    <t>129.222103</t>
  </si>
  <si>
    <t>문정</t>
  </si>
  <si>
    <t>서울특별시 송파구 문정동 119-4</t>
  </si>
  <si>
    <t>대감JCT</t>
  </si>
  <si>
    <t>35.271282</t>
  </si>
  <si>
    <t>128.985138</t>
  </si>
  <si>
    <t>장지</t>
  </si>
  <si>
    <t>서울특별시 송파구 장지동 201-5</t>
  </si>
  <si>
    <t>진영JCT</t>
  </si>
  <si>
    <t>35.280259</t>
  </si>
  <si>
    <t>128.721242</t>
  </si>
  <si>
    <t>복정</t>
  </si>
  <si>
    <t>서울특별시 송파구 장지동 596-21</t>
  </si>
  <si>
    <t>노포JCT</t>
  </si>
  <si>
    <t>35.291384</t>
  </si>
  <si>
    <t>129.094741</t>
  </si>
  <si>
    <t>남위례</t>
  </si>
  <si>
    <t>경기도 성남시 수정구 복정동 57</t>
  </si>
  <si>
    <t>산성</t>
  </si>
  <si>
    <t>경기도 성남시 수정구 신흥동 7</t>
  </si>
  <si>
    <t>남한산성입구(성남법원·검찰청)</t>
  </si>
  <si>
    <t>경기도 성남시 수정구 단대동 96</t>
  </si>
  <si>
    <t>단대오거리</t>
  </si>
  <si>
    <t>경기도 성남시 수정구 산성대로 지하365</t>
  </si>
  <si>
    <t>신흥</t>
  </si>
  <si>
    <t>경기도 성남시 수정구 산성대로 지하280</t>
  </si>
  <si>
    <t>수진</t>
  </si>
  <si>
    <t>경기도 성남시 수정구 수진동 2205-1</t>
  </si>
  <si>
    <t>모란</t>
  </si>
  <si>
    <t>경기도 성남시 수정구 수진동 4518</t>
  </si>
  <si>
    <t>서울9호선</t>
  </si>
  <si>
    <t>개화</t>
  </si>
  <si>
    <t>서울특별시 강서구 개화동 664</t>
  </si>
  <si>
    <t>공항시장</t>
  </si>
  <si>
    <t>서울특별시 강서구 공항동 산 20-2</t>
  </si>
  <si>
    <t>신방화</t>
  </si>
  <si>
    <t>서울특별시 강서구 방화동 217-156</t>
  </si>
  <si>
    <t>마곡나루</t>
  </si>
  <si>
    <t>서울특별시 강서구 마곡동 760-3</t>
  </si>
  <si>
    <t>양천향교</t>
  </si>
  <si>
    <t>서울특별시 강서구 가양동 159-3</t>
  </si>
  <si>
    <t>가양</t>
  </si>
  <si>
    <t>서울특별시 강서구 가양동 14-61</t>
  </si>
  <si>
    <t>증미</t>
  </si>
  <si>
    <t>서울특별시 강서구 등촌동 666-40</t>
  </si>
  <si>
    <t>등촌</t>
  </si>
  <si>
    <t>서울특별시 강서구 등촌동 666-94</t>
  </si>
  <si>
    <t>염창</t>
  </si>
  <si>
    <t>서울특별시 강서구 염창동 284-84</t>
  </si>
  <si>
    <t>신목동</t>
  </si>
  <si>
    <t>서울특별시 양천구 목동 136-2</t>
  </si>
  <si>
    <t>선유도</t>
  </si>
  <si>
    <t>서울특별시 영등포구 양평동5가 66-1</t>
  </si>
  <si>
    <t>국회의사당</t>
  </si>
  <si>
    <t>서울특별시 영등포구 여의도동 1-6</t>
  </si>
  <si>
    <t>서울특별시 영등포구 여의도동 2-6</t>
  </si>
  <si>
    <t>샛강</t>
  </si>
  <si>
    <t>서울특별시 영등포구 여의도동 5-6</t>
  </si>
  <si>
    <t>서울특별시 동작구 노량진동 60-11</t>
  </si>
  <si>
    <t>노들</t>
  </si>
  <si>
    <t>서울특별시 동작구 본동 475-1</t>
  </si>
  <si>
    <t>흑석(중앙대입구)</t>
  </si>
  <si>
    <t>서울특별시 동작구 흑석동 4</t>
  </si>
  <si>
    <t>동작</t>
  </si>
  <si>
    <t>서울특별시 동작구 동작동 326</t>
  </si>
  <si>
    <t>구반포</t>
  </si>
  <si>
    <t>서울특별시 서초구 반포동 817</t>
  </si>
  <si>
    <t>신반포</t>
  </si>
  <si>
    <t>서울특별시 서초구 반포동 128-1</t>
  </si>
  <si>
    <t>사평</t>
  </si>
  <si>
    <t>서울특별시 서초구 반포동 128-7</t>
  </si>
  <si>
    <t>신논현</t>
  </si>
  <si>
    <t>서울특별시 강남구 논현동 200-7</t>
  </si>
  <si>
    <t>언주</t>
  </si>
  <si>
    <t>서울특별시 강남구 논현동 279-165</t>
  </si>
  <si>
    <t>선정릉</t>
  </si>
  <si>
    <t>서울특별시 강남구 삼성동 111-114</t>
  </si>
  <si>
    <t>삼성중앙역</t>
  </si>
  <si>
    <t>서울특별시 강남구 삼성동 111-147</t>
  </si>
  <si>
    <t>봉은사역</t>
  </si>
  <si>
    <t>서울특별시 강남구 삼성동 172</t>
  </si>
  <si>
    <t>종합운동장역</t>
  </si>
  <si>
    <t>삼전역</t>
  </si>
  <si>
    <t>서울특별시 송파구 잠실동 347</t>
  </si>
  <si>
    <t>석촌고분역</t>
  </si>
  <si>
    <t>서울특별시 송파구 삼전동 157-1</t>
  </si>
  <si>
    <t>석촌역</t>
  </si>
  <si>
    <t>송파나루역</t>
  </si>
  <si>
    <t>서울특별시 송파구 방이동 2</t>
  </si>
  <si>
    <t>한성백제역</t>
  </si>
  <si>
    <t>서울특별시 송파구 방이동 88-17</t>
  </si>
  <si>
    <t>올림픽공원역</t>
  </si>
  <si>
    <t>둔촌오륜역</t>
  </si>
  <si>
    <t>서울 강동구 강동대로 지하 303</t>
  </si>
  <si>
    <t>중앙보훈병원역</t>
  </si>
  <si>
    <t>서울 강동구 동남로 지하 625</t>
  </si>
  <si>
    <t>경강</t>
  </si>
  <si>
    <t>판교(판교테크노밸리)</t>
  </si>
  <si>
    <t>경기도 성남시 분당구 백현동 19-2</t>
  </si>
  <si>
    <t>이매</t>
  </si>
  <si>
    <t>경기도 성남시 분당구 이매동 127-4</t>
  </si>
  <si>
    <t>경기도 광주시 삼동 225번지</t>
  </si>
  <si>
    <t>경기광주</t>
  </si>
  <si>
    <t>경기도 광주시 역동 176-13번지</t>
  </si>
  <si>
    <t>초월</t>
  </si>
  <si>
    <t>경기도 광주시 초월읍 쌍동리 213-15</t>
  </si>
  <si>
    <t>곤지암</t>
  </si>
  <si>
    <t>경기도 광주시 곤지암읍 곤지암리 367-1</t>
  </si>
  <si>
    <t>신둔도예촌</t>
  </si>
  <si>
    <t>경기도 이천시 신둔면 남정리 362-2</t>
  </si>
  <si>
    <t>이천</t>
  </si>
  <si>
    <t>경기도 이천시 율현동 435</t>
  </si>
  <si>
    <t>부발</t>
  </si>
  <si>
    <t>경기도 이천시 부발읍 아미리 505-7</t>
  </si>
  <si>
    <t>세종대왕릉</t>
  </si>
  <si>
    <t>경기도 여주시 세종대왕면 신지리 275</t>
  </si>
  <si>
    <t>여주</t>
  </si>
  <si>
    <t>경기도 여주시 교동 383-1번지</t>
  </si>
  <si>
    <t>경의중앙</t>
  </si>
  <si>
    <t>이촌</t>
  </si>
  <si>
    <t>서울특별시 용산구 이촌동 17-69</t>
  </si>
  <si>
    <t>서빙고</t>
  </si>
  <si>
    <t>서울특별시 용산구 서빙고동 241-98</t>
  </si>
  <si>
    <t>한남</t>
  </si>
  <si>
    <t>서울특별시 용산구 한남동 399-7</t>
  </si>
  <si>
    <t>응봉</t>
  </si>
  <si>
    <t>서울특별시 성동구 응봉동 246</t>
  </si>
  <si>
    <t>서울특별시 성동구 행당동 168-151</t>
  </si>
  <si>
    <t>서울특별시 동대문구 전농동 588-1</t>
  </si>
  <si>
    <t>중랑</t>
  </si>
  <si>
    <t>서울특별시 중랑구 중화동 73-7</t>
  </si>
  <si>
    <t>상봉</t>
  </si>
  <si>
    <t>서울특별시 중랑구 상봉동 100-46</t>
  </si>
  <si>
    <t>망우</t>
  </si>
  <si>
    <t>서울특별시 중랑구 상봉동 172</t>
  </si>
  <si>
    <t>양원(서울시북부병원)</t>
  </si>
  <si>
    <t>서울특별시 중랑구 망우동 269-5</t>
  </si>
  <si>
    <t>도농</t>
  </si>
  <si>
    <t>경기도 남양주시 다산동 4056-1</t>
  </si>
  <si>
    <t>양정</t>
  </si>
  <si>
    <t>경기도 남양주시 이패동 387</t>
  </si>
  <si>
    <t>덕소</t>
  </si>
  <si>
    <t>경기도 남양주시 와부읍 덕소리 590-17</t>
  </si>
  <si>
    <t>도심</t>
  </si>
  <si>
    <t>경기도 남양주시 와부읍 도곡리 1024-2</t>
  </si>
  <si>
    <t>팔당</t>
  </si>
  <si>
    <t>경기도 남양주시 와부읍 팔당리 360</t>
  </si>
  <si>
    <t>운길산</t>
  </si>
  <si>
    <t>경기도 남양주시 조안면 진중리 200-4</t>
  </si>
  <si>
    <t>양수</t>
  </si>
  <si>
    <t>경기도 양평군 양서면 용담리 255-2</t>
  </si>
  <si>
    <t>신원</t>
  </si>
  <si>
    <t>경기도 양평군 양서면 신원리 480-29</t>
  </si>
  <si>
    <t>국수</t>
  </si>
  <si>
    <t>경기도 양평군 양서면 국수리 258-25</t>
  </si>
  <si>
    <t>아신(아세아연합신학대)</t>
  </si>
  <si>
    <t>경기도 양평군 옥천면 아신리 산 112-2</t>
  </si>
  <si>
    <t>오빈</t>
  </si>
  <si>
    <t>경기도 양평군 양평읍 오빈리 238-41</t>
  </si>
  <si>
    <t>경기도 양평군 양평읍 양근리 130-37</t>
  </si>
  <si>
    <t>원덕(추읍산)</t>
  </si>
  <si>
    <t>경기도 양평군 양평읍 원덕리 306-4</t>
  </si>
  <si>
    <t>용문</t>
  </si>
  <si>
    <t>경기도 양평군 용문면 다문리 736-13</t>
  </si>
  <si>
    <t>지평</t>
  </si>
  <si>
    <t>경기도 양평군 지평면 지평리 1120-10</t>
  </si>
  <si>
    <t>서울특별시 마포구 도화동 25-13</t>
  </si>
  <si>
    <t>서강대</t>
  </si>
  <si>
    <t>서울특별시 마포구 노고산동 112-5</t>
  </si>
  <si>
    <t>서울특별시 마포구 동교동 190-1</t>
  </si>
  <si>
    <t>가좌</t>
  </si>
  <si>
    <t>서울특별시 서대문구 남가좌동 296-12</t>
  </si>
  <si>
    <t>서울특별시 은평구 수색동 37-7</t>
  </si>
  <si>
    <t>수색</t>
  </si>
  <si>
    <t>서울특별시 은평구 수색동 81</t>
  </si>
  <si>
    <t>화전(한국항공대)</t>
  </si>
  <si>
    <t>경기도 고양시 덕양구 화전동 183-10</t>
  </si>
  <si>
    <t>강매</t>
  </si>
  <si>
    <t>경기도 고양시 덕양구 행신동 1115-1</t>
  </si>
  <si>
    <t>행신</t>
  </si>
  <si>
    <t>경기도 고양시 덕양구 행신2동 812</t>
  </si>
  <si>
    <t>능곡</t>
  </si>
  <si>
    <t>경기도 고양시 덕양구 토당동 454-3</t>
  </si>
  <si>
    <t>곡산</t>
  </si>
  <si>
    <t>경기도 고양시 일산동구 백석동 1185-1</t>
  </si>
  <si>
    <t>백마</t>
  </si>
  <si>
    <t>경기도 고양시 일산동구 백석동 92</t>
  </si>
  <si>
    <t>풍산</t>
  </si>
  <si>
    <t>경기도 고양시 일산동구 풍동 1042</t>
  </si>
  <si>
    <t>일산</t>
  </si>
  <si>
    <t>경기도 고양시 일산서구 일산동 655-691</t>
  </si>
  <si>
    <t>탄현</t>
  </si>
  <si>
    <t>경기도 고양시 일산서구 덕이동 238번지</t>
  </si>
  <si>
    <t>야당</t>
  </si>
  <si>
    <t>경기도 파주시 야당동 1088</t>
  </si>
  <si>
    <t>운정역</t>
  </si>
  <si>
    <t>경기도 파주시 야당동 299-4</t>
  </si>
  <si>
    <t>금릉</t>
  </si>
  <si>
    <t>경기도 파주시 금촌동 605-1</t>
  </si>
  <si>
    <t>금촌</t>
  </si>
  <si>
    <t>경기도 파주시 금촌동 329-355</t>
  </si>
  <si>
    <t>월롱(서영대학교)</t>
  </si>
  <si>
    <t>경기도 파주시 월롱면 위전리 168-3</t>
  </si>
  <si>
    <t>파주(두원대학)</t>
  </si>
  <si>
    <t>경기도 파주시 파주읍 봉암리 487-4</t>
  </si>
  <si>
    <t>문산</t>
  </si>
  <si>
    <t>경기도 파주시 문산읍 문산리 17-14</t>
  </si>
  <si>
    <t>임진강</t>
  </si>
  <si>
    <t>경기도 파주시 문산읍 마정리 1253-3</t>
  </si>
  <si>
    <t>서울특별시 중구 봉래동 2가 122-28</t>
  </si>
  <si>
    <t>서울특별시 서대문구 신촌동 74-12</t>
  </si>
  <si>
    <t>경춘</t>
  </si>
  <si>
    <t>서울특별시 중랑구 망우동 320</t>
  </si>
  <si>
    <t>갈매</t>
  </si>
  <si>
    <t>경기도 구리시 갈매동 502-39</t>
  </si>
  <si>
    <t>퇴계원</t>
  </si>
  <si>
    <t>경기도 남양주시 퇴계원면 퇴계원리 218-142</t>
  </si>
  <si>
    <t>사릉</t>
  </si>
  <si>
    <t>경기도 남양주시 진건읍 사능리 605-3</t>
  </si>
  <si>
    <t>금곡</t>
  </si>
  <si>
    <t>경기도 남양주시 금곡동 404-276</t>
  </si>
  <si>
    <t>평내호평</t>
  </si>
  <si>
    <t>경기도 남양주시 평내동 660</t>
  </si>
  <si>
    <t>천마산</t>
  </si>
  <si>
    <t>경기도 남양주시 화도읍 묵현리 320-11</t>
  </si>
  <si>
    <t>마석</t>
  </si>
  <si>
    <t>경기도 남양주시 화도읍 마석우리 222-2</t>
  </si>
  <si>
    <t>경기도 가평군 청평면 대성리 393-3</t>
  </si>
  <si>
    <t>청평</t>
  </si>
  <si>
    <t>경기도 가평군 청평면 청평리 125-1</t>
  </si>
  <si>
    <t>상천(호명호수)</t>
  </si>
  <si>
    <t>경기도 가평군 청평면 상천리 1260-1</t>
  </si>
  <si>
    <t>가평(자라섬·남이섬)</t>
  </si>
  <si>
    <t>경기도 가평군 가평읍 달전리 567</t>
  </si>
  <si>
    <t>굴봉산(제이드가든)</t>
  </si>
  <si>
    <t>강원도 춘천시 남산면 백양리 588-30</t>
  </si>
  <si>
    <t>백양리(엘리시안강촌)</t>
  </si>
  <si>
    <t>강원도 춘천시 남산면 강촌리 680-7</t>
  </si>
  <si>
    <t>강촌</t>
  </si>
  <si>
    <t>강원도 춘천시 남산면 방곡리 409</t>
  </si>
  <si>
    <t>김유정</t>
  </si>
  <si>
    <t>강원도 춘천시 신동면 증리 945-1</t>
  </si>
  <si>
    <t>남춘천(강원대)</t>
  </si>
  <si>
    <t>강원도 춘천시 퇴계동 633-2</t>
  </si>
  <si>
    <t>춘천(한림대)</t>
  </si>
  <si>
    <t>강원도 춘천시 근화동 190</t>
  </si>
  <si>
    <t>수인분당</t>
  </si>
  <si>
    <t>서울숲</t>
  </si>
  <si>
    <t>서울특별시 성동구 성수동1가 656-436</t>
  </si>
  <si>
    <t>압구정로데오</t>
  </si>
  <si>
    <t>서울특별시 강남구 압구정동 495</t>
  </si>
  <si>
    <t>선정릉(한국과학창의재단)</t>
  </si>
  <si>
    <t>한티</t>
  </si>
  <si>
    <t>서울특별시 강남구 대치동 1011-28</t>
  </si>
  <si>
    <t>서울특별시 강남구 도곡동 467-5</t>
  </si>
  <si>
    <t>구룡</t>
  </si>
  <si>
    <t>서울특별시 강남구 개포동 175-3</t>
  </si>
  <si>
    <t>서울특별시 강남구 개포동 195</t>
  </si>
  <si>
    <t>대모산입구</t>
  </si>
  <si>
    <t>서울특별시 강남구 일원동 700</t>
  </si>
  <si>
    <t>복정(동서울대학)</t>
  </si>
  <si>
    <t>가천대</t>
  </si>
  <si>
    <t>경기도 성남시 수정구 태평동 7131</t>
  </si>
  <si>
    <t>태평</t>
  </si>
  <si>
    <t>경기도 성남시 수정구 수진동 4808</t>
  </si>
  <si>
    <t>경기도 성남시 중원구 성남동 1575</t>
  </si>
  <si>
    <t>야탑</t>
  </si>
  <si>
    <t>경기도 성남시 분당구 야탑동 488-1</t>
  </si>
  <si>
    <t>이매(성남아트센터)</t>
  </si>
  <si>
    <t>경기도 성남시 분당구 이매동 129-1</t>
  </si>
  <si>
    <t>서현</t>
  </si>
  <si>
    <t>경기도 성남시 분당구 서현동 263</t>
  </si>
  <si>
    <t>수내(한국잡월드)</t>
  </si>
  <si>
    <t>경기도 성남시 분당구 수내동 14</t>
  </si>
  <si>
    <t>정자</t>
  </si>
  <si>
    <t>경기도 성남시 분당구 정자동 95-1</t>
  </si>
  <si>
    <t>미금(분당서울대병원)</t>
  </si>
  <si>
    <t>경기도 성남시 분당구 금곡동 222</t>
  </si>
  <si>
    <t>경기도 성남시 분당구 구미동 197-1</t>
  </si>
  <si>
    <t>죽전(단국대)</t>
  </si>
  <si>
    <t>경기도 용인시 수지구 죽전동 1286</t>
  </si>
  <si>
    <t>보정</t>
  </si>
  <si>
    <t>경기도 용인시 기흥구 보정동 1285</t>
  </si>
  <si>
    <t>구성</t>
  </si>
  <si>
    <t>경기도 용인시 기흥구 마북동 460-3</t>
  </si>
  <si>
    <t>신갈</t>
  </si>
  <si>
    <t>경기도 용인시 기흥구 신갈동 167</t>
  </si>
  <si>
    <t>기흥</t>
  </si>
  <si>
    <t>경기도 용인시 기흥구 구갈동 227-25</t>
  </si>
  <si>
    <t>상갈(루터대학교)</t>
  </si>
  <si>
    <t>경기도 용인시 기흥구 상갈동 227-3</t>
  </si>
  <si>
    <t>청명</t>
  </si>
  <si>
    <t>경기도 수원시 영통구 영통동 1055</t>
  </si>
  <si>
    <t>영통(경희대)</t>
  </si>
  <si>
    <t>망포</t>
  </si>
  <si>
    <t>경기도 수원시 영통구 영통동 1069</t>
  </si>
  <si>
    <t>매탄권선</t>
  </si>
  <si>
    <t>경기도 수원시 영통구 매탄동 687-4</t>
  </si>
  <si>
    <t>수원시청(경기도문화의전당)</t>
  </si>
  <si>
    <t>경기도 수원시 권선구 권선동 1122</t>
  </si>
  <si>
    <t>매교</t>
  </si>
  <si>
    <t>경기도 수원시 팔달구 매교동 283</t>
  </si>
  <si>
    <t>고색</t>
  </si>
  <si>
    <t>경기도 수원시 권선구 고색동 377-2</t>
  </si>
  <si>
    <t>오목천</t>
  </si>
  <si>
    <t>경기도 수원시 권선구 오목천동 472-3</t>
  </si>
  <si>
    <t>어천</t>
  </si>
  <si>
    <t>경기도 화성시 매송면 어천리 411</t>
  </si>
  <si>
    <t>야목</t>
  </si>
  <si>
    <t>경기도 화성시 매송면 야목리 792-2</t>
  </si>
  <si>
    <t>경기도 안산시 상록구 사동 299-5</t>
  </si>
  <si>
    <t>달월</t>
  </si>
  <si>
    <t>경기도 시흥시 월곶동 662-3</t>
  </si>
  <si>
    <t>월곶</t>
  </si>
  <si>
    <t>경기도 시흥시 월곶동 992-8</t>
  </si>
  <si>
    <t>소래포구</t>
  </si>
  <si>
    <t>인천광역시 남동구 논현동 731-7</t>
  </si>
  <si>
    <t>인천논현</t>
  </si>
  <si>
    <t>인천광역시 남동구 논현동 731-4</t>
  </si>
  <si>
    <t>호구포</t>
  </si>
  <si>
    <t>인천광역시 남동구 논현동 731-1</t>
  </si>
  <si>
    <t>남동인더스파크</t>
  </si>
  <si>
    <t>인천광역시 남동구 고잔동 970-8</t>
  </si>
  <si>
    <t>원인재</t>
  </si>
  <si>
    <t>인천광역시 연수구 연수동 585-1</t>
  </si>
  <si>
    <t>연수</t>
  </si>
  <si>
    <t>인천광역시 연수구 연수동 589</t>
  </si>
  <si>
    <t>송도</t>
  </si>
  <si>
    <t>인천광역시 연수구 옥련동 산 51-3</t>
  </si>
  <si>
    <t>인하대</t>
  </si>
  <si>
    <t>인천광역시 미추홀구 용현동 672-1</t>
  </si>
  <si>
    <t>숭의(인하대병원)</t>
  </si>
  <si>
    <t>인천광역시 미추홀구 용현동 686-55</t>
  </si>
  <si>
    <t>신포</t>
  </si>
  <si>
    <t>인천광역시 중구 사동 26-19</t>
  </si>
  <si>
    <t>인천광역시 중구 북성동2가 14</t>
  </si>
  <si>
    <t>우이신설</t>
  </si>
  <si>
    <t>북한산우이</t>
  </si>
  <si>
    <t>서울특별시 강북구 우이동 16-20</t>
  </si>
  <si>
    <t>솔밭공원</t>
  </si>
  <si>
    <t>서울특별시 강북구 우이동 57-28</t>
  </si>
  <si>
    <t>4.19민주묘지</t>
  </si>
  <si>
    <t>서울특별시 강북구 우이동 72-186</t>
  </si>
  <si>
    <t>서울특별시 강북구 수유동 338-46</t>
  </si>
  <si>
    <t>화계</t>
  </si>
  <si>
    <t>서울특별시 강북구 수유동 472-677</t>
  </si>
  <si>
    <t>삼양</t>
  </si>
  <si>
    <t>서울특별시 강북구 미아동 791-4703</t>
  </si>
  <si>
    <t>삼양사거리</t>
  </si>
  <si>
    <t>서울특별시 강북구 미아동 745-142</t>
  </si>
  <si>
    <t>솔샘</t>
  </si>
  <si>
    <t>서울특별시 강북구 미아동 1353-20</t>
  </si>
  <si>
    <t>북한산보국문</t>
  </si>
  <si>
    <t>서울특별시 성북구 정릉동 286-19</t>
  </si>
  <si>
    <t>정릉</t>
  </si>
  <si>
    <t>서울특별시 성북구 정릉동 139-80</t>
  </si>
  <si>
    <t>성신여대입구</t>
  </si>
  <si>
    <t>서울특별시 성북구 동선동4가 1번지</t>
  </si>
  <si>
    <t>서울특별시 성북구 보문동1가 127-1번지</t>
  </si>
  <si>
    <t>의정부경전철</t>
  </si>
  <si>
    <t>발곡</t>
  </si>
  <si>
    <t>경기도 의정부시 신곡동 741-3</t>
  </si>
  <si>
    <t>범골</t>
  </si>
  <si>
    <t>경기도 의정부시 호원동 326-24</t>
  </si>
  <si>
    <t>경전철의정부</t>
  </si>
  <si>
    <t>경기도 의정부시 의정부동 691</t>
  </si>
  <si>
    <t>의정부시청</t>
  </si>
  <si>
    <t>경기도 의정부시 의정부동 617</t>
  </si>
  <si>
    <t>흥선</t>
  </si>
  <si>
    <t>경기도 의정부시 가능동 343-52</t>
  </si>
  <si>
    <t>의정부중앙</t>
  </si>
  <si>
    <t>경기도 의정부시 의정부동 15-10</t>
  </si>
  <si>
    <t>동오</t>
  </si>
  <si>
    <t>경기도 의정부시 신곡동 547-15</t>
  </si>
  <si>
    <t>새말</t>
  </si>
  <si>
    <t>경기도 의정부시 신곡동 815-1</t>
  </si>
  <si>
    <t>경기도청북부청사</t>
  </si>
  <si>
    <t>경기도 의정부시 신곡동 815-3</t>
  </si>
  <si>
    <t>효자</t>
  </si>
  <si>
    <t>경기도 의정부시 신곡동 773-2</t>
  </si>
  <si>
    <t>곤제</t>
  </si>
  <si>
    <t>경기도 의정부시 금오동 3-3</t>
  </si>
  <si>
    <t>어룡(용현산업단지)</t>
  </si>
  <si>
    <t>경기도 의정부시 용현동 564</t>
  </si>
  <si>
    <t>송산</t>
  </si>
  <si>
    <t>경기도 의정부시 용현동 558</t>
  </si>
  <si>
    <t>탑석</t>
  </si>
  <si>
    <t>인천1호선(연)</t>
  </si>
  <si>
    <t>검단호수공원</t>
  </si>
  <si>
    <t>인천 서구 불로동 604-14</t>
  </si>
  <si>
    <t>신검단중앙</t>
  </si>
  <si>
    <t>인천 서구 원당동 636-15</t>
  </si>
  <si>
    <t>아라(북부법원)</t>
  </si>
  <si>
    <t>인천 서구 당하동 1322-1</t>
  </si>
  <si>
    <t>인천1호선</t>
  </si>
  <si>
    <t>계양</t>
  </si>
  <si>
    <t>인천광역시 계양구 귤현동 451-264</t>
  </si>
  <si>
    <t>귤현</t>
  </si>
  <si>
    <t>인천광역시 계양구 귤현동 334-1</t>
  </si>
  <si>
    <t>박촌</t>
  </si>
  <si>
    <t>인천광역시 계양구 박촌동 101-8</t>
  </si>
  <si>
    <t>임학</t>
  </si>
  <si>
    <t>인천광역시 계양구 임학동 93</t>
  </si>
  <si>
    <t>계산</t>
  </si>
  <si>
    <t>인천광역시 계양구 계산동 1014</t>
  </si>
  <si>
    <t>경인교대입구</t>
  </si>
  <si>
    <t>인천광역시 계양구 계산동 1034</t>
  </si>
  <si>
    <t>작전</t>
  </si>
  <si>
    <t>인천광역시 계양구 작전동 878</t>
  </si>
  <si>
    <t>갈산</t>
  </si>
  <si>
    <t>인천광역시 부평구 청천동 112</t>
  </si>
  <si>
    <t>부평시장</t>
  </si>
  <si>
    <t>인천광역시 부평구 부평동 126-10</t>
  </si>
  <si>
    <t>동수</t>
  </si>
  <si>
    <t>인천광역시 부평구 부평동 686</t>
  </si>
  <si>
    <t>부평삼거리</t>
  </si>
  <si>
    <t>인천광역시 부평구 십정동 592</t>
  </si>
  <si>
    <t>간석오거리</t>
  </si>
  <si>
    <t>인천광역시 남동구 간석동 239-3</t>
  </si>
  <si>
    <t>인천시청</t>
  </si>
  <si>
    <t>인천광역시 남동구 간석동 927</t>
  </si>
  <si>
    <t>예술회관</t>
  </si>
  <si>
    <t>인천광역시 남동구 구월동 1408</t>
  </si>
  <si>
    <t>인천터미널</t>
  </si>
  <si>
    <t>인천광역시 미추홀구 관교동 14</t>
  </si>
  <si>
    <t>문학경기장</t>
  </si>
  <si>
    <t>인천광역시 연수구 선학동 117-1</t>
  </si>
  <si>
    <t>선학</t>
  </si>
  <si>
    <t>인천광역시 연수구 선학동 241-2</t>
  </si>
  <si>
    <t>신연수</t>
  </si>
  <si>
    <t>인천광역시 연수구 선학동 384</t>
  </si>
  <si>
    <t>인천광역시 연수구 연수동 647</t>
  </si>
  <si>
    <t>동춘</t>
  </si>
  <si>
    <t>인천광역시 연수구 동춘동 926-11</t>
  </si>
  <si>
    <t>동막</t>
  </si>
  <si>
    <t>인천광역시 연수구 동춘동 927-1</t>
  </si>
  <si>
    <t>캠퍼스타운</t>
  </si>
  <si>
    <t>인천광역시 연수구 송도동 3-47</t>
  </si>
  <si>
    <t>테크노파크</t>
  </si>
  <si>
    <t>인천광역시 연수구 송도동 7-51</t>
  </si>
  <si>
    <t>지식정보단지</t>
  </si>
  <si>
    <t>인천광역시 연수구 송도동 48</t>
  </si>
  <si>
    <t>인천대입구</t>
  </si>
  <si>
    <t>센트럴파크</t>
  </si>
  <si>
    <t>인천광역시 연수구 송도동 78</t>
  </si>
  <si>
    <t>국제업무지구</t>
  </si>
  <si>
    <t>인천2호선</t>
  </si>
  <si>
    <t>검단오류</t>
  </si>
  <si>
    <t>인천광역시 서구 오류동 450-4</t>
  </si>
  <si>
    <t>왕길</t>
  </si>
  <si>
    <t>인천광역시 서구 왕길동 474-8</t>
  </si>
  <si>
    <t>검단사거리</t>
  </si>
  <si>
    <t>인천광역시 서구 왕길동234-1</t>
  </si>
  <si>
    <t>마전</t>
  </si>
  <si>
    <t>인천광역시 서구 마전동 999-25</t>
  </si>
  <si>
    <t>완정</t>
  </si>
  <si>
    <t>인천광역시 서구 당하동 1077-10</t>
  </si>
  <si>
    <t>독정</t>
  </si>
  <si>
    <t>인천광역시 서구 백석동 74-1</t>
  </si>
  <si>
    <t>검암</t>
  </si>
  <si>
    <t>인천광역시 서구 검암동 370-25</t>
  </si>
  <si>
    <t>검바위</t>
  </si>
  <si>
    <t>인천광역시 서구 검암동 산72-15</t>
  </si>
  <si>
    <t>아시아드경기장</t>
  </si>
  <si>
    <t>인천광역시 서구 연희동 94-6</t>
  </si>
  <si>
    <t>서구청</t>
  </si>
  <si>
    <t>인천광역시 서구 심곡동 산7-4</t>
  </si>
  <si>
    <t>가정</t>
  </si>
  <si>
    <t>인천광역시 서구 가정동 산116-5</t>
  </si>
  <si>
    <t>가정중앙시장</t>
  </si>
  <si>
    <t>인천광역시 서구 가정동 529</t>
  </si>
  <si>
    <t>인천광역시 서구 석남동 600</t>
  </si>
  <si>
    <t>서부여성회관</t>
  </si>
  <si>
    <t>인천광역시 서구 석남동 563-4</t>
  </si>
  <si>
    <t>인천가좌</t>
  </si>
  <si>
    <t>인천광역시 서구 가좌동 110</t>
  </si>
  <si>
    <t>가재울</t>
  </si>
  <si>
    <t>인천광역시 서구 가좌동 288</t>
  </si>
  <si>
    <t>주안국가산단</t>
  </si>
  <si>
    <t>인천광역시 서구 가좌동 606-11</t>
  </si>
  <si>
    <t>인천광역시 미추홀구 주안동 125</t>
  </si>
  <si>
    <t>시민공원</t>
  </si>
  <si>
    <t>인천광역시 미추홀구 주안동 189번지</t>
  </si>
  <si>
    <t>석바위시장</t>
  </si>
  <si>
    <t>인천광역시 미추홀구 주안동 1597번지</t>
  </si>
  <si>
    <t>석천사거리</t>
  </si>
  <si>
    <t>인천광역시 남동구 구월동 73-3번지</t>
  </si>
  <si>
    <t>모래내시장</t>
  </si>
  <si>
    <t>인천광역시 남동구 구월동 341-6번지</t>
  </si>
  <si>
    <t>만수</t>
  </si>
  <si>
    <t>인천광역시 남동구 만수동 993번지</t>
  </si>
  <si>
    <t>남동구청</t>
  </si>
  <si>
    <t>인천광역시 남동구 만수동 1006번지</t>
  </si>
  <si>
    <t>인천대공원</t>
  </si>
  <si>
    <t>인천광역시 남동구 장수동 604-8</t>
  </si>
  <si>
    <t>운연</t>
  </si>
  <si>
    <t>인천광역시 남동구 운연동 130-1</t>
  </si>
  <si>
    <t>공항철도</t>
  </si>
  <si>
    <t>서울특별시 용산구 동자동 43-227</t>
  </si>
  <si>
    <t>서울특별시 마포구 상암동 1140</t>
  </si>
  <si>
    <t>인천광역시 서구 검암동 414-204</t>
  </si>
  <si>
    <t>운서</t>
  </si>
  <si>
    <t>인천광역시 중구 운서동 1427-27</t>
  </si>
  <si>
    <t>공항화물청사</t>
  </si>
  <si>
    <t>인천광역시 중구 운서동 2844-7</t>
  </si>
  <si>
    <t>인천공항1터미널</t>
  </si>
  <si>
    <t>인천광역시 중구 운서동 2851</t>
  </si>
  <si>
    <t>인천공항2터미널</t>
  </si>
  <si>
    <t>인천광역시 중구 운서동 2868</t>
  </si>
  <si>
    <t>인천광역시 서구 청라동 3-50</t>
  </si>
  <si>
    <t>영종</t>
  </si>
  <si>
    <t>인천광역시 중구 운북동 465-37</t>
  </si>
  <si>
    <t>자기부상</t>
  </si>
  <si>
    <t>공항장기주차장</t>
  </si>
  <si>
    <t>인천광역시 중구 공항로 271</t>
  </si>
  <si>
    <t>합동청사</t>
  </si>
  <si>
    <t>인천광역시 중구 운서동 2850-10</t>
  </si>
  <si>
    <t>파라다이스시티</t>
  </si>
  <si>
    <t>인천 중구 운서동 2874</t>
  </si>
  <si>
    <t>워터파크</t>
  </si>
  <si>
    <t>인천광역시 중구 운서동 2877-2</t>
  </si>
  <si>
    <t>용유</t>
  </si>
  <si>
    <t>인천광역시 중구 용유로 44</t>
  </si>
  <si>
    <t>GTX-A</t>
  </si>
  <si>
    <t>킨텍스</t>
  </si>
  <si>
    <t>경기 고양시 일산서구 대화동 2607</t>
  </si>
  <si>
    <t>창릉</t>
  </si>
  <si>
    <t>경기 고양시 덕양구 용두동 792-3</t>
  </si>
  <si>
    <t>성남역</t>
  </si>
  <si>
    <t>경기 성남시 분당구 이매동 153-1</t>
  </si>
  <si>
    <t>구성역</t>
  </si>
  <si>
    <t>동탄역</t>
  </si>
  <si>
    <t>경기 화성시 오산동 967-164</t>
  </si>
  <si>
    <t>평택지제</t>
  </si>
  <si>
    <t>경기도 평택시 지제동 202-3</t>
  </si>
  <si>
    <t>GTX-B</t>
  </si>
  <si>
    <t>왕숙</t>
  </si>
  <si>
    <t>경기도 남양주시 진건읍 진관리 496-8</t>
  </si>
  <si>
    <t>춘천역</t>
  </si>
  <si>
    <t>GTX-C</t>
  </si>
  <si>
    <t>양재</t>
  </si>
  <si>
    <t>GTX-D</t>
  </si>
  <si>
    <t>장기</t>
  </si>
  <si>
    <t>경기 김포시 장기동 1791</t>
  </si>
  <si>
    <t>검단</t>
  </si>
  <si>
    <t>대장</t>
  </si>
  <si>
    <t>경기 부천시 오정구 대장동 488-3</t>
  </si>
  <si>
    <t>광명시흥</t>
  </si>
  <si>
    <t>경기 광명시 노온사동 543-2</t>
  </si>
  <si>
    <t>가산</t>
  </si>
  <si>
    <t>잠실</t>
  </si>
  <si>
    <t>교산</t>
  </si>
  <si>
    <t>경기 하남시 교산동 191</t>
  </si>
  <si>
    <t>경기 남양주시 와부읍 팔당리 360</t>
  </si>
  <si>
    <t>서울 강남구 수서동 728</t>
  </si>
  <si>
    <t>경기 성남시 수정구 수진동 4518</t>
  </si>
  <si>
    <t>경기 광주시 역동 176-13번지</t>
  </si>
  <si>
    <t>경기 광주시 곤지암읍 곤지암리 367-1</t>
  </si>
  <si>
    <t>경기 이천시 율현동 435</t>
  </si>
  <si>
    <t>경기 이천시 부발읍 아미리 505-7</t>
  </si>
  <si>
    <t>경기 여주시 교동 383-1번지</t>
  </si>
  <si>
    <t>원주</t>
  </si>
  <si>
    <t>강원 원주시 무실동 774-1</t>
  </si>
  <si>
    <t>서해선</t>
  </si>
  <si>
    <t>경기 고양시 덕양구 대장동 420-1</t>
  </si>
  <si>
    <t>경기 고양시 덕양구 토당동 454-3</t>
  </si>
  <si>
    <t>서울 강서구 방화동 886</t>
  </si>
  <si>
    <t>원종</t>
  </si>
  <si>
    <t>경기 부천시 오정구 원종동 404</t>
  </si>
  <si>
    <t>경기 부천시 원미구 춘의동 15-1</t>
  </si>
  <si>
    <t>경기 부천시 소사구 소사본동 395</t>
  </si>
  <si>
    <t>서새울</t>
  </si>
  <si>
    <t>경기 부천시 소사구 소사본동 420-1</t>
  </si>
  <si>
    <t>시흥대야</t>
  </si>
  <si>
    <t>경기 시흥시 대야동 289-21</t>
  </si>
  <si>
    <t>신천</t>
  </si>
  <si>
    <t>경기 시흥시 신천동 768-4</t>
  </si>
  <si>
    <t>신현</t>
  </si>
  <si>
    <t>경기 시흥시 미산동 700-1</t>
  </si>
  <si>
    <t>시흥시청</t>
  </si>
  <si>
    <t>경기 시흥시 광석동 397</t>
  </si>
  <si>
    <t>시흥능곡</t>
  </si>
  <si>
    <t>경기 시흥시 능곡동 717</t>
  </si>
  <si>
    <t>달미</t>
  </si>
  <si>
    <t>경기 안산시 단원구 선부동 481</t>
  </si>
  <si>
    <t>선부</t>
  </si>
  <si>
    <t>경기 안산시 단원구 선부동 1075-2</t>
  </si>
  <si>
    <t>경기 안산시 단원구 초지동 25-1</t>
  </si>
  <si>
    <t>시우</t>
  </si>
  <si>
    <t>경기 안산시 단원구 원시동 804</t>
  </si>
  <si>
    <t>언시</t>
  </si>
  <si>
    <t>경기 안산시 단원구 원시동 803</t>
  </si>
  <si>
    <t>국제테마파크</t>
  </si>
  <si>
    <t>경기 화성시 새솔동 26</t>
  </si>
  <si>
    <t>서화성남양</t>
  </si>
  <si>
    <t>경기 화성시 남양읍 문호리 612-33</t>
  </si>
  <si>
    <t>부산1호선</t>
  </si>
  <si>
    <t>부산다대포해수욕장</t>
  </si>
  <si>
    <t>부산시 사하구 다대동 1552-16</t>
  </si>
  <si>
    <t>부산다대포항</t>
  </si>
  <si>
    <t>부산시 사하구 다대동 909</t>
  </si>
  <si>
    <t>부산낫개</t>
  </si>
  <si>
    <t>부산시 사하구 다대동 63-13</t>
  </si>
  <si>
    <t>부산신장림</t>
  </si>
  <si>
    <t>부산시 사하구 장림동 380</t>
  </si>
  <si>
    <t>부산장림</t>
  </si>
  <si>
    <t>부산시 사하구 장림동 185-9</t>
  </si>
  <si>
    <t>부산동매</t>
  </si>
  <si>
    <t>부산시 사하구 신평동 544-2</t>
  </si>
  <si>
    <t>부산신평</t>
  </si>
  <si>
    <t>부산광역시 사하구 신평동 646</t>
  </si>
  <si>
    <t>부산하단(부산본병원)</t>
  </si>
  <si>
    <t>부산광역시 사하구 하단동 491</t>
  </si>
  <si>
    <t>부산당리(사하구청)</t>
  </si>
  <si>
    <t>부산광역시 사하구 당리동 323</t>
  </si>
  <si>
    <t>부산사하</t>
  </si>
  <si>
    <t>부산광역시 사하구 괴정동 661</t>
  </si>
  <si>
    <t>부산괴정</t>
  </si>
  <si>
    <t>부산광역시 사하구 괴정동 934-3</t>
  </si>
  <si>
    <t>부산대티(동주대학)</t>
  </si>
  <si>
    <t>부산광역시 사하구 괴정동 317-1</t>
  </si>
  <si>
    <t>부산서대신</t>
  </si>
  <si>
    <t>부산광역시 서구 서대신동2가 338</t>
  </si>
  <si>
    <t>부산동대신</t>
  </si>
  <si>
    <t>부산광역시 서구 동대신동2가 428-9</t>
  </si>
  <si>
    <t>부산토성</t>
  </si>
  <si>
    <t>부산광역시 서구 토성동3가 11-3</t>
  </si>
  <si>
    <t>부산자갈치</t>
  </si>
  <si>
    <t>부산광역시 중구 남포동6가 117-1</t>
  </si>
  <si>
    <t>부산남포</t>
  </si>
  <si>
    <t>부산광역시 중구 남포동1가 11</t>
  </si>
  <si>
    <t>부산부산중앙</t>
  </si>
  <si>
    <t>부산광역시 중구 중앙동4가 26-3</t>
  </si>
  <si>
    <t>부산부산</t>
  </si>
  <si>
    <t>부산광역시 동구 초량동 1206-1</t>
  </si>
  <si>
    <t>부산초량</t>
  </si>
  <si>
    <t>부산광역시 동구 초량동 1170</t>
  </si>
  <si>
    <t>부산부산진</t>
  </si>
  <si>
    <t>부산좌천</t>
  </si>
  <si>
    <t>부산광역시 동구 좌천동 236</t>
  </si>
  <si>
    <t>부산범일</t>
  </si>
  <si>
    <t>부산광역시 동구 범일동 949</t>
  </si>
  <si>
    <t>부산범내골</t>
  </si>
  <si>
    <t>부산광역시 부산진구 범천동 948-4</t>
  </si>
  <si>
    <t>부산서면</t>
  </si>
  <si>
    <t>부산광역시 부산진구 부전동 573-1</t>
  </si>
  <si>
    <t>부산부전(부산시민공원·송상현광장)</t>
  </si>
  <si>
    <t>부산양정</t>
  </si>
  <si>
    <t>부산광역시 부산진구 양정동 408</t>
  </si>
  <si>
    <t>부산시청(연제)</t>
  </si>
  <si>
    <t>부산광역시 연제구 연산동 1328-9</t>
  </si>
  <si>
    <t>부산연산</t>
  </si>
  <si>
    <t>부산광역시 연제구 연산동 1515-1</t>
  </si>
  <si>
    <t>부산교대</t>
  </si>
  <si>
    <t>부산광역시 연제구 거제동 72-25</t>
  </si>
  <si>
    <t>부산동래</t>
  </si>
  <si>
    <t>부산광역시 동래구 온천동 527</t>
  </si>
  <si>
    <t>부산명륜</t>
  </si>
  <si>
    <t>부산광역시 동래구 온천동 489-4</t>
  </si>
  <si>
    <t>부산온천장</t>
  </si>
  <si>
    <t>부산광역시 동래구 온천동 1750-1</t>
  </si>
  <si>
    <t>부산부산대</t>
  </si>
  <si>
    <t>부산광역시 금정구 장전동 427</t>
  </si>
  <si>
    <t>부산장전(부산가톨릭대학교)</t>
  </si>
  <si>
    <t>부산광역시 금정구 장전동 242</t>
  </si>
  <si>
    <t>부산구서</t>
  </si>
  <si>
    <t>부산광역시 금정구 구서동 475</t>
  </si>
  <si>
    <t>부산두실</t>
  </si>
  <si>
    <t>부산광역시 금정구 구서동 262</t>
  </si>
  <si>
    <t>부산남산(부산외국대학교)</t>
  </si>
  <si>
    <t>부산광역시 금정구 남산동 136-1</t>
  </si>
  <si>
    <t>부산범어사</t>
  </si>
  <si>
    <t>부산광역시 금정구 청룡동 47</t>
  </si>
  <si>
    <t>부산노포(종합버스터미널)</t>
  </si>
  <si>
    <t>부산광역시 금정구 노포동 133</t>
  </si>
  <si>
    <t>부산2호선</t>
  </si>
  <si>
    <t>부산장산(해운대백병원)</t>
  </si>
  <si>
    <t>부산광역시 해운대구 좌동 1491</t>
  </si>
  <si>
    <t>부산중동</t>
  </si>
  <si>
    <t>부산광역시 해운대구 중동 1783-1</t>
  </si>
  <si>
    <t>부산해운대</t>
  </si>
  <si>
    <t>부산광역시 해운대구 우동 656</t>
  </si>
  <si>
    <t>부산동백</t>
  </si>
  <si>
    <t>부산광역시 해운대구 우동 991-3</t>
  </si>
  <si>
    <t>부산벡스코(시립미술관)</t>
  </si>
  <si>
    <t>부산광역시 해운대구 우동 1086-3</t>
  </si>
  <si>
    <t>부산센텀시티(BEXCO·신세계)</t>
  </si>
  <si>
    <t>부산광역시 해운대구 우동 1524</t>
  </si>
  <si>
    <t>부산민락</t>
  </si>
  <si>
    <t>부산광역시 수영구 민락동 345-1</t>
  </si>
  <si>
    <t>부산수영</t>
  </si>
  <si>
    <t>부산광역시 수영구 광안동 1091-1</t>
  </si>
  <si>
    <t>부산광안</t>
  </si>
  <si>
    <t>부산광역시 수영구 광안동 205</t>
  </si>
  <si>
    <t>부산금련산</t>
  </si>
  <si>
    <t>부산광역시 수영구 남천동 78</t>
  </si>
  <si>
    <t>부산남천(KBS·수영구청)</t>
  </si>
  <si>
    <t>부산경성대·부경대(동명대학교)</t>
  </si>
  <si>
    <t>부산광역시 남구 대연동 77</t>
  </si>
  <si>
    <t>부산대연(고려병원)</t>
  </si>
  <si>
    <t>부산광역시 남구 대연동 1756-27</t>
  </si>
  <si>
    <t>부산못골(남구청)</t>
  </si>
  <si>
    <t>부산지게골</t>
  </si>
  <si>
    <t>부산광역시 남구 문현동 254-2</t>
  </si>
  <si>
    <t>부산문현</t>
  </si>
  <si>
    <t>부산광역시 남구 문현동 651-1</t>
  </si>
  <si>
    <t>부산국제금융센터·부산은행</t>
  </si>
  <si>
    <t>부산광역시 남구 문현동 728-3</t>
  </si>
  <si>
    <t>부산전포</t>
  </si>
  <si>
    <t>부산광역시 부산진구 전포동 870-1</t>
  </si>
  <si>
    <t>부산부암(온종합병원)</t>
  </si>
  <si>
    <t>부산광역시 부산진구 부전동 368-12</t>
  </si>
  <si>
    <t>부산가야</t>
  </si>
  <si>
    <t>부산광역시 부산진구 가야동 15-13</t>
  </si>
  <si>
    <t>부산동의대</t>
  </si>
  <si>
    <t>부산광역시 부산진구 가야동 236-4</t>
  </si>
  <si>
    <t>부산개금</t>
  </si>
  <si>
    <t>부산광역시 부산진구 개금동 487-2</t>
  </si>
  <si>
    <t>부산냉정</t>
  </si>
  <si>
    <t>부산광역시 사상구 주례동 62-2</t>
  </si>
  <si>
    <t>부산주례</t>
  </si>
  <si>
    <t>부산광역시 사상구 주례동 1162-16</t>
  </si>
  <si>
    <t>부산감전(사상구청)</t>
  </si>
  <si>
    <t>부산광역시 사상구 감전동 174</t>
  </si>
  <si>
    <t>부산사상(서부터미널)</t>
  </si>
  <si>
    <t>부산광역시 사상구 괘법동 572-1</t>
  </si>
  <si>
    <t>부산덕포</t>
  </si>
  <si>
    <t>부산광역시 사상구 덕포동 430</t>
  </si>
  <si>
    <t>부산모덕</t>
  </si>
  <si>
    <t>부산광역시 사상구 덕포동 247-7</t>
  </si>
  <si>
    <t>부산모라</t>
  </si>
  <si>
    <t>부산광역시 사상구 모라동 987-4</t>
  </si>
  <si>
    <t>부산구남</t>
  </si>
  <si>
    <t>부산광역시 북구 구포동 897-21</t>
  </si>
  <si>
    <t>부산구명</t>
  </si>
  <si>
    <t>부산광역시 북구 구포동 969-1</t>
  </si>
  <si>
    <t>부산덕천(부산과기대)</t>
  </si>
  <si>
    <t>부산광역시 북구 덕천동 327</t>
  </si>
  <si>
    <t>부산수정(방송통신대)</t>
  </si>
  <si>
    <t>부산광역시 북구 화명동 941-1</t>
  </si>
  <si>
    <t>부산화명</t>
  </si>
  <si>
    <t>부산광역시 북구 화명동 1458-9</t>
  </si>
  <si>
    <t>부산율리</t>
  </si>
  <si>
    <t>부산광역시 북구 금곡동 1241</t>
  </si>
  <si>
    <t>부산동원</t>
  </si>
  <si>
    <t>부산광역시 북구 금곡동 846-1</t>
  </si>
  <si>
    <t>부산금곡</t>
  </si>
  <si>
    <t>부산광역시 북구 금곡동 581-1</t>
  </si>
  <si>
    <t>부산호포</t>
  </si>
  <si>
    <t>경상남도 양산시 동면 가산리 산 91-5</t>
  </si>
  <si>
    <t>부산부산증산</t>
  </si>
  <si>
    <t>경상남도 양산시 물금읍 증산리 1818</t>
  </si>
  <si>
    <t>부산부산대양산캠퍼스</t>
  </si>
  <si>
    <t>경상남도 양산시 물금읍 범어리 2804</t>
  </si>
  <si>
    <t>부산남양산(범어)</t>
  </si>
  <si>
    <t>경상남도 양산시 동면 석산리 1265-1</t>
  </si>
  <si>
    <t>부산양산(시청·동원과기대)</t>
  </si>
  <si>
    <t>경상남도 양산시 중부동 721</t>
  </si>
  <si>
    <t>부산3호선</t>
  </si>
  <si>
    <t>부산망미(병무청)</t>
  </si>
  <si>
    <t>부산광역시 수영구 망미동 603-2</t>
  </si>
  <si>
    <t>부산배산</t>
  </si>
  <si>
    <t>부산광역시 연제구 연산동 1805-3</t>
  </si>
  <si>
    <t>부산물만골</t>
  </si>
  <si>
    <t>부산광역시 연제구 연산동 1515-11</t>
  </si>
  <si>
    <t>부산거제(법원·검찰청)</t>
  </si>
  <si>
    <t>부산광역시 연제구 거제동 1190-1</t>
  </si>
  <si>
    <t>부산종합운동장</t>
  </si>
  <si>
    <t>부산광역시 연제구 거제동 1191-2</t>
  </si>
  <si>
    <t>부산사직</t>
  </si>
  <si>
    <t>부산광역시 동래구 사직동 161-1</t>
  </si>
  <si>
    <t>부산미남</t>
  </si>
  <si>
    <t>부산광역시 동래구 온천동 1470</t>
  </si>
  <si>
    <t>부산만덕</t>
  </si>
  <si>
    <t>부산광역시 북구 만덕동 607-1</t>
  </si>
  <si>
    <t>부산남산정(부산폴리텍대학)</t>
  </si>
  <si>
    <t>부산광역시 북구 만덕동 706-6</t>
  </si>
  <si>
    <t>부산숙등(부민병원)</t>
  </si>
  <si>
    <t>부산광역시 북구 덕천동 462</t>
  </si>
  <si>
    <t>부산구포</t>
  </si>
  <si>
    <t>부산광역시 북구 구포동 1060-470</t>
  </si>
  <si>
    <t>부산강서구청</t>
  </si>
  <si>
    <t>부산광역시 강서구 대저1동 2300-3</t>
  </si>
  <si>
    <t>부산체육공원</t>
  </si>
  <si>
    <t>부산광역시 강서구 대저1동 2327-35</t>
  </si>
  <si>
    <t>부산대저</t>
  </si>
  <si>
    <t>부산광역시 강서구 대저1동 1500-2</t>
  </si>
  <si>
    <t>부산4호선</t>
  </si>
  <si>
    <t>부산광역시 동래구 온천동 1486</t>
  </si>
  <si>
    <t>부산수안</t>
  </si>
  <si>
    <t>부산광역시 동래구 수안동 192-10</t>
  </si>
  <si>
    <t>부산낙민</t>
  </si>
  <si>
    <t>부산광역시 동래구 낙민동 205-4</t>
  </si>
  <si>
    <t>부산충렬사(안락)</t>
  </si>
  <si>
    <t>부산광역시 동래구 안락동 473</t>
  </si>
  <si>
    <t>부산명장</t>
  </si>
  <si>
    <t>부산광역시 동래구 명장동 184</t>
  </si>
  <si>
    <t>부산서동</t>
  </si>
  <si>
    <t>부산광역시 금정구 서동 241</t>
  </si>
  <si>
    <t>부산금사</t>
  </si>
  <si>
    <t>부산광역시 금정구 금사동 154-1</t>
  </si>
  <si>
    <t>부산반여농산물시장</t>
  </si>
  <si>
    <t>부산광역시 해운대구 석대동 507-1</t>
  </si>
  <si>
    <t>부산석대</t>
  </si>
  <si>
    <t>부산광역시 해운대구 석대동 574-14</t>
  </si>
  <si>
    <t>부산영산대(아랫반송)</t>
  </si>
  <si>
    <t>부산광역시 해운대구 반송동 698-12</t>
  </si>
  <si>
    <t>부산동부산대학(윗반송)</t>
  </si>
  <si>
    <t>부산광역시 해운대구 반송동 385-56</t>
  </si>
  <si>
    <t>부산고촌</t>
  </si>
  <si>
    <t>부산광역시 기장군 철마면 고촌리 518-2</t>
  </si>
  <si>
    <t>부산안평(고촌주택단지)</t>
  </si>
  <si>
    <t>부산광역시 기장군 철마면 안평리 543-23</t>
  </si>
  <si>
    <t>동해</t>
  </si>
  <si>
    <t>부산부전</t>
  </si>
  <si>
    <t>부산광역시 부산진구 부전동 280-76</t>
  </si>
  <si>
    <t>부산거제해맞이</t>
  </si>
  <si>
    <t>부산광역시 연제구 거제동 649-12</t>
  </si>
  <si>
    <t>부산광역시 연제구 거제동 419-2</t>
  </si>
  <si>
    <t>부산광역시 연제구 거제동 42-3</t>
  </si>
  <si>
    <t>부산광역시 동래구 낙민동 130-4</t>
  </si>
  <si>
    <t>부산안락</t>
  </si>
  <si>
    <t>부산광역시 동래구 안락동 201-2</t>
  </si>
  <si>
    <t>부산부산원동</t>
  </si>
  <si>
    <t>부산광역시 동래구 안락동 1063-1</t>
  </si>
  <si>
    <t>부산재송</t>
  </si>
  <si>
    <t>부산광역시 해운대구 재송동 909-2</t>
  </si>
  <si>
    <t>부산센텀</t>
  </si>
  <si>
    <t>부산광역시 해운대구 재송동 646-2</t>
  </si>
  <si>
    <t>부산벡스코</t>
  </si>
  <si>
    <t>부산광역시 해운대구 우동 1111-2</t>
  </si>
  <si>
    <t>부산신해운대</t>
  </si>
  <si>
    <t>부산광역시 해운대구 좌동 132</t>
  </si>
  <si>
    <t>부산송정</t>
  </si>
  <si>
    <t>부산광역시 해운대구 송정동 120-1</t>
  </si>
  <si>
    <t>부산오시리아</t>
  </si>
  <si>
    <t>부산광역시 기장군 기장읍 당사리 261-8</t>
  </si>
  <si>
    <t>부산기장</t>
  </si>
  <si>
    <t>부산광역시 기장군 기장읍 대라리 4-13</t>
  </si>
  <si>
    <t>부산일광</t>
  </si>
  <si>
    <t>부산광역시 기장군 삼성리 21-1</t>
  </si>
  <si>
    <t>부산김해경전철</t>
  </si>
  <si>
    <t>부산괘법르네시떼(강변공원)</t>
  </si>
  <si>
    <t>부산광역시 사상구 괘법동 572-17</t>
  </si>
  <si>
    <t>부산서부산유통지구(금호마을)</t>
  </si>
  <si>
    <t>부산광역시 강서구 대저2동 3149</t>
  </si>
  <si>
    <t>부산공항</t>
  </si>
  <si>
    <t>부산광역시 강서구 대저2동 2353-1</t>
  </si>
  <si>
    <t>부산덕두</t>
  </si>
  <si>
    <t>부산광역시 강서구 대저2동 1858-3</t>
  </si>
  <si>
    <t>부산등구</t>
  </si>
  <si>
    <t>부산광역시 강서구 대저1동 3133-18</t>
  </si>
  <si>
    <t>부산광역시 강서구 대저1동 1536-2</t>
  </si>
  <si>
    <t>부산평강</t>
  </si>
  <si>
    <t>부산광역시 강서구 대저1동 1639-1</t>
  </si>
  <si>
    <t>부산대사</t>
  </si>
  <si>
    <t>부산광역시 강서구 강동동 110-2</t>
  </si>
  <si>
    <t>부산불암</t>
  </si>
  <si>
    <t>경상남도 김해시 불암동 193-24</t>
  </si>
  <si>
    <t>부산지내</t>
  </si>
  <si>
    <t>경상남도 김해시 지내동 165-1</t>
  </si>
  <si>
    <t>부산김해대학(안동)</t>
  </si>
  <si>
    <t>경상남도 김해시 안동 568-2</t>
  </si>
  <si>
    <t>부산인제대(활천)</t>
  </si>
  <si>
    <t>경상남도 김해시 삼정동 150-42</t>
  </si>
  <si>
    <t>부산김해시청</t>
  </si>
  <si>
    <t>경상남도 김해시 부원동 559-1</t>
  </si>
  <si>
    <t>부산부원</t>
  </si>
  <si>
    <t>경상남도 김해시 부원동 641</t>
  </si>
  <si>
    <t>부산봉황(김해여객터미널)</t>
  </si>
  <si>
    <t>경상남도 김해시 전하동 1232</t>
  </si>
  <si>
    <t>부산수로왕릉(김해보건소)</t>
  </si>
  <si>
    <t>경상남도 김해시 외동 1140-1</t>
  </si>
  <si>
    <t>부산박물관</t>
  </si>
  <si>
    <t>경상남도 김해시 내동 1037-1</t>
  </si>
  <si>
    <t>부산연지공원</t>
  </si>
  <si>
    <t>경상남도 김해시 구산동 1072-8</t>
  </si>
  <si>
    <t>부산장신대(화정)</t>
  </si>
  <si>
    <t>경상남도 김해시 삼계동 1520-2</t>
  </si>
  <si>
    <t>부산가야대(삼계)</t>
  </si>
  <si>
    <t>경상남도 김해시 삼계동 1519-7</t>
  </si>
  <si>
    <t>대구1호선</t>
  </si>
  <si>
    <t>대구각산</t>
  </si>
  <si>
    <t>대구광역시 동구 신서동 627-15</t>
  </si>
  <si>
    <t>대구교대</t>
  </si>
  <si>
    <t>대구광역시 남구 대명동 1982-11</t>
  </si>
  <si>
    <t>대구대곡(정부대구청사)</t>
  </si>
  <si>
    <t>대구광역시 달서구 대곡동 946</t>
  </si>
  <si>
    <t>대구대구역</t>
  </si>
  <si>
    <t>대구광역시 북구 칠성동2가 302-305</t>
  </si>
  <si>
    <t>대구대명</t>
  </si>
  <si>
    <t>대구광역시 남구 대명동 1291</t>
  </si>
  <si>
    <t>대구동대구역</t>
  </si>
  <si>
    <t>대구광역시 동구 신천동 329-5</t>
  </si>
  <si>
    <t>대구동촌</t>
  </si>
  <si>
    <t>대구광역시 동구 검사동 1104</t>
  </si>
  <si>
    <t>대구명덕(2.28민주운동기념회관)</t>
  </si>
  <si>
    <t>대구광역시 중구 남산동 2321</t>
  </si>
  <si>
    <t>대구반야월</t>
  </si>
  <si>
    <t>대구광역시 동구 동호동 207-11</t>
  </si>
  <si>
    <t>대구반월당</t>
  </si>
  <si>
    <t>대구광역시 중구 덕산동 88</t>
  </si>
  <si>
    <t>대구방촌</t>
  </si>
  <si>
    <t>대구광역시 동구 방촌동 857-19</t>
  </si>
  <si>
    <t>대구상인</t>
  </si>
  <si>
    <t>대구광역시 달서구 상인동 204-4</t>
  </si>
  <si>
    <t>대구설화명곡</t>
  </si>
  <si>
    <t>대구광역시 달성군 화원읍 설화리 562-1</t>
  </si>
  <si>
    <t>대구성당못</t>
  </si>
  <si>
    <t>대구광역시 남구 대명동 1576-21</t>
  </si>
  <si>
    <t>대구송현</t>
  </si>
  <si>
    <t>대구광역시 달서구 송현동 950</t>
  </si>
  <si>
    <t>대구신기</t>
  </si>
  <si>
    <t>대구광역시 동구 신기동 227</t>
  </si>
  <si>
    <t>대구신천(경북대입구)</t>
  </si>
  <si>
    <t>대구광역시 동구 신천동 741</t>
  </si>
  <si>
    <t>대구아양교</t>
  </si>
  <si>
    <t>대구광역시 동구 신암동 1575</t>
  </si>
  <si>
    <t>대구안심(혁신도시·첨복단지)</t>
  </si>
  <si>
    <t>대구광역시 동구 괴전동 536-1</t>
  </si>
  <si>
    <t>대구안지랑</t>
  </si>
  <si>
    <t>대구영대병원</t>
  </si>
  <si>
    <t>대구광역시 남구 대명동 224</t>
  </si>
  <si>
    <t>대구용계</t>
  </si>
  <si>
    <t>대구광역시 동구 용계동 405-4</t>
  </si>
  <si>
    <t>대구월배</t>
  </si>
  <si>
    <t>대구광역시 달서구 진천동 49-4</t>
  </si>
  <si>
    <t>대구월촌</t>
  </si>
  <si>
    <t>대구광역시 달서구 송현동 2041</t>
  </si>
  <si>
    <t>대구율하</t>
  </si>
  <si>
    <t>대구광역시 동구 율하동 840-27</t>
  </si>
  <si>
    <t>대구중앙로</t>
  </si>
  <si>
    <t>대구광역시 중구 남일동 143-1</t>
  </si>
  <si>
    <t>대구진천</t>
  </si>
  <si>
    <t>대구광역시 달서구 진천동 608-4</t>
  </si>
  <si>
    <t>대구칠성시장</t>
  </si>
  <si>
    <t>대구광역시 북구 칠성동1가 278-1</t>
  </si>
  <si>
    <t>대구큰고개</t>
  </si>
  <si>
    <t>대구광역시 동구 신암동 369</t>
  </si>
  <si>
    <t>대구해안</t>
  </si>
  <si>
    <t>대구광역시 동구 방촌동 1139-1</t>
  </si>
  <si>
    <t>대구현충로</t>
  </si>
  <si>
    <t>대구화원</t>
  </si>
  <si>
    <t>대구 달성군 화원읍 천내리 896-1</t>
  </si>
  <si>
    <t>대구2호선</t>
  </si>
  <si>
    <t>대구감삼</t>
  </si>
  <si>
    <t>대구광역시 달서구 감삼동 305</t>
  </si>
  <si>
    <t>대구강창</t>
  </si>
  <si>
    <t>대구광역시 달서구 호산동 102-2</t>
  </si>
  <si>
    <t>대구경대병원</t>
  </si>
  <si>
    <t>대구광역시 중구 삼덕동2가 327</t>
  </si>
  <si>
    <t>대구계명대</t>
  </si>
  <si>
    <t>대구광역시 달서구 신당동 1034-4</t>
  </si>
  <si>
    <t>대구고산</t>
  </si>
  <si>
    <t>대구광역시 수성구 시지동 250-1</t>
  </si>
  <si>
    <t>대구내당</t>
  </si>
  <si>
    <t>대구광역시 서구 내당동 1290</t>
  </si>
  <si>
    <t>대구다사</t>
  </si>
  <si>
    <t>대구광역시 달성군 다사읍 매곡리 689-1</t>
  </si>
  <si>
    <t>대구담티(산대ㆍ대륜)</t>
  </si>
  <si>
    <t>대구광역시 수성구 만촌동 889</t>
  </si>
  <si>
    <t>대구대공원</t>
  </si>
  <si>
    <t>대구광역시 수성구 연호동 154-5</t>
  </si>
  <si>
    <t>대구대구은행</t>
  </si>
  <si>
    <t>대구광역시 수성구 수성동4가 1085-32</t>
  </si>
  <si>
    <t>대구대실</t>
  </si>
  <si>
    <t>대구광역시 달성군 다사읍 죽곡리 242-2</t>
  </si>
  <si>
    <t>대구두류</t>
  </si>
  <si>
    <t>대구광역시 달서구 두류동 1290-1</t>
  </si>
  <si>
    <t>대구만촌</t>
  </si>
  <si>
    <t>대구광역시 수성구 만촌동 1320</t>
  </si>
  <si>
    <t>대구문양</t>
  </si>
  <si>
    <t>대구광역시 달성군 다사읍 문양리 400</t>
  </si>
  <si>
    <t>대구반고개</t>
  </si>
  <si>
    <t>대구광역시 달서구 두류동 866-39</t>
  </si>
  <si>
    <t>대구범어</t>
  </si>
  <si>
    <t>대구광역시 수성구 범어동 835</t>
  </si>
  <si>
    <t>대구사월</t>
  </si>
  <si>
    <t>대구광역시 수성구 신매동 10-1</t>
  </si>
  <si>
    <t>대구성서산업단지</t>
  </si>
  <si>
    <t>대구광역시 달서구 이곡동 653-4</t>
  </si>
  <si>
    <t>대구수성구청(KBS)</t>
  </si>
  <si>
    <t>대구신남</t>
  </si>
  <si>
    <t>대구광역시 중구 동산동 640</t>
  </si>
  <si>
    <t>대구신매</t>
  </si>
  <si>
    <t>대구광역시 수성구 매호동 815-5</t>
  </si>
  <si>
    <t>대구연호</t>
  </si>
  <si>
    <t>대구광역시 수성구 연호동 552</t>
  </si>
  <si>
    <t>대구영남대</t>
  </si>
  <si>
    <t>경상북도 경산시 대동 201-1</t>
  </si>
  <si>
    <t>대구용산(서부법원/검찰청입구)</t>
  </si>
  <si>
    <t>대구광역시 달서구 용산동 215-9</t>
  </si>
  <si>
    <t>대구이곡</t>
  </si>
  <si>
    <t>대구광역시 달서구 이곡동 707-2</t>
  </si>
  <si>
    <t>대구임당</t>
  </si>
  <si>
    <t>경상북도 경산시 중방동 50-4</t>
  </si>
  <si>
    <t>대구정평</t>
  </si>
  <si>
    <t>경상북도 경산시 정평동 144-3</t>
  </si>
  <si>
    <t>대구죽전</t>
  </si>
  <si>
    <t>대구광역시 달서구 죽전동 338</t>
  </si>
  <si>
    <t>대구3호선</t>
  </si>
  <si>
    <t>대구건들바위</t>
  </si>
  <si>
    <t>대구광역시 남구 이천동 160-8</t>
  </si>
  <si>
    <t>대구공단</t>
  </si>
  <si>
    <t>대구광역시 서구 비산동 1705-2</t>
  </si>
  <si>
    <t>대구구암</t>
  </si>
  <si>
    <t>대구광역시 북구 구암동 762-13</t>
  </si>
  <si>
    <t>대구남산</t>
  </si>
  <si>
    <t>대구광역시 중구 남산동 2121-3</t>
  </si>
  <si>
    <t>대구달성공원</t>
  </si>
  <si>
    <t>대구광역시 중구 수창동 104-13</t>
  </si>
  <si>
    <t>대구대봉교</t>
  </si>
  <si>
    <t>대구광역시 남구 이천동 214-684</t>
  </si>
  <si>
    <t>대구동천</t>
  </si>
  <si>
    <t>대구광역시 북구 동천동 574</t>
  </si>
  <si>
    <t>대구만평</t>
  </si>
  <si>
    <t>대구광역시 북구 노원동3가 252-3</t>
  </si>
  <si>
    <t>대구매천</t>
  </si>
  <si>
    <t>대구광역시 북구 매천동 669</t>
  </si>
  <si>
    <t>대구매천시장</t>
  </si>
  <si>
    <t>대구광역시 북구 매천동 618-99</t>
  </si>
  <si>
    <t>대구광역시 남구 대명동 2321-1</t>
  </si>
  <si>
    <t>대구범물</t>
  </si>
  <si>
    <t>대구광역시 수성구 범물동 1325</t>
  </si>
  <si>
    <t>대구북구청</t>
  </si>
  <si>
    <t>대구광역시 서구 원대동2가 203-2</t>
  </si>
  <si>
    <t>대구서문시장(동산병원)</t>
  </si>
  <si>
    <t>대구광역시 중구 대신동 115-1</t>
  </si>
  <si>
    <t>대구수성구민운동장</t>
  </si>
  <si>
    <t>대구광역시 수성구 범어동 690</t>
  </si>
  <si>
    <t>대구수성못(TBC)</t>
  </si>
  <si>
    <t>대구광역시 수성구 지산동 1086</t>
  </si>
  <si>
    <t>대구수성시장</t>
  </si>
  <si>
    <t>대구광역시 수성구 수성동2가 59-1</t>
  </si>
  <si>
    <t>대구청라언덕역</t>
  </si>
  <si>
    <t>대구광역시 중구 남산동 97-1</t>
  </si>
  <si>
    <t>대구어린이회관</t>
  </si>
  <si>
    <t>대구광역시 수성구 황금동 908</t>
  </si>
  <si>
    <t>대구용지</t>
  </si>
  <si>
    <t>대구광역시 수성구 범물동 1287-2</t>
  </si>
  <si>
    <t>대구원대</t>
  </si>
  <si>
    <t>대구광역시 서구 원대동3가 1317-2</t>
  </si>
  <si>
    <t>대구지산</t>
  </si>
  <si>
    <t>대구광역시 수성구 지산동 1257-3</t>
  </si>
  <si>
    <t>대구칠곡경대병원</t>
  </si>
  <si>
    <t>대구광역시 북구 동호동 209-1</t>
  </si>
  <si>
    <t>대구칠곡운암</t>
  </si>
  <si>
    <t>대구광역시 북구 구암동 761-3</t>
  </si>
  <si>
    <t>대구태전</t>
  </si>
  <si>
    <t>대구광역시 북구 태전동 887</t>
  </si>
  <si>
    <t>대구팔거(국립농관원/통계청)</t>
  </si>
  <si>
    <t>대구광역시 북구 동천동 960</t>
  </si>
  <si>
    <t>대구팔달</t>
  </si>
  <si>
    <t>대구광역시 북구 팔달동 76-3</t>
  </si>
  <si>
    <t>대구팔달시장</t>
  </si>
  <si>
    <t>대구광역시 북구 노원동3가 784-1</t>
  </si>
  <si>
    <t>대구학정</t>
  </si>
  <si>
    <t>대구광역시 북구 학정동 752-3</t>
  </si>
  <si>
    <t>대구황금</t>
  </si>
  <si>
    <t>대구광역시 수성구 두산동 968</t>
  </si>
  <si>
    <t>대전1호선</t>
  </si>
  <si>
    <t>대전판암(대전대)</t>
  </si>
  <si>
    <t>대전광역시 동구 판암동 484</t>
  </si>
  <si>
    <t>대전대전신흥</t>
  </si>
  <si>
    <t>대전광역시 동구 판암동 615</t>
  </si>
  <si>
    <t>대전대동(우송대)</t>
  </si>
  <si>
    <t>대전광역시 동구 대동 407-1</t>
  </si>
  <si>
    <t>대전대전</t>
  </si>
  <si>
    <t>대전광역시 동구 중동 317</t>
  </si>
  <si>
    <t>대전중앙로</t>
  </si>
  <si>
    <t>대전광역시 중구 은행동 216</t>
  </si>
  <si>
    <t>대전중구청</t>
  </si>
  <si>
    <t>대전광역시 중구 선화동 383</t>
  </si>
  <si>
    <t>대전서대전네거리</t>
  </si>
  <si>
    <t>대전광역시 중구 용두동 155</t>
  </si>
  <si>
    <t>대전오룡</t>
  </si>
  <si>
    <t>대전광역시 중구 오류동 195</t>
  </si>
  <si>
    <t>대전용문</t>
  </si>
  <si>
    <t>대전광역시 서구 용문동 262</t>
  </si>
  <si>
    <t>대전탄방</t>
  </si>
  <si>
    <t>대전광역시 서구 탄방동 1449</t>
  </si>
  <si>
    <t>대전시청</t>
  </si>
  <si>
    <t>대전광역시 서구 둔산동 1408-1</t>
  </si>
  <si>
    <t>대전정부청사</t>
  </si>
  <si>
    <t>대전광역시 서구 둔산동 1515-1</t>
  </si>
  <si>
    <t>대전갈마</t>
  </si>
  <si>
    <t>대전광역시 서구 갈마동 1462</t>
  </si>
  <si>
    <t>대전월평(한국과학기술원)</t>
  </si>
  <si>
    <t>대전광역시 서구 월평동 1503-1</t>
  </si>
  <si>
    <t>대전갑천</t>
  </si>
  <si>
    <t>대전광역시 서구 월평동 1555</t>
  </si>
  <si>
    <t>대전유성온천(충남대·목원대)</t>
  </si>
  <si>
    <t>대전광역시 유성구 봉명동 553-2</t>
  </si>
  <si>
    <t>대전구암</t>
  </si>
  <si>
    <t>대전광역시 유성구 구암동 96-3</t>
  </si>
  <si>
    <t>대전현충원(한밭대)</t>
  </si>
  <si>
    <t>대전광역시 유성구 구암동 424</t>
  </si>
  <si>
    <t>대전월드컵경기장(노은도매시장)</t>
  </si>
  <si>
    <t>대전광역시 유성구 노은동 566</t>
  </si>
  <si>
    <t>대전노은</t>
  </si>
  <si>
    <t>대전광역시 유성구 지족동 962</t>
  </si>
  <si>
    <t>대전지족(침신대)</t>
  </si>
  <si>
    <t>대전광역시 유성구 지족동 836-6</t>
  </si>
  <si>
    <t>대전반석(칠성대)</t>
  </si>
  <si>
    <t>대전광역시 유성구 반석동 685</t>
  </si>
  <si>
    <t>광주1호선</t>
  </si>
  <si>
    <t>광주녹동</t>
  </si>
  <si>
    <t>광주광역시 동구 용산동 1-1</t>
  </si>
  <si>
    <t>광주소태</t>
  </si>
  <si>
    <t>광주광역시 동구 소태동 664-1</t>
  </si>
  <si>
    <t>광주학동증심사입구</t>
  </si>
  <si>
    <t>광주광역시 동구 학동 1004-1</t>
  </si>
  <si>
    <t>광주남광주</t>
  </si>
  <si>
    <t>광주광역시 동구 학동 994</t>
  </si>
  <si>
    <t>광주문화전당</t>
  </si>
  <si>
    <t>광주광역시 동구 광산동 13</t>
  </si>
  <si>
    <t>광주금남로4가</t>
  </si>
  <si>
    <t>광주광역시 동구 금남로4가 105</t>
  </si>
  <si>
    <t>광주금남로5가</t>
  </si>
  <si>
    <t>광주광역시 북구 북동 299</t>
  </si>
  <si>
    <t>광주양동시장</t>
  </si>
  <si>
    <t>광주광역시 서구 양동 304-3</t>
  </si>
  <si>
    <t>광주돌고개</t>
  </si>
  <si>
    <t>광주광역시 서구 농성동 671-1</t>
  </si>
  <si>
    <t>광주농성</t>
  </si>
  <si>
    <t>광주광역시 서구 농성동 483-11</t>
  </si>
  <si>
    <t>광주화정</t>
  </si>
  <si>
    <t>광주광역시 서구 화정동 791</t>
  </si>
  <si>
    <t>광주쌍촌</t>
  </si>
  <si>
    <t>광주광역시 서구 쌍촌동 1006</t>
  </si>
  <si>
    <t>광주운천</t>
  </si>
  <si>
    <t>광주상무</t>
  </si>
  <si>
    <t>광주광역시 서구 마륵동 162-3</t>
  </si>
  <si>
    <t>광주김대중컨벤션센터</t>
  </si>
  <si>
    <t>광주광역시 서구 마륵동 170-40</t>
  </si>
  <si>
    <t>광주공항</t>
  </si>
  <si>
    <t>광주광역시 광산구 신촌동 682-29</t>
  </si>
  <si>
    <t>광주송정공원</t>
  </si>
  <si>
    <t>광주광역시 광산구 송정동 713</t>
  </si>
  <si>
    <t>광주광주송정역</t>
  </si>
  <si>
    <t>광주광역시 광산구 송정동 1003-1</t>
  </si>
  <si>
    <t>광주도산</t>
  </si>
  <si>
    <t>광주광역시 광산구 도산동 1023-3</t>
  </si>
  <si>
    <t>광주평동</t>
  </si>
  <si>
    <t>광주광역시 광산구 월전동 51-23</t>
  </si>
  <si>
    <t>김포골드라인</t>
  </si>
  <si>
    <t>양촌</t>
  </si>
  <si>
    <t>경기 김포시 양촌읍 유현리 275-7</t>
  </si>
  <si>
    <t>구래</t>
  </si>
  <si>
    <t>경기 김포시 구래동 6880-8</t>
  </si>
  <si>
    <t>김포마산(김포FC)</t>
  </si>
  <si>
    <t>경기 김포시 마산동 641-3</t>
  </si>
  <si>
    <t>운양</t>
  </si>
  <si>
    <t>경기 김포시 운양동 1299-4</t>
  </si>
  <si>
    <t>걸포북변</t>
  </si>
  <si>
    <t>경기 김포시 북변동 909-6</t>
  </si>
  <si>
    <t>사우(김포시청)</t>
  </si>
  <si>
    <t>경기 김포시 사우동 913</t>
  </si>
  <si>
    <t>풍무</t>
  </si>
  <si>
    <t>경기 김포시 사우동 542-6</t>
  </si>
  <si>
    <t>고촌</t>
  </si>
  <si>
    <t>경기 김포시 고촌읍 신곡리 1100</t>
  </si>
  <si>
    <t>신림선</t>
  </si>
  <si>
    <t>서울 영등포구 여의도동 5-6</t>
  </si>
  <si>
    <t>서울 영등포구 신길동 1368-3</t>
  </si>
  <si>
    <t>서울지방병무청</t>
  </si>
  <si>
    <t>서울 동작구 대방동 466-41</t>
  </si>
  <si>
    <t>서울 동작구 대방동 466-51</t>
  </si>
  <si>
    <t>보라매공원</t>
  </si>
  <si>
    <t>서울 동작구 신대방동 722</t>
  </si>
  <si>
    <t>보라매병원</t>
  </si>
  <si>
    <t xml:space="preserve">서울 동작구 신대방동 395-61
</t>
  </si>
  <si>
    <t>당곡</t>
  </si>
  <si>
    <t>서울 관악구 봉천동 985</t>
  </si>
  <si>
    <t>서울 관악구 신림동 1467-10</t>
  </si>
  <si>
    <t>서원</t>
  </si>
  <si>
    <t>서울 관악구 신림동 808-407</t>
  </si>
  <si>
    <t>서울대벤처타운</t>
  </si>
  <si>
    <t>서울 관악구 신림동 110-99</t>
  </si>
  <si>
    <t>관악산(서울대)</t>
  </si>
  <si>
    <t>서울 관악구 신림동 211</t>
  </si>
  <si>
    <t>신분당선(연)</t>
  </si>
  <si>
    <t>서울 용산구 한강로3가 40-999</t>
  </si>
  <si>
    <t>국립중앙박물관</t>
  </si>
  <si>
    <t>서울 용산구 용산동6가 168-6</t>
  </si>
  <si>
    <t>동빙고</t>
  </si>
  <si>
    <t>서울 용산구 동빙고동 316</t>
  </si>
  <si>
    <t>신분당선</t>
  </si>
  <si>
    <t>서울 강남구 신사동 667</t>
  </si>
  <si>
    <t>서울 강남구 논현동 280</t>
  </si>
  <si>
    <t>서울 강남구 역삼동 858</t>
  </si>
  <si>
    <t>서울 서초구 서초동 1366-9</t>
  </si>
  <si>
    <t>양재시민의숲</t>
  </si>
  <si>
    <t>서울 서초구 양재동 233-2</t>
  </si>
  <si>
    <t>청계산입구</t>
  </si>
  <si>
    <t>서울 서초구 신원동 270-25</t>
  </si>
  <si>
    <t>판교</t>
  </si>
  <si>
    <t>경기 성남시 분당구 백현동 19-2</t>
  </si>
  <si>
    <t>경기 성남시 분당구 정자동 95-1</t>
  </si>
  <si>
    <t>미금</t>
  </si>
  <si>
    <t>경기 성남시 분당구 금곡동 222</t>
  </si>
  <si>
    <t>동천</t>
  </si>
  <si>
    <t>경기 용인시 수지구 동천동 323-4</t>
  </si>
  <si>
    <t>수지구청</t>
  </si>
  <si>
    <t>경기 용인시 수지구 풍덕천동 1045-1</t>
  </si>
  <si>
    <t>성복</t>
  </si>
  <si>
    <t>경기 용인시 수지구 성복동 720-6</t>
  </si>
  <si>
    <t>상현</t>
  </si>
  <si>
    <t>경기 용인시 수지구 상현동 502-10</t>
  </si>
  <si>
    <t>광교중앙</t>
  </si>
  <si>
    <t xml:space="preserve">경기 수원시 영통구 이의동 268-1
</t>
  </si>
  <si>
    <t>광교</t>
  </si>
  <si>
    <t xml:space="preserve">경기 수원시 영통구 이의동 740-1
</t>
  </si>
  <si>
    <t>수원월드컵경기장</t>
  </si>
  <si>
    <t>경기 수원시 팔달구 우만동 370-3</t>
  </si>
  <si>
    <t>동수원</t>
  </si>
  <si>
    <t>경기 수원시 장안구 정조로 959-2</t>
  </si>
  <si>
    <t xml:space="preserve">화서 </t>
  </si>
  <si>
    <t>경기 수원시 팔달구 덕영대로 692</t>
  </si>
  <si>
    <t>구운</t>
  </si>
  <si>
    <t>경기 수원시 권선구 구운동 928-14</t>
  </si>
  <si>
    <t>호매실</t>
  </si>
  <si>
    <t>경기 수원시 권선구 금곡동 1160</t>
  </si>
  <si>
    <t>경강선</t>
  </si>
  <si>
    <t>성남산업단지</t>
  </si>
  <si>
    <t>경기 성남시 분당구 백현동 545-1</t>
  </si>
  <si>
    <t>경기 성남시 분당구 이매동 129-1</t>
  </si>
  <si>
    <t>경기 광주시 순암로 451</t>
  </si>
  <si>
    <t>경기 광주시 광주역로 10</t>
  </si>
  <si>
    <t>경기 광주시 초월읍 경충대로 1066</t>
  </si>
  <si>
    <t>경기 광주시 곤지암읍 곤지암천로 333</t>
  </si>
  <si>
    <t>경기 이천시 신둔면 남정로 55</t>
  </si>
  <si>
    <t>경기 이천시 이섭대천로 1063</t>
  </si>
  <si>
    <t>경기 이천시 부발읍 신아로 87</t>
  </si>
  <si>
    <t>경기 여주시 세종대왕면 양화로 877</t>
  </si>
  <si>
    <t>경기 여주시 교동로 80</t>
  </si>
  <si>
    <t>SRT</t>
  </si>
  <si>
    <t>경기도 화성시 오산동 967-164</t>
  </si>
  <si>
    <t>경기 평택시 지제동 559-4</t>
  </si>
  <si>
    <t>ITX</t>
  </si>
  <si>
    <t>경기 수원시 팔달구 매산로1가 18</t>
  </si>
  <si>
    <t>KTX</t>
  </si>
  <si>
    <t>경기 고양시 덕양구 소원로 102</t>
  </si>
  <si>
    <t>서울시 용산구 동자동 43-205</t>
  </si>
  <si>
    <t>서울시 영등포구 경인로 846</t>
  </si>
  <si>
    <t>경기 광명시 광명역로 21</t>
  </si>
  <si>
    <t>경기도 수원시 팔달구 덕영대로 924</t>
  </si>
  <si>
    <t>동탄인덕원선</t>
  </si>
  <si>
    <t>경기 안양시 동안구 관양동 1563</t>
  </si>
  <si>
    <t>안양농수산물시장</t>
  </si>
  <si>
    <t>경기 안양시 동안구 평촌동 934-2</t>
  </si>
  <si>
    <t>호계</t>
  </si>
  <si>
    <t>경기 안양시 동안구 호계동 1005-13</t>
  </si>
  <si>
    <t>오전</t>
  </si>
  <si>
    <t>경기 의왕시 오전동  118-7</t>
  </si>
  <si>
    <t>고천(의왕시청)</t>
  </si>
  <si>
    <t>경기 의왕시 고천동 284-2</t>
  </si>
  <si>
    <t>파장</t>
  </si>
  <si>
    <t>경기 수원시 장안구 파장동 555</t>
  </si>
  <si>
    <t>수원야구장</t>
  </si>
  <si>
    <t>경기 수원시 장안구 조원동 826</t>
  </si>
  <si>
    <t>아주대입구</t>
  </si>
  <si>
    <t>경기 수원시 팔달구 우만동 81-2</t>
  </si>
  <si>
    <t>원천</t>
  </si>
  <si>
    <t>경기 수원시 영통구 원천동 195-12</t>
  </si>
  <si>
    <t>흥덕</t>
  </si>
  <si>
    <t>경기 용인시 기흥구 영덕동 985-1</t>
  </si>
  <si>
    <t>경기 수원시 영통구 영통동 1055</t>
  </si>
  <si>
    <t>서천</t>
  </si>
  <si>
    <t>경기 용인시 기흥구 서천동 735</t>
  </si>
  <si>
    <t>나노시티</t>
  </si>
  <si>
    <t>경기 화성시 반월동 944-7</t>
  </si>
  <si>
    <t>경기 화성시 능동 444-4</t>
  </si>
  <si>
    <t>메타</t>
  </si>
  <si>
    <t>경기 화성시 반송동 233-2</t>
  </si>
  <si>
    <t>동북선</t>
  </si>
  <si>
    <t>마장축산물시장</t>
  </si>
  <si>
    <t>서울시 성동구 마장동 474-28</t>
  </si>
  <si>
    <t>서울시 동대문구 제기동 65</t>
  </si>
  <si>
    <t>서울시 성북구 종암동 29-18</t>
  </si>
  <si>
    <t>종암</t>
  </si>
  <si>
    <t>서울시 성북구 종암동 12-23</t>
  </si>
  <si>
    <t>종암경찰서</t>
  </si>
  <si>
    <t>서울시 성북구 종암동 3-70</t>
  </si>
  <si>
    <t>서울시 강북구 미아동 66-1</t>
  </si>
  <si>
    <t>신미아</t>
  </si>
  <si>
    <t>서울시 성북구 하월곡동 산1-1</t>
  </si>
  <si>
    <t>북서울꿈의숲</t>
  </si>
  <si>
    <t>서울시 강북구 번동 617-3</t>
  </si>
  <si>
    <t>우이천</t>
  </si>
  <si>
    <t>서울시 노원구 월계동 860-7</t>
  </si>
  <si>
    <t>서울시 노원구 월계동 263-7</t>
  </si>
  <si>
    <t>서울시 노원구 하계동 273-5</t>
  </si>
  <si>
    <t>서울시립과학관</t>
  </si>
  <si>
    <t>서울시 노원구 하계동 266</t>
  </si>
  <si>
    <t>은행사거리</t>
  </si>
  <si>
    <t>서울특별시 노원구 한글비석로 261</t>
  </si>
  <si>
    <t>불암산</t>
  </si>
  <si>
    <t>서울시 노원구 중계동 371</t>
  </si>
  <si>
    <t>서울시 노원구 상계동 156-203</t>
  </si>
  <si>
    <t>신안산선</t>
  </si>
  <si>
    <t>서울시 영등포구 여의도동 2-6</t>
  </si>
  <si>
    <t>서울시 영등포구 영등포동 618-496</t>
  </si>
  <si>
    <t>도림사거리</t>
  </si>
  <si>
    <t>서울시 영등포구 도림동 243-12</t>
  </si>
  <si>
    <t>서울시 영등포구 신길동 3599</t>
  </si>
  <si>
    <t>대림삼거리</t>
  </si>
  <si>
    <t>서울시 동작구 신대방동 588-7</t>
  </si>
  <si>
    <t>서울시 구로구 구로동 810-3</t>
  </si>
  <si>
    <t>서울시 금천구 가산동 717</t>
  </si>
  <si>
    <t>시흥사거리</t>
  </si>
  <si>
    <t>서울시 금천구 시흥동 883-7</t>
  </si>
  <si>
    <t>경기 안양시 만안구 석수동 737</t>
  </si>
  <si>
    <t>경기 광명시 일직동 276-1</t>
  </si>
  <si>
    <t>목감</t>
  </si>
  <si>
    <t>경기 시흥시 조남동 707-1</t>
  </si>
  <si>
    <t>장하</t>
  </si>
  <si>
    <t>경기 안산시 상록구 장하동 135</t>
  </si>
  <si>
    <t>성포</t>
  </si>
  <si>
    <t>경기 안산시 상록구 성포동 593-36</t>
  </si>
  <si>
    <t>안산시청</t>
  </si>
  <si>
    <t>경기 안산시 고잔동 775</t>
  </si>
  <si>
    <t>한양대에리카</t>
  </si>
  <si>
    <t>경기도 안산시 상록구 사동 1636</t>
  </si>
  <si>
    <t>학온</t>
  </si>
  <si>
    <t>경기 광명시 가학동 496-4</t>
  </si>
  <si>
    <t>매화</t>
  </si>
  <si>
    <t>경기 시흥시 도창동 144-16</t>
  </si>
  <si>
    <t>위례신사선</t>
  </si>
  <si>
    <t>을지병원</t>
  </si>
  <si>
    <t>서울 강남구 논현동 59</t>
  </si>
  <si>
    <t>도산공원</t>
  </si>
  <si>
    <t>서울 강남구 신사동 595</t>
  </si>
  <si>
    <t>서울 강남구 청담동 77-76</t>
  </si>
  <si>
    <t>서울 강남구 삼성동 172-66</t>
  </si>
  <si>
    <t>서울 강남구 대치동 514-3</t>
  </si>
  <si>
    <t>탄천(헬리오시티)</t>
  </si>
  <si>
    <t>서울 송파구 가락동 481-2</t>
  </si>
  <si>
    <t>서울 송파구 가락동 184-23</t>
  </si>
  <si>
    <t>신문정</t>
  </si>
  <si>
    <t>서울 송파구 문정동 652-5</t>
  </si>
  <si>
    <t>위례중앙</t>
  </si>
  <si>
    <t>서울 송파구 장지동 917-22</t>
  </si>
  <si>
    <t>동창곡</t>
  </si>
  <si>
    <t>경기 성남시 수정구 창곡동 511</t>
  </si>
  <si>
    <t>을지대성남캠퍼스</t>
  </si>
  <si>
    <t>경기 성남시 양지동 223</t>
  </si>
  <si>
    <t>경기 성남시 수정구 단대동 96</t>
  </si>
  <si>
    <t>신구대</t>
  </si>
  <si>
    <t>경기 성남시 중원구 금광동 3118</t>
  </si>
  <si>
    <t>상대원</t>
  </si>
  <si>
    <t>경기 성남시 상대원동 517-18</t>
  </si>
  <si>
    <t>경기 광주시 중대동 산18-37</t>
  </si>
  <si>
    <t>위례선</t>
  </si>
  <si>
    <t>서울 송파구 마천동 183-94</t>
  </si>
  <si>
    <t>북위례</t>
  </si>
  <si>
    <t>서울특별시 송파구 거여동 272</t>
  </si>
  <si>
    <t>위례솔</t>
  </si>
  <si>
    <t>서울특별시 송파구 거여동 651</t>
  </si>
  <si>
    <t>덕수고등학교</t>
  </si>
  <si>
    <t>서울특별시 송파구 거여동 산 40-1</t>
  </si>
  <si>
    <t>위례호수공원</t>
  </si>
  <si>
    <t>서울특별시 송파구 장지동 881-4</t>
  </si>
  <si>
    <t>위례광장</t>
  </si>
  <si>
    <t>서울특별시 송파구 장지동 917-20</t>
  </si>
  <si>
    <t>위례수변공원</t>
  </si>
  <si>
    <t>경기도 성남시 수정구 창곡동 506-1</t>
  </si>
  <si>
    <t>서위례</t>
  </si>
  <si>
    <t>경기도 성남시 수정구 창곡동 499-165</t>
  </si>
  <si>
    <t>서울 송파구 장지동 596-21</t>
  </si>
  <si>
    <t>에버라인</t>
  </si>
  <si>
    <t>강남대</t>
  </si>
  <si>
    <t>경기도 용인시 기흥구 구갈동 480-42</t>
  </si>
  <si>
    <t>지석</t>
  </si>
  <si>
    <t>경기도 용인시 기흥구 상하동 401-1</t>
  </si>
  <si>
    <t>어정</t>
  </si>
  <si>
    <t>경기도 용인시 기흥구 상하동 620-50</t>
  </si>
  <si>
    <t>동백</t>
  </si>
  <si>
    <t>경기도 용인시 기흥구 중동 1087</t>
  </si>
  <si>
    <t>초당</t>
  </si>
  <si>
    <t>경기도 용인시 기흥구 중동 1090</t>
  </si>
  <si>
    <t>삼가</t>
  </si>
  <si>
    <t>경기도 용인시 처인구 삼가동 499-1</t>
  </si>
  <si>
    <t>시청용인대</t>
  </si>
  <si>
    <t>경기도 용인시 처인구 삼가동 255-15</t>
  </si>
  <si>
    <t>명지대</t>
  </si>
  <si>
    <t>경기도 용인시 처인구 역북동 484-10</t>
  </si>
  <si>
    <t>김량장</t>
  </si>
  <si>
    <t>경기도 용인시 처인구 김량장동 486-21</t>
  </si>
  <si>
    <t>용인중앙시장</t>
  </si>
  <si>
    <t>경기도 용인시 처인구 김량장동 144-6</t>
  </si>
  <si>
    <t>고진</t>
  </si>
  <si>
    <t>경기도 용인시 처인구 유방동 1029-8</t>
  </si>
  <si>
    <t>보평</t>
  </si>
  <si>
    <t>경기도 용인시 처인구 유방동 276-1</t>
  </si>
  <si>
    <t>둔전</t>
  </si>
  <si>
    <t>경기도 용인시 처인구 포곡읍 둔전리 406-93</t>
  </si>
  <si>
    <t>전대에버랜드</t>
  </si>
  <si>
    <t>경기도 용인시 처인구 포곡읍 전대리 192-38</t>
  </si>
  <si>
    <t>장항선</t>
  </si>
  <si>
    <t>도고온천</t>
  </si>
  <si>
    <t>충남 아산시 도고면 온천대로 304</t>
  </si>
  <si>
    <t>신례원</t>
  </si>
  <si>
    <t>충남 예산군 예산읍 신례원리 612</t>
  </si>
  <si>
    <t>예산</t>
  </si>
  <si>
    <t>충남 예산군 예산읍 역전로 83</t>
  </si>
  <si>
    <t>삽교</t>
  </si>
  <si>
    <t>충남 예산군 삽교읍 삽교역로 101-14</t>
  </si>
  <si>
    <t>화양</t>
  </si>
  <si>
    <t>충남 홍성군 금마면 화양리 176-23</t>
  </si>
  <si>
    <t>홍성</t>
  </si>
  <si>
    <t>충남 홍성군 홍성읍 조양로 272</t>
  </si>
  <si>
    <t>신성</t>
  </si>
  <si>
    <t>충남 홍성군 홍성읍 대학길 179</t>
  </si>
  <si>
    <t>광천</t>
  </si>
  <si>
    <t>충남 홍성군 광천읍 광천로 273번길 85</t>
  </si>
  <si>
    <t>원죽</t>
  </si>
  <si>
    <t>충남 보령시 청소면 죽림리 240-2</t>
  </si>
  <si>
    <t>청소</t>
  </si>
  <si>
    <t>충남 보령시 청소면 청소큰길 176</t>
  </si>
  <si>
    <t>주포</t>
  </si>
  <si>
    <t>충남 보령시 주포면 주포역길 97</t>
  </si>
  <si>
    <t>대천</t>
  </si>
  <si>
    <t>충남 보령시 대해로 116</t>
  </si>
  <si>
    <t>남포</t>
  </si>
  <si>
    <t>충남 보령시 남포면 남포역전길 144</t>
  </si>
  <si>
    <t>웅천</t>
  </si>
  <si>
    <t>충남 보령시 웅천읍 대창리 101-1</t>
  </si>
  <si>
    <t>충남 서천군 판교면 저산길 8</t>
  </si>
  <si>
    <t>충남 서천군 서천읍 서천역길 57</t>
  </si>
  <si>
    <t>장항</t>
  </si>
  <si>
    <t>충남 서천군 마서면 장항역길 55</t>
  </si>
  <si>
    <t>군산</t>
  </si>
  <si>
    <t>전북 군산시 내흥2길 197</t>
  </si>
  <si>
    <t>대야</t>
  </si>
  <si>
    <t>전북 군산시 대야면 산월리 248-5</t>
  </si>
  <si>
    <t>목천</t>
  </si>
  <si>
    <t>전북 익산시 목천동 67-78</t>
  </si>
  <si>
    <t>익산</t>
  </si>
  <si>
    <t>전북 익산시 익산대로 153</t>
  </si>
  <si>
    <t>cortarNo</t>
  </si>
  <si>
    <t>NLINK</t>
    <phoneticPr fontId="1" type="noConversion"/>
  </si>
  <si>
    <t>매물번호</t>
  </si>
  <si>
    <t>유형</t>
  </si>
  <si>
    <t>상세유형</t>
  </si>
  <si>
    <t>거래유형</t>
  </si>
  <si>
    <t>매물주체</t>
  </si>
  <si>
    <t>층수</t>
  </si>
  <si>
    <t>전체층</t>
  </si>
  <si>
    <t>매매가(보증금)</t>
  </si>
  <si>
    <t>월세</t>
  </si>
  <si>
    <t>금액</t>
  </si>
  <si>
    <t>공급면적</t>
  </si>
  <si>
    <t>전용면적</t>
  </si>
  <si>
    <t>방향</t>
  </si>
  <si>
    <t>확인일자</t>
  </si>
  <si>
    <t>매물설명</t>
  </si>
  <si>
    <t>보조설명</t>
  </si>
  <si>
    <t>동일매물수</t>
  </si>
  <si>
    <t>최고가</t>
  </si>
  <si>
    <t>최저가</t>
  </si>
  <si>
    <t>등록사이트</t>
  </si>
  <si>
    <t>공인중개사</t>
  </si>
  <si>
    <t>금액1</t>
  </si>
  <si>
    <t>월세1</t>
  </si>
  <si>
    <t>공급평형</t>
  </si>
  <si>
    <t>공급평단가</t>
  </si>
  <si>
    <t>전용평형</t>
  </si>
  <si>
    <t>경기도 부천시 소사구 심곡본동</t>
    <phoneticPr fontId="1" type="noConversion"/>
  </si>
  <si>
    <t>부천시 원미구</t>
    <phoneticPr fontId="1" type="noConversion"/>
  </si>
  <si>
    <t>원미동</t>
    <phoneticPr fontId="1" type="noConversion"/>
  </si>
  <si>
    <t>심곡동</t>
    <phoneticPr fontId="1" type="noConversion"/>
  </si>
  <si>
    <t>심곡본동</t>
    <phoneticPr fontId="1" type="noConversion"/>
  </si>
  <si>
    <t>부천시 소사구</t>
    <phoneticPr fontId="1" type="noConversion"/>
  </si>
  <si>
    <t>중동</t>
    <phoneticPr fontId="1" type="noConversion"/>
  </si>
  <si>
    <t>상동</t>
    <phoneticPr fontId="1" type="noConversion"/>
  </si>
  <si>
    <t>약대동</t>
    <phoneticPr fontId="1" type="noConversion"/>
  </si>
  <si>
    <t>도당동</t>
    <phoneticPr fontId="1" type="noConversion"/>
  </si>
  <si>
    <t>계수동</t>
    <phoneticPr fontId="1" type="noConversion"/>
  </si>
  <si>
    <t>부천시 오정구</t>
    <phoneticPr fontId="1" type="noConversion"/>
  </si>
  <si>
    <t>여월동</t>
    <phoneticPr fontId="1" type="noConversion"/>
  </si>
  <si>
    <t>춘의동</t>
    <phoneticPr fontId="1" type="noConversion"/>
  </si>
  <si>
    <t>작동</t>
    <phoneticPr fontId="1" type="noConversion"/>
  </si>
  <si>
    <t>대장동</t>
    <phoneticPr fontId="1" type="noConversion"/>
  </si>
  <si>
    <t>원종동</t>
    <phoneticPr fontId="1" type="noConversion"/>
  </si>
  <si>
    <t>오정동</t>
    <phoneticPr fontId="1" type="noConversion"/>
  </si>
  <si>
    <t>고강동</t>
    <phoneticPr fontId="1" type="noConversion"/>
  </si>
  <si>
    <t>범박동</t>
    <phoneticPr fontId="1" type="noConversion"/>
  </si>
  <si>
    <t>내동</t>
    <phoneticPr fontId="1" type="noConversion"/>
  </si>
  <si>
    <t>삼정동</t>
    <phoneticPr fontId="1" type="noConversion"/>
  </si>
  <si>
    <t>송내동</t>
    <phoneticPr fontId="1" type="noConversion"/>
  </si>
  <si>
    <t>괴안동</t>
    <phoneticPr fontId="1" type="noConversion"/>
  </si>
  <si>
    <t>옥길동</t>
    <phoneticPr fontId="1" type="noConversion"/>
  </si>
  <si>
    <t>소사본동</t>
    <phoneticPr fontId="1" type="noConversion"/>
  </si>
  <si>
    <t>소사동</t>
    <phoneticPr fontId="1" type="noConversion"/>
  </si>
  <si>
    <t>역곡동</t>
    <phoneticPr fontId="1" type="noConversion"/>
  </si>
  <si>
    <t>B1</t>
  </si>
  <si>
    <t>전용평단가</t>
  </si>
  <si>
    <t/>
  </si>
  <si>
    <t>B2</t>
  </si>
  <si>
    <t>업체</t>
    <phoneticPr fontId="1" type="noConversion"/>
  </si>
  <si>
    <t>주소</t>
    <phoneticPr fontId="1" type="noConversion"/>
  </si>
  <si>
    <t>건물명/층수</t>
    <phoneticPr fontId="1" type="noConversion"/>
  </si>
  <si>
    <t>다락</t>
    <phoneticPr fontId="1" type="noConversion"/>
  </si>
  <si>
    <t>서울 송파구 마천로 41길 25</t>
    <phoneticPr fontId="1" type="noConversion"/>
  </si>
  <si>
    <t>서울 도봉구 도봉로 555</t>
  </si>
  <si>
    <t>LG베스트샵 쌍문본점 3층</t>
  </si>
  <si>
    <t>[1] x좌표</t>
  </si>
  <si>
    <t>[1] y좌표</t>
  </si>
  <si>
    <t>37.6548375550449</t>
  </si>
  <si>
    <t>서울 금천구 시흥동 789-21</t>
  </si>
  <si>
    <t>원앙하우스 2F</t>
  </si>
  <si>
    <t>126.9046527097</t>
  </si>
  <si>
    <t>37.4621621933106</t>
  </si>
  <si>
    <t>서울 송파구 가락동 16-18</t>
  </si>
  <si>
    <t>지하 1층</t>
  </si>
  <si>
    <t>127.125040349743</t>
  </si>
  <si>
    <t>37.5004120464024</t>
  </si>
  <si>
    <t>부산 동래구 충렬대로 152</t>
  </si>
  <si>
    <t>1층 101호, 102호</t>
  </si>
  <si>
    <t>129.076599575529</t>
  </si>
  <si>
    <t>35.2046130923837</t>
  </si>
  <si>
    <t>경기 시흥시 은행고길 2</t>
  </si>
  <si>
    <t>3층</t>
  </si>
  <si>
    <t>37.438918318651</t>
  </si>
  <si>
    <t>경기 김포시 걸포2로 83</t>
  </si>
  <si>
    <t>126.701050320851</t>
  </si>
  <si>
    <t>37.6331163992723</t>
  </si>
  <si>
    <t>경기 시흥시 장현서4길 34</t>
  </si>
  <si>
    <t>1층</t>
  </si>
  <si>
    <t>126.798676387015</t>
  </si>
  <si>
    <t>37.3724774193905</t>
  </si>
  <si>
    <t>경기 성남시 분당구 장미로140번길 3-13</t>
  </si>
  <si>
    <t>127.137242917687</t>
  </si>
  <si>
    <t>37.4129696049302</t>
  </si>
  <si>
    <t>인천 남동구 인주대로 747</t>
  </si>
  <si>
    <t>126.720232695858</t>
  </si>
  <si>
    <t>37.4493020257835</t>
  </si>
  <si>
    <t>서울 중구 다산로 258</t>
  </si>
  <si>
    <t>4층/21층 전체</t>
    <phoneticPr fontId="1" type="noConversion"/>
  </si>
  <si>
    <t>127.016623843671</t>
  </si>
  <si>
    <t>37.5657948536437</t>
  </si>
  <si>
    <t>서울 중랑구 면목로92라길 2</t>
  </si>
  <si>
    <t>월디움상봉 지하 1층 101호</t>
  </si>
  <si>
    <t>127.087450179926</t>
  </si>
  <si>
    <t>37.595623011494</t>
  </si>
  <si>
    <t>서울 광진구 군자로 184</t>
  </si>
  <si>
    <t>127.07845508806</t>
  </si>
  <si>
    <t>37.5568888334452</t>
  </si>
  <si>
    <t>경기 성남시 수정구 대왕판교로 812</t>
  </si>
  <si>
    <t>127.100354724533</t>
  </si>
  <si>
    <t>37.41281096981</t>
  </si>
  <si>
    <t>경기 화성시 경기대로 1014</t>
  </si>
  <si>
    <t>202-1호</t>
  </si>
  <si>
    <t>127.036629100896</t>
  </si>
  <si>
    <t>37.2064840767959</t>
  </si>
  <si>
    <t>경기 고양시 덕양구 향동로 201</t>
  </si>
  <si>
    <t>8층</t>
  </si>
  <si>
    <t>126.891745655652</t>
  </si>
  <si>
    <t>37.6074218895873</t>
  </si>
  <si>
    <t>경기 부천시 원미구 상동 407-1</t>
  </si>
  <si>
    <t>대양훼미리코아 B1 제102호</t>
  </si>
  <si>
    <t>126.751568351242</t>
  </si>
  <si>
    <t>37.4905330892823</t>
  </si>
  <si>
    <t>경기 용인시 기흥구 동백중앙로 283</t>
  </si>
  <si>
    <t>D동 403호</t>
  </si>
  <si>
    <t>127.153487824004</t>
  </si>
  <si>
    <t>37.278013079108</t>
  </si>
  <si>
    <t>강원특별자치도 속초시 중앙로 96</t>
  </si>
  <si>
    <t>지하 2층</t>
  </si>
  <si>
    <t>128.586237203058</t>
  </si>
  <si>
    <t>38.2012862951942</t>
  </si>
  <si>
    <t>부산 해운대구 세실로 64</t>
  </si>
  <si>
    <t>화목데파트 지하 1층 163호</t>
  </si>
  <si>
    <t>129.177645145361</t>
  </si>
  <si>
    <t>35.1709976142769</t>
  </si>
  <si>
    <t>경기 고양시 덕양구 동송로 30</t>
  </si>
  <si>
    <t>MBN스튜디오 지하 1층 105</t>
  </si>
  <si>
    <t>126.897336803029</t>
  </si>
  <si>
    <t>37.6502419227362</t>
  </si>
  <si>
    <t>경남 창원시 성산구 삼정자로51번길 7</t>
  </si>
  <si>
    <t>지하 1층 104호</t>
  </si>
  <si>
    <t>128.711362327837</t>
  </si>
  <si>
    <t>35.1987984174097</t>
  </si>
  <si>
    <t>인천 중구 영종대로 166</t>
  </si>
  <si>
    <t>지상 2층 222호 / 223호</t>
  </si>
  <si>
    <t>126.497072940737</t>
  </si>
  <si>
    <t>37.4930660714087</t>
  </si>
  <si>
    <t>서울 은평구 응암동 600-2</t>
  </si>
  <si>
    <t>남창빌딩 2층</t>
  </si>
  <si>
    <t>126.916737372106</t>
  </si>
  <si>
    <t>37.5893873929225</t>
  </si>
  <si>
    <t>서울 강북구 삼양로 486</t>
  </si>
  <si>
    <t>2층</t>
  </si>
  <si>
    <t>127.015237247077</t>
  </si>
  <si>
    <t>37.6466994255135</t>
  </si>
  <si>
    <t>경기 안양시 동안구 시민대로365번길 40</t>
  </si>
  <si>
    <t>동일테크노타운 C동 지하1층 3010호</t>
  </si>
  <si>
    <t>126.970967090563</t>
  </si>
  <si>
    <t>37.3981746246169</t>
  </si>
  <si>
    <t>서울 마포구 성암로 지하 184</t>
  </si>
  <si>
    <t>디지털미디어시티 역사 내 지하 1층</t>
  </si>
  <si>
    <t>126.899020186183</t>
  </si>
  <si>
    <t>37.5768239035855</t>
  </si>
  <si>
    <t>서울 동작구 국사봉1길 18</t>
  </si>
  <si>
    <t>상진빌딩 지하1층</t>
  </si>
  <si>
    <t>126.929518840656</t>
  </si>
  <si>
    <t>37.4986551850367</t>
  </si>
  <si>
    <t>서울 강동구 동남로73길 26</t>
  </si>
  <si>
    <t>고덕복합빌딩 지하 1층</t>
  </si>
  <si>
    <t>127.154782936805</t>
  </si>
  <si>
    <t>37.5532988356176</t>
  </si>
  <si>
    <t>서울 송파구 백제고분로 505</t>
  </si>
  <si>
    <t>127.114998514451</t>
  </si>
  <si>
    <t>37.5155308315837</t>
  </si>
  <si>
    <t>경기 화성시 영통로60번길 7</t>
  </si>
  <si>
    <t>지하 1층 134호, 135호</t>
  </si>
  <si>
    <t>127.061953428367</t>
  </si>
  <si>
    <t>37.2368037326095</t>
  </si>
  <si>
    <t>서울 동대문구 이문로 94</t>
  </si>
  <si>
    <t>지하1층</t>
  </si>
  <si>
    <t>127.059689536381</t>
  </si>
  <si>
    <t>37.5951408056128</t>
  </si>
  <si>
    <t>서울 도봉구 마들로11길 57</t>
  </si>
  <si>
    <t>5층 501호</t>
  </si>
  <si>
    <t>127.05015756821</t>
  </si>
  <si>
    <t>37.6535060444313</t>
  </si>
  <si>
    <t>서울 강남구 선릉로 577</t>
  </si>
  <si>
    <t>CR TOWER 지하 1층</t>
  </si>
  <si>
    <t>127.043660972845</t>
  </si>
  <si>
    <t>37.5099241321324</t>
  </si>
  <si>
    <t>서울 강남구 강남대로 566</t>
  </si>
  <si>
    <t>신영와코루빌딩 B1</t>
  </si>
  <si>
    <t>127.021184666372</t>
  </si>
  <si>
    <t>37.5125492510261</t>
  </si>
  <si>
    <t>경기 성남시 수정구 위례서일로 26</t>
  </si>
  <si>
    <t>127.138673354172</t>
  </si>
  <si>
    <t>37.4647382626549</t>
  </si>
  <si>
    <t>인천 부평구 충선로209번길 13</t>
  </si>
  <si>
    <t>3층 311</t>
  </si>
  <si>
    <t>126.735614529458</t>
  </si>
  <si>
    <t>37.5078715281903</t>
  </si>
  <si>
    <t>경기 김포시 김포한강7로22번길 174-123</t>
  </si>
  <si>
    <t>126.64159043673</t>
  </si>
  <si>
    <t>37.642553051276</t>
  </si>
  <si>
    <t>서울 중구 다동 85</t>
  </si>
  <si>
    <t>B104호</t>
  </si>
  <si>
    <t>126.982326736772</t>
  </si>
  <si>
    <t>37.5683775860277</t>
  </si>
  <si>
    <t>경기 부천시 원미구 상동 538-7</t>
  </si>
  <si>
    <t>3층 305호</t>
  </si>
  <si>
    <t>126.756353028526</t>
  </si>
  <si>
    <t>37.5061552948873</t>
  </si>
  <si>
    <t>서울 성북구 보문로 75</t>
  </si>
  <si>
    <t>스텔라153오피스텔 B01호</t>
  </si>
  <si>
    <t>127.02087623838</t>
  </si>
  <si>
    <t>37.5820043362605</t>
  </si>
  <si>
    <t>서울 마포구 양화로10길 37</t>
  </si>
  <si>
    <t>126.918505500445</t>
  </si>
  <si>
    <t>37.5504176113469</t>
  </si>
  <si>
    <t>경기 화성시 동탄순환대로12길 8</t>
  </si>
  <si>
    <t>127.119352746025</t>
  </si>
  <si>
    <t>37.1688634409327</t>
  </si>
  <si>
    <t>인천 연수구 송도과학로16번길 13-18</t>
  </si>
  <si>
    <t>건원 테크노 큐브 B1</t>
  </si>
  <si>
    <t>126.660813360073</t>
  </si>
  <si>
    <t>37.3810206955032</t>
  </si>
  <si>
    <t>서울 동작구 동작대로23길 7</t>
  </si>
  <si>
    <t>엘리지움 지하 1층 101호</t>
  </si>
  <si>
    <t>126.981288070993</t>
  </si>
  <si>
    <t>37.4841643641232</t>
  </si>
  <si>
    <t>경기 화성시 동탄영천로 150</t>
  </si>
  <si>
    <t>동탄실리콘앨리 지하3층</t>
  </si>
  <si>
    <t>127.101630829182</t>
  </si>
  <si>
    <t>37.2160652110584</t>
  </si>
  <si>
    <t>서울 서초구 방배로6길 13</t>
  </si>
  <si>
    <t>배영빌딩 지하 1층</t>
  </si>
  <si>
    <t>127.000069078638</t>
  </si>
  <si>
    <t>37.4792386785483</t>
  </si>
  <si>
    <t>서울 동작구 노량진동 125-14</t>
  </si>
  <si>
    <t>126.945168256014</t>
  </si>
  <si>
    <t>37.5123941733569</t>
  </si>
  <si>
    <t>서울 강동구 천호대로 1195</t>
  </si>
  <si>
    <t>지앤지타워 202호, 203호</t>
  </si>
  <si>
    <t>127.143907731631</t>
  </si>
  <si>
    <t>37.5350394377715</t>
  </si>
  <si>
    <t>서울 관악구 신림로17길 86</t>
  </si>
  <si>
    <t>126.936305901089</t>
  </si>
  <si>
    <t>37.4669596644059</t>
  </si>
  <si>
    <t>서울 동대문구 왕산로 186</t>
  </si>
  <si>
    <t>우남SL타워300 401호</t>
  </si>
  <si>
    <t>127.044171994493</t>
  </si>
  <si>
    <t>37.5793755754741</t>
  </si>
  <si>
    <t>경기 수원시 영통구 영통로 237</t>
  </si>
  <si>
    <t>에이스하이앤드타워 지하4층 402~409</t>
    <phoneticPr fontId="1" type="noConversion"/>
  </si>
  <si>
    <t>127.057004448305</t>
  </si>
  <si>
    <t>37.2486678487986</t>
  </si>
  <si>
    <t>경기 김포시 풍무로 128</t>
  </si>
  <si>
    <t>2층, 213, 213-1호</t>
  </si>
  <si>
    <t>126.723410519861</t>
  </si>
  <si>
    <t>37.6069390256286</t>
  </si>
  <si>
    <t>서울 강동구 암사동 456</t>
  </si>
  <si>
    <t>127.134034712814</t>
  </si>
  <si>
    <t>37.5539459895526</t>
  </si>
  <si>
    <t>경기 수원시 영통구 영일로6번길 49</t>
  </si>
  <si>
    <t>2층 201</t>
  </si>
  <si>
    <t>127.0786483786</t>
  </si>
  <si>
    <t>37.2483510784173</t>
  </si>
  <si>
    <t>인천 연수구 송도동 30-6</t>
  </si>
  <si>
    <t>더샵송도센텀하이브 오피스 A동 2512~2513호</t>
  </si>
  <si>
    <t>126.631324999223</t>
  </si>
  <si>
    <t>37.3969927320168</t>
  </si>
  <si>
    <t>서울 금천구 독산동 291-1</t>
  </si>
  <si>
    <t>현대지식산업센터 B동 14층</t>
  </si>
  <si>
    <t>126.895601941877</t>
  </si>
  <si>
    <t>37.4690082645564</t>
  </si>
  <si>
    <t>서울 강북구 도봉로71가길 45</t>
  </si>
  <si>
    <t>씨엘블루 지하1층 102호</t>
  </si>
  <si>
    <t>127.02181652008</t>
  </si>
  <si>
    <t>37.633334897339</t>
  </si>
  <si>
    <t>부산 연제구 반송로 89</t>
  </si>
  <si>
    <t>129.088297824307</t>
  </si>
  <si>
    <t>35.191538058945</t>
  </si>
  <si>
    <t>경기 수원시 권선구 상탑로 119</t>
  </si>
  <si>
    <t>126.984228141819</t>
  </si>
  <si>
    <t>37.2710787314031</t>
  </si>
  <si>
    <t>서울 강서구 공항대로71길 19</t>
  </si>
  <si>
    <t>로보사옥 지하 2층</t>
  </si>
  <si>
    <t>126.872154626899</t>
  </si>
  <si>
    <t>37.5482381851298</t>
  </si>
  <si>
    <t>경기 평택시 팽성읍 팽성대교길 165</t>
  </si>
  <si>
    <t>127.036631613547</t>
  </si>
  <si>
    <t>36.975431641651</t>
  </si>
  <si>
    <t>전남 여수시 시청서3길 14</t>
  </si>
  <si>
    <t>127.656456311123</t>
  </si>
  <si>
    <t>34.7580914976697</t>
  </si>
  <si>
    <t>경기 오산시 독산성로 425</t>
  </si>
  <si>
    <t>더퍼스트타워세교 B101호, B102호</t>
  </si>
  <si>
    <t>127.041451306225</t>
  </si>
  <si>
    <t>37.1887490587893</t>
  </si>
  <si>
    <t>경기 수원시 권선구 곡반정동 552-8</t>
  </si>
  <si>
    <t>곡반정동빌딩</t>
  </si>
  <si>
    <t>127.0316289444</t>
  </si>
  <si>
    <t>37.2397832191899</t>
  </si>
  <si>
    <t>경기 용인시 수지구 현암로 135</t>
  </si>
  <si>
    <t>베스트프라자 6층 602호</t>
  </si>
  <si>
    <t>127.124423216268</t>
  </si>
  <si>
    <t>37.3319483915773</t>
  </si>
  <si>
    <t>대구 남구 명덕로 142</t>
  </si>
  <si>
    <t>이랜드 PEER 대명 1단지 지하 2층</t>
  </si>
  <si>
    <t>128.585683749217</t>
  </si>
  <si>
    <t>35.8562777046087</t>
  </si>
  <si>
    <t>경기 수원시 영통구 매탄동 102-30</t>
  </si>
  <si>
    <t>127.048754829722</t>
  </si>
  <si>
    <t>37.2729043520456</t>
  </si>
  <si>
    <t>인천 연수구 새말로 6</t>
  </si>
  <si>
    <t>2층 204호</t>
  </si>
  <si>
    <t>126.67136054354</t>
  </si>
  <si>
    <t>37.4239984465344</t>
  </si>
  <si>
    <t>대전 서구 한밭대로 817</t>
  </si>
  <si>
    <t>이랜드 PEER 둔산 지하 1층</t>
  </si>
  <si>
    <t>127.389520969891</t>
  </si>
  <si>
    <t>36.3585068563039</t>
  </si>
  <si>
    <t>경기 광명시 시청로 50</t>
  </si>
  <si>
    <t>철산역 롯데캐슬 &amp; SK VIEW 클래스티지 지하 1층</t>
  </si>
  <si>
    <t>126.865332670084</t>
  </si>
  <si>
    <t>37.4807350060176</t>
  </si>
  <si>
    <t>서울 성동구 왕십리로6길 38</t>
  </si>
  <si>
    <t>삼부빌라 A동 B02-B03호, B동 B02-B03호</t>
  </si>
  <si>
    <t>127.048521187761</t>
  </si>
  <si>
    <t>37.5448533567306</t>
  </si>
  <si>
    <t>경기 부천시 소사구 경인로 261-1</t>
  </si>
  <si>
    <t>2,3,4,5 층</t>
  </si>
  <si>
    <t>126.784699595283</t>
  </si>
  <si>
    <t>37.4832005792009</t>
  </si>
  <si>
    <t>서울 마포구 월드컵북로54길 11</t>
  </si>
  <si>
    <t>126.88838954354</t>
  </si>
  <si>
    <t>37.5808876335017</t>
  </si>
  <si>
    <t>서울 강남구 영동대로 421</t>
  </si>
  <si>
    <t>삼탄빌딩 지하 2층</t>
  </si>
  <si>
    <t>127.063532101209</t>
  </si>
  <si>
    <t>37.5070012666657</t>
  </si>
  <si>
    <t>서울 서초구 강남대로 483</t>
  </si>
  <si>
    <t>127.023648945463</t>
  </si>
  <si>
    <t>37.5053254283579</t>
  </si>
  <si>
    <t>충북 청주시 흥덕구 복대로 179</t>
  </si>
  <si>
    <t>메디포스빌딩 502호</t>
  </si>
  <si>
    <t>127.440561941454</t>
  </si>
  <si>
    <t>36.632455136129</t>
  </si>
  <si>
    <t>서울 중랑구 겸재로42길 24</t>
  </si>
  <si>
    <t>지하 1층 101호</t>
  </si>
  <si>
    <t>127.08920168954</t>
  </si>
  <si>
    <t>37.5878471325317</t>
  </si>
  <si>
    <t>서울 구로구 디지털로26길 5</t>
  </si>
  <si>
    <t>지하 1층 B103, B103-1호</t>
  </si>
  <si>
    <t>126.893479312123</t>
  </si>
  <si>
    <t>37.4816105919768</t>
  </si>
  <si>
    <t>경기 안양시 만안구 덕천로152번길 25</t>
  </si>
  <si>
    <t>안양아이에스비즈타워 B동 B2</t>
  </si>
  <si>
    <t>126.93822186211</t>
  </si>
  <si>
    <t>37.3926558152071</t>
  </si>
  <si>
    <t>경기 용인시 기흥구 농서동 455</t>
  </si>
  <si>
    <t>2층 220호</t>
  </si>
  <si>
    <t>127.071429452367</t>
  </si>
  <si>
    <t>37.2301617371746</t>
  </si>
  <si>
    <t>서울 마포구 마포대로 86</t>
  </si>
  <si>
    <t>창강빌딩 B1</t>
  </si>
  <si>
    <t>126.950510428106</t>
  </si>
  <si>
    <t>37.5426033396677</t>
  </si>
  <si>
    <t>서울 중랑구 중랑천로14길 48</t>
  </si>
  <si>
    <t>더샤이닝오피스텔 지하 1층 B02호</t>
  </si>
  <si>
    <t>127.075338352165</t>
  </si>
  <si>
    <t>37.5944235849992</t>
  </si>
  <si>
    <t>경기 화성시 동탄첨단산업1로 27</t>
  </si>
  <si>
    <t>지하 1층 129</t>
  </si>
  <si>
    <t>127.089445559923</t>
  </si>
  <si>
    <t>37.2108651707078</t>
  </si>
  <si>
    <t>경기 성남시 중원구 은행동 672</t>
  </si>
  <si>
    <t>127.16634985458</t>
  </si>
  <si>
    <t>37.4597355405666</t>
  </si>
  <si>
    <t>서울 관악구 남부순환로 1933</t>
  </si>
  <si>
    <t>제이더블유타워 지하2층</t>
  </si>
  <si>
    <t>126.964147271643</t>
  </si>
  <si>
    <t>37.4771332564053</t>
  </si>
  <si>
    <t>서울 영등포구 선유로3길 10</t>
  </si>
  <si>
    <t>하우스디비즈, 9층 901호</t>
  </si>
  <si>
    <t>126.886815410375</t>
  </si>
  <si>
    <t>37.5161003058556</t>
  </si>
  <si>
    <t>인천 연수구 컨벤시아대로42번길 21</t>
  </si>
  <si>
    <t>지하 1층 106 ~ 107호</t>
  </si>
  <si>
    <t>126.650044326501</t>
  </si>
  <si>
    <t>37.3992646761198</t>
  </si>
  <si>
    <t>인천 서구 청라한내로 82</t>
  </si>
  <si>
    <t>광영스너그시티청라 2층 216호</t>
  </si>
  <si>
    <t>126.627890644028</t>
  </si>
  <si>
    <t>37.5324975901063</t>
  </si>
  <si>
    <t>서울 서초구 방배동 3001-1</t>
  </si>
  <si>
    <t>지하 3층</t>
  </si>
  <si>
    <t>126.982622717409</t>
  </si>
  <si>
    <t>37.4860378545084</t>
  </si>
  <si>
    <t>서울 구로구 구로동 615-3</t>
  </si>
  <si>
    <t>STX-W타워 16층 1604호</t>
  </si>
  <si>
    <t>126.875146773347</t>
  </si>
  <si>
    <t>37.5046475993687</t>
  </si>
  <si>
    <t>경기 수원시 팔달구 효원로 303</t>
  </si>
  <si>
    <t>127.0351574319</t>
  </si>
  <si>
    <t>37.2613155581964</t>
  </si>
  <si>
    <t>경기 김포시 양촌읍 석모1로187번길 22</t>
  </si>
  <si>
    <t>1층,2층 / '명진산업' 건너편 건물</t>
  </si>
  <si>
    <t>126.647617080671</t>
  </si>
  <si>
    <t>37.6617462804099</t>
  </si>
  <si>
    <t>경기 광명시 소하로 190</t>
  </si>
  <si>
    <t>지하 1층 G103호</t>
  </si>
  <si>
    <t>126.893964438219</t>
  </si>
  <si>
    <t>37.4455277787107</t>
  </si>
  <si>
    <t>서울 금천구 가산디지털2로 136</t>
  </si>
  <si>
    <t>승일벤처타워 2층 205호</t>
  </si>
  <si>
    <t>126.87993620757</t>
  </si>
  <si>
    <t>37.4801215738224</t>
  </si>
  <si>
    <t>경기 화성시 동탄대로 676</t>
  </si>
  <si>
    <t>힐스테이트동탄역멀티플라이어 2층 210호, 211호</t>
  </si>
  <si>
    <t>127.101199251312</t>
  </si>
  <si>
    <t>37.2130580581112</t>
  </si>
  <si>
    <t>서울 강동구 양재대로91나길 37</t>
  </si>
  <si>
    <t>B01-B02호</t>
  </si>
  <si>
    <t>127.13198913057</t>
  </si>
  <si>
    <t>37.5269773299128</t>
  </si>
  <si>
    <t>서울 강서구 양천로 738</t>
  </si>
  <si>
    <t>한강G트리타워 지하1층 B104, B105호</t>
  </si>
  <si>
    <t>126.877695605294</t>
  </si>
  <si>
    <t>37.5486647303913</t>
  </si>
  <si>
    <t>경기 수원시 팔달구 중부대로 96-19</t>
  </si>
  <si>
    <t>127.028116724554</t>
  </si>
  <si>
    <t>37.2769621305467</t>
  </si>
  <si>
    <t>서울 중랑구 동일로136가길 33</t>
  </si>
  <si>
    <t>반지하 103호, 104호, 105호</t>
  </si>
  <si>
    <t>127.081924729103</t>
  </si>
  <si>
    <t>37.603711114605</t>
  </si>
  <si>
    <t>세종특별자치시 갈매로 363</t>
  </si>
  <si>
    <t>B1층 111호</t>
  </si>
  <si>
    <t>127.262823393208</t>
  </si>
  <si>
    <t>36.4963385387455</t>
  </si>
  <si>
    <t>서울 중구 청계천로 400</t>
  </si>
  <si>
    <t>롯데캐슬베네치아 메가몰동 2층 2085호</t>
  </si>
  <si>
    <t>127.021463886656</t>
  </si>
  <si>
    <t>37.5708105464699</t>
  </si>
  <si>
    <t>서울 송파구 충민로 181</t>
  </si>
  <si>
    <t>209호, 210호</t>
  </si>
  <si>
    <t>127.133433044505</t>
  </si>
  <si>
    <t>37.4860097360497</t>
  </si>
  <si>
    <t>부산 강서구 명지국제1로 56-2</t>
  </si>
  <si>
    <t>제이티프라자 4층 400호</t>
  </si>
  <si>
    <t>128.905970751219</t>
  </si>
  <si>
    <t>35.0935748115891</t>
  </si>
  <si>
    <t>서울 용산구 원효로 210-30</t>
  </si>
  <si>
    <t>(신계동) B2</t>
  </si>
  <si>
    <t>126.965628740696</t>
  </si>
  <si>
    <t>37.5368426682627</t>
  </si>
  <si>
    <t>서울 강남구 테헤란로13길 12</t>
  </si>
  <si>
    <t>127.032514485798</t>
  </si>
  <si>
    <t>37.5004665399686</t>
  </si>
  <si>
    <t>서울 강남구 개포동 1212-1</t>
  </si>
  <si>
    <t>127.049494299624</t>
  </si>
  <si>
    <t>37.4788446624688</t>
  </si>
  <si>
    <t>서울 양천구 중앙로 349</t>
  </si>
  <si>
    <t>126.84900779699</t>
  </si>
  <si>
    <t>37.52693095751</t>
  </si>
  <si>
    <t>서울 서초구 법원로2길 7-4</t>
  </si>
  <si>
    <t>B203호</t>
  </si>
  <si>
    <t>127.011638252958</t>
  </si>
  <si>
    <t>37.494002025208</t>
  </si>
  <si>
    <t>서울 강서구 화곡로 329</t>
  </si>
  <si>
    <t>126.850536584044</t>
  </si>
  <si>
    <t>37.5534298465129</t>
  </si>
  <si>
    <t>서울 강남구 대치동 916-70</t>
  </si>
  <si>
    <t>UBC1 지하 1층</t>
  </si>
  <si>
    <t>127.05517438333</t>
  </si>
  <si>
    <t>37.5003004537738</t>
  </si>
  <si>
    <t>서울 강서구 화곡동 1118-2</t>
  </si>
  <si>
    <t>126.851025805339</t>
  </si>
  <si>
    <t>37.5520152683616</t>
  </si>
  <si>
    <t>서울 성북구 삼선교로16길 35</t>
  </si>
  <si>
    <t>127.012141205028</t>
  </si>
  <si>
    <t>37.588018425539</t>
  </si>
  <si>
    <t>경기 성남시 분당구 수내로 39</t>
  </si>
  <si>
    <t>분당 지웰푸르지오 B1</t>
  </si>
  <si>
    <t>127.117264032306</t>
  </si>
  <si>
    <t>37.3817905431019</t>
  </si>
  <si>
    <t>서울 성동구 성수동2가 284-124</t>
  </si>
  <si>
    <t>성수CF타워 B206호</t>
  </si>
  <si>
    <t>127.051918240505</t>
  </si>
  <si>
    <t>37.5474012886044</t>
  </si>
  <si>
    <t>경기 성남시 분당구 성남대로925번길 16</t>
  </si>
  <si>
    <t>성남고속버스터미널 B1</t>
  </si>
  <si>
    <t>127.127281078932</t>
  </si>
  <si>
    <t>37.4130898626282</t>
  </si>
  <si>
    <t>서울 노원구 상계로 51</t>
  </si>
  <si>
    <t>127.06083441023</t>
  </si>
  <si>
    <t>37.6559856605972</t>
  </si>
  <si>
    <t>서울 구로구 구로중앙로 134</t>
  </si>
  <si>
    <t>리치몰 B1</t>
  </si>
  <si>
    <t>126.884098218095</t>
  </si>
  <si>
    <t>37.4999880723052</t>
  </si>
  <si>
    <t>서울 중랑구 동일로 964</t>
  </si>
  <si>
    <t>에릭슨시스템 1층</t>
  </si>
  <si>
    <t>127.076724520108</t>
  </si>
  <si>
    <t>37.6164540547482</t>
  </si>
  <si>
    <t>경기 수원시 권선구 일월천로 6</t>
  </si>
  <si>
    <t>126.972632217051</t>
  </si>
  <si>
    <t>37.282817892888</t>
  </si>
  <si>
    <t>경기 과천시 새술막길 39</t>
  </si>
  <si>
    <t>KT과천스마트타워 지하 1층</t>
  </si>
  <si>
    <t>126.991735038714</t>
  </si>
  <si>
    <t>37.4294412873965</t>
  </si>
  <si>
    <t>서울 서초구 사평대로 지하 285</t>
  </si>
  <si>
    <t>역사 내 지하 임대상가 2</t>
  </si>
  <si>
    <t>127.015434196641</t>
  </si>
  <si>
    <t>37.5041589041223</t>
  </si>
  <si>
    <t>서울 강동구 성안로 119-9</t>
  </si>
  <si>
    <t>127.133095560649</t>
  </si>
  <si>
    <t>37.534053810101</t>
  </si>
  <si>
    <t>서울 강남구 학동로 203</t>
  </si>
  <si>
    <t>(논현동) B1</t>
  </si>
  <si>
    <t>127.031186730157</t>
  </si>
  <si>
    <t>37.514422743867</t>
  </si>
  <si>
    <t>경기 김포시 김포한강9로75번길 66</t>
  </si>
  <si>
    <t>국제프라자 304호</t>
  </si>
  <si>
    <t>126.621734001636</t>
  </si>
  <si>
    <t>37.6430447090801</t>
  </si>
  <si>
    <t>서울 관악구 조원로 5-14</t>
  </si>
  <si>
    <t>B1층 전체</t>
  </si>
  <si>
    <t>126.903667903075</t>
  </si>
  <si>
    <t>37.4840592690026</t>
  </si>
  <si>
    <t>부산 중구 중앙대로 87</t>
  </si>
  <si>
    <t>129.035926631394</t>
  </si>
  <si>
    <t>35.1054698276214</t>
  </si>
  <si>
    <t>경기 고양시 일산동구 강송로 33</t>
  </si>
  <si>
    <t>벨라시타 지하3층</t>
  </si>
  <si>
    <t>126.792801047835</t>
  </si>
  <si>
    <t>37.6440712087641</t>
  </si>
  <si>
    <t>경기 하남시 하남대로776번길 53-5</t>
  </si>
  <si>
    <t>4층</t>
  </si>
  <si>
    <t>127.213001199252</t>
  </si>
  <si>
    <t>37.5406573623815</t>
  </si>
  <si>
    <t>서울 영등포구 양평로 116-1</t>
  </si>
  <si>
    <t>선유테라피스타워 지하 1층</t>
  </si>
  <si>
    <t>126.894758573778</t>
  </si>
  <si>
    <t>37.537704028373</t>
  </si>
  <si>
    <t>서울 중랑구 면목로 344</t>
  </si>
  <si>
    <t>127.088816504802</t>
  </si>
  <si>
    <t>37.5826040953375</t>
  </si>
  <si>
    <t>서울 서초구 강남대로37길 23</t>
  </si>
  <si>
    <t>127.032191887917</t>
  </si>
  <si>
    <t>37.4847720737047</t>
  </si>
  <si>
    <t>경기 고양시 일산서구 중앙로 1557</t>
  </si>
  <si>
    <t>삼운트루아오피스텔 B101호</t>
  </si>
  <si>
    <t>126.748662995153</t>
  </si>
  <si>
    <t>37.6752134728206</t>
  </si>
  <si>
    <t>서울 강남구 언주로 428</t>
  </si>
  <si>
    <t>127.043588528961</t>
  </si>
  <si>
    <t>37.5016561750238</t>
  </si>
  <si>
    <t>대전 서구 청사로 136</t>
  </si>
  <si>
    <t>대전무역회관 B1</t>
  </si>
  <si>
    <t>127.378905746822</t>
  </si>
  <si>
    <t>36.3594185530526</t>
  </si>
  <si>
    <t>서울 금천구 디지털로10길 37</t>
  </si>
  <si>
    <t>B102호, B103호, B104호</t>
  </si>
  <si>
    <t>126.889578522942</t>
  </si>
  <si>
    <t>37.4766451549316</t>
  </si>
  <si>
    <t>서울 송파구 오금로 461</t>
  </si>
  <si>
    <t>127.140780957921</t>
  </si>
  <si>
    <t>37.4951929205164</t>
  </si>
  <si>
    <t>부산 기장군 일광읍 해송4로 16</t>
  </si>
  <si>
    <t>에코테라스 2층 210호</t>
  </si>
  <si>
    <t>129.23205476203</t>
  </si>
  <si>
    <t>35.2664881154143</t>
  </si>
  <si>
    <t>서울 광진구 능동로 165-1</t>
  </si>
  <si>
    <t>프라하임오피스텔 B1</t>
  </si>
  <si>
    <t>127.07293392526</t>
  </si>
  <si>
    <t>37.545614940243</t>
  </si>
  <si>
    <t>서울 동대문구 고미술로 71</t>
  </si>
  <si>
    <t>현대썬앤빌 청계 지하 1층 B102호, B103호</t>
  </si>
  <si>
    <t>127.055084670534</t>
  </si>
  <si>
    <t>37.5660958189944</t>
  </si>
  <si>
    <t>인천 남동구 만수로 43</t>
  </si>
  <si>
    <t>5층</t>
  </si>
  <si>
    <t>126.73317286499</t>
  </si>
  <si>
    <t>37.4603198613823</t>
  </si>
  <si>
    <t>경기 고양시 일산동구 중앙로 1124</t>
  </si>
  <si>
    <t>이마트 일산점 1F</t>
  </si>
  <si>
    <t>126.78225569195</t>
  </si>
  <si>
    <t>37.6480881663195</t>
  </si>
  <si>
    <t>서울 송파구 올림픽로 240</t>
  </si>
  <si>
    <t>(잠실동) 롯데월드 웰빙센터 8F</t>
  </si>
  <si>
    <t>127.098141751177</t>
  </si>
  <si>
    <t>37.5113096112036</t>
  </si>
  <si>
    <t>경기 파주시 청석로 272</t>
  </si>
  <si>
    <t>센타프라자 7층 702호</t>
  </si>
  <si>
    <t>126.717803916119</t>
  </si>
  <si>
    <t>37.7261446726078</t>
  </si>
  <si>
    <t>서울 광진구 아차산로 635</t>
  </si>
  <si>
    <t>워커힐아파트 상가 2층(지상연결)</t>
  </si>
  <si>
    <t>127.107218494339</t>
  </si>
  <si>
    <t>37.549439564541</t>
  </si>
  <si>
    <t>경기 고양시 일산서구 대화동 2603</t>
  </si>
  <si>
    <t>1층 201호</t>
  </si>
  <si>
    <t>126.750537748679</t>
  </si>
  <si>
    <t>37.6660432462537</t>
  </si>
  <si>
    <t>서울 송파구 올림픽로47길 9-10</t>
  </si>
  <si>
    <t>광진빌라 B01호</t>
  </si>
  <si>
    <t>127.117272991984</t>
  </si>
  <si>
    <t>37.5276740165462</t>
  </si>
  <si>
    <t>서울 강동구 상암로 266</t>
  </si>
  <si>
    <t>(명일동) 1F</t>
  </si>
  <si>
    <t>127.151925549428</t>
  </si>
  <si>
    <t>37.5461830431804</t>
  </si>
  <si>
    <t>서울 송파구 삼학사로 47</t>
  </si>
  <si>
    <t>127.096645753329</t>
  </si>
  <si>
    <t>37.5016208083513</t>
  </si>
  <si>
    <t>서울 동작구 동작대로 81</t>
  </si>
  <si>
    <t>126.981603701612</t>
  </si>
  <si>
    <t>37.4839028509058</t>
  </si>
  <si>
    <t>경기 하남시 미사강변남로 125</t>
  </si>
  <si>
    <t>127.194500548549</t>
  </si>
  <si>
    <t>37.5617628813721</t>
  </si>
  <si>
    <t>서울 영등포구 영등포로 208</t>
  </si>
  <si>
    <t>뉴포트빌딩 B1</t>
  </si>
  <si>
    <t>126.904294169383</t>
  </si>
  <si>
    <t>37.5196804001431</t>
  </si>
  <si>
    <t>서울 강남구 영동대로 513</t>
  </si>
  <si>
    <t>(삼성동) B1</t>
  </si>
  <si>
    <t>127.059159043842</t>
  </si>
  <si>
    <t>37.5118239121138</t>
  </si>
  <si>
    <t>서울 마포구 새창로 7</t>
  </si>
  <si>
    <t>126.950923973719</t>
  </si>
  <si>
    <t>37.5424795347233</t>
  </si>
  <si>
    <t>서울 용산구 독서당로 85</t>
  </si>
  <si>
    <t>B3</t>
  </si>
  <si>
    <t>127.009808274639</t>
  </si>
  <si>
    <t>37.5346599936902</t>
  </si>
  <si>
    <t>서울 금천구 가산디지털2로 14</t>
  </si>
  <si>
    <t>1F</t>
  </si>
  <si>
    <t>126.88425457098</t>
  </si>
  <si>
    <t>37.4696780474214</t>
  </si>
  <si>
    <t>대구 북구 침산로 93</t>
  </si>
  <si>
    <t>4F</t>
  </si>
  <si>
    <t>128.58978990597</t>
  </si>
  <si>
    <t>35.8852255662606</t>
  </si>
  <si>
    <t>서울 강남구 역삼로 124</t>
  </si>
  <si>
    <t>127.033275307218</t>
  </si>
  <si>
    <t>37.4937267992669</t>
  </si>
  <si>
    <t>서울 동대문구 장한로 52</t>
  </si>
  <si>
    <t>127.067697796707</t>
  </si>
  <si>
    <t>37.5655656915051</t>
  </si>
  <si>
    <t>서울 성동구 고산자로14길 26</t>
  </si>
  <si>
    <t>127.037767815269</t>
  </si>
  <si>
    <t>37.563404956031</t>
  </si>
  <si>
    <t>서울 강남구 영동대로 302</t>
  </si>
  <si>
    <t>127.067769302362</t>
  </si>
  <si>
    <t>37.5015144023213</t>
  </si>
  <si>
    <t>경기 안산시 단원구 고잔로 54</t>
  </si>
  <si>
    <t>6F</t>
  </si>
  <si>
    <t>126.832116125042</t>
  </si>
  <si>
    <t>37.3190539227342</t>
  </si>
  <si>
    <t>서울 강동구 고덕로 133</t>
  </si>
  <si>
    <t>(암사동) 롯데캐슬퍼스트 종합상가 B1</t>
  </si>
  <si>
    <t>127.140347239304</t>
  </si>
  <si>
    <t>37.5552528493133</t>
  </si>
  <si>
    <t>서울 양천구 목동동로 411</t>
  </si>
  <si>
    <t>126.882213637856</t>
  </si>
  <si>
    <t>37.5367262201569</t>
  </si>
  <si>
    <t>경기 부천시 소사구 양지로 237</t>
  </si>
  <si>
    <t>광양프런티어밸리 5차 지식산업센터 B1</t>
  </si>
  <si>
    <t>126.827855531203</t>
  </si>
  <si>
    <t>37.4663270551279</t>
  </si>
  <si>
    <t>서울 양천구 목동로 234</t>
  </si>
  <si>
    <t>126.86452047491</t>
  </si>
  <si>
    <t>37.5294095945918</t>
  </si>
  <si>
    <t>인천 남동구 서창남로 69</t>
  </si>
  <si>
    <t>스타프라자 2F</t>
  </si>
  <si>
    <t>126.748667013997</t>
  </si>
  <si>
    <t>37.4253008362494</t>
  </si>
  <si>
    <t>서울 영등포구 선유로 70</t>
  </si>
  <si>
    <t>우리벤처타운2 B2</t>
  </si>
  <si>
    <t>126.890145748505</t>
  </si>
  <si>
    <t>37.5201626485833</t>
  </si>
  <si>
    <t>인천 부평구 부흥로 264</t>
  </si>
  <si>
    <t>동아웰빙타운 5F</t>
  </si>
  <si>
    <t>126.721051728371</t>
  </si>
  <si>
    <t>37.4983288516016</t>
  </si>
  <si>
    <t>서울 송파구 충민로 10</t>
  </si>
  <si>
    <t>가든파이브툴 B1</t>
  </si>
  <si>
    <t>127.119106729654</t>
  </si>
  <si>
    <t>37.4786173172251</t>
  </si>
  <si>
    <t>서울 중구 청계천로 100</t>
  </si>
  <si>
    <t>시그니처타워 서관 B1</t>
  </si>
  <si>
    <t>126.98811318937</t>
  </si>
  <si>
    <t>37.5674727196383</t>
  </si>
  <si>
    <t>경기 안양시 동안구 관평로170번길 33</t>
  </si>
  <si>
    <t>9F</t>
  </si>
  <si>
    <t>126.962287233607</t>
  </si>
  <si>
    <t>37.3930187793518</t>
  </si>
  <si>
    <t>경기 구리시 갈매순환로166번길 45</t>
  </si>
  <si>
    <t>127.123335648168</t>
  </si>
  <si>
    <t>37.6347039369487</t>
  </si>
  <si>
    <t>서울 도봉구 도봉로 684</t>
  </si>
  <si>
    <t>8F</t>
  </si>
  <si>
    <t>127.043607120894</t>
  </si>
  <si>
    <t>37.6653558357799</t>
  </si>
  <si>
    <t>서울 용산구 원효로 134</t>
  </si>
  <si>
    <t>126.958226274493</t>
  </si>
  <si>
    <t>37.5336917349025</t>
  </si>
  <si>
    <t>서울 은평구 진흥로 148</t>
  </si>
  <si>
    <t>참솔빌딩 6F</t>
  </si>
  <si>
    <t>126.9263669244</t>
  </si>
  <si>
    <t>37.6084438918345</t>
  </si>
  <si>
    <t>서울 강서구 공항대로 212</t>
  </si>
  <si>
    <t>126.831007635455</t>
  </si>
  <si>
    <t>37.5588248070734</t>
  </si>
  <si>
    <t>서울 성동구 서울숲2길 32-14</t>
  </si>
  <si>
    <t>(성수동1가, 갤러리아 포레) 갤러리아포레 B3</t>
  </si>
  <si>
    <t>127.042914714267</t>
  </si>
  <si>
    <t>37.5456773286722</t>
  </si>
  <si>
    <t>경기 수원시 권선구 동수원로 232</t>
  </si>
  <si>
    <t>롯데마트 3F</t>
  </si>
  <si>
    <t>127.034690950669</t>
  </si>
  <si>
    <t>37.2502595331007</t>
  </si>
  <si>
    <t>서울 광진구 능동로 245</t>
  </si>
  <si>
    <t>DH빌딩 B1</t>
  </si>
  <si>
    <t>127.076537319859</t>
  </si>
  <si>
    <t>37.5522322050293</t>
  </si>
  <si>
    <t>서울 강서구 공항대로 447</t>
  </si>
  <si>
    <t>2F</t>
  </si>
  <si>
    <t>126.856853039945</t>
  </si>
  <si>
    <t>37.5547452903111</t>
  </si>
  <si>
    <t>서울 강서구 양천로 424</t>
  </si>
  <si>
    <t>126.847971033372</t>
  </si>
  <si>
    <t>37.5642277147695</t>
  </si>
  <si>
    <t>인천 연수구 아트센터대로168번길 101</t>
  </si>
  <si>
    <t>송도랜드마크 푸르지오시티 201호</t>
  </si>
  <si>
    <t>126.627973305853</t>
  </si>
  <si>
    <t>37.4052932077337</t>
  </si>
  <si>
    <t>서울 중구 서소문로 95</t>
  </si>
  <si>
    <t>126.971800077747</t>
  </si>
  <si>
    <t>37.5628245942432</t>
  </si>
  <si>
    <t>서울 강북구 노해로8길 16</t>
  </si>
  <si>
    <t>우암센스뷰 B1</t>
  </si>
  <si>
    <t>127.024012411578</t>
  </si>
  <si>
    <t>37.6378023671943</t>
  </si>
  <si>
    <t>서울 강남구 테헤란로8길 41</t>
  </si>
  <si>
    <t>NSB B1</t>
  </si>
  <si>
    <t>127.03275628395</t>
  </si>
  <si>
    <t>37.4963495049419</t>
  </si>
  <si>
    <t>서울 성동구 아차산로 126</t>
  </si>
  <si>
    <t>B7</t>
  </si>
  <si>
    <t>127.058053868759</t>
  </si>
  <si>
    <t>37.5434989075604</t>
  </si>
  <si>
    <t>경기 고양시 일산서구 주엽로 150</t>
  </si>
  <si>
    <t>자유프라자 5F</t>
  </si>
  <si>
    <t>126.758981257769</t>
  </si>
  <si>
    <t>37.671944099169</t>
  </si>
  <si>
    <t>경기 성남시 수정구 공원로 322</t>
  </si>
  <si>
    <t>127.15166818916</t>
  </si>
  <si>
    <t>37.4433301037792</t>
  </si>
  <si>
    <t>서울 동작구 만양로 17</t>
  </si>
  <si>
    <t>TOP 빌딩 B1</t>
  </si>
  <si>
    <t>126.947156929982</t>
  </si>
  <si>
    <t>37.5062920350335</t>
  </si>
  <si>
    <t>서울 관악구 봉천로 450-1</t>
  </si>
  <si>
    <t>126.949960724932</t>
  </si>
  <si>
    <t>37.4821218532368</t>
  </si>
  <si>
    <t>서울 서초구 반포대로 59</t>
  </si>
  <si>
    <t>선흥빌딩 B1</t>
  </si>
  <si>
    <t>127.010297786373</t>
  </si>
  <si>
    <t>37.4856964807152</t>
  </si>
  <si>
    <t>서울 구로구 디지털로 235</t>
  </si>
  <si>
    <t>126.891646279224</t>
  </si>
  <si>
    <t>37.4811139110869</t>
  </si>
  <si>
    <t>서울 영등포구 영등포로 21</t>
  </si>
  <si>
    <t>(양평동2가) B1</t>
  </si>
  <si>
    <t>126.884063073804</t>
  </si>
  <si>
    <t>37.5235170324827</t>
  </si>
  <si>
    <t>서울 강남구 영동대로 720</t>
  </si>
  <si>
    <t>(청담동) B1</t>
  </si>
  <si>
    <t>127.056460869043</t>
  </si>
  <si>
    <t>37.5221876728793</t>
  </si>
  <si>
    <t>서울 강남구 테헤란로 420</t>
  </si>
  <si>
    <t>KT 선릉타워 WEST B1</t>
  </si>
  <si>
    <t>127.052558161135</t>
  </si>
  <si>
    <t>37.5051452726841</t>
  </si>
  <si>
    <t>서울 종로구 창경궁로 253-7</t>
  </si>
  <si>
    <t>(명륜2가, 어젤리아 명륜2) B1</t>
  </si>
  <si>
    <t>126.999528450321</t>
  </si>
  <si>
    <t>37.5844227357062</t>
  </si>
  <si>
    <t>서울 강남구 역삼로 542</t>
  </si>
  <si>
    <t>신사 S&amp;G빌딩 B1</t>
  </si>
  <si>
    <t>127.062343846502</t>
  </si>
  <si>
    <t>37.5039798384138</t>
  </si>
  <si>
    <t>아이엠박스</t>
    <phoneticPr fontId="1" type="noConversion"/>
  </si>
  <si>
    <t>BW</t>
  </si>
  <si>
    <t>경기 고양시 덕양구 원흥동 631-1</t>
  </si>
  <si>
    <t>아뜨리에프라자 5층 502호</t>
  </si>
  <si>
    <t>126.875398288165</t>
  </si>
  <si>
    <t>37.6491593432638</t>
  </si>
  <si>
    <t>서울 중랑구 용마산로 670</t>
  </si>
  <si>
    <t>A동 AB203호</t>
  </si>
  <si>
    <t>127.102489000658</t>
  </si>
  <si>
    <t>37.6119441454331</t>
  </si>
  <si>
    <t>서울 중랑구 신내역로 111</t>
  </si>
  <si>
    <t>신내SKV1센터 A동 722호</t>
  </si>
  <si>
    <t>127.11244192431</t>
  </si>
  <si>
    <t>37.613121773853</t>
  </si>
  <si>
    <t>울산 남구 북부순환도로 20</t>
  </si>
  <si>
    <t>129.266097602335</t>
  </si>
  <si>
    <t>35.5514216387352</t>
  </si>
  <si>
    <t>대전 서구 월평동 1326</t>
  </si>
  <si>
    <t>101호</t>
  </si>
  <si>
    <t>127.354725093405</t>
  </si>
  <si>
    <t>36.3537605942796</t>
  </si>
  <si>
    <t>경기 고양시 일산동구 위시티2로11번길 6-9</t>
  </si>
  <si>
    <t>301호</t>
  </si>
  <si>
    <t>126.812576639068</t>
  </si>
  <si>
    <t>37.6767415747649</t>
  </si>
  <si>
    <t>경기 화성시 동탄산척로2가길 10-10</t>
  </si>
  <si>
    <t>127.113234385392</t>
  </si>
  <si>
    <t>37.173473209859</t>
  </si>
  <si>
    <t>경기 하남시 망월동 834</t>
  </si>
  <si>
    <t>미사강변스카이폴리스 9층 나동 934, 935호</t>
  </si>
  <si>
    <t>127.191446862047</t>
  </si>
  <si>
    <t>37.5770582847806</t>
  </si>
  <si>
    <t>경기 파주시 야당동 1044-2</t>
  </si>
  <si>
    <t>126.760059092212</t>
  </si>
  <si>
    <t>37.7078048335226</t>
  </si>
  <si>
    <t>충남 아산시 신창면 온천대로 806</t>
  </si>
  <si>
    <t>126.933035935433</t>
  </si>
  <si>
    <t>36.7750082754054</t>
  </si>
  <si>
    <t>경기 고양시 덕양구 대덕산2길 47</t>
  </si>
  <si>
    <t>102호</t>
  </si>
  <si>
    <t>126.864974461619</t>
  </si>
  <si>
    <t>37.58267263664</t>
  </si>
  <si>
    <t>서울 강동구 천중로 74</t>
  </si>
  <si>
    <t>B1층</t>
  </si>
  <si>
    <t>127.130086299611</t>
  </si>
  <si>
    <t>37.5447055357246</t>
  </si>
  <si>
    <t>경기 화성시 봉담읍 동화길 51</t>
  </si>
  <si>
    <t>프리미엄원희캐슬봉담 B202호</t>
  </si>
  <si>
    <t>126.955490860538</t>
  </si>
  <si>
    <t>37.2190314716414</t>
  </si>
  <si>
    <t>경기 시흥시 광석천길 18</t>
  </si>
  <si>
    <t>B125</t>
  </si>
  <si>
    <t>126.812768326784</t>
  </si>
  <si>
    <t>37.377682986495</t>
  </si>
  <si>
    <t>경기 광명시 하안로 60</t>
  </si>
  <si>
    <t>B동 1204</t>
  </si>
  <si>
    <t>126.894026227665</t>
  </si>
  <si>
    <t>37.4447447627685</t>
  </si>
  <si>
    <t>경기 화성시 동탄순환대로 830</t>
  </si>
  <si>
    <t>B139호</t>
  </si>
  <si>
    <t>127.096937243574</t>
  </si>
  <si>
    <t>37.2099981433518</t>
  </si>
  <si>
    <t>경기 구리시 갈매순환로 154</t>
  </si>
  <si>
    <t>현대테라타워 1층_A148호, A149호, 4층_, A406호</t>
  </si>
  <si>
    <t>127.123299942999</t>
  </si>
  <si>
    <t>37.6330476032473</t>
  </si>
  <si>
    <t>서울 구로구 오류동 75-2</t>
  </si>
  <si>
    <t>오류동역솔리스타 지하 1층</t>
  </si>
  <si>
    <t>126.840795387265</t>
  </si>
  <si>
    <t>37.4939983113012</t>
  </si>
  <si>
    <t>광주 광산구 장신로 85</t>
  </si>
  <si>
    <t>901호</t>
  </si>
  <si>
    <t>126.819448788431</t>
  </si>
  <si>
    <t>35.19118695852</t>
  </si>
  <si>
    <t>경기 고양시 덕양구 동송로 33</t>
  </si>
  <si>
    <t>이편한세상시티삼송 상가동 2-029호</t>
  </si>
  <si>
    <t>126.896975022417</t>
  </si>
  <si>
    <t>37.6490641128528</t>
  </si>
  <si>
    <t>서울 강서구 마곡중앙6로 21</t>
  </si>
  <si>
    <t>이너매스마곡 224호</t>
  </si>
  <si>
    <t>126.829618546018</t>
  </si>
  <si>
    <t>37.560835635621</t>
  </si>
  <si>
    <t>서울 송파구 방이동 196-17</t>
  </si>
  <si>
    <t>127.1227484895</t>
  </si>
  <si>
    <t>37.5128609271941</t>
  </si>
  <si>
    <t>서울 용산구 원효로3가 183</t>
  </si>
  <si>
    <t>203호, 301호, 302호, 303호</t>
  </si>
  <si>
    <t>126.955819991785</t>
  </si>
  <si>
    <t>37.5339025944302</t>
  </si>
  <si>
    <t>경기 시흥시 신천동 706-12</t>
  </si>
  <si>
    <t>207호</t>
  </si>
  <si>
    <t>126.783394869855</t>
  </si>
  <si>
    <t>37.4419284153099</t>
  </si>
  <si>
    <t>충남 아산시 배방읍 장재리 1758</t>
    <phoneticPr fontId="1" type="noConversion"/>
  </si>
  <si>
    <t>펜타폴리스 B101호</t>
  </si>
  <si>
    <t>서울 서초구 청계산로 217</t>
  </si>
  <si>
    <t>청계산 자연누리 1층 106-3호</t>
  </si>
  <si>
    <t>127.057319631369</t>
  </si>
  <si>
    <t>37.4463234319275</t>
  </si>
  <si>
    <t>광주 서구 운천로 253</t>
  </si>
  <si>
    <t>2층 201호</t>
  </si>
  <si>
    <t>126.854406884408</t>
  </si>
  <si>
    <t>35.1549523494699</t>
  </si>
  <si>
    <t>경기 구리시 갈매동 545</t>
  </si>
  <si>
    <t>C-3048호</t>
  </si>
  <si>
    <t>127.126652299895</t>
  </si>
  <si>
    <t>37.6377671951077</t>
  </si>
  <si>
    <t>서울 노원구 공릉동 499-41</t>
  </si>
  <si>
    <t>127.073605724628</t>
  </si>
  <si>
    <t>37.6245876336289</t>
  </si>
  <si>
    <t>서울 중랑구 용마산로 348</t>
  </si>
  <si>
    <t>단지내 상가 1층 106, 107, 108호</t>
  </si>
  <si>
    <t>127.094371404549</t>
  </si>
  <si>
    <t>37.5835281683818</t>
  </si>
  <si>
    <t>경기 하남시 망월동 1114</t>
  </si>
  <si>
    <t>905호, 906호</t>
  </si>
  <si>
    <t>127.192368075669</t>
  </si>
  <si>
    <t>37.561455982237</t>
  </si>
  <si>
    <t>경기 하남시 대청로 15</t>
  </si>
  <si>
    <t>216호</t>
  </si>
  <si>
    <t>127.213922021368</t>
  </si>
  <si>
    <t>37.5405784823064</t>
  </si>
  <si>
    <t>서울 서대문구 거북골로 27</t>
  </si>
  <si>
    <t>126.924521301718</t>
  </si>
  <si>
    <t>37.5797856091664</t>
  </si>
  <si>
    <t>경남 김해시 인제로188번길 6</t>
  </si>
  <si>
    <t>201호</t>
  </si>
  <si>
    <t>128.904579713927</t>
  </si>
  <si>
    <t>35.2450737122849</t>
  </si>
  <si>
    <t>인천 남동구 간석동 616-75</t>
  </si>
  <si>
    <t>126.68746868675</t>
  </si>
  <si>
    <t>37.4663851405465</t>
  </si>
  <si>
    <t>대전 유성구 전민동 338-7</t>
  </si>
  <si>
    <t>127.402035047725</t>
  </si>
  <si>
    <t>36.3982715286395</t>
  </si>
  <si>
    <t>경기 안산시 단원구 고잔동 540-12</t>
  </si>
  <si>
    <t>305호</t>
  </si>
  <si>
    <t>126.839530033502</t>
  </si>
  <si>
    <t>37.3176341795591</t>
  </si>
  <si>
    <t>인천 서구 금정로 12</t>
  </si>
  <si>
    <t>맞은편 원당동 651-24 푸리마더타워 813호~819호</t>
  </si>
  <si>
    <t>126.698949129407</t>
  </si>
  <si>
    <t>37.605612464213</t>
  </si>
  <si>
    <t>경기 화성시 향남읍 상신하길로298번길 7-13</t>
  </si>
  <si>
    <t>506호</t>
  </si>
  <si>
    <t>126.911530147709</t>
  </si>
  <si>
    <t>37.1154335777381</t>
  </si>
  <si>
    <t>서울 동대문구 용두동 20-70</t>
  </si>
  <si>
    <t>103호</t>
  </si>
  <si>
    <t>127.040489427373</t>
  </si>
  <si>
    <t>37.5777522235459</t>
  </si>
  <si>
    <t>경기 용인시 수지구 문인로54번길 2</t>
  </si>
  <si>
    <t>401호</t>
  </si>
  <si>
    <t>127.097391048542</t>
  </si>
  <si>
    <t>37.3335278293353</t>
  </si>
  <si>
    <t>경기 하남시 신우실로 100</t>
  </si>
  <si>
    <t>현대테라타워 감일 238호</t>
  </si>
  <si>
    <t>127.165451787069</t>
  </si>
  <si>
    <t>37.5072932471094</t>
  </si>
  <si>
    <t>인천 서구 원당동 1033-4</t>
  </si>
  <si>
    <t>503호</t>
  </si>
  <si>
    <t>126.715790473386</t>
  </si>
  <si>
    <t>37.5944539517813</t>
  </si>
  <si>
    <t>경기 화성시 동탄원천로 360</t>
  </si>
  <si>
    <t>112호</t>
  </si>
  <si>
    <t>127.057420314863</t>
  </si>
  <si>
    <t>37.2184451000883</t>
  </si>
  <si>
    <t>경기 평택시 세교8길 30</t>
  </si>
  <si>
    <t>세교디오네프라자 301호</t>
  </si>
  <si>
    <t>127.090722217873</t>
  </si>
  <si>
    <t>37.0090505223853</t>
  </si>
  <si>
    <t>경기 수원시 영통구 창룡대로256번길 50</t>
  </si>
  <si>
    <t>비1층 엘6호</t>
  </si>
  <si>
    <t>127.039055523597</t>
  </si>
  <si>
    <t>37.2954630286643</t>
  </si>
  <si>
    <t>경기 성남시 분당구 이매동 321</t>
    <phoneticPr fontId="1" type="noConversion"/>
  </si>
  <si>
    <t>경기 안산시 단원구 성곡동 838-8</t>
  </si>
  <si>
    <t>217호</t>
  </si>
  <si>
    <t>126.739449132658</t>
  </si>
  <si>
    <t>37.3027340782875</t>
  </si>
  <si>
    <t>서울 강서구 국회대로 209</t>
  </si>
  <si>
    <t>하오랜드빌딩 지하1층</t>
  </si>
  <si>
    <t>126.858189967449</t>
  </si>
  <si>
    <t>37.5294020727579</t>
  </si>
  <si>
    <t>대전 중구 대둔산로 397</t>
  </si>
  <si>
    <t>B102호</t>
  </si>
  <si>
    <t>127.38602034657</t>
  </si>
  <si>
    <t>36.3049179760906</t>
  </si>
  <si>
    <t>서울 금천구 시흥대로114길 30</t>
  </si>
  <si>
    <t>3층, 4층</t>
  </si>
  <si>
    <t>126.899726657727</t>
  </si>
  <si>
    <t>37.4678177273422</t>
  </si>
  <si>
    <t>경기 시흥시 장현서3길 11</t>
  </si>
  <si>
    <t>126.796623522115</t>
  </si>
  <si>
    <t>37.3729125257136</t>
  </si>
  <si>
    <t>서울 관악구 남부순환로181길 41</t>
  </si>
  <si>
    <t>126.930400684616</t>
  </si>
  <si>
    <t>37.4863609254226</t>
  </si>
  <si>
    <t>경기 평택시 고덕면 해창리 1268</t>
  </si>
  <si>
    <t>에이스101</t>
  </si>
  <si>
    <t>경기 고양시 덕양구 향동동 394</t>
  </si>
  <si>
    <t>GL메트로시티향동지식산업센터 12층</t>
  </si>
  <si>
    <t>126.89171864608</t>
  </si>
  <si>
    <t>37.6075383627212</t>
  </si>
  <si>
    <t>경기 파주시 금촌동 52-39</t>
  </si>
  <si>
    <t>1층 건물 뒷편 출입문</t>
  </si>
  <si>
    <t>126.775667316135</t>
  </si>
  <si>
    <t>37.7634390919581</t>
  </si>
  <si>
    <t>인천 중구 흰바위로 236</t>
  </si>
  <si>
    <t>영종메가타워 5층</t>
  </si>
  <si>
    <t>126.502146191327</t>
  </si>
  <si>
    <t>37.4797415980721</t>
  </si>
  <si>
    <t>영종메가타워 6층</t>
  </si>
  <si>
    <t>경기 동두천시 생연동 522-8</t>
  </si>
  <si>
    <t>1층 , 105호</t>
  </si>
  <si>
    <t>127.060022170382</t>
  </si>
  <si>
    <t>37.9108618201517</t>
  </si>
  <si>
    <t>경기 시흥시 능곡번영길 30</t>
  </si>
  <si>
    <t>503호,504호</t>
  </si>
  <si>
    <t>126.806650618584</t>
  </si>
  <si>
    <t>37.370218701096</t>
  </si>
  <si>
    <t>경기 평택시 고덕면 도시지원1길 19</t>
  </si>
  <si>
    <t>127.016311064635</t>
  </si>
  <si>
    <t>37.0265592531433</t>
  </si>
  <si>
    <t>대전 서구 둔산동 1072</t>
  </si>
  <si>
    <t>제지하1층 제비01호 , 제비02호</t>
  </si>
  <si>
    <t>127.376221826498</t>
  </si>
  <si>
    <t>36.3518691555435</t>
  </si>
  <si>
    <t>전남 나주시 중야2길 6</t>
  </si>
  <si>
    <t>레이크휴타워 401호</t>
  </si>
  <si>
    <t>126.784721795355</t>
  </si>
  <si>
    <t>35.0155108673108</t>
  </si>
  <si>
    <t>경기 양주시 옥정동로4길 11</t>
  </si>
  <si>
    <t>2층 208호</t>
  </si>
  <si>
    <t>127.099729732285</t>
  </si>
  <si>
    <t>37.8144787849388</t>
  </si>
  <si>
    <t>인천 남동구 앵고개로934번길 51</t>
  </si>
  <si>
    <t>405호</t>
  </si>
  <si>
    <t>126.736103539654</t>
  </si>
  <si>
    <t>37.4002810500251</t>
  </si>
  <si>
    <t>경기 평택시 고덕면 도시지원1길 29</t>
  </si>
  <si>
    <t>1014호</t>
  </si>
  <si>
    <t>127.014677600732</t>
  </si>
  <si>
    <t>37.0267480621171</t>
  </si>
  <si>
    <t>서울 강동구 고덕비즈밸리로 26</t>
  </si>
  <si>
    <t>강동U1센터 A동 404호</t>
  </si>
  <si>
    <t>127.160472742415</t>
  </si>
  <si>
    <t>37.5652057425559</t>
  </si>
  <si>
    <t>서울 성북구 동소문동3가 31</t>
  </si>
  <si>
    <t>더윤빌딩 2층</t>
  </si>
  <si>
    <t>127.010230732645</t>
  </si>
  <si>
    <t>37.5900140346889</t>
  </si>
  <si>
    <t>대구 수성구 대흥동 873-3</t>
  </si>
  <si>
    <t>라온인프라 402호</t>
  </si>
  <si>
    <t>128.688997665285</t>
  </si>
  <si>
    <t>35.8392833081676</t>
  </si>
  <si>
    <t>경기 하남시 미사대로 430</t>
  </si>
  <si>
    <t>133호</t>
  </si>
  <si>
    <t>127.19830110512</t>
  </si>
  <si>
    <t>37.5654754160154</t>
  </si>
  <si>
    <t>경기 시흥시 거북섬1길 14</t>
  </si>
  <si>
    <t>마린프라자 202호</t>
  </si>
  <si>
    <t>126.676697249893</t>
  </si>
  <si>
    <t>37.3262752268831</t>
  </si>
  <si>
    <t>경기 안양시 동안구 시민대로 398</t>
  </si>
  <si>
    <t>안양인덕원리브디하우트</t>
  </si>
  <si>
    <t>126.974633285485</t>
  </si>
  <si>
    <t>37.3960089609593</t>
  </si>
  <si>
    <t>경기 화성시 새솔동 76-12</t>
  </si>
  <si>
    <t>폴리프라자2 604호</t>
  </si>
  <si>
    <t>126.819018024068</t>
  </si>
  <si>
    <t>37.2833547887967</t>
  </si>
  <si>
    <t>경기 남양주시 다산중앙로123번길 22-30</t>
  </si>
  <si>
    <t>B105호 , B106호</t>
  </si>
  <si>
    <t>127.152104609791</t>
  </si>
  <si>
    <t>37.625494450757</t>
  </si>
  <si>
    <t>경기 수원시 영통구 신원로 55</t>
  </si>
  <si>
    <t>127.047853564414</t>
  </si>
  <si>
    <t>37.2487505616809</t>
  </si>
  <si>
    <t>경기 용인시 기흥구 서천로201번길 11</t>
  </si>
  <si>
    <t>기흥현대테라타워 지하 1층</t>
  </si>
  <si>
    <t>127.071894127547</t>
  </si>
  <si>
    <t>37.231425985432</t>
  </si>
  <si>
    <t>경기 수원시 장안구 이목동 338-6</t>
  </si>
  <si>
    <t>우성테크노파크 4층, 지하1</t>
  </si>
  <si>
    <t>126.98348156911</t>
  </si>
  <si>
    <t>37.3106460942601</t>
  </si>
  <si>
    <t>서울 송파구 법원로9길 26</t>
  </si>
  <si>
    <t>에이치비지니스파크 지하 4층</t>
  </si>
  <si>
    <t>127.116800417724</t>
  </si>
  <si>
    <t>37.4841745170627</t>
  </si>
  <si>
    <t>경기 수원시 권선구 호매실동 1403-1</t>
  </si>
  <si>
    <t>더원프라자 2층</t>
  </si>
  <si>
    <t>126.963482277783</t>
  </si>
  <si>
    <t>37.2577219679501</t>
  </si>
  <si>
    <t>경기 고양시 덕양구 삼원로 73</t>
  </si>
  <si>
    <t>원흥한일윈스타지식산업센터 지하 1층</t>
  </si>
  <si>
    <t>126.875159997315</t>
  </si>
  <si>
    <t>37.6391323160256</t>
  </si>
  <si>
    <t>서울 양천구 신월동 452-10</t>
  </si>
  <si>
    <t>1층, 2층, 3층</t>
  </si>
  <si>
    <t>126.844309490943</t>
  </si>
  <si>
    <t>37.5265549964012</t>
  </si>
  <si>
    <t>경기 수원시 영통구 원천동 476</t>
  </si>
  <si>
    <t>광교더퍼스트 지하1층</t>
  </si>
  <si>
    <t>127.060310964907</t>
  </si>
  <si>
    <t>37.2663052094435</t>
  </si>
  <si>
    <t>경기 양주시 율정로 20</t>
  </si>
  <si>
    <t>메타엑스중앙하이츠지식산업센터 B1층</t>
  </si>
  <si>
    <t>127.098496267044</t>
  </si>
  <si>
    <t>37.8381448689564</t>
  </si>
  <si>
    <t>강원특별자치도 원주시 우산로 37</t>
  </si>
  <si>
    <t>702호</t>
  </si>
  <si>
    <t>127.936154760165</t>
  </si>
  <si>
    <t>37.3676282894853</t>
  </si>
  <si>
    <t>서울 양천구 목동중앙본로20길 57</t>
  </si>
  <si>
    <t>101호, 지하 101호</t>
  </si>
  <si>
    <t>126.872222715751</t>
  </si>
  <si>
    <t>37.541098384638</t>
  </si>
  <si>
    <t>경기 부천시 소사구 옥길동 795-1</t>
  </si>
  <si>
    <t>광양프런티어밸리5차 지하 2층</t>
  </si>
  <si>
    <t>126.827831755541</t>
  </si>
  <si>
    <t>37.4663434188757</t>
  </si>
  <si>
    <t>경기 구리시 갈매동 552-17</t>
  </si>
  <si>
    <t>구리갈매현대테라타워 2층 A225호</t>
  </si>
  <si>
    <t>127.123285534971</t>
  </si>
  <si>
    <t>37.6331040199783</t>
  </si>
  <si>
    <t>경기 하남시 미사강변중앙로7번안길 25</t>
  </si>
  <si>
    <t>유테크밸리 B동 2층</t>
  </si>
  <si>
    <t>127.190330716133</t>
  </si>
  <si>
    <t>37.5490546362801</t>
  </si>
  <si>
    <t>서울 강서구 방화대로6다길 9</t>
  </si>
  <si>
    <t>성문빌딩 1층</t>
  </si>
  <si>
    <t>126.817402459941</t>
  </si>
  <si>
    <t>37.5562310347339</t>
  </si>
  <si>
    <t>경기 양주시 옥정동 987-1</t>
  </si>
  <si>
    <t>옥정듀클래스1차지식산업센터 2층</t>
  </si>
  <si>
    <t>127.0955164457</t>
  </si>
  <si>
    <t>37.8387675400736</t>
  </si>
  <si>
    <t>서울 영등포구 문래동6가 33</t>
  </si>
  <si>
    <t>에이스엔에스타워 지하 1층</t>
  </si>
  <si>
    <t>126.885766585841</t>
  </si>
  <si>
    <t>37.5213161023556</t>
  </si>
  <si>
    <t>경기 의정부시 문화로 6</t>
  </si>
  <si>
    <t>A동 824호</t>
  </si>
  <si>
    <t>127.103954807742</t>
  </si>
  <si>
    <t>37.7291258982772</t>
  </si>
  <si>
    <t>인천 미추홀구 주안동 1422</t>
  </si>
  <si>
    <t>204호</t>
  </si>
  <si>
    <t>126.673369917</t>
  </si>
  <si>
    <t>37.4514005404281</t>
  </si>
  <si>
    <t>서울 노원구 공릉동 559-28</t>
  </si>
  <si>
    <t>127.07736759161</t>
  </si>
  <si>
    <t>37.6246025260041</t>
  </si>
  <si>
    <t>경기 수원시 권선구 금곡로 219</t>
  </si>
  <si>
    <t>리더스빌딩 7층</t>
  </si>
  <si>
    <t>126.954079196941</t>
  </si>
  <si>
    <t>37.2750009452322</t>
  </si>
  <si>
    <t>서울 관악구 신림동 610-260</t>
  </si>
  <si>
    <t>126.922182398379</t>
  </si>
  <si>
    <t>37.4736914866317</t>
  </si>
  <si>
    <t>서울 양천구 목동중앙본로7가길 30</t>
  </si>
  <si>
    <t>고센아트빌 101호</t>
  </si>
  <si>
    <t>126.867243441354</t>
  </si>
  <si>
    <t>37.5409287297654</t>
  </si>
  <si>
    <t>경기 고양시 덕양구 동산동 379</t>
  </si>
  <si>
    <t>에이스하이엔드타워지축역 B208</t>
  </si>
  <si>
    <t>126.907694921225</t>
  </si>
  <si>
    <t>37.6479232429708</t>
  </si>
  <si>
    <t>서울 영등포구 경인로 775</t>
  </si>
  <si>
    <t>영등포에이스하이테크시티 B2층</t>
  </si>
  <si>
    <t>126.897536835727</t>
  </si>
  <si>
    <t>37.5147464245043</t>
  </si>
  <si>
    <t>안양인덕원더리브디하우트 B1</t>
  </si>
  <si>
    <t>경기 성남시 중원구 광명로 67</t>
  </si>
  <si>
    <t>모란지웰에스테이트 지하 1층</t>
  </si>
  <si>
    <t>127.136528468373</t>
  </si>
  <si>
    <t>37.4346300722401</t>
  </si>
  <si>
    <t>경기 김포시 김포한강4로420번길 30</t>
  </si>
  <si>
    <t>김포한강비즈나인 지하 3층</t>
  </si>
  <si>
    <t>126.637058678697</t>
  </si>
  <si>
    <t>37.6503347382832</t>
  </si>
  <si>
    <t>서울 강서구 마곡동 800-3</t>
  </si>
  <si>
    <t>126.831738612249</t>
  </si>
  <si>
    <t>37.5587428693197</t>
  </si>
  <si>
    <t>경기 김포시 구래동 6882-15</t>
  </si>
  <si>
    <t>연세프라자 5차 306호</t>
  </si>
  <si>
    <t>126.625410004726</t>
  </si>
  <si>
    <t>37.6440760762832</t>
  </si>
  <si>
    <t>경기 하남시 미사강변동로 95</t>
  </si>
  <si>
    <t>힐스테이트 미사역 그랑파사쥬 2층</t>
  </si>
  <si>
    <t>127.191741670397</t>
  </si>
  <si>
    <t>37.5637312032917</t>
  </si>
  <si>
    <t>경기 평택시 고덕면 도시지원1길 52</t>
  </si>
  <si>
    <t>10층</t>
  </si>
  <si>
    <t>127.014244931393</t>
  </si>
  <si>
    <t>37.0286061380469</t>
  </si>
  <si>
    <t>경기 고양시 덕양구 향동동 396</t>
  </si>
  <si>
    <t>현대테라타워DMC 2층</t>
  </si>
  <si>
    <t>126.893894169319</t>
  </si>
  <si>
    <t>37.6084514190238</t>
  </si>
  <si>
    <t>경기 광명시 일직동 514</t>
  </si>
  <si>
    <t>L 층</t>
  </si>
  <si>
    <t>126.887070940089</t>
  </si>
  <si>
    <t>37.4226910960748</t>
  </si>
  <si>
    <t>충남 천안시 동남구 대흥동 80</t>
  </si>
  <si>
    <t>110호, 111호, 112호</t>
  </si>
  <si>
    <t>127.148102694172</t>
  </si>
  <si>
    <t>36.8083780399532</t>
  </si>
  <si>
    <t>경기 성남시 분당구 구미로9번길 25</t>
  </si>
  <si>
    <t>7층</t>
  </si>
  <si>
    <t>127.109940329938</t>
  </si>
  <si>
    <t>37.3403805246798</t>
  </si>
  <si>
    <t>충북 청주시 청원구 오창읍 중심상업로 17</t>
  </si>
  <si>
    <t>501호</t>
  </si>
  <si>
    <t>127.429274700662</t>
  </si>
  <si>
    <t>36.7124436849629</t>
  </si>
  <si>
    <t>서울 강남구 개포로17길 13-5</t>
  </si>
  <si>
    <t>127.04606971968</t>
  </si>
  <si>
    <t>37.479481078671</t>
  </si>
  <si>
    <t>경기 부천시 원미구 조마루로 137</t>
  </si>
  <si>
    <t>포도마을 삼보단지 내 상가 지층 5호, 6호</t>
  </si>
  <si>
    <t>126.759313023475</t>
  </si>
  <si>
    <t>37.4999265985365</t>
  </si>
  <si>
    <t>서울 강서구 강서로56길 50</t>
  </si>
  <si>
    <t>주양빌딩 지하 1층</t>
  </si>
  <si>
    <t>126.841552588203</t>
  </si>
  <si>
    <t>37.5591393708828</t>
  </si>
  <si>
    <t>서울 용산구 녹사평대로26가길 1</t>
  </si>
  <si>
    <t>126.992077858135</t>
  </si>
  <si>
    <t>37.5319850632284</t>
  </si>
  <si>
    <t>서울 강북구 도봉로 381</t>
  </si>
  <si>
    <t>재영빌딩 지하 1층</t>
  </si>
  <si>
    <t>127.028561585582</t>
  </si>
  <si>
    <t>37.6411270685711</t>
  </si>
  <si>
    <t>경기 수원시 권선구 금곡동 1124</t>
  </si>
  <si>
    <t>126.954475719671</t>
  </si>
  <si>
    <t>37.2731727068824</t>
  </si>
  <si>
    <t>서울 강서구 화곡동 366-16</t>
  </si>
  <si>
    <t>126.841722801047</t>
  </si>
  <si>
    <t>37.5340956361262</t>
  </si>
  <si>
    <t>경기 고양시 덕양구 도내동 959</t>
  </si>
  <si>
    <t>테마타워 304호</t>
  </si>
  <si>
    <t>126.870439306918</t>
  </si>
  <si>
    <t>37.6354370641681</t>
  </si>
  <si>
    <t>한강비즈나인지식산업센터 지하 2층</t>
  </si>
  <si>
    <t>울산 중구 남외동 482-6</t>
  </si>
  <si>
    <t>129.345153891393</t>
  </si>
  <si>
    <t>35.567550035744</t>
  </si>
  <si>
    <t>경기 남양주시 별내동 865</t>
  </si>
  <si>
    <t>현대그리너리캠퍼스</t>
  </si>
  <si>
    <t>127.122633349478</t>
  </si>
  <si>
    <t>37.6635146745917</t>
  </si>
  <si>
    <t>GL메트로시티향동지식산업센터 1층</t>
  </si>
  <si>
    <t>서울 구로구 신도림동 412-3</t>
  </si>
  <si>
    <t>126.881857090192</t>
  </si>
  <si>
    <t>37.5039563124013</t>
  </si>
  <si>
    <t>인천 서구 승학로483번길 5</t>
  </si>
  <si>
    <t>126.672920356945</t>
  </si>
  <si>
    <t>37.5650626495631</t>
  </si>
  <si>
    <t>인천 연수구 송도동 203-5</t>
  </si>
  <si>
    <t>스마트스퀘어 A동 14층</t>
  </si>
  <si>
    <t>126.649334289878</t>
  </si>
  <si>
    <t>37.3712597973435</t>
  </si>
  <si>
    <t>테크트리영통지식산업센터 1층</t>
  </si>
  <si>
    <t>경기 오산시 원동 333-18</t>
  </si>
  <si>
    <t>메딕프라자 101호</t>
  </si>
  <si>
    <t>127.073031863374</t>
  </si>
  <si>
    <t>37.1417670144607</t>
  </si>
  <si>
    <t>경기 고양시 덕양구 안진5길 15</t>
  </si>
  <si>
    <t>126.91496059502</t>
  </si>
  <si>
    <t>37.6472166569847</t>
  </si>
  <si>
    <t>서울 송파구 백제고분로 75</t>
  </si>
  <si>
    <t>지하1층 B124-1호</t>
  </si>
  <si>
    <t>127.079155382187</t>
  </si>
  <si>
    <t>37.5099665875125</t>
  </si>
  <si>
    <t>인천 연수구 해돋이로 165</t>
  </si>
  <si>
    <t>126.645088161114</t>
  </si>
  <si>
    <t>37.3947414835124</t>
  </si>
  <si>
    <t>경기 안산시 상록구 사동 1639-20</t>
  </si>
  <si>
    <t>시그니처타워 11층</t>
  </si>
  <si>
    <t>126.828278377088</t>
  </si>
  <si>
    <t>37.2857777801323</t>
  </si>
  <si>
    <t>경기 고양시 덕양구 향동동 391</t>
  </si>
  <si>
    <t>DMC플렉스데시앙플렉스 B동 18층</t>
  </si>
  <si>
    <t>126.892414603793</t>
  </si>
  <si>
    <t>37.6093307962968</t>
  </si>
  <si>
    <t>인천 연수구 인천타워대로 323</t>
  </si>
  <si>
    <t>A동 2204호</t>
  </si>
  <si>
    <t>126.629572683174</t>
  </si>
  <si>
    <t>37.3995231669444</t>
  </si>
  <si>
    <t>경기 남양주시 다산동 6192-1</t>
  </si>
  <si>
    <t>2층 2301호</t>
  </si>
  <si>
    <t>127.167312204065</t>
  </si>
  <si>
    <t>37.6101069914622</t>
  </si>
  <si>
    <t>인천 남동구 남동서로236번길 30</t>
  </si>
  <si>
    <t>논현2차푸르지오시티 2층</t>
  </si>
  <si>
    <t>126.695111543923</t>
  </si>
  <si>
    <t>37.4095689846042</t>
  </si>
  <si>
    <t>경기 부천시 소사구 양지로 205</t>
  </si>
  <si>
    <t>138호</t>
  </si>
  <si>
    <t>126.824175614165</t>
  </si>
  <si>
    <t>37.4677980321326</t>
  </si>
  <si>
    <t>126호</t>
  </si>
  <si>
    <t>서울 강서구 양천로 731</t>
  </si>
  <si>
    <t>309동 지하1층 106호</t>
  </si>
  <si>
    <t>126.877396858267</t>
  </si>
  <si>
    <t>37.5502517087995</t>
  </si>
  <si>
    <t>서울 강서구 우현로 10</t>
  </si>
  <si>
    <t>126.844278967143</t>
  </si>
  <si>
    <t>37.5470578334598</t>
  </si>
  <si>
    <t>울산 중구 병영성2길 35</t>
  </si>
  <si>
    <t>129.344966514681</t>
  </si>
  <si>
    <t>35.5785147098422</t>
  </si>
  <si>
    <t>경기 안양시 동안구 학의로 268</t>
  </si>
  <si>
    <t>안양메가밸리 SB116-A호</t>
  </si>
  <si>
    <t>126.967588741903</t>
  </si>
  <si>
    <t>37.4015096884769</t>
  </si>
  <si>
    <t>경기 김포시 통진읍 마송리 530-10</t>
  </si>
  <si>
    <t>경기 용인시 기흥구 중동 833</t>
  </si>
  <si>
    <t>동백 쥬네브 썬월드 9003호</t>
  </si>
  <si>
    <t>127.151702747931</t>
  </si>
  <si>
    <t>37.2780558368039</t>
  </si>
  <si>
    <t>서울 동대문구 장한로2길 44</t>
  </si>
  <si>
    <t>B201, 202, 203호</t>
  </si>
  <si>
    <t>127.067619601884</t>
  </si>
  <si>
    <t>37.5617041565747</t>
  </si>
  <si>
    <t>경기 고양시 덕양구 도래울1로 21</t>
  </si>
  <si>
    <t>202호, 203호</t>
  </si>
  <si>
    <t>126.865020059273</t>
  </si>
  <si>
    <t>37.6294419598805</t>
  </si>
  <si>
    <t>경기 파주시 새꽃로 13</t>
  </si>
  <si>
    <t>126.768346708799</t>
  </si>
  <si>
    <t>37.751204692476</t>
  </si>
  <si>
    <t>경기 용인시 처인구 포곡읍 포곡로61번길 6</t>
  </si>
  <si>
    <t>304호</t>
  </si>
  <si>
    <t>127.212867818712</t>
  </si>
  <si>
    <t>37.2678982161123</t>
  </si>
  <si>
    <t>경기 수원시 팔달구 매산로 102</t>
  </si>
  <si>
    <t>502호, 503호</t>
  </si>
  <si>
    <t>127.012212138153</t>
  </si>
  <si>
    <t>37.2705028462143</t>
  </si>
  <si>
    <t>경기 파주시 가람로 39</t>
  </si>
  <si>
    <t>305호, 307호</t>
  </si>
  <si>
    <t>126.75448004659</t>
  </si>
  <si>
    <t>37.7343360201736</t>
  </si>
  <si>
    <t>경기 고양시 일산서구 중앙로 1371</t>
  </si>
  <si>
    <t>상가동 지층 17호</t>
  </si>
  <si>
    <t>126.765471646111</t>
  </si>
  <si>
    <t>37.6671243360506</t>
  </si>
  <si>
    <t>경기 부천시 오정구 중동로 442</t>
  </si>
  <si>
    <t>126.770373852556</t>
  </si>
  <si>
    <t>37.5194145107016</t>
  </si>
  <si>
    <t>부산 중구 중앙동4가 80-13</t>
  </si>
  <si>
    <t>영성빌딩 4층</t>
  </si>
  <si>
    <t>129.037968796365</t>
  </si>
  <si>
    <t>35.1078812852447</t>
  </si>
  <si>
    <t>경기 화성시 동탄대로11길 83</t>
  </si>
  <si>
    <t>127.097941209499</t>
  </si>
  <si>
    <t>37.1853093054847</t>
  </si>
  <si>
    <t>서울 양천구 목동동로 130</t>
  </si>
  <si>
    <t>목동신시가지아파트14단지, 단지 내 상가 B동 124호</t>
  </si>
  <si>
    <t>126.871236888208</t>
  </si>
  <si>
    <t>37.5149990018814</t>
  </si>
  <si>
    <t>대구 달성군 유가읍 봉리 615-2</t>
  </si>
  <si>
    <t>월드프라자II 203호</t>
  </si>
  <si>
    <t>서울 서대문구 대현동 90-22</t>
  </si>
  <si>
    <t>126.943755458472</t>
  </si>
  <si>
    <t>37.557689334744</t>
  </si>
  <si>
    <t>경기 고양시 덕양구 무원로6번길 61</t>
  </si>
  <si>
    <t>126.833181681644</t>
  </si>
  <si>
    <t>37.6147823764541</t>
  </si>
  <si>
    <t>경기 수원시 영통구 신원로250번길 13</t>
  </si>
  <si>
    <t>현대테라타워 영통 A동 402호</t>
  </si>
  <si>
    <t>127.06124044727</t>
  </si>
  <si>
    <t>37.2578866542869</t>
  </si>
  <si>
    <t>경남 창원시 성산구 용호동 73-1</t>
  </si>
  <si>
    <t>B101호</t>
  </si>
  <si>
    <t>128.680678711287</t>
  </si>
  <si>
    <t>35.2306377110359</t>
  </si>
  <si>
    <t>인천 미추홀구 학익동 661-3</t>
  </si>
  <si>
    <t>126.67392388896</t>
  </si>
  <si>
    <t>37.4393259147071</t>
  </si>
  <si>
    <t>울산 남구 봉월로70번길 47</t>
  </si>
  <si>
    <t>129.310391580598</t>
  </si>
  <si>
    <t>35.5401575959358</t>
  </si>
  <si>
    <t>캐리박스</t>
    <phoneticPr fontId="1" type="noConversion"/>
  </si>
  <si>
    <t>경기 하남시 풍산동 618</t>
  </si>
  <si>
    <t>(풍산동, 하남테크노밸리 U1 CENTER) C동 103호</t>
  </si>
  <si>
    <t>127.193689787939</t>
  </si>
  <si>
    <t>37.5458770320376</t>
  </si>
  <si>
    <t>서울 강남구 논현동 62-19</t>
  </si>
  <si>
    <t>(논현동) 1층</t>
  </si>
  <si>
    <t>127.033245599315</t>
  </si>
  <si>
    <t>37.5205779277138</t>
  </si>
  <si>
    <t>서울 강남구 역삼동 652</t>
  </si>
  <si>
    <t>(역삼동) 지하2층</t>
  </si>
  <si>
    <t>127.036249878509</t>
  </si>
  <si>
    <t>37.507758100801</t>
  </si>
  <si>
    <t>경기 의정부시 의정부동 369-1</t>
  </si>
  <si>
    <t> 대연빌딩 1~4층</t>
  </si>
  <si>
    <t>127.047279721544</t>
  </si>
  <si>
    <t>37.7329161462406</t>
  </si>
  <si>
    <t>경기 용인시 기흥구 서천로201번길 14</t>
  </si>
  <si>
    <t> 기흥원희캐슬 지하1층. BS33-BS42호</t>
  </si>
  <si>
    <t>127.071800170986</t>
  </si>
  <si>
    <t>37.2300258153055</t>
  </si>
  <si>
    <t>경기 수원시 권선구 효원로 274</t>
  </si>
  <si>
    <t> 유심빌딩</t>
  </si>
  <si>
    <t>127.031227423266</t>
  </si>
  <si>
    <t>37.2614275782954</t>
  </si>
  <si>
    <t>서울 강남구 테헤란로 511</t>
  </si>
  <si>
    <t> 파크텐빌딩 지하1층</t>
  </si>
  <si>
    <t>127.058601568206</t>
  </si>
  <si>
    <t>37.5079572589319</t>
  </si>
  <si>
    <t> B동 B-212호</t>
  </si>
  <si>
    <t> B213호</t>
  </si>
  <si>
    <t>경기 용인시 처인구 양지면 추계리 132</t>
    <phoneticPr fontId="1" type="noConversion"/>
  </si>
  <si>
    <t>1층</t>
    <phoneticPr fontId="1" type="noConversion"/>
  </si>
  <si>
    <t>서울 강동구 길동 419</t>
  </si>
  <si>
    <t> B1</t>
    <phoneticPr fontId="1" type="noConversion"/>
  </si>
  <si>
    <t>127.139438953966</t>
  </si>
  <si>
    <t>37.534557898334</t>
  </si>
  <si>
    <t>경기 시흥시 수인로3312번길 16</t>
  </si>
  <si>
    <t> 시흥센트럴푸르지오 상가 T201호</t>
  </si>
  <si>
    <t>126.788655329604</t>
  </si>
  <si>
    <t>37.4401230269917</t>
  </si>
  <si>
    <t>경기 평택시 고덕중앙로 320</t>
  </si>
  <si>
    <t> 원희캐슬고덕 지식산업센터 932호</t>
  </si>
  <si>
    <t>127.055341092089</t>
  </si>
  <si>
    <t>37.0443632917758</t>
  </si>
  <si>
    <t>제주특별자치도 제주시 전농로 3</t>
  </si>
  <si>
    <t> 서원그린빌 지하1층</t>
  </si>
  <si>
    <t>126.513685097102</t>
  </si>
  <si>
    <t>33.5046408064137</t>
  </si>
  <si>
    <t>인천 서구 청라에메랄드로 99</t>
  </si>
  <si>
    <t> 지젤엠청라 B동 B1층</t>
  </si>
  <si>
    <t>126.65573076274</t>
  </si>
  <si>
    <t>37.5336049319905</t>
  </si>
  <si>
    <t>큐스토리지</t>
    <phoneticPr fontId="1" type="noConversion"/>
  </si>
  <si>
    <t>서울시 강남구 봉은사로 627</t>
  </si>
  <si>
    <t>신코빌딩 지하 1층</t>
  </si>
  <si>
    <t>127.064014710206</t>
  </si>
  <si>
    <t>37.515224832577</t>
  </si>
  <si>
    <t>서울시 영등포구 경인로 775</t>
  </si>
  <si>
    <t>에이스하이테크시티 지하 3층 B318호</t>
  </si>
  <si>
    <t>서울시 금천구 디지털로10길 69</t>
  </si>
  <si>
    <t>가산센트럴푸르지오시티 G층 G15</t>
  </si>
  <si>
    <t>126.890853923229</t>
  </si>
  <si>
    <t>37.475300231939</t>
  </si>
  <si>
    <t>서울시 송파구 송파대로 111</t>
  </si>
  <si>
    <t>파크하비오 104동 지하1층 B108</t>
  </si>
  <si>
    <t>127.124979804141</t>
  </si>
  <si>
    <t>37.4796870553794</t>
  </si>
  <si>
    <t>서울시 성동구 뚝섬로 447</t>
  </si>
  <si>
    <t>SD웨딩타워 지하 2층</t>
  </si>
  <si>
    <t>127.060320898744</t>
  </si>
  <si>
    <t>37.5378360688723</t>
  </si>
  <si>
    <t>경기도 성남시 분당구 분당로 55</t>
  </si>
  <si>
    <t>분당퍼스트타워 지하 6층</t>
  </si>
  <si>
    <t>127.121483510547</t>
  </si>
  <si>
    <t>37.38302825486</t>
  </si>
  <si>
    <t>서울시 동대문구 이문로 37</t>
  </si>
  <si>
    <t>회기역베라체캠퍼스 지하1층</t>
  </si>
  <si>
    <t>127.056117386349</t>
  </si>
  <si>
    <t>37.5908011291028</t>
  </si>
  <si>
    <t>서울시 강남구 논현로 746</t>
  </si>
  <si>
    <t>석호빌딩 지하 2층</t>
  </si>
  <si>
    <t>127.029166347028</t>
  </si>
  <si>
    <t>37.5185232768084</t>
  </si>
  <si>
    <t>서울시 종로구 새문안로 76</t>
  </si>
  <si>
    <t>콘코디언빌딩 지하 5층</t>
  </si>
  <si>
    <t>126.973177410043</t>
  </si>
  <si>
    <t>37.5697975427046</t>
  </si>
  <si>
    <t>서울시 동대문구 천호대로 385</t>
  </si>
  <si>
    <t>글로벌팰리스 지하1층</t>
  </si>
  <si>
    <t>127.061945791469</t>
  </si>
  <si>
    <t>37.5623035492838</t>
  </si>
  <si>
    <t>서울시 용산구 원효로90길 11</t>
  </si>
  <si>
    <t>용산더프라임 지하 2층 B201호</t>
  </si>
  <si>
    <t>126.969718522289</t>
  </si>
  <si>
    <t>37.5403958008247</t>
  </si>
  <si>
    <t>콘코디언빌딩 지하 4층</t>
  </si>
  <si>
    <t>경기도 성남시 분당구 탄천상로151번길 20</t>
  </si>
  <si>
    <t>월드쇼핑 A동 지하1층</t>
  </si>
  <si>
    <t>127.106819052222</t>
  </si>
  <si>
    <t>37.340325267557</t>
  </si>
  <si>
    <t>서울시 성동구 성수이로22길 57</t>
  </si>
  <si>
    <t>영진디지털타워 지하 2층</t>
  </si>
  <si>
    <t>127.063366280665</t>
  </si>
  <si>
    <t>37.543362738341</t>
  </si>
  <si>
    <t>서울시 영등포구 문래로28길 25</t>
  </si>
  <si>
    <t>세미콜론 문래N타워 지하 3층</t>
  </si>
  <si>
    <t>126.899975370783</t>
  </si>
  <si>
    <t>37.5163887012653</t>
  </si>
  <si>
    <t>박스풀</t>
    <phoneticPr fontId="1" type="noConversion"/>
  </si>
  <si>
    <t>서울특별시 용산구 효창원로62길 16</t>
  </si>
  <si>
    <t>126.962673492916</t>
  </si>
  <si>
    <t>37.5398085846585</t>
  </si>
  <si>
    <t>서울 서대문구 연희맛로 42</t>
  </si>
  <si>
    <t>126.931319302318</t>
  </si>
  <si>
    <t>37.5683693828709</t>
  </si>
  <si>
    <t>서울시 서초구 서초중앙로 176</t>
  </si>
  <si>
    <t>지하2층</t>
  </si>
  <si>
    <t>127.013182874419</t>
  </si>
  <si>
    <t>37.4975251598084</t>
  </si>
  <si>
    <t>경기도 광주시 순암로 451</t>
  </si>
  <si>
    <t>127.203328416895</t>
  </si>
  <si>
    <t>37.4086317062163</t>
  </si>
  <si>
    <t>경기도 광주시 순암로 425-9</t>
  </si>
  <si>
    <t>127.206770002862</t>
  </si>
  <si>
    <t>37.4072125798797</t>
  </si>
  <si>
    <t>서울특별시 송파구 법원로8길 8</t>
  </si>
  <si>
    <t>지하 2층 203호</t>
  </si>
  <si>
    <t>127.121965851587</t>
  </si>
  <si>
    <t>37.4840522567721</t>
  </si>
  <si>
    <t>대구광역시 중구 달구벌대로 2177</t>
  </si>
  <si>
    <t>경북대학교 교내</t>
  </si>
  <si>
    <t>128.601668801093</t>
  </si>
  <si>
    <t>35.8642264766834</t>
  </si>
  <si>
    <t>대구 북구 대현로3길 8-2</t>
  </si>
  <si>
    <t>128.603282746097</t>
  </si>
  <si>
    <t>35.886787539083</t>
  </si>
  <si>
    <t>경기도 용인시 처인구 지삼로 515</t>
  </si>
  <si>
    <t>127.157130838132</t>
  </si>
  <si>
    <t>37.2395726388346</t>
  </si>
  <si>
    <t>편안창고</t>
    <phoneticPr fontId="1" type="noConversion"/>
  </si>
  <si>
    <t>서울특별시 강남구 논현동 45-6</t>
  </si>
  <si>
    <t>B2F</t>
  </si>
  <si>
    <t>127.023464677046</t>
  </si>
  <si>
    <t>37.5128099311089</t>
  </si>
  <si>
    <t>서울특별시 강남구 논현동 135</t>
  </si>
  <si>
    <t>127.027359457061</t>
  </si>
  <si>
    <t>37.5121536126379</t>
  </si>
  <si>
    <t>서울특별시 강남구 논현동 277-35</t>
  </si>
  <si>
    <t>127.041630162334</t>
  </si>
  <si>
    <t>37.5098922489512</t>
  </si>
  <si>
    <t>서울특별시 서초구 양재동 2-37</t>
  </si>
  <si>
    <t>127.040855719157</t>
  </si>
  <si>
    <t>37.4851607033675</t>
  </si>
  <si>
    <t>서울특별시 서초구 방배동 421-3</t>
  </si>
  <si>
    <t>B1F, B2F</t>
  </si>
  <si>
    <t>126.983940643351</t>
  </si>
  <si>
    <t>37.4849875553852</t>
  </si>
  <si>
    <t>서울특별시 서초구 양재동 209</t>
  </si>
  <si>
    <t>B1F</t>
  </si>
  <si>
    <t>127.034428500254</t>
  </si>
  <si>
    <t>37.4648981373927</t>
  </si>
  <si>
    <t>서울 동작구 사당동 207-3</t>
  </si>
  <si>
    <t>인더네이처 지하2층</t>
  </si>
  <si>
    <t>126.967005813143</t>
  </si>
  <si>
    <t>37.4878070786464</t>
  </si>
  <si>
    <t>서울시 광진구 군자동 100-105</t>
  </si>
  <si>
    <t>현대프라자 3층</t>
  </si>
  <si>
    <t>127.071476458968</t>
  </si>
  <si>
    <t>37.5519114682698</t>
  </si>
  <si>
    <t>서울특별시 송파구 석촌동 158-2</t>
  </si>
  <si>
    <t>127.10131348746</t>
  </si>
  <si>
    <t>37.5070416688275</t>
  </si>
  <si>
    <t>서울특별시 종로구 효제동 126-2</t>
  </si>
  <si>
    <t>102동 B1F</t>
  </si>
  <si>
    <t>127.003856758491</t>
  </si>
  <si>
    <t>37.5737248111274</t>
  </si>
  <si>
    <t>서울 관악구 봉천동 1708</t>
  </si>
  <si>
    <t>두산아파트상가 B1F</t>
  </si>
  <si>
    <t>126.942894626699</t>
  </si>
  <si>
    <t>37.4845267749186</t>
  </si>
  <si>
    <t>서울특별시 강동구 천호동 458-3</t>
  </si>
  <si>
    <t>B1F 1호, 2호</t>
  </si>
  <si>
    <t>127.122376497774</t>
  </si>
  <si>
    <t>37.5394688812032</t>
  </si>
  <si>
    <t>서울시 성북구 동소문동7가 88</t>
  </si>
  <si>
    <t>127.013833945899</t>
  </si>
  <si>
    <t>37.596918147907</t>
  </si>
  <si>
    <t>서울특별시 송파구 문정동 14-4</t>
  </si>
  <si>
    <t>한일빌딩 지하1층</t>
  </si>
  <si>
    <t>127.127802701242</t>
  </si>
  <si>
    <t>37.4874114411758</t>
  </si>
  <si>
    <t>서울 영등포구 신길동 235-6</t>
  </si>
  <si>
    <t>리버스시티오피스텔 지하1층</t>
  </si>
  <si>
    <t>126.912698971514</t>
  </si>
  <si>
    <t>37.5056626955002</t>
  </si>
  <si>
    <t>서울 중랑구 상봉동 116-17</t>
  </si>
  <si>
    <t>로젠하임아파트 지하1층</t>
  </si>
  <si>
    <t>127.083131258595</t>
  </si>
  <si>
    <t>37.5960799617292</t>
  </si>
  <si>
    <t>서울특별시 관악구 신림동 564-7</t>
  </si>
  <si>
    <t>126.909066840968</t>
  </si>
  <si>
    <t>37.4811194122575</t>
  </si>
  <si>
    <t>서울특별시 금천구 가산동 327-24</t>
  </si>
  <si>
    <t>2F 206호</t>
  </si>
  <si>
    <t>126.884006548055</t>
  </si>
  <si>
    <t>37.4704126681546</t>
  </si>
  <si>
    <t>서울특별시 강북구 미아동 164-5</t>
  </si>
  <si>
    <t>127.026214783948</t>
  </si>
  <si>
    <t>37.6322332677737</t>
  </si>
  <si>
    <t>스토어허브</t>
    <phoneticPr fontId="1" type="noConversion"/>
  </si>
  <si>
    <t>서울시 양천구 중앙로32길 55</t>
  </si>
  <si>
    <t>동화목동프라자빌딩 B1</t>
  </si>
  <si>
    <t>126.859448818358</t>
  </si>
  <si>
    <t>37.5198692682444</t>
  </si>
  <si>
    <t>서울시 성동구 금호로 102</t>
  </si>
  <si>
    <t>벽산하이피아프라자 4층</t>
  </si>
  <si>
    <t>127.026272753093</t>
  </si>
  <si>
    <t>37.5516094238096</t>
  </si>
  <si>
    <t>경기도 고양시 덕양구 중앙로 616</t>
  </si>
  <si>
    <t>126.830285514511</t>
  </si>
  <si>
    <t>37.6271032030175</t>
  </si>
  <si>
    <t>서울시 강남구 테헤란로 406</t>
  </si>
  <si>
    <t>샹제리제센터 A동 지하 2층</t>
    <phoneticPr fontId="1" type="noConversion"/>
  </si>
  <si>
    <t>127.049963989803</t>
  </si>
  <si>
    <t>37.5043809944112</t>
  </si>
  <si>
    <t>서울시 강남구 논현로 641</t>
  </si>
  <si>
    <t>대우아이빌힐타운 1층</t>
  </si>
  <si>
    <t>127.03162940528</t>
  </si>
  <si>
    <t>37.5108368999065</t>
  </si>
  <si>
    <t>서울시 송파구 송파대로 28길 27</t>
    <phoneticPr fontId="1" type="noConversion"/>
  </si>
  <si>
    <t>길 27, 송파성원상떼빌 지하 1층 11호</t>
  </si>
  <si>
    <t>서울시 영등포구 선유서로 24길 6</t>
    <phoneticPr fontId="1" type="noConversion"/>
  </si>
  <si>
    <t>길 6, 중흥 S-Class 지하 1층</t>
  </si>
  <si>
    <t>서울시 강서구 강서로 416</t>
  </si>
  <si>
    <t>스토어허브 마곡타워</t>
    <phoneticPr fontId="1" type="noConversion"/>
  </si>
  <si>
    <t>126.840061575529</t>
  </si>
  <si>
    <t>37.5625255556541</t>
  </si>
  <si>
    <t>서울시 성동구 서울숲2길 32-14</t>
  </si>
  <si>
    <t>갤러리아포레 B1</t>
  </si>
  <si>
    <t>엑스트라스페이스</t>
    <phoneticPr fontId="1" type="noConversion"/>
  </si>
  <si>
    <t>서울특별시 서초구 서초중앙로 209</t>
  </si>
  <si>
    <t>127.011825492621</t>
  </si>
  <si>
    <t>37.5003183328671</t>
  </si>
  <si>
    <t>서울시 서초구 매헌로 16</t>
  </si>
  <si>
    <t>127.036947909974</t>
  </si>
  <si>
    <t>37.462467348157</t>
  </si>
  <si>
    <t>서울특별시 강남구 선릉로 823</t>
  </si>
  <si>
    <t>127.039342517747</t>
  </si>
  <si>
    <t>37.5256355438421</t>
  </si>
  <si>
    <t>서울시 영등포구 국회대로 54길 10</t>
    <phoneticPr fontId="1" type="noConversion"/>
  </si>
  <si>
    <t>경기도 성남시 분당구 야탑로 24</t>
  </si>
  <si>
    <t>127.12161476498</t>
  </si>
  <si>
    <t>37.4085706382227</t>
  </si>
  <si>
    <t>서울시 금천구 서부샛길 648</t>
  </si>
  <si>
    <t>126.876180729249</t>
  </si>
  <si>
    <t>37.4812044944609</t>
  </si>
  <si>
    <t>지하철역</t>
    <phoneticPr fontId="1" type="noConversion"/>
  </si>
  <si>
    <t>노선</t>
    <phoneticPr fontId="1" type="noConversion"/>
  </si>
  <si>
    <t>역거리</t>
    <phoneticPr fontId="1" type="noConversion"/>
  </si>
  <si>
    <t>창고주소</t>
    <phoneticPr fontId="1" type="noConversion"/>
  </si>
  <si>
    <t>127.150398292605</t>
  </si>
  <si>
    <t>37.4970668737523</t>
  </si>
  <si>
    <t>127.105023305709</t>
  </si>
  <si>
    <t>36.7977747250416</t>
  </si>
  <si>
    <t>127.139995148857</t>
  </si>
  <si>
    <t>37.3904434800614</t>
  </si>
  <si>
    <t>127.014240773026</t>
  </si>
  <si>
    <t>37.0286058682229</t>
  </si>
  <si>
    <t>126.596350255772</t>
  </si>
  <si>
    <t>37.6865431936001</t>
  </si>
  <si>
    <t>128.46189509706</t>
  </si>
  <si>
    <t>35.6932487353268</t>
  </si>
  <si>
    <t>127.32587777686</t>
  </si>
  <si>
    <t>37.2506401003968</t>
  </si>
  <si>
    <t>127.120132764747</t>
  </si>
  <si>
    <t>37.4948121610825</t>
  </si>
  <si>
    <t>126.88610509721</t>
  </si>
  <si>
    <t>37.5235893875941</t>
  </si>
  <si>
    <t>126.906430209934</t>
  </si>
  <si>
    <t>37.5236586861947</t>
  </si>
  <si>
    <t>점포거리</t>
    <phoneticPr fontId="1" type="noConversion"/>
  </si>
  <si>
    <t>지번</t>
    <phoneticPr fontId="1" type="noConversion"/>
  </si>
  <si>
    <t>창고명</t>
    <phoneticPr fontId="1" type="noConversion"/>
  </si>
  <si>
    <t>평수</t>
    <phoneticPr fontId="1" type="noConversion"/>
  </si>
  <si>
    <t>건축연수</t>
    <phoneticPr fontId="1" type="noConversion"/>
  </si>
  <si>
    <t>수준</t>
    <phoneticPr fontId="1" type="noConversion"/>
  </si>
  <si>
    <t>상가</t>
  </si>
  <si>
    <t>해당층</t>
  </si>
  <si>
    <t>매매가(만원)</t>
    <phoneticPr fontId="1" type="noConversion"/>
  </si>
  <si>
    <t>평당가</t>
    <phoneticPr fontId="1" type="noConversion"/>
  </si>
  <si>
    <t>경과연수</t>
    <phoneticPr fontId="1" type="noConversion"/>
  </si>
  <si>
    <t>수준</t>
  </si>
  <si>
    <t>경과연수대</t>
    <phoneticPr fontId="1" type="noConversion"/>
  </si>
  <si>
    <t>평수대</t>
    <phoneticPr fontId="1" type="noConversion"/>
  </si>
  <si>
    <t>층수대</t>
    <phoneticPr fontId="1" type="noConversion"/>
  </si>
  <si>
    <t>현재</t>
    <phoneticPr fontId="1" type="noConversion"/>
  </si>
  <si>
    <t>Input</t>
    <phoneticPr fontId="1" type="noConversion"/>
  </si>
  <si>
    <t>건축년도</t>
    <phoneticPr fontId="1" type="noConversion"/>
  </si>
  <si>
    <t>이내</t>
    <phoneticPr fontId="1" type="noConversion"/>
  </si>
  <si>
    <t>저</t>
    <phoneticPr fontId="1" type="noConversion"/>
  </si>
  <si>
    <t>전용평수</t>
    <phoneticPr fontId="1" type="noConversion"/>
  </si>
  <si>
    <t>중</t>
    <phoneticPr fontId="1" type="noConversion"/>
  </si>
  <si>
    <t>해당층</t>
    <phoneticPr fontId="1" type="noConversion"/>
  </si>
  <si>
    <t>고</t>
    <phoneticPr fontId="1" type="noConversion"/>
  </si>
  <si>
    <t>전체층수</t>
    <phoneticPr fontId="1" type="noConversion"/>
  </si>
  <si>
    <t>이상</t>
    <phoneticPr fontId="1" type="noConversion"/>
  </si>
  <si>
    <t>Output</t>
    <phoneticPr fontId="1" type="noConversion"/>
  </si>
  <si>
    <t xml:space="preserve"> 경과연수, 평수, 층수를 그룹핑에 맞게 표준화시킨다.</t>
    <phoneticPr fontId="1" type="noConversion"/>
  </si>
  <si>
    <t>층수</t>
    <phoneticPr fontId="1" type="noConversion"/>
  </si>
  <si>
    <t>평당가격</t>
    <phoneticPr fontId="1" type="noConversion"/>
  </si>
  <si>
    <t>&gt; 평수와 경과연수, 층수에 맞는 평당가만 골라서 평균값을 낸다.</t>
    <phoneticPr fontId="1" type="noConversion"/>
  </si>
  <si>
    <t>매각금액</t>
    <phoneticPr fontId="1" type="noConversion"/>
  </si>
  <si>
    <t>감정가</t>
    <phoneticPr fontId="1" type="noConversion"/>
  </si>
  <si>
    <t>매물건수</t>
    <phoneticPr fontId="1" type="noConversion"/>
  </si>
  <si>
    <t>주택</t>
    <phoneticPr fontId="1" type="noConversion"/>
  </si>
  <si>
    <t>건</t>
    <phoneticPr fontId="1" type="noConversion"/>
  </si>
  <si>
    <t>만원</t>
    <phoneticPr fontId="1" type="noConversion"/>
  </si>
  <si>
    <t>대</t>
    <phoneticPr fontId="1" type="noConversion"/>
  </si>
  <si>
    <t>lan</t>
    <phoneticPr fontId="1" type="noConversion"/>
  </si>
  <si>
    <t>lon</t>
    <phoneticPr fontId="1" type="noConversion"/>
  </si>
  <si>
    <t>2607481314</t>
  </si>
  <si>
    <t>1154510100</t>
  </si>
  <si>
    <t>단지내상가</t>
  </si>
  <si>
    <t>NDOC1</t>
  </si>
  <si>
    <t>1</t>
  </si>
  <si>
    <t>20억</t>
  </si>
  <si>
    <t>남향</t>
  </si>
  <si>
    <t>가디역 초역세권  지하철 연결건물 공실걱정X 수익률 4프로대</t>
  </si>
  <si>
    <t>25년이내,1층,주차가능,남향</t>
  </si>
  <si>
    <t>0</t>
  </si>
  <si>
    <t>매경부동산</t>
  </si>
  <si>
    <t>아스크공인중개사사무소</t>
  </si>
  <si>
    <t>2607512407</t>
  </si>
  <si>
    <t>2</t>
  </si>
  <si>
    <t>5억 8,000</t>
  </si>
  <si>
    <t>서향</t>
  </si>
  <si>
    <t>급매 모든업종가능 사무실,음식점 등 가능</t>
  </si>
  <si>
    <t>10년이내,급매,지상층(1층제외),주차가능</t>
  </si>
  <si>
    <t>부동산뱅크</t>
  </si>
  <si>
    <t>태양공인중개사사무소</t>
  </si>
  <si>
    <t>2607540029</t>
  </si>
  <si>
    <t>3억 5,000</t>
  </si>
  <si>
    <t>남서향</t>
  </si>
  <si>
    <t>전용17 업종제한X근생 유동인구多 가산역세권 건물관리굿 오피스상권</t>
  </si>
  <si>
    <t>25년이내,지상층(1층제외),주차가능,엘리베이터</t>
  </si>
  <si>
    <t>산업부동산</t>
  </si>
  <si>
    <t>파트너스공인중개사사무소</t>
  </si>
  <si>
    <t>2607280146</t>
  </si>
  <si>
    <t>4121010400</t>
  </si>
  <si>
    <t>일반상가</t>
  </si>
  <si>
    <t>OWNER</t>
  </si>
  <si>
    <t>9억</t>
  </si>
  <si>
    <t>북서향</t>
  </si>
  <si>
    <t>수익성높은 투자용상가 대로변 광고효과 좋은위치 음식업 성업중</t>
  </si>
  <si>
    <t>15년이내,1층,관리비20만원이하,주차가능</t>
  </si>
  <si>
    <t>부동산114</t>
  </si>
  <si>
    <t>삼성월드공인중개사</t>
  </si>
  <si>
    <t>2607245168</t>
  </si>
  <si>
    <t>4</t>
  </si>
  <si>
    <t>9억 9,500</t>
  </si>
  <si>
    <t>대로변 노출좋은 상가, 전용 74, 2개호실, 안정적인 수익</t>
  </si>
  <si>
    <t>10년이내,중층,주차가능,남향</t>
  </si>
  <si>
    <t>우리집부동산</t>
  </si>
  <si>
    <t>OK공인중개사사무소</t>
  </si>
  <si>
    <t>1154510200</t>
  </si>
  <si>
    <t>복합상가</t>
  </si>
  <si>
    <t>5억</t>
  </si>
  <si>
    <t>동향</t>
  </si>
  <si>
    <t>10년이내,1층,관리비20만원이하,주차가능</t>
  </si>
  <si>
    <t>(주)우강부동산중개법인</t>
  </si>
  <si>
    <t>2607384195</t>
  </si>
  <si>
    <t>3억</t>
  </si>
  <si>
    <t>남동향</t>
  </si>
  <si>
    <t>실전용26,가산초역세권,실사용가능,2종근린생활시설</t>
  </si>
  <si>
    <t>25년이내,지하층,주차가능,엘리베이터</t>
  </si>
  <si>
    <t>경신부동산공인중개사사무소</t>
  </si>
  <si>
    <t>2607314524</t>
  </si>
  <si>
    <t>12억</t>
  </si>
  <si>
    <t>끝내준다 현 임차인 맞춰진상태로 투자만 가능합니다</t>
  </si>
  <si>
    <t>10년이내,지하층,주차가능,엘리베이터</t>
  </si>
  <si>
    <t>2607345974</t>
  </si>
  <si>
    <t>1153010200</t>
  </si>
  <si>
    <t>7억 5,000</t>
  </si>
  <si>
    <t>수익률4.9,임대투자,1층전면,전용약22</t>
  </si>
  <si>
    <t>15년이내,1층,주차가능,엘리베이터</t>
  </si>
  <si>
    <t>지디부동산중개법인</t>
  </si>
  <si>
    <t>2607346299</t>
  </si>
  <si>
    <t>9억 5,000</t>
  </si>
  <si>
    <t>대단지 오피스텔 1층 상가 전용15</t>
  </si>
  <si>
    <t>10년이내,1층,주차가능,남동향</t>
  </si>
  <si>
    <t>금강산부동산공인중개사사무소</t>
  </si>
  <si>
    <t>2607412347</t>
  </si>
  <si>
    <t>2억 6,000</t>
  </si>
  <si>
    <t>HanSin 급매,대로변 활성화된 근생,주변 대단지 아파트</t>
  </si>
  <si>
    <t>25년이내,1층,급매,주차가능</t>
  </si>
  <si>
    <t>한신단지내공인중개사사무소</t>
  </si>
  <si>
    <t>2607341966</t>
  </si>
  <si>
    <t>6억 9,000</t>
  </si>
  <si>
    <t>가시성 좋은 상가 매매, 투자 강추, 임차인 장기 운영</t>
  </si>
  <si>
    <t>25년이내,고층,주차가능,총2층</t>
  </si>
  <si>
    <t>진공인중개사무소</t>
  </si>
  <si>
    <t>2607389240</t>
  </si>
  <si>
    <t>15억 5,000</t>
  </si>
  <si>
    <t>가산디지털 대로변 신축 2층 매매 수익률 미래가치 훌륭한 넓은상가</t>
  </si>
  <si>
    <t>4년이내,지상층(1층제외),주차가능,동향</t>
  </si>
  <si>
    <t>찰리공인중개사사무소</t>
  </si>
  <si>
    <t>2607408170</t>
  </si>
  <si>
    <t>2억 7,000</t>
  </si>
  <si>
    <t>학원으로 임대중인 임대료 잘 나오는 상가</t>
  </si>
  <si>
    <t>10년이내,지상층(1층제외),주차가능,엘리베이터</t>
  </si>
  <si>
    <t>캐슬단지내부동산공인중개사사무소</t>
  </si>
  <si>
    <t>2607068882</t>
  </si>
  <si>
    <t>1억 2,000</t>
  </si>
  <si>
    <t>투자 실사용가능 2종근생 소형사무실 신독산역출입구옆 대로변</t>
  </si>
  <si>
    <t>10년이내,지상층(1층제외),관리비10만원이하,주차가능</t>
  </si>
  <si>
    <t>부동산써브</t>
  </si>
  <si>
    <t>좋은부동산 공인중개사사무소</t>
  </si>
  <si>
    <t>2607099754</t>
  </si>
  <si>
    <t>9억 800</t>
  </si>
  <si>
    <t>실30 초역세권 1,7호선 연결건물 유동인구 많은 상가 투자 실입주 추천</t>
  </si>
  <si>
    <t>25년이내,지하층,주차가능,천장에어컨</t>
  </si>
  <si>
    <t>미라클공인중개사사무소</t>
  </si>
  <si>
    <t>2607164583</t>
  </si>
  <si>
    <t>1162010200</t>
  </si>
  <si>
    <t>8억 8,000</t>
  </si>
  <si>
    <t>유동인구 많은 아파트단지1층상가 . 수익률 굿</t>
  </si>
  <si>
    <t>4년이내,역세권,1층,주차가능</t>
  </si>
  <si>
    <t>부동산포스</t>
  </si>
  <si>
    <t>뉴포레공인중개사사무소</t>
  </si>
  <si>
    <t>2607150959</t>
  </si>
  <si>
    <t>4억 3,000</t>
  </si>
  <si>
    <t>실18p 상가매매, 제1종근생에 사업자등록가능.</t>
  </si>
  <si>
    <t>15년이내,마당,지하층,관리비20만원이하</t>
  </si>
  <si>
    <t>공장맨부동산중개</t>
  </si>
  <si>
    <t>2607101388</t>
  </si>
  <si>
    <t>11억</t>
  </si>
  <si>
    <t>유동인구 보장, 실57, 디지털단지 내 가장 활발한 식당가, 실입주가능</t>
  </si>
  <si>
    <t>2607103186</t>
  </si>
  <si>
    <t>4억 9,000</t>
  </si>
  <si>
    <t>l실32l이사하시,엘벳앞,유동인구많은자리,적극추천물건</t>
  </si>
  <si>
    <t>4년이내,지상층(1층제외),주차가능,서향</t>
  </si>
  <si>
    <t>G타워공인중개사사무소</t>
  </si>
  <si>
    <t>2607059075</t>
  </si>
  <si>
    <t>북향</t>
  </si>
  <si>
    <t>전용31.7 에스컬레이터 엘리베이터 바로 앞  월세 가능</t>
  </si>
  <si>
    <t>4년이내,지상층(1층제외),주차가능,엘리베이터</t>
  </si>
  <si>
    <t>광명역호박 공인중개사사무소</t>
  </si>
  <si>
    <t>2607012776</t>
  </si>
  <si>
    <t>5</t>
  </si>
  <si>
    <t>4억 5,000</t>
  </si>
  <si>
    <t>수익률 4이상 생활비 나오는 세팅으로 투자하기 좋은 매물</t>
  </si>
  <si>
    <t>25년이내,중층,주차가능,엘리베이터</t>
  </si>
  <si>
    <t>씨에스 상가부동산 공인중개사사무소</t>
  </si>
  <si>
    <t>2606793634</t>
  </si>
  <si>
    <t>5억 5,000</t>
  </si>
  <si>
    <t>북동향</t>
  </si>
  <si>
    <t>STAR 실29p I 병원자리 l 즉시입주</t>
  </si>
  <si>
    <t>광명역 스타 공인중개사사무소</t>
  </si>
  <si>
    <t>2606898631</t>
  </si>
  <si>
    <t>3</t>
  </si>
  <si>
    <t>7억</t>
  </si>
  <si>
    <t>위치좋고 정말 좋은 자리의 호실 입니다,자세한 문의는 연락주세요</t>
  </si>
  <si>
    <t>2년이내,지상층(1층제외),주차가능,엘리베이터</t>
  </si>
  <si>
    <t>공실클럽</t>
  </si>
  <si>
    <t>임세령공인중개사사무소</t>
  </si>
  <si>
    <t>2606744365</t>
  </si>
  <si>
    <t>공실 매수해서 영업추천  조정가능해요</t>
  </si>
  <si>
    <t>4년이내,지하층,관리비20만원이하,주차가능</t>
  </si>
  <si>
    <t>부동산렛츠</t>
  </si>
  <si>
    <t>드림부동산공인중개사사무소</t>
  </si>
  <si>
    <t>2606795460</t>
  </si>
  <si>
    <t>전용 44, 노출좋은 대로변,  임대 맞추어진 상가</t>
  </si>
  <si>
    <t>25년이내,중층,주차가능,동향</t>
  </si>
  <si>
    <t>3억 3,000</t>
  </si>
  <si>
    <t>25년이내,1층,관리비10만원이하,주차가능</t>
  </si>
  <si>
    <t>유명 공인중개사사무소</t>
  </si>
  <si>
    <t>2606498271</t>
  </si>
  <si>
    <t>1억 5,000</t>
  </si>
  <si>
    <t>세끼고 급매. 저렴한가격. 추후 매수인직접 운영도 가능.</t>
  </si>
  <si>
    <t>10년이내,1층,급매,관리비10만원이하</t>
  </si>
  <si>
    <t>굿모닝부동산중개법인주식회사</t>
  </si>
  <si>
    <t>2606663948</t>
  </si>
  <si>
    <t>대로변 전면노출위치  투자하기 좋은상가  현재 판매업 성업중</t>
  </si>
  <si>
    <t>2606670038</t>
  </si>
  <si>
    <t>6억</t>
  </si>
  <si>
    <t>간판노출 잘되고 해 잘드는 호실, 월세 잘 맞춰져 있어요</t>
  </si>
  <si>
    <t>10년이내,중층,주차가능,총3층</t>
  </si>
  <si>
    <t>우대빵부동산(반값수수료)금천공인중개사사무소</t>
  </si>
  <si>
    <t>2606736880</t>
  </si>
  <si>
    <t>3억 7,500</t>
  </si>
  <si>
    <t>높은 수익률 有｜지층 같지 않은 상가｜현재 임차인 영업중</t>
  </si>
  <si>
    <t>10년이내,지하층,관리비20만원이하,주차가능</t>
  </si>
  <si>
    <t>청정부동산 공인중개사사무소</t>
  </si>
  <si>
    <t>2606622630</t>
  </si>
  <si>
    <t>8억</t>
  </si>
  <si>
    <t>PC방으로 임대중. 안정적으로 수익 보장됨.</t>
  </si>
  <si>
    <t>10년이내,중층,주차가능,총5층</t>
  </si>
  <si>
    <t>시티공인중개사사무소</t>
  </si>
  <si>
    <t>2606615382</t>
  </si>
  <si>
    <t>급매, 부동산지정호실, 연면적26000평</t>
  </si>
  <si>
    <t>10년이내,1층,급매,주차가능</t>
  </si>
  <si>
    <t>한신부동산공인중개사사무소</t>
  </si>
  <si>
    <t>2606542544</t>
  </si>
  <si>
    <t>6억 5,000</t>
  </si>
  <si>
    <t>1층같은지하1층,전면노출,수익율6.1프로,투자매물,임차연장중</t>
  </si>
  <si>
    <t>2606422151</t>
  </si>
  <si>
    <t>6억 4,000</t>
  </si>
  <si>
    <t>넓은 전용 대단지 핵심상권</t>
  </si>
  <si>
    <t>베스트롯데캐슬부동산공인중개사사무소</t>
  </si>
  <si>
    <t>2606447533</t>
  </si>
  <si>
    <t>17억</t>
  </si>
  <si>
    <t>역5분풀임대 지산1층전면</t>
  </si>
  <si>
    <t>25년이내,1층,주차가능,천장에어컨</t>
  </si>
  <si>
    <t>현대부동산공인중개사사무소</t>
  </si>
  <si>
    <t>2606496618</t>
  </si>
  <si>
    <t>특추 대단지단지내 상가, 구로디지털역근처, 수익형 상가</t>
  </si>
  <si>
    <t>4년이내,1층,주차가능,남향</t>
  </si>
  <si>
    <t>신대방현대(단지내010-4936-9891)공인중개사사무소</t>
  </si>
  <si>
    <t>2606451818</t>
  </si>
  <si>
    <t>1억 8,000</t>
  </si>
  <si>
    <t>실12p 업종제한없는 상가겸 사무실 활용가능</t>
  </si>
  <si>
    <t>25년이내,1층,주차가능,북향</t>
  </si>
  <si>
    <t>(주)가산테라부동산중개법인</t>
  </si>
  <si>
    <t>2606449105</t>
  </si>
  <si>
    <t>4억</t>
  </si>
  <si>
    <t>구로 1층 15p근생 상가 4억 실입주매매가능 음식점 추천</t>
  </si>
  <si>
    <t>10년이내,1층,주차가능,엘리베이터</t>
  </si>
  <si>
    <t>2606411792</t>
  </si>
  <si>
    <t>6</t>
  </si>
  <si>
    <t>투자용 정사각형구조상가  학원 성업중 전용43P 금액조정가능</t>
  </si>
  <si>
    <t>25년이내,고층,주차가능,엘리베이터</t>
  </si>
  <si>
    <t>2606179067</t>
  </si>
  <si>
    <t>급매 초역세권 도로변노출 1층상가</t>
  </si>
  <si>
    <t>롯데금나래공인중개사사무소</t>
  </si>
  <si>
    <t>2606365681</t>
  </si>
  <si>
    <t>10억</t>
  </si>
  <si>
    <t>수익률6, 성업중인 상가 투자, 대형지식산업센터 활성화된 식당가, 추천</t>
  </si>
  <si>
    <t>진성공인중개사사무소</t>
  </si>
  <si>
    <t>2606184519</t>
  </si>
  <si>
    <t>초역세권 탄탄한 병원 임차맞춰진 상가 수익률 4.46프로</t>
  </si>
  <si>
    <t>4년이내,지상층(1층제외),주차가능,북서향</t>
  </si>
  <si>
    <t>2606258187</t>
  </si>
  <si>
    <t>에이스한솔타워 분식지정호실, 건물내 식당수 절대부족</t>
  </si>
  <si>
    <t>2606326624</t>
  </si>
  <si>
    <t>12억 9,500</t>
  </si>
  <si>
    <t>대로변 노출좋은 상가, 전용 112, 3개호실, 협의 후 입주 가능</t>
  </si>
  <si>
    <t>2606246564</t>
  </si>
  <si>
    <t>4억 8,000</t>
  </si>
  <si>
    <t>현재 미술학원 운영중이며 세끼고 매매 및 실입주 가능 합니다.</t>
  </si>
  <si>
    <t>10년이내,지하층,주차가능,총3층</t>
  </si>
  <si>
    <t>타임시티 공인중개사사무소</t>
  </si>
  <si>
    <t>2606242218</t>
  </si>
  <si>
    <t>김밥만 팔아도 잘될자리, 건물내 상가가 많이 없습니다.</t>
  </si>
  <si>
    <t>10년이내,역세권,1층,관리비10만원이하</t>
  </si>
  <si>
    <t>2606243744</t>
  </si>
  <si>
    <t>메이저 임차인 입점완료 향후 5년간은 공실없을 자리</t>
  </si>
  <si>
    <t>14억 5,000</t>
  </si>
  <si>
    <t>2606297237</t>
  </si>
  <si>
    <t>4억 7,000</t>
  </si>
  <si>
    <t>급매 2층전면부 노출상가 제2종근생</t>
  </si>
  <si>
    <t>25년이내,급매,지상층(1층제외),주차가능</t>
  </si>
  <si>
    <t>2606324572</t>
  </si>
  <si>
    <t>소하상업지역 메인도로, 현재 성업중, 부가가치세 별도</t>
  </si>
  <si>
    <t>25년이내,지상층(1층제외),주차가능,남서향</t>
  </si>
  <si>
    <t>2606288780</t>
  </si>
  <si>
    <t>안정적  높은 수익률, 이마트 바로앞, 구름산지구 호재까지, 강추</t>
  </si>
  <si>
    <t>15년이내,중층,주차가능,총3층</t>
  </si>
  <si>
    <t>광명역일등공인중개사사무소</t>
  </si>
  <si>
    <t>2607454251</t>
  </si>
  <si>
    <t>DOCV2</t>
  </si>
  <si>
    <t>상가  매매  유동인구  많음</t>
  </si>
  <si>
    <t>롯데114부동산공인중개사사무소</t>
  </si>
  <si>
    <t>2607407560</t>
  </si>
  <si>
    <t>3억 4,300</t>
  </si>
  <si>
    <t>5000세대 단지상가 옷가게성업중</t>
  </si>
  <si>
    <t>10년이내,1층,관리비10만원이하,주차가능</t>
  </si>
  <si>
    <t>2억 8,000</t>
  </si>
  <si>
    <t>2606136539</t>
  </si>
  <si>
    <t>15억</t>
  </si>
  <si>
    <t>성신공인중개사사무소</t>
  </si>
  <si>
    <t>2606103861</t>
  </si>
  <si>
    <t>신안산선더블역세권.대단지.1층상가.가격협의</t>
  </si>
  <si>
    <t>골드(단지내02-6334-4989)공인중개사사무소</t>
  </si>
  <si>
    <t>2607118614</t>
  </si>
  <si>
    <t>5억 4,000</t>
  </si>
  <si>
    <t>유동인구 많은 항아리 상권</t>
  </si>
  <si>
    <t>10년이내,중층,주차가능,엘리베이터</t>
  </si>
  <si>
    <t>2605996541</t>
  </si>
  <si>
    <t>신림 힐스테이트뉴포레 1층 상가매매꾸준한 임대수익</t>
  </si>
  <si>
    <t>리더스부동산컨설팅공인중개사사무소</t>
  </si>
  <si>
    <t>2607350027</t>
  </si>
  <si>
    <t>NDOC2</t>
  </si>
  <si>
    <t>20억 6,000</t>
  </si>
  <si>
    <t>전용118, 공실없는 상가 투자 상품, 교통편리한 상가</t>
  </si>
  <si>
    <t>진성공인중개사사무소아티스포럼</t>
  </si>
  <si>
    <t>2606008948</t>
  </si>
  <si>
    <t>1154510300</t>
  </si>
  <si>
    <t>7억 6,000</t>
  </si>
  <si>
    <t>시흥사거리 상가 금천구청역 근접 주변 대단위 아파트단지</t>
  </si>
  <si>
    <t>25년이내,1층,관리비20만원이하,주차가능</t>
  </si>
  <si>
    <t>해달공인중개사사무소</t>
  </si>
  <si>
    <t>2605973844</t>
  </si>
  <si>
    <t xml:space="preserve">지식산업센터 구내식당 </t>
  </si>
  <si>
    <t>리치공인중개사사무소</t>
  </si>
  <si>
    <t>2605909424</t>
  </si>
  <si>
    <t>전용12, 수익률보장, 공실없는 성업중인 상가, 1층같은지하, 귀한매물</t>
  </si>
  <si>
    <t>15년이내,지하층,주차가능,엘리베이터</t>
  </si>
  <si>
    <t>2605935351</t>
  </si>
  <si>
    <t>7</t>
  </si>
  <si>
    <t>8억 5,000</t>
  </si>
  <si>
    <t xml:space="preserve">가산디지털단지역 도보5분거리  업종제한없는  지원시설 룸3개 매매   </t>
  </si>
  <si>
    <t>25년이내,역세권,중층,주차가능</t>
  </si>
  <si>
    <t>라인공인중개사사무소</t>
  </si>
  <si>
    <t>2605862209</t>
  </si>
  <si>
    <t>40억</t>
  </si>
  <si>
    <t>더탑공인 남문시장 중심상가 급매 나왔습니다.</t>
  </si>
  <si>
    <t>25년이상,1층,급매,총3층</t>
  </si>
  <si>
    <t>더탑공인중개사사무소</t>
  </si>
  <si>
    <t>2605727950</t>
  </si>
  <si>
    <t>6억 2,000</t>
  </si>
  <si>
    <t>수익률 좋고 대로변에 위치하고 가시성 좋은 상가, 투자추천</t>
  </si>
  <si>
    <t>10년이내,중층,주차가능,북향</t>
  </si>
  <si>
    <t>2605737718</t>
  </si>
  <si>
    <t>투자로 적합한 상가 추천합니다</t>
  </si>
  <si>
    <t>15년이내,중층,주차가능,서향</t>
  </si>
  <si>
    <t>수공인중개사사무소</t>
  </si>
  <si>
    <t>2605671187</t>
  </si>
  <si>
    <t>4억 2,000</t>
  </si>
  <si>
    <t>가디역 지하철 연결된 지하상가 공실걱정X 수익률 6.15프로</t>
  </si>
  <si>
    <t>25년이내,역세권,지하층,주차가능</t>
  </si>
  <si>
    <t>2605738556</t>
  </si>
  <si>
    <t>위치 좋은 상가입니다.</t>
  </si>
  <si>
    <t>15년이내,고층,주차가능,엘리베이터</t>
  </si>
  <si>
    <t>2605736935</t>
  </si>
  <si>
    <t>학원으로 운영하고 있습니다</t>
  </si>
  <si>
    <t>2605722329</t>
  </si>
  <si>
    <t>힐스테이트 뉴포레 단지내 상가 1층. 안정적인 수익형 매물</t>
  </si>
  <si>
    <t>신연부동산공인중개사사무소</t>
  </si>
  <si>
    <t>2605738711</t>
  </si>
  <si>
    <t>7억 4,000</t>
  </si>
  <si>
    <t>입지조건 좋은 상가입니다</t>
  </si>
  <si>
    <t>10년이내,고층,주차가능,엘리베이터</t>
  </si>
  <si>
    <t>2605736651</t>
  </si>
  <si>
    <t>학원이 밀집되어 있는 건물 업종이 다양하게 입점되어 있습니다</t>
  </si>
  <si>
    <t>15년이내,중층,주차가능,엘리베이터</t>
  </si>
  <si>
    <t>2605736363</t>
  </si>
  <si>
    <t>단지내 상가이며 임차인 성업 중에 있습니다</t>
  </si>
  <si>
    <t>2605738329</t>
  </si>
  <si>
    <t>투자로 적합한 물건입니다</t>
  </si>
  <si>
    <t>2605626667</t>
  </si>
  <si>
    <t>13억</t>
  </si>
  <si>
    <t>전용 38, 대로변,가시성 접근성 최고, 현 우량임차인, 수익률5.3</t>
  </si>
  <si>
    <t>2605549168</t>
  </si>
  <si>
    <t>투자도 좋고, 실입주도 좋고 가산동 센트럴푸르지오시티 상가매매</t>
  </si>
  <si>
    <t>2605521877</t>
  </si>
  <si>
    <t>실32p 가산역연결 초역세권 병의원추천 업종자유</t>
  </si>
  <si>
    <t>25년이내,역세권,지상층(1층제외),주차가능</t>
  </si>
  <si>
    <t>2605526083</t>
  </si>
  <si>
    <t>1층. 역세권 대단지 상가. 꾸준한 월세수익</t>
  </si>
  <si>
    <t>태양(단지앞02-855-5925)공인중개사사무소</t>
  </si>
  <si>
    <t>2605517462</t>
  </si>
  <si>
    <t>안정적으로 임대수익률좋은 매물 구디역인근 세무서증측호재</t>
  </si>
  <si>
    <t>25년이상,1층,주차가능,총2층</t>
  </si>
  <si>
    <t>행복한집공인중개사사무소</t>
  </si>
  <si>
    <t>2605515700</t>
  </si>
  <si>
    <t>2억 1,000</t>
  </si>
  <si>
    <t>현재 상가12로 나누어서 2개로 임대중임</t>
  </si>
  <si>
    <t>25년이상,1층,관리비10만원이하,주차가능</t>
  </si>
  <si>
    <t>한양공인중개사사무소</t>
  </si>
  <si>
    <t>2605534021</t>
  </si>
  <si>
    <t>19억</t>
  </si>
  <si>
    <t>가산디지털 대로변 매매 수익률 매우훌륭 미래가치 훌륭한 수익형 상가</t>
  </si>
  <si>
    <t>4년이내,지하층,주차가능,동향</t>
  </si>
  <si>
    <t>2605035951</t>
  </si>
  <si>
    <t>MOBL</t>
  </si>
  <si>
    <t>상가매매,역세권,유동인구많음,자체상주인원많음,대규모상가</t>
  </si>
  <si>
    <t>2605473777</t>
  </si>
  <si>
    <t>l실13 l즉시입주가능,깨끗,엘리베이터사용용의,부드산추천물건</t>
  </si>
  <si>
    <t>4년이내,지하층,주차가능,엘리베이터</t>
  </si>
  <si>
    <t>2605476562</t>
  </si>
  <si>
    <t>깨끗하게 정리됨, 이마트상업지역내, 학원추천, 빠른입주</t>
  </si>
  <si>
    <t>10년이내,중층,주차가능,동향</t>
  </si>
  <si>
    <t>2607543639</t>
  </si>
  <si>
    <t>DOC</t>
  </si>
  <si>
    <t>바로 사업개시 가능.저렴한 매매가</t>
  </si>
  <si>
    <t>10년이내,지하층,주차가능,총4층</t>
  </si>
  <si>
    <t>롯데명가공인중개사사무소</t>
  </si>
  <si>
    <t>2607466829</t>
  </si>
  <si>
    <t>대로변 복합구분상가3층</t>
  </si>
  <si>
    <t>10년이내,지상층(1층제외),주차가능,동향</t>
  </si>
  <si>
    <t>남서울공인중개사사무소</t>
  </si>
  <si>
    <t>2607545117</t>
  </si>
  <si>
    <t>학원으로 임대차 성업중,수익률 좋음</t>
  </si>
  <si>
    <t>10년이내,지상층(1층제외),주차가능,남향</t>
  </si>
  <si>
    <t>2607556956</t>
  </si>
  <si>
    <t>8</t>
  </si>
  <si>
    <t>e마트 앞 프라자상가 소하토피아 고층으로 전망 굿.건물부가세별도.금액협의</t>
  </si>
  <si>
    <t>15년이내,고층,주차가능,동향</t>
  </si>
  <si>
    <t>킹덤공인중개사사무소</t>
  </si>
  <si>
    <t>2607501258</t>
  </si>
  <si>
    <t>1억 6,000</t>
  </si>
  <si>
    <t>사업승인 신청 단계입니다</t>
  </si>
  <si>
    <t>명성공인중개사사무소</t>
  </si>
  <si>
    <t>2607544734</t>
  </si>
  <si>
    <t>22억</t>
  </si>
  <si>
    <t>롯데캐슬 상가 요지 입점.가장 넓은 면적 .단체석  완비,임대문의도 환영</t>
  </si>
  <si>
    <t>10년이내,1층,주차가능,총3층</t>
  </si>
  <si>
    <t>2605236358</t>
  </si>
  <si>
    <t>25억 3,000</t>
  </si>
  <si>
    <t>전용181 대형 체육시설 스크린골프등 각종실내체육시설적합</t>
  </si>
  <si>
    <t>4년이내,지하층,주차가능,남동향</t>
  </si>
  <si>
    <t>광명역 단지내 공인중개사사무소</t>
  </si>
  <si>
    <t>2606709020</t>
  </si>
  <si>
    <t>42억 8,535</t>
  </si>
  <si>
    <t>전용 141p 운동시설 매매</t>
  </si>
  <si>
    <t>2605265365</t>
  </si>
  <si>
    <t>병의원 임차중 I 수익률 5.33 I 구로디지털단지역세권 시흥대로변</t>
  </si>
  <si>
    <t>10년이내,역세권,지상층(1층제외),주차가능</t>
  </si>
  <si>
    <t>단지앞성일공인중개사사무소</t>
  </si>
  <si>
    <t>2605197285</t>
  </si>
  <si>
    <t>경기 불황에도 임대료 걱정없는 매물입니다</t>
  </si>
  <si>
    <t>25년이내,중층,관리비20만원이하,주차가능</t>
  </si>
  <si>
    <t>2607195052</t>
  </si>
  <si>
    <t>금천구청역 초역세권 상가,유동인구 많은 상가</t>
  </si>
  <si>
    <t>10년이내,1층,주차가능,북향</t>
  </si>
  <si>
    <t>이엠아이중개법인</t>
  </si>
  <si>
    <t>2607195814</t>
  </si>
  <si>
    <t>2억</t>
  </si>
  <si>
    <t>아파트 후문입구쪽,전면상가</t>
  </si>
  <si>
    <t>25년이상,1층,주차가능,총3층</t>
  </si>
  <si>
    <t>2607195723</t>
  </si>
  <si>
    <t>향후 개발가능,대도로앞이며 후면상가</t>
  </si>
  <si>
    <t>2607201678</t>
  </si>
  <si>
    <t>독산동 우시장먹자골목 신축급상가매매 신독산역개통시 도보3분 최고의입지</t>
  </si>
  <si>
    <t>4년이내,1층,주차가능,서향</t>
  </si>
  <si>
    <t>2607369288</t>
  </si>
  <si>
    <t>9억 1,000</t>
  </si>
  <si>
    <t>투자가치높음 독산 초역세권 전면부 위치좋은매매</t>
  </si>
  <si>
    <t>나이스공인중개사사무소</t>
  </si>
  <si>
    <t>2607343863</t>
  </si>
  <si>
    <t>4121010300</t>
  </si>
  <si>
    <t>재건축추진 지분많고 투자성높은귀한매물 전용넓은사무실등 사용가능 강력추천</t>
  </si>
  <si>
    <t>25년이상,고층,주차가능,총4층</t>
  </si>
  <si>
    <t>서울공인중개사사무소</t>
  </si>
  <si>
    <t>2607202028</t>
  </si>
  <si>
    <t>가산디지털단지 역세권 구분상가 매매</t>
  </si>
  <si>
    <t>25년이내,마당,1층,주차가능</t>
  </si>
  <si>
    <t>동광 공인중개사사무소</t>
  </si>
  <si>
    <t>2605103437</t>
  </si>
  <si>
    <t>3억 4,000</t>
  </si>
  <si>
    <t>식당. 무인점포. 배달업종 등. 규제 없는 점포 매매</t>
  </si>
  <si>
    <t>10년이내,역세권,지하층,주차가능</t>
  </si>
  <si>
    <t>나이키공인중개사사무소</t>
  </si>
  <si>
    <t>2605065266</t>
  </si>
  <si>
    <t>4,400여세대 규모의 학원가내 학원으로 운영중임.</t>
  </si>
  <si>
    <t>10년이내,역세권,고층,주차가능</t>
  </si>
  <si>
    <t>2605135674</t>
  </si>
  <si>
    <t>광명구름산지구 바로 앞 130P 리모델링완료 요양원 병원 사무실</t>
  </si>
  <si>
    <t>15년이내,중층,주차가능,남향</t>
  </si>
  <si>
    <t>엘부동산공인중개사사무소</t>
  </si>
  <si>
    <t>2604979465</t>
  </si>
  <si>
    <t>3억 6,000</t>
  </si>
  <si>
    <t>전용26, 학원운영중, 칸막이에어컨 설치, 수익률5.7</t>
  </si>
  <si>
    <t>10년이내,중층,주차가능,에어컨</t>
  </si>
  <si>
    <t>2604996002</t>
  </si>
  <si>
    <t>구로디지털단지 5분 역세권, 실13, 상가자리 급매, 실입주가능</t>
  </si>
  <si>
    <t>25년이내,역세권,급매,지상층(1층제외)</t>
  </si>
  <si>
    <t>2604913018</t>
  </si>
  <si>
    <t>3억 2,000</t>
  </si>
  <si>
    <t>전용12, 공실걱정없는상가, 수익율5,1층같은 지하1층</t>
  </si>
  <si>
    <t>2605069029</t>
  </si>
  <si>
    <t>오피스텔 단지내 상가이며 주통로에 위치한  인기좋은 상가</t>
  </si>
  <si>
    <t>10년이내,역세권,지하층,관리비10만원이하</t>
  </si>
  <si>
    <t>동부공인중개사사무소</t>
  </si>
  <si>
    <t>2606297254</t>
  </si>
  <si>
    <t>사진있음 1층 근생 상가 문앞 상하차 가능</t>
  </si>
  <si>
    <t>25년이내,역세권,1층,주차가능</t>
  </si>
  <si>
    <t>3억 8,000</t>
  </si>
  <si>
    <t>2605002802</t>
  </si>
  <si>
    <t>상가입점 가능, 지원시설, 전면부 코너, 노출도 최상, 빠른입주가능</t>
  </si>
  <si>
    <t>10년이내,지상층(1층제외),주차가능,천장에어컨</t>
  </si>
  <si>
    <t>2607096526</t>
  </si>
  <si>
    <t>16억 5,000</t>
  </si>
  <si>
    <t>유동인구 많은 역세권 전면부 1층 상가</t>
  </si>
  <si>
    <t>원포인트공인중개사사무소</t>
  </si>
  <si>
    <t>2607032700</t>
  </si>
  <si>
    <t>실9 내돈내산 1층 상가 가산역 도보5분 깔끔한 양문</t>
  </si>
  <si>
    <t>10년이내,1층,관리비20만원이하,엘리베이터</t>
  </si>
  <si>
    <t>삼성해링턴공인중개사사무소</t>
  </si>
  <si>
    <t>2606130022</t>
  </si>
  <si>
    <t>상가  착한 매매가</t>
  </si>
  <si>
    <t>2607032368</t>
  </si>
  <si>
    <t>31.52p 1종근생 매매</t>
  </si>
  <si>
    <t>15년이내,지상층(1층제외),주차가능,엘리베이터</t>
  </si>
  <si>
    <t>조은부동산중개법인(주)</t>
  </si>
  <si>
    <t>2607120025</t>
  </si>
  <si>
    <t>매매, 유동인구 많은 대단지 아파트 내 상가, 수익성 좋음</t>
  </si>
  <si>
    <t>2607102680</t>
  </si>
  <si>
    <t>사진有,전용12.1, G밸리 제이앤케이타워,성업중인 상가</t>
  </si>
  <si>
    <t>15년이내,지하층,주차가능,남서향</t>
  </si>
  <si>
    <t>알터</t>
  </si>
  <si>
    <t>에이치부동산중개법인주식회사</t>
  </si>
  <si>
    <t>2606936161</t>
  </si>
  <si>
    <t>7억 8,700</t>
  </si>
  <si>
    <t xml:space="preserve">지원시설 근생 전용33P 매매 </t>
  </si>
  <si>
    <t>2년이내,지상층(1층제외),주차가능,천장에어컨</t>
  </si>
  <si>
    <t>2607117444</t>
  </si>
  <si>
    <t>25억 5,000</t>
  </si>
  <si>
    <t>l실200l현재헬스장운영중</t>
  </si>
  <si>
    <t>15년이내,지상층(1층제외),주차가능,남향</t>
  </si>
  <si>
    <t>2606952496</t>
  </si>
  <si>
    <t>157억 6,000</t>
  </si>
  <si>
    <t>실457. 1개층 건강검진센터 입점. 장기간 임대</t>
  </si>
  <si>
    <t>올댓 공인중개사 사무소</t>
  </si>
  <si>
    <t>2606815084</t>
  </si>
  <si>
    <t>독산초역세권에 위치한 투자용 상가입니다.</t>
  </si>
  <si>
    <t>10년이내,역세권,1층,주차가능</t>
  </si>
  <si>
    <t>DK공인중개사사무소</t>
  </si>
  <si>
    <t>2606848443</t>
  </si>
  <si>
    <t>대형건물내에 위치좋은 상가매매임 반은 임대중 반은 직접사또는 임대도가능</t>
  </si>
  <si>
    <t>15년이내,1층,주차가능,북동향</t>
  </si>
  <si>
    <t>2606744456</t>
  </si>
  <si>
    <t>우량임차완료,세안고,투자가능,수익율3.3</t>
  </si>
  <si>
    <t>2605938514</t>
  </si>
  <si>
    <t>대로변 약900세대 단지내상가 월세100만원 세끼고 가시성 입지우수함</t>
  </si>
  <si>
    <t>박사공인중개사사무소</t>
  </si>
  <si>
    <t>2604830063</t>
  </si>
  <si>
    <t>1억 9,000</t>
  </si>
  <si>
    <t>실사용 중심의 3층 매매</t>
  </si>
  <si>
    <t>10년이내,중층,주차가능,서향</t>
  </si>
  <si>
    <t>주식회사위시스부동산중개법인</t>
  </si>
  <si>
    <t>2606640081</t>
  </si>
  <si>
    <t>4,400세대 항아리상권 내 2층 매물입니다.</t>
  </si>
  <si>
    <t>캐슬단지내부동산 공인중개사사무소</t>
  </si>
  <si>
    <t>2606639960</t>
  </si>
  <si>
    <t>4억 6,300</t>
  </si>
  <si>
    <t>항아리상권 5,343세대 단지내 1층상가 엘레베이터 앞 위치</t>
  </si>
  <si>
    <t>2606679770</t>
  </si>
  <si>
    <t>광명G타워 2층 제1종근린생활시설 의원 내과, 이비인후과등등 병원가능</t>
  </si>
  <si>
    <t>4년이내,지상층(1층제외),주차가능,남동향</t>
  </si>
  <si>
    <t>코오롱공인</t>
  </si>
  <si>
    <t>2606697632</t>
  </si>
  <si>
    <t>매매  럭키아파트상가 전용4  지분3.2  재건축진행중</t>
  </si>
  <si>
    <t>25년이상,지하층,관리비10만원이하,남동향</t>
  </si>
  <si>
    <t>현대공인중개사사무소</t>
  </si>
  <si>
    <t>2604642604</t>
  </si>
  <si>
    <t>가산디지털 가성비좋은 분식지정 상가임대</t>
  </si>
  <si>
    <t>(주)부동산중개법인온</t>
  </si>
  <si>
    <t>2604604719</t>
  </si>
  <si>
    <t>2억 3,000</t>
  </si>
  <si>
    <t>아파트내 상가, 소규모 학원 밀집, 즉시입주가능, 무권리.</t>
  </si>
  <si>
    <t>으뜸공인중개사사무소</t>
  </si>
  <si>
    <t>2604625709</t>
  </si>
  <si>
    <t>3억 8,388</t>
  </si>
  <si>
    <t>전14,역세권상가,유동인구 많은 건물 상가 ,소형상가, 저렴한 상가 매매</t>
  </si>
  <si>
    <t>조은부동산중개법인(주)구로지점</t>
  </si>
  <si>
    <t>2604496356</t>
  </si>
  <si>
    <t>5억 3,000</t>
  </si>
  <si>
    <t>전용31 급매물추천 실사용가능</t>
  </si>
  <si>
    <t>지산공인중개사사무소</t>
  </si>
  <si>
    <t>2605910666</t>
  </si>
  <si>
    <t>전용 40, 급매, 연면적 22,000 지산내 위치, 실제 1층과 같음</t>
  </si>
  <si>
    <t>25년이내,급매,지하층,주차가능</t>
  </si>
  <si>
    <t>2605916164</t>
  </si>
  <si>
    <t>25년이내,지상층(1층제외),주차가능,남향</t>
  </si>
  <si>
    <t>2604557306</t>
  </si>
  <si>
    <t>14</t>
  </si>
  <si>
    <t>16억</t>
  </si>
  <si>
    <t>치과 5년 임대중, 가산디지털단지역 역세권</t>
  </si>
  <si>
    <t>4년이내,고층,주차가능,엘리베이터</t>
  </si>
  <si>
    <t>제니공인중개사사무소</t>
  </si>
  <si>
    <t>2606358176</t>
  </si>
  <si>
    <t>14억</t>
  </si>
  <si>
    <t>전용71, 대형사무실, 전망 채광 우수, 코너사무실, 광고효과 굿</t>
  </si>
  <si>
    <t>25년이내,지상층(1층제외),주차가능,천장에어컨</t>
  </si>
  <si>
    <t>2606460980</t>
  </si>
  <si>
    <t>실18.6p 1층상가매매 요식업추천 독산역3번출구연결건물30초</t>
  </si>
  <si>
    <t>스카이2차공인중개사사무소</t>
  </si>
  <si>
    <t>2606376471</t>
  </si>
  <si>
    <t>구로디지털단지역, 의원 임차 확정</t>
  </si>
  <si>
    <t>10년이내,지상층(1층제외),주차가능,서향</t>
  </si>
  <si>
    <t>주식회사 업타운부동산중개법인</t>
  </si>
  <si>
    <t>2606448832</t>
  </si>
  <si>
    <t>8억 7,000</t>
  </si>
  <si>
    <t>가산디지털단지역 성업중인 식당 상가점포 매수하실분</t>
  </si>
  <si>
    <t>가치랜드공인중개사사무소</t>
  </si>
  <si>
    <t>2606325328</t>
  </si>
  <si>
    <t>상업지역내 입지좋은 상가, 제2종근린생활시설, 수익률 4.6</t>
  </si>
  <si>
    <t>25년이내,1층,주차가능,서향</t>
  </si>
  <si>
    <t>2606399092</t>
  </si>
  <si>
    <t>전용39,2종근생,구내식당바로앞,식당,사무실,창고등추천,역간도보5분거리</t>
  </si>
  <si>
    <t>신내SKV1공인중개사사무소</t>
  </si>
  <si>
    <t>2606256602</t>
  </si>
  <si>
    <t>157억 6,300</t>
  </si>
  <si>
    <t>이것만 투자해놓으면 평생 노후걱정끝</t>
  </si>
  <si>
    <t>2606313593</t>
  </si>
  <si>
    <t>4억 6,775</t>
  </si>
  <si>
    <t>실사용, 투자가능 2층 노출 전면부 사무실, 식당 등 위치 좋습니다.</t>
  </si>
  <si>
    <t>2606318260</t>
  </si>
  <si>
    <t>1층 상가사무실</t>
  </si>
  <si>
    <t>믿음공인중개사무소</t>
  </si>
  <si>
    <t>2606227941</t>
  </si>
  <si>
    <t>전용12 구로디지털단지  고정 월세 상가 매입</t>
  </si>
  <si>
    <t>한경부동산</t>
  </si>
  <si>
    <t>2604299603</t>
  </si>
  <si>
    <t>수익률5.3, 전용약40, 노출도 최상 , 우량임차인 맞춰진 상가,전면부</t>
  </si>
  <si>
    <t>25년이내,1층,주차가능,엘리베이터</t>
  </si>
  <si>
    <t>2604330963</t>
  </si>
  <si>
    <t>4억 6,000</t>
  </si>
  <si>
    <t>넓은전용35, 학원운영중, 상업지역의 입지좋은 상가</t>
  </si>
  <si>
    <t>10년이내,중층,주차가능,남동향</t>
  </si>
  <si>
    <t>2604355390</t>
  </si>
  <si>
    <t>가산디지털단지 인근, 안정수익미래가치 높은 2층 단독 상가</t>
  </si>
  <si>
    <t>2604390262</t>
  </si>
  <si>
    <t>아파트내 상가,  즉시입주가능</t>
  </si>
  <si>
    <t>25년이내,1층,주차가능,총2층</t>
  </si>
  <si>
    <t>2604428710</t>
  </si>
  <si>
    <t>15년이내,1층,관리비10만원이하,주차가능</t>
  </si>
  <si>
    <t>럭키하나공인중개사사무소</t>
  </si>
  <si>
    <t>2604442408</t>
  </si>
  <si>
    <t>4억 7,400</t>
  </si>
  <si>
    <t>실40 귀한2종근생 룸3 지원시설급매</t>
  </si>
  <si>
    <t>25년이내,급매,중층,주차가능</t>
  </si>
  <si>
    <t>대륭공인중개사사무소</t>
  </si>
  <si>
    <t>2605586242</t>
  </si>
  <si>
    <t>골프연습장 한개층 매매 양도양수 12타석 권리금 대폭할인</t>
  </si>
  <si>
    <t>4년이내,지상층(1층제외),주차가능,천장에어컨</t>
  </si>
  <si>
    <t>2605646659</t>
  </si>
  <si>
    <t>전용34, 상권형성된 지하상가, 교통편리한 상가</t>
  </si>
  <si>
    <t>2605192399</t>
  </si>
  <si>
    <t>2억 5,000</t>
  </si>
  <si>
    <t>임대 맞추어진 상가,</t>
  </si>
  <si>
    <t>10년이내,역세권,중층,주차가능</t>
  </si>
  <si>
    <t>2604169327</t>
  </si>
  <si>
    <t>수익성 높은 투자용상가 계약기간 5년 소하상업지역대로변상가</t>
  </si>
  <si>
    <t>2604157079</t>
  </si>
  <si>
    <t>대로변 수익성 높은 투자용 상가 학원 성업중</t>
  </si>
  <si>
    <t>2604173682</t>
  </si>
  <si>
    <t>전용26. 지산 내 1층. 투자,실입주 모두 가능. 가산디지털단지역 2분</t>
  </si>
  <si>
    <t>에이스테크노공인중개사사무소</t>
  </si>
  <si>
    <t>2604156425</t>
  </si>
  <si>
    <t>대단지 꾸준한 수요 수익성 좋은 상가</t>
  </si>
  <si>
    <t>2604156570</t>
  </si>
  <si>
    <t>수익성 좋은 미래가치형 상가</t>
  </si>
  <si>
    <t>2604156229</t>
  </si>
  <si>
    <t>대단지 최적입지 수익형상가</t>
  </si>
  <si>
    <t>2604175546</t>
  </si>
  <si>
    <t>전용28. 급매. 유명카페 입점중. 투자처최적. 가산디지털단지역 도보2분</t>
  </si>
  <si>
    <t>25년이내,역세권,1층,급매</t>
  </si>
  <si>
    <t>2604155829</t>
  </si>
  <si>
    <t>세안고매매 1층단지내상가 전용9  지분7.18  재건축진행중 사무실앞주차</t>
  </si>
  <si>
    <t>25년이상,1층,관리비10만원이하,서향</t>
  </si>
  <si>
    <t>2606136339</t>
  </si>
  <si>
    <t>7억 8,000</t>
  </si>
  <si>
    <t xml:space="preserve">가산역1분 전용57.54㎡전면부 2층상가 투자 급매매 1종근생 병원 </t>
  </si>
  <si>
    <t>4년이내,역세권,급매,지상층(1층제외)</t>
  </si>
  <si>
    <t>가산오피스이음공인중개사사무소</t>
  </si>
  <si>
    <t>2606135748</t>
  </si>
  <si>
    <t>17억 6,990</t>
  </si>
  <si>
    <t xml:space="preserve">가산역1분 KS타워 수익률 1층 전면부 상가 투자 급매매 </t>
  </si>
  <si>
    <t>4년이내,역세권,1층,급매</t>
  </si>
  <si>
    <t>2606135007</t>
  </si>
  <si>
    <t>가산역1분 전용109.62㎡ 2층상가 투자 급매매 1종근생 병원임차중</t>
  </si>
  <si>
    <t>2606095723</t>
  </si>
  <si>
    <t>9억 9,000</t>
  </si>
  <si>
    <t>위치  베스트 ,월세 수입 굿.유명 프랜차이즈점 입점</t>
  </si>
  <si>
    <t>2605073179</t>
  </si>
  <si>
    <t>좋은 위치의 매물입니다</t>
  </si>
  <si>
    <t>2603920871</t>
  </si>
  <si>
    <t>전용 43, 노출좋은 대로변, 학원 및 사무실, 즉시입주, 조정가</t>
  </si>
  <si>
    <t>25년이내,고층,주차가능,남동향</t>
  </si>
  <si>
    <t>2603895215</t>
  </si>
  <si>
    <t>1층전면대로변노출,약13,임대투자및실입주강추물건</t>
  </si>
  <si>
    <t>2603966610</t>
  </si>
  <si>
    <t>역세권상가급매,유동인구많은상가,현재임대중</t>
  </si>
  <si>
    <t>25년이내,역세권,급매,지하층</t>
  </si>
  <si>
    <t>2607355428</t>
  </si>
  <si>
    <t>급매, 투자용, 컨디션 최상, 에스컬레이터로 지하연결, 컨디션우수,안정성</t>
  </si>
  <si>
    <t>10년이내,급매,지하층,주차가능</t>
  </si>
  <si>
    <t>선방</t>
  </si>
  <si>
    <t>번영한 태양부동산공인중개사사무소</t>
  </si>
  <si>
    <t>2607313862</t>
  </si>
  <si>
    <t>25억</t>
  </si>
  <si>
    <t>대형지식산업센터 수익률좋은 상가매매</t>
  </si>
  <si>
    <t>벤처공인중개사사무소</t>
  </si>
  <si>
    <t>2603987915</t>
  </si>
  <si>
    <t>수익률 좋은 상가, 프렌차이즈 업종 영업중, 유동인구 많은 자리</t>
  </si>
  <si>
    <t>강남롯데캐슬공인중개사사무소</t>
  </si>
  <si>
    <t>2604045571</t>
  </si>
  <si>
    <t>2603950318</t>
  </si>
  <si>
    <t>수익성높은 투자용상가 서비스업종 성업중 아파트 입구 위치</t>
  </si>
  <si>
    <t>2603988114</t>
  </si>
  <si>
    <t>준신축 건물 두개호실 깔끔하고 좋은 코너자리 상가</t>
  </si>
  <si>
    <t>2603918411</t>
  </si>
  <si>
    <t>l실13 l입주혐의가능,관리잘되어있음,깨끗,엘벳사용용의</t>
  </si>
  <si>
    <t>4년이내,지하층,주차가능,북향</t>
  </si>
  <si>
    <t>2604002231</t>
  </si>
  <si>
    <t>2603921844</t>
  </si>
  <si>
    <t>강추42 연수익률 5.79, 소하상업지역 중심상가, 2028.5만기</t>
  </si>
  <si>
    <t>2603941926</t>
  </si>
  <si>
    <t>50미터 대로변 점포 노출 효과 뛰어남,차량진입편리,주차3대 가능.</t>
  </si>
  <si>
    <t>무지개공인중개사사무소</t>
  </si>
  <si>
    <t>2605991425</t>
  </si>
  <si>
    <t>초저렴.역 바로 옆.주차장.직접 사업 가능</t>
  </si>
  <si>
    <t>10년이내,지하층,주차가능,총5층</t>
  </si>
  <si>
    <t>2605962953</t>
  </si>
  <si>
    <t>현임차인 승계조건으로 매매계약 진행합니다.</t>
  </si>
  <si>
    <t>삼성 공인중개사사무소</t>
  </si>
  <si>
    <t>2605933869</t>
  </si>
  <si>
    <t>사진有,전용12, G밸리 제이앤케이타워,성업중인 상가</t>
  </si>
  <si>
    <t>2605894500</t>
  </si>
  <si>
    <t>금천구청역  서서울 미술관 바로앞</t>
  </si>
  <si>
    <t>10년이내,중층,주차가능,천장에어컨</t>
  </si>
  <si>
    <t>최고부동산공인중개사사무소</t>
  </si>
  <si>
    <t>2605919995</t>
  </si>
  <si>
    <t>1153010300</t>
  </si>
  <si>
    <t>2억 2,000</t>
  </si>
  <si>
    <t>구분상가 1층 매매 급매임  명도 가능</t>
  </si>
  <si>
    <t>지성(단지앞)공인중개사사무소</t>
  </si>
  <si>
    <t>2603620893</t>
  </si>
  <si>
    <t>공실 없는 상가, 투자 상품, 큰대로변 대형지식산업센터, 수익률 보장</t>
  </si>
  <si>
    <t>2603624348</t>
  </si>
  <si>
    <t>사진있음.전용80p 상가매매 현재 반씩 나눠져있어 반은부대찌개집 운영중</t>
  </si>
  <si>
    <t>2603716256</t>
  </si>
  <si>
    <t>직접영업가능,외부직접연결,썬큰호실,무권리,이용고객많은위치.</t>
  </si>
  <si>
    <t>2603637656</t>
  </si>
  <si>
    <t>투자매매, 초역세권 우량 임차매물  안정적수익</t>
  </si>
  <si>
    <t>2603659441</t>
  </si>
  <si>
    <t>병원,대형학원 등 추천합니다</t>
  </si>
  <si>
    <t>2605029755</t>
  </si>
  <si>
    <t>25년이내,지하층,주차가능,남서향</t>
  </si>
  <si>
    <t>2603700969</t>
  </si>
  <si>
    <t>수익률 좋은 1층 상가, 유동인구 최고, 노출 최고, 공동가능</t>
  </si>
  <si>
    <t>2604910503</t>
  </si>
  <si>
    <t>36억 9,500</t>
  </si>
  <si>
    <t>상가,지원시설,전면부 코너,노출도 최상,유동인구 많음</t>
  </si>
  <si>
    <t>2603637355</t>
  </si>
  <si>
    <t>가산디지털단지역 연결된건물,만두집 임차중 투자매매</t>
  </si>
  <si>
    <t>2603609157</t>
  </si>
  <si>
    <t>길목상권 1층전면부 음식점 성업중 상가 급매 투자추천</t>
  </si>
  <si>
    <t>2603643127</t>
  </si>
  <si>
    <t>무권리 상가, 현재 운동시설, 구내식당 및 대형상가 추천</t>
  </si>
  <si>
    <t>2603614694</t>
  </si>
  <si>
    <t>STX, 지하1층 선큰자리, 가산역 도보3분, 스벅, 구내식당 웨이팅</t>
  </si>
  <si>
    <t>stx공인중개사사무소</t>
  </si>
  <si>
    <t>2603646344</t>
  </si>
  <si>
    <t>사진有 상가 1층 투자매매 코너건물 가시성최고 임차중</t>
  </si>
  <si>
    <t>10년이내,1층,주차가능,남향</t>
  </si>
  <si>
    <t>2603780793</t>
  </si>
  <si>
    <t>신축분양 1층 상가 및 사무실 용도 최상적합</t>
  </si>
  <si>
    <t>4년이내,1층,주차가능,엘리베이터</t>
  </si>
  <si>
    <t>2603731747</t>
  </si>
  <si>
    <t>전용55P 실질1층 급매매 수익율5프로 매매가조절가능</t>
  </si>
  <si>
    <t>2603637513</t>
  </si>
  <si>
    <t>14억 9,100</t>
  </si>
  <si>
    <t>식당,병원및 기타 근린생활시설 임대 및 매매</t>
  </si>
  <si>
    <t>2603579314</t>
  </si>
  <si>
    <t>구디역세권, 급매</t>
  </si>
  <si>
    <t>10년이내,역세권,급매,지상층(1층제외)</t>
  </si>
  <si>
    <t>2603599676</t>
  </si>
  <si>
    <t>독산초역세권,2종근생,코너,복층구조,L자발코니,즉시입주가능.</t>
  </si>
  <si>
    <t>2605681564</t>
  </si>
  <si>
    <t>구로디지털단지역 힐스테이트 단지 상가</t>
  </si>
  <si>
    <t>백일프로공인중개사사무소</t>
  </si>
  <si>
    <t>2605655649</t>
  </si>
  <si>
    <t>15억 9,872</t>
  </si>
  <si>
    <t>독산역세권 전용54 1층상가 급매</t>
  </si>
  <si>
    <t>루벤스부동산중개</t>
  </si>
  <si>
    <t>2605655429</t>
  </si>
  <si>
    <t>세안고 매매</t>
  </si>
  <si>
    <t>7단지성심공인중개사사무소</t>
  </si>
  <si>
    <t>2605607841</t>
  </si>
  <si>
    <t>투자가능물건입니다 수익률 좋아요</t>
  </si>
  <si>
    <t>2605743017</t>
  </si>
  <si>
    <t>1층  소형 상가 투자 물건</t>
  </si>
  <si>
    <t>한영부동산공인중개사 사무소</t>
  </si>
  <si>
    <t>2605707253</t>
  </si>
  <si>
    <t xml:space="preserve">가산디지털단지역초역세권 상가  가산디지털단지역상가중 가장 핫한상가 </t>
  </si>
  <si>
    <t>2605585570</t>
  </si>
  <si>
    <t>25년이내,중층,관리비10만원이하,주차가능</t>
  </si>
  <si>
    <t>현대공인중개사</t>
  </si>
  <si>
    <t>2605617436</t>
  </si>
  <si>
    <t>1억 7,500</t>
  </si>
  <si>
    <t>HanSin 활성하된 단지내상가</t>
  </si>
  <si>
    <t>25년이상,1층,주차가능,총4층</t>
  </si>
  <si>
    <t>2605654637</t>
  </si>
  <si>
    <t>급매 수익률 좋은 우량임차 투자상가</t>
  </si>
  <si>
    <t>15년이내,역세권,급매,지상층(1층제외)</t>
  </si>
  <si>
    <t>2605742649</t>
  </si>
  <si>
    <t>5억 7,000</t>
  </si>
  <si>
    <t>오피스 상권  식당가 상가 매매</t>
  </si>
  <si>
    <t>2605607274</t>
  </si>
  <si>
    <t>지분많은 상가 소하천 주 출입구 투자매물 세안고 매매 판매업 성업중</t>
  </si>
  <si>
    <t>10년이내,1층,서향</t>
  </si>
  <si>
    <t>2602866135</t>
  </si>
  <si>
    <t>실32p 도로변 전용률 좋은 근생 상가 겸 사무실 G타워 유동인구 풍부</t>
  </si>
  <si>
    <t>2603293339</t>
  </si>
  <si>
    <t>연수익률6프로 2종근린상가 구디역세권 상권 도보3분거리</t>
  </si>
  <si>
    <t>피터팬의 좋은방구하기</t>
  </si>
  <si>
    <t>-</t>
  </si>
  <si>
    <t>2605418458</t>
  </si>
  <si>
    <t>구로디지털역 초역세권 임대 맞춘 상가</t>
  </si>
  <si>
    <t>2605545923</t>
  </si>
  <si>
    <t>1. 7호선  가산역 30m, 가산역에서 도보 2분거리,유동인구 많은곳</t>
  </si>
  <si>
    <t>해모로부동산공인중개사사무소</t>
  </si>
  <si>
    <t>2605464114</t>
  </si>
  <si>
    <t>호실옆에 넓은 테라스가 있어 유용하게 활용할수있고  주차가 편리합니다</t>
  </si>
  <si>
    <t>15년이내,테라스,고층,주차가능</t>
  </si>
  <si>
    <t>2606528593</t>
  </si>
  <si>
    <t>18억</t>
  </si>
  <si>
    <t>10호선 전철역 신안산선 출구 바로 앞임</t>
  </si>
  <si>
    <t>파인애플공인중개사사무소</t>
  </si>
  <si>
    <t>2605335578</t>
  </si>
  <si>
    <t>1층 전면 상가. 노출 최고.금천구청역 도보 3분</t>
  </si>
  <si>
    <t>2605276659</t>
  </si>
  <si>
    <t>11억 5,000</t>
  </si>
  <si>
    <t>현임차성업중 대단지상권 횡단보도앞 메인자리</t>
  </si>
  <si>
    <t>2605191329</t>
  </si>
  <si>
    <t>2억 4,000</t>
  </si>
  <si>
    <t>2604448803</t>
  </si>
  <si>
    <t xml:space="preserve">초초초,급급급매물,수익률 6 </t>
  </si>
  <si>
    <t>15년이내,1층,급매,주차가능</t>
  </si>
  <si>
    <t>부동산랜드삼성공인</t>
  </si>
  <si>
    <t>2605174522</t>
  </si>
  <si>
    <t>하안동 금당사거리 코너 공실 무권리 학원추천 업종자유</t>
  </si>
  <si>
    <t>광명역공인중개사사무소</t>
  </si>
  <si>
    <t>2605174523</t>
  </si>
  <si>
    <t>하안주공8단지교육상가 학원 사무실 입주가 재건축투자가능</t>
  </si>
  <si>
    <t>2605189734</t>
  </si>
  <si>
    <t>재건축상가입니다</t>
  </si>
  <si>
    <t>2605174521</t>
  </si>
  <si>
    <t>하안주공8단지 교육상가 재건축 투자가능</t>
  </si>
  <si>
    <t>2603233288</t>
  </si>
  <si>
    <t>4년이내,지상층(1층제외),주차가능,북향</t>
  </si>
  <si>
    <t>2603302699</t>
  </si>
  <si>
    <t>현성업중임,금천구청역 인접 중심상가,신안산선 개통예정</t>
  </si>
  <si>
    <t>두산위브 공인중개사사무소</t>
  </si>
  <si>
    <t>2603253571</t>
  </si>
  <si>
    <t>치과의원 투자용상가 디지털단지오거리 2년차준신축</t>
  </si>
  <si>
    <t>4년이내,지상층(1층제외),주차가능,북동향</t>
  </si>
  <si>
    <t>2603204890</t>
  </si>
  <si>
    <t>건물 좋고 입지 좋고 수익률 좋은 대로변 노출 좋은 상가.</t>
  </si>
  <si>
    <t>휴먼공인중개사사무소</t>
  </si>
  <si>
    <t>2605024994</t>
  </si>
  <si>
    <t>4억 1,000</t>
  </si>
  <si>
    <t>실29P  대로변 접한 자리로 차후 주차장근접과 광고효과 및 접근성 용이</t>
  </si>
  <si>
    <t>2605014650</t>
  </si>
  <si>
    <t>13억 5,000</t>
  </si>
  <si>
    <t>커피숍추천, 깔끔한인테리어, 승계가능, 권리금협의</t>
  </si>
  <si>
    <t>2605047818</t>
  </si>
  <si>
    <t>독산역 초역세권 전42 입지최상의 1층 전면상가 매매</t>
  </si>
  <si>
    <t>15년이내,역세권,1층,주차가능</t>
  </si>
  <si>
    <t>2605070299</t>
  </si>
  <si>
    <t>2605031554</t>
  </si>
  <si>
    <t>13,아파트입구 가시성 좋고 유동인구 많은 1층</t>
  </si>
  <si>
    <t>푸르지오공인중개사사무소</t>
  </si>
  <si>
    <t>2605134094</t>
  </si>
  <si>
    <t>17억 5,000</t>
  </si>
  <si>
    <t>가산역 청년수요많은 초역세권 편의점 입점 상가</t>
  </si>
  <si>
    <t>2605064192</t>
  </si>
  <si>
    <t>8억 4,932</t>
  </si>
  <si>
    <t>독산역세권 전용27 상가급매</t>
  </si>
  <si>
    <t>2605039776</t>
  </si>
  <si>
    <t>7억 2,000</t>
  </si>
  <si>
    <t>전면상가 아파트 대단지로 유동인구 많음</t>
  </si>
  <si>
    <t>10년이내,1층,주차가능,천장에어컨</t>
  </si>
  <si>
    <t>2605021723</t>
  </si>
  <si>
    <t>6억 8,500</t>
  </si>
  <si>
    <t>3억할인 급매, 현재 성업중, 부가세 환급, 수익율7.7</t>
  </si>
  <si>
    <t>10년이내,테라스,급매,고층</t>
  </si>
  <si>
    <t>2605002138</t>
  </si>
  <si>
    <t>상가, 현 성업중, 가격협의가능</t>
  </si>
  <si>
    <t>15년이내,지하층,주차가능,남향</t>
  </si>
  <si>
    <t>2604912183</t>
  </si>
  <si>
    <t>31억</t>
  </si>
  <si>
    <t>활성화된 상가, 헬스장 영업중</t>
  </si>
  <si>
    <t>2605002517</t>
  </si>
  <si>
    <t>2605004839</t>
  </si>
  <si>
    <t>금천구청역 버스정류장 앞 건물내 유동인구 풍부</t>
  </si>
  <si>
    <t>이얀공인중개사사무소</t>
  </si>
  <si>
    <t>2604916167</t>
  </si>
  <si>
    <t>12억 9,403</t>
  </si>
  <si>
    <t>가산역 초역세권 장사잘되는 체인점음식점 임차중인 상가점포 매매</t>
  </si>
  <si>
    <t>2604962082</t>
  </si>
  <si>
    <t xml:space="preserve">독산역9분 1층상가 분식점지정 프랜차이즈상가 실입주매매 </t>
  </si>
  <si>
    <t>2604925388</t>
  </si>
  <si>
    <t>3억 9,500</t>
  </si>
  <si>
    <t>금천구청역 5분, 신안산선 시흥사거리역 1분 초역세권,유동인구 많은 점포</t>
  </si>
  <si>
    <t>10년이내,지하층,주차가능,서향</t>
  </si>
  <si>
    <t>한영부동산중개</t>
  </si>
  <si>
    <t>2604975916</t>
  </si>
  <si>
    <t>수익형 or 창업형 모두 가능. 준수한 수익률</t>
  </si>
  <si>
    <t>10년이내,1층,주차가능,북서향</t>
  </si>
  <si>
    <t>2604892589</t>
  </si>
  <si>
    <t>시흥동은행나무시장 인근 250대형평수 다용도 유동인구 많음 운동시설</t>
  </si>
  <si>
    <t>25년이상,지하층,주차가능,북동향</t>
  </si>
  <si>
    <t>2604955361</t>
  </si>
  <si>
    <t>삼전공인중개사사무소</t>
  </si>
  <si>
    <t>2604945872</t>
  </si>
  <si>
    <t>9억 7,563</t>
  </si>
  <si>
    <t>가산역1분 전용79.25㎡2층상가 지원 근생시설 사무실도 가능 협의가능</t>
  </si>
  <si>
    <t>4년이내,역세권,지상층(1층제외),주차가능</t>
  </si>
  <si>
    <t>2603019939</t>
  </si>
  <si>
    <t>사무실로 사용하고 있습니다</t>
  </si>
  <si>
    <t>15년이내,중층,관리비20만원이하,주차가능</t>
  </si>
  <si>
    <t>2602987285</t>
  </si>
  <si>
    <t>단지내상가.성업중.수익률좋음.공실걱정없는위치</t>
  </si>
  <si>
    <t>2602968793</t>
  </si>
  <si>
    <t>전용37 병원성업중 세안고 신안산선개통예정 공실걱정없음</t>
  </si>
  <si>
    <t>월드공인중개사사무소</t>
  </si>
  <si>
    <t>2602965330</t>
  </si>
  <si>
    <t>대로변 단지내상가 2칸 학원용 실입주 또는 투자용가능</t>
  </si>
  <si>
    <t>25년이내,고층,관리비10만원이하,주차가능</t>
  </si>
  <si>
    <t>2603065728</t>
  </si>
  <si>
    <t>월세 잘오는 상가 급매로 저렴하게 매매합니다</t>
  </si>
  <si>
    <t>10년이내,역세권,급매,중층</t>
  </si>
  <si>
    <t>롯데일등공인중개사사무소</t>
  </si>
  <si>
    <t>2604291577</t>
  </si>
  <si>
    <t>18억 285</t>
  </si>
  <si>
    <t>더블역세권 가산디지털단지역 직결 건물 병원 입점 상가매매 투자좋습니다</t>
  </si>
  <si>
    <t>리더스탑 공인중개사사무소</t>
  </si>
  <si>
    <t>2602895618</t>
  </si>
  <si>
    <t>3억 7,000</t>
  </si>
  <si>
    <t>현 필라테스 성업 중인 입지 좋은 수익성 좋은 상가</t>
  </si>
  <si>
    <t>2602967874</t>
  </si>
  <si>
    <t>대로변 광고효과 좋은 위치 전용42P 실입주 또는 투자용도 적합</t>
  </si>
  <si>
    <t>2602979959</t>
  </si>
  <si>
    <t>수익성높은 투자용상가 상업지역 대로변 유동인구많음 금액조정가능</t>
  </si>
  <si>
    <t>2602882027</t>
  </si>
  <si>
    <t>급매.대단지1층.성업중.유동인구많음</t>
  </si>
  <si>
    <t>2602663831</t>
  </si>
  <si>
    <t>수익형 특성화 상가</t>
  </si>
  <si>
    <t>2602739328</t>
  </si>
  <si>
    <t>4,400세대 항아리상권 내 A급지 음식점</t>
  </si>
  <si>
    <t>2602715413</t>
  </si>
  <si>
    <t>l실181l실내체육시설모두가능,층고높음,이사협의가능,깨끗,브동산추천물건</t>
  </si>
  <si>
    <t>4년이내,지하층,주차가능,남향</t>
  </si>
  <si>
    <t>2602650507</t>
  </si>
  <si>
    <t>월세 잘나오고 노출 잘되는 1층 상가</t>
  </si>
  <si>
    <t>2602714683</t>
  </si>
  <si>
    <t>소하상업지구의 랜드마크 스타벅스 2층, 최고의 상권, 현 동물병</t>
  </si>
  <si>
    <t>10년이내,지상층(1층제외),주차가능,남서향</t>
  </si>
  <si>
    <t>2602826571</t>
  </si>
  <si>
    <t>10억 5,000</t>
  </si>
  <si>
    <t>시흥네거리전면 신안산선역세권 유동인구많음 병원빌딩 학원임</t>
  </si>
  <si>
    <t>가나안공인중개사 사무소</t>
  </si>
  <si>
    <t>2602705317</t>
  </si>
  <si>
    <t>l실181l실내체육시설모두가능,층고높음,이사협의가능,깨끗</t>
  </si>
  <si>
    <t>2602741049</t>
  </si>
  <si>
    <t>10년이내,테라스,1층,주차가능</t>
  </si>
  <si>
    <t>2602714797</t>
  </si>
  <si>
    <t>2604803690</t>
  </si>
  <si>
    <t>담배권있는 1층상가. 편의점 강추, 매입후사용가능함</t>
  </si>
  <si>
    <t>한별 공인중개사사무소</t>
  </si>
  <si>
    <t>2604756197</t>
  </si>
  <si>
    <t>소하상업지구내 웅신아트 복합빌딩 상가. 임대끼고 매매.건물부가세별도</t>
  </si>
  <si>
    <t>15년이내,1층,주차가능,남향</t>
  </si>
  <si>
    <t>2604806101</t>
  </si>
  <si>
    <t>현 프랜차이즈 점포 영업중</t>
  </si>
  <si>
    <t>2604755948</t>
  </si>
  <si>
    <t>소하동 상업중심지내 학원가 빌딩.학원,사무실,기타.  건물부가세별도.</t>
  </si>
  <si>
    <t>25년이내,고층,주차가능,동향</t>
  </si>
  <si>
    <t>2604755667</t>
  </si>
  <si>
    <t>소하동 중심상업지구내 3면도로접한 학원건물. 건물부가세별도</t>
  </si>
  <si>
    <t>2604792412</t>
  </si>
  <si>
    <t>21억 1,100</t>
  </si>
  <si>
    <t>검증된 상권의 음식점 자리, 직장인 밀집지역, 먹자거리 중심 위치</t>
  </si>
  <si>
    <t>이제이랜드공인중개사사무소</t>
  </si>
  <si>
    <t>2604806446</t>
  </si>
  <si>
    <t>지분 넓은 상가로,자영이나 임대 모두가능</t>
  </si>
  <si>
    <t>25년이상,지하층,주차가능,총3층</t>
  </si>
  <si>
    <t>2604806800</t>
  </si>
  <si>
    <t>현재 임대중임.</t>
  </si>
  <si>
    <t>25년이상,고층,관리비20만원이하,주차가능</t>
  </si>
  <si>
    <t>2602599693</t>
  </si>
  <si>
    <t>광명G타워 의원 투자용 상가</t>
  </si>
  <si>
    <t>4년이내,지상층(1층제외),주차가능,남서향</t>
  </si>
  <si>
    <t>2605972610</t>
  </si>
  <si>
    <t xml:space="preserve">1층 전면 편의점 직접 운영가능 </t>
  </si>
  <si>
    <t>중소형사무실 중소형사무실</t>
  </si>
  <si>
    <t>2632402627</t>
  </si>
  <si>
    <t>1111011300</t>
  </si>
  <si>
    <t>사무실</t>
  </si>
  <si>
    <t>20260616</t>
  </si>
  <si>
    <t>13억 9,200</t>
  </si>
  <si>
    <t>B1/12층</t>
  </si>
  <si>
    <t>12</t>
  </si>
  <si>
    <t>288.0</t>
  </si>
  <si>
    <t>87.3</t>
  </si>
  <si>
    <t>206.0</t>
  </si>
  <si>
    <t>62.4</t>
  </si>
  <si>
    <t xml:space="preserve">필운동 사옥추천 매매,  더블역세권 서촌 광화문 인근, 쾌적한 사무실 </t>
  </si>
  <si>
    <t>25년이상, 지하층, 주차가능, 인터폰</t>
  </si>
  <si>
    <t>맥공인중개사사무소</t>
  </si>
  <si>
    <t>경복궁</t>
  </si>
  <si>
    <t>배화여자대학교</t>
  </si>
  <si>
    <t>마곡일반산업단지</t>
  </si>
  <si>
    <t>5억 5,001</t>
  </si>
  <si>
    <t>전용 45, 노출좋은 대로변,  임대 맞추어진 상가</t>
  </si>
  <si>
    <t>26년이내,중층,주차가능,동향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</si>
</sst>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_);[Red]\(0\)"/>
    <numFmt numFmtId="178" formatCode="#,##0_ 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191C20"/>
      <name val="Courier New"/>
      <family val="3"/>
    </font>
    <font>
      <sz val="9"/>
      <color rgb="FF001B3D"/>
      <name val="Courier New"/>
      <family val="3"/>
    </font>
    <font>
      <sz val="9"/>
      <color rgb="FF001B3D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6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D6E3FF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</cellStyleXfs>
  <cellXfs count="3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 applyNumberFormat="1">
      <alignment vertical="center"/>
    </xf>
    <xf numFmtId="176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176" fontId="3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11" fillId="0" borderId="0" xfId="0" applyFont="1" applyAlignment="1">
      <alignment horizontal="center" vertical="center"/>
    </xf>
    <xf numFmtId="41" fontId="4" fillId="0" borderId="0" xfId="2" applyFont="1" applyAlignment="1">
      <alignment horizontal="center" vertical="center"/>
    </xf>
    <xf numFmtId="0" fontId="3" fillId="0" borderId="0" xfId="0" applyFont="1">
      <alignment vertical="center"/>
    </xf>
    <xf numFmtId="0" fontId="12" fillId="3" borderId="0" xfId="0" applyFont="1" applyFill="1" applyAlignment="1">
      <alignment horizontal="right" wrapText="1"/>
    </xf>
    <xf numFmtId="178" fontId="3" fillId="0" borderId="0" xfId="2" applyNumberFormat="1" applyFont="1">
      <alignment vertical="center"/>
    </xf>
    <xf numFmtId="0" fontId="13" fillId="0" borderId="0" xfId="3" applyFont="1" applyAlignment="1">
      <alignment vertical="top"/>
    </xf>
    <xf numFmtId="176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6" fontId="0" fillId="4" borderId="3" xfId="0" applyNumberFormat="1" applyFill="1" applyBorder="1">
      <alignment vertical="center"/>
    </xf>
    <xf numFmtId="0" fontId="0" fillId="4" borderId="3" xfId="0" applyFill="1" applyBorder="1">
      <alignment vertical="center"/>
    </xf>
    <xf numFmtId="0" fontId="0" fillId="2" borderId="1" xfId="0" applyFill="1" applyBorder="1">
      <alignment vertical="center"/>
    </xf>
    <xf numFmtId="9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0" xfId="0" applyFont="1">
      <alignment vertical="center"/>
    </xf>
    <xf numFmtId="0" fontId="0" fillId="2" borderId="0" xfId="0" applyFill="1">
      <alignment vertical="center"/>
    </xf>
    <xf numFmtId="41" fontId="5" fillId="6" borderId="1" xfId="2" applyFont="1" applyFill="1" applyBorder="1">
      <alignment vertical="center"/>
    </xf>
    <xf numFmtId="41" fontId="0" fillId="0" borderId="1" xfId="2" applyFont="1" applyBorder="1" applyAlignment="1">
      <alignment horizontal="center" vertical="center"/>
    </xf>
    <xf numFmtId="41" fontId="0" fillId="2" borderId="0" xfId="2" applyFont="1" applyFill="1" applyBorder="1">
      <alignment vertical="center"/>
    </xf>
    <xf numFmtId="0" fontId="7" fillId="2" borderId="0" xfId="0" applyFont="1" applyFill="1">
      <alignment vertical="center"/>
    </xf>
    <xf numFmtId="0" fontId="8" fillId="2" borderId="2" xfId="0" applyFont="1" applyFill="1" applyBorder="1" applyAlignment="1">
      <alignment horizontal="left" vertical="center" indent="1"/>
    </xf>
    <xf numFmtId="0" fontId="6" fillId="2" borderId="0" xfId="0" applyFont="1" applyFill="1">
      <alignment vertical="center"/>
    </xf>
    <xf numFmtId="0" fontId="7" fillId="2" borderId="2" xfId="0" applyFont="1" applyFill="1" applyBorder="1">
      <alignment vertical="center"/>
    </xf>
  </cellXfs>
  <cellStyles count="4">
    <cellStyle name="쉼표 [0]" xfId="2" builtinId="6"/>
    <cellStyle name="표준" xfId="0" builtinId="0"/>
    <cellStyle name="표준 2" xfId="3" xr:uid="{C969CA44-1962-4A55-B894-CD780E247AFA}"/>
    <cellStyle name="하이퍼링크" xfId="1" builtinId="8"/>
  </cellStyles>
  <dxfs count="3">
    <dxf>
      <numFmt numFmtId="0" formatCode="General"/>
    </dxf>
    <dxf>
      <numFmt numFmtId="19" formatCode="yyyy/mm/dd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47625</xdr:colOff>
          <xdr:row>0</xdr:row>
          <xdr:rowOff>19050</xdr:rowOff>
        </xdr:from>
        <xdr:to>
          <xdr:col>46</xdr:col>
          <xdr:colOff>1066800</xdr:colOff>
          <xdr:row>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매물원장으로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10</xdr:row>
          <xdr:rowOff>19050</xdr:rowOff>
        </xdr:from>
        <xdr:to>
          <xdr:col>46</xdr:col>
          <xdr:colOff>1028700</xdr:colOff>
          <xdr:row>13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 매물원장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23CC66E-BC0E-44F7-A252-461884126200}" autoFormatId="16" applyNumberFormats="0" applyBorderFormats="0" applyFontFormats="0" applyPatternFormats="0" applyAlignmentFormats="0" applyWidthHeightFormats="0">
  <queryTableRefresh nextId="62" unboundColumnsRight="1">
    <queryTableFields count="31">
      <queryTableField id="26" name="매물번호" tableColumnId="26"/>
      <queryTableField id="2" name="cortarNo" tableColumnId="2"/>
      <queryTableField id="27" name="유형" tableColumnId="27"/>
      <queryTableField id="28" name="상세유형" tableColumnId="28"/>
      <queryTableField id="29" name="거래유형" tableColumnId="29"/>
      <queryTableField id="30" name="매물주체" tableColumnId="30"/>
      <queryTableField id="31" name="층수" tableColumnId="31"/>
      <queryTableField id="32" name="전체층" tableColumnId="32"/>
      <queryTableField id="33" name="매매가(보증금)" tableColumnId="33"/>
      <queryTableField id="34" name="월세" tableColumnId="34"/>
      <queryTableField id="35" name="금액" tableColumnId="35"/>
      <queryTableField id="36" name="공급면적" tableColumnId="36"/>
      <queryTableField id="51" name="공급평형" tableColumnId="51"/>
      <queryTableField id="52" name="공급평단가" tableColumnId="52"/>
      <queryTableField id="37" name="전용면적" tableColumnId="37"/>
      <queryTableField id="53" name="전용평형" tableColumnId="53"/>
      <queryTableField id="60" name="전용평단가" tableColumnId="1"/>
      <queryTableField id="38" name="방향" tableColumnId="38"/>
      <queryTableField id="39" name="확인일자" tableColumnId="39"/>
      <queryTableField id="40" name="위도" tableColumnId="40"/>
      <queryTableField id="41" name="경도" tableColumnId="41"/>
      <queryTableField id="42" name="매물설명" tableColumnId="42"/>
      <queryTableField id="43" name="보조설명" tableColumnId="43"/>
      <queryTableField id="44" name="동일매물수" tableColumnId="44"/>
      <queryTableField id="45" name="최고가" tableColumnId="45"/>
      <queryTableField id="46" name="최저가" tableColumnId="46"/>
      <queryTableField id="47" name="등록사이트" tableColumnId="47"/>
      <queryTableField id="48" name="공인중개사" tableColumnId="48"/>
      <queryTableField id="49" name="금액1" tableColumnId="49"/>
      <queryTableField id="50" name="월세1" tableColumnId="50"/>
      <queryTableField id="25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8C0E27-D206-4921-86A6-583827C9821D}" name="표3_" displayName="표3_" ref="A1:AE281" tableType="queryTable" totalsRowShown="0">
  <autoFilter ref="A1:AE281" xr:uid="{258C0E27-D206-4921-86A6-583827C9821D}"/>
  <tableColumns count="31">
    <tableColumn id="26" xr3:uid="{E9A81FD9-7578-4064-AFCF-7EF3901CD68D}" uniqueName="26" name="매물번호" queryTableFieldId="26"/>
    <tableColumn id="2" xr3:uid="{07383A30-7813-47F3-A2B1-71F5138A0C6C}" uniqueName="2" name="cortarNo" queryTableFieldId="2"/>
    <tableColumn id="27" xr3:uid="{46F56303-F73A-4103-A378-AB79E1664A69}" uniqueName="27" name="유형" queryTableFieldId="27"/>
    <tableColumn id="28" xr3:uid="{E76CF53C-B9D6-4647-B614-5E48D7C89592}" uniqueName="28" name="상세유형" queryTableFieldId="28"/>
    <tableColumn id="29" xr3:uid="{F29997DF-1E7D-4036-9468-32E410C8E506}" uniqueName="29" name="거래유형" queryTableFieldId="29"/>
    <tableColumn id="30" xr3:uid="{9E5A1EFF-AB69-41B0-9E66-76BF38877A64}" uniqueName="30" name="매물주체" queryTableFieldId="30"/>
    <tableColumn id="31" xr3:uid="{12FD3813-6FAB-4892-B750-2DE672B1773E}" uniqueName="31" name="층수" queryTableFieldId="31"/>
    <tableColumn id="32" xr3:uid="{CADBCA4A-24AA-4121-BE48-AAA2DD7C1576}" uniqueName="32" name="전체층" queryTableFieldId="32"/>
    <tableColumn id="33" xr3:uid="{BE1BD4C4-E75A-4726-A066-0C24D9146267}" uniqueName="33" name="매매가(보증금)" queryTableFieldId="33"/>
    <tableColumn id="34" xr3:uid="{9B2CA333-A539-468F-A3E1-A61725E5B18D}" uniqueName="34" name="월세" queryTableFieldId="34"/>
    <tableColumn id="35" xr3:uid="{701F39CF-EC85-4239-8B5B-595BFFE8D1DB}" uniqueName="35" name="금액" queryTableFieldId="35" dataDxfId="2"/>
    <tableColumn id="36" xr3:uid="{56DBE2B9-BBC9-4667-9462-5454D1A7E706}" uniqueName="36" name="공급면적" queryTableFieldId="36"/>
    <tableColumn id="51" xr3:uid="{5E74D949-443F-493F-AAB5-4880A0F4D441}" uniqueName="51" name="공급평형" queryTableFieldId="51"/>
    <tableColumn id="52" xr3:uid="{00A86589-F9EB-485B-9C0C-B3988853F3C7}" uniqueName="52" name="공급평단가" queryTableFieldId="52"/>
    <tableColumn id="37" xr3:uid="{956FB812-A38A-4A2A-85B4-2DF227421600}" uniqueName="37" name="전용면적" queryTableFieldId="37"/>
    <tableColumn id="53" xr3:uid="{AC22A944-CA75-48D6-ABDF-EFE3BB864FB4}" uniqueName="53" name="전용평형" queryTableFieldId="53"/>
    <tableColumn id="1" xr3:uid="{34BB7081-1A26-4D78-8E80-A8BE503FC096}" uniqueName="1" name="전용평단가" queryTableFieldId="60"/>
    <tableColumn id="38" xr3:uid="{EE9AEC35-0FF1-484F-9B8A-FB2F64CD231F}" uniqueName="38" name="방향" queryTableFieldId="38"/>
    <tableColumn id="39" xr3:uid="{8DFDDA6A-5A86-4FE7-82A1-1DED06FA1604}" uniqueName="39" name="확인일자" queryTableFieldId="39" dataDxfId="1"/>
    <tableColumn id="40" xr3:uid="{457C74B0-25CA-4D0E-908C-1BF8561E7EA3}" uniqueName="40" name="위도" queryTableFieldId="40"/>
    <tableColumn id="41" xr3:uid="{C1C70841-86DF-4845-A272-7B799B64CEE3}" uniqueName="41" name="경도" queryTableFieldId="41"/>
    <tableColumn id="42" xr3:uid="{D519C59C-BD28-4058-A416-1D44DEE85E2B}" uniqueName="42" name="매물설명" queryTableFieldId="42"/>
    <tableColumn id="43" xr3:uid="{2C766673-69F3-4813-B8FB-F0090DF377D6}" uniqueName="43" name="보조설명" queryTableFieldId="43"/>
    <tableColumn id="44" xr3:uid="{3D5F8F94-D036-4613-B228-3E1853B1804E}" uniqueName="44" name="동일매물수" queryTableFieldId="44"/>
    <tableColumn id="45" xr3:uid="{8F76E83C-CC69-459F-9489-25F6078D6364}" uniqueName="45" name="최고가" queryTableFieldId="45"/>
    <tableColumn id="46" xr3:uid="{05BF7E46-302A-4E27-9A35-DDC9E3BB2E17}" uniqueName="46" name="최저가" queryTableFieldId="46"/>
    <tableColumn id="47" xr3:uid="{3BA9CC83-D981-49A5-B6B7-769EE84B94B5}" uniqueName="47" name="등록사이트" queryTableFieldId="47"/>
    <tableColumn id="48" xr3:uid="{2A1A64D5-B491-49D7-A01A-4A44B5274A6B}" uniqueName="48" name="공인중개사" queryTableFieldId="48"/>
    <tableColumn id="49" xr3:uid="{A8A759E7-45CF-49FF-A732-7C84400DEC72}" uniqueName="49" name="금액1" queryTableFieldId="49"/>
    <tableColumn id="50" xr3:uid="{864B2CFA-7569-4C57-B9F0-2261A1ECAAA4}" uniqueName="50" name="월세1" queryTableFieldId="50"/>
    <tableColumn id="25" xr3:uid="{B741488E-E1A4-4353-880A-CE60FB2CF24B}" uniqueName="25" name="NLINK" queryTableFieldId="25" dataDxfId="0" dataCellStyle="하이퍼링크">
      <calculatedColumnFormula>HYPERLINK("https://fin.land.naver.com/articles/"&amp;표3_[[#This Row],[매물번호]],"link")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8693A-9C1E-4178-B183-3C7C27D1D2FF}">
  <sheetPr codeName="Sheet6"/>
  <dimension ref="A1:AA149"/>
  <sheetViews>
    <sheetView workbookViewId="0">
      <selection activeCell="D5" sqref="D5"/>
    </sheetView>
  </sheetViews>
  <sheetFormatPr defaultRowHeight="16.5" x14ac:dyDescent="0.3"/>
  <cols>
    <col min="1" max="1" width="9" style="14"/>
    <col min="5" max="5" width="9" style="15"/>
    <col min="13" max="13" width="11.125" customWidth="1"/>
    <col min="14" max="14" width="16.625" bestFit="1" customWidth="1"/>
    <col min="18" max="18" width="4.5" customWidth="1"/>
    <col min="21" max="21" width="5.125" customWidth="1"/>
    <col min="23" max="23" width="6.125" customWidth="1"/>
  </cols>
  <sheetData>
    <row r="1" spans="1:27" x14ac:dyDescent="0.3">
      <c r="A1" s="14" t="s">
        <v>7768</v>
      </c>
      <c r="B1" t="s">
        <v>6104</v>
      </c>
      <c r="C1" t="s">
        <v>7769</v>
      </c>
      <c r="D1" t="s">
        <v>6123</v>
      </c>
      <c r="E1" s="15" t="s">
        <v>7770</v>
      </c>
      <c r="F1" t="s">
        <v>7771</v>
      </c>
      <c r="G1" t="s">
        <v>7772</v>
      </c>
      <c r="H1" t="s">
        <v>7773</v>
      </c>
      <c r="I1" t="s">
        <v>7774</v>
      </c>
      <c r="J1" t="s">
        <v>7775</v>
      </c>
      <c r="M1" s="16" t="s">
        <v>7776</v>
      </c>
      <c r="N1" s="17">
        <f ca="1">YEAR(NOW())</f>
        <v>2026</v>
      </c>
      <c r="Q1" t="s">
        <v>7764</v>
      </c>
      <c r="T1" t="s">
        <v>7771</v>
      </c>
      <c r="W1" t="s">
        <v>7795</v>
      </c>
      <c r="AA1" t="s">
        <v>7795</v>
      </c>
    </row>
    <row r="2" spans="1:27" x14ac:dyDescent="0.3">
      <c r="A2" s="18" t="s">
        <v>6152</v>
      </c>
      <c r="B2" s="19">
        <v>1</v>
      </c>
      <c r="C2">
        <f>표3_[[#This Row],[매매가(보증금)]]</f>
        <v>200000</v>
      </c>
      <c r="D2">
        <f>표3_[[#This Row],[전용평형]]</f>
        <v>31</v>
      </c>
      <c r="E2" s="15">
        <f>표3_[[#This Row],[전용평단가]]</f>
        <v>6452</v>
      </c>
      <c r="F2">
        <f>표3!AN2</f>
        <v>25</v>
      </c>
      <c r="G2" t="str">
        <f>표3!AO2</f>
        <v>이내</v>
      </c>
      <c r="H2">
        <f>IF(F2&lt;11,10,IF(AND(F2&lt;25,G2="이내"),25,26))</f>
        <v>26</v>
      </c>
      <c r="I2">
        <f>IF(D2&lt;10,9,IF(D2&lt;20,10,IF(D2&lt;30,20,IF(D2&lt;40,30,40))))</f>
        <v>30</v>
      </c>
      <c r="J2" t="str">
        <f>IF(L4="주택",IF(LEFT(A2,1)="B","B1",IF(B2&lt;6,"저",IF(A2/B2&lt;=$X$2,"저",IF(A2/B2&lt;=$X$3,"중","고")))),IF(A2=1,"1층",IF(LEFT(A2,1)="B","B1",IF(B2&lt;6,"저",IF(A2/B2&lt;=$X$9,"저",IF(A2/B2&lt;=$X$10,"중","고"))))))</f>
        <v>B1</v>
      </c>
      <c r="L2" t="s">
        <v>7777</v>
      </c>
      <c r="M2" s="20" t="s">
        <v>7778</v>
      </c>
      <c r="N2" s="20">
        <v>2021</v>
      </c>
      <c r="Q2">
        <v>9</v>
      </c>
      <c r="R2" t="s">
        <v>7779</v>
      </c>
      <c r="S2">
        <f>COUNTIF($I$2:$I$149,Q2)</f>
        <v>16</v>
      </c>
      <c r="T2">
        <v>10</v>
      </c>
      <c r="U2" t="s">
        <v>7779</v>
      </c>
      <c r="V2">
        <f>COUNTIF($H$2:$H$149,T2)</f>
        <v>77</v>
      </c>
      <c r="W2" t="s">
        <v>7780</v>
      </c>
      <c r="X2" s="21">
        <f>1/5</f>
        <v>0.2</v>
      </c>
      <c r="Y2">
        <f>COUNTIF($J$2:$J$149,W2)</f>
        <v>67</v>
      </c>
      <c r="AA2" t="s">
        <v>2684</v>
      </c>
    </row>
    <row r="3" spans="1:27" x14ac:dyDescent="0.3">
      <c r="A3" s="18" t="s">
        <v>6152</v>
      </c>
      <c r="B3" s="19">
        <v>2</v>
      </c>
      <c r="C3">
        <f>표3_[[#This Row],[매매가(보증금)]]</f>
        <v>58000</v>
      </c>
      <c r="D3">
        <f>표3_[[#This Row],[전용평형]]</f>
        <v>22</v>
      </c>
      <c r="E3" s="15">
        <f>표3_[[#This Row],[전용평단가]]</f>
        <v>2636</v>
      </c>
      <c r="F3">
        <f>표3!AN3</f>
        <v>10</v>
      </c>
      <c r="G3" t="str">
        <f>표3!AO3</f>
        <v>이내</v>
      </c>
      <c r="H3">
        <f t="shared" ref="H3:H66" si="0">IF(F3&lt;11,10,IF(AND(F3&lt;25,G3="이내"),25,26))</f>
        <v>10</v>
      </c>
      <c r="I3">
        <f t="shared" ref="I3:I66" si="1">IF(D3&lt;10,9,IF(D3&lt;20,10,IF(D3&lt;30,20,IF(D3&lt;40,30,40))))</f>
        <v>20</v>
      </c>
      <c r="J3" t="str">
        <f t="shared" ref="J3:J66" si="2">IF(L5="주택",IF(LEFT(A3,1)="B","B1",IF(B3&lt;6,"저",IF(A3/B3&lt;=$X$2,"저",IF(A3/B3&lt;=$X$3,"중","고")))),IF(A3=1,"1층",IF(LEFT(A3,1)="B","B1",IF(B3&lt;6,"저",IF(A3/B3&lt;=$X$9,"저",IF(A3/B3&lt;=$X$10,"중","고"))))))</f>
        <v>B1</v>
      </c>
      <c r="M3" s="20" t="s">
        <v>7781</v>
      </c>
      <c r="N3" s="20">
        <v>48</v>
      </c>
      <c r="Q3">
        <v>10</v>
      </c>
      <c r="R3" t="s">
        <v>7798</v>
      </c>
      <c r="S3">
        <f t="shared" ref="S3:S6" si="3">COUNTIF($I$2:$I$149,Q3)</f>
        <v>41</v>
      </c>
      <c r="T3">
        <v>25</v>
      </c>
      <c r="U3" t="s">
        <v>7779</v>
      </c>
      <c r="V3">
        <f t="shared" ref="V3:V4" si="4">COUNTIF($H$2:$H$149,T3)</f>
        <v>17</v>
      </c>
      <c r="W3" t="s">
        <v>7782</v>
      </c>
      <c r="X3" s="21">
        <f>3/5</f>
        <v>0.6</v>
      </c>
      <c r="Y3">
        <f t="shared" ref="Y3:Y5" si="5">COUNTIF($J$2:$J$149,W3)</f>
        <v>5</v>
      </c>
    </row>
    <row r="4" spans="1:27" x14ac:dyDescent="0.3">
      <c r="A4" s="18">
        <v>5</v>
      </c>
      <c r="B4" s="19">
        <v>5</v>
      </c>
      <c r="C4">
        <f>표3_[[#This Row],[매매가(보증금)]]</f>
        <v>35000</v>
      </c>
      <c r="D4">
        <f>표3_[[#This Row],[전용평형]]</f>
        <v>17</v>
      </c>
      <c r="E4" s="15">
        <f>표3_[[#This Row],[전용평단가]]</f>
        <v>2059</v>
      </c>
      <c r="F4">
        <f>표3!AN4</f>
        <v>25</v>
      </c>
      <c r="G4" t="str">
        <f>표3!AO4</f>
        <v>이내</v>
      </c>
      <c r="H4">
        <f t="shared" si="0"/>
        <v>26</v>
      </c>
      <c r="I4">
        <f t="shared" si="1"/>
        <v>10</v>
      </c>
      <c r="J4" t="str">
        <f t="shared" si="2"/>
        <v>저</v>
      </c>
      <c r="L4" t="s">
        <v>7767</v>
      </c>
      <c r="M4" s="20" t="s">
        <v>7783</v>
      </c>
      <c r="N4" s="20" t="s">
        <v>2683</v>
      </c>
      <c r="Q4">
        <v>20</v>
      </c>
      <c r="R4" t="s">
        <v>7798</v>
      </c>
      <c r="S4">
        <f t="shared" si="3"/>
        <v>30</v>
      </c>
      <c r="T4">
        <v>26</v>
      </c>
      <c r="U4" t="s">
        <v>7786</v>
      </c>
      <c r="V4">
        <f t="shared" si="4"/>
        <v>53</v>
      </c>
      <c r="W4" t="s">
        <v>7784</v>
      </c>
      <c r="X4" s="21">
        <f>5/5</f>
        <v>1</v>
      </c>
      <c r="Y4">
        <f t="shared" si="5"/>
        <v>2</v>
      </c>
    </row>
    <row r="5" spans="1:27" x14ac:dyDescent="0.3">
      <c r="A5" s="18" t="s">
        <v>6152</v>
      </c>
      <c r="B5" s="19">
        <v>1</v>
      </c>
      <c r="C5">
        <f>표3_[[#This Row],[매매가(보증금)]]</f>
        <v>90000</v>
      </c>
      <c r="D5">
        <f>표3_[[#This Row],[전용평형]]</f>
        <v>24</v>
      </c>
      <c r="E5" s="15">
        <f>표3_[[#This Row],[전용평단가]]</f>
        <v>3750</v>
      </c>
      <c r="F5">
        <f>표3!AN5</f>
        <v>15</v>
      </c>
      <c r="G5" t="str">
        <f>표3!AO5</f>
        <v>이내</v>
      </c>
      <c r="H5">
        <f t="shared" si="0"/>
        <v>25</v>
      </c>
      <c r="I5">
        <f t="shared" si="1"/>
        <v>20</v>
      </c>
      <c r="J5" t="str">
        <f t="shared" si="2"/>
        <v>B1</v>
      </c>
      <c r="M5" s="20" t="s">
        <v>7785</v>
      </c>
      <c r="N5" s="20">
        <v>19</v>
      </c>
      <c r="Q5">
        <v>30</v>
      </c>
      <c r="R5" t="s">
        <v>7798</v>
      </c>
      <c r="S5">
        <f t="shared" si="3"/>
        <v>21</v>
      </c>
      <c r="W5" t="s">
        <v>2683</v>
      </c>
      <c r="Y5">
        <f t="shared" si="5"/>
        <v>21</v>
      </c>
    </row>
    <row r="6" spans="1:27" x14ac:dyDescent="0.3">
      <c r="A6" s="18">
        <v>1</v>
      </c>
      <c r="B6" s="19">
        <v>23</v>
      </c>
      <c r="C6">
        <f>표3_[[#This Row],[매매가(보증금)]]</f>
        <v>99500</v>
      </c>
      <c r="D6">
        <f>표3_[[#This Row],[전용평형]]</f>
        <v>37</v>
      </c>
      <c r="E6" s="15">
        <f>표3_[[#This Row],[전용평단가]]</f>
        <v>2689</v>
      </c>
      <c r="F6">
        <f>표3!AN6</f>
        <v>10</v>
      </c>
      <c r="G6" t="str">
        <f>표3!AO6</f>
        <v>이내</v>
      </c>
      <c r="H6">
        <f t="shared" si="0"/>
        <v>10</v>
      </c>
      <c r="I6">
        <f t="shared" si="1"/>
        <v>30</v>
      </c>
      <c r="J6" t="str">
        <f t="shared" si="2"/>
        <v>1층</v>
      </c>
      <c r="M6" s="20" t="s">
        <v>7771</v>
      </c>
      <c r="N6" s="17">
        <f ca="1">N1-N2</f>
        <v>5</v>
      </c>
      <c r="Q6">
        <v>40</v>
      </c>
      <c r="R6" t="s">
        <v>7786</v>
      </c>
      <c r="S6">
        <f t="shared" si="3"/>
        <v>40</v>
      </c>
    </row>
    <row r="7" spans="1:27" x14ac:dyDescent="0.3">
      <c r="A7" s="18">
        <v>4</v>
      </c>
      <c r="B7" s="19">
        <v>15</v>
      </c>
      <c r="C7">
        <f>표3_[[#This Row],[매매가(보증금)]]</f>
        <v>1392000000</v>
      </c>
      <c r="D7">
        <f>표3_[[#This Row],[전용평형]]</f>
        <v>15945017</v>
      </c>
      <c r="E7" s="15" t="str">
        <f>표3_[[#This Row],[전용평단가]]</f>
        <v>206.0</v>
      </c>
      <c r="F7" t="e">
        <f>표3!AN7</f>
        <v>#VALUE!</v>
      </c>
      <c r="G7" t="e">
        <f>표3!AO7</f>
        <v>#VALUE!</v>
      </c>
      <c r="H7" t="e">
        <f t="shared" si="0"/>
        <v>#VALUE!</v>
      </c>
      <c r="I7">
        <f t="shared" si="1"/>
        <v>40</v>
      </c>
      <c r="J7" t="str">
        <f t="shared" si="2"/>
        <v>저</v>
      </c>
      <c r="W7" t="s">
        <v>2684</v>
      </c>
    </row>
    <row r="8" spans="1:27" x14ac:dyDescent="0.3">
      <c r="A8" s="18">
        <v>2</v>
      </c>
      <c r="B8" s="19">
        <v>8</v>
      </c>
      <c r="C8">
        <f>표3_[[#This Row],[매매가(보증금)]]</f>
        <v>30000</v>
      </c>
      <c r="D8">
        <f>표3_[[#This Row],[전용평형]]</f>
        <v>25</v>
      </c>
      <c r="E8" s="15">
        <f>표3_[[#This Row],[전용평단가]]</f>
        <v>1200</v>
      </c>
      <c r="F8">
        <f>표3!AN8</f>
        <v>25</v>
      </c>
      <c r="G8" t="str">
        <f>표3!AO8</f>
        <v>이내</v>
      </c>
      <c r="H8">
        <f t="shared" si="0"/>
        <v>26</v>
      </c>
      <c r="I8">
        <f t="shared" si="1"/>
        <v>20</v>
      </c>
      <c r="J8" t="str">
        <f t="shared" si="2"/>
        <v>저</v>
      </c>
      <c r="M8" s="25" t="s">
        <v>7792</v>
      </c>
      <c r="N8" s="28">
        <v>25000</v>
      </c>
      <c r="O8" t="s">
        <v>7797</v>
      </c>
      <c r="W8" t="s">
        <v>7512</v>
      </c>
      <c r="X8" s="21"/>
      <c r="Y8">
        <f>COUNTIF($J$2:$J$149,W8)</f>
        <v>53</v>
      </c>
    </row>
    <row r="9" spans="1:27" x14ac:dyDescent="0.3">
      <c r="A9" s="18" t="s">
        <v>6152</v>
      </c>
      <c r="B9" s="19">
        <v>23</v>
      </c>
      <c r="C9">
        <f>표3_[[#This Row],[매매가(보증금)]]</f>
        <v>120000</v>
      </c>
      <c r="D9">
        <f>표3_[[#This Row],[전용평형]]</f>
        <v>117</v>
      </c>
      <c r="E9" s="15">
        <f>표3_[[#This Row],[전용평단가]]</f>
        <v>1026</v>
      </c>
      <c r="F9">
        <f>표3!AN9</f>
        <v>10</v>
      </c>
      <c r="G9" t="str">
        <f>표3!AO9</f>
        <v>이내</v>
      </c>
      <c r="H9">
        <f t="shared" si="0"/>
        <v>10</v>
      </c>
      <c r="I9">
        <f t="shared" si="1"/>
        <v>40</v>
      </c>
      <c r="J9" t="str">
        <f t="shared" si="2"/>
        <v>B1</v>
      </c>
      <c r="M9" s="26" t="s">
        <v>7793</v>
      </c>
      <c r="N9" s="26" t="e">
        <f ca="1">N16*N3</f>
        <v>#VALUE!</v>
      </c>
      <c r="O9" t="s">
        <v>7797</v>
      </c>
      <c r="W9" t="s">
        <v>7780</v>
      </c>
      <c r="X9" s="21">
        <v>0.4</v>
      </c>
      <c r="Y9">
        <f t="shared" ref="Y9:Y13" si="6">COUNTIF($J$2:$J$149,W9)</f>
        <v>67</v>
      </c>
    </row>
    <row r="10" spans="1:27" x14ac:dyDescent="0.3">
      <c r="A10" s="18" t="s">
        <v>6152</v>
      </c>
      <c r="B10" s="19">
        <v>1</v>
      </c>
      <c r="C10">
        <f>표3_[[#This Row],[매매가(보증금)]]</f>
        <v>75000</v>
      </c>
      <c r="D10">
        <f>표3_[[#This Row],[전용평형]]</f>
        <v>21</v>
      </c>
      <c r="E10" s="15">
        <f>표3_[[#This Row],[전용평단가]]</f>
        <v>3571</v>
      </c>
      <c r="F10">
        <f>표3!AN10</f>
        <v>15</v>
      </c>
      <c r="G10" t="str">
        <f>표3!AO10</f>
        <v>이내</v>
      </c>
      <c r="H10">
        <f t="shared" si="0"/>
        <v>25</v>
      </c>
      <c r="I10">
        <f t="shared" si="1"/>
        <v>20</v>
      </c>
      <c r="J10" t="str">
        <f t="shared" si="2"/>
        <v>B1</v>
      </c>
      <c r="W10" t="s">
        <v>7782</v>
      </c>
      <c r="X10" s="21">
        <v>0.7</v>
      </c>
      <c r="Y10">
        <f t="shared" si="6"/>
        <v>5</v>
      </c>
    </row>
    <row r="11" spans="1:27" x14ac:dyDescent="0.3">
      <c r="A11" s="18">
        <v>2</v>
      </c>
      <c r="B11" s="19">
        <v>8</v>
      </c>
      <c r="C11">
        <f>표3_[[#This Row],[매매가(보증금)]]</f>
        <v>95000</v>
      </c>
      <c r="D11">
        <f>표3_[[#This Row],[전용평형]]</f>
        <v>15</v>
      </c>
      <c r="E11" s="15">
        <f>표3_[[#This Row],[전용평단가]]</f>
        <v>6333</v>
      </c>
      <c r="F11">
        <f>표3!AN11</f>
        <v>10</v>
      </c>
      <c r="G11" t="str">
        <f>표3!AO11</f>
        <v>이내</v>
      </c>
      <c r="H11">
        <f t="shared" si="0"/>
        <v>10</v>
      </c>
      <c r="I11">
        <f t="shared" si="1"/>
        <v>10</v>
      </c>
      <c r="J11" t="str">
        <f t="shared" si="2"/>
        <v>저</v>
      </c>
      <c r="W11" t="s">
        <v>7784</v>
      </c>
      <c r="X11" s="21">
        <f>5/5</f>
        <v>1</v>
      </c>
      <c r="Y11">
        <f t="shared" si="6"/>
        <v>2</v>
      </c>
    </row>
    <row r="12" spans="1:27" x14ac:dyDescent="0.3">
      <c r="A12" s="18" t="s">
        <v>6152</v>
      </c>
      <c r="B12" s="19">
        <v>1</v>
      </c>
      <c r="C12">
        <f>표3_[[#This Row],[매매가(보증금)]]</f>
        <v>26000</v>
      </c>
      <c r="D12">
        <f>표3_[[#This Row],[전용평형]]</f>
        <v>8</v>
      </c>
      <c r="E12" s="15">
        <f>표3_[[#This Row],[전용평단가]]</f>
        <v>3250</v>
      </c>
      <c r="F12">
        <f>표3!AN12</f>
        <v>25</v>
      </c>
      <c r="G12" t="str">
        <f>표3!AO12</f>
        <v>이내</v>
      </c>
      <c r="H12">
        <f t="shared" si="0"/>
        <v>26</v>
      </c>
      <c r="I12">
        <f t="shared" si="1"/>
        <v>9</v>
      </c>
      <c r="J12" t="str">
        <f t="shared" si="2"/>
        <v>B1</v>
      </c>
      <c r="W12" t="s">
        <v>2683</v>
      </c>
      <c r="Y12">
        <f t="shared" si="6"/>
        <v>21</v>
      </c>
    </row>
    <row r="13" spans="1:27" x14ac:dyDescent="0.3">
      <c r="A13" s="18">
        <v>1</v>
      </c>
      <c r="B13" s="19">
        <v>23</v>
      </c>
      <c r="C13">
        <f>표3_[[#This Row],[매매가(보증금)]]</f>
        <v>69000</v>
      </c>
      <c r="D13">
        <f>표3_[[#This Row],[전용평형]]</f>
        <v>26</v>
      </c>
      <c r="E13" s="15">
        <f>표3_[[#This Row],[전용평단가]]</f>
        <v>2654</v>
      </c>
      <c r="F13">
        <f>표3!AN13</f>
        <v>25</v>
      </c>
      <c r="G13" t="str">
        <f>표3!AO13</f>
        <v>이내</v>
      </c>
      <c r="H13">
        <f t="shared" si="0"/>
        <v>26</v>
      </c>
      <c r="I13">
        <f t="shared" si="1"/>
        <v>20</v>
      </c>
      <c r="J13" t="str">
        <f t="shared" si="2"/>
        <v>1층</v>
      </c>
      <c r="L13" t="s">
        <v>7787</v>
      </c>
      <c r="M13" s="16" t="s">
        <v>7771</v>
      </c>
      <c r="N13" s="22">
        <f ca="1">IF(N6&lt;11,10,IF(AND(N6&lt;25),25,26))</f>
        <v>10</v>
      </c>
      <c r="O13" s="16" t="str">
        <f ca="1">IF(N13=26,"이상","이내")</f>
        <v>이내</v>
      </c>
      <c r="W13" t="s">
        <v>6155</v>
      </c>
      <c r="Y13">
        <f t="shared" si="6"/>
        <v>0</v>
      </c>
    </row>
    <row r="14" spans="1:27" x14ac:dyDescent="0.3">
      <c r="A14" s="18" t="s">
        <v>6152</v>
      </c>
      <c r="B14" s="19">
        <v>1</v>
      </c>
      <c r="C14">
        <f>표3_[[#This Row],[매매가(보증금)]]</f>
        <v>155000</v>
      </c>
      <c r="D14">
        <f>표3_[[#This Row],[전용평형]]</f>
        <v>41</v>
      </c>
      <c r="E14" s="15">
        <f>표3_[[#This Row],[전용평단가]]</f>
        <v>3780</v>
      </c>
      <c r="F14">
        <f>표3!AN14</f>
        <v>4</v>
      </c>
      <c r="G14" t="str">
        <f>표3!AO14</f>
        <v>이내</v>
      </c>
      <c r="H14">
        <f t="shared" si="0"/>
        <v>10</v>
      </c>
      <c r="I14">
        <f t="shared" si="1"/>
        <v>40</v>
      </c>
      <c r="J14" t="str">
        <f t="shared" si="2"/>
        <v>B1</v>
      </c>
      <c r="M14" s="16" t="s">
        <v>7764</v>
      </c>
      <c r="N14" s="23">
        <f>IF(N3&lt;10,9,IF(N3&lt;20,10,IF(N3&lt;30,20,IF(N3&lt;40,30,40))))</f>
        <v>40</v>
      </c>
      <c r="O14" s="16" t="str">
        <f>IF(N14=40,"이상","이내")</f>
        <v>이상</v>
      </c>
      <c r="P14" t="s">
        <v>7788</v>
      </c>
    </row>
    <row r="15" spans="1:27" x14ac:dyDescent="0.3">
      <c r="A15" s="18">
        <v>1</v>
      </c>
      <c r="B15" s="19">
        <v>2</v>
      </c>
      <c r="C15">
        <f>표3_[[#This Row],[매매가(보증금)]]</f>
        <v>27000</v>
      </c>
      <c r="D15">
        <f>표3_[[#This Row],[전용평형]]</f>
        <v>13</v>
      </c>
      <c r="E15" s="15">
        <f>표3_[[#This Row],[전용평단가]]</f>
        <v>2077</v>
      </c>
      <c r="F15">
        <f>표3!AN15</f>
        <v>10</v>
      </c>
      <c r="G15" t="str">
        <f>표3!AO15</f>
        <v>이내</v>
      </c>
      <c r="H15">
        <f t="shared" si="0"/>
        <v>10</v>
      </c>
      <c r="I15">
        <f t="shared" si="1"/>
        <v>10</v>
      </c>
      <c r="J15" t="str">
        <f t="shared" si="2"/>
        <v>1층</v>
      </c>
      <c r="M15" s="16" t="s">
        <v>7789</v>
      </c>
      <c r="N15" s="23" t="str">
        <f>IF(L4="주택",IF(LEFT(N4,1)="B","B1",IF(N4/N5&lt;=$X$2,"저",IF(N4/N5&lt;=$X$3,"중","고"))),IF(N4=1,"1층",IF(LEFT(N4,1)="B","B1",IF(N5&lt;6,"저",IF(N4/N5&lt;=$X$9,"저",IF(N4/N5&lt;=$X$10,"중","고"))))))</f>
        <v>B1</v>
      </c>
      <c r="O15" s="16"/>
    </row>
    <row r="16" spans="1:27" x14ac:dyDescent="0.3">
      <c r="A16" s="18">
        <v>1</v>
      </c>
      <c r="B16" s="19">
        <v>18</v>
      </c>
      <c r="C16">
        <f>표3_[[#This Row],[매매가(보증금)]]</f>
        <v>12000</v>
      </c>
      <c r="D16">
        <f>표3_[[#This Row],[전용평형]]</f>
        <v>5</v>
      </c>
      <c r="E16" s="15">
        <f>표3_[[#This Row],[전용평단가]]</f>
        <v>2400</v>
      </c>
      <c r="F16">
        <f>표3!AN16</f>
        <v>10</v>
      </c>
      <c r="G16" t="str">
        <f>표3!AO16</f>
        <v>이내</v>
      </c>
      <c r="H16">
        <f t="shared" si="0"/>
        <v>10</v>
      </c>
      <c r="I16">
        <f t="shared" si="1"/>
        <v>9</v>
      </c>
      <c r="J16" t="str">
        <f t="shared" si="2"/>
        <v>1층</v>
      </c>
      <c r="M16" s="16" t="s">
        <v>7790</v>
      </c>
      <c r="N16" s="27" t="str" cm="1">
        <f t="array" aca="1" ref="N16" ca="1">IFERROR(AVERAGE(_xlfn._xlws.FILTER($E:$E,($H:$H=$N$13)*($I:$I=$N$14)*($J:$J=$N$15))),"해당없음")</f>
        <v>해당없음</v>
      </c>
      <c r="O16" s="16" t="s">
        <v>7797</v>
      </c>
    </row>
    <row r="17" spans="1:15" x14ac:dyDescent="0.3">
      <c r="A17" s="18">
        <v>2</v>
      </c>
      <c r="B17" s="19">
        <v>4</v>
      </c>
      <c r="C17">
        <f>표3_[[#This Row],[매매가(보증금)]]</f>
        <v>90800</v>
      </c>
      <c r="D17">
        <f>표3_[[#This Row],[전용평형]]</f>
        <v>26</v>
      </c>
      <c r="E17" s="15">
        <f>표3_[[#This Row],[전용평단가]]</f>
        <v>3492</v>
      </c>
      <c r="F17">
        <f>표3!AN17</f>
        <v>25</v>
      </c>
      <c r="G17" t="str">
        <f>표3!AO17</f>
        <v>이내</v>
      </c>
      <c r="H17">
        <f t="shared" si="0"/>
        <v>26</v>
      </c>
      <c r="I17">
        <f t="shared" si="1"/>
        <v>20</v>
      </c>
      <c r="J17" t="str">
        <f t="shared" si="2"/>
        <v>저</v>
      </c>
      <c r="M17" s="16" t="s">
        <v>7794</v>
      </c>
      <c r="N17" s="23" cm="1">
        <f t="array" aca="1" ref="N17" ca="1">IFERROR(COUNTA(_xlfn._xlws.FILTER($E:$E,($H:$H=$N$13)*($I:$I=$N$14)*(J:J=$N$15))),"해당없음")</f>
        <v>1</v>
      </c>
      <c r="O17" s="16" t="s">
        <v>7796</v>
      </c>
    </row>
    <row r="18" spans="1:15" x14ac:dyDescent="0.3">
      <c r="A18" s="18">
        <v>5</v>
      </c>
      <c r="B18" s="19">
        <v>5</v>
      </c>
      <c r="C18">
        <f>표3_[[#This Row],[매매가(보증금)]]</f>
        <v>88000</v>
      </c>
      <c r="D18">
        <f>표3_[[#This Row],[전용평형]]</f>
        <v>15</v>
      </c>
      <c r="E18" s="15">
        <f>표3_[[#This Row],[전용평단가]]</f>
        <v>5867</v>
      </c>
      <c r="F18">
        <f>표3!AN18</f>
        <v>4</v>
      </c>
      <c r="G18" t="str">
        <f>표3!AO18</f>
        <v>이내</v>
      </c>
      <c r="H18">
        <f t="shared" si="0"/>
        <v>10</v>
      </c>
      <c r="I18">
        <f t="shared" si="1"/>
        <v>10</v>
      </c>
      <c r="J18" t="str">
        <f t="shared" si="2"/>
        <v>저</v>
      </c>
    </row>
    <row r="19" spans="1:15" ht="26.25" x14ac:dyDescent="0.3">
      <c r="A19" s="18">
        <v>1</v>
      </c>
      <c r="B19" s="19">
        <v>14</v>
      </c>
      <c r="C19">
        <f>표3_[[#This Row],[매매가(보증금)]]</f>
        <v>43000</v>
      </c>
      <c r="D19">
        <f>표3_[[#This Row],[전용평형]]</f>
        <v>18</v>
      </c>
      <c r="E19" s="15">
        <f>표3_[[#This Row],[전용평단가]]</f>
        <v>2389</v>
      </c>
      <c r="F19">
        <f>표3!AN19</f>
        <v>15</v>
      </c>
      <c r="G19" t="str">
        <f>표3!AO19</f>
        <v>이내</v>
      </c>
      <c r="H19">
        <f t="shared" si="0"/>
        <v>25</v>
      </c>
      <c r="I19">
        <f t="shared" si="1"/>
        <v>10</v>
      </c>
      <c r="J19" t="str">
        <f t="shared" si="2"/>
        <v>1층</v>
      </c>
      <c r="M19" s="24" t="s">
        <v>7790</v>
      </c>
      <c r="N19" s="24" t="s">
        <v>7791</v>
      </c>
    </row>
    <row r="20" spans="1:15" x14ac:dyDescent="0.3">
      <c r="A20" s="18">
        <v>4</v>
      </c>
      <c r="B20" s="19">
        <v>5</v>
      </c>
      <c r="C20">
        <f>표3_[[#This Row],[매매가(보증금)]]</f>
        <v>110000</v>
      </c>
      <c r="D20">
        <f>표3_[[#This Row],[전용평형]]</f>
        <v>57</v>
      </c>
      <c r="E20" s="15">
        <f>표3_[[#This Row],[전용평단가]]</f>
        <v>1930</v>
      </c>
      <c r="F20">
        <f>표3!AN20</f>
        <v>25</v>
      </c>
      <c r="G20" t="str">
        <f>표3!AO20</f>
        <v>이내</v>
      </c>
      <c r="H20">
        <f t="shared" si="0"/>
        <v>26</v>
      </c>
      <c r="I20">
        <f t="shared" si="1"/>
        <v>40</v>
      </c>
      <c r="J20" t="str">
        <f t="shared" si="2"/>
        <v>저</v>
      </c>
    </row>
    <row r="21" spans="1:15" x14ac:dyDescent="0.3">
      <c r="A21" s="18">
        <v>4</v>
      </c>
      <c r="B21" s="19">
        <v>5</v>
      </c>
      <c r="C21">
        <f>표3_[[#This Row],[매매가(보증금)]]</f>
        <v>49000</v>
      </c>
      <c r="D21">
        <f>표3_[[#This Row],[전용평형]]</f>
        <v>31</v>
      </c>
      <c r="E21" s="15">
        <f>표3_[[#This Row],[전용평단가]]</f>
        <v>1581</v>
      </c>
      <c r="F21">
        <f>표3!AN21</f>
        <v>4</v>
      </c>
      <c r="G21" t="str">
        <f>표3!AO21</f>
        <v>이내</v>
      </c>
      <c r="H21">
        <f t="shared" si="0"/>
        <v>10</v>
      </c>
      <c r="I21">
        <f t="shared" si="1"/>
        <v>30</v>
      </c>
      <c r="J21" t="str">
        <f t="shared" si="2"/>
        <v>저</v>
      </c>
    </row>
    <row r="22" spans="1:15" x14ac:dyDescent="0.3">
      <c r="A22" s="18">
        <v>4</v>
      </c>
      <c r="B22" s="19">
        <v>5</v>
      </c>
      <c r="C22">
        <f>표3_[[#This Row],[매매가(보증금)]]</f>
        <v>75000</v>
      </c>
      <c r="D22">
        <f>표3_[[#This Row],[전용평형]]</f>
        <v>31</v>
      </c>
      <c r="E22" s="15">
        <f>표3_[[#This Row],[전용평단가]]</f>
        <v>2419</v>
      </c>
      <c r="F22">
        <f>표3!AN22</f>
        <v>4</v>
      </c>
      <c r="G22" t="str">
        <f>표3!AO22</f>
        <v>이내</v>
      </c>
      <c r="H22">
        <f t="shared" si="0"/>
        <v>10</v>
      </c>
      <c r="I22">
        <f t="shared" si="1"/>
        <v>30</v>
      </c>
      <c r="J22" t="str">
        <f t="shared" si="2"/>
        <v>저</v>
      </c>
    </row>
    <row r="23" spans="1:15" x14ac:dyDescent="0.3">
      <c r="A23" s="18" t="s">
        <v>6152</v>
      </c>
      <c r="B23" s="19">
        <v>2</v>
      </c>
      <c r="C23">
        <f>표3_[[#This Row],[매매가(보증금)]]</f>
        <v>45000</v>
      </c>
      <c r="D23">
        <f>표3_[[#This Row],[전용평형]]</f>
        <v>30</v>
      </c>
      <c r="E23" s="15">
        <f>표3_[[#This Row],[전용평단가]]</f>
        <v>1500</v>
      </c>
      <c r="F23">
        <f>표3!AN23</f>
        <v>25</v>
      </c>
      <c r="G23" t="str">
        <f>표3!AO23</f>
        <v>이내</v>
      </c>
      <c r="H23">
        <f t="shared" si="0"/>
        <v>26</v>
      </c>
      <c r="I23">
        <f t="shared" si="1"/>
        <v>30</v>
      </c>
      <c r="J23" t="str">
        <f t="shared" si="2"/>
        <v>B1</v>
      </c>
    </row>
    <row r="24" spans="1:15" x14ac:dyDescent="0.3">
      <c r="A24" s="18">
        <v>2</v>
      </c>
      <c r="B24" s="19">
        <v>5</v>
      </c>
      <c r="C24">
        <f>표3_[[#This Row],[매매가(보증금)]]</f>
        <v>55000</v>
      </c>
      <c r="D24">
        <f>표3_[[#This Row],[전용평형]]</f>
        <v>28</v>
      </c>
      <c r="E24" s="15">
        <f>표3_[[#This Row],[전용평단가]]</f>
        <v>1964</v>
      </c>
      <c r="F24">
        <f>표3!AN24</f>
        <v>4</v>
      </c>
      <c r="G24" t="str">
        <f>표3!AO24</f>
        <v>이내</v>
      </c>
      <c r="H24">
        <f t="shared" si="0"/>
        <v>10</v>
      </c>
      <c r="I24">
        <f t="shared" si="1"/>
        <v>20</v>
      </c>
      <c r="J24" t="str">
        <f t="shared" si="2"/>
        <v>저</v>
      </c>
    </row>
    <row r="25" spans="1:15" x14ac:dyDescent="0.3">
      <c r="A25" s="18">
        <v>1</v>
      </c>
      <c r="B25" s="19">
        <v>15</v>
      </c>
      <c r="C25">
        <f>표3_[[#This Row],[매매가(보증금)]]</f>
        <v>70000</v>
      </c>
      <c r="D25">
        <f>표3_[[#This Row],[전용평형]]</f>
        <v>20</v>
      </c>
      <c r="E25" s="15">
        <f>표3_[[#This Row],[전용평단가]]</f>
        <v>3500</v>
      </c>
      <c r="F25">
        <f>표3!AN25</f>
        <v>2</v>
      </c>
      <c r="G25" t="str">
        <f>표3!AO25</f>
        <v>이내</v>
      </c>
      <c r="H25">
        <f t="shared" si="0"/>
        <v>10</v>
      </c>
      <c r="I25">
        <f t="shared" si="1"/>
        <v>20</v>
      </c>
      <c r="J25" t="str">
        <f t="shared" si="2"/>
        <v>1층</v>
      </c>
    </row>
    <row r="26" spans="1:15" x14ac:dyDescent="0.3">
      <c r="A26" s="18">
        <v>5</v>
      </c>
      <c r="B26" s="19">
        <v>5</v>
      </c>
      <c r="C26">
        <f>표3_[[#This Row],[매매가(보증금)]]</f>
        <v>43000</v>
      </c>
      <c r="D26">
        <f>표3_[[#This Row],[전용평형]]</f>
        <v>12</v>
      </c>
      <c r="E26" s="15">
        <f>표3_[[#This Row],[전용평단가]]</f>
        <v>3583</v>
      </c>
      <c r="F26">
        <f>표3!AN26</f>
        <v>4</v>
      </c>
      <c r="G26" t="str">
        <f>표3!AO26</f>
        <v>이내</v>
      </c>
      <c r="H26">
        <f t="shared" si="0"/>
        <v>10</v>
      </c>
      <c r="I26">
        <f t="shared" si="1"/>
        <v>10</v>
      </c>
      <c r="J26" t="str">
        <f t="shared" si="2"/>
        <v>저</v>
      </c>
    </row>
    <row r="27" spans="1:15" x14ac:dyDescent="0.3">
      <c r="A27" s="18">
        <v>2</v>
      </c>
      <c r="B27" s="19">
        <v>12</v>
      </c>
      <c r="C27">
        <f>표3_[[#This Row],[매매가(보증금)]]</f>
        <v>55000</v>
      </c>
      <c r="D27">
        <f>표3_[[#This Row],[전용평형]]</f>
        <v>49</v>
      </c>
      <c r="E27" s="15">
        <f>표3_[[#This Row],[전용평단가]]</f>
        <v>1122</v>
      </c>
      <c r="F27">
        <f>표3!AN27</f>
        <v>25</v>
      </c>
      <c r="G27" t="str">
        <f>표3!AO27</f>
        <v>이내</v>
      </c>
      <c r="H27">
        <f t="shared" si="0"/>
        <v>26</v>
      </c>
      <c r="I27">
        <f t="shared" si="1"/>
        <v>40</v>
      </c>
      <c r="J27" t="str">
        <f t="shared" si="2"/>
        <v>저</v>
      </c>
    </row>
    <row r="28" spans="1:15" x14ac:dyDescent="0.3">
      <c r="A28" s="18">
        <v>1</v>
      </c>
      <c r="B28" s="19">
        <v>18</v>
      </c>
      <c r="C28">
        <f>표3_[[#This Row],[매매가(보증금)]]</f>
        <v>55000</v>
      </c>
      <c r="D28">
        <f>표3_[[#This Row],[전용평형]]</f>
        <v>49</v>
      </c>
      <c r="E28" s="15">
        <f>표3_[[#This Row],[전용평단가]]</f>
        <v>1122</v>
      </c>
      <c r="F28">
        <f>표3!AN28</f>
        <v>26</v>
      </c>
      <c r="G28" t="str">
        <f>표3!AO28</f>
        <v>이내</v>
      </c>
      <c r="H28">
        <f t="shared" si="0"/>
        <v>26</v>
      </c>
      <c r="I28">
        <f t="shared" si="1"/>
        <v>40</v>
      </c>
      <c r="J28" t="str">
        <f t="shared" si="2"/>
        <v>1층</v>
      </c>
    </row>
    <row r="29" spans="1:15" x14ac:dyDescent="0.3">
      <c r="A29" s="18">
        <v>1</v>
      </c>
      <c r="B29" s="19">
        <v>16</v>
      </c>
      <c r="C29">
        <f>표3_[[#This Row],[매매가(보증금)]]</f>
        <v>15000</v>
      </c>
      <c r="D29">
        <f>표3_[[#This Row],[전용평형]]</f>
        <v>5</v>
      </c>
      <c r="E29" s="15">
        <f>표3_[[#This Row],[전용평단가]]</f>
        <v>3000</v>
      </c>
      <c r="F29">
        <f>표3!AN29</f>
        <v>10</v>
      </c>
      <c r="G29" t="str">
        <f>표3!AO29</f>
        <v>이내</v>
      </c>
      <c r="H29">
        <f t="shared" si="0"/>
        <v>10</v>
      </c>
      <c r="I29">
        <f t="shared" si="1"/>
        <v>9</v>
      </c>
      <c r="J29" t="str">
        <f t="shared" si="2"/>
        <v>1층</v>
      </c>
    </row>
    <row r="30" spans="1:15" x14ac:dyDescent="0.3">
      <c r="A30" s="18">
        <v>2</v>
      </c>
      <c r="B30" s="19">
        <v>13</v>
      </c>
      <c r="C30">
        <f>표3_[[#This Row],[매매가(보증금)]]</f>
        <v>26000</v>
      </c>
      <c r="D30">
        <f>표3_[[#This Row],[전용평형]]</f>
        <v>8</v>
      </c>
      <c r="E30" s="15">
        <f>표3_[[#This Row],[전용평단가]]</f>
        <v>3250</v>
      </c>
      <c r="F30">
        <f>표3!AN30</f>
        <v>25</v>
      </c>
      <c r="G30" t="str">
        <f>표3!AO30</f>
        <v>이내</v>
      </c>
      <c r="H30">
        <f t="shared" si="0"/>
        <v>26</v>
      </c>
      <c r="I30">
        <f t="shared" si="1"/>
        <v>9</v>
      </c>
      <c r="J30" t="str">
        <f t="shared" si="2"/>
        <v>저</v>
      </c>
    </row>
    <row r="31" spans="1:15" x14ac:dyDescent="0.3">
      <c r="A31" s="18">
        <v>3</v>
      </c>
      <c r="B31" s="19">
        <v>4</v>
      </c>
      <c r="C31">
        <f>표3_[[#This Row],[매매가(보증금)]]</f>
        <v>60000</v>
      </c>
      <c r="D31">
        <f>표3_[[#This Row],[전용평형]]</f>
        <v>24</v>
      </c>
      <c r="E31" s="15">
        <f>표3_[[#This Row],[전용평단가]]</f>
        <v>2500</v>
      </c>
      <c r="F31">
        <f>표3!AN31</f>
        <v>10</v>
      </c>
      <c r="G31" t="str">
        <f>표3!AO31</f>
        <v>이내</v>
      </c>
      <c r="H31">
        <f t="shared" si="0"/>
        <v>10</v>
      </c>
      <c r="I31">
        <f t="shared" si="1"/>
        <v>20</v>
      </c>
      <c r="J31" t="str">
        <f t="shared" si="2"/>
        <v>저</v>
      </c>
    </row>
    <row r="32" spans="1:15" x14ac:dyDescent="0.3">
      <c r="A32" s="18">
        <v>6</v>
      </c>
      <c r="B32" s="19">
        <v>15</v>
      </c>
      <c r="C32">
        <f>표3_[[#This Row],[매매가(보증금)]]</f>
        <v>37500</v>
      </c>
      <c r="D32">
        <f>표3_[[#This Row],[전용평형]]</f>
        <v>12</v>
      </c>
      <c r="E32" s="15">
        <f>표3_[[#This Row],[전용평단가]]</f>
        <v>3125</v>
      </c>
      <c r="F32">
        <f>표3!AN32</f>
        <v>10</v>
      </c>
      <c r="G32" t="str">
        <f>표3!AO32</f>
        <v>이내</v>
      </c>
      <c r="H32">
        <f t="shared" si="0"/>
        <v>10</v>
      </c>
      <c r="I32">
        <f t="shared" si="1"/>
        <v>10</v>
      </c>
      <c r="J32" t="str">
        <f t="shared" si="2"/>
        <v>저</v>
      </c>
    </row>
    <row r="33" spans="1:10" x14ac:dyDescent="0.3">
      <c r="A33" s="18">
        <v>4</v>
      </c>
      <c r="B33" s="19">
        <v>4</v>
      </c>
      <c r="C33">
        <f>표3_[[#This Row],[매매가(보증금)]]</f>
        <v>80000</v>
      </c>
      <c r="D33">
        <f>표3_[[#This Row],[전용평형]]</f>
        <v>67</v>
      </c>
      <c r="E33" s="15">
        <f>표3_[[#This Row],[전용평단가]]</f>
        <v>1194</v>
      </c>
      <c r="F33">
        <f>표3!AN33</f>
        <v>10</v>
      </c>
      <c r="G33" t="str">
        <f>표3!AO33</f>
        <v>이내</v>
      </c>
      <c r="H33">
        <f t="shared" si="0"/>
        <v>10</v>
      </c>
      <c r="I33">
        <f t="shared" si="1"/>
        <v>40</v>
      </c>
      <c r="J33" t="str">
        <f t="shared" si="2"/>
        <v>저</v>
      </c>
    </row>
    <row r="34" spans="1:10" x14ac:dyDescent="0.3">
      <c r="A34" s="18">
        <v>2</v>
      </c>
      <c r="B34" s="19">
        <v>23</v>
      </c>
      <c r="C34">
        <f>표3_[[#This Row],[매매가(보증금)]]</f>
        <v>120000</v>
      </c>
      <c r="D34">
        <f>표3_[[#This Row],[전용평형]]</f>
        <v>24</v>
      </c>
      <c r="E34" s="15">
        <f>표3_[[#This Row],[전용평단가]]</f>
        <v>5000</v>
      </c>
      <c r="F34">
        <f>표3!AN34</f>
        <v>10</v>
      </c>
      <c r="G34" t="str">
        <f>표3!AO34</f>
        <v>이내</v>
      </c>
      <c r="H34">
        <f t="shared" si="0"/>
        <v>10</v>
      </c>
      <c r="I34">
        <f t="shared" si="1"/>
        <v>20</v>
      </c>
      <c r="J34" t="str">
        <f t="shared" si="2"/>
        <v>저</v>
      </c>
    </row>
    <row r="35" spans="1:10" x14ac:dyDescent="0.3">
      <c r="A35" s="18">
        <v>1</v>
      </c>
      <c r="B35" s="19">
        <v>3</v>
      </c>
      <c r="C35">
        <f>표3_[[#This Row],[매매가(보증금)]]</f>
        <v>65000</v>
      </c>
      <c r="D35">
        <f>표3_[[#This Row],[전용평형]]</f>
        <v>22</v>
      </c>
      <c r="E35" s="15">
        <f>표3_[[#This Row],[전용평단가]]</f>
        <v>2955</v>
      </c>
      <c r="F35">
        <f>표3!AN35</f>
        <v>25</v>
      </c>
      <c r="G35" t="str">
        <f>표3!AO35</f>
        <v>이내</v>
      </c>
      <c r="H35">
        <f t="shared" si="0"/>
        <v>26</v>
      </c>
      <c r="I35">
        <f t="shared" si="1"/>
        <v>20</v>
      </c>
      <c r="J35" t="str">
        <f t="shared" si="2"/>
        <v>1층</v>
      </c>
    </row>
    <row r="36" spans="1:10" x14ac:dyDescent="0.3">
      <c r="A36" s="18">
        <v>1</v>
      </c>
      <c r="B36" s="19">
        <v>5</v>
      </c>
      <c r="C36">
        <f>표3_[[#This Row],[매매가(보증금)]]</f>
        <v>64000</v>
      </c>
      <c r="D36">
        <f>표3_[[#This Row],[전용평형]]</f>
        <v>24</v>
      </c>
      <c r="E36" s="15">
        <f>표3_[[#This Row],[전용평단가]]</f>
        <v>2667</v>
      </c>
      <c r="F36">
        <f>표3!AN36</f>
        <v>10</v>
      </c>
      <c r="G36" t="str">
        <f>표3!AO36</f>
        <v>이내</v>
      </c>
      <c r="H36">
        <f t="shared" si="0"/>
        <v>10</v>
      </c>
      <c r="I36">
        <f t="shared" si="1"/>
        <v>20</v>
      </c>
      <c r="J36" t="str">
        <f t="shared" si="2"/>
        <v>1층</v>
      </c>
    </row>
    <row r="37" spans="1:10" x14ac:dyDescent="0.3">
      <c r="A37" s="18">
        <v>4</v>
      </c>
      <c r="B37" s="19">
        <v>7</v>
      </c>
      <c r="C37">
        <f>표3_[[#This Row],[매매가(보증금)]]</f>
        <v>170000</v>
      </c>
      <c r="D37">
        <f>표3_[[#This Row],[전용평형]]</f>
        <v>35</v>
      </c>
      <c r="E37" s="15">
        <f>표3_[[#This Row],[전용평단가]]</f>
        <v>4857</v>
      </c>
      <c r="F37">
        <f>표3!AN37</f>
        <v>25</v>
      </c>
      <c r="G37" t="str">
        <f>표3!AO37</f>
        <v>이내</v>
      </c>
      <c r="H37">
        <f t="shared" si="0"/>
        <v>26</v>
      </c>
      <c r="I37">
        <f t="shared" si="1"/>
        <v>30</v>
      </c>
      <c r="J37" t="str">
        <f t="shared" si="2"/>
        <v>중</v>
      </c>
    </row>
    <row r="38" spans="1:10" x14ac:dyDescent="0.3">
      <c r="A38" s="18">
        <v>1</v>
      </c>
      <c r="B38" s="19">
        <v>6</v>
      </c>
      <c r="C38">
        <f>표3_[[#This Row],[매매가(보증금)]]</f>
        <v>88000</v>
      </c>
      <c r="D38">
        <f>표3_[[#This Row],[전용평형]]</f>
        <v>15</v>
      </c>
      <c r="E38" s="15">
        <f>표3_[[#This Row],[전용평단가]]</f>
        <v>5867</v>
      </c>
      <c r="F38">
        <f>표3!AN38</f>
        <v>4</v>
      </c>
      <c r="G38" t="str">
        <f>표3!AO38</f>
        <v>이내</v>
      </c>
      <c r="H38">
        <f t="shared" si="0"/>
        <v>10</v>
      </c>
      <c r="I38">
        <f t="shared" si="1"/>
        <v>10</v>
      </c>
      <c r="J38" t="str">
        <f t="shared" si="2"/>
        <v>1층</v>
      </c>
    </row>
    <row r="39" spans="1:10" x14ac:dyDescent="0.3">
      <c r="A39" s="18">
        <v>1</v>
      </c>
      <c r="B39" s="19">
        <v>2</v>
      </c>
      <c r="C39">
        <f>표3_[[#This Row],[매매가(보증금)]]</f>
        <v>18000</v>
      </c>
      <c r="D39">
        <f>표3_[[#This Row],[전용평형]]</f>
        <v>12</v>
      </c>
      <c r="E39" s="15">
        <f>표3_[[#This Row],[전용평단가]]</f>
        <v>1500</v>
      </c>
      <c r="F39">
        <f>표3!AN39</f>
        <v>25</v>
      </c>
      <c r="G39" t="str">
        <f>표3!AO39</f>
        <v>이내</v>
      </c>
      <c r="H39">
        <f t="shared" si="0"/>
        <v>26</v>
      </c>
      <c r="I39">
        <f t="shared" si="1"/>
        <v>10</v>
      </c>
      <c r="J39" t="str">
        <f t="shared" si="2"/>
        <v>1층</v>
      </c>
    </row>
    <row r="40" spans="1:10" x14ac:dyDescent="0.3">
      <c r="A40" s="18">
        <v>2</v>
      </c>
      <c r="B40" s="19">
        <v>8</v>
      </c>
      <c r="C40">
        <f>표3_[[#This Row],[매매가(보증금)]]</f>
        <v>40000</v>
      </c>
      <c r="D40">
        <f>표3_[[#This Row],[전용평형]]</f>
        <v>15</v>
      </c>
      <c r="E40" s="15">
        <f>표3_[[#This Row],[전용평단가]]</f>
        <v>2667</v>
      </c>
      <c r="F40">
        <f>표3!AN40</f>
        <v>10</v>
      </c>
      <c r="G40" t="str">
        <f>표3!AO40</f>
        <v>이내</v>
      </c>
      <c r="H40">
        <f t="shared" si="0"/>
        <v>10</v>
      </c>
      <c r="I40">
        <f t="shared" si="1"/>
        <v>10</v>
      </c>
      <c r="J40" t="str">
        <f t="shared" si="2"/>
        <v>저</v>
      </c>
    </row>
    <row r="41" spans="1:10" x14ac:dyDescent="0.3">
      <c r="A41" s="18">
        <v>2</v>
      </c>
      <c r="B41" s="19">
        <v>8</v>
      </c>
      <c r="C41">
        <f>표3_[[#This Row],[매매가(보증금)]]</f>
        <v>55000</v>
      </c>
      <c r="D41">
        <f>표3_[[#This Row],[전용평형]]</f>
        <v>43</v>
      </c>
      <c r="E41" s="15">
        <f>표3_[[#This Row],[전용평단가]]</f>
        <v>1279</v>
      </c>
      <c r="F41">
        <f>표3!AN41</f>
        <v>25</v>
      </c>
      <c r="G41" t="str">
        <f>표3!AO41</f>
        <v>이내</v>
      </c>
      <c r="H41">
        <f t="shared" si="0"/>
        <v>26</v>
      </c>
      <c r="I41">
        <f t="shared" si="1"/>
        <v>40</v>
      </c>
      <c r="J41" t="str">
        <f t="shared" si="2"/>
        <v>저</v>
      </c>
    </row>
    <row r="42" spans="1:10" x14ac:dyDescent="0.3">
      <c r="A42" s="18">
        <v>1</v>
      </c>
      <c r="B42" s="19">
        <v>2</v>
      </c>
      <c r="C42">
        <f>표3_[[#This Row],[매매가(보증금)]]</f>
        <v>110000</v>
      </c>
      <c r="D42">
        <f>표3_[[#This Row],[전용평형]]</f>
        <v>19</v>
      </c>
      <c r="E42" s="15">
        <f>표3_[[#This Row],[전용평단가]]</f>
        <v>5789</v>
      </c>
      <c r="F42">
        <f>표3!AN42</f>
        <v>10</v>
      </c>
      <c r="G42" t="str">
        <f>표3!AO42</f>
        <v>이내</v>
      </c>
      <c r="H42">
        <f t="shared" si="0"/>
        <v>10</v>
      </c>
      <c r="I42">
        <f t="shared" si="1"/>
        <v>10</v>
      </c>
      <c r="J42" t="str">
        <f t="shared" si="2"/>
        <v>1층</v>
      </c>
    </row>
    <row r="43" spans="1:10" x14ac:dyDescent="0.3">
      <c r="A43" s="18">
        <v>1</v>
      </c>
      <c r="B43" s="19">
        <v>1</v>
      </c>
      <c r="C43">
        <f>표3_[[#This Row],[매매가(보증금)]]</f>
        <v>100000</v>
      </c>
      <c r="D43">
        <f>표3_[[#This Row],[전용평형]]</f>
        <v>57</v>
      </c>
      <c r="E43" s="15">
        <f>표3_[[#This Row],[전용평단가]]</f>
        <v>1754</v>
      </c>
      <c r="F43">
        <f>표3!AN43</f>
        <v>25</v>
      </c>
      <c r="G43" t="str">
        <f>표3!AO43</f>
        <v>이내</v>
      </c>
      <c r="H43">
        <f t="shared" si="0"/>
        <v>26</v>
      </c>
      <c r="I43">
        <f t="shared" si="1"/>
        <v>40</v>
      </c>
      <c r="J43" t="str">
        <f t="shared" si="2"/>
        <v>1층</v>
      </c>
    </row>
    <row r="44" spans="1:10" x14ac:dyDescent="0.3">
      <c r="A44" s="18" t="s">
        <v>6152</v>
      </c>
      <c r="B44" s="19">
        <v>4</v>
      </c>
      <c r="C44">
        <f>표3_[[#This Row],[매매가(보증금)]]</f>
        <v>75000</v>
      </c>
      <c r="D44">
        <f>표3_[[#This Row],[전용평형]]</f>
        <v>17</v>
      </c>
      <c r="E44" s="15">
        <f>표3_[[#This Row],[전용평단가]]</f>
        <v>4412</v>
      </c>
      <c r="F44">
        <f>표3!AN44</f>
        <v>4</v>
      </c>
      <c r="G44" t="str">
        <f>표3!AO44</f>
        <v>이내</v>
      </c>
      <c r="H44">
        <f t="shared" si="0"/>
        <v>10</v>
      </c>
      <c r="I44">
        <f t="shared" si="1"/>
        <v>10</v>
      </c>
      <c r="J44" t="str">
        <f t="shared" si="2"/>
        <v>B1</v>
      </c>
    </row>
    <row r="45" spans="1:10" x14ac:dyDescent="0.3">
      <c r="A45" s="18">
        <v>1</v>
      </c>
      <c r="B45" s="19">
        <v>2</v>
      </c>
      <c r="C45">
        <f>표3_[[#This Row],[매매가(보증금)]]</f>
        <v>30000</v>
      </c>
      <c r="D45">
        <f>표3_[[#This Row],[전용평형]]</f>
        <v>15</v>
      </c>
      <c r="E45" s="15">
        <f>표3_[[#This Row],[전용평단가]]</f>
        <v>2000</v>
      </c>
      <c r="F45">
        <f>표3!AN45</f>
        <v>10</v>
      </c>
      <c r="G45" t="str">
        <f>표3!AO45</f>
        <v>이내</v>
      </c>
      <c r="H45">
        <f t="shared" si="0"/>
        <v>10</v>
      </c>
      <c r="I45">
        <f t="shared" si="1"/>
        <v>10</v>
      </c>
      <c r="J45" t="str">
        <f t="shared" si="2"/>
        <v>1층</v>
      </c>
    </row>
    <row r="46" spans="1:10" x14ac:dyDescent="0.3">
      <c r="A46" s="18">
        <v>2</v>
      </c>
      <c r="B46" s="19">
        <v>18</v>
      </c>
      <c r="C46">
        <f>표3_[[#This Row],[매매가(보증금)]]</f>
        <v>129500</v>
      </c>
      <c r="D46">
        <f>표3_[[#This Row],[전용평형]]</f>
        <v>44</v>
      </c>
      <c r="E46" s="15">
        <f>표3_[[#This Row],[전용평단가]]</f>
        <v>2943</v>
      </c>
      <c r="F46">
        <f>표3!AN46</f>
        <v>10</v>
      </c>
      <c r="G46" t="str">
        <f>표3!AO46</f>
        <v>이내</v>
      </c>
      <c r="H46">
        <f t="shared" si="0"/>
        <v>10</v>
      </c>
      <c r="I46">
        <f t="shared" si="1"/>
        <v>40</v>
      </c>
      <c r="J46" t="str">
        <f t="shared" si="2"/>
        <v>저</v>
      </c>
    </row>
    <row r="47" spans="1:10" x14ac:dyDescent="0.3">
      <c r="A47" s="18" t="s">
        <v>6152</v>
      </c>
      <c r="B47" s="19">
        <v>4</v>
      </c>
      <c r="C47">
        <f>표3_[[#This Row],[매매가(보증금)]]</f>
        <v>48000</v>
      </c>
      <c r="D47">
        <f>표3_[[#This Row],[전용평형]]</f>
        <v>8</v>
      </c>
      <c r="E47" s="15">
        <f>표3_[[#This Row],[전용평단가]]</f>
        <v>6000</v>
      </c>
      <c r="F47">
        <f>표3!AN47</f>
        <v>10</v>
      </c>
      <c r="G47" t="str">
        <f>표3!AO47</f>
        <v>이내</v>
      </c>
      <c r="H47">
        <f t="shared" si="0"/>
        <v>10</v>
      </c>
      <c r="I47">
        <f t="shared" si="1"/>
        <v>9</v>
      </c>
      <c r="J47" t="str">
        <f t="shared" si="2"/>
        <v>B1</v>
      </c>
    </row>
    <row r="48" spans="1:10" x14ac:dyDescent="0.3">
      <c r="A48" s="18" t="s">
        <v>6152</v>
      </c>
      <c r="B48" s="19">
        <v>1</v>
      </c>
      <c r="C48">
        <f>표3_[[#This Row],[매매가(보증금)]]</f>
        <v>30000</v>
      </c>
      <c r="D48">
        <f>표3_[[#This Row],[전용평형]]</f>
        <v>8</v>
      </c>
      <c r="E48" s="15">
        <f>표3_[[#This Row],[전용평단가]]</f>
        <v>3750</v>
      </c>
      <c r="F48">
        <f>표3!AN48</f>
        <v>10</v>
      </c>
      <c r="G48" t="str">
        <f>표3!AO48</f>
        <v>이내</v>
      </c>
      <c r="H48">
        <f t="shared" si="0"/>
        <v>10</v>
      </c>
      <c r="I48">
        <f t="shared" si="1"/>
        <v>9</v>
      </c>
      <c r="J48" t="str">
        <f t="shared" si="2"/>
        <v>B1</v>
      </c>
    </row>
    <row r="49" spans="1:10" x14ac:dyDescent="0.3">
      <c r="A49" s="18">
        <v>1</v>
      </c>
      <c r="B49" s="19">
        <v>20</v>
      </c>
      <c r="C49">
        <f>표3_[[#This Row],[매매가(보증금)]]</f>
        <v>110000</v>
      </c>
      <c r="D49">
        <f>표3_[[#This Row],[전용평형]]</f>
        <v>24</v>
      </c>
      <c r="E49" s="15">
        <f>표3_[[#This Row],[전용평단가]]</f>
        <v>4583</v>
      </c>
      <c r="F49">
        <f>표3!AN49</f>
        <v>10</v>
      </c>
      <c r="G49" t="str">
        <f>표3!AO49</f>
        <v>이내</v>
      </c>
      <c r="H49">
        <f t="shared" si="0"/>
        <v>10</v>
      </c>
      <c r="I49">
        <f t="shared" si="1"/>
        <v>20</v>
      </c>
      <c r="J49" t="str">
        <f t="shared" si="2"/>
        <v>1층</v>
      </c>
    </row>
    <row r="50" spans="1:10" x14ac:dyDescent="0.3">
      <c r="A50" s="18">
        <v>2</v>
      </c>
      <c r="B50" s="19">
        <v>18</v>
      </c>
      <c r="C50">
        <f>표3_[[#This Row],[매매가(보증금)]]</f>
        <v>47000</v>
      </c>
      <c r="D50">
        <f>표3_[[#This Row],[전용평형]]</f>
        <v>28</v>
      </c>
      <c r="E50" s="15">
        <f>표3_[[#This Row],[전용평단가]]</f>
        <v>1679</v>
      </c>
      <c r="F50">
        <f>표3!AN50</f>
        <v>25</v>
      </c>
      <c r="G50" t="str">
        <f>표3!AO50</f>
        <v>이내</v>
      </c>
      <c r="H50">
        <f t="shared" si="0"/>
        <v>26</v>
      </c>
      <c r="I50">
        <f t="shared" si="1"/>
        <v>20</v>
      </c>
      <c r="J50" t="str">
        <f t="shared" si="2"/>
        <v>저</v>
      </c>
    </row>
    <row r="51" spans="1:10" x14ac:dyDescent="0.3">
      <c r="A51" s="18">
        <v>2</v>
      </c>
      <c r="B51" s="19">
        <v>5</v>
      </c>
      <c r="C51">
        <f>표3_[[#This Row],[매매가(보증금)]]</f>
        <v>70000</v>
      </c>
      <c r="D51">
        <f>표3_[[#This Row],[전용평형]]</f>
        <v>43</v>
      </c>
      <c r="E51" s="15">
        <f>표3_[[#This Row],[전용평단가]]</f>
        <v>1628</v>
      </c>
      <c r="F51">
        <f>표3!AN51</f>
        <v>25</v>
      </c>
      <c r="G51" t="str">
        <f>표3!AO51</f>
        <v>이내</v>
      </c>
      <c r="H51">
        <f t="shared" si="0"/>
        <v>26</v>
      </c>
      <c r="I51">
        <f t="shared" si="1"/>
        <v>40</v>
      </c>
      <c r="J51" t="str">
        <f t="shared" si="2"/>
        <v>저</v>
      </c>
    </row>
    <row r="52" spans="1:10" x14ac:dyDescent="0.3">
      <c r="A52" s="18">
        <v>4</v>
      </c>
      <c r="B52" s="19">
        <v>20</v>
      </c>
      <c r="C52">
        <f>표3_[[#This Row],[매매가(보증금)]]</f>
        <v>49000</v>
      </c>
      <c r="D52">
        <f>표3_[[#This Row],[전용평형]]</f>
        <v>29</v>
      </c>
      <c r="E52" s="15">
        <f>표3_[[#This Row],[전용평단가]]</f>
        <v>1690</v>
      </c>
      <c r="F52">
        <f>표3!AN52</f>
        <v>15</v>
      </c>
      <c r="G52" t="str">
        <f>표3!AO52</f>
        <v>이내</v>
      </c>
      <c r="H52">
        <f t="shared" si="0"/>
        <v>25</v>
      </c>
      <c r="I52">
        <f t="shared" si="1"/>
        <v>20</v>
      </c>
      <c r="J52" t="str">
        <f t="shared" si="2"/>
        <v>저</v>
      </c>
    </row>
    <row r="53" spans="1:10" x14ac:dyDescent="0.3">
      <c r="A53" s="18">
        <v>1</v>
      </c>
      <c r="B53" s="19">
        <v>14</v>
      </c>
      <c r="C53">
        <f>표3_[[#This Row],[매매가(보증금)]]</f>
        <v>48000</v>
      </c>
      <c r="D53">
        <f>표3_[[#This Row],[전용평형]]</f>
        <v>8</v>
      </c>
      <c r="E53" s="15">
        <f>표3_[[#This Row],[전용평단가]]</f>
        <v>6000</v>
      </c>
      <c r="F53">
        <f>표3!AN53</f>
        <v>10</v>
      </c>
      <c r="G53" t="str">
        <f>표3!AO53</f>
        <v>이내</v>
      </c>
      <c r="H53">
        <f t="shared" si="0"/>
        <v>10</v>
      </c>
      <c r="I53">
        <f t="shared" si="1"/>
        <v>9</v>
      </c>
      <c r="J53" t="str">
        <f t="shared" si="2"/>
        <v>1층</v>
      </c>
    </row>
    <row r="54" spans="1:10" x14ac:dyDescent="0.3">
      <c r="A54" s="18">
        <v>1</v>
      </c>
      <c r="B54" s="19">
        <v>15</v>
      </c>
      <c r="C54">
        <f>표3_[[#This Row],[매매가(보증금)]]</f>
        <v>34300</v>
      </c>
      <c r="D54">
        <f>표3_[[#This Row],[전용평형]]</f>
        <v>11</v>
      </c>
      <c r="E54" s="15">
        <f>표3_[[#This Row],[전용평단가]]</f>
        <v>3118</v>
      </c>
      <c r="F54">
        <f>표3!AN54</f>
        <v>10</v>
      </c>
      <c r="G54" t="str">
        <f>표3!AO54</f>
        <v>이내</v>
      </c>
      <c r="H54">
        <f t="shared" si="0"/>
        <v>10</v>
      </c>
      <c r="I54">
        <f t="shared" si="1"/>
        <v>10</v>
      </c>
      <c r="J54" t="str">
        <f t="shared" si="2"/>
        <v>1층</v>
      </c>
    </row>
    <row r="55" spans="1:10" x14ac:dyDescent="0.3">
      <c r="A55" s="18">
        <v>1</v>
      </c>
      <c r="B55" s="19">
        <v>20</v>
      </c>
      <c r="C55">
        <f>표3_[[#This Row],[매매가(보증금)]]</f>
        <v>150000</v>
      </c>
      <c r="D55">
        <f>표3_[[#This Row],[전용평형]]</f>
        <v>44</v>
      </c>
      <c r="E55" s="15">
        <f>표3_[[#This Row],[전용평단가]]</f>
        <v>3409</v>
      </c>
      <c r="F55">
        <f>표3!AN55</f>
        <v>10</v>
      </c>
      <c r="G55" t="str">
        <f>표3!AO55</f>
        <v>이내</v>
      </c>
      <c r="H55">
        <f t="shared" si="0"/>
        <v>10</v>
      </c>
      <c r="I55">
        <f t="shared" si="1"/>
        <v>40</v>
      </c>
      <c r="J55" t="str">
        <f t="shared" si="2"/>
        <v>1층</v>
      </c>
    </row>
    <row r="56" spans="1:10" x14ac:dyDescent="0.3">
      <c r="A56" s="18">
        <v>1</v>
      </c>
      <c r="B56" s="19">
        <v>1</v>
      </c>
      <c r="C56">
        <f>표3_[[#This Row],[매매가(보증금)]]</f>
        <v>70000</v>
      </c>
      <c r="D56">
        <f>표3_[[#This Row],[전용평형]]</f>
        <v>10</v>
      </c>
      <c r="E56" s="15">
        <f>표3_[[#This Row],[전용평단가]]</f>
        <v>7000</v>
      </c>
      <c r="F56">
        <f>표3!AN56</f>
        <v>4</v>
      </c>
      <c r="G56" t="str">
        <f>표3!AO56</f>
        <v>이내</v>
      </c>
      <c r="H56">
        <f t="shared" si="0"/>
        <v>10</v>
      </c>
      <c r="I56">
        <f t="shared" si="1"/>
        <v>10</v>
      </c>
      <c r="J56" t="str">
        <f t="shared" si="2"/>
        <v>1층</v>
      </c>
    </row>
    <row r="57" spans="1:10" x14ac:dyDescent="0.3">
      <c r="A57" s="18">
        <v>1</v>
      </c>
      <c r="B57" s="19">
        <v>4</v>
      </c>
      <c r="C57">
        <f>표3_[[#This Row],[매매가(보증금)]]</f>
        <v>54000</v>
      </c>
      <c r="D57">
        <f>표3_[[#This Row],[전용평형]]</f>
        <v>32</v>
      </c>
      <c r="E57" s="15">
        <f>표3_[[#This Row],[전용평단가]]</f>
        <v>1688</v>
      </c>
      <c r="F57">
        <f>표3!AN57</f>
        <v>10</v>
      </c>
      <c r="G57" t="str">
        <f>표3!AO57</f>
        <v>이내</v>
      </c>
      <c r="H57">
        <f t="shared" si="0"/>
        <v>10</v>
      </c>
      <c r="I57">
        <f t="shared" si="1"/>
        <v>30</v>
      </c>
      <c r="J57" t="str">
        <f t="shared" si="2"/>
        <v>1층</v>
      </c>
    </row>
    <row r="58" spans="1:10" x14ac:dyDescent="0.3">
      <c r="A58" s="18">
        <v>2</v>
      </c>
      <c r="B58" s="19">
        <v>4</v>
      </c>
      <c r="C58">
        <f>표3_[[#This Row],[매매가(보증금)]]</f>
        <v>88000</v>
      </c>
      <c r="D58">
        <f>표3_[[#This Row],[전용평형]]</f>
        <v>15</v>
      </c>
      <c r="E58" s="15">
        <f>표3_[[#This Row],[전용평단가]]</f>
        <v>5867</v>
      </c>
      <c r="F58">
        <f>표3!AN58</f>
        <v>4</v>
      </c>
      <c r="G58" t="str">
        <f>표3!AO58</f>
        <v>이내</v>
      </c>
      <c r="H58">
        <f t="shared" si="0"/>
        <v>10</v>
      </c>
      <c r="I58">
        <f t="shared" si="1"/>
        <v>10</v>
      </c>
      <c r="J58" t="str">
        <f t="shared" si="2"/>
        <v>저</v>
      </c>
    </row>
    <row r="59" spans="1:10" x14ac:dyDescent="0.3">
      <c r="A59" s="18">
        <v>3</v>
      </c>
      <c r="B59" s="19">
        <v>4</v>
      </c>
      <c r="C59">
        <f>표3_[[#This Row],[매매가(보증금)]]</f>
        <v>206000</v>
      </c>
      <c r="D59">
        <f>표3_[[#This Row],[전용평형]]</f>
        <v>118</v>
      </c>
      <c r="E59" s="15">
        <f>표3_[[#This Row],[전용평단가]]</f>
        <v>1746</v>
      </c>
      <c r="F59">
        <f>표3!AN59</f>
        <v>25</v>
      </c>
      <c r="G59" t="str">
        <f>표3!AO59</f>
        <v>이내</v>
      </c>
      <c r="H59">
        <f t="shared" si="0"/>
        <v>26</v>
      </c>
      <c r="I59">
        <f t="shared" si="1"/>
        <v>40</v>
      </c>
      <c r="J59" t="str">
        <f t="shared" si="2"/>
        <v>저</v>
      </c>
    </row>
    <row r="60" spans="1:10" x14ac:dyDescent="0.3">
      <c r="A60" s="18">
        <v>4</v>
      </c>
      <c r="B60" s="19">
        <v>4</v>
      </c>
      <c r="C60">
        <f>표3_[[#This Row],[매매가(보증금)]]</f>
        <v>76000</v>
      </c>
      <c r="D60">
        <f>표3_[[#This Row],[전용평형]]</f>
        <v>13</v>
      </c>
      <c r="E60" s="15">
        <f>표3_[[#This Row],[전용평단가]]</f>
        <v>5846</v>
      </c>
      <c r="F60">
        <f>표3!AN60</f>
        <v>25</v>
      </c>
      <c r="G60" t="str">
        <f>표3!AO60</f>
        <v>이내</v>
      </c>
      <c r="H60">
        <f t="shared" si="0"/>
        <v>26</v>
      </c>
      <c r="I60">
        <f t="shared" si="1"/>
        <v>10</v>
      </c>
      <c r="J60" t="str">
        <f t="shared" si="2"/>
        <v>저</v>
      </c>
    </row>
    <row r="61" spans="1:10" x14ac:dyDescent="0.3">
      <c r="A61" s="18">
        <v>6</v>
      </c>
      <c r="B61" s="19">
        <v>6</v>
      </c>
      <c r="C61">
        <f>표3_[[#This Row],[매매가(보증금)]]</f>
        <v>120000</v>
      </c>
      <c r="D61">
        <f>표3_[[#This Row],[전용평형]]</f>
        <v>82</v>
      </c>
      <c r="E61" s="15">
        <f>표3_[[#This Row],[전용평단가]]</f>
        <v>1463</v>
      </c>
      <c r="F61">
        <f>표3!AN61</f>
        <v>25</v>
      </c>
      <c r="G61" t="str">
        <f>표3!AO61</f>
        <v>이내</v>
      </c>
      <c r="H61">
        <f t="shared" si="0"/>
        <v>26</v>
      </c>
      <c r="I61">
        <f t="shared" si="1"/>
        <v>40</v>
      </c>
      <c r="J61" t="str">
        <f t="shared" si="2"/>
        <v>고</v>
      </c>
    </row>
    <row r="62" spans="1:10" x14ac:dyDescent="0.3">
      <c r="A62" s="18">
        <v>5</v>
      </c>
      <c r="B62" s="19">
        <v>15</v>
      </c>
      <c r="C62">
        <f>표3_[[#This Row],[매매가(보증금)]]</f>
        <v>33000</v>
      </c>
      <c r="D62">
        <f>표3_[[#This Row],[전용평형]]</f>
        <v>12</v>
      </c>
      <c r="E62" s="15">
        <f>표3_[[#This Row],[전용평단가]]</f>
        <v>2750</v>
      </c>
      <c r="F62">
        <f>표3!AN62</f>
        <v>15</v>
      </c>
      <c r="G62" t="str">
        <f>표3!AO62</f>
        <v>이내</v>
      </c>
      <c r="H62">
        <f t="shared" si="0"/>
        <v>25</v>
      </c>
      <c r="I62">
        <f t="shared" si="1"/>
        <v>10</v>
      </c>
      <c r="J62" t="str">
        <f t="shared" si="2"/>
        <v>저</v>
      </c>
    </row>
    <row r="63" spans="1:10" x14ac:dyDescent="0.3">
      <c r="A63" s="18">
        <v>2</v>
      </c>
      <c r="B63" s="19">
        <v>8</v>
      </c>
      <c r="C63">
        <f>표3_[[#This Row],[매매가(보증금)]]</f>
        <v>85000</v>
      </c>
      <c r="D63">
        <f>표3_[[#This Row],[전용평형]]</f>
        <v>43</v>
      </c>
      <c r="E63" s="15">
        <f>표3_[[#This Row],[전용평단가]]</f>
        <v>1977</v>
      </c>
      <c r="F63">
        <f>표3!AN63</f>
        <v>25</v>
      </c>
      <c r="G63" t="str">
        <f>표3!AO63</f>
        <v>이내</v>
      </c>
      <c r="H63">
        <f t="shared" si="0"/>
        <v>26</v>
      </c>
      <c r="I63">
        <f t="shared" si="1"/>
        <v>40</v>
      </c>
      <c r="J63" t="str">
        <f t="shared" si="2"/>
        <v>저</v>
      </c>
    </row>
    <row r="64" spans="1:10" x14ac:dyDescent="0.3">
      <c r="A64" s="18">
        <v>2</v>
      </c>
      <c r="B64" s="19">
        <v>6</v>
      </c>
      <c r="C64">
        <f>표3_[[#This Row],[매매가(보증금)]]</f>
        <v>400000</v>
      </c>
      <c r="D64">
        <f>표3_[[#This Row],[전용평형]]</f>
        <v>156</v>
      </c>
      <c r="E64" s="15">
        <f>표3_[[#This Row],[전용평단가]]</f>
        <v>2564</v>
      </c>
      <c r="F64">
        <f>표3!AN64</f>
        <v>25</v>
      </c>
      <c r="G64" t="str">
        <f>표3!AO64</f>
        <v>이상</v>
      </c>
      <c r="H64">
        <f t="shared" si="0"/>
        <v>26</v>
      </c>
      <c r="I64">
        <f t="shared" si="1"/>
        <v>40</v>
      </c>
      <c r="J64" t="str">
        <f t="shared" si="2"/>
        <v>저</v>
      </c>
    </row>
    <row r="65" spans="1:10" x14ac:dyDescent="0.3">
      <c r="A65" s="18">
        <v>1</v>
      </c>
      <c r="B65" s="19">
        <v>6</v>
      </c>
      <c r="C65">
        <f>표3_[[#This Row],[매매가(보증금)]]</f>
        <v>62000</v>
      </c>
      <c r="D65">
        <f>표3_[[#This Row],[전용평형]]</f>
        <v>43</v>
      </c>
      <c r="E65" s="15">
        <f>표3_[[#This Row],[전용평단가]]</f>
        <v>1442</v>
      </c>
      <c r="F65">
        <f>표3!AN65</f>
        <v>10</v>
      </c>
      <c r="G65" t="str">
        <f>표3!AO65</f>
        <v>이내</v>
      </c>
      <c r="H65">
        <f t="shared" si="0"/>
        <v>10</v>
      </c>
      <c r="I65">
        <f t="shared" si="1"/>
        <v>40</v>
      </c>
      <c r="J65" t="str">
        <f t="shared" si="2"/>
        <v>1층</v>
      </c>
    </row>
    <row r="66" spans="1:10" x14ac:dyDescent="0.3">
      <c r="A66" s="18">
        <v>1</v>
      </c>
      <c r="B66" s="19">
        <v>5</v>
      </c>
      <c r="C66">
        <f>표3_[[#This Row],[매매가(보증금)]]</f>
        <v>43000</v>
      </c>
      <c r="D66">
        <f>표3_[[#This Row],[전용평형]]</f>
        <v>37</v>
      </c>
      <c r="E66" s="15">
        <f>표3_[[#This Row],[전용평단가]]</f>
        <v>1162</v>
      </c>
      <c r="F66">
        <f>표3!AN66</f>
        <v>15</v>
      </c>
      <c r="G66" t="str">
        <f>표3!AO66</f>
        <v>이내</v>
      </c>
      <c r="H66">
        <f t="shared" si="0"/>
        <v>25</v>
      </c>
      <c r="I66">
        <f t="shared" si="1"/>
        <v>30</v>
      </c>
      <c r="J66" t="str">
        <f t="shared" si="2"/>
        <v>1층</v>
      </c>
    </row>
    <row r="67" spans="1:10" x14ac:dyDescent="0.3">
      <c r="A67" s="18">
        <v>1</v>
      </c>
      <c r="B67" s="19">
        <v>5</v>
      </c>
      <c r="C67">
        <f>표3_[[#This Row],[매매가(보증금)]]</f>
        <v>42000</v>
      </c>
      <c r="D67">
        <f>표3_[[#This Row],[전용평형]]</f>
        <v>23</v>
      </c>
      <c r="E67" s="15">
        <f>표3_[[#This Row],[전용평단가]]</f>
        <v>1826</v>
      </c>
      <c r="F67">
        <f>표3!AN67</f>
        <v>25</v>
      </c>
      <c r="G67" t="str">
        <f>표3!AO67</f>
        <v>이내</v>
      </c>
      <c r="H67">
        <f t="shared" ref="H67:H130" si="7">IF(F67&lt;11,10,IF(AND(F67&lt;25,G67="이내"),25,26))</f>
        <v>26</v>
      </c>
      <c r="I67">
        <f t="shared" ref="I67:I130" si="8">IF(D67&lt;10,9,IF(D67&lt;20,10,IF(D67&lt;30,20,IF(D67&lt;40,30,40))))</f>
        <v>20</v>
      </c>
      <c r="J67" t="str">
        <f t="shared" ref="J67:J130" si="9">IF(L69="주택",IF(LEFT(A67,1)="B","B1",IF(B67&lt;6,"저",IF(A67/B67&lt;=$X$2,"저",IF(A67/B67&lt;=$X$3,"중","고")))),IF(A67=1,"1층",IF(LEFT(A67,1)="B","B1",IF(B67&lt;6,"저",IF(A67/B67&lt;=$X$9,"저",IF(A67/B67&lt;=$X$10,"중","고"))))))</f>
        <v>1층</v>
      </c>
    </row>
    <row r="68" spans="1:10" x14ac:dyDescent="0.3">
      <c r="A68" s="18">
        <v>1</v>
      </c>
      <c r="B68" s="19">
        <v>6</v>
      </c>
      <c r="C68">
        <f>표3_[[#This Row],[매매가(보증금)]]</f>
        <v>62000</v>
      </c>
      <c r="D68">
        <f>표3_[[#This Row],[전용평형]]</f>
        <v>65</v>
      </c>
      <c r="E68" s="15">
        <f>표3_[[#This Row],[전용평단가]]</f>
        <v>954</v>
      </c>
      <c r="F68">
        <f>표3!AN68</f>
        <v>15</v>
      </c>
      <c r="G68" t="str">
        <f>표3!AO68</f>
        <v>이내</v>
      </c>
      <c r="H68">
        <f t="shared" si="7"/>
        <v>25</v>
      </c>
      <c r="I68">
        <f t="shared" si="8"/>
        <v>40</v>
      </c>
      <c r="J68" t="str">
        <f t="shared" si="9"/>
        <v>1층</v>
      </c>
    </row>
    <row r="69" spans="1:10" x14ac:dyDescent="0.3">
      <c r="A69" s="18">
        <v>2</v>
      </c>
      <c r="B69" s="19">
        <v>15</v>
      </c>
      <c r="C69">
        <f>표3_[[#This Row],[매매가(보증금)]]</f>
        <v>50000</v>
      </c>
      <c r="D69">
        <f>표3_[[#This Row],[전용평형]]</f>
        <v>29</v>
      </c>
      <c r="E69" s="15">
        <f>표3_[[#This Row],[전용평단가]]</f>
        <v>1724</v>
      </c>
      <c r="F69">
        <f>표3!AN69</f>
        <v>10</v>
      </c>
      <c r="G69" t="str">
        <f>표3!AO69</f>
        <v>이내</v>
      </c>
      <c r="H69">
        <f t="shared" si="7"/>
        <v>10</v>
      </c>
      <c r="I69">
        <f t="shared" si="8"/>
        <v>20</v>
      </c>
      <c r="J69" t="str">
        <f t="shared" si="9"/>
        <v>저</v>
      </c>
    </row>
    <row r="70" spans="1:10" x14ac:dyDescent="0.3">
      <c r="A70" s="18">
        <v>4</v>
      </c>
      <c r="B70" s="19">
        <v>4</v>
      </c>
      <c r="C70">
        <f>표3_[[#This Row],[매매가(보증금)]]</f>
        <v>88000</v>
      </c>
      <c r="D70">
        <f>표3_[[#This Row],[전용평형]]</f>
        <v>15</v>
      </c>
      <c r="E70" s="15">
        <f>표3_[[#This Row],[전용평단가]]</f>
        <v>5867</v>
      </c>
      <c r="F70">
        <f>표3!AN70</f>
        <v>4</v>
      </c>
      <c r="G70" t="str">
        <f>표3!AO70</f>
        <v>이내</v>
      </c>
      <c r="H70">
        <f t="shared" si="7"/>
        <v>10</v>
      </c>
      <c r="I70">
        <f t="shared" si="8"/>
        <v>10</v>
      </c>
      <c r="J70" t="str">
        <f t="shared" si="9"/>
        <v>저</v>
      </c>
    </row>
    <row r="71" spans="1:10" x14ac:dyDescent="0.3">
      <c r="A71" s="18">
        <v>2</v>
      </c>
      <c r="B71" s="19">
        <v>8</v>
      </c>
      <c r="C71">
        <f>표3_[[#This Row],[매매가(보증금)]]</f>
        <v>74000</v>
      </c>
      <c r="D71">
        <f>표3_[[#This Row],[전용평형]]</f>
        <v>77</v>
      </c>
      <c r="E71" s="15">
        <f>표3_[[#This Row],[전용평단가]]</f>
        <v>961</v>
      </c>
      <c r="F71">
        <f>표3!AN71</f>
        <v>10</v>
      </c>
      <c r="G71" t="str">
        <f>표3!AO71</f>
        <v>이내</v>
      </c>
      <c r="H71">
        <f t="shared" si="7"/>
        <v>10</v>
      </c>
      <c r="I71">
        <f t="shared" si="8"/>
        <v>40</v>
      </c>
      <c r="J71" t="str">
        <f t="shared" si="9"/>
        <v>저</v>
      </c>
    </row>
    <row r="72" spans="1:10" x14ac:dyDescent="0.3">
      <c r="A72" s="18" t="s">
        <v>6152</v>
      </c>
      <c r="B72" s="19">
        <v>1</v>
      </c>
      <c r="C72">
        <f>표3_[[#This Row],[매매가(보증금)]]</f>
        <v>60000</v>
      </c>
      <c r="D72">
        <f>표3_[[#This Row],[전용평형]]</f>
        <v>41</v>
      </c>
      <c r="E72" s="15">
        <f>표3_[[#This Row],[전용평단가]]</f>
        <v>1463</v>
      </c>
      <c r="F72">
        <f>표3!AN72</f>
        <v>15</v>
      </c>
      <c r="G72" t="str">
        <f>표3!AO72</f>
        <v>이내</v>
      </c>
      <c r="H72">
        <f t="shared" si="7"/>
        <v>25</v>
      </c>
      <c r="I72">
        <f t="shared" si="8"/>
        <v>40</v>
      </c>
      <c r="J72" t="str">
        <f t="shared" si="9"/>
        <v>B1</v>
      </c>
    </row>
    <row r="73" spans="1:10" x14ac:dyDescent="0.3">
      <c r="A73" s="18">
        <v>1</v>
      </c>
      <c r="B73" s="19">
        <v>19</v>
      </c>
      <c r="C73">
        <f>표3_[[#This Row],[매매가(보증금)]]</f>
        <v>50000</v>
      </c>
      <c r="D73">
        <f>표3_[[#This Row],[전용평형]]</f>
        <v>19</v>
      </c>
      <c r="E73" s="15">
        <f>표3_[[#This Row],[전용평단가]]</f>
        <v>2632</v>
      </c>
      <c r="F73">
        <f>표3!AN73</f>
        <v>25</v>
      </c>
      <c r="G73" t="str">
        <f>표3!AO73</f>
        <v>이내</v>
      </c>
      <c r="H73">
        <f t="shared" si="7"/>
        <v>26</v>
      </c>
      <c r="I73">
        <f t="shared" si="8"/>
        <v>10</v>
      </c>
      <c r="J73" t="str">
        <f t="shared" si="9"/>
        <v>1층</v>
      </c>
    </row>
    <row r="74" spans="1:10" x14ac:dyDescent="0.3">
      <c r="A74" s="18">
        <v>1</v>
      </c>
      <c r="B74" s="19">
        <v>5</v>
      </c>
      <c r="C74">
        <f>표3_[[#This Row],[매매가(보증금)]]</f>
        <v>49000</v>
      </c>
      <c r="D74">
        <f>표3_[[#This Row],[전용평형]]</f>
        <v>29</v>
      </c>
      <c r="E74" s="15">
        <f>표3_[[#This Row],[전용평단가]]</f>
        <v>1690</v>
      </c>
      <c r="F74">
        <f>표3!AN74</f>
        <v>15</v>
      </c>
      <c r="G74" t="str">
        <f>표3!AO74</f>
        <v>이내</v>
      </c>
      <c r="H74">
        <f t="shared" si="7"/>
        <v>25</v>
      </c>
      <c r="I74">
        <f t="shared" si="8"/>
        <v>20</v>
      </c>
      <c r="J74" t="str">
        <f t="shared" si="9"/>
        <v>1층</v>
      </c>
    </row>
    <row r="75" spans="1:10" x14ac:dyDescent="0.3">
      <c r="A75" s="18">
        <v>2</v>
      </c>
      <c r="B75" s="19">
        <v>3</v>
      </c>
      <c r="C75">
        <f>표3_[[#This Row],[매매가(보증금)]]</f>
        <v>130000</v>
      </c>
      <c r="D75">
        <f>표3_[[#This Row],[전용평형]]</f>
        <v>38</v>
      </c>
      <c r="E75" s="15">
        <f>표3_[[#This Row],[전용평단가]]</f>
        <v>3421</v>
      </c>
      <c r="F75">
        <f>표3!AN75</f>
        <v>25</v>
      </c>
      <c r="G75" t="str">
        <f>표3!AO75</f>
        <v>이내</v>
      </c>
      <c r="H75">
        <f t="shared" si="7"/>
        <v>26</v>
      </c>
      <c r="I75">
        <f t="shared" si="8"/>
        <v>30</v>
      </c>
      <c r="J75" t="str">
        <f t="shared" si="9"/>
        <v>저</v>
      </c>
    </row>
    <row r="76" spans="1:10" x14ac:dyDescent="0.3">
      <c r="A76" s="18">
        <v>4</v>
      </c>
      <c r="B76" s="19">
        <v>4</v>
      </c>
      <c r="C76">
        <f>표3_[[#This Row],[매매가(보증금)]]</f>
        <v>150000</v>
      </c>
      <c r="D76">
        <f>표3_[[#This Row],[전용평형]]</f>
        <v>54</v>
      </c>
      <c r="E76" s="15">
        <f>표3_[[#This Row],[전용평단가]]</f>
        <v>2778</v>
      </c>
      <c r="F76">
        <f>표3!AN76</f>
        <v>10</v>
      </c>
      <c r="G76" t="str">
        <f>표3!AO76</f>
        <v>이내</v>
      </c>
      <c r="H76">
        <f t="shared" si="7"/>
        <v>10</v>
      </c>
      <c r="I76">
        <f t="shared" si="8"/>
        <v>40</v>
      </c>
      <c r="J76" t="str">
        <f t="shared" si="9"/>
        <v>저</v>
      </c>
    </row>
    <row r="77" spans="1:10" x14ac:dyDescent="0.3">
      <c r="A77" s="18">
        <v>3</v>
      </c>
      <c r="B77" s="19">
        <v>4</v>
      </c>
      <c r="C77">
        <f>표3_[[#This Row],[매매가(보증금)]]</f>
        <v>150000</v>
      </c>
      <c r="D77">
        <f>표3_[[#This Row],[전용평형]]</f>
        <v>31</v>
      </c>
      <c r="E77" s="15">
        <f>표3_[[#This Row],[전용평단가]]</f>
        <v>4839</v>
      </c>
      <c r="F77">
        <f>표3!AN77</f>
        <v>25</v>
      </c>
      <c r="G77" t="str">
        <f>표3!AO77</f>
        <v>이내</v>
      </c>
      <c r="H77">
        <f t="shared" si="7"/>
        <v>26</v>
      </c>
      <c r="I77">
        <f t="shared" si="8"/>
        <v>30</v>
      </c>
      <c r="J77" t="str">
        <f t="shared" si="9"/>
        <v>저</v>
      </c>
    </row>
    <row r="78" spans="1:10" x14ac:dyDescent="0.3">
      <c r="A78" s="18">
        <v>2</v>
      </c>
      <c r="B78" s="19">
        <v>12</v>
      </c>
      <c r="C78">
        <f>표3_[[#This Row],[매매가(보증금)]]</f>
        <v>88000</v>
      </c>
      <c r="D78">
        <f>표3_[[#This Row],[전용평형]]</f>
        <v>15</v>
      </c>
      <c r="E78" s="15">
        <f>표3_[[#This Row],[전용평단가]]</f>
        <v>5867</v>
      </c>
      <c r="F78">
        <f>표3!AN78</f>
        <v>4</v>
      </c>
      <c r="G78" t="str">
        <f>표3!AO78</f>
        <v>이내</v>
      </c>
      <c r="H78">
        <f t="shared" si="7"/>
        <v>10</v>
      </c>
      <c r="I78">
        <f t="shared" si="8"/>
        <v>10</v>
      </c>
      <c r="J78" t="str">
        <f t="shared" si="9"/>
        <v>저</v>
      </c>
    </row>
    <row r="79" spans="1:10" x14ac:dyDescent="0.3">
      <c r="A79" s="18">
        <v>3</v>
      </c>
      <c r="B79" s="19">
        <v>4</v>
      </c>
      <c r="C79">
        <f>표3_[[#This Row],[매매가(보증금)]]</f>
        <v>55000</v>
      </c>
      <c r="D79">
        <f>표3_[[#This Row],[전용평형]]</f>
        <v>24</v>
      </c>
      <c r="E79" s="15">
        <f>표3_[[#This Row],[전용평단가]]</f>
        <v>2292</v>
      </c>
      <c r="F79">
        <f>표3!AN79</f>
        <v>25</v>
      </c>
      <c r="G79" t="str">
        <f>표3!AO79</f>
        <v>이상</v>
      </c>
      <c r="H79">
        <f t="shared" si="7"/>
        <v>26</v>
      </c>
      <c r="I79">
        <f t="shared" si="8"/>
        <v>20</v>
      </c>
      <c r="J79" t="str">
        <f t="shared" si="9"/>
        <v>저</v>
      </c>
    </row>
    <row r="80" spans="1:10" x14ac:dyDescent="0.3">
      <c r="A80" s="18">
        <v>2</v>
      </c>
      <c r="B80" s="19">
        <v>4</v>
      </c>
      <c r="C80">
        <f>표3_[[#This Row],[매매가(보증금)]]</f>
        <v>21000</v>
      </c>
      <c r="D80">
        <f>표3_[[#This Row],[전용평형]]</f>
        <v>13</v>
      </c>
      <c r="E80" s="15">
        <f>표3_[[#This Row],[전용평단가]]</f>
        <v>1615</v>
      </c>
      <c r="F80">
        <f>표3!AN80</f>
        <v>25</v>
      </c>
      <c r="G80" t="str">
        <f>표3!AO80</f>
        <v>이상</v>
      </c>
      <c r="H80">
        <f t="shared" si="7"/>
        <v>26</v>
      </c>
      <c r="I80">
        <f t="shared" si="8"/>
        <v>10</v>
      </c>
      <c r="J80" t="str">
        <f t="shared" si="9"/>
        <v>저</v>
      </c>
    </row>
    <row r="81" spans="1:10" x14ac:dyDescent="0.3">
      <c r="A81" s="18">
        <v>1</v>
      </c>
      <c r="B81" s="19">
        <v>20</v>
      </c>
      <c r="C81">
        <f>표3_[[#This Row],[매매가(보증금)]]</f>
        <v>190000</v>
      </c>
      <c r="D81">
        <f>표3_[[#This Row],[전용평형]]</f>
        <v>143</v>
      </c>
      <c r="E81" s="15">
        <f>표3_[[#This Row],[전용평단가]]</f>
        <v>1329</v>
      </c>
      <c r="F81">
        <f>표3!AN81</f>
        <v>4</v>
      </c>
      <c r="G81" t="str">
        <f>표3!AO81</f>
        <v>이내</v>
      </c>
      <c r="H81">
        <f t="shared" si="7"/>
        <v>10</v>
      </c>
      <c r="I81">
        <f t="shared" si="8"/>
        <v>40</v>
      </c>
      <c r="J81" t="str">
        <f t="shared" si="9"/>
        <v>1층</v>
      </c>
    </row>
    <row r="82" spans="1:10" x14ac:dyDescent="0.3">
      <c r="A82" s="18">
        <v>3</v>
      </c>
      <c r="B82" s="19">
        <v>4</v>
      </c>
      <c r="C82">
        <f>표3_[[#This Row],[매매가(보증금)]]</f>
        <v>30000</v>
      </c>
      <c r="D82">
        <f>표3_[[#This Row],[전용평형]]</f>
        <v>17</v>
      </c>
      <c r="E82" s="15">
        <f>표3_[[#This Row],[전용평단가]]</f>
        <v>1765</v>
      </c>
      <c r="F82">
        <f>표3!AN82</f>
        <v>25</v>
      </c>
      <c r="G82" t="str">
        <f>표3!AO82</f>
        <v>이내</v>
      </c>
      <c r="H82">
        <f t="shared" si="7"/>
        <v>26</v>
      </c>
      <c r="I82">
        <f t="shared" si="8"/>
        <v>10</v>
      </c>
      <c r="J82" t="str">
        <f t="shared" si="9"/>
        <v>저</v>
      </c>
    </row>
    <row r="83" spans="1:10" x14ac:dyDescent="0.3">
      <c r="A83" s="18">
        <v>1</v>
      </c>
      <c r="B83" s="19">
        <v>5</v>
      </c>
      <c r="C83">
        <f>표3_[[#This Row],[매매가(보증금)]]</f>
        <v>60000</v>
      </c>
      <c r="D83">
        <f>표3_[[#This Row],[전용평형]]</f>
        <v>12</v>
      </c>
      <c r="E83" s="15">
        <f>표3_[[#This Row],[전용평단가]]</f>
        <v>5000</v>
      </c>
      <c r="F83">
        <f>표3!AN83</f>
        <v>4</v>
      </c>
      <c r="G83" t="str">
        <f>표3!AO83</f>
        <v>이내</v>
      </c>
      <c r="H83">
        <f t="shared" si="7"/>
        <v>10</v>
      </c>
      <c r="I83">
        <f t="shared" si="8"/>
        <v>10</v>
      </c>
      <c r="J83" t="str">
        <f t="shared" si="9"/>
        <v>1층</v>
      </c>
    </row>
    <row r="84" spans="1:10" x14ac:dyDescent="0.3">
      <c r="A84" s="18">
        <v>5</v>
      </c>
      <c r="B84" s="19">
        <v>5</v>
      </c>
      <c r="C84">
        <f>표3_[[#This Row],[매매가(보증금)]]</f>
        <v>40000</v>
      </c>
      <c r="D84">
        <f>표3_[[#This Row],[전용평형]]</f>
        <v>29</v>
      </c>
      <c r="E84" s="15">
        <f>표3_[[#This Row],[전용평단가]]</f>
        <v>1379</v>
      </c>
      <c r="F84">
        <f>표3!AN84</f>
        <v>10</v>
      </c>
      <c r="G84" t="str">
        <f>표3!AO84</f>
        <v>이내</v>
      </c>
      <c r="H84">
        <f t="shared" si="7"/>
        <v>10</v>
      </c>
      <c r="I84">
        <f t="shared" si="8"/>
        <v>20</v>
      </c>
      <c r="J84" t="str">
        <f t="shared" si="9"/>
        <v>저</v>
      </c>
    </row>
    <row r="85" spans="1:10" x14ac:dyDescent="0.3">
      <c r="A85" s="18" t="s">
        <v>6155</v>
      </c>
      <c r="B85" s="19">
        <v>10</v>
      </c>
      <c r="C85">
        <f>표3_[[#This Row],[매매가(보증금)]]</f>
        <v>30000</v>
      </c>
      <c r="D85">
        <f>표3_[[#This Row],[전용평형]]</f>
        <v>26</v>
      </c>
      <c r="E85" s="15">
        <f>표3_[[#This Row],[전용평단가]]</f>
        <v>1154</v>
      </c>
      <c r="F85">
        <f>표3!AN85</f>
        <v>10</v>
      </c>
      <c r="G85" t="str">
        <f>표3!AO85</f>
        <v>이내</v>
      </c>
      <c r="H85">
        <f t="shared" si="7"/>
        <v>10</v>
      </c>
      <c r="I85">
        <f t="shared" si="8"/>
        <v>20</v>
      </c>
      <c r="J85" t="str">
        <f t="shared" si="9"/>
        <v>B1</v>
      </c>
    </row>
    <row r="86" spans="1:10" x14ac:dyDescent="0.3">
      <c r="A86" s="18">
        <v>2</v>
      </c>
      <c r="B86" s="19">
        <v>4</v>
      </c>
      <c r="C86">
        <f>표3_[[#This Row],[매매가(보증금)]]</f>
        <v>50000</v>
      </c>
      <c r="D86">
        <f>표3_[[#This Row],[전용평형]]</f>
        <v>25</v>
      </c>
      <c r="E86" s="15">
        <f>표3_[[#This Row],[전용평단가]]</f>
        <v>2000</v>
      </c>
      <c r="F86">
        <f>표3!AN86</f>
        <v>10</v>
      </c>
      <c r="G86" t="str">
        <f>표3!AO86</f>
        <v>이내</v>
      </c>
      <c r="H86">
        <f t="shared" si="7"/>
        <v>10</v>
      </c>
      <c r="I86">
        <f t="shared" si="8"/>
        <v>20</v>
      </c>
      <c r="J86" t="str">
        <f t="shared" si="9"/>
        <v>저</v>
      </c>
    </row>
    <row r="87" spans="1:10" x14ac:dyDescent="0.3">
      <c r="A87" s="18">
        <v>1</v>
      </c>
      <c r="B87" s="19">
        <v>15</v>
      </c>
      <c r="C87">
        <f>표3_[[#This Row],[매매가(보증금)]]</f>
        <v>48000</v>
      </c>
      <c r="D87">
        <f>표3_[[#This Row],[전용평형]]</f>
        <v>25</v>
      </c>
      <c r="E87" s="15">
        <f>표3_[[#This Row],[전용평단가]]</f>
        <v>1920</v>
      </c>
      <c r="F87">
        <f>표3!AN87</f>
        <v>10</v>
      </c>
      <c r="G87" t="str">
        <f>표3!AO87</f>
        <v>이내</v>
      </c>
      <c r="H87">
        <f t="shared" si="7"/>
        <v>10</v>
      </c>
      <c r="I87">
        <f t="shared" si="8"/>
        <v>20</v>
      </c>
      <c r="J87" t="str">
        <f t="shared" si="9"/>
        <v>1층</v>
      </c>
    </row>
    <row r="88" spans="1:10" x14ac:dyDescent="0.3">
      <c r="A88" s="18">
        <v>5</v>
      </c>
      <c r="B88" s="19">
        <v>15</v>
      </c>
      <c r="C88">
        <f>표3_[[#This Row],[매매가(보증금)]]</f>
        <v>120000</v>
      </c>
      <c r="D88">
        <f>표3_[[#This Row],[전용평형]]</f>
        <v>58</v>
      </c>
      <c r="E88" s="15">
        <f>표3_[[#This Row],[전용평단가]]</f>
        <v>2069</v>
      </c>
      <c r="F88">
        <f>표3!AN88</f>
        <v>15</v>
      </c>
      <c r="G88" t="str">
        <f>표3!AO88</f>
        <v>이내</v>
      </c>
      <c r="H88">
        <f t="shared" si="7"/>
        <v>25</v>
      </c>
      <c r="I88">
        <f t="shared" si="8"/>
        <v>40</v>
      </c>
      <c r="J88" t="str">
        <f t="shared" si="9"/>
        <v>저</v>
      </c>
    </row>
    <row r="89" spans="1:10" x14ac:dyDescent="0.3">
      <c r="A89" s="18">
        <v>3</v>
      </c>
      <c r="B89" s="19">
        <v>20</v>
      </c>
      <c r="C89">
        <f>표3_[[#This Row],[매매가(보증금)]]</f>
        <v>16000</v>
      </c>
      <c r="D89">
        <f>표3_[[#This Row],[전용평형]]</f>
        <v>5</v>
      </c>
      <c r="E89" s="15">
        <f>표3_[[#This Row],[전용평단가]]</f>
        <v>3200</v>
      </c>
      <c r="F89">
        <f>표3!AN89</f>
        <v>25</v>
      </c>
      <c r="G89" t="str">
        <f>표3!AO89</f>
        <v>이상</v>
      </c>
      <c r="H89">
        <f t="shared" si="7"/>
        <v>26</v>
      </c>
      <c r="I89">
        <f t="shared" si="8"/>
        <v>9</v>
      </c>
      <c r="J89" t="str">
        <f t="shared" si="9"/>
        <v>저</v>
      </c>
    </row>
    <row r="90" spans="1:10" x14ac:dyDescent="0.3">
      <c r="A90" s="18">
        <v>5</v>
      </c>
      <c r="B90" s="19">
        <v>5</v>
      </c>
      <c r="C90">
        <f>표3_[[#This Row],[매매가(보증금)]]</f>
        <v>220000</v>
      </c>
      <c r="D90">
        <f>표3_[[#This Row],[전용평형]]</f>
        <v>75</v>
      </c>
      <c r="E90" s="15">
        <f>표3_[[#This Row],[전용평단가]]</f>
        <v>2933</v>
      </c>
      <c r="F90">
        <f>표3!AN90</f>
        <v>10</v>
      </c>
      <c r="G90" t="str">
        <f>표3!AO90</f>
        <v>이내</v>
      </c>
      <c r="H90">
        <f t="shared" si="7"/>
        <v>10</v>
      </c>
      <c r="I90">
        <f t="shared" si="8"/>
        <v>40</v>
      </c>
      <c r="J90" t="str">
        <f t="shared" si="9"/>
        <v>저</v>
      </c>
    </row>
    <row r="91" spans="1:10" x14ac:dyDescent="0.3">
      <c r="A91" s="18" t="s">
        <v>6152</v>
      </c>
      <c r="B91" s="19">
        <v>7</v>
      </c>
      <c r="C91">
        <f>표3_[[#This Row],[매매가(보증금)]]</f>
        <v>253000</v>
      </c>
      <c r="D91">
        <f>표3_[[#This Row],[전용평형]]</f>
        <v>180</v>
      </c>
      <c r="E91" s="15">
        <f>표3_[[#This Row],[전용평단가]]</f>
        <v>1406</v>
      </c>
      <c r="F91">
        <f>표3!AN91</f>
        <v>4</v>
      </c>
      <c r="G91" t="str">
        <f>표3!AO91</f>
        <v>이내</v>
      </c>
      <c r="H91">
        <f t="shared" si="7"/>
        <v>10</v>
      </c>
      <c r="I91">
        <f t="shared" si="8"/>
        <v>40</v>
      </c>
      <c r="J91" t="str">
        <f t="shared" si="9"/>
        <v>B1</v>
      </c>
    </row>
    <row r="92" spans="1:10" x14ac:dyDescent="0.3">
      <c r="A92" s="18">
        <v>2</v>
      </c>
      <c r="B92" s="19">
        <v>4</v>
      </c>
      <c r="C92">
        <f>표3_[[#This Row],[매매가(보증금)]]</f>
        <v>428535</v>
      </c>
      <c r="D92">
        <f>표3_[[#This Row],[전용평형]]</f>
        <v>141</v>
      </c>
      <c r="E92" s="15">
        <f>표3_[[#This Row],[전용평단가]]</f>
        <v>3039</v>
      </c>
      <c r="F92">
        <f>표3!AN92</f>
        <v>4</v>
      </c>
      <c r="G92" t="str">
        <f>표3!AO92</f>
        <v>이내</v>
      </c>
      <c r="H92">
        <f t="shared" si="7"/>
        <v>10</v>
      </c>
      <c r="I92">
        <f t="shared" si="8"/>
        <v>40</v>
      </c>
      <c r="J92" t="str">
        <f t="shared" si="9"/>
        <v>저</v>
      </c>
    </row>
    <row r="93" spans="1:10" x14ac:dyDescent="0.3">
      <c r="A93" s="18">
        <v>3</v>
      </c>
      <c r="B93" s="19">
        <v>6</v>
      </c>
      <c r="C93">
        <f>표3_[[#This Row],[매매가(보증금)]]</f>
        <v>100000</v>
      </c>
      <c r="D93">
        <f>표3_[[#This Row],[전용평형]]</f>
        <v>24</v>
      </c>
      <c r="E93" s="15">
        <f>표3_[[#This Row],[전용평단가]]</f>
        <v>4167</v>
      </c>
      <c r="F93">
        <f>표3!AN93</f>
        <v>10</v>
      </c>
      <c r="G93" t="str">
        <f>표3!AO93</f>
        <v>이내</v>
      </c>
      <c r="H93">
        <f t="shared" si="7"/>
        <v>10</v>
      </c>
      <c r="I93">
        <f t="shared" si="8"/>
        <v>20</v>
      </c>
      <c r="J93" t="str">
        <f t="shared" si="9"/>
        <v>중</v>
      </c>
    </row>
    <row r="94" spans="1:10" x14ac:dyDescent="0.3">
      <c r="A94" s="18">
        <v>2</v>
      </c>
      <c r="B94" s="19">
        <v>6</v>
      </c>
      <c r="C94">
        <f>표3_[[#This Row],[매매가(보증금)]]</f>
        <v>55000</v>
      </c>
      <c r="D94">
        <f>표3_[[#This Row],[전용평형]]</f>
        <v>42</v>
      </c>
      <c r="E94" s="15">
        <f>표3_[[#This Row],[전용평단가]]</f>
        <v>1310</v>
      </c>
      <c r="F94">
        <f>표3!AN94</f>
        <v>25</v>
      </c>
      <c r="G94" t="str">
        <f>표3!AO94</f>
        <v>이내</v>
      </c>
      <c r="H94">
        <f t="shared" si="7"/>
        <v>26</v>
      </c>
      <c r="I94">
        <f t="shared" si="8"/>
        <v>40</v>
      </c>
      <c r="J94" t="str">
        <f t="shared" si="9"/>
        <v>저</v>
      </c>
    </row>
    <row r="95" spans="1:10" x14ac:dyDescent="0.3">
      <c r="A95" s="18">
        <v>1</v>
      </c>
      <c r="B95" s="19">
        <v>4</v>
      </c>
      <c r="C95">
        <f>표3_[[#This Row],[매매가(보증금)]]</f>
        <v>80000</v>
      </c>
      <c r="D95">
        <f>표3_[[#This Row],[전용평형]]</f>
        <v>7</v>
      </c>
      <c r="E95" s="15">
        <f>표3_[[#This Row],[전용평단가]]</f>
        <v>11429</v>
      </c>
      <c r="F95">
        <f>표3!AN95</f>
        <v>10</v>
      </c>
      <c r="G95" t="str">
        <f>표3!AO95</f>
        <v>이내</v>
      </c>
      <c r="H95">
        <f t="shared" si="7"/>
        <v>10</v>
      </c>
      <c r="I95">
        <f t="shared" si="8"/>
        <v>9</v>
      </c>
      <c r="J95" t="str">
        <f t="shared" si="9"/>
        <v>1층</v>
      </c>
    </row>
    <row r="96" spans="1:10" x14ac:dyDescent="0.3">
      <c r="A96" s="18" t="s">
        <v>6152</v>
      </c>
      <c r="B96" s="19">
        <v>4</v>
      </c>
      <c r="C96">
        <f>표3_[[#This Row],[매매가(보증금)]]</f>
        <v>20000</v>
      </c>
      <c r="D96">
        <f>표3_[[#This Row],[전용평형]]</f>
        <v>12</v>
      </c>
      <c r="E96" s="15">
        <f>표3_[[#This Row],[전용평단가]]</f>
        <v>1667</v>
      </c>
      <c r="F96">
        <f>표3!AN96</f>
        <v>25</v>
      </c>
      <c r="G96" t="str">
        <f>표3!AO96</f>
        <v>이상</v>
      </c>
      <c r="H96">
        <f t="shared" si="7"/>
        <v>26</v>
      </c>
      <c r="I96">
        <f t="shared" si="8"/>
        <v>10</v>
      </c>
      <c r="J96" t="str">
        <f t="shared" si="9"/>
        <v>B1</v>
      </c>
    </row>
    <row r="97" spans="1:10" x14ac:dyDescent="0.3">
      <c r="A97" s="18">
        <v>2</v>
      </c>
      <c r="B97" s="19">
        <v>4</v>
      </c>
      <c r="C97">
        <f>표3_[[#This Row],[매매가(보증금)]]</f>
        <v>40000</v>
      </c>
      <c r="D97">
        <f>표3_[[#This Row],[전용평형]]</f>
        <v>18</v>
      </c>
      <c r="E97" s="15">
        <f>표3_[[#This Row],[전용평단가]]</f>
        <v>2222</v>
      </c>
      <c r="F97">
        <f>표3!AN97</f>
        <v>25</v>
      </c>
      <c r="G97" t="str">
        <f>표3!AO97</f>
        <v>이상</v>
      </c>
      <c r="H97">
        <f t="shared" si="7"/>
        <v>26</v>
      </c>
      <c r="I97">
        <f t="shared" si="8"/>
        <v>10</v>
      </c>
      <c r="J97" t="str">
        <f t="shared" si="9"/>
        <v>저</v>
      </c>
    </row>
    <row r="98" spans="1:10" x14ac:dyDescent="0.3">
      <c r="A98" s="18" t="s">
        <v>6152</v>
      </c>
      <c r="B98" s="19">
        <v>4</v>
      </c>
      <c r="C98">
        <f>표3_[[#This Row],[매매가(보증금)]]</f>
        <v>100000</v>
      </c>
      <c r="D98">
        <f>표3_[[#This Row],[전용평형]]</f>
        <v>16</v>
      </c>
      <c r="E98" s="15">
        <f>표3_[[#This Row],[전용평단가]]</f>
        <v>6250</v>
      </c>
      <c r="F98">
        <f>표3!AN98</f>
        <v>4</v>
      </c>
      <c r="G98" t="str">
        <f>표3!AO98</f>
        <v>이내</v>
      </c>
      <c r="H98">
        <f t="shared" si="7"/>
        <v>10</v>
      </c>
      <c r="I98">
        <f t="shared" si="8"/>
        <v>10</v>
      </c>
      <c r="J98" t="str">
        <f t="shared" si="9"/>
        <v>B1</v>
      </c>
    </row>
    <row r="99" spans="1:10" x14ac:dyDescent="0.3">
      <c r="A99" s="18">
        <v>1</v>
      </c>
      <c r="B99" s="19">
        <v>7</v>
      </c>
      <c r="C99">
        <f>표3_[[#This Row],[매매가(보증금)]]</f>
        <v>91000</v>
      </c>
      <c r="D99">
        <f>표3_[[#This Row],[전용평형]]</f>
        <v>15</v>
      </c>
      <c r="E99" s="15">
        <f>표3_[[#This Row],[전용평단가]]</f>
        <v>6067</v>
      </c>
      <c r="F99">
        <f>표3!AN99</f>
        <v>10</v>
      </c>
      <c r="G99" t="str">
        <f>표3!AO99</f>
        <v>이내</v>
      </c>
      <c r="H99">
        <f t="shared" si="7"/>
        <v>10</v>
      </c>
      <c r="I99">
        <f t="shared" si="8"/>
        <v>10</v>
      </c>
      <c r="J99" t="str">
        <f t="shared" si="9"/>
        <v>1층</v>
      </c>
    </row>
    <row r="100" spans="1:10" x14ac:dyDescent="0.3">
      <c r="A100" s="18">
        <v>1</v>
      </c>
      <c r="B100" s="19">
        <v>4</v>
      </c>
      <c r="C100">
        <f>표3_[[#This Row],[매매가(보증금)]]</f>
        <v>65000</v>
      </c>
      <c r="D100">
        <f>표3_[[#This Row],[전용평형]]</f>
        <v>57</v>
      </c>
      <c r="E100" s="15">
        <f>표3_[[#This Row],[전용평단가]]</f>
        <v>1140</v>
      </c>
      <c r="F100">
        <f>표3!AN100</f>
        <v>25</v>
      </c>
      <c r="G100" t="str">
        <f>표3!AO100</f>
        <v>이상</v>
      </c>
      <c r="H100">
        <f t="shared" si="7"/>
        <v>26</v>
      </c>
      <c r="I100">
        <f t="shared" si="8"/>
        <v>40</v>
      </c>
      <c r="J100" t="str">
        <f t="shared" si="9"/>
        <v>1층</v>
      </c>
    </row>
    <row r="101" spans="1:10" x14ac:dyDescent="0.3">
      <c r="A101" s="18">
        <v>1</v>
      </c>
      <c r="B101" s="19">
        <v>20</v>
      </c>
      <c r="C101">
        <f>표3_[[#This Row],[매매가(보증금)]]</f>
        <v>150000</v>
      </c>
      <c r="D101">
        <f>표3_[[#This Row],[전용평형]]</f>
        <v>55</v>
      </c>
      <c r="E101" s="15">
        <f>표3_[[#This Row],[전용평단가]]</f>
        <v>2727</v>
      </c>
      <c r="F101">
        <f>표3!AN101</f>
        <v>25</v>
      </c>
      <c r="G101" t="str">
        <f>표3!AO101</f>
        <v>이내</v>
      </c>
      <c r="H101">
        <f t="shared" si="7"/>
        <v>26</v>
      </c>
      <c r="I101">
        <f t="shared" si="8"/>
        <v>40</v>
      </c>
      <c r="J101" t="str">
        <f t="shared" si="9"/>
        <v>1층</v>
      </c>
    </row>
    <row r="102" spans="1:10" x14ac:dyDescent="0.3">
      <c r="A102" s="18">
        <v>2</v>
      </c>
      <c r="B102" s="19">
        <v>4</v>
      </c>
      <c r="C102">
        <f>표3_[[#This Row],[매매가(보증금)]]</f>
        <v>34000</v>
      </c>
      <c r="D102">
        <f>표3_[[#This Row],[전용평형]]</f>
        <v>9</v>
      </c>
      <c r="E102" s="15">
        <f>표3_[[#This Row],[전용평단가]]</f>
        <v>3778</v>
      </c>
      <c r="F102">
        <f>표3!AN102</f>
        <v>10</v>
      </c>
      <c r="G102" t="str">
        <f>표3!AO102</f>
        <v>이내</v>
      </c>
      <c r="H102">
        <f t="shared" si="7"/>
        <v>10</v>
      </c>
      <c r="I102">
        <f t="shared" si="8"/>
        <v>9</v>
      </c>
      <c r="J102" t="str">
        <f t="shared" si="9"/>
        <v>저</v>
      </c>
    </row>
    <row r="103" spans="1:10" x14ac:dyDescent="0.3">
      <c r="A103" s="18">
        <v>1</v>
      </c>
      <c r="B103" s="19">
        <v>23</v>
      </c>
      <c r="C103">
        <f>표3_[[#This Row],[매매가(보증금)]]</f>
        <v>69000</v>
      </c>
      <c r="D103">
        <f>표3_[[#This Row],[전용평형]]</f>
        <v>42</v>
      </c>
      <c r="E103" s="15">
        <f>표3_[[#This Row],[전용평단가]]</f>
        <v>1643</v>
      </c>
      <c r="F103">
        <f>표3!AN103</f>
        <v>10</v>
      </c>
      <c r="G103" t="str">
        <f>표3!AO103</f>
        <v>이내</v>
      </c>
      <c r="H103">
        <f t="shared" si="7"/>
        <v>10</v>
      </c>
      <c r="I103">
        <f t="shared" si="8"/>
        <v>40</v>
      </c>
      <c r="J103" t="str">
        <f t="shared" si="9"/>
        <v>1층</v>
      </c>
    </row>
    <row r="104" spans="1:10" x14ac:dyDescent="0.3">
      <c r="A104" s="18">
        <v>1</v>
      </c>
      <c r="B104" s="19">
        <v>1</v>
      </c>
      <c r="C104">
        <f>표3_[[#This Row],[매매가(보증금)]]</f>
        <v>150000</v>
      </c>
      <c r="D104">
        <f>표3_[[#This Row],[전용평형]]</f>
        <v>129</v>
      </c>
      <c r="E104" s="15">
        <f>표3_[[#This Row],[전용평단가]]</f>
        <v>1163</v>
      </c>
      <c r="F104">
        <f>표3!AN104</f>
        <v>15</v>
      </c>
      <c r="G104" t="str">
        <f>표3!AO104</f>
        <v>이내</v>
      </c>
      <c r="H104">
        <f t="shared" si="7"/>
        <v>25</v>
      </c>
      <c r="I104">
        <f t="shared" si="8"/>
        <v>40</v>
      </c>
      <c r="J104" t="str">
        <f t="shared" si="9"/>
        <v>1층</v>
      </c>
    </row>
    <row r="105" spans="1:10" x14ac:dyDescent="0.3">
      <c r="A105" s="18" t="s">
        <v>6152</v>
      </c>
      <c r="B105" s="19">
        <v>1</v>
      </c>
      <c r="C105">
        <f>표3_[[#This Row],[매매가(보증금)]]</f>
        <v>36000</v>
      </c>
      <c r="D105">
        <f>표3_[[#This Row],[전용평형]]</f>
        <v>25</v>
      </c>
      <c r="E105" s="15">
        <f>표3_[[#This Row],[전용평단가]]</f>
        <v>1440</v>
      </c>
      <c r="F105">
        <f>표3!AN105</f>
        <v>10</v>
      </c>
      <c r="G105" t="str">
        <f>표3!AO105</f>
        <v>이내</v>
      </c>
      <c r="H105">
        <f t="shared" si="7"/>
        <v>10</v>
      </c>
      <c r="I105">
        <f t="shared" si="8"/>
        <v>20</v>
      </c>
      <c r="J105" t="str">
        <f t="shared" si="9"/>
        <v>B1</v>
      </c>
    </row>
    <row r="106" spans="1:10" x14ac:dyDescent="0.3">
      <c r="A106" s="18" t="s">
        <v>6152</v>
      </c>
      <c r="B106" s="19">
        <v>23</v>
      </c>
      <c r="C106">
        <f>표3_[[#This Row],[매매가(보증금)]]</f>
        <v>36000</v>
      </c>
      <c r="D106">
        <f>표3_[[#This Row],[전용평형]]</f>
        <v>13</v>
      </c>
      <c r="E106" s="15">
        <f>표3_[[#This Row],[전용평단가]]</f>
        <v>2769</v>
      </c>
      <c r="F106">
        <f>표3!AN106</f>
        <v>25</v>
      </c>
      <c r="G106" t="str">
        <f>표3!AO106</f>
        <v>이내</v>
      </c>
      <c r="H106">
        <f t="shared" si="7"/>
        <v>26</v>
      </c>
      <c r="I106">
        <f t="shared" si="8"/>
        <v>10</v>
      </c>
      <c r="J106" t="str">
        <f t="shared" si="9"/>
        <v>B1</v>
      </c>
    </row>
    <row r="107" spans="1:10" x14ac:dyDescent="0.3">
      <c r="A107" s="18">
        <v>3</v>
      </c>
      <c r="B107" s="19">
        <v>5</v>
      </c>
      <c r="C107">
        <f>표3_[[#This Row],[매매가(보증금)]]</f>
        <v>32000</v>
      </c>
      <c r="D107">
        <f>표3_[[#This Row],[전용평형]]</f>
        <v>12</v>
      </c>
      <c r="E107" s="15">
        <f>표3_[[#This Row],[전용평단가]]</f>
        <v>2667</v>
      </c>
      <c r="F107">
        <f>표3!AN107</f>
        <v>15</v>
      </c>
      <c r="G107" t="str">
        <f>표3!AO107</f>
        <v>이내</v>
      </c>
      <c r="H107">
        <f t="shared" si="7"/>
        <v>25</v>
      </c>
      <c r="I107">
        <f t="shared" si="8"/>
        <v>10</v>
      </c>
      <c r="J107" t="str">
        <f t="shared" si="9"/>
        <v>저</v>
      </c>
    </row>
    <row r="108" spans="1:10" x14ac:dyDescent="0.3">
      <c r="A108" s="18">
        <v>1</v>
      </c>
      <c r="B108" s="19">
        <v>2</v>
      </c>
      <c r="C108">
        <f>표3_[[#This Row],[매매가(보증금)]]</f>
        <v>30000</v>
      </c>
      <c r="D108">
        <f>표3_[[#This Row],[전용평형]]</f>
        <v>9</v>
      </c>
      <c r="E108" s="15">
        <f>표3_[[#This Row],[전용평단가]]</f>
        <v>3333</v>
      </c>
      <c r="F108">
        <f>표3!AN108</f>
        <v>10</v>
      </c>
      <c r="G108" t="str">
        <f>표3!AO108</f>
        <v>이내</v>
      </c>
      <c r="H108">
        <f t="shared" si="7"/>
        <v>10</v>
      </c>
      <c r="I108">
        <f t="shared" si="8"/>
        <v>9</v>
      </c>
      <c r="J108" t="str">
        <f t="shared" si="9"/>
        <v>1층</v>
      </c>
    </row>
    <row r="109" spans="1:10" x14ac:dyDescent="0.3">
      <c r="A109" s="18">
        <v>2</v>
      </c>
      <c r="B109" s="19">
        <v>20</v>
      </c>
      <c r="C109">
        <f>표3_[[#This Row],[매매가(보증금)]]</f>
        <v>40000</v>
      </c>
      <c r="D109">
        <f>표3_[[#This Row],[전용평형]]</f>
        <v>19</v>
      </c>
      <c r="E109" s="15">
        <f>표3_[[#This Row],[전용평단가]]</f>
        <v>2105</v>
      </c>
      <c r="F109">
        <f>표3!AN109</f>
        <v>25</v>
      </c>
      <c r="G109" t="str">
        <f>표3!AO109</f>
        <v>이내</v>
      </c>
      <c r="H109">
        <f t="shared" si="7"/>
        <v>26</v>
      </c>
      <c r="I109">
        <f t="shared" si="8"/>
        <v>10</v>
      </c>
      <c r="J109" t="str">
        <f t="shared" si="9"/>
        <v>저</v>
      </c>
    </row>
    <row r="110" spans="1:10" x14ac:dyDescent="0.3">
      <c r="A110" s="18">
        <v>1</v>
      </c>
      <c r="B110" s="19">
        <v>2</v>
      </c>
      <c r="C110">
        <f>표3_[[#This Row],[매매가(보증금)]]</f>
        <v>80000</v>
      </c>
      <c r="D110">
        <f>표3_[[#This Row],[전용평형]]</f>
        <v>30</v>
      </c>
      <c r="E110" s="15">
        <f>표3_[[#This Row],[전용평단가]]</f>
        <v>2667</v>
      </c>
      <c r="F110">
        <f>표3!AN110</f>
        <v>10</v>
      </c>
      <c r="G110" t="str">
        <f>표3!AO110</f>
        <v>이내</v>
      </c>
      <c r="H110">
        <f t="shared" si="7"/>
        <v>10</v>
      </c>
      <c r="I110">
        <f t="shared" si="8"/>
        <v>30</v>
      </c>
      <c r="J110" t="str">
        <f t="shared" si="9"/>
        <v>1층</v>
      </c>
    </row>
    <row r="111" spans="1:10" x14ac:dyDescent="0.3">
      <c r="A111" s="18">
        <v>2</v>
      </c>
      <c r="B111" s="19">
        <v>23</v>
      </c>
      <c r="C111">
        <f>표3_[[#This Row],[매매가(보증금)]]</f>
        <v>165000</v>
      </c>
      <c r="D111">
        <f>표3_[[#This Row],[전용평형]]</f>
        <v>20</v>
      </c>
      <c r="E111" s="15">
        <f>표3_[[#This Row],[전용평단가]]</f>
        <v>8250</v>
      </c>
      <c r="F111">
        <f>표3!AN111</f>
        <v>25</v>
      </c>
      <c r="G111" t="str">
        <f>표3!AO111</f>
        <v>이내</v>
      </c>
      <c r="H111">
        <f t="shared" si="7"/>
        <v>26</v>
      </c>
      <c r="I111">
        <f t="shared" si="8"/>
        <v>20</v>
      </c>
      <c r="J111" t="str">
        <f t="shared" si="9"/>
        <v>저</v>
      </c>
    </row>
    <row r="112" spans="1:10" x14ac:dyDescent="0.3">
      <c r="A112" s="18">
        <v>2</v>
      </c>
      <c r="B112" s="19">
        <v>23</v>
      </c>
      <c r="C112">
        <f>표3_[[#This Row],[매매가(보증금)]]</f>
        <v>43000</v>
      </c>
      <c r="D112">
        <f>표3_[[#This Row],[전용평형]]</f>
        <v>9</v>
      </c>
      <c r="E112" s="15">
        <f>표3_[[#This Row],[전용평단가]]</f>
        <v>4778</v>
      </c>
      <c r="F112">
        <f>표3!AN112</f>
        <v>10</v>
      </c>
      <c r="G112" t="str">
        <f>표3!AO112</f>
        <v>이내</v>
      </c>
      <c r="H112">
        <f t="shared" si="7"/>
        <v>10</v>
      </c>
      <c r="I112">
        <f t="shared" si="8"/>
        <v>9</v>
      </c>
      <c r="J112" t="str">
        <f t="shared" si="9"/>
        <v>저</v>
      </c>
    </row>
    <row r="113" spans="1:10" x14ac:dyDescent="0.3">
      <c r="A113" s="18">
        <v>2</v>
      </c>
      <c r="B113" s="19">
        <v>4</v>
      </c>
      <c r="C113">
        <f>표3_[[#This Row],[매매가(보증금)]]</f>
        <v>64000</v>
      </c>
      <c r="D113">
        <f>표3_[[#This Row],[전용평형]]</f>
        <v>24</v>
      </c>
      <c r="E113" s="15">
        <f>표3_[[#This Row],[전용평단가]]</f>
        <v>2667</v>
      </c>
      <c r="F113">
        <f>표3!AN113</f>
        <v>10</v>
      </c>
      <c r="G113" t="str">
        <f>표3!AO113</f>
        <v>이내</v>
      </c>
      <c r="H113">
        <f t="shared" si="7"/>
        <v>10</v>
      </c>
      <c r="I113">
        <f t="shared" si="8"/>
        <v>20</v>
      </c>
      <c r="J113" t="str">
        <f t="shared" si="9"/>
        <v>저</v>
      </c>
    </row>
    <row r="114" spans="1:10" x14ac:dyDescent="0.3">
      <c r="A114" s="18">
        <v>1</v>
      </c>
      <c r="B114" s="19">
        <v>1</v>
      </c>
      <c r="C114">
        <f>표3_[[#This Row],[매매가(보증금)]]</f>
        <v>150000</v>
      </c>
      <c r="D114">
        <f>표3_[[#This Row],[전용평형]]</f>
        <v>31</v>
      </c>
      <c r="E114" s="15">
        <f>표3_[[#This Row],[전용평단가]]</f>
        <v>4839</v>
      </c>
      <c r="F114">
        <f>표3!AN114</f>
        <v>15</v>
      </c>
      <c r="G114" t="str">
        <f>표3!AO114</f>
        <v>이내</v>
      </c>
      <c r="H114">
        <f t="shared" si="7"/>
        <v>25</v>
      </c>
      <c r="I114">
        <f t="shared" si="8"/>
        <v>30</v>
      </c>
      <c r="J114" t="str">
        <f t="shared" si="9"/>
        <v>1층</v>
      </c>
    </row>
    <row r="115" spans="1:10" x14ac:dyDescent="0.3">
      <c r="A115" s="18">
        <v>1</v>
      </c>
      <c r="B115" s="19">
        <v>20</v>
      </c>
      <c r="C115">
        <f>표3_[[#This Row],[매매가(보증금)]]</f>
        <v>58000</v>
      </c>
      <c r="D115">
        <f>표3_[[#This Row],[전용평형]]</f>
        <v>35</v>
      </c>
      <c r="E115" s="15">
        <f>표3_[[#This Row],[전용평단가]]</f>
        <v>1657</v>
      </c>
      <c r="F115">
        <f>표3!AN115</f>
        <v>10</v>
      </c>
      <c r="G115" t="str">
        <f>표3!AO115</f>
        <v>이내</v>
      </c>
      <c r="H115">
        <f t="shared" si="7"/>
        <v>10</v>
      </c>
      <c r="I115">
        <f t="shared" si="8"/>
        <v>30</v>
      </c>
      <c r="J115" t="str">
        <f t="shared" si="9"/>
        <v>1층</v>
      </c>
    </row>
    <row r="116" spans="1:10" x14ac:dyDescent="0.3">
      <c r="A116" s="18" t="s">
        <v>6152</v>
      </c>
      <c r="B116" s="19">
        <v>6</v>
      </c>
      <c r="C116">
        <f>표3_[[#This Row],[매매가(보증금)]]</f>
        <v>32000</v>
      </c>
      <c r="D116">
        <f>표3_[[#This Row],[전용평형]]</f>
        <v>12</v>
      </c>
      <c r="E116" s="15">
        <f>표3_[[#This Row],[전용평단가]]</f>
        <v>2667</v>
      </c>
      <c r="F116">
        <f>표3!AN116</f>
        <v>15</v>
      </c>
      <c r="G116" t="str">
        <f>표3!AO116</f>
        <v>이내</v>
      </c>
      <c r="H116">
        <f t="shared" si="7"/>
        <v>25</v>
      </c>
      <c r="I116">
        <f t="shared" si="8"/>
        <v>10</v>
      </c>
      <c r="J116" t="str">
        <f t="shared" si="9"/>
        <v>B1</v>
      </c>
    </row>
    <row r="117" spans="1:10" x14ac:dyDescent="0.3">
      <c r="A117" s="18">
        <v>1</v>
      </c>
      <c r="B117" s="19">
        <v>6</v>
      </c>
      <c r="C117">
        <f>표3_[[#This Row],[매매가(보증금)]]</f>
        <v>78700</v>
      </c>
      <c r="D117">
        <f>표3_[[#This Row],[전용평형]]</f>
        <v>27</v>
      </c>
      <c r="E117" s="15">
        <f>표3_[[#This Row],[전용평단가]]</f>
        <v>2915</v>
      </c>
      <c r="F117">
        <f>표3!AN117</f>
        <v>2</v>
      </c>
      <c r="G117" t="str">
        <f>표3!AO117</f>
        <v>이내</v>
      </c>
      <c r="H117">
        <f t="shared" si="7"/>
        <v>10</v>
      </c>
      <c r="I117">
        <f t="shared" si="8"/>
        <v>20</v>
      </c>
      <c r="J117" t="str">
        <f t="shared" si="9"/>
        <v>1층</v>
      </c>
    </row>
    <row r="118" spans="1:10" x14ac:dyDescent="0.3">
      <c r="A118" s="18">
        <v>1</v>
      </c>
      <c r="B118" s="19">
        <v>8</v>
      </c>
      <c r="C118">
        <f>표3_[[#This Row],[매매가(보증금)]]</f>
        <v>255000</v>
      </c>
      <c r="D118">
        <f>표3_[[#This Row],[전용평형]]</f>
        <v>198</v>
      </c>
      <c r="E118" s="15">
        <f>표3_[[#This Row],[전용평단가]]</f>
        <v>1288</v>
      </c>
      <c r="F118">
        <f>표3!AN118</f>
        <v>15</v>
      </c>
      <c r="G118" t="str">
        <f>표3!AO118</f>
        <v>이내</v>
      </c>
      <c r="H118">
        <f t="shared" si="7"/>
        <v>25</v>
      </c>
      <c r="I118">
        <f t="shared" si="8"/>
        <v>40</v>
      </c>
      <c r="J118" t="str">
        <f t="shared" si="9"/>
        <v>1층</v>
      </c>
    </row>
    <row r="119" spans="1:10" x14ac:dyDescent="0.3">
      <c r="A119" s="18">
        <v>2</v>
      </c>
      <c r="B119" s="19">
        <v>4</v>
      </c>
      <c r="C119">
        <f>표3_[[#This Row],[매매가(보증금)]]</f>
        <v>1576000</v>
      </c>
      <c r="D119">
        <f>표3_[[#This Row],[전용평형]]</f>
        <v>457</v>
      </c>
      <c r="E119" s="15">
        <f>표3_[[#This Row],[전용평단가]]</f>
        <v>3449</v>
      </c>
      <c r="F119">
        <f>표3!AN119</f>
        <v>25</v>
      </c>
      <c r="G119" t="str">
        <f>표3!AO119</f>
        <v>이내</v>
      </c>
      <c r="H119">
        <f t="shared" si="7"/>
        <v>26</v>
      </c>
      <c r="I119">
        <f t="shared" si="8"/>
        <v>40</v>
      </c>
      <c r="J119" t="str">
        <f t="shared" si="9"/>
        <v>저</v>
      </c>
    </row>
    <row r="120" spans="1:10" x14ac:dyDescent="0.3">
      <c r="A120" s="18" t="s">
        <v>6152</v>
      </c>
      <c r="B120" s="19">
        <v>23</v>
      </c>
      <c r="C120">
        <f>표3_[[#This Row],[매매가(보증금)]]</f>
        <v>100000</v>
      </c>
      <c r="D120">
        <f>표3_[[#This Row],[전용평형]]</f>
        <v>11</v>
      </c>
      <c r="E120" s="15">
        <f>표3_[[#This Row],[전용평단가]]</f>
        <v>9091</v>
      </c>
      <c r="F120">
        <f>표3!AN120</f>
        <v>10</v>
      </c>
      <c r="G120" t="str">
        <f>표3!AO120</f>
        <v>이내</v>
      </c>
      <c r="H120">
        <f t="shared" si="7"/>
        <v>10</v>
      </c>
      <c r="I120">
        <f t="shared" si="8"/>
        <v>10</v>
      </c>
      <c r="J120" t="str">
        <f t="shared" si="9"/>
        <v>B1</v>
      </c>
    </row>
    <row r="121" spans="1:10" x14ac:dyDescent="0.3">
      <c r="A121" s="18">
        <v>1</v>
      </c>
      <c r="B121" s="19">
        <v>5</v>
      </c>
      <c r="C121">
        <f>표3_[[#This Row],[매매가(보증금)]]</f>
        <v>80000</v>
      </c>
      <c r="D121">
        <f>표3_[[#This Row],[전용평형]]</f>
        <v>25</v>
      </c>
      <c r="E121" s="15">
        <f>표3_[[#This Row],[전용평단가]]</f>
        <v>3200</v>
      </c>
      <c r="F121">
        <f>표3!AN121</f>
        <v>15</v>
      </c>
      <c r="G121" t="str">
        <f>표3!AO121</f>
        <v>이내</v>
      </c>
      <c r="H121">
        <f t="shared" si="7"/>
        <v>25</v>
      </c>
      <c r="I121">
        <f t="shared" si="8"/>
        <v>20</v>
      </c>
      <c r="J121" t="str">
        <f t="shared" si="9"/>
        <v>1층</v>
      </c>
    </row>
    <row r="122" spans="1:10" x14ac:dyDescent="0.3">
      <c r="A122" s="18">
        <v>4</v>
      </c>
      <c r="B122" s="19">
        <v>4</v>
      </c>
      <c r="C122">
        <f>표3_[[#This Row],[매매가(보증금)]]</f>
        <v>60000</v>
      </c>
      <c r="D122">
        <f>표3_[[#This Row],[전용평형]]</f>
        <v>16</v>
      </c>
      <c r="E122" s="15">
        <f>표3_[[#This Row],[전용평단가]]</f>
        <v>3750</v>
      </c>
      <c r="F122">
        <f>표3!AN122</f>
        <v>10</v>
      </c>
      <c r="G122" t="str">
        <f>표3!AO122</f>
        <v>이내</v>
      </c>
      <c r="H122">
        <f t="shared" si="7"/>
        <v>10</v>
      </c>
      <c r="I122">
        <f t="shared" si="8"/>
        <v>10</v>
      </c>
      <c r="J122" t="str">
        <f t="shared" si="9"/>
        <v>저</v>
      </c>
    </row>
    <row r="123" spans="1:10" x14ac:dyDescent="0.3">
      <c r="A123" s="18">
        <v>2</v>
      </c>
      <c r="B123" s="19">
        <v>4</v>
      </c>
      <c r="C123">
        <f>표3_[[#This Row],[매매가(보증금)]]</f>
        <v>26000</v>
      </c>
      <c r="D123">
        <f>표3_[[#This Row],[전용평형]]</f>
        <v>8</v>
      </c>
      <c r="E123" s="15">
        <f>표3_[[#This Row],[전용평단가]]</f>
        <v>3250</v>
      </c>
      <c r="F123">
        <f>표3!AN123</f>
        <v>25</v>
      </c>
      <c r="G123" t="str">
        <f>표3!AO123</f>
        <v>이내</v>
      </c>
      <c r="H123">
        <f t="shared" si="7"/>
        <v>26</v>
      </c>
      <c r="I123">
        <f t="shared" si="8"/>
        <v>9</v>
      </c>
      <c r="J123" t="str">
        <f t="shared" si="9"/>
        <v>저</v>
      </c>
    </row>
    <row r="124" spans="1:10" x14ac:dyDescent="0.3">
      <c r="A124" s="18">
        <v>3</v>
      </c>
      <c r="B124" s="19">
        <v>4</v>
      </c>
      <c r="C124">
        <f>표3_[[#This Row],[매매가(보증금)]]</f>
        <v>19000</v>
      </c>
      <c r="D124">
        <f>표3_[[#This Row],[전용평형]]</f>
        <v>8</v>
      </c>
      <c r="E124" s="15">
        <f>표3_[[#This Row],[전용평단가]]</f>
        <v>2375</v>
      </c>
      <c r="F124">
        <f>표3!AN124</f>
        <v>10</v>
      </c>
      <c r="G124" t="str">
        <f>표3!AO124</f>
        <v>이내</v>
      </c>
      <c r="H124">
        <f t="shared" si="7"/>
        <v>10</v>
      </c>
      <c r="I124">
        <f t="shared" si="8"/>
        <v>9</v>
      </c>
      <c r="J124" t="str">
        <f t="shared" si="9"/>
        <v>저</v>
      </c>
    </row>
    <row r="125" spans="1:10" x14ac:dyDescent="0.3">
      <c r="A125" s="18">
        <v>5</v>
      </c>
      <c r="B125" s="19">
        <v>15</v>
      </c>
      <c r="C125">
        <f>표3_[[#This Row],[매매가(보증금)]]</f>
        <v>60000</v>
      </c>
      <c r="D125">
        <f>표3_[[#This Row],[전용평형]]</f>
        <v>33</v>
      </c>
      <c r="E125" s="15">
        <f>표3_[[#This Row],[전용평단가]]</f>
        <v>1818</v>
      </c>
      <c r="F125">
        <f>표3!AN125</f>
        <v>10</v>
      </c>
      <c r="G125" t="str">
        <f>표3!AO125</f>
        <v>이내</v>
      </c>
      <c r="H125">
        <f t="shared" si="7"/>
        <v>10</v>
      </c>
      <c r="I125">
        <f t="shared" si="8"/>
        <v>30</v>
      </c>
      <c r="J125" t="str">
        <f t="shared" si="9"/>
        <v>저</v>
      </c>
    </row>
    <row r="126" spans="1:10" x14ac:dyDescent="0.3">
      <c r="A126" s="18">
        <v>1</v>
      </c>
      <c r="B126" s="19">
        <v>2</v>
      </c>
      <c r="C126">
        <f>표3_[[#This Row],[매매가(보증금)]]</f>
        <v>46300</v>
      </c>
      <c r="D126">
        <f>표3_[[#This Row],[전용평형]]</f>
        <v>11</v>
      </c>
      <c r="E126" s="15">
        <f>표3_[[#This Row],[전용평단가]]</f>
        <v>4209</v>
      </c>
      <c r="F126">
        <f>표3!AN126</f>
        <v>10</v>
      </c>
      <c r="G126" t="str">
        <f>표3!AO126</f>
        <v>이내</v>
      </c>
      <c r="H126">
        <f t="shared" si="7"/>
        <v>10</v>
      </c>
      <c r="I126">
        <f t="shared" si="8"/>
        <v>10</v>
      </c>
      <c r="J126" t="str">
        <f t="shared" si="9"/>
        <v>1층</v>
      </c>
    </row>
    <row r="127" spans="1:10" x14ac:dyDescent="0.3">
      <c r="A127" s="18" t="s">
        <v>6152</v>
      </c>
      <c r="B127" s="19">
        <v>4</v>
      </c>
      <c r="C127">
        <f>표3_[[#This Row],[매매가(보증금)]]</f>
        <v>75000</v>
      </c>
      <c r="D127">
        <f>표3_[[#This Row],[전용평형]]</f>
        <v>31</v>
      </c>
      <c r="E127" s="15">
        <f>표3_[[#This Row],[전용평단가]]</f>
        <v>2419</v>
      </c>
      <c r="F127">
        <f>표3!AN127</f>
        <v>4</v>
      </c>
      <c r="G127" t="str">
        <f>표3!AO127</f>
        <v>이내</v>
      </c>
      <c r="H127">
        <f t="shared" si="7"/>
        <v>10</v>
      </c>
      <c r="I127">
        <f t="shared" si="8"/>
        <v>30</v>
      </c>
      <c r="J127" t="str">
        <f t="shared" si="9"/>
        <v>B1</v>
      </c>
    </row>
    <row r="128" spans="1:10" x14ac:dyDescent="0.3">
      <c r="A128" s="18">
        <v>4</v>
      </c>
      <c r="B128" s="19">
        <v>6</v>
      </c>
      <c r="C128">
        <f>표3_[[#This Row],[매매가(보증금)]]</f>
        <v>15000</v>
      </c>
      <c r="D128">
        <f>표3_[[#This Row],[전용평형]]</f>
        <v>4</v>
      </c>
      <c r="E128" s="15">
        <f>표3_[[#This Row],[전용평단가]]</f>
        <v>3750</v>
      </c>
      <c r="F128">
        <f>표3!AN128</f>
        <v>25</v>
      </c>
      <c r="G128" t="str">
        <f>표3!AO128</f>
        <v>이상</v>
      </c>
      <c r="H128">
        <f t="shared" si="7"/>
        <v>26</v>
      </c>
      <c r="I128">
        <f t="shared" si="8"/>
        <v>9</v>
      </c>
      <c r="J128" t="str">
        <f t="shared" si="9"/>
        <v>중</v>
      </c>
    </row>
    <row r="129" spans="1:10" x14ac:dyDescent="0.3">
      <c r="A129" s="18">
        <v>2</v>
      </c>
      <c r="B129" s="19">
        <v>6</v>
      </c>
      <c r="C129">
        <f>표3_[[#This Row],[매매가(보증금)]]</f>
        <v>30000</v>
      </c>
      <c r="D129">
        <f>표3_[[#This Row],[전용평형]]</f>
        <v>15</v>
      </c>
      <c r="E129" s="15">
        <f>표3_[[#This Row],[전용평단가]]</f>
        <v>2000</v>
      </c>
      <c r="F129">
        <f>표3!AN129</f>
        <v>10</v>
      </c>
      <c r="G129" t="str">
        <f>표3!AO129</f>
        <v>이내</v>
      </c>
      <c r="H129">
        <f t="shared" si="7"/>
        <v>10</v>
      </c>
      <c r="I129">
        <f t="shared" si="8"/>
        <v>10</v>
      </c>
      <c r="J129" t="str">
        <f t="shared" si="9"/>
        <v>저</v>
      </c>
    </row>
    <row r="130" spans="1:10" x14ac:dyDescent="0.3">
      <c r="A130" s="18">
        <v>1</v>
      </c>
      <c r="B130" s="19">
        <v>2</v>
      </c>
      <c r="C130">
        <f>표3_[[#This Row],[매매가(보증금)]]</f>
        <v>23000</v>
      </c>
      <c r="D130">
        <f>표3_[[#This Row],[전용평형]]</f>
        <v>8</v>
      </c>
      <c r="E130" s="15">
        <f>표3_[[#This Row],[전용평단가]]</f>
        <v>2875</v>
      </c>
      <c r="F130">
        <f>표3!AN130</f>
        <v>25</v>
      </c>
      <c r="G130" t="str">
        <f>표3!AO130</f>
        <v>이내</v>
      </c>
      <c r="H130">
        <f t="shared" si="7"/>
        <v>26</v>
      </c>
      <c r="I130">
        <f t="shared" si="8"/>
        <v>9</v>
      </c>
      <c r="J130" t="str">
        <f t="shared" si="9"/>
        <v>1층</v>
      </c>
    </row>
    <row r="131" spans="1:10" x14ac:dyDescent="0.3">
      <c r="A131" s="18">
        <v>4</v>
      </c>
      <c r="B131" s="19">
        <v>6</v>
      </c>
      <c r="C131">
        <f>표3_[[#This Row],[매매가(보증금)]]</f>
        <v>38388</v>
      </c>
      <c r="D131">
        <f>표3_[[#This Row],[전용평형]]</f>
        <v>13</v>
      </c>
      <c r="E131" s="15">
        <f>표3_[[#This Row],[전용평단가]]</f>
        <v>2953</v>
      </c>
      <c r="F131">
        <f>표3!AN131</f>
        <v>10</v>
      </c>
      <c r="G131" t="str">
        <f>표3!AO131</f>
        <v>이내</v>
      </c>
      <c r="H131">
        <f t="shared" ref="H131:H149" si="10">IF(F131&lt;11,10,IF(AND(F131&lt;25,G131="이내"),25,26))</f>
        <v>10</v>
      </c>
      <c r="I131">
        <f t="shared" ref="I131:I149" si="11">IF(D131&lt;10,9,IF(D131&lt;20,10,IF(D131&lt;30,20,IF(D131&lt;40,30,40))))</f>
        <v>10</v>
      </c>
      <c r="J131" t="str">
        <f t="shared" ref="J131:J149" si="12">IF(L133="주택",IF(LEFT(A131,1)="B","B1",IF(B131&lt;6,"저",IF(A131/B131&lt;=$X$2,"저",IF(A131/B131&lt;=$X$3,"중","고")))),IF(A131=1,"1층",IF(LEFT(A131,1)="B","B1",IF(B131&lt;6,"저",IF(A131/B131&lt;=$X$9,"저",IF(A131/B131&lt;=$X$10,"중","고"))))))</f>
        <v>중</v>
      </c>
    </row>
    <row r="132" spans="1:10" x14ac:dyDescent="0.3">
      <c r="A132" s="18">
        <v>4</v>
      </c>
      <c r="B132" s="19">
        <v>4</v>
      </c>
      <c r="C132">
        <f>표3_[[#This Row],[매매가(보증금)]]</f>
        <v>53000</v>
      </c>
      <c r="D132">
        <f>표3_[[#This Row],[전용평형]]</f>
        <v>31</v>
      </c>
      <c r="E132" s="15">
        <f>표3_[[#This Row],[전용평단가]]</f>
        <v>1710</v>
      </c>
      <c r="F132">
        <f>표3!AN132</f>
        <v>10</v>
      </c>
      <c r="G132" t="str">
        <f>표3!AO132</f>
        <v>이내</v>
      </c>
      <c r="H132">
        <f t="shared" si="10"/>
        <v>10</v>
      </c>
      <c r="I132">
        <f t="shared" si="11"/>
        <v>30</v>
      </c>
      <c r="J132" t="str">
        <f t="shared" si="12"/>
        <v>저</v>
      </c>
    </row>
    <row r="133" spans="1:10" x14ac:dyDescent="0.3">
      <c r="A133" s="18">
        <v>3</v>
      </c>
      <c r="B133" s="19">
        <v>4</v>
      </c>
      <c r="C133">
        <f>표3_[[#This Row],[매매가(보증금)]]</f>
        <v>40000</v>
      </c>
      <c r="D133">
        <f>표3_[[#This Row],[전용평형]]</f>
        <v>40</v>
      </c>
      <c r="E133" s="15">
        <f>표3_[[#This Row],[전용평단가]]</f>
        <v>1000</v>
      </c>
      <c r="F133">
        <f>표3!AN133</f>
        <v>25</v>
      </c>
      <c r="G133" t="str">
        <f>표3!AO133</f>
        <v>이내</v>
      </c>
      <c r="H133">
        <f t="shared" si="10"/>
        <v>26</v>
      </c>
      <c r="I133">
        <f t="shared" si="11"/>
        <v>40</v>
      </c>
      <c r="J133" t="str">
        <f t="shared" si="12"/>
        <v>저</v>
      </c>
    </row>
    <row r="134" spans="1:10" x14ac:dyDescent="0.3">
      <c r="A134" s="18">
        <v>2</v>
      </c>
      <c r="B134" s="19">
        <v>12</v>
      </c>
      <c r="C134">
        <f>표3_[[#This Row],[매매가(보증금)]]</f>
        <v>1576000</v>
      </c>
      <c r="D134">
        <f>표3_[[#This Row],[전용평형]]</f>
        <v>457</v>
      </c>
      <c r="E134" s="15">
        <f>표3_[[#This Row],[전용평단가]]</f>
        <v>3449</v>
      </c>
      <c r="F134">
        <f>표3!AN134</f>
        <v>25</v>
      </c>
      <c r="G134" t="str">
        <f>표3!AO134</f>
        <v>이내</v>
      </c>
      <c r="H134">
        <f t="shared" si="10"/>
        <v>26</v>
      </c>
      <c r="I134">
        <f t="shared" si="11"/>
        <v>40</v>
      </c>
      <c r="J134" t="str">
        <f t="shared" si="12"/>
        <v>저</v>
      </c>
    </row>
    <row r="135" spans="1:10" x14ac:dyDescent="0.3">
      <c r="A135" s="18">
        <v>2</v>
      </c>
      <c r="B135" s="19">
        <v>12</v>
      </c>
      <c r="C135">
        <f>표3_[[#This Row],[매매가(보증금)]]</f>
        <v>160000</v>
      </c>
      <c r="D135">
        <f>표3_[[#This Row],[전용평형]]</f>
        <v>41</v>
      </c>
      <c r="E135" s="15">
        <f>표3_[[#This Row],[전용평단가]]</f>
        <v>3902</v>
      </c>
      <c r="F135">
        <f>표3!AN135</f>
        <v>4</v>
      </c>
      <c r="G135" t="str">
        <f>표3!AO135</f>
        <v>이내</v>
      </c>
      <c r="H135">
        <f t="shared" si="10"/>
        <v>10</v>
      </c>
      <c r="I135">
        <f t="shared" si="11"/>
        <v>40</v>
      </c>
      <c r="J135" t="str">
        <f t="shared" si="12"/>
        <v>저</v>
      </c>
    </row>
    <row r="136" spans="1:10" x14ac:dyDescent="0.3">
      <c r="A136" s="18">
        <v>2</v>
      </c>
      <c r="B136" s="19">
        <v>5</v>
      </c>
      <c r="C136">
        <f>표3_[[#This Row],[매매가(보증금)]]</f>
        <v>140000</v>
      </c>
      <c r="D136">
        <f>표3_[[#This Row],[전용평형]]</f>
        <v>69</v>
      </c>
      <c r="E136" s="15">
        <f>표3_[[#This Row],[전용평단가]]</f>
        <v>2029</v>
      </c>
      <c r="F136">
        <f>표3!AN136</f>
        <v>25</v>
      </c>
      <c r="G136" t="str">
        <f>표3!AO136</f>
        <v>이내</v>
      </c>
      <c r="H136">
        <f t="shared" si="10"/>
        <v>26</v>
      </c>
      <c r="I136">
        <f t="shared" si="11"/>
        <v>40</v>
      </c>
      <c r="J136" t="str">
        <f t="shared" si="12"/>
        <v>저</v>
      </c>
    </row>
    <row r="137" spans="1:10" x14ac:dyDescent="0.3">
      <c r="A137" s="18">
        <v>5</v>
      </c>
      <c r="B137" s="19">
        <v>6</v>
      </c>
      <c r="C137">
        <f>표3_[[#This Row],[매매가(보증금)]]</f>
        <v>100000</v>
      </c>
      <c r="D137">
        <f>표3_[[#This Row],[전용평형]]</f>
        <v>18</v>
      </c>
      <c r="E137" s="15">
        <f>표3_[[#This Row],[전용평단가]]</f>
        <v>5556</v>
      </c>
      <c r="F137">
        <f>표3!AN137</f>
        <v>10</v>
      </c>
      <c r="G137" t="str">
        <f>표3!AO137</f>
        <v>이내</v>
      </c>
      <c r="H137">
        <f t="shared" si="10"/>
        <v>10</v>
      </c>
      <c r="I137">
        <f t="shared" si="11"/>
        <v>10</v>
      </c>
      <c r="J137" t="str">
        <f t="shared" si="12"/>
        <v>고</v>
      </c>
    </row>
    <row r="138" spans="1:10" x14ac:dyDescent="0.3">
      <c r="A138" s="18">
        <v>1</v>
      </c>
      <c r="B138" s="19">
        <v>8</v>
      </c>
      <c r="C138">
        <f>표3_[[#This Row],[매매가(보증금)]]</f>
        <v>170000</v>
      </c>
      <c r="D138">
        <f>표3_[[#This Row],[전용평형]]</f>
        <v>34</v>
      </c>
      <c r="E138" s="15">
        <f>표3_[[#This Row],[전용평단가]]</f>
        <v>5000</v>
      </c>
      <c r="F138">
        <f>표3!AN138</f>
        <v>10</v>
      </c>
      <c r="G138" t="str">
        <f>표3!AO138</f>
        <v>이내</v>
      </c>
      <c r="H138">
        <f t="shared" si="10"/>
        <v>10</v>
      </c>
      <c r="I138">
        <f t="shared" si="11"/>
        <v>30</v>
      </c>
      <c r="J138" t="str">
        <f t="shared" si="12"/>
        <v>1층</v>
      </c>
    </row>
    <row r="139" spans="1:10" x14ac:dyDescent="0.3">
      <c r="A139" s="18">
        <v>3</v>
      </c>
      <c r="B139" s="19">
        <v>11</v>
      </c>
      <c r="C139">
        <f>표3_[[#This Row],[매매가(보증금)]]</f>
        <v>87000</v>
      </c>
      <c r="D139">
        <f>표3_[[#This Row],[전용평형]]</f>
        <v>35</v>
      </c>
      <c r="E139" s="15">
        <f>표3_[[#This Row],[전용평단가]]</f>
        <v>2486</v>
      </c>
      <c r="F139">
        <f>표3!AN139</f>
        <v>25</v>
      </c>
      <c r="G139" t="str">
        <f>표3!AO139</f>
        <v>이내</v>
      </c>
      <c r="H139">
        <f t="shared" si="10"/>
        <v>26</v>
      </c>
      <c r="I139">
        <f t="shared" si="11"/>
        <v>30</v>
      </c>
      <c r="J139" t="str">
        <f t="shared" si="12"/>
        <v>저</v>
      </c>
    </row>
    <row r="140" spans="1:10" x14ac:dyDescent="0.3">
      <c r="A140" s="18">
        <v>1</v>
      </c>
      <c r="B140" s="19">
        <v>8</v>
      </c>
      <c r="C140">
        <f>표3_[[#This Row],[매매가(보증금)]]</f>
        <v>60000</v>
      </c>
      <c r="D140">
        <f>표3_[[#This Row],[전용평형]]</f>
        <v>12</v>
      </c>
      <c r="E140" s="15">
        <f>표3_[[#This Row],[전용평단가]]</f>
        <v>5000</v>
      </c>
      <c r="F140">
        <f>표3!AN140</f>
        <v>25</v>
      </c>
      <c r="G140" t="str">
        <f>표3!AO140</f>
        <v>이내</v>
      </c>
      <c r="H140">
        <f t="shared" si="10"/>
        <v>26</v>
      </c>
      <c r="I140">
        <f t="shared" si="11"/>
        <v>10</v>
      </c>
      <c r="J140" t="str">
        <f t="shared" si="12"/>
        <v>1층</v>
      </c>
    </row>
    <row r="141" spans="1:10" x14ac:dyDescent="0.3">
      <c r="A141" s="18">
        <v>1</v>
      </c>
      <c r="B141" s="19">
        <v>15</v>
      </c>
      <c r="C141">
        <f>표3_[[#This Row],[매매가(보증금)]]</f>
        <v>45000</v>
      </c>
      <c r="D141">
        <f>표3_[[#This Row],[전용평형]]</f>
        <v>39</v>
      </c>
      <c r="E141" s="15">
        <f>표3_[[#This Row],[전용평단가]]</f>
        <v>1154</v>
      </c>
      <c r="F141">
        <f>표3!AN141</f>
        <v>25</v>
      </c>
      <c r="G141" t="str">
        <f>표3!AO141</f>
        <v>이내</v>
      </c>
      <c r="H141">
        <f t="shared" si="10"/>
        <v>26</v>
      </c>
      <c r="I141">
        <f t="shared" si="11"/>
        <v>30</v>
      </c>
      <c r="J141" t="str">
        <f t="shared" si="12"/>
        <v>1층</v>
      </c>
    </row>
    <row r="142" spans="1:10" x14ac:dyDescent="0.3">
      <c r="A142" s="18">
        <v>1</v>
      </c>
      <c r="B142" s="19">
        <v>15</v>
      </c>
      <c r="C142">
        <f>표3_[[#This Row],[매매가(보증금)]]</f>
        <v>1576300</v>
      </c>
      <c r="D142">
        <f>표3_[[#This Row],[전용평형]]</f>
        <v>457</v>
      </c>
      <c r="E142" s="15">
        <f>표3_[[#This Row],[전용평단가]]</f>
        <v>3449</v>
      </c>
      <c r="F142">
        <f>표3!AN142</f>
        <v>25</v>
      </c>
      <c r="G142" t="str">
        <f>표3!AO142</f>
        <v>이내</v>
      </c>
      <c r="H142">
        <f t="shared" si="10"/>
        <v>26</v>
      </c>
      <c r="I142">
        <f t="shared" si="11"/>
        <v>40</v>
      </c>
      <c r="J142" t="str">
        <f t="shared" si="12"/>
        <v>1층</v>
      </c>
    </row>
    <row r="143" spans="1:10" x14ac:dyDescent="0.3">
      <c r="A143" s="18">
        <v>2</v>
      </c>
      <c r="B143" s="19">
        <v>6</v>
      </c>
      <c r="C143">
        <f>표3_[[#This Row],[매매가(보증금)]]</f>
        <v>46775</v>
      </c>
      <c r="D143">
        <f>표3_[[#This Row],[전용평형]]</f>
        <v>21</v>
      </c>
      <c r="E143" s="15">
        <f>표3_[[#This Row],[전용평단가]]</f>
        <v>2227</v>
      </c>
      <c r="F143">
        <f>표3!AN143</f>
        <v>10</v>
      </c>
      <c r="G143" t="str">
        <f>표3!AO143</f>
        <v>이내</v>
      </c>
      <c r="H143">
        <f t="shared" si="10"/>
        <v>10</v>
      </c>
      <c r="I143">
        <f t="shared" si="11"/>
        <v>20</v>
      </c>
      <c r="J143" t="str">
        <f t="shared" si="12"/>
        <v>저</v>
      </c>
    </row>
    <row r="144" spans="1:10" x14ac:dyDescent="0.3">
      <c r="A144" s="18">
        <v>1</v>
      </c>
      <c r="B144" s="19">
        <v>3</v>
      </c>
      <c r="C144">
        <f>표3_[[#This Row],[매매가(보증금)]]</f>
        <v>160000</v>
      </c>
      <c r="D144">
        <f>표3_[[#This Row],[전용평형]]</f>
        <v>51</v>
      </c>
      <c r="E144" s="15">
        <f>표3_[[#This Row],[전용평단가]]</f>
        <v>3137</v>
      </c>
      <c r="F144">
        <f>표3!AN144</f>
        <v>25</v>
      </c>
      <c r="G144" t="str">
        <f>표3!AO144</f>
        <v>이내</v>
      </c>
      <c r="H144">
        <f t="shared" si="10"/>
        <v>26</v>
      </c>
      <c r="I144">
        <f t="shared" si="11"/>
        <v>40</v>
      </c>
      <c r="J144" t="str">
        <f t="shared" si="12"/>
        <v>1층</v>
      </c>
    </row>
    <row r="145" spans="1:10" x14ac:dyDescent="0.3">
      <c r="A145" s="18">
        <v>1</v>
      </c>
      <c r="B145" s="19">
        <v>9</v>
      </c>
      <c r="C145">
        <f>표3_[[#This Row],[매매가(보증금)]]</f>
        <v>32000</v>
      </c>
      <c r="D145">
        <f>표3_[[#This Row],[전용평형]]</f>
        <v>12</v>
      </c>
      <c r="E145" s="15">
        <f>표3_[[#This Row],[전용평단가]]</f>
        <v>2667</v>
      </c>
      <c r="F145">
        <f>표3!AN145</f>
        <v>15</v>
      </c>
      <c r="G145" t="str">
        <f>표3!AO145</f>
        <v>이내</v>
      </c>
      <c r="H145">
        <f t="shared" si="10"/>
        <v>25</v>
      </c>
      <c r="I145">
        <f t="shared" si="11"/>
        <v>10</v>
      </c>
      <c r="J145" t="str">
        <f t="shared" si="12"/>
        <v>1층</v>
      </c>
    </row>
    <row r="146" spans="1:10" x14ac:dyDescent="0.3">
      <c r="A146" s="18">
        <v>1</v>
      </c>
      <c r="B146" s="19">
        <v>4</v>
      </c>
      <c r="C146">
        <f>표3_[[#This Row],[매매가(보증금)]]</f>
        <v>130000</v>
      </c>
      <c r="D146">
        <f>표3_[[#This Row],[전용평형]]</f>
        <v>38</v>
      </c>
      <c r="E146" s="15">
        <f>표3_[[#This Row],[전용평단가]]</f>
        <v>3421</v>
      </c>
      <c r="F146">
        <f>표3!AN146</f>
        <v>25</v>
      </c>
      <c r="G146" t="str">
        <f>표3!AO146</f>
        <v>이내</v>
      </c>
      <c r="H146">
        <f t="shared" si="10"/>
        <v>26</v>
      </c>
      <c r="I146">
        <f t="shared" si="11"/>
        <v>30</v>
      </c>
      <c r="J146" t="str">
        <f t="shared" si="12"/>
        <v>1층</v>
      </c>
    </row>
    <row r="147" spans="1:10" x14ac:dyDescent="0.3">
      <c r="A147" s="18">
        <v>2</v>
      </c>
      <c r="B147" s="19">
        <v>15</v>
      </c>
      <c r="C147">
        <f>표3_[[#This Row],[매매가(보증금)]]</f>
        <v>46000</v>
      </c>
      <c r="D147">
        <f>표3_[[#This Row],[전용평형]]</f>
        <v>35</v>
      </c>
      <c r="E147" s="15">
        <f>표3_[[#This Row],[전용평단가]]</f>
        <v>1314</v>
      </c>
      <c r="F147">
        <f>표3!AN147</f>
        <v>10</v>
      </c>
      <c r="G147" t="str">
        <f>표3!AO147</f>
        <v>이내</v>
      </c>
      <c r="H147">
        <f t="shared" si="10"/>
        <v>10</v>
      </c>
      <c r="I147">
        <f t="shared" si="11"/>
        <v>30</v>
      </c>
      <c r="J147" t="str">
        <f t="shared" si="12"/>
        <v>저</v>
      </c>
    </row>
    <row r="148" spans="1:10" x14ac:dyDescent="0.3">
      <c r="A148" s="18">
        <v>1</v>
      </c>
      <c r="B148" s="19">
        <v>15</v>
      </c>
      <c r="C148">
        <f>표3_[[#This Row],[매매가(보증금)]]</f>
        <v>160000</v>
      </c>
      <c r="D148">
        <f>표3_[[#This Row],[전용평형]]</f>
        <v>41</v>
      </c>
      <c r="E148" s="15">
        <f>표3_[[#This Row],[전용평단가]]</f>
        <v>3902</v>
      </c>
      <c r="F148">
        <f>표3!AN148</f>
        <v>4</v>
      </c>
      <c r="G148" t="str">
        <f>표3!AO148</f>
        <v>이내</v>
      </c>
      <c r="H148">
        <f t="shared" si="10"/>
        <v>10</v>
      </c>
      <c r="I148">
        <f t="shared" si="11"/>
        <v>40</v>
      </c>
      <c r="J148" t="str">
        <f t="shared" si="12"/>
        <v>1층</v>
      </c>
    </row>
    <row r="149" spans="1:10" x14ac:dyDescent="0.3">
      <c r="A149" s="18">
        <v>5</v>
      </c>
      <c r="B149" s="19">
        <v>8</v>
      </c>
      <c r="C149">
        <f>표3_[[#This Row],[매매가(보증금)]]</f>
        <v>69000</v>
      </c>
      <c r="D149">
        <f>표3_[[#This Row],[전용평형]]</f>
        <v>14</v>
      </c>
      <c r="E149" s="15">
        <f>표3_[[#This Row],[전용평단가]]</f>
        <v>4929</v>
      </c>
      <c r="F149">
        <f>표3!AN149</f>
        <v>25</v>
      </c>
      <c r="G149" t="str">
        <f>표3!AO149</f>
        <v>이내</v>
      </c>
      <c r="H149">
        <f t="shared" si="10"/>
        <v>26</v>
      </c>
      <c r="I149">
        <f t="shared" si="11"/>
        <v>10</v>
      </c>
      <c r="J149" t="str">
        <f t="shared" si="12"/>
        <v>중</v>
      </c>
    </row>
  </sheetData>
  <phoneticPr fontId="1" type="noConversion"/>
  <dataValidations disablePrompts="1" count="1">
    <dataValidation type="list" allowBlank="1" showInputMessage="1" showErrorMessage="1" sqref="L4" xr:uid="{B7D35C25-504F-442D-9388-ABD6729EE75D}">
      <formula1>$AA$1:$AA$2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19532-3A4C-437E-AD07-407EDCDBC930}">
  <sheetPr codeName="Sheet1"/>
  <dimension ref="A1:BD21303"/>
  <sheetViews>
    <sheetView tabSelected="1" topLeftCell="AH22" workbookViewId="0">
      <selection activeCell="AJ39" sqref="AJ39"/>
    </sheetView>
  </sheetViews>
  <sheetFormatPr defaultRowHeight="16.5" x14ac:dyDescent="0.3"/>
  <cols>
    <col min="1" max="2" width="11.75" bestFit="1" customWidth="1"/>
    <col min="3" max="3" width="11.125" bestFit="1" customWidth="1"/>
    <col min="4" max="6" width="11.25" bestFit="1" customWidth="1"/>
    <col min="7" max="7" width="7.5" bestFit="1" customWidth="1"/>
    <col min="8" max="8" width="9.375" bestFit="1" customWidth="1"/>
    <col min="9" max="9" width="16.625" bestFit="1" customWidth="1"/>
    <col min="10" max="10" width="7.5" bestFit="1" customWidth="1"/>
    <col min="11" max="11" width="11.625" style="5" bestFit="1" customWidth="1"/>
    <col min="12" max="13" width="11.25" bestFit="1" customWidth="1"/>
    <col min="14" max="14" width="13.25" bestFit="1" customWidth="1"/>
    <col min="15" max="16" width="11.25" bestFit="1" customWidth="1"/>
    <col min="17" max="17" width="13.25" bestFit="1" customWidth="1"/>
    <col min="18" max="18" width="7.5" bestFit="1" customWidth="1"/>
    <col min="19" max="19" width="11.25" bestFit="1" customWidth="1"/>
    <col min="20" max="20" width="10.625" bestFit="1" customWidth="1"/>
    <col min="21" max="21" width="11.75" bestFit="1" customWidth="1"/>
    <col min="22" max="22" width="74.875" bestFit="1" customWidth="1"/>
    <col min="23" max="23" width="50.5" bestFit="1" customWidth="1"/>
    <col min="24" max="24" width="13.25" bestFit="1" customWidth="1"/>
    <col min="25" max="26" width="10.5" bestFit="1" customWidth="1"/>
    <col min="27" max="27" width="22.125" bestFit="1" customWidth="1"/>
    <col min="28" max="28" width="49.25" bestFit="1" customWidth="1"/>
    <col min="29" max="30" width="8.625" bestFit="1" customWidth="1"/>
    <col min="31" max="32" width="9.625" bestFit="1" customWidth="1"/>
    <col min="33" max="33" width="19.25" customWidth="1"/>
    <col min="34" max="34" width="12.25" bestFit="1" customWidth="1"/>
    <col min="35" max="35" width="24.625" customWidth="1"/>
    <col min="36" max="36" width="11.75" bestFit="1" customWidth="1"/>
    <col min="37" max="37" width="9.375" bestFit="1" customWidth="1"/>
    <col min="38" max="38" width="8.5" bestFit="1" customWidth="1"/>
    <col min="39" max="39" width="29.625" customWidth="1"/>
    <col min="40" max="40" width="8.875" customWidth="1"/>
    <col min="41" max="42" width="7.75" bestFit="1" customWidth="1"/>
    <col min="43" max="43" width="11.5" bestFit="1" customWidth="1"/>
    <col min="44" max="44" width="14.875" bestFit="1" customWidth="1"/>
    <col min="45" max="45" width="10.5" bestFit="1" customWidth="1"/>
    <col min="46" max="46" width="11.625" bestFit="1" customWidth="1"/>
    <col min="47" max="47" width="73.75" bestFit="1" customWidth="1"/>
    <col min="48" max="48" width="50.375" bestFit="1" customWidth="1"/>
    <col min="49" max="49" width="10.25" bestFit="1" customWidth="1"/>
    <col min="50" max="50" width="16.25" bestFit="1" customWidth="1"/>
    <col min="51" max="51" width="20" bestFit="1" customWidth="1"/>
    <col min="52" max="52" width="19.625" bestFit="1" customWidth="1"/>
    <col min="53" max="53" width="13" bestFit="1" customWidth="1"/>
    <col min="54" max="54" width="40.125" bestFit="1" customWidth="1"/>
  </cols>
  <sheetData>
    <row r="1" spans="1:56" x14ac:dyDescent="0.3">
      <c r="A1" t="s">
        <v>6098</v>
      </c>
      <c r="B1" t="s">
        <v>6096</v>
      </c>
      <c r="C1" t="s">
        <v>6099</v>
      </c>
      <c r="D1" t="s">
        <v>6100</v>
      </c>
      <c r="E1" t="s">
        <v>6101</v>
      </c>
      <c r="F1" t="s">
        <v>6102</v>
      </c>
      <c r="G1" t="s">
        <v>6103</v>
      </c>
      <c r="H1" t="s">
        <v>6104</v>
      </c>
      <c r="I1" t="s">
        <v>6105</v>
      </c>
      <c r="J1" t="s">
        <v>6106</v>
      </c>
      <c r="K1" s="5" t="s">
        <v>6107</v>
      </c>
      <c r="L1" t="s">
        <v>6108</v>
      </c>
      <c r="M1" t="s">
        <v>6121</v>
      </c>
      <c r="N1" t="s">
        <v>6122</v>
      </c>
      <c r="O1" t="s">
        <v>6109</v>
      </c>
      <c r="P1" t="s">
        <v>6123</v>
      </c>
      <c r="Q1" t="s">
        <v>6153</v>
      </c>
      <c r="R1" t="s">
        <v>6110</v>
      </c>
      <c r="S1" t="s">
        <v>6111</v>
      </c>
      <c r="T1" t="s">
        <v>2697</v>
      </c>
      <c r="U1" t="s">
        <v>2698</v>
      </c>
      <c r="V1" t="s">
        <v>6112</v>
      </c>
      <c r="W1" t="s">
        <v>6113</v>
      </c>
      <c r="X1" t="s">
        <v>6114</v>
      </c>
      <c r="Y1" t="s">
        <v>6115</v>
      </c>
      <c r="Z1" t="s">
        <v>6116</v>
      </c>
      <c r="AA1" t="s">
        <v>6117</v>
      </c>
      <c r="AB1" t="s">
        <v>6118</v>
      </c>
      <c r="AC1" t="s">
        <v>6119</v>
      </c>
      <c r="AD1" t="s">
        <v>6120</v>
      </c>
      <c r="AE1" t="s">
        <v>6097</v>
      </c>
      <c r="AF1" t="s">
        <v>7737</v>
      </c>
      <c r="AG1" t="s">
        <v>7738</v>
      </c>
      <c r="AH1" t="s">
        <v>7739</v>
      </c>
      <c r="AI1" t="s">
        <v>7740</v>
      </c>
      <c r="AJ1" t="s">
        <v>7763</v>
      </c>
      <c r="AK1" t="s">
        <v>7761</v>
      </c>
      <c r="AL1" s="5">
        <v>500</v>
      </c>
      <c r="AM1" t="s">
        <v>7762</v>
      </c>
      <c r="AN1" t="s">
        <v>7765</v>
      </c>
      <c r="AO1" t="s">
        <v>7766</v>
      </c>
      <c r="AP1" t="s">
        <v>7773</v>
      </c>
      <c r="AQ1" t="s">
        <v>7774</v>
      </c>
      <c r="AR1" t="s">
        <v>7775</v>
      </c>
      <c r="BB1" t="s">
        <v>7795</v>
      </c>
    </row>
    <row r="2" spans="1:56" x14ac:dyDescent="0.3">
      <c r="A2" t="s">
        <v>7801</v>
      </c>
      <c r="B2" t="s">
        <v>7802</v>
      </c>
      <c r="C2" t="s">
        <v>7803</v>
      </c>
      <c r="D2" t="s">
        <v>7767</v>
      </c>
      <c r="E2" t="s">
        <v>2682</v>
      </c>
      <c r="F2" t="s">
        <v>7804</v>
      </c>
      <c r="G2" t="s">
        <v>7805</v>
      </c>
      <c r="H2">
        <v>20</v>
      </c>
      <c r="I2">
        <v>200000</v>
      </c>
      <c r="J2">
        <v>0</v>
      </c>
      <c r="K2" s="5" t="s">
        <v>7806</v>
      </c>
      <c r="L2">
        <v>198</v>
      </c>
      <c r="M2">
        <v>59</v>
      </c>
      <c r="N2">
        <v>3389</v>
      </c>
      <c r="O2">
        <v>103.28</v>
      </c>
      <c r="P2">
        <v>31</v>
      </c>
      <c r="Q2">
        <v>6452</v>
      </c>
      <c r="R2" t="s">
        <v>7807</v>
      </c>
      <c r="S2" s="1">
        <v>46060</v>
      </c>
      <c r="T2">
        <v>37.481403999999998</v>
      </c>
      <c r="U2">
        <v>126.883927</v>
      </c>
      <c r="V2" t="s">
        <v>7808</v>
      </c>
      <c r="W2" t="s">
        <v>7809</v>
      </c>
      <c r="X2">
        <v>1</v>
      </c>
      <c r="Y2" t="s">
        <v>7810</v>
      </c>
      <c r="Z2" t="s">
        <v>7810</v>
      </c>
      <c r="AA2" t="s">
        <v>7811</v>
      </c>
      <c r="AB2" t="s">
        <v>7812</v>
      </c>
      <c r="AC2">
        <v>200000</v>
      </c>
      <c r="AD2" t="s">
        <v>7810</v>
      </c>
      <c r="AE2" s="2" t="str">
        <f>HYPERLINK("https://fin.land.naver.com/articles/"&amp;표3_[[#This Row],[매물번호]],"link")</f>
        <v>link</v>
      </c>
      <c r="AF2" s="8" t="str" cm="1">
        <f t="array" ref="AF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" s="8" t="str" cm="1">
        <f t="array" ref="AG2">_xlfn.TEXTJOIN(",",TRUE,IF(지하철역사_IC!$B$2:$B$1282=AF2,지하철역사_IC!$A$2:$A$1282,""))</f>
        <v>서울1호선,서울7호선</v>
      </c>
      <c r="AH2" s="9" cm="1">
        <f t="array" ref="AH2">RADIANS(SMALL(SQRT((지하철역사_IC!$D$2:$D$1282-표3_[[#This Row],[위도]])^2+(지하철역사_IC!$E$2:$E$1282-표3_[[#This Row],[경도]])^2),1))*6378137</f>
        <v>218.84356585580591</v>
      </c>
      <c r="AI2" s="8" t="str" cm="1">
        <f t="array" ref="AI2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" s="8" t="str" cm="1">
        <f t="array" ref="AJ2">_xlfn.TEXTJOIN(",",TRUE,IF(지하철역사_IC!$Q$2:$Q$439=AI2,지하철역사_IC!$P$2:$P$439,""))</f>
        <v>다락</v>
      </c>
      <c r="AK2" s="9" cm="1">
        <f t="array" ref="AK2">RADIANS(SMALL(SQRT((지하철역사_IC!$V$2:$V$439-표3_[[#This Row],[위도]])^2+(지하철역사_IC!$T$2:$T$439-표3_[[#This Row],[경도]])^2),1))*6378137</f>
        <v>466.62710129074901</v>
      </c>
      <c r="AL2" cm="1">
        <f t="array" ref="AL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" t="str" cm="1">
        <f t="array" ref="AM2">kakaolatlon(표3_[[#This Row],[위도]],표3_[[#This Row],[경도]],"parcel")</f>
        <v>서울 금천구 가산동 50-3</v>
      </c>
      <c r="AN2">
        <f>VALUE(LEFT($W2,FIND("년",$W2)-1))</f>
        <v>25</v>
      </c>
      <c r="AO2" t="str">
        <f>IF(FIND("년",$W2)=3,MID($W2,FIND("년",$W2)+1,FIND("년",$W2)-1),MID($W2,FIND("년",$W2)+1,FIND("년",$W2)))</f>
        <v>이내</v>
      </c>
      <c r="AP2">
        <f>IF(AN2&lt;11,10,IF(AND(AN2&lt;25,AO2="이내"),25,26))</f>
        <v>26</v>
      </c>
      <c r="AQ2">
        <f>IF(P2&lt;10,9,IF(P2&lt;20,10,IF(P2&lt;30,20,IF(P2&lt;40,30,40))))</f>
        <v>30</v>
      </c>
      <c r="AR2" t="str">
        <f>IF(D2="상가",IF(G2="1","1층",IF(G2="전체층","전체층",IF(LEFT(G2,1)="B","B1",IF(G2&lt;6,"저",IF(G2/H2&lt;=$BC$9,"저",IF(G2/H2&lt;=$BC$10,"중","고")))))),IF(LEFT(G2,1)="B","B1",IF(H2&lt;6,"저",IF(G2/H2&lt;=$BC$2,"저",IF(G2/H2&lt;=$BC$3,"중","고")))))</f>
        <v>1층</v>
      </c>
      <c r="BB2" t="s">
        <v>7780</v>
      </c>
      <c r="BC2" s="21">
        <f>1/5</f>
        <v>0.2</v>
      </c>
      <c r="BD2">
        <f>COUNTIF($J$281:$J$423,BB2)</f>
        <v>0</v>
      </c>
    </row>
    <row r="3" spans="1:56" x14ac:dyDescent="0.3">
      <c r="A3" t="s">
        <v>7813</v>
      </c>
      <c r="B3" t="s">
        <v>7802</v>
      </c>
      <c r="C3" t="s">
        <v>7803</v>
      </c>
      <c r="D3" t="s">
        <v>7767</v>
      </c>
      <c r="E3" t="s">
        <v>2682</v>
      </c>
      <c r="F3" t="s">
        <v>7804</v>
      </c>
      <c r="G3" t="s">
        <v>7814</v>
      </c>
      <c r="H3">
        <v>18</v>
      </c>
      <c r="I3">
        <v>58000</v>
      </c>
      <c r="J3">
        <v>0</v>
      </c>
      <c r="K3" s="5" t="s">
        <v>7815</v>
      </c>
      <c r="L3">
        <v>147</v>
      </c>
      <c r="M3">
        <v>44</v>
      </c>
      <c r="N3">
        <v>1318</v>
      </c>
      <c r="O3">
        <v>74.25</v>
      </c>
      <c r="P3">
        <v>22</v>
      </c>
      <c r="Q3">
        <v>2636</v>
      </c>
      <c r="R3" t="s">
        <v>7816</v>
      </c>
      <c r="S3" s="1">
        <v>46060</v>
      </c>
      <c r="T3">
        <v>37.474736</v>
      </c>
      <c r="U3">
        <v>126.884852</v>
      </c>
      <c r="V3" t="s">
        <v>7817</v>
      </c>
      <c r="W3" t="s">
        <v>7818</v>
      </c>
      <c r="X3">
        <v>1</v>
      </c>
      <c r="Y3" t="s">
        <v>7810</v>
      </c>
      <c r="Z3" t="s">
        <v>7810</v>
      </c>
      <c r="AA3" t="s">
        <v>7819</v>
      </c>
      <c r="AB3" t="s">
        <v>7820</v>
      </c>
      <c r="AC3">
        <v>58000</v>
      </c>
      <c r="AD3" t="s">
        <v>7810</v>
      </c>
      <c r="AE3" s="2" t="str">
        <f>HYPERLINK("https://fin.land.naver.com/articles/"&amp;표3_[[#This Row],[매물번호]],"link")</f>
        <v>link</v>
      </c>
      <c r="AF3" s="8" t="str" cm="1">
        <f t="array" ref="AF3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3" s="8" t="str" cm="1">
        <f t="array" ref="AG3">_xlfn.TEXTJOIN(",",TRUE,IF(지하철역사_IC!$B$2:$B$1282=AF3,지하철역사_IC!$A$2:$A$1282,""))</f>
        <v>서울1호선,서울7호선</v>
      </c>
      <c r="AH3" s="9" cm="1">
        <f t="array" ref="AH3">RADIANS(SMALL(SQRT((지하철역사_IC!$D$2:$D$1282-표3_[[#This Row],[위도]])^2+(지하철역사_IC!$E$2:$E$1282-표3_[[#This Row],[경도]])^2),1))*6378137</f>
        <v>902.77057471211788</v>
      </c>
      <c r="AI3" s="8" t="str" cm="1">
        <f t="array" ref="AI3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3" s="8" t="str" cm="1">
        <f t="array" ref="AJ3">_xlfn.TEXTJOIN(",",TRUE,IF(지하철역사_IC!$Q$2:$Q$439=AI3,지하철역사_IC!$P$2:$P$439,""))</f>
        <v>다락</v>
      </c>
      <c r="AK3" s="9" cm="1">
        <f t="array" ref="AK3">RADIANS(SMALL(SQRT((지하철역사_IC!$V$2:$V$439-표3_[[#This Row],[위도]])^2+(지하철역사_IC!$T$2:$T$439-표3_[[#This Row],[경도]])^2),1))*6378137</f>
        <v>490.3871503237437</v>
      </c>
      <c r="AL3" cm="1">
        <f t="array" ref="AL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3" t="str" cm="1">
        <f t="array" ref="AM3">kakaolatlon(표3_[[#This Row],[위도]],표3_[[#This Row],[경도]],"parcel")</f>
        <v>서울 금천구 가산동 345-2</v>
      </c>
      <c r="AN3">
        <f t="shared" ref="AN3:AN66" si="0">VALUE(LEFT($W3,FIND("년",$W3)-1))</f>
        <v>10</v>
      </c>
      <c r="AO3" t="str">
        <f t="shared" ref="AO3:AO66" si="1">IF(FIND("년",$W3)=3,MID($W3,FIND("년",$W3)+1,FIND("년",$W3)-1),MID($W3,FIND("년",$W3)+1,FIND("년",$W3)))</f>
        <v>이내</v>
      </c>
      <c r="AP3">
        <f t="shared" ref="AP3:AP66" si="2">IF(AN3&lt;11,10,IF(AND(AN3&lt;25,AO3="이내"),25,26))</f>
        <v>10</v>
      </c>
      <c r="AQ3">
        <f t="shared" ref="AQ3:AQ66" si="3">IF(P3&lt;10,9,IF(P3&lt;20,10,IF(P3&lt;30,20,IF(P3&lt;40,30,40))))</f>
        <v>20</v>
      </c>
      <c r="AR3" t="str">
        <f t="shared" ref="AR3:AR66" si="4">IF(D3="상가",IF(G3="1","1층",IF(G3="전체층","전체층",IF(LEFT(G3,1)="B","B1",IF(G3&lt;6,"저",IF(G3/H3&lt;=$BC$9,"저",IF(G3/H3&lt;=$BC$10,"중","고")))))),IF(LEFT(G3,1)="B","B1",IF(H3&lt;6,"저",IF(G3/H3&lt;=$BC$2,"저",IF(G3/H3&lt;=$BC$3,"중","고")))))</f>
        <v>저</v>
      </c>
      <c r="BB3" t="s">
        <v>7782</v>
      </c>
      <c r="BC3" s="21">
        <f>3/5</f>
        <v>0.6</v>
      </c>
      <c r="BD3">
        <f>COUNTIF($J$281:$J$423,BB3)</f>
        <v>0</v>
      </c>
    </row>
    <row r="4" spans="1:56" x14ac:dyDescent="0.3">
      <c r="A4" t="s">
        <v>7821</v>
      </c>
      <c r="B4" t="s">
        <v>7802</v>
      </c>
      <c r="C4" t="s">
        <v>7803</v>
      </c>
      <c r="D4" t="s">
        <v>7767</v>
      </c>
      <c r="E4" t="s">
        <v>2682</v>
      </c>
      <c r="F4" t="s">
        <v>7804</v>
      </c>
      <c r="G4" t="s">
        <v>7814</v>
      </c>
      <c r="H4">
        <v>20</v>
      </c>
      <c r="I4">
        <v>35000</v>
      </c>
      <c r="J4">
        <v>0</v>
      </c>
      <c r="K4" s="5" t="s">
        <v>7822</v>
      </c>
      <c r="L4">
        <v>107</v>
      </c>
      <c r="M4">
        <v>32</v>
      </c>
      <c r="N4">
        <v>1093</v>
      </c>
      <c r="O4">
        <v>57.12</v>
      </c>
      <c r="P4">
        <v>17</v>
      </c>
      <c r="Q4">
        <v>2059</v>
      </c>
      <c r="R4" t="s">
        <v>7823</v>
      </c>
      <c r="S4" s="1">
        <v>46060</v>
      </c>
      <c r="T4">
        <v>37.479506999999998</v>
      </c>
      <c r="U4">
        <v>126.887533</v>
      </c>
      <c r="V4" t="s">
        <v>7824</v>
      </c>
      <c r="W4" t="s">
        <v>7825</v>
      </c>
      <c r="X4">
        <v>1</v>
      </c>
      <c r="Y4" t="s">
        <v>7810</v>
      </c>
      <c r="Z4" t="s">
        <v>7810</v>
      </c>
      <c r="AA4" t="s">
        <v>7826</v>
      </c>
      <c r="AB4" t="s">
        <v>7827</v>
      </c>
      <c r="AC4">
        <v>35000</v>
      </c>
      <c r="AD4" t="s">
        <v>7810</v>
      </c>
      <c r="AE4" s="2" t="str">
        <f>HYPERLINK("https://fin.land.naver.com/articles/"&amp;표3_[[#This Row],[매물번호]],"link")</f>
        <v>link</v>
      </c>
      <c r="AF4" s="8" t="str" cm="1">
        <f t="array" ref="AF4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4" s="8" t="str" cm="1">
        <f t="array" ref="AG4">_xlfn.TEXTJOIN(",",TRUE,IF(지하철역사_IC!$B$2:$B$1282=AF4,지하철역사_IC!$A$2:$A$1282,""))</f>
        <v>서울7호선</v>
      </c>
      <c r="AH4" s="9" cm="1">
        <f t="array" ref="AH4">RADIANS(SMALL(SQRT((지하철역사_IC!$D$2:$D$1282-표3_[[#This Row],[위도]])^2+(지하철역사_IC!$E$2:$E$1282-표3_[[#This Row],[경도]])^2),1))*6378137</f>
        <v>609.43351330105804</v>
      </c>
      <c r="AI4" s="8" t="str" cm="1">
        <f t="array" ref="AI4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4" s="8" t="str" cm="1">
        <f t="array" ref="AJ4">_xlfn.TEXTJOIN(",",TRUE,IF(지하철역사_IC!$Q$2:$Q$439=AI4,지하철역사_IC!$P$2:$P$439,""))</f>
        <v>다락</v>
      </c>
      <c r="AK4" s="9" cm="1">
        <f t="array" ref="AK4">RADIANS(SMALL(SQRT((지하철역사_IC!$V$2:$V$439-표3_[[#This Row],[위도]])^2+(지하철역사_IC!$T$2:$T$439-표3_[[#This Row],[경도]])^2),1))*6378137</f>
        <v>391.59028180425577</v>
      </c>
      <c r="AL4" cm="1">
        <f t="array" ref="AL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4" t="str" cm="1">
        <f t="array" ref="AM4">kakaolatlon(표3_[[#This Row],[위도]],표3_[[#This Row],[경도]],"parcel")</f>
        <v>서울 금천구 가산동 60-5</v>
      </c>
      <c r="AN4">
        <f t="shared" si="0"/>
        <v>25</v>
      </c>
      <c r="AO4" t="str">
        <f t="shared" si="1"/>
        <v>이내</v>
      </c>
      <c r="AP4">
        <f t="shared" si="2"/>
        <v>26</v>
      </c>
      <c r="AQ4">
        <f t="shared" si="3"/>
        <v>10</v>
      </c>
      <c r="AR4" t="str">
        <f t="shared" si="4"/>
        <v>저</v>
      </c>
      <c r="BB4" t="s">
        <v>7784</v>
      </c>
      <c r="BC4" s="21">
        <f>5/5</f>
        <v>1</v>
      </c>
      <c r="BD4">
        <f>COUNTIF($J$281:$J$423,BB4)</f>
        <v>0</v>
      </c>
    </row>
    <row r="5" spans="1:56" x14ac:dyDescent="0.3">
      <c r="A5" t="s">
        <v>7828</v>
      </c>
      <c r="B5" t="s">
        <v>7829</v>
      </c>
      <c r="C5" t="s">
        <v>7830</v>
      </c>
      <c r="D5" t="s">
        <v>7767</v>
      </c>
      <c r="E5" t="s">
        <v>2682</v>
      </c>
      <c r="F5" t="s">
        <v>7831</v>
      </c>
      <c r="G5" t="s">
        <v>7805</v>
      </c>
      <c r="H5">
        <v>15</v>
      </c>
      <c r="I5">
        <v>90000</v>
      </c>
      <c r="J5">
        <v>0</v>
      </c>
      <c r="K5" s="5" t="s">
        <v>7832</v>
      </c>
      <c r="L5">
        <v>156</v>
      </c>
      <c r="M5">
        <v>47</v>
      </c>
      <c r="N5">
        <v>1914</v>
      </c>
      <c r="O5">
        <v>82.11</v>
      </c>
      <c r="P5">
        <v>24</v>
      </c>
      <c r="Q5">
        <v>3750</v>
      </c>
      <c r="R5" t="s">
        <v>7833</v>
      </c>
      <c r="S5" s="1">
        <v>46059</v>
      </c>
      <c r="T5">
        <v>37.447761</v>
      </c>
      <c r="U5">
        <v>126.892225</v>
      </c>
      <c r="V5" t="s">
        <v>7834</v>
      </c>
      <c r="W5" t="s">
        <v>7835</v>
      </c>
      <c r="X5">
        <v>1</v>
      </c>
      <c r="Y5" t="s">
        <v>7810</v>
      </c>
      <c r="Z5" t="s">
        <v>7810</v>
      </c>
      <c r="AA5" t="s">
        <v>7836</v>
      </c>
      <c r="AB5" t="s">
        <v>7837</v>
      </c>
      <c r="AC5">
        <v>90000</v>
      </c>
      <c r="AD5" t="s">
        <v>7810</v>
      </c>
      <c r="AE5" s="2" t="str">
        <f>HYPERLINK("https://fin.land.naver.com/articles/"&amp;표3_[[#This Row],[매물번호]],"link")</f>
        <v>link</v>
      </c>
      <c r="AF5" s="8" t="str" cm="1">
        <f t="array" ref="AF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" s="8" t="str" cm="1">
        <f t="array" ref="AG5">_xlfn.TEXTJOIN(",",TRUE,IF(지하철역사_IC!$B$2:$B$1282=AF5,지하철역사_IC!$A$2:$A$1282,""))</f>
        <v>서울1호선</v>
      </c>
      <c r="AH5" s="9" cm="1">
        <f t="array" ref="AH5">RADIANS(SMALL(SQRT((지하철역사_IC!$D$2:$D$1282-표3_[[#This Row],[위도]])^2+(지하철역사_IC!$E$2:$E$1282-표3_[[#This Row],[경도]])^2),1))*6378137</f>
        <v>1043.2030988505969</v>
      </c>
      <c r="AI5" s="8" t="str" cm="1">
        <f t="array" ref="AI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5" s="8" t="str" cm="1">
        <f t="array" ref="AJ5">_xlfn.TEXTJOIN(",",TRUE,IF(지하철역사_IC!$Q$2:$Q$439=AI5,지하철역사_IC!$P$2:$P$439,""))</f>
        <v>다락</v>
      </c>
      <c r="AK5" s="9" cm="1">
        <f t="array" ref="AK5">RADIANS(SMALL(SQRT((지하철역사_IC!$V$2:$V$439-표3_[[#This Row],[위도]])^2+(지하철역사_IC!$T$2:$T$439-표3_[[#This Row],[경도]])^2),1))*6378137</f>
        <v>315.11326540211513</v>
      </c>
      <c r="AL5" cm="1">
        <f t="array" ref="AL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5" t="str" cm="1">
        <f t="array" ref="AM5">kakaolatlon(표3_[[#This Row],[위도]],표3_[[#This Row],[경도]],"parcel")</f>
        <v>경기 광명시 소하동 1365</v>
      </c>
      <c r="AN5">
        <f t="shared" si="0"/>
        <v>15</v>
      </c>
      <c r="AO5" t="str">
        <f t="shared" si="1"/>
        <v>이내</v>
      </c>
      <c r="AP5">
        <f t="shared" si="2"/>
        <v>25</v>
      </c>
      <c r="AQ5">
        <f t="shared" si="3"/>
        <v>20</v>
      </c>
      <c r="AR5" t="str">
        <f t="shared" si="4"/>
        <v>1층</v>
      </c>
      <c r="BB5" t="s">
        <v>2683</v>
      </c>
      <c r="BD5">
        <f>COUNTIF($J$281:$J$423,BB5)</f>
        <v>0</v>
      </c>
    </row>
    <row r="6" spans="1:56" x14ac:dyDescent="0.3">
      <c r="A6" t="s">
        <v>7838</v>
      </c>
      <c r="B6" t="s">
        <v>7829</v>
      </c>
      <c r="C6" t="s">
        <v>7830</v>
      </c>
      <c r="D6" t="s">
        <v>7767</v>
      </c>
      <c r="E6" t="s">
        <v>2682</v>
      </c>
      <c r="F6" t="s">
        <v>7831</v>
      </c>
      <c r="G6" t="s">
        <v>7839</v>
      </c>
      <c r="H6">
        <v>10</v>
      </c>
      <c r="I6">
        <v>99500</v>
      </c>
      <c r="J6">
        <v>0</v>
      </c>
      <c r="K6" s="5" t="s">
        <v>7840</v>
      </c>
      <c r="L6">
        <v>246</v>
      </c>
      <c r="M6">
        <v>74</v>
      </c>
      <c r="N6">
        <v>1344</v>
      </c>
      <c r="O6">
        <v>123.3</v>
      </c>
      <c r="P6">
        <v>37</v>
      </c>
      <c r="Q6">
        <v>2689</v>
      </c>
      <c r="R6" t="s">
        <v>7807</v>
      </c>
      <c r="S6" s="1">
        <v>46059</v>
      </c>
      <c r="T6">
        <v>37.451531000000003</v>
      </c>
      <c r="U6">
        <v>126.890733</v>
      </c>
      <c r="V6" t="s">
        <v>7841</v>
      </c>
      <c r="W6" t="s">
        <v>7842</v>
      </c>
      <c r="X6">
        <v>1</v>
      </c>
      <c r="Y6" t="s">
        <v>7810</v>
      </c>
      <c r="Z6" t="s">
        <v>7810</v>
      </c>
      <c r="AA6" t="s">
        <v>7843</v>
      </c>
      <c r="AB6" t="s">
        <v>7844</v>
      </c>
      <c r="AC6">
        <v>99500</v>
      </c>
      <c r="AD6" t="s">
        <v>7810</v>
      </c>
      <c r="AE6" s="2" t="str">
        <f>HYPERLINK("https://fin.land.naver.com/articles/"&amp;표3_[[#This Row],[매물번호]],"link")</f>
        <v>link</v>
      </c>
      <c r="AF6" s="8" t="str" cm="1">
        <f t="array" ref="AF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6" s="8" t="str" cm="1">
        <f t="array" ref="AG6">_xlfn.TEXTJOIN(",",TRUE,IF(지하철역사_IC!$B$2:$B$1282=AF6,지하철역사_IC!$A$2:$A$1282,""))</f>
        <v>서울1호선</v>
      </c>
      <c r="AH6" s="9" cm="1">
        <f t="array" ref="AH6">RADIANS(SMALL(SQRT((지하철역사_IC!$D$2:$D$1282-표3_[[#This Row],[위도]])^2+(지하철역사_IC!$E$2:$E$1282-표3_[[#This Row],[경도]])^2),1))*6378137</f>
        <v>713.51258867638421</v>
      </c>
      <c r="AI6" s="8" t="str" cm="1">
        <f t="array" ref="AI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6" s="8" t="str" cm="1">
        <f t="array" ref="AJ6">_xlfn.TEXTJOIN(",",TRUE,IF(지하철역사_IC!$Q$2:$Q$439=AI6,지하철역사_IC!$P$2:$P$439,""))</f>
        <v>다락</v>
      </c>
      <c r="AK6" s="9" cm="1">
        <f t="array" ref="AK6">RADIANS(SMALL(SQRT((지하철역사_IC!$V$2:$V$439-표3_[[#This Row],[위도]])^2+(지하철역사_IC!$T$2:$T$439-표3_[[#This Row],[경도]])^2),1))*6378137</f>
        <v>758.94146793722621</v>
      </c>
      <c r="AL6" t="str" cm="1">
        <f t="array" ref="AL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" t="str" cm="1">
        <f t="array" ref="AM6">kakaolatlon(표3_[[#This Row],[위도]],표3_[[#This Row],[경도]],"parcel")</f>
        <v>경기 광명시 소하동 36-52</v>
      </c>
      <c r="AN6">
        <f t="shared" si="0"/>
        <v>10</v>
      </c>
      <c r="AO6" t="str">
        <f t="shared" si="1"/>
        <v>이내</v>
      </c>
      <c r="AP6">
        <f t="shared" si="2"/>
        <v>10</v>
      </c>
      <c r="AQ6">
        <f t="shared" si="3"/>
        <v>30</v>
      </c>
      <c r="AR6" t="str">
        <f t="shared" si="4"/>
        <v>저</v>
      </c>
    </row>
    <row r="7" spans="1:56" x14ac:dyDescent="0.3">
      <c r="A7" t="s">
        <v>8760</v>
      </c>
      <c r="B7" t="s">
        <v>8761</v>
      </c>
      <c r="C7" t="s">
        <v>8762</v>
      </c>
      <c r="D7" t="s">
        <v>8763</v>
      </c>
      <c r="E7" t="s">
        <v>8763</v>
      </c>
      <c r="F7" t="s">
        <v>2682</v>
      </c>
      <c r="G7" t="s">
        <v>7924</v>
      </c>
      <c r="H7" t="s">
        <v>8764</v>
      </c>
      <c r="I7">
        <v>1392000000</v>
      </c>
      <c r="J7" t="s">
        <v>7810</v>
      </c>
      <c r="K7" s="5" t="s">
        <v>8765</v>
      </c>
      <c r="L7" t="s">
        <v>8766</v>
      </c>
      <c r="M7" t="s">
        <v>8767</v>
      </c>
      <c r="N7" t="s">
        <v>8768</v>
      </c>
      <c r="O7" t="s">
        <v>8769</v>
      </c>
      <c r="P7">
        <v>15945017</v>
      </c>
      <c r="Q7" t="s">
        <v>8770</v>
      </c>
      <c r="R7" t="s">
        <v>8771</v>
      </c>
      <c r="S7" s="1">
        <v>22307692</v>
      </c>
      <c r="T7" t="s">
        <v>8772</v>
      </c>
      <c r="U7" t="s">
        <v>8773</v>
      </c>
      <c r="V7" t="s">
        <v>7805</v>
      </c>
      <c r="W7" t="s">
        <v>7896</v>
      </c>
      <c r="X7" t="s">
        <v>8774</v>
      </c>
      <c r="Y7">
        <v>37.575736999999997</v>
      </c>
      <c r="Z7">
        <v>126.96949499999999</v>
      </c>
      <c r="AA7" t="s">
        <v>8775</v>
      </c>
      <c r="AB7" t="s">
        <v>3428</v>
      </c>
      <c r="AC7">
        <v>327</v>
      </c>
      <c r="AD7" t="s">
        <v>8776</v>
      </c>
      <c r="AE7" s="2">
        <v>466</v>
      </c>
      <c r="AF7" s="8" t="s">
        <v>8777</v>
      </c>
      <c r="AG7" s="8">
        <v>11785</v>
      </c>
      <c r="AH7" s="9" t="e" cm="1">
        <f t="array" ref="AH7">RADIANS(SMALL(SQRT((지하철역사_IC!$D$2:$D$1282-표3_[[#This Row],[위도]])^2+(지하철역사_IC!$E$2:$E$1282-표3_[[#This Row],[경도]])^2),1))*6378137</f>
        <v>#VALUE!</v>
      </c>
      <c r="AI7" s="8" t="e" cm="1">
        <f t="array" ref="AI7">_xlfn.LET(_xlpm.data,(지하철역사_IC!$V$2:$V$225-표3_[[#This Row],[위도]])^2+(지하철역사_IC!$T$2:$T$225-표3_[[#This Row],[경도]])^2,INDEX(지하철역사_IC!$Q$2:$Q$439,MATCH(MIN(_xlpm.data),_xlpm.data,0)))</f>
        <v>#VALUE!</v>
      </c>
      <c r="AJ7" s="8" t="e" cm="1">
        <f t="array" ref="AJ7">_xlfn.TEXTJOIN(",",TRUE,IF(지하철역사_IC!$Q$2:$Q$439=AI7,지하철역사_IC!$P$2:$P$439,""))</f>
        <v>#VALUE!</v>
      </c>
      <c r="AK7" s="9" t="e" cm="1">
        <f t="array" ref="AK7">RADIANS(SMALL(SQRT((지하철역사_IC!$V$2:$V$439-표3_[[#This Row],[위도]])^2+(지하철역사_IC!$T$2:$T$439-표3_[[#This Row],[경도]])^2),1))*6378137</f>
        <v>#VALUE!</v>
      </c>
      <c r="AL7" t="str" cm="1">
        <f t="array" ref="AL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" t="e" cm="1">
        <f t="array" ref="AM7">kakaolatlon(표3_[[#This Row],[위도]],표3_[[#This Row],[경도]],"parcel")</f>
        <v>#VALUE!</v>
      </c>
      <c r="AN7" t="e">
        <f t="shared" si="0"/>
        <v>#VALUE!</v>
      </c>
      <c r="AO7" t="e">
        <f t="shared" si="1"/>
        <v>#VALUE!</v>
      </c>
      <c r="AP7" t="e">
        <f t="shared" si="2"/>
        <v>#VALUE!</v>
      </c>
      <c r="AQ7">
        <f t="shared" si="3"/>
        <v>40</v>
      </c>
      <c r="AR7" t="e">
        <f t="shared" si="4"/>
        <v>#VALUE!</v>
      </c>
      <c r="BB7" t="s">
        <v>2684</v>
      </c>
    </row>
    <row r="8" spans="1:56" x14ac:dyDescent="0.3">
      <c r="A8" t="s">
        <v>7851</v>
      </c>
      <c r="B8" t="s">
        <v>7802</v>
      </c>
      <c r="C8" t="s">
        <v>7830</v>
      </c>
      <c r="D8" t="s">
        <v>7767</v>
      </c>
      <c r="E8" t="s">
        <v>2682</v>
      </c>
      <c r="F8" t="s">
        <v>7804</v>
      </c>
      <c r="G8" t="s">
        <v>6152</v>
      </c>
      <c r="H8">
        <v>15</v>
      </c>
      <c r="I8">
        <v>30000</v>
      </c>
      <c r="J8">
        <v>0</v>
      </c>
      <c r="K8" s="5" t="s">
        <v>7852</v>
      </c>
      <c r="L8">
        <v>141</v>
      </c>
      <c r="M8">
        <v>42</v>
      </c>
      <c r="N8">
        <v>714</v>
      </c>
      <c r="O8">
        <v>83</v>
      </c>
      <c r="P8">
        <v>25</v>
      </c>
      <c r="Q8">
        <v>1200</v>
      </c>
      <c r="R8" t="s">
        <v>7853</v>
      </c>
      <c r="S8" s="1">
        <v>46059</v>
      </c>
      <c r="T8">
        <v>37.479441000000001</v>
      </c>
      <c r="U8">
        <v>126.884598</v>
      </c>
      <c r="V8" t="s">
        <v>7854</v>
      </c>
      <c r="W8" t="s">
        <v>7855</v>
      </c>
      <c r="X8">
        <v>1</v>
      </c>
      <c r="Y8" t="s">
        <v>7810</v>
      </c>
      <c r="Z8" t="s">
        <v>7810</v>
      </c>
      <c r="AA8" t="s">
        <v>7826</v>
      </c>
      <c r="AB8" t="s">
        <v>7856</v>
      </c>
      <c r="AC8">
        <v>30000</v>
      </c>
      <c r="AD8" t="s">
        <v>7810</v>
      </c>
      <c r="AE8" s="2" t="str">
        <f>HYPERLINK("https://fin.land.naver.com/articles/"&amp;표3_[[#This Row],[매물번호]],"link")</f>
        <v>link</v>
      </c>
      <c r="AF8" s="8" t="str" cm="1">
        <f t="array" ref="AF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8" s="8" t="str" cm="1">
        <f t="array" ref="AG8">_xlfn.TEXTJOIN(",",TRUE,IF(지하철역사_IC!$B$2:$B$1282=AF8,지하철역사_IC!$A$2:$A$1282,""))</f>
        <v>서울1호선,서울7호선</v>
      </c>
      <c r="AH8" s="9" cm="1">
        <f t="array" ref="AH8">RADIANS(SMALL(SQRT((지하철역사_IC!$D$2:$D$1282-표3_[[#This Row],[위도]])^2+(지하철역사_IC!$E$2:$E$1282-표3_[[#This Row],[경도]])^2),1))*6378137</f>
        <v>422.36800861731632</v>
      </c>
      <c r="AI8" s="8" t="str" cm="1">
        <f t="array" ref="AI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8" s="8" t="str" cm="1">
        <f t="array" ref="AJ8">_xlfn.TEXTJOIN(",",TRUE,IF(지하철역사_IC!$Q$2:$Q$439=AI8,지하철역사_IC!$P$2:$P$439,""))</f>
        <v>다락</v>
      </c>
      <c r="AK8" s="9" cm="1">
        <f t="array" ref="AK8">RADIANS(SMALL(SQRT((지하철역사_IC!$V$2:$V$439-표3_[[#This Row],[위도]])^2+(지하철역사_IC!$T$2:$T$439-표3_[[#This Row],[경도]])^2),1))*6378137</f>
        <v>524.44937681663635</v>
      </c>
      <c r="AL8" cm="1">
        <f t="array" ref="AL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8" t="str" cm="1">
        <f t="array" ref="AM8">kakaolatlon(표3_[[#This Row],[위도]],표3_[[#This Row],[경도]],"parcel")</f>
        <v>서울 금천구 가산동 60-19</v>
      </c>
      <c r="AN8">
        <f t="shared" si="0"/>
        <v>25</v>
      </c>
      <c r="AO8" t="str">
        <f t="shared" si="1"/>
        <v>이내</v>
      </c>
      <c r="AP8">
        <f t="shared" si="2"/>
        <v>26</v>
      </c>
      <c r="AQ8">
        <f t="shared" si="3"/>
        <v>20</v>
      </c>
      <c r="AR8" t="str">
        <f t="shared" si="4"/>
        <v>B1</v>
      </c>
      <c r="BB8" t="s">
        <v>7512</v>
      </c>
      <c r="BC8" s="21"/>
      <c r="BD8">
        <f t="shared" ref="BD8:BD13" si="5">COUNTIF($J$281:$J$423,BB8)</f>
        <v>0</v>
      </c>
    </row>
    <row r="9" spans="1:56" x14ac:dyDescent="0.3">
      <c r="A9" t="s">
        <v>7857</v>
      </c>
      <c r="B9" t="s">
        <v>7845</v>
      </c>
      <c r="C9" t="s">
        <v>7846</v>
      </c>
      <c r="D9" t="s">
        <v>7767</v>
      </c>
      <c r="E9" t="s">
        <v>2682</v>
      </c>
      <c r="F9" t="s">
        <v>7804</v>
      </c>
      <c r="G9" t="s">
        <v>6152</v>
      </c>
      <c r="H9">
        <v>14</v>
      </c>
      <c r="I9">
        <v>120000</v>
      </c>
      <c r="J9">
        <v>0</v>
      </c>
      <c r="K9" s="5" t="s">
        <v>7858</v>
      </c>
      <c r="L9">
        <v>583</v>
      </c>
      <c r="M9">
        <v>176</v>
      </c>
      <c r="N9">
        <v>681</v>
      </c>
      <c r="O9">
        <v>388.03</v>
      </c>
      <c r="P9">
        <v>117</v>
      </c>
      <c r="Q9">
        <v>1026</v>
      </c>
      <c r="R9" t="s">
        <v>7807</v>
      </c>
      <c r="S9" s="1">
        <v>46059</v>
      </c>
      <c r="T9">
        <v>37.471398999999998</v>
      </c>
      <c r="U9">
        <v>126.89558700000001</v>
      </c>
      <c r="V9" t="s">
        <v>7859</v>
      </c>
      <c r="W9" t="s">
        <v>7860</v>
      </c>
      <c r="X9">
        <v>1</v>
      </c>
      <c r="Y9" t="s">
        <v>7810</v>
      </c>
      <c r="Z9" t="s">
        <v>7810</v>
      </c>
      <c r="AA9" t="s">
        <v>7811</v>
      </c>
      <c r="AB9" t="s">
        <v>7850</v>
      </c>
      <c r="AC9">
        <v>120000</v>
      </c>
      <c r="AD9" t="s">
        <v>7810</v>
      </c>
      <c r="AE9" s="2" t="str">
        <f>HYPERLINK("https://fin.land.naver.com/articles/"&amp;표3_[[#This Row],[매물번호]],"link")</f>
        <v>link</v>
      </c>
      <c r="AF9" s="8" t="str" cm="1">
        <f t="array" ref="AF9">_xlfn.LET(_xlpm.data,(지하철역사_IC!$D$2:$D$1282-표3_[[#This Row],[위도]])^2+(지하철역사_IC!$E$2:$E$1282-표3_[[#This Row],[경도]])^2,INDEX(지하철역사_IC!$B$2:$B$1282,MATCH(MIN(_xlpm.data),_xlpm.data,0)))</f>
        <v>독산</v>
      </c>
      <c r="AG9" s="8" t="str" cm="1">
        <f t="array" ref="AG9">_xlfn.TEXTJOIN(",",TRUE,IF(지하철역사_IC!$B$2:$B$1282=AF9,지하철역사_IC!$A$2:$A$1282,""))</f>
        <v>서울1호선,신안산선</v>
      </c>
      <c r="AH9" s="9" cm="1">
        <f t="array" ref="AH9">RADIANS(SMALL(SQRT((지하철역사_IC!$D$2:$D$1282-표3_[[#This Row],[위도]])^2+(지하철역사_IC!$E$2:$E$1282-표3_[[#This Row],[경도]])^2),1))*6378137</f>
        <v>890.27040375039542</v>
      </c>
      <c r="AI9" s="8" t="str" cm="1">
        <f t="array" ref="AI9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9" s="8" t="str" cm="1">
        <f t="array" ref="AJ9">_xlfn.TEXTJOIN(",",TRUE,IF(지하철역사_IC!$Q$2:$Q$439=AI9,지하철역사_IC!$P$2:$P$439,""))</f>
        <v>다락</v>
      </c>
      <c r="AK9" s="9" cm="1">
        <f t="array" ref="AK9">RADIANS(SMALL(SQRT((지하철역사_IC!$V$2:$V$439-표3_[[#This Row],[위도]])^2+(지하철역사_IC!$T$2:$T$439-표3_[[#This Row],[경도]])^2),1))*6378137</f>
        <v>266.14064995728705</v>
      </c>
      <c r="AL9" cm="1">
        <f t="array" ref="AL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9" t="str" cm="1">
        <f t="array" ref="AM9">kakaolatlon(표3_[[#This Row],[위도]],표3_[[#This Row],[경도]],"parcel")</f>
        <v>서울 금천구 독산동 295-6</v>
      </c>
      <c r="AN9">
        <f t="shared" si="0"/>
        <v>10</v>
      </c>
      <c r="AO9" t="str">
        <f t="shared" si="1"/>
        <v>이내</v>
      </c>
      <c r="AP9">
        <f t="shared" si="2"/>
        <v>10</v>
      </c>
      <c r="AQ9">
        <f t="shared" si="3"/>
        <v>40</v>
      </c>
      <c r="AR9" t="str">
        <f t="shared" si="4"/>
        <v>B1</v>
      </c>
      <c r="BB9" t="s">
        <v>7780</v>
      </c>
      <c r="BC9" s="21">
        <v>0.4</v>
      </c>
      <c r="BD9">
        <f t="shared" si="5"/>
        <v>0</v>
      </c>
    </row>
    <row r="10" spans="1:56" x14ac:dyDescent="0.3">
      <c r="A10" t="s">
        <v>7861</v>
      </c>
      <c r="B10" t="s">
        <v>7862</v>
      </c>
      <c r="C10" t="s">
        <v>7846</v>
      </c>
      <c r="D10" t="s">
        <v>7767</v>
      </c>
      <c r="E10" t="s">
        <v>2682</v>
      </c>
      <c r="F10" t="s">
        <v>7804</v>
      </c>
      <c r="G10" t="s">
        <v>7805</v>
      </c>
      <c r="H10">
        <v>18</v>
      </c>
      <c r="I10">
        <v>75000</v>
      </c>
      <c r="J10">
        <v>0</v>
      </c>
      <c r="K10" s="5" t="s">
        <v>7863</v>
      </c>
      <c r="L10">
        <v>140</v>
      </c>
      <c r="M10">
        <v>42</v>
      </c>
      <c r="N10">
        <v>1785</v>
      </c>
      <c r="O10">
        <v>71.599999999999994</v>
      </c>
      <c r="P10">
        <v>21</v>
      </c>
      <c r="Q10">
        <v>3571</v>
      </c>
      <c r="R10" t="s">
        <v>7823</v>
      </c>
      <c r="S10" s="1">
        <v>46059</v>
      </c>
      <c r="T10">
        <v>37.482433999999998</v>
      </c>
      <c r="U10">
        <v>126.897041</v>
      </c>
      <c r="V10" t="s">
        <v>7864</v>
      </c>
      <c r="W10" t="s">
        <v>7865</v>
      </c>
      <c r="X10">
        <v>1</v>
      </c>
      <c r="Y10" t="s">
        <v>7810</v>
      </c>
      <c r="Z10" t="s">
        <v>7810</v>
      </c>
      <c r="AA10" t="s">
        <v>7826</v>
      </c>
      <c r="AB10" t="s">
        <v>7866</v>
      </c>
      <c r="AC10">
        <v>75000</v>
      </c>
      <c r="AD10" t="s">
        <v>7810</v>
      </c>
      <c r="AE10" s="2" t="str">
        <f>HYPERLINK("https://fin.land.naver.com/articles/"&amp;표3_[[#This Row],[매물번호]],"link")</f>
        <v>link</v>
      </c>
      <c r="AF10" s="8" t="str" cm="1">
        <f t="array" ref="AF10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0" s="8" t="str" cm="1">
        <f t="array" ref="AG10">_xlfn.TEXTJOIN(",",TRUE,IF(지하철역사_IC!$B$2:$B$1282=AF10,지하철역사_IC!$A$2:$A$1282,""))</f>
        <v>서울2호선,신안산선</v>
      </c>
      <c r="AH10" s="9" cm="1">
        <f t="array" ref="AH10">RADIANS(SMALL(SQRT((지하철역사_IC!$D$2:$D$1282-표3_[[#This Row],[위도]])^2+(지하철역사_IC!$E$2:$E$1282-표3_[[#This Row],[경도]])^2),1))*6378137</f>
        <v>541.62949349122016</v>
      </c>
      <c r="AI10" s="8" t="str" cm="1">
        <f t="array" ref="AI10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0" s="8" t="str" cm="1">
        <f t="array" ref="AJ10">_xlfn.TEXTJOIN(",",TRUE,IF(지하철역사_IC!$Q$2:$Q$439=AI10,지하철역사_IC!$P$2:$P$439,""))</f>
        <v>다락</v>
      </c>
      <c r="AK10" s="9" cm="1">
        <f t="array" ref="AK10">RADIANS(SMALL(SQRT((지하철역사_IC!$V$2:$V$439-표3_[[#This Row],[위도]])^2+(지하철역사_IC!$T$2:$T$439-표3_[[#This Row],[경도]])^2),1))*6378137</f>
        <v>406.94272714194199</v>
      </c>
      <c r="AL10" cm="1">
        <f t="array" ref="AL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0" t="str" cm="1">
        <f t="array" ref="AM10">kakaolatlon(표3_[[#This Row],[위도]],표3_[[#This Row],[경도]],"parcel")</f>
        <v>서울 구로구 구로동 222-3</v>
      </c>
      <c r="AN10">
        <f t="shared" si="0"/>
        <v>15</v>
      </c>
      <c r="AO10" t="str">
        <f t="shared" si="1"/>
        <v>이내</v>
      </c>
      <c r="AP10">
        <f t="shared" si="2"/>
        <v>25</v>
      </c>
      <c r="AQ10">
        <f t="shared" si="3"/>
        <v>20</v>
      </c>
      <c r="AR10" t="str">
        <f t="shared" si="4"/>
        <v>1층</v>
      </c>
      <c r="BB10" t="s">
        <v>7782</v>
      </c>
      <c r="BC10" s="21">
        <v>0.7</v>
      </c>
      <c r="BD10">
        <f t="shared" si="5"/>
        <v>0</v>
      </c>
    </row>
    <row r="11" spans="1:56" x14ac:dyDescent="0.3">
      <c r="A11" t="s">
        <v>7867</v>
      </c>
      <c r="B11" t="s">
        <v>7802</v>
      </c>
      <c r="C11" t="s">
        <v>7846</v>
      </c>
      <c r="D11" t="s">
        <v>7767</v>
      </c>
      <c r="E11" t="s">
        <v>2682</v>
      </c>
      <c r="F11" t="s">
        <v>7804</v>
      </c>
      <c r="G11" t="s">
        <v>7805</v>
      </c>
      <c r="H11">
        <v>20</v>
      </c>
      <c r="I11">
        <v>95000</v>
      </c>
      <c r="J11">
        <v>0</v>
      </c>
      <c r="K11" s="5" t="s">
        <v>7868</v>
      </c>
      <c r="L11">
        <v>59</v>
      </c>
      <c r="M11">
        <v>17</v>
      </c>
      <c r="N11">
        <v>5588</v>
      </c>
      <c r="O11">
        <v>51.07</v>
      </c>
      <c r="P11">
        <v>15</v>
      </c>
      <c r="Q11">
        <v>6333</v>
      </c>
      <c r="R11" t="s">
        <v>7853</v>
      </c>
      <c r="S11" s="1">
        <v>46059</v>
      </c>
      <c r="T11">
        <v>37.475465999999997</v>
      </c>
      <c r="U11">
        <v>126.890884</v>
      </c>
      <c r="V11" t="s">
        <v>7869</v>
      </c>
      <c r="W11" t="s">
        <v>7870</v>
      </c>
      <c r="X11">
        <v>1</v>
      </c>
      <c r="Y11" t="s">
        <v>7810</v>
      </c>
      <c r="Z11" t="s">
        <v>7810</v>
      </c>
      <c r="AA11" t="s">
        <v>7819</v>
      </c>
      <c r="AB11" t="s">
        <v>7871</v>
      </c>
      <c r="AC11">
        <v>95000</v>
      </c>
      <c r="AD11" t="s">
        <v>7810</v>
      </c>
      <c r="AE11" s="2" t="str">
        <f>HYPERLINK("https://fin.land.naver.com/articles/"&amp;표3_[[#This Row],[매물번호]],"link")</f>
        <v>link</v>
      </c>
      <c r="AF11" s="8" t="str" cm="1">
        <f t="array" ref="AF11">_xlfn.LET(_xlpm.data,(지하철역사_IC!$D$2:$D$1282-표3_[[#This Row],[위도]])^2+(지하철역사_IC!$E$2:$E$1282-표3_[[#This Row],[경도]])^2,INDEX(지하철역사_IC!$B$2:$B$1282,MATCH(MIN(_xlpm.data),_xlpm.data,0)))</f>
        <v>독산</v>
      </c>
      <c r="AG11" s="8" t="str" cm="1">
        <f t="array" ref="AG11">_xlfn.TEXTJOIN(",",TRUE,IF(지하철역사_IC!$B$2:$B$1282=AF11,지하철역사_IC!$A$2:$A$1282,""))</f>
        <v>서울1호선,신안산선</v>
      </c>
      <c r="AH11" s="9" cm="1">
        <f t="array" ref="AH11">RADIANS(SMALL(SQRT((지하철역사_IC!$D$2:$D$1282-표3_[[#This Row],[위도]])^2+(지하철역사_IC!$E$2:$E$1282-표3_[[#This Row],[경도]])^2),1))*6378137</f>
        <v>1012.9261245000922</v>
      </c>
      <c r="AI11" s="8" t="str" cm="1">
        <f t="array" ref="AI11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1" s="8" t="str" cm="1">
        <f t="array" ref="AJ11">_xlfn.TEXTJOIN(",",TRUE,IF(지하철역사_IC!$Q$2:$Q$439=AI11,지하철역사_IC!$P$2:$P$439,""))</f>
        <v>다락</v>
      </c>
      <c r="AK11" s="9" cm="1">
        <f t="array" ref="AK11">RADIANS(SMALL(SQRT((지하철역사_IC!$V$2:$V$439-표3_[[#This Row],[위도]])^2+(지하철역사_IC!$T$2:$T$439-표3_[[#This Row],[경도]])^2),1))*6378137</f>
        <v>18.754497219875869</v>
      </c>
      <c r="AL11" cm="1">
        <f t="array" ref="AL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1" t="str" cm="1">
        <f t="array" ref="AM11">kakaolatlon(표3_[[#This Row],[위도]],표3_[[#This Row],[경도]],"parcel")</f>
        <v>서울 금천구 가산동 233-5</v>
      </c>
      <c r="AN11">
        <f t="shared" si="0"/>
        <v>10</v>
      </c>
      <c r="AO11" t="str">
        <f t="shared" si="1"/>
        <v>이내</v>
      </c>
      <c r="AP11">
        <f t="shared" si="2"/>
        <v>10</v>
      </c>
      <c r="AQ11">
        <f t="shared" si="3"/>
        <v>10</v>
      </c>
      <c r="AR11" t="str">
        <f t="shared" si="4"/>
        <v>1층</v>
      </c>
      <c r="BB11" t="s">
        <v>7784</v>
      </c>
      <c r="BC11" s="21">
        <f>5/5</f>
        <v>1</v>
      </c>
      <c r="BD11">
        <f t="shared" si="5"/>
        <v>0</v>
      </c>
    </row>
    <row r="12" spans="1:56" x14ac:dyDescent="0.3">
      <c r="A12" t="s">
        <v>7872</v>
      </c>
      <c r="B12" t="s">
        <v>7829</v>
      </c>
      <c r="C12" t="s">
        <v>7830</v>
      </c>
      <c r="D12" t="s">
        <v>7767</v>
      </c>
      <c r="E12" t="s">
        <v>2682</v>
      </c>
      <c r="F12" t="s">
        <v>7831</v>
      </c>
      <c r="G12" t="s">
        <v>7805</v>
      </c>
      <c r="H12">
        <v>1</v>
      </c>
      <c r="I12">
        <v>26000</v>
      </c>
      <c r="J12">
        <v>0</v>
      </c>
      <c r="K12" s="5" t="s">
        <v>7873</v>
      </c>
      <c r="L12">
        <v>43</v>
      </c>
      <c r="M12">
        <v>13</v>
      </c>
      <c r="N12">
        <v>2000</v>
      </c>
      <c r="O12">
        <v>29.12</v>
      </c>
      <c r="P12">
        <v>8</v>
      </c>
      <c r="Q12">
        <v>3250</v>
      </c>
      <c r="R12" t="s">
        <v>6154</v>
      </c>
      <c r="S12" s="1">
        <v>46059</v>
      </c>
      <c r="T12">
        <v>37.450625000000002</v>
      </c>
      <c r="U12">
        <v>126.884775</v>
      </c>
      <c r="V12" t="s">
        <v>7874</v>
      </c>
      <c r="W12" t="s">
        <v>7875</v>
      </c>
      <c r="X12">
        <v>1</v>
      </c>
      <c r="Y12" t="s">
        <v>7810</v>
      </c>
      <c r="Z12" t="s">
        <v>7810</v>
      </c>
      <c r="AA12" t="s">
        <v>7811</v>
      </c>
      <c r="AB12" t="s">
        <v>7876</v>
      </c>
      <c r="AC12">
        <v>26000</v>
      </c>
      <c r="AD12" t="s">
        <v>7810</v>
      </c>
      <c r="AE12" s="2" t="str">
        <f>HYPERLINK("https://fin.land.naver.com/articles/"&amp;표3_[[#This Row],[매물번호]],"link")</f>
        <v>link</v>
      </c>
      <c r="AF12" s="8" t="str" cm="1">
        <f t="array" ref="AF1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2" s="8" t="str" cm="1">
        <f t="array" ref="AG12">_xlfn.TEXTJOIN(",",TRUE,IF(지하철역사_IC!$B$2:$B$1282=AF12,지하철역사_IC!$A$2:$A$1282,""))</f>
        <v>서울1호선</v>
      </c>
      <c r="AH12" s="9" cm="1">
        <f t="array" ref="AH12">RADIANS(SMALL(SQRT((지하철역사_IC!$D$2:$D$1282-표3_[[#This Row],[위도]])^2+(지하철역사_IC!$E$2:$E$1282-표3_[[#This Row],[경도]])^2),1))*6378137</f>
        <v>1261.8359040054252</v>
      </c>
      <c r="AI12" s="8" t="str" cm="1">
        <f t="array" ref="AI1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2" s="8" t="str" cm="1">
        <f t="array" ref="AJ12">_xlfn.TEXTJOIN(",",TRUE,IF(지하철역사_IC!$Q$2:$Q$439=AI12,지하철역사_IC!$P$2:$P$439,""))</f>
        <v>다락</v>
      </c>
      <c r="AK12" s="9" cm="1">
        <f t="array" ref="AK12">RADIANS(SMALL(SQRT((지하철역사_IC!$V$2:$V$439-표3_[[#This Row],[위도]])^2+(지하철역사_IC!$T$2:$T$439-표3_[[#This Row],[경도]])^2),1))*6378137</f>
        <v>1169.7948700261375</v>
      </c>
      <c r="AL12" t="str" cm="1">
        <f t="array" ref="AL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2" t="str" cm="1">
        <f t="array" ref="AM12">kakaolatlon(표3_[[#This Row],[위도]],표3_[[#This Row],[경도]],"parcel")</f>
        <v>경기 광명시 소하동 1292</v>
      </c>
      <c r="AN12">
        <f t="shared" si="0"/>
        <v>25</v>
      </c>
      <c r="AO12" t="str">
        <f t="shared" si="1"/>
        <v>이내</v>
      </c>
      <c r="AP12">
        <f t="shared" si="2"/>
        <v>26</v>
      </c>
      <c r="AQ12">
        <f t="shared" si="3"/>
        <v>9</v>
      </c>
      <c r="AR12" t="str">
        <f t="shared" si="4"/>
        <v>1층</v>
      </c>
      <c r="BB12" t="s">
        <v>2683</v>
      </c>
      <c r="BD12">
        <f t="shared" si="5"/>
        <v>0</v>
      </c>
    </row>
    <row r="13" spans="1:56" x14ac:dyDescent="0.3">
      <c r="A13" t="s">
        <v>7877</v>
      </c>
      <c r="B13" t="s">
        <v>7829</v>
      </c>
      <c r="C13" t="s">
        <v>7803</v>
      </c>
      <c r="D13" t="s">
        <v>7767</v>
      </c>
      <c r="E13" t="s">
        <v>2682</v>
      </c>
      <c r="F13" t="s">
        <v>7831</v>
      </c>
      <c r="G13" t="s">
        <v>7814</v>
      </c>
      <c r="H13">
        <v>2</v>
      </c>
      <c r="I13">
        <v>69000</v>
      </c>
      <c r="J13">
        <v>0</v>
      </c>
      <c r="K13" s="5" t="s">
        <v>7878</v>
      </c>
      <c r="L13">
        <v>128</v>
      </c>
      <c r="M13">
        <v>38</v>
      </c>
      <c r="N13">
        <v>1815</v>
      </c>
      <c r="O13">
        <v>88.05</v>
      </c>
      <c r="P13">
        <v>26</v>
      </c>
      <c r="Q13">
        <v>2654</v>
      </c>
      <c r="R13" t="s">
        <v>7807</v>
      </c>
      <c r="S13" s="1">
        <v>46059</v>
      </c>
      <c r="T13">
        <v>37.451785000000001</v>
      </c>
      <c r="U13">
        <v>126.887394</v>
      </c>
      <c r="V13" t="s">
        <v>7879</v>
      </c>
      <c r="W13" t="s">
        <v>7880</v>
      </c>
      <c r="X13">
        <v>1</v>
      </c>
      <c r="Y13" t="s">
        <v>7810</v>
      </c>
      <c r="Z13" t="s">
        <v>7810</v>
      </c>
      <c r="AA13" t="s">
        <v>7843</v>
      </c>
      <c r="AB13" t="s">
        <v>7881</v>
      </c>
      <c r="AC13">
        <v>69000</v>
      </c>
      <c r="AD13" t="s">
        <v>7810</v>
      </c>
      <c r="AE13" s="2" t="str">
        <f>HYPERLINK("https://fin.land.naver.com/articles/"&amp;표3_[[#This Row],[매물번호]],"link")</f>
        <v>link</v>
      </c>
      <c r="AF13" s="8" t="str" cm="1">
        <f t="array" ref="AF1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3" s="8" t="str" cm="1">
        <f t="array" ref="AG13">_xlfn.TEXTJOIN(",",TRUE,IF(지하철역사_IC!$B$2:$B$1282=AF13,지하철역사_IC!$A$2:$A$1282,""))</f>
        <v>서울1호선</v>
      </c>
      <c r="AH13" s="9" cm="1">
        <f t="array" ref="AH13">RADIANS(SMALL(SQRT((지하철역사_IC!$D$2:$D$1282-표3_[[#This Row],[위도]])^2+(지하철역사_IC!$E$2:$E$1282-표3_[[#This Row],[경도]])^2),1))*6378137</f>
        <v>949.24853496326841</v>
      </c>
      <c r="AI13" s="8" t="str" cm="1">
        <f t="array" ref="AI1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3" s="8" t="str" cm="1">
        <f t="array" ref="AJ13">_xlfn.TEXTJOIN(",",TRUE,IF(지하철역사_IC!$Q$2:$Q$439=AI13,지하철역사_IC!$P$2:$P$439,""))</f>
        <v>다락</v>
      </c>
      <c r="AK13" s="9" cm="1">
        <f t="array" ref="AK13">RADIANS(SMALL(SQRT((지하철역사_IC!$V$2:$V$439-표3_[[#This Row],[위도]])^2+(지하철역사_IC!$T$2:$T$439-표3_[[#This Row],[경도]])^2),1))*6378137</f>
        <v>1010.0271840765682</v>
      </c>
      <c r="AL13" t="str" cm="1">
        <f t="array" ref="AL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3" t="str" cm="1">
        <f t="array" ref="AM13">kakaolatlon(표3_[[#This Row],[위도]],표3_[[#This Row],[경도]],"parcel")</f>
        <v>경기 광명시 소하동 1294</v>
      </c>
      <c r="AN13">
        <f t="shared" si="0"/>
        <v>25</v>
      </c>
      <c r="AO13" t="str">
        <f t="shared" si="1"/>
        <v>이내</v>
      </c>
      <c r="AP13">
        <f t="shared" si="2"/>
        <v>26</v>
      </c>
      <c r="AQ13">
        <f t="shared" si="3"/>
        <v>20</v>
      </c>
      <c r="AR13" t="str">
        <f t="shared" si="4"/>
        <v>고</v>
      </c>
      <c r="BB13" t="s">
        <v>6155</v>
      </c>
      <c r="BD13">
        <f t="shared" si="5"/>
        <v>0</v>
      </c>
    </row>
    <row r="14" spans="1:56" x14ac:dyDescent="0.3">
      <c r="A14" t="s">
        <v>7882</v>
      </c>
      <c r="B14" t="s">
        <v>7802</v>
      </c>
      <c r="C14" t="s">
        <v>7830</v>
      </c>
      <c r="D14" t="s">
        <v>7767</v>
      </c>
      <c r="E14" t="s">
        <v>2682</v>
      </c>
      <c r="F14" t="s">
        <v>7804</v>
      </c>
      <c r="G14" t="s">
        <v>7814</v>
      </c>
      <c r="H14">
        <v>14</v>
      </c>
      <c r="I14">
        <v>155000</v>
      </c>
      <c r="J14">
        <v>0</v>
      </c>
      <c r="K14" s="5" t="s">
        <v>7883</v>
      </c>
      <c r="L14">
        <v>187</v>
      </c>
      <c r="M14">
        <v>56</v>
      </c>
      <c r="N14">
        <v>2767</v>
      </c>
      <c r="O14">
        <v>136.5</v>
      </c>
      <c r="P14">
        <v>41</v>
      </c>
      <c r="Q14">
        <v>3780</v>
      </c>
      <c r="R14" t="s">
        <v>7848</v>
      </c>
      <c r="S14" s="1">
        <v>46059</v>
      </c>
      <c r="T14">
        <v>37.477482000000002</v>
      </c>
      <c r="U14">
        <v>126.891238</v>
      </c>
      <c r="V14" t="s">
        <v>7884</v>
      </c>
      <c r="W14" t="s">
        <v>7885</v>
      </c>
      <c r="X14">
        <v>1</v>
      </c>
      <c r="Y14" t="s">
        <v>7810</v>
      </c>
      <c r="Z14" t="s">
        <v>7810</v>
      </c>
      <c r="AA14" t="s">
        <v>7819</v>
      </c>
      <c r="AB14" t="s">
        <v>7886</v>
      </c>
      <c r="AC14">
        <v>155000</v>
      </c>
      <c r="AD14" t="s">
        <v>7810</v>
      </c>
      <c r="AE14" s="2" t="str">
        <f>HYPERLINK("https://fin.land.naver.com/articles/"&amp;표3_[[#This Row],[매물번호]],"link")</f>
        <v>link</v>
      </c>
      <c r="AF14" s="8" t="str" cm="1">
        <f t="array" ref="AF14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4" s="8" t="str" cm="1">
        <f t="array" ref="AG14">_xlfn.TEXTJOIN(",",TRUE,IF(지하철역사_IC!$B$2:$B$1282=AF14,지하철역사_IC!$A$2:$A$1282,""))</f>
        <v>서울7호선</v>
      </c>
      <c r="AH14" s="9" cm="1">
        <f t="array" ref="AH14">RADIANS(SMALL(SQRT((지하철역사_IC!$D$2:$D$1282-표3_[[#This Row],[위도]])^2+(지하철역사_IC!$E$2:$E$1282-표3_[[#This Row],[경도]])^2),1))*6378137</f>
        <v>969.20750232146929</v>
      </c>
      <c r="AI14" s="8" t="str" cm="1">
        <f t="array" ref="AI14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4" s="8" t="str" cm="1">
        <f t="array" ref="AJ14">_xlfn.TEXTJOIN(",",TRUE,IF(지하철역사_IC!$Q$2:$Q$439=AI14,지하철역사_IC!$P$2:$P$439,""))</f>
        <v>다락</v>
      </c>
      <c r="AK14" s="9" cm="1">
        <f t="array" ref="AK14">RADIANS(SMALL(SQRT((지하철역사_IC!$V$2:$V$439-표3_[[#This Row],[위도]])^2+(지하철역사_IC!$T$2:$T$439-표3_[[#This Row],[경도]])^2),1))*6378137</f>
        <v>206.89181155917842</v>
      </c>
      <c r="AL14" cm="1">
        <f t="array" ref="AL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4</v>
      </c>
      <c r="AM14" t="str" cm="1">
        <f t="array" ref="AM14">kakaolatlon(표3_[[#This Row],[위도]],표3_[[#This Row],[경도]],"parcel")</f>
        <v>서울 금천구 가산동 143-7</v>
      </c>
      <c r="AN14">
        <f t="shared" si="0"/>
        <v>4</v>
      </c>
      <c r="AO14" t="str">
        <f t="shared" si="1"/>
        <v>이내</v>
      </c>
      <c r="AP14">
        <f t="shared" si="2"/>
        <v>10</v>
      </c>
      <c r="AQ14">
        <f t="shared" si="3"/>
        <v>40</v>
      </c>
      <c r="AR14" t="str">
        <f t="shared" si="4"/>
        <v>저</v>
      </c>
    </row>
    <row r="15" spans="1:56" x14ac:dyDescent="0.3">
      <c r="A15" t="s">
        <v>7887</v>
      </c>
      <c r="B15" t="s">
        <v>7845</v>
      </c>
      <c r="C15" t="s">
        <v>7803</v>
      </c>
      <c r="D15" t="s">
        <v>7767</v>
      </c>
      <c r="E15" t="s">
        <v>2682</v>
      </c>
      <c r="F15" t="s">
        <v>7804</v>
      </c>
      <c r="G15" t="s">
        <v>7814</v>
      </c>
      <c r="H15">
        <v>41</v>
      </c>
      <c r="I15">
        <v>27000</v>
      </c>
      <c r="J15">
        <v>0</v>
      </c>
      <c r="K15" s="5" t="s">
        <v>7888</v>
      </c>
      <c r="L15">
        <v>90</v>
      </c>
      <c r="M15">
        <v>27</v>
      </c>
      <c r="N15">
        <v>1000</v>
      </c>
      <c r="O15">
        <v>45</v>
      </c>
      <c r="P15">
        <v>13</v>
      </c>
      <c r="Q15">
        <v>2077</v>
      </c>
      <c r="R15" t="s">
        <v>7807</v>
      </c>
      <c r="S15" s="1">
        <v>46059</v>
      </c>
      <c r="T15">
        <v>37.458243000000003</v>
      </c>
      <c r="U15">
        <v>126.894176</v>
      </c>
      <c r="V15" t="s">
        <v>7889</v>
      </c>
      <c r="W15" t="s">
        <v>7890</v>
      </c>
      <c r="X15">
        <v>1</v>
      </c>
      <c r="Y15" t="s">
        <v>7810</v>
      </c>
      <c r="Z15" t="s">
        <v>7810</v>
      </c>
      <c r="AA15" t="s">
        <v>7811</v>
      </c>
      <c r="AB15" t="s">
        <v>7891</v>
      </c>
      <c r="AC15">
        <v>27000</v>
      </c>
      <c r="AD15" t="s">
        <v>7810</v>
      </c>
      <c r="AE15" s="2" t="str">
        <f>HYPERLINK("https://fin.land.naver.com/articles/"&amp;표3_[[#This Row],[매물번호]],"link")</f>
        <v>link</v>
      </c>
      <c r="AF15" s="8" t="str" cm="1">
        <f t="array" ref="AF1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" s="8" t="str" cm="1">
        <f t="array" ref="AG15">_xlfn.TEXTJOIN(",",TRUE,IF(지하철역사_IC!$B$2:$B$1282=AF15,지하철역사_IC!$A$2:$A$1282,""))</f>
        <v>서울1호선</v>
      </c>
      <c r="AH15" s="9" cm="1">
        <f t="array" ref="AH15">RADIANS(SMALL(SQRT((지하철역사_IC!$D$2:$D$1282-표3_[[#This Row],[위도]])^2+(지하철역사_IC!$E$2:$E$1282-표3_[[#This Row],[경도]])^2),1))*6378137</f>
        <v>147.11594581163098</v>
      </c>
      <c r="AI15" s="8" t="str" cm="1">
        <f t="array" ref="AI15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5" s="8" t="str" cm="1">
        <f t="array" ref="AJ15">_xlfn.TEXTJOIN(",",TRUE,IF(지하철역사_IC!$Q$2:$Q$439=AI15,지하철역사_IC!$P$2:$P$439,""))</f>
        <v>다락</v>
      </c>
      <c r="AK15" s="9" cm="1">
        <f t="array" ref="AK15">RADIANS(SMALL(SQRT((지하철역사_IC!$V$2:$V$439-표3_[[#This Row],[위도]])^2+(지하철역사_IC!$T$2:$T$439-표3_[[#This Row],[경도]])^2),1))*6378137</f>
        <v>1208.8508992008688</v>
      </c>
      <c r="AL15" t="str" cm="1">
        <f t="array" ref="AL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" t="str" cm="1">
        <f t="array" ref="AM15">kakaolatlon(표3_[[#This Row],[위도]],표3_[[#This Row],[경도]],"parcel")</f>
        <v>서울 금천구 독산동 1150</v>
      </c>
      <c r="AN15">
        <f t="shared" si="0"/>
        <v>10</v>
      </c>
      <c r="AO15" t="str">
        <f t="shared" si="1"/>
        <v>이내</v>
      </c>
      <c r="AP15">
        <f t="shared" si="2"/>
        <v>10</v>
      </c>
      <c r="AQ15">
        <f t="shared" si="3"/>
        <v>10</v>
      </c>
      <c r="AR15" t="str">
        <f t="shared" si="4"/>
        <v>저</v>
      </c>
    </row>
    <row r="16" spans="1:56" x14ac:dyDescent="0.3">
      <c r="A16" t="s">
        <v>7892</v>
      </c>
      <c r="B16" t="s">
        <v>7845</v>
      </c>
      <c r="C16" t="s">
        <v>7846</v>
      </c>
      <c r="D16" t="s">
        <v>7767</v>
      </c>
      <c r="E16" t="s">
        <v>2682</v>
      </c>
      <c r="F16" t="s">
        <v>7804</v>
      </c>
      <c r="G16" t="s">
        <v>7814</v>
      </c>
      <c r="H16">
        <v>19</v>
      </c>
      <c r="I16">
        <v>12000</v>
      </c>
      <c r="J16">
        <v>0</v>
      </c>
      <c r="K16" s="5" t="s">
        <v>7893</v>
      </c>
      <c r="L16">
        <v>28</v>
      </c>
      <c r="M16">
        <v>8</v>
      </c>
      <c r="N16">
        <v>1500</v>
      </c>
      <c r="O16">
        <v>18.350000000000001</v>
      </c>
      <c r="P16">
        <v>5</v>
      </c>
      <c r="Q16">
        <v>2400</v>
      </c>
      <c r="R16" t="s">
        <v>7833</v>
      </c>
      <c r="S16" s="1">
        <v>46058</v>
      </c>
      <c r="T16">
        <v>37.467922000000002</v>
      </c>
      <c r="U16">
        <v>126.896867</v>
      </c>
      <c r="V16" t="s">
        <v>7894</v>
      </c>
      <c r="W16" t="s">
        <v>7895</v>
      </c>
      <c r="X16">
        <v>1</v>
      </c>
      <c r="Y16" t="s">
        <v>7810</v>
      </c>
      <c r="Z16" t="s">
        <v>7810</v>
      </c>
      <c r="AA16" t="s">
        <v>7896</v>
      </c>
      <c r="AB16" t="s">
        <v>7897</v>
      </c>
      <c r="AC16">
        <v>12000</v>
      </c>
      <c r="AD16" t="s">
        <v>7810</v>
      </c>
      <c r="AE16" s="2" t="str">
        <f>HYPERLINK("https://fin.land.naver.com/articles/"&amp;표3_[[#This Row],[매물번호]],"link")</f>
        <v>link</v>
      </c>
      <c r="AF16" s="8" t="str" cm="1">
        <f t="array" ref="AF16">_xlfn.LET(_xlpm.data,(지하철역사_IC!$D$2:$D$1282-표3_[[#This Row],[위도]])^2+(지하철역사_IC!$E$2:$E$1282-표3_[[#This Row],[경도]])^2,INDEX(지하철역사_IC!$B$2:$B$1282,MATCH(MIN(_xlpm.data),_xlpm.data,0)))</f>
        <v>독산</v>
      </c>
      <c r="AG16" s="8" t="str" cm="1">
        <f t="array" ref="AG16">_xlfn.TEXTJOIN(",",TRUE,IF(지하철역사_IC!$B$2:$B$1282=AF16,지하철역사_IC!$A$2:$A$1282,""))</f>
        <v>서울1호선,신안산선</v>
      </c>
      <c r="AH16" s="9" cm="1">
        <f t="array" ref="AH16">RADIANS(SMALL(SQRT((지하철역사_IC!$D$2:$D$1282-표3_[[#This Row],[위도]])^2+(지하철역사_IC!$E$2:$E$1282-표3_[[#This Row],[경도]])^2),1))*6378137</f>
        <v>861.73288597128078</v>
      </c>
      <c r="AI16" s="8" t="str" cm="1">
        <f t="array" ref="AI16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6" s="8" t="str" cm="1">
        <f t="array" ref="AJ16">_xlfn.TEXTJOIN(",",TRUE,IF(지하철역사_IC!$Q$2:$Q$439=AI16,지하철역사_IC!$P$2:$P$439,""))</f>
        <v>다락</v>
      </c>
      <c r="AK16" s="9" cm="1">
        <f t="array" ref="AK16">RADIANS(SMALL(SQRT((지하철역사_IC!$V$2:$V$439-표3_[[#This Row],[위도]])^2+(지하철역사_IC!$T$2:$T$439-표3_[[#This Row],[경도]])^2),1))*6378137</f>
        <v>185.61812401197852</v>
      </c>
      <c r="AL16" cm="1">
        <f t="array" ref="AL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6" t="str" cm="1">
        <f t="array" ref="AM16">kakaolatlon(표3_[[#This Row],[위도]],표3_[[#This Row],[경도]],"parcel")</f>
        <v>서울 금천구 독산동 292-2</v>
      </c>
      <c r="AN16">
        <f t="shared" si="0"/>
        <v>10</v>
      </c>
      <c r="AO16" t="str">
        <f t="shared" si="1"/>
        <v>이내</v>
      </c>
      <c r="AP16">
        <f t="shared" si="2"/>
        <v>10</v>
      </c>
      <c r="AQ16">
        <f t="shared" si="3"/>
        <v>9</v>
      </c>
      <c r="AR16" t="str">
        <f t="shared" si="4"/>
        <v>저</v>
      </c>
    </row>
    <row r="17" spans="1:44" x14ac:dyDescent="0.3">
      <c r="A17" t="s">
        <v>7898</v>
      </c>
      <c r="B17" t="s">
        <v>7802</v>
      </c>
      <c r="C17" t="s">
        <v>7803</v>
      </c>
      <c r="D17" t="s">
        <v>7767</v>
      </c>
      <c r="E17" t="s">
        <v>2682</v>
      </c>
      <c r="F17" t="s">
        <v>7804</v>
      </c>
      <c r="G17" t="s">
        <v>6152</v>
      </c>
      <c r="H17">
        <v>15</v>
      </c>
      <c r="I17">
        <v>90800</v>
      </c>
      <c r="J17">
        <v>0</v>
      </c>
      <c r="K17" s="5" t="s">
        <v>7899</v>
      </c>
      <c r="L17">
        <v>172</v>
      </c>
      <c r="M17">
        <v>52</v>
      </c>
      <c r="N17">
        <v>1746</v>
      </c>
      <c r="O17">
        <v>88.2</v>
      </c>
      <c r="P17">
        <v>26</v>
      </c>
      <c r="Q17">
        <v>3492</v>
      </c>
      <c r="R17" t="s">
        <v>7816</v>
      </c>
      <c r="S17" s="1">
        <v>46058</v>
      </c>
      <c r="T17">
        <v>37.479996</v>
      </c>
      <c r="U17">
        <v>126.882514</v>
      </c>
      <c r="V17" t="s">
        <v>7900</v>
      </c>
      <c r="W17" t="s">
        <v>7901</v>
      </c>
      <c r="X17">
        <v>1</v>
      </c>
      <c r="Y17" t="s">
        <v>7810</v>
      </c>
      <c r="Z17" t="s">
        <v>7810</v>
      </c>
      <c r="AA17" t="s">
        <v>7826</v>
      </c>
      <c r="AB17" t="s">
        <v>7902</v>
      </c>
      <c r="AC17">
        <v>90800</v>
      </c>
      <c r="AD17" t="s">
        <v>7810</v>
      </c>
      <c r="AE17" s="2" t="str">
        <f>HYPERLINK("https://fin.land.naver.com/articles/"&amp;표3_[[#This Row],[매물번호]],"link")</f>
        <v>link</v>
      </c>
      <c r="AF17" s="8" t="str" cm="1">
        <f t="array" ref="AF1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7" s="8" t="str" cm="1">
        <f t="array" ref="AG17">_xlfn.TEXTJOIN(",",TRUE,IF(지하철역사_IC!$B$2:$B$1282=AF17,지하철역사_IC!$A$2:$A$1282,""))</f>
        <v>서울1호선,서울7호선</v>
      </c>
      <c r="AH17" s="9" cm="1">
        <f t="array" ref="AH17">RADIANS(SMALL(SQRT((지하철역사_IC!$D$2:$D$1282-표3_[[#This Row],[위도]])^2+(지하철역사_IC!$E$2:$E$1282-표3_[[#This Row],[경도]])^2),1))*6378137</f>
        <v>270.84978592064994</v>
      </c>
      <c r="AI17" s="8" t="str" cm="1">
        <f t="array" ref="AI1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7" s="8" t="str" cm="1">
        <f t="array" ref="AJ17">_xlfn.TEXTJOIN(",",TRUE,IF(지하철역사_IC!$Q$2:$Q$439=AI17,지하철역사_IC!$P$2:$P$439,""))</f>
        <v>다락</v>
      </c>
      <c r="AK17" s="9" cm="1">
        <f t="array" ref="AK17">RADIANS(SMALL(SQRT((지하철역사_IC!$V$2:$V$439-표3_[[#This Row],[위도]])^2+(지하철역사_IC!$T$2:$T$439-표3_[[#This Row],[경도]])^2),1))*6378137</f>
        <v>287.29881884261101</v>
      </c>
      <c r="AL17" cm="1">
        <f t="array" ref="AL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7" t="str" cm="1">
        <f t="array" ref="AM17">kakaolatlon(표3_[[#This Row],[위도]],표3_[[#This Row],[경도]],"parcel")</f>
        <v>서울 금천구 가산동 371-28</v>
      </c>
      <c r="AN17">
        <f t="shared" si="0"/>
        <v>25</v>
      </c>
      <c r="AO17" t="str">
        <f t="shared" si="1"/>
        <v>이내</v>
      </c>
      <c r="AP17">
        <f t="shared" si="2"/>
        <v>26</v>
      </c>
      <c r="AQ17">
        <f t="shared" si="3"/>
        <v>20</v>
      </c>
      <c r="AR17" t="str">
        <f t="shared" si="4"/>
        <v>B1</v>
      </c>
    </row>
    <row r="18" spans="1:44" x14ac:dyDescent="0.3">
      <c r="A18" t="s">
        <v>7903</v>
      </c>
      <c r="B18" t="s">
        <v>7904</v>
      </c>
      <c r="C18" t="s">
        <v>7803</v>
      </c>
      <c r="D18" t="s">
        <v>7767</v>
      </c>
      <c r="E18" t="s">
        <v>2682</v>
      </c>
      <c r="F18" t="s">
        <v>7804</v>
      </c>
      <c r="G18" t="s">
        <v>7805</v>
      </c>
      <c r="H18">
        <v>1</v>
      </c>
      <c r="I18">
        <v>88000</v>
      </c>
      <c r="J18">
        <v>0</v>
      </c>
      <c r="K18" s="5" t="s">
        <v>7905</v>
      </c>
      <c r="L18">
        <v>58</v>
      </c>
      <c r="M18">
        <v>17</v>
      </c>
      <c r="N18">
        <v>5176</v>
      </c>
      <c r="O18">
        <v>50.06</v>
      </c>
      <c r="P18">
        <v>15</v>
      </c>
      <c r="Q18">
        <v>5867</v>
      </c>
      <c r="R18" t="s">
        <v>7807</v>
      </c>
      <c r="S18" s="1">
        <v>46058</v>
      </c>
      <c r="T18">
        <v>37.484003999999999</v>
      </c>
      <c r="U18">
        <v>126.905445</v>
      </c>
      <c r="V18" t="s">
        <v>7906</v>
      </c>
      <c r="W18" t="s">
        <v>7907</v>
      </c>
      <c r="X18">
        <v>1</v>
      </c>
      <c r="Y18" t="s">
        <v>7810</v>
      </c>
      <c r="Z18" t="s">
        <v>7810</v>
      </c>
      <c r="AA18" t="s">
        <v>7908</v>
      </c>
      <c r="AB18" t="s">
        <v>7909</v>
      </c>
      <c r="AC18">
        <v>88000</v>
      </c>
      <c r="AD18" t="s">
        <v>7810</v>
      </c>
      <c r="AE18" s="2" t="str">
        <f>HYPERLINK("https://fin.land.naver.com/articles/"&amp;표3_[[#This Row],[매물번호]],"link")</f>
        <v>link</v>
      </c>
      <c r="AF18" s="8" t="str" cm="1">
        <f t="array" ref="AF1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8" s="8" t="str" cm="1">
        <f t="array" ref="AG18">_xlfn.TEXTJOIN(",",TRUE,IF(지하철역사_IC!$B$2:$B$1282=AF18,지하철역사_IC!$A$2:$A$1282,""))</f>
        <v>서울2호선,신안산선</v>
      </c>
      <c r="AH18" s="9" cm="1">
        <f t="array" ref="AH18">RADIANS(SMALL(SQRT((지하철역사_IC!$D$2:$D$1282-표3_[[#This Row],[위도]])^2+(지하철역사_IC!$E$2:$E$1282-표3_[[#This Row],[경도]])^2),1))*6378137</f>
        <v>534.85222916665407</v>
      </c>
      <c r="AI18" s="8" t="str" cm="1">
        <f t="array" ref="AI1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18" s="8" t="str" cm="1">
        <f t="array" ref="AJ18">_xlfn.TEXTJOIN(",",TRUE,IF(지하철역사_IC!$Q$2:$Q$439=AI18,지하철역사_IC!$P$2:$P$439,""))</f>
        <v>다락</v>
      </c>
      <c r="AK18" s="9" cm="1">
        <f t="array" ref="AK18">RADIANS(SMALL(SQRT((지하철역사_IC!$V$2:$V$439-표3_[[#This Row],[위도]])^2+(지하철역사_IC!$T$2:$T$439-표3_[[#This Row],[경도]])^2),1))*6378137</f>
        <v>197.92117552971294</v>
      </c>
      <c r="AL18" cm="1">
        <f t="array" ref="AL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8" t="str" cm="1">
        <f t="array" ref="AM18">kakaolatlon(표3_[[#This Row],[위도]],표3_[[#This Row],[경도]],"parcel")</f>
        <v>서울 관악구 신림동 1746</v>
      </c>
      <c r="AN18">
        <f t="shared" si="0"/>
        <v>4</v>
      </c>
      <c r="AO18" t="str">
        <f t="shared" si="1"/>
        <v>이내</v>
      </c>
      <c r="AP18">
        <f t="shared" si="2"/>
        <v>10</v>
      </c>
      <c r="AQ18">
        <f t="shared" si="3"/>
        <v>10</v>
      </c>
      <c r="AR18" t="str">
        <f t="shared" si="4"/>
        <v>1층</v>
      </c>
    </row>
    <row r="19" spans="1:44" x14ac:dyDescent="0.3">
      <c r="A19" t="s">
        <v>7910</v>
      </c>
      <c r="B19" t="s">
        <v>7845</v>
      </c>
      <c r="C19" t="s">
        <v>7803</v>
      </c>
      <c r="D19" t="s">
        <v>7767</v>
      </c>
      <c r="E19" t="s">
        <v>2682</v>
      </c>
      <c r="F19" t="s">
        <v>7831</v>
      </c>
      <c r="G19" t="s">
        <v>6152</v>
      </c>
      <c r="H19">
        <v>26</v>
      </c>
      <c r="I19">
        <v>43000</v>
      </c>
      <c r="J19">
        <v>0</v>
      </c>
      <c r="K19" s="5" t="s">
        <v>7911</v>
      </c>
      <c r="L19">
        <v>117</v>
      </c>
      <c r="M19">
        <v>35</v>
      </c>
      <c r="N19">
        <v>1228</v>
      </c>
      <c r="O19">
        <v>60.26</v>
      </c>
      <c r="P19">
        <v>18</v>
      </c>
      <c r="Q19">
        <v>2389</v>
      </c>
      <c r="R19" t="s">
        <v>7816</v>
      </c>
      <c r="S19" s="1">
        <v>46058</v>
      </c>
      <c r="T19">
        <v>37.469022000000002</v>
      </c>
      <c r="U19">
        <v>126.89560299999999</v>
      </c>
      <c r="V19" t="s">
        <v>7912</v>
      </c>
      <c r="W19" t="s">
        <v>7913</v>
      </c>
      <c r="X19">
        <v>1</v>
      </c>
      <c r="Y19" t="s">
        <v>7810</v>
      </c>
      <c r="Z19" t="s">
        <v>7810</v>
      </c>
      <c r="AA19" t="s">
        <v>7826</v>
      </c>
      <c r="AB19" t="s">
        <v>7914</v>
      </c>
      <c r="AC19">
        <v>43000</v>
      </c>
      <c r="AD19" t="s">
        <v>7810</v>
      </c>
      <c r="AE19" s="2" t="str">
        <f>HYPERLINK("https://fin.land.naver.com/articles/"&amp;표3_[[#This Row],[매물번호]],"link")</f>
        <v>link</v>
      </c>
      <c r="AF19" s="8" t="str" cm="1">
        <f t="array" ref="AF19">_xlfn.LET(_xlpm.data,(지하철역사_IC!$D$2:$D$1282-표3_[[#This Row],[위도]])^2+(지하철역사_IC!$E$2:$E$1282-표3_[[#This Row],[경도]])^2,INDEX(지하철역사_IC!$B$2:$B$1282,MATCH(MIN(_xlpm.data),_xlpm.data,0)))</f>
        <v>독산</v>
      </c>
      <c r="AG19" s="8" t="str" cm="1">
        <f t="array" ref="AG19">_xlfn.TEXTJOIN(",",TRUE,IF(지하철역사_IC!$B$2:$B$1282=AF19,지하철역사_IC!$A$2:$A$1282,""))</f>
        <v>서울1호선,신안산선</v>
      </c>
      <c r="AH19" s="9" cm="1">
        <f t="array" ref="AH19">RADIANS(SMALL(SQRT((지하철역사_IC!$D$2:$D$1282-표3_[[#This Row],[위도]])^2+(지하철역사_IC!$E$2:$E$1282-표3_[[#This Row],[경도]])^2),1))*6378137</f>
        <v>759.81020787405259</v>
      </c>
      <c r="AI19" s="8" t="str" cm="1">
        <f t="array" ref="AI19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9" s="8" t="str" cm="1">
        <f t="array" ref="AJ19">_xlfn.TEXTJOIN(",",TRUE,IF(지하철역사_IC!$Q$2:$Q$439=AI19,지하철역사_IC!$P$2:$P$439,""))</f>
        <v>다락</v>
      </c>
      <c r="AK19" s="9" cm="1">
        <f t="array" ref="AK19">RADIANS(SMALL(SQRT((지하철역사_IC!$V$2:$V$439-표3_[[#This Row],[위도]])^2+(지하철역사_IC!$T$2:$T$439-표3_[[#This Row],[경도]])^2),1))*6378137</f>
        <v>1.5335528976055304</v>
      </c>
      <c r="AL19" cm="1">
        <f t="array" ref="AL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9" t="str" cm="1">
        <f t="array" ref="AM19">kakaolatlon(표3_[[#This Row],[위도]],표3_[[#This Row],[경도]],"parcel")</f>
        <v>서울 금천구 독산동 291-1</v>
      </c>
      <c r="AN19">
        <f t="shared" si="0"/>
        <v>15</v>
      </c>
      <c r="AO19" t="str">
        <f t="shared" si="1"/>
        <v>이내</v>
      </c>
      <c r="AP19">
        <f t="shared" si="2"/>
        <v>25</v>
      </c>
      <c r="AQ19">
        <f t="shared" si="3"/>
        <v>10</v>
      </c>
      <c r="AR19" t="str">
        <f t="shared" si="4"/>
        <v>B1</v>
      </c>
    </row>
    <row r="20" spans="1:44" x14ac:dyDescent="0.3">
      <c r="A20" t="s">
        <v>7915</v>
      </c>
      <c r="B20" t="s">
        <v>7862</v>
      </c>
      <c r="C20" t="s">
        <v>7846</v>
      </c>
      <c r="D20" t="s">
        <v>7767</v>
      </c>
      <c r="E20" t="s">
        <v>2682</v>
      </c>
      <c r="F20" t="s">
        <v>7831</v>
      </c>
      <c r="G20" t="s">
        <v>6152</v>
      </c>
      <c r="H20">
        <v>20</v>
      </c>
      <c r="I20">
        <v>110000</v>
      </c>
      <c r="J20">
        <v>0</v>
      </c>
      <c r="K20" s="5" t="s">
        <v>7916</v>
      </c>
      <c r="L20">
        <v>332</v>
      </c>
      <c r="M20">
        <v>100</v>
      </c>
      <c r="N20">
        <v>1100</v>
      </c>
      <c r="O20">
        <v>189.93</v>
      </c>
      <c r="P20">
        <v>57</v>
      </c>
      <c r="Q20">
        <v>1930</v>
      </c>
      <c r="R20" t="s">
        <v>7823</v>
      </c>
      <c r="S20" s="1">
        <v>46058</v>
      </c>
      <c r="T20">
        <v>37.483691</v>
      </c>
      <c r="U20">
        <v>126.89543399999999</v>
      </c>
      <c r="V20" t="s">
        <v>7917</v>
      </c>
      <c r="W20" t="s">
        <v>7855</v>
      </c>
      <c r="X20">
        <v>1</v>
      </c>
      <c r="Y20" t="s">
        <v>7810</v>
      </c>
      <c r="Z20" t="s">
        <v>7810</v>
      </c>
      <c r="AA20" t="s">
        <v>7826</v>
      </c>
      <c r="AB20" t="s">
        <v>7866</v>
      </c>
      <c r="AC20">
        <v>110000</v>
      </c>
      <c r="AD20" t="s">
        <v>7810</v>
      </c>
      <c r="AE20" s="2" t="str">
        <f>HYPERLINK("https://fin.land.naver.com/articles/"&amp;표3_[[#This Row],[매물번호]],"link")</f>
        <v>link</v>
      </c>
      <c r="AF20" s="8" t="str" cm="1">
        <f t="array" ref="AF20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0" s="8" t="str" cm="1">
        <f t="array" ref="AG20">_xlfn.TEXTJOIN(",",TRUE,IF(지하철역사_IC!$B$2:$B$1282=AF20,지하철역사_IC!$A$2:$A$1282,""))</f>
        <v>서울2호선,신안산선</v>
      </c>
      <c r="AH20" s="9" cm="1">
        <f t="array" ref="AH20">RADIANS(SMALL(SQRT((지하철역사_IC!$D$2:$D$1282-표3_[[#This Row],[위도]])^2+(지하철역사_IC!$E$2:$E$1282-표3_[[#This Row],[경도]])^2),1))*6378137</f>
        <v>635.04358503600565</v>
      </c>
      <c r="AI20" s="8" t="str" cm="1">
        <f t="array" ref="AI20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20" s="8" t="str" cm="1">
        <f t="array" ref="AJ20">_xlfn.TEXTJOIN(",",TRUE,IF(지하철역사_IC!$Q$2:$Q$439=AI20,지하철역사_IC!$P$2:$P$439,""))</f>
        <v>다락</v>
      </c>
      <c r="AK20" s="9" cm="1">
        <f t="array" ref="AK20">RADIANS(SMALL(SQRT((지하철역사_IC!$V$2:$V$439-표3_[[#This Row],[위도]])^2+(지하철역사_IC!$T$2:$T$439-표3_[[#This Row],[경도]])^2),1))*6378137</f>
        <v>317.77575917223584</v>
      </c>
      <c r="AL20" cm="1">
        <f t="array" ref="AL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0" t="str" cm="1">
        <f t="array" ref="AM20">kakaolatlon(표3_[[#This Row],[위도]],표3_[[#This Row],[경도]],"parcel")</f>
        <v>서울 구로구 구로동 212-8</v>
      </c>
      <c r="AN20">
        <f t="shared" si="0"/>
        <v>25</v>
      </c>
      <c r="AO20" t="str">
        <f t="shared" si="1"/>
        <v>이내</v>
      </c>
      <c r="AP20">
        <f t="shared" si="2"/>
        <v>26</v>
      </c>
      <c r="AQ20">
        <f t="shared" si="3"/>
        <v>40</v>
      </c>
      <c r="AR20" t="str">
        <f t="shared" si="4"/>
        <v>B1</v>
      </c>
    </row>
    <row r="21" spans="1:44" x14ac:dyDescent="0.3">
      <c r="A21" t="s">
        <v>7918</v>
      </c>
      <c r="B21" t="s">
        <v>7829</v>
      </c>
      <c r="C21" t="s">
        <v>7830</v>
      </c>
      <c r="D21" t="s">
        <v>7767</v>
      </c>
      <c r="E21" t="s">
        <v>2682</v>
      </c>
      <c r="F21" t="s">
        <v>7831</v>
      </c>
      <c r="G21" t="s">
        <v>7814</v>
      </c>
      <c r="H21">
        <v>15</v>
      </c>
      <c r="I21">
        <v>49000</v>
      </c>
      <c r="J21">
        <v>0</v>
      </c>
      <c r="K21" s="5" t="s">
        <v>7919</v>
      </c>
      <c r="L21">
        <v>208</v>
      </c>
      <c r="M21">
        <v>62</v>
      </c>
      <c r="N21">
        <v>790</v>
      </c>
      <c r="O21">
        <v>104.58</v>
      </c>
      <c r="P21">
        <v>31</v>
      </c>
      <c r="Q21">
        <v>1581</v>
      </c>
      <c r="R21" t="s">
        <v>7816</v>
      </c>
      <c r="S21" s="1">
        <v>46058</v>
      </c>
      <c r="T21">
        <v>37.445824999999999</v>
      </c>
      <c r="U21">
        <v>126.894142</v>
      </c>
      <c r="V21" t="s">
        <v>7920</v>
      </c>
      <c r="W21" t="s">
        <v>7921</v>
      </c>
      <c r="X21">
        <v>1</v>
      </c>
      <c r="Y21" t="s">
        <v>7810</v>
      </c>
      <c r="Z21" t="s">
        <v>7810</v>
      </c>
      <c r="AA21" t="s">
        <v>7908</v>
      </c>
      <c r="AB21" t="s">
        <v>7922</v>
      </c>
      <c r="AC21">
        <v>49000</v>
      </c>
      <c r="AD21" t="s">
        <v>7810</v>
      </c>
      <c r="AE21" s="2" t="str">
        <f>HYPERLINK("https://fin.land.naver.com/articles/"&amp;표3_[[#This Row],[매물번호]],"link")</f>
        <v>link</v>
      </c>
      <c r="AF21" s="8" t="str" cm="1">
        <f t="array" ref="AF21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1" s="8" t="str" cm="1">
        <f t="array" ref="AG21">_xlfn.TEXTJOIN(",",TRUE,IF(지하철역사_IC!$B$2:$B$1282=AF21,지하철역사_IC!$A$2:$A$1282,""))</f>
        <v>신안산선</v>
      </c>
      <c r="AH21" s="9" cm="1">
        <f t="array" ref="AH21">RADIANS(SMALL(SQRT((지하철역사_IC!$D$2:$D$1282-표3_[[#This Row],[위도]])^2+(지하철역사_IC!$E$2:$E$1282-표3_[[#This Row],[경도]])^2),1))*6378137</f>
        <v>1230.8741880345376</v>
      </c>
      <c r="AI21" s="8" t="str" cm="1">
        <f t="array" ref="AI2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1" s="8" t="str" cm="1">
        <f t="array" ref="AJ21">_xlfn.TEXTJOIN(",",TRUE,IF(지하철역사_IC!$Q$2:$Q$439=AI21,지하철역사_IC!$P$2:$P$439,""))</f>
        <v>다락</v>
      </c>
      <c r="AK21" s="9" cm="1">
        <f t="array" ref="AK21">RADIANS(SMALL(SQRT((지하철역사_IC!$V$2:$V$439-표3_[[#This Row],[위도]])^2+(지하철역사_IC!$T$2:$T$439-표3_[[#This Row],[경도]])^2),1))*6378137</f>
        <v>38.541097200090739</v>
      </c>
      <c r="AL21" cm="1">
        <f t="array" ref="AL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1" t="str" cm="1">
        <f t="array" ref="AM21">kakaolatlon(표3_[[#This Row],[위도]],표3_[[#This Row],[경도]],"parcel")</f>
        <v>경기 광명시 소하동 1344</v>
      </c>
      <c r="AN21">
        <f t="shared" si="0"/>
        <v>4</v>
      </c>
      <c r="AO21" t="str">
        <f t="shared" si="1"/>
        <v>이내</v>
      </c>
      <c r="AP21">
        <f t="shared" si="2"/>
        <v>10</v>
      </c>
      <c r="AQ21">
        <f t="shared" si="3"/>
        <v>30</v>
      </c>
      <c r="AR21" t="str">
        <f t="shared" si="4"/>
        <v>저</v>
      </c>
    </row>
    <row r="22" spans="1:44" x14ac:dyDescent="0.3">
      <c r="A22" t="s">
        <v>7923</v>
      </c>
      <c r="B22" t="s">
        <v>7829</v>
      </c>
      <c r="C22" t="s">
        <v>7830</v>
      </c>
      <c r="D22" t="s">
        <v>7767</v>
      </c>
      <c r="E22" t="s">
        <v>2682</v>
      </c>
      <c r="F22" t="s">
        <v>7804</v>
      </c>
      <c r="G22" t="s">
        <v>7814</v>
      </c>
      <c r="H22">
        <v>15</v>
      </c>
      <c r="I22">
        <v>75000</v>
      </c>
      <c r="J22">
        <v>0</v>
      </c>
      <c r="K22" s="5" t="s">
        <v>7863</v>
      </c>
      <c r="L22">
        <v>209</v>
      </c>
      <c r="M22">
        <v>63</v>
      </c>
      <c r="N22">
        <v>1190</v>
      </c>
      <c r="O22">
        <v>104.8</v>
      </c>
      <c r="P22">
        <v>31</v>
      </c>
      <c r="Q22">
        <v>2419</v>
      </c>
      <c r="R22" t="s">
        <v>7924</v>
      </c>
      <c r="S22" s="1">
        <v>46058</v>
      </c>
      <c r="T22">
        <v>37.445824999999999</v>
      </c>
      <c r="U22">
        <v>126.894142</v>
      </c>
      <c r="V22" t="s">
        <v>7925</v>
      </c>
      <c r="W22" t="s">
        <v>7926</v>
      </c>
      <c r="X22">
        <v>1</v>
      </c>
      <c r="Y22" t="s">
        <v>7810</v>
      </c>
      <c r="Z22" t="s">
        <v>7810</v>
      </c>
      <c r="AA22" t="s">
        <v>7811</v>
      </c>
      <c r="AB22" t="s">
        <v>7927</v>
      </c>
      <c r="AC22">
        <v>75000</v>
      </c>
      <c r="AD22" t="s">
        <v>7810</v>
      </c>
      <c r="AE22" s="2" t="str">
        <f>HYPERLINK("https://fin.land.naver.com/articles/"&amp;표3_[[#This Row],[매물번호]],"link")</f>
        <v>link</v>
      </c>
      <c r="AF22" s="8" t="str" cm="1">
        <f t="array" ref="AF22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2" s="8" t="str" cm="1">
        <f t="array" ref="AG22">_xlfn.TEXTJOIN(",",TRUE,IF(지하철역사_IC!$B$2:$B$1282=AF22,지하철역사_IC!$A$2:$A$1282,""))</f>
        <v>신안산선</v>
      </c>
      <c r="AH22" s="9" cm="1">
        <f t="array" ref="AH22">RADIANS(SMALL(SQRT((지하철역사_IC!$D$2:$D$1282-표3_[[#This Row],[위도]])^2+(지하철역사_IC!$E$2:$E$1282-표3_[[#This Row],[경도]])^2),1))*6378137</f>
        <v>1230.8741880345376</v>
      </c>
      <c r="AI22" s="8" t="str" cm="1">
        <f t="array" ref="AI2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2" s="8" t="str" cm="1">
        <f t="array" ref="AJ22">_xlfn.TEXTJOIN(",",TRUE,IF(지하철역사_IC!$Q$2:$Q$439=AI22,지하철역사_IC!$P$2:$P$439,""))</f>
        <v>다락</v>
      </c>
      <c r="AK22" s="9" cm="1">
        <f t="array" ref="AK22">RADIANS(SMALL(SQRT((지하철역사_IC!$V$2:$V$439-표3_[[#This Row],[위도]])^2+(지하철역사_IC!$T$2:$T$439-표3_[[#This Row],[경도]])^2),1))*6378137</f>
        <v>38.541097200090739</v>
      </c>
      <c r="AL22" cm="1">
        <f t="array" ref="AL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2" t="str" cm="1">
        <f t="array" ref="AM22">kakaolatlon(표3_[[#This Row],[위도]],표3_[[#This Row],[경도]],"parcel")</f>
        <v>경기 광명시 소하동 1344</v>
      </c>
      <c r="AN22">
        <f t="shared" si="0"/>
        <v>4</v>
      </c>
      <c r="AO22" t="str">
        <f t="shared" si="1"/>
        <v>이내</v>
      </c>
      <c r="AP22">
        <f t="shared" si="2"/>
        <v>10</v>
      </c>
      <c r="AQ22">
        <f t="shared" si="3"/>
        <v>30</v>
      </c>
      <c r="AR22" t="str">
        <f t="shared" si="4"/>
        <v>저</v>
      </c>
    </row>
    <row r="23" spans="1:44" x14ac:dyDescent="0.3">
      <c r="A23" t="s">
        <v>7928</v>
      </c>
      <c r="B23" t="s">
        <v>7829</v>
      </c>
      <c r="C23" t="s">
        <v>7846</v>
      </c>
      <c r="D23" t="s">
        <v>7767</v>
      </c>
      <c r="E23" t="s">
        <v>2682</v>
      </c>
      <c r="F23" t="s">
        <v>7804</v>
      </c>
      <c r="G23" t="s">
        <v>7929</v>
      </c>
      <c r="H23">
        <v>8</v>
      </c>
      <c r="I23">
        <v>45000</v>
      </c>
      <c r="J23">
        <v>0</v>
      </c>
      <c r="K23" s="5" t="s">
        <v>7930</v>
      </c>
      <c r="L23">
        <v>174</v>
      </c>
      <c r="M23">
        <v>52</v>
      </c>
      <c r="N23">
        <v>865</v>
      </c>
      <c r="O23">
        <v>99.36</v>
      </c>
      <c r="P23">
        <v>30</v>
      </c>
      <c r="Q23">
        <v>1500</v>
      </c>
      <c r="R23" t="s">
        <v>7807</v>
      </c>
      <c r="S23" s="1">
        <v>46058</v>
      </c>
      <c r="T23">
        <v>37.447651999999998</v>
      </c>
      <c r="U23">
        <v>126.88336099999999</v>
      </c>
      <c r="V23" t="s">
        <v>7931</v>
      </c>
      <c r="W23" t="s">
        <v>7932</v>
      </c>
      <c r="X23">
        <v>1</v>
      </c>
      <c r="Y23" t="s">
        <v>7810</v>
      </c>
      <c r="Z23" t="s">
        <v>7810</v>
      </c>
      <c r="AA23" t="s">
        <v>7826</v>
      </c>
      <c r="AB23" t="s">
        <v>7933</v>
      </c>
      <c r="AC23">
        <v>45000</v>
      </c>
      <c r="AD23" t="s">
        <v>7810</v>
      </c>
      <c r="AE23" s="2" t="str">
        <f>HYPERLINK("https://fin.land.naver.com/articles/"&amp;표3_[[#This Row],[매물번호]],"link")</f>
        <v>link</v>
      </c>
      <c r="AF23" s="8" t="str" cm="1">
        <f t="array" ref="AF2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3" s="8" t="str" cm="1">
        <f t="array" ref="AG23">_xlfn.TEXTJOIN(",",TRUE,IF(지하철역사_IC!$B$2:$B$1282=AF23,지하철역사_IC!$A$2:$A$1282,""))</f>
        <v>서울1호선</v>
      </c>
      <c r="AH23" s="9" cm="1">
        <f t="array" ref="AH23">RADIANS(SMALL(SQRT((지하철역사_IC!$D$2:$D$1282-표3_[[#This Row],[위도]])^2+(지하철역사_IC!$E$2:$E$1282-표3_[[#This Row],[경도]])^2),1))*6378137</f>
        <v>1587.7049607940817</v>
      </c>
      <c r="AI23" s="8" t="str" cm="1">
        <f t="array" ref="AI2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3" s="8" t="str" cm="1">
        <f t="array" ref="AJ23">_xlfn.TEXTJOIN(",",TRUE,IF(지하철역사_IC!$Q$2:$Q$439=AI23,지하철역사_IC!$P$2:$P$439,""))</f>
        <v>다락</v>
      </c>
      <c r="AK23" s="9" cm="1">
        <f t="array" ref="AK23">RADIANS(SMALL(SQRT((지하철역사_IC!$V$2:$V$439-표3_[[#This Row],[위도]])^2+(지하철역사_IC!$T$2:$T$439-표3_[[#This Row],[경도]])^2),1))*6378137</f>
        <v>1203.8224695911968</v>
      </c>
      <c r="AL23" t="str" cm="1">
        <f t="array" ref="AL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3" t="str" cm="1">
        <f t="array" ref="AM23">kakaolatlon(표3_[[#This Row],[위도]],표3_[[#This Row],[경도]],"parcel")</f>
        <v>경기 광명시 소하동 1341-1</v>
      </c>
      <c r="AN23">
        <f t="shared" si="0"/>
        <v>25</v>
      </c>
      <c r="AO23" t="str">
        <f t="shared" si="1"/>
        <v>이내</v>
      </c>
      <c r="AP23">
        <f t="shared" si="2"/>
        <v>26</v>
      </c>
      <c r="AQ23">
        <f t="shared" si="3"/>
        <v>30</v>
      </c>
      <c r="AR23" t="str">
        <f t="shared" si="4"/>
        <v>중</v>
      </c>
    </row>
    <row r="24" spans="1:44" x14ac:dyDescent="0.3">
      <c r="A24" t="s">
        <v>7934</v>
      </c>
      <c r="B24" t="s">
        <v>7829</v>
      </c>
      <c r="C24" t="s">
        <v>7846</v>
      </c>
      <c r="D24" t="s">
        <v>7767</v>
      </c>
      <c r="E24" t="s">
        <v>2682</v>
      </c>
      <c r="F24" t="s">
        <v>7831</v>
      </c>
      <c r="G24" t="s">
        <v>7814</v>
      </c>
      <c r="H24">
        <v>15</v>
      </c>
      <c r="I24">
        <v>55000</v>
      </c>
      <c r="J24">
        <v>0</v>
      </c>
      <c r="K24" s="5" t="s">
        <v>7935</v>
      </c>
      <c r="L24">
        <v>191</v>
      </c>
      <c r="M24">
        <v>57</v>
      </c>
      <c r="N24">
        <v>964</v>
      </c>
      <c r="O24">
        <v>95.59</v>
      </c>
      <c r="P24">
        <v>28</v>
      </c>
      <c r="Q24">
        <v>1964</v>
      </c>
      <c r="R24" t="s">
        <v>7936</v>
      </c>
      <c r="S24" s="1">
        <v>46057</v>
      </c>
      <c r="T24">
        <v>37.445824999999999</v>
      </c>
      <c r="U24">
        <v>126.894142</v>
      </c>
      <c r="V24" t="s">
        <v>7937</v>
      </c>
      <c r="W24" t="s">
        <v>7926</v>
      </c>
      <c r="X24">
        <v>1</v>
      </c>
      <c r="Y24" t="s">
        <v>7810</v>
      </c>
      <c r="Z24" t="s">
        <v>7810</v>
      </c>
      <c r="AA24" t="s">
        <v>7826</v>
      </c>
      <c r="AB24" t="s">
        <v>7938</v>
      </c>
      <c r="AC24">
        <v>55000</v>
      </c>
      <c r="AD24" t="s">
        <v>7810</v>
      </c>
      <c r="AE24" s="2" t="str">
        <f>HYPERLINK("https://fin.land.naver.com/articles/"&amp;표3_[[#This Row],[매물번호]],"link")</f>
        <v>link</v>
      </c>
      <c r="AF24" s="8" t="str" cm="1">
        <f t="array" ref="AF24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4" s="8" t="str" cm="1">
        <f t="array" ref="AG24">_xlfn.TEXTJOIN(",",TRUE,IF(지하철역사_IC!$B$2:$B$1282=AF24,지하철역사_IC!$A$2:$A$1282,""))</f>
        <v>신안산선</v>
      </c>
      <c r="AH24" s="9" cm="1">
        <f t="array" ref="AH24">RADIANS(SMALL(SQRT((지하철역사_IC!$D$2:$D$1282-표3_[[#This Row],[위도]])^2+(지하철역사_IC!$E$2:$E$1282-표3_[[#This Row],[경도]])^2),1))*6378137</f>
        <v>1230.8741880345376</v>
      </c>
      <c r="AI24" s="8" t="str" cm="1">
        <f t="array" ref="AI2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4" s="8" t="str" cm="1">
        <f t="array" ref="AJ24">_xlfn.TEXTJOIN(",",TRUE,IF(지하철역사_IC!$Q$2:$Q$439=AI24,지하철역사_IC!$P$2:$P$439,""))</f>
        <v>다락</v>
      </c>
      <c r="AK24" s="9" cm="1">
        <f t="array" ref="AK24">RADIANS(SMALL(SQRT((지하철역사_IC!$V$2:$V$439-표3_[[#This Row],[위도]])^2+(지하철역사_IC!$T$2:$T$439-표3_[[#This Row],[경도]])^2),1))*6378137</f>
        <v>38.541097200090739</v>
      </c>
      <c r="AL24" cm="1">
        <f t="array" ref="AL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4" t="str" cm="1">
        <f t="array" ref="AM24">kakaolatlon(표3_[[#This Row],[위도]],표3_[[#This Row],[경도]],"parcel")</f>
        <v>경기 광명시 소하동 1344</v>
      </c>
      <c r="AN24">
        <f t="shared" si="0"/>
        <v>4</v>
      </c>
      <c r="AO24" t="str">
        <f t="shared" si="1"/>
        <v>이내</v>
      </c>
      <c r="AP24">
        <f t="shared" si="2"/>
        <v>10</v>
      </c>
      <c r="AQ24">
        <f t="shared" si="3"/>
        <v>20</v>
      </c>
      <c r="AR24" t="str">
        <f t="shared" si="4"/>
        <v>저</v>
      </c>
    </row>
    <row r="25" spans="1:44" x14ac:dyDescent="0.3">
      <c r="A25" t="s">
        <v>7939</v>
      </c>
      <c r="B25" t="s">
        <v>7802</v>
      </c>
      <c r="C25" t="s">
        <v>7846</v>
      </c>
      <c r="D25" t="s">
        <v>7767</v>
      </c>
      <c r="E25" t="s">
        <v>2682</v>
      </c>
      <c r="F25" t="s">
        <v>7831</v>
      </c>
      <c r="G25" t="s">
        <v>7940</v>
      </c>
      <c r="H25">
        <v>20</v>
      </c>
      <c r="I25">
        <v>70000</v>
      </c>
      <c r="J25">
        <v>0</v>
      </c>
      <c r="K25" s="5" t="s">
        <v>7941</v>
      </c>
      <c r="L25">
        <v>139</v>
      </c>
      <c r="M25">
        <v>42</v>
      </c>
      <c r="N25">
        <v>1666</v>
      </c>
      <c r="O25">
        <v>68.739999999999995</v>
      </c>
      <c r="P25">
        <v>20</v>
      </c>
      <c r="Q25">
        <v>3500</v>
      </c>
      <c r="R25" t="s">
        <v>7807</v>
      </c>
      <c r="S25" s="1">
        <v>46057</v>
      </c>
      <c r="T25">
        <v>37.476714000000001</v>
      </c>
      <c r="U25">
        <v>126.889788</v>
      </c>
      <c r="V25" t="s">
        <v>7942</v>
      </c>
      <c r="W25" t="s">
        <v>7943</v>
      </c>
      <c r="X25">
        <v>1</v>
      </c>
      <c r="Y25" t="s">
        <v>7810</v>
      </c>
      <c r="Z25" t="s">
        <v>7810</v>
      </c>
      <c r="AA25" t="s">
        <v>7944</v>
      </c>
      <c r="AB25" t="s">
        <v>7945</v>
      </c>
      <c r="AC25">
        <v>70000</v>
      </c>
      <c r="AD25" t="s">
        <v>7810</v>
      </c>
      <c r="AE25" s="2" t="str">
        <f>HYPERLINK("https://fin.land.naver.com/articles/"&amp;표3_[[#This Row],[매물번호]],"link")</f>
        <v>link</v>
      </c>
      <c r="AF25" s="8" t="str" cm="1">
        <f t="array" ref="AF25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25" s="8" t="str" cm="1">
        <f t="array" ref="AG25">_xlfn.TEXTJOIN(",",TRUE,IF(지하철역사_IC!$B$2:$B$1282=AF25,지하철역사_IC!$A$2:$A$1282,""))</f>
        <v>서울7호선</v>
      </c>
      <c r="AH25" s="9" cm="1">
        <f t="array" ref="AH25">RADIANS(SMALL(SQRT((지하철역사_IC!$D$2:$D$1282-표3_[[#This Row],[위도]])^2+(지하철역사_IC!$E$2:$E$1282-표3_[[#This Row],[경도]])^2),1))*6378137</f>
        <v>975.52569252210935</v>
      </c>
      <c r="AI25" s="8" t="str" cm="1">
        <f t="array" ref="AI25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25" s="8" t="str" cm="1">
        <f t="array" ref="AJ25">_xlfn.TEXTJOIN(",",TRUE,IF(지하철역사_IC!$Q$2:$Q$439=AI25,지하철역사_IC!$P$2:$P$439,""))</f>
        <v>다락</v>
      </c>
      <c r="AK25" s="9" cm="1">
        <f t="array" ref="AK25">RADIANS(SMALL(SQRT((지하철역사_IC!$V$2:$V$439-표3_[[#This Row],[위도]])^2+(지하철역사_IC!$T$2:$T$439-표3_[[#This Row],[경도]])^2),1))*6378137</f>
        <v>24.545955612782407</v>
      </c>
      <c r="AL25" cm="1">
        <f t="array" ref="AL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5" t="str" cm="1">
        <f t="array" ref="AM25">kakaolatlon(표3_[[#This Row],[위도]],표3_[[#This Row],[경도]],"parcel")</f>
        <v>서울 금천구 가산동 60-9</v>
      </c>
      <c r="AN25">
        <f t="shared" si="0"/>
        <v>2</v>
      </c>
      <c r="AO25" t="str">
        <f t="shared" si="1"/>
        <v>이내</v>
      </c>
      <c r="AP25">
        <f t="shared" si="2"/>
        <v>10</v>
      </c>
      <c r="AQ25">
        <f t="shared" si="3"/>
        <v>20</v>
      </c>
      <c r="AR25" t="str">
        <f t="shared" si="4"/>
        <v>저</v>
      </c>
    </row>
    <row r="26" spans="1:44" x14ac:dyDescent="0.3">
      <c r="A26" t="s">
        <v>7946</v>
      </c>
      <c r="B26" t="s">
        <v>7829</v>
      </c>
      <c r="C26" t="s">
        <v>7830</v>
      </c>
      <c r="D26" t="s">
        <v>7767</v>
      </c>
      <c r="E26" t="s">
        <v>2682</v>
      </c>
      <c r="F26" t="s">
        <v>7804</v>
      </c>
      <c r="G26" t="s">
        <v>6152</v>
      </c>
      <c r="H26">
        <v>15</v>
      </c>
      <c r="I26">
        <v>43000</v>
      </c>
      <c r="J26">
        <v>0</v>
      </c>
      <c r="K26" s="5" t="s">
        <v>7911</v>
      </c>
      <c r="L26">
        <v>84</v>
      </c>
      <c r="M26">
        <v>25</v>
      </c>
      <c r="N26">
        <v>1720</v>
      </c>
      <c r="O26">
        <v>42.46</v>
      </c>
      <c r="P26">
        <v>12</v>
      </c>
      <c r="Q26">
        <v>3583</v>
      </c>
      <c r="R26" t="s">
        <v>7924</v>
      </c>
      <c r="S26" s="1">
        <v>46057</v>
      </c>
      <c r="T26">
        <v>37.445824999999999</v>
      </c>
      <c r="U26">
        <v>126.894142</v>
      </c>
      <c r="V26" t="s">
        <v>7947</v>
      </c>
      <c r="W26" t="s">
        <v>7948</v>
      </c>
      <c r="X26">
        <v>1</v>
      </c>
      <c r="Y26" t="s">
        <v>7810</v>
      </c>
      <c r="Z26" t="s">
        <v>7810</v>
      </c>
      <c r="AA26" t="s">
        <v>7949</v>
      </c>
      <c r="AB26" t="s">
        <v>7950</v>
      </c>
      <c r="AC26">
        <v>43000</v>
      </c>
      <c r="AD26" t="s">
        <v>7810</v>
      </c>
      <c r="AE26" s="2" t="str">
        <f>HYPERLINK("https://fin.land.naver.com/articles/"&amp;표3_[[#This Row],[매물번호]],"link")</f>
        <v>link</v>
      </c>
      <c r="AF26" s="8" t="str" cm="1">
        <f t="array" ref="AF26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6" s="8" t="str" cm="1">
        <f t="array" ref="AG26">_xlfn.TEXTJOIN(",",TRUE,IF(지하철역사_IC!$B$2:$B$1282=AF26,지하철역사_IC!$A$2:$A$1282,""))</f>
        <v>신안산선</v>
      </c>
      <c r="AH26" s="9" cm="1">
        <f t="array" ref="AH26">RADIANS(SMALL(SQRT((지하철역사_IC!$D$2:$D$1282-표3_[[#This Row],[위도]])^2+(지하철역사_IC!$E$2:$E$1282-표3_[[#This Row],[경도]])^2),1))*6378137</f>
        <v>1230.8741880345376</v>
      </c>
      <c r="AI26" s="8" t="str" cm="1">
        <f t="array" ref="AI2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" s="8" t="str" cm="1">
        <f t="array" ref="AJ26">_xlfn.TEXTJOIN(",",TRUE,IF(지하철역사_IC!$Q$2:$Q$439=AI26,지하철역사_IC!$P$2:$P$439,""))</f>
        <v>다락</v>
      </c>
      <c r="AK26" s="9" cm="1">
        <f t="array" ref="AK26">RADIANS(SMALL(SQRT((지하철역사_IC!$V$2:$V$439-표3_[[#This Row],[위도]])^2+(지하철역사_IC!$T$2:$T$439-표3_[[#This Row],[경도]])^2),1))*6378137</f>
        <v>38.541097200090739</v>
      </c>
      <c r="AL26" cm="1">
        <f t="array" ref="AL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6" t="str" cm="1">
        <f t="array" ref="AM26">kakaolatlon(표3_[[#This Row],[위도]],표3_[[#This Row],[경도]],"parcel")</f>
        <v>경기 광명시 소하동 1344</v>
      </c>
      <c r="AN26">
        <f t="shared" si="0"/>
        <v>4</v>
      </c>
      <c r="AO26" t="str">
        <f t="shared" si="1"/>
        <v>이내</v>
      </c>
      <c r="AP26">
        <f t="shared" si="2"/>
        <v>10</v>
      </c>
      <c r="AQ26">
        <f t="shared" si="3"/>
        <v>10</v>
      </c>
      <c r="AR26" t="str">
        <f t="shared" si="4"/>
        <v>B1</v>
      </c>
    </row>
    <row r="27" spans="1:44" x14ac:dyDescent="0.3">
      <c r="A27" t="s">
        <v>7951</v>
      </c>
      <c r="B27" t="s">
        <v>7829</v>
      </c>
      <c r="C27" t="s">
        <v>7830</v>
      </c>
      <c r="D27" t="s">
        <v>7767</v>
      </c>
      <c r="E27" t="s">
        <v>2682</v>
      </c>
      <c r="F27" t="s">
        <v>7831</v>
      </c>
      <c r="G27" t="s">
        <v>7940</v>
      </c>
      <c r="H27">
        <v>8</v>
      </c>
      <c r="I27">
        <v>55000</v>
      </c>
      <c r="J27">
        <v>0</v>
      </c>
      <c r="K27" s="5" t="s">
        <v>7935</v>
      </c>
      <c r="L27">
        <v>243</v>
      </c>
      <c r="M27">
        <v>73</v>
      </c>
      <c r="N27">
        <v>753</v>
      </c>
      <c r="O27">
        <v>164.4</v>
      </c>
      <c r="P27">
        <v>49</v>
      </c>
      <c r="Q27">
        <v>1122</v>
      </c>
      <c r="R27" t="s">
        <v>7848</v>
      </c>
      <c r="S27" s="1">
        <v>46057</v>
      </c>
      <c r="T27">
        <v>37.447268999999999</v>
      </c>
      <c r="U27">
        <v>126.88336099999999</v>
      </c>
      <c r="V27" t="s">
        <v>7952</v>
      </c>
      <c r="W27" t="s">
        <v>7953</v>
      </c>
      <c r="X27">
        <v>1</v>
      </c>
      <c r="Y27" t="s">
        <v>7810</v>
      </c>
      <c r="Z27" t="s">
        <v>7810</v>
      </c>
      <c r="AA27" t="s">
        <v>7843</v>
      </c>
      <c r="AB27" t="s">
        <v>7844</v>
      </c>
      <c r="AC27">
        <v>55000</v>
      </c>
      <c r="AD27" t="s">
        <v>7810</v>
      </c>
      <c r="AE27" s="2" t="str">
        <f>HYPERLINK("https://fin.land.naver.com/articles/"&amp;표3_[[#This Row],[매물번호]],"link")</f>
        <v>link</v>
      </c>
      <c r="AF27" s="8" t="str" cm="1">
        <f t="array" ref="AF2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7" s="8" t="str" cm="1">
        <f t="array" ref="AG27">_xlfn.TEXTJOIN(",",TRUE,IF(지하철역사_IC!$B$2:$B$1282=AF27,지하철역사_IC!$A$2:$A$1282,""))</f>
        <v>서울1호선</v>
      </c>
      <c r="AH27" s="9" cm="1">
        <f t="array" ref="AH27">RADIANS(SMALL(SQRT((지하철역사_IC!$D$2:$D$1282-표3_[[#This Row],[위도]])^2+(지하철역사_IC!$E$2:$E$1282-표3_[[#This Row],[경도]])^2),1))*6378137</f>
        <v>1615.7398240411108</v>
      </c>
      <c r="AI27" s="8" t="str" cm="1">
        <f t="array" ref="AI2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" s="8" t="str" cm="1">
        <f t="array" ref="AJ27">_xlfn.TEXTJOIN(",",TRUE,IF(지하철역사_IC!$Q$2:$Q$439=AI27,지하철역사_IC!$P$2:$P$439,""))</f>
        <v>다락</v>
      </c>
      <c r="AK27" s="9" cm="1">
        <f t="array" ref="AK27">RADIANS(SMALL(SQRT((지하철역사_IC!$V$2:$V$439-표3_[[#This Row],[위도]])^2+(지하철역사_IC!$T$2:$T$439-표3_[[#This Row],[경도]])^2),1))*6378137</f>
        <v>1196.1783224652847</v>
      </c>
      <c r="AL27" t="str" cm="1">
        <f t="array" ref="AL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" t="str" cm="1">
        <f t="array" ref="AM27">kakaolatlon(표3_[[#This Row],[위도]],표3_[[#This Row],[경도]],"parcel")</f>
        <v>경기 광명시 소하동 1341-2</v>
      </c>
      <c r="AN27">
        <f t="shared" si="0"/>
        <v>25</v>
      </c>
      <c r="AO27" t="str">
        <f t="shared" si="1"/>
        <v>이내</v>
      </c>
      <c r="AP27">
        <f t="shared" si="2"/>
        <v>26</v>
      </c>
      <c r="AQ27">
        <f t="shared" si="3"/>
        <v>40</v>
      </c>
      <c r="AR27" t="str">
        <f t="shared" si="4"/>
        <v>저</v>
      </c>
    </row>
    <row r="28" spans="1:44" x14ac:dyDescent="0.3">
      <c r="A28" t="s">
        <v>7951</v>
      </c>
      <c r="B28" t="s">
        <v>7829</v>
      </c>
      <c r="C28" t="s">
        <v>7830</v>
      </c>
      <c r="D28" t="s">
        <v>7767</v>
      </c>
      <c r="E28" t="s">
        <v>2682</v>
      </c>
      <c r="F28" t="s">
        <v>7831</v>
      </c>
      <c r="G28" t="s">
        <v>7839</v>
      </c>
      <c r="H28">
        <v>8</v>
      </c>
      <c r="I28">
        <v>55000</v>
      </c>
      <c r="J28">
        <v>0</v>
      </c>
      <c r="K28" s="5" t="s">
        <v>8778</v>
      </c>
      <c r="L28">
        <v>243</v>
      </c>
      <c r="M28">
        <v>73</v>
      </c>
      <c r="N28">
        <v>753</v>
      </c>
      <c r="O28">
        <v>164.4</v>
      </c>
      <c r="P28">
        <v>49</v>
      </c>
      <c r="Q28">
        <v>1122</v>
      </c>
      <c r="R28" t="s">
        <v>7848</v>
      </c>
      <c r="S28" s="1">
        <v>46058</v>
      </c>
      <c r="T28">
        <v>37.447268999999999</v>
      </c>
      <c r="U28">
        <v>126.88336099999999</v>
      </c>
      <c r="V28" t="s">
        <v>8779</v>
      </c>
      <c r="W28" t="s">
        <v>8780</v>
      </c>
      <c r="X28">
        <v>2</v>
      </c>
      <c r="Y28" t="s">
        <v>7810</v>
      </c>
      <c r="Z28" t="s">
        <v>7810</v>
      </c>
      <c r="AA28" t="s">
        <v>7843</v>
      </c>
      <c r="AB28" t="s">
        <v>7844</v>
      </c>
      <c r="AC28">
        <v>55001</v>
      </c>
      <c r="AD28" t="s">
        <v>7805</v>
      </c>
      <c r="AE28" s="2" t="str">
        <f>HYPERLINK("https://fin.land.naver.com/articles/"&amp;표3_[[#This Row],[매물번호]],"link")</f>
        <v>link</v>
      </c>
      <c r="AF28" s="8" t="str" cm="1">
        <f t="array" ref="AF2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8" s="8" t="str" cm="1">
        <f t="array" ref="AG28">_xlfn.TEXTJOIN(",",TRUE,IF(지하철역사_IC!$B$2:$B$1282=AF28,지하철역사_IC!$A$2:$A$1282,""))</f>
        <v>서울1호선</v>
      </c>
      <c r="AH28" s="9" cm="1">
        <f t="array" ref="AH28">RADIANS(SMALL(SQRT((지하철역사_IC!$D$2:$D$1282-표3_[[#This Row],[위도]])^2+(지하철역사_IC!$E$2:$E$1282-표3_[[#This Row],[경도]])^2),1))*6378137</f>
        <v>1615.7398240411108</v>
      </c>
      <c r="AI28" s="8" t="str" cm="1">
        <f t="array" ref="AI2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8" s="8" t="str" cm="1">
        <f t="array" ref="AJ28">_xlfn.TEXTJOIN(",",TRUE,IF(지하철역사_IC!$Q$2:$Q$439=AI28,지하철역사_IC!$P$2:$P$439,""))</f>
        <v>다락</v>
      </c>
      <c r="AK28" s="9" cm="1">
        <f t="array" ref="AK28">RADIANS(SMALL(SQRT((지하철역사_IC!$V$2:$V$439-표3_[[#This Row],[위도]])^2+(지하철역사_IC!$T$2:$T$439-표3_[[#This Row],[경도]])^2),1))*6378137</f>
        <v>1196.1783224652847</v>
      </c>
      <c r="AL28" t="str" cm="1">
        <f t="array" ref="AL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" t="str" cm="1">
        <f t="array" ref="AM28">kakaolatlon(표3_[[#This Row],[위도]],표3_[[#This Row],[경도]],"parcel")</f>
        <v>경기 광명시 소하동 1341-2</v>
      </c>
      <c r="AN28">
        <f t="shared" si="0"/>
        <v>26</v>
      </c>
      <c r="AO28" t="str">
        <f t="shared" si="1"/>
        <v>이내</v>
      </c>
      <c r="AP28">
        <f t="shared" ref="AP28" si="6">IF(AN28&lt;11,10,IF(AND(AN28&lt;25,AO28="이내"),25,26))</f>
        <v>26</v>
      </c>
      <c r="AQ28">
        <f t="shared" ref="AQ28" si="7">IF(P28&lt;10,9,IF(P28&lt;20,10,IF(P28&lt;30,20,IF(P28&lt;40,30,40))))</f>
        <v>40</v>
      </c>
      <c r="AR28" t="str">
        <f t="shared" ref="AR28" si="8">IF(D28="상가",IF(G28="1","1층",IF(G28="전체층","전체층",IF(LEFT(G28,1)="B","B1",IF(G28&lt;6,"저",IF(G28/H28&lt;=$BC$9,"저",IF(G28/H28&lt;=$BC$10,"중","고")))))),IF(LEFT(G28,1)="B","B1",IF(H28&lt;6,"저",IF(G28/H28&lt;=$BC$2,"저",IF(G28/H28&lt;=$BC$3,"중","고")))))</f>
        <v>중</v>
      </c>
    </row>
    <row r="29" spans="1:44" x14ac:dyDescent="0.3">
      <c r="A29" t="s">
        <v>7957</v>
      </c>
      <c r="B29" t="s">
        <v>7802</v>
      </c>
      <c r="C29" t="s">
        <v>7830</v>
      </c>
      <c r="D29" t="s">
        <v>7767</v>
      </c>
      <c r="E29" t="s">
        <v>2682</v>
      </c>
      <c r="F29" t="s">
        <v>7804</v>
      </c>
      <c r="G29" t="s">
        <v>7805</v>
      </c>
      <c r="H29">
        <v>6</v>
      </c>
      <c r="I29">
        <v>15000</v>
      </c>
      <c r="J29">
        <v>0</v>
      </c>
      <c r="K29" s="5" t="s">
        <v>7958</v>
      </c>
      <c r="L29">
        <v>35</v>
      </c>
      <c r="M29">
        <v>10</v>
      </c>
      <c r="N29">
        <v>1500</v>
      </c>
      <c r="O29">
        <v>18.88</v>
      </c>
      <c r="P29">
        <v>5</v>
      </c>
      <c r="Q29">
        <v>3000</v>
      </c>
      <c r="R29" t="s">
        <v>7924</v>
      </c>
      <c r="S29" s="1">
        <v>46056</v>
      </c>
      <c r="T29">
        <v>37.473450999999997</v>
      </c>
      <c r="U29">
        <v>126.89125799999999</v>
      </c>
      <c r="V29" t="s">
        <v>7959</v>
      </c>
      <c r="W29" t="s">
        <v>7960</v>
      </c>
      <c r="X29">
        <v>1</v>
      </c>
      <c r="Y29" t="s">
        <v>7810</v>
      </c>
      <c r="Z29" t="s">
        <v>7810</v>
      </c>
      <c r="AA29" t="s">
        <v>7896</v>
      </c>
      <c r="AB29" t="s">
        <v>7961</v>
      </c>
      <c r="AC29">
        <v>15000</v>
      </c>
      <c r="AD29" t="s">
        <v>7810</v>
      </c>
      <c r="AE29" s="2" t="str">
        <f>HYPERLINK("https://fin.land.naver.com/articles/"&amp;표3_[[#This Row],[매물번호]],"link")</f>
        <v>link</v>
      </c>
      <c r="AF29" s="8" t="str" cm="1">
        <f t="array" ref="AF29">_xlfn.LET(_xlpm.data,(지하철역사_IC!$D$2:$D$1282-표3_[[#This Row],[위도]])^2+(지하철역사_IC!$E$2:$E$1282-표3_[[#This Row],[경도]])^2,INDEX(지하철역사_IC!$B$2:$B$1282,MATCH(MIN(_xlpm.data),_xlpm.data,0)))</f>
        <v>독산</v>
      </c>
      <c r="AG29" s="8" t="str" cm="1">
        <f t="array" ref="AG29">_xlfn.TEXTJOIN(",",TRUE,IF(지하철역사_IC!$B$2:$B$1282=AF29,지하철역사_IC!$A$2:$A$1282,""))</f>
        <v>서울1호선,신안산선</v>
      </c>
      <c r="AH29" s="9" cm="1">
        <f t="array" ref="AH29">RADIANS(SMALL(SQRT((지하철역사_IC!$D$2:$D$1282-표3_[[#This Row],[위도]])^2+(지하철역사_IC!$E$2:$E$1282-표3_[[#This Row],[경도]])^2),1))*6378137</f>
        <v>803.79709700950127</v>
      </c>
      <c r="AI29" s="8" t="str" cm="1">
        <f t="array" ref="AI29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29" s="8" t="str" cm="1">
        <f t="array" ref="AJ29">_xlfn.TEXTJOIN(",",TRUE,IF(지하철역사_IC!$Q$2:$Q$439=AI29,지하철역사_IC!$P$2:$P$439,""))</f>
        <v>다락</v>
      </c>
      <c r="AK29" s="9" cm="1">
        <f t="array" ref="AK29">RADIANS(SMALL(SQRT((지하철역사_IC!$V$2:$V$439-표3_[[#This Row],[위도]])^2+(지하철역사_IC!$T$2:$T$439-표3_[[#This Row],[경도]])^2),1))*6378137</f>
        <v>210.71273538508029</v>
      </c>
      <c r="AL29" cm="1">
        <f t="array" ref="AL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9" t="str" cm="1">
        <f t="array" ref="AM29">kakaolatlon(표3_[[#This Row],[위도]],표3_[[#This Row],[경도]],"parcel")</f>
        <v>서울 금천구 가산동 235-1</v>
      </c>
      <c r="AN29">
        <f t="shared" si="0"/>
        <v>10</v>
      </c>
      <c r="AO29" t="str">
        <f t="shared" si="1"/>
        <v>이내</v>
      </c>
      <c r="AP29">
        <f t="shared" si="2"/>
        <v>10</v>
      </c>
      <c r="AQ29">
        <f t="shared" si="3"/>
        <v>9</v>
      </c>
      <c r="AR29" t="str">
        <f t="shared" si="4"/>
        <v>1층</v>
      </c>
    </row>
    <row r="30" spans="1:44" x14ac:dyDescent="0.3">
      <c r="A30" t="s">
        <v>7962</v>
      </c>
      <c r="B30" t="s">
        <v>7829</v>
      </c>
      <c r="C30" t="s">
        <v>7803</v>
      </c>
      <c r="D30" t="s">
        <v>7767</v>
      </c>
      <c r="E30" t="s">
        <v>2682</v>
      </c>
      <c r="F30" t="s">
        <v>7831</v>
      </c>
      <c r="G30" t="s">
        <v>7805</v>
      </c>
      <c r="H30">
        <v>1</v>
      </c>
      <c r="I30">
        <v>26000</v>
      </c>
      <c r="J30">
        <v>0</v>
      </c>
      <c r="K30" s="5" t="s">
        <v>7873</v>
      </c>
      <c r="L30">
        <v>43</v>
      </c>
      <c r="M30">
        <v>13</v>
      </c>
      <c r="N30">
        <v>2000</v>
      </c>
      <c r="O30">
        <v>29.12</v>
      </c>
      <c r="P30">
        <v>8</v>
      </c>
      <c r="Q30">
        <v>3250</v>
      </c>
      <c r="R30" t="s">
        <v>7823</v>
      </c>
      <c r="S30" s="1">
        <v>46056</v>
      </c>
      <c r="T30">
        <v>37.450625000000002</v>
      </c>
      <c r="U30">
        <v>126.884775</v>
      </c>
      <c r="V30" t="s">
        <v>7963</v>
      </c>
      <c r="W30" t="s">
        <v>7955</v>
      </c>
      <c r="X30">
        <v>1</v>
      </c>
      <c r="Y30" t="s">
        <v>7810</v>
      </c>
      <c r="Z30" t="s">
        <v>7810</v>
      </c>
      <c r="AA30" t="s">
        <v>7836</v>
      </c>
      <c r="AB30" t="s">
        <v>7837</v>
      </c>
      <c r="AC30">
        <v>26000</v>
      </c>
      <c r="AD30" t="s">
        <v>7810</v>
      </c>
      <c r="AE30" s="2" t="str">
        <f>HYPERLINK("https://fin.land.naver.com/articles/"&amp;표3_[[#This Row],[매물번호]],"link")</f>
        <v>link</v>
      </c>
      <c r="AF30" s="8" t="str" cm="1">
        <f t="array" ref="AF3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30" s="8" t="str" cm="1">
        <f t="array" ref="AG30">_xlfn.TEXTJOIN(",",TRUE,IF(지하철역사_IC!$B$2:$B$1282=AF30,지하철역사_IC!$A$2:$A$1282,""))</f>
        <v>서울1호선</v>
      </c>
      <c r="AH30" s="9" cm="1">
        <f t="array" ref="AH30">RADIANS(SMALL(SQRT((지하철역사_IC!$D$2:$D$1282-표3_[[#This Row],[위도]])^2+(지하철역사_IC!$E$2:$E$1282-표3_[[#This Row],[경도]])^2),1))*6378137</f>
        <v>1261.8359040054252</v>
      </c>
      <c r="AI30" s="8" t="str" cm="1">
        <f t="array" ref="AI3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30" s="8" t="str" cm="1">
        <f t="array" ref="AJ30">_xlfn.TEXTJOIN(",",TRUE,IF(지하철역사_IC!$Q$2:$Q$439=AI30,지하철역사_IC!$P$2:$P$439,""))</f>
        <v>다락</v>
      </c>
      <c r="AK30" s="9" cm="1">
        <f t="array" ref="AK30">RADIANS(SMALL(SQRT((지하철역사_IC!$V$2:$V$439-표3_[[#This Row],[위도]])^2+(지하철역사_IC!$T$2:$T$439-표3_[[#This Row],[경도]])^2),1))*6378137</f>
        <v>1169.7948700261375</v>
      </c>
      <c r="AL30" t="str" cm="1">
        <f t="array" ref="AL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" t="str" cm="1">
        <f t="array" ref="AM30">kakaolatlon(표3_[[#This Row],[위도]],표3_[[#This Row],[경도]],"parcel")</f>
        <v>경기 광명시 소하동 1292</v>
      </c>
      <c r="AN30">
        <f t="shared" si="0"/>
        <v>25</v>
      </c>
      <c r="AO30" t="str">
        <f t="shared" si="1"/>
        <v>이내</v>
      </c>
      <c r="AP30">
        <f t="shared" si="2"/>
        <v>26</v>
      </c>
      <c r="AQ30">
        <f t="shared" si="3"/>
        <v>9</v>
      </c>
      <c r="AR30" t="str">
        <f t="shared" si="4"/>
        <v>1층</v>
      </c>
    </row>
    <row r="31" spans="1:44" x14ac:dyDescent="0.3">
      <c r="A31" t="s">
        <v>7964</v>
      </c>
      <c r="B31" t="s">
        <v>7845</v>
      </c>
      <c r="C31" t="s">
        <v>7803</v>
      </c>
      <c r="D31" t="s">
        <v>7767</v>
      </c>
      <c r="E31" t="s">
        <v>2682</v>
      </c>
      <c r="F31" t="s">
        <v>7804</v>
      </c>
      <c r="G31" t="s">
        <v>7814</v>
      </c>
      <c r="H31">
        <v>3</v>
      </c>
      <c r="I31">
        <v>60000</v>
      </c>
      <c r="J31">
        <v>0</v>
      </c>
      <c r="K31" s="5" t="s">
        <v>7965</v>
      </c>
      <c r="L31">
        <v>182</v>
      </c>
      <c r="M31">
        <v>55</v>
      </c>
      <c r="N31">
        <v>1090</v>
      </c>
      <c r="O31">
        <v>82.44</v>
      </c>
      <c r="P31">
        <v>24</v>
      </c>
      <c r="Q31">
        <v>2500</v>
      </c>
      <c r="R31" t="s">
        <v>7924</v>
      </c>
      <c r="S31" s="1">
        <v>46056</v>
      </c>
      <c r="T31">
        <v>37.458243000000003</v>
      </c>
      <c r="U31">
        <v>126.894176</v>
      </c>
      <c r="V31" t="s">
        <v>7966</v>
      </c>
      <c r="W31" t="s">
        <v>7967</v>
      </c>
      <c r="X31">
        <v>1</v>
      </c>
      <c r="Y31" t="s">
        <v>7810</v>
      </c>
      <c r="Z31" t="s">
        <v>7810</v>
      </c>
      <c r="AA31" t="s">
        <v>7811</v>
      </c>
      <c r="AB31" t="s">
        <v>7968</v>
      </c>
      <c r="AC31">
        <v>60000</v>
      </c>
      <c r="AD31" t="s">
        <v>7810</v>
      </c>
      <c r="AE31" s="2" t="str">
        <f>HYPERLINK("https://fin.land.naver.com/articles/"&amp;표3_[[#This Row],[매물번호]],"link")</f>
        <v>link</v>
      </c>
      <c r="AF31" s="8" t="str" cm="1">
        <f t="array" ref="AF3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31" s="8" t="str" cm="1">
        <f t="array" ref="AG31">_xlfn.TEXTJOIN(",",TRUE,IF(지하철역사_IC!$B$2:$B$1282=AF31,지하철역사_IC!$A$2:$A$1282,""))</f>
        <v>서울1호선</v>
      </c>
      <c r="AH31" s="9" cm="1">
        <f t="array" ref="AH31">RADIANS(SMALL(SQRT((지하철역사_IC!$D$2:$D$1282-표3_[[#This Row],[위도]])^2+(지하철역사_IC!$E$2:$E$1282-표3_[[#This Row],[경도]])^2),1))*6378137</f>
        <v>147.11594581163098</v>
      </c>
      <c r="AI31" s="8" t="str" cm="1">
        <f t="array" ref="AI31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31" s="8" t="str" cm="1">
        <f t="array" ref="AJ31">_xlfn.TEXTJOIN(",",TRUE,IF(지하철역사_IC!$Q$2:$Q$439=AI31,지하철역사_IC!$P$2:$P$439,""))</f>
        <v>다락</v>
      </c>
      <c r="AK31" s="9" cm="1">
        <f t="array" ref="AK31">RADIANS(SMALL(SQRT((지하철역사_IC!$V$2:$V$439-표3_[[#This Row],[위도]])^2+(지하철역사_IC!$T$2:$T$439-표3_[[#This Row],[경도]])^2),1))*6378137</f>
        <v>1208.8508992008688</v>
      </c>
      <c r="AL31" t="str" cm="1">
        <f t="array" ref="AL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" t="str" cm="1">
        <f t="array" ref="AM31">kakaolatlon(표3_[[#This Row],[위도]],표3_[[#This Row],[경도]],"parcel")</f>
        <v>서울 금천구 독산동 1150</v>
      </c>
      <c r="AN31">
        <f t="shared" si="0"/>
        <v>10</v>
      </c>
      <c r="AO31" t="str">
        <f t="shared" si="1"/>
        <v>이내</v>
      </c>
      <c r="AP31">
        <f t="shared" si="2"/>
        <v>10</v>
      </c>
      <c r="AQ31">
        <f t="shared" si="3"/>
        <v>20</v>
      </c>
      <c r="AR31" t="str">
        <f t="shared" si="4"/>
        <v>중</v>
      </c>
    </row>
    <row r="32" spans="1:44" x14ac:dyDescent="0.3">
      <c r="A32" t="s">
        <v>7969</v>
      </c>
      <c r="B32" t="s">
        <v>7845</v>
      </c>
      <c r="C32" t="s">
        <v>7803</v>
      </c>
      <c r="D32" t="s">
        <v>7767</v>
      </c>
      <c r="E32" t="s">
        <v>2682</v>
      </c>
      <c r="F32" t="s">
        <v>7831</v>
      </c>
      <c r="G32" t="s">
        <v>6152</v>
      </c>
      <c r="H32">
        <v>14</v>
      </c>
      <c r="I32">
        <v>37500</v>
      </c>
      <c r="J32">
        <v>0</v>
      </c>
      <c r="K32" s="5" t="s">
        <v>7970</v>
      </c>
      <c r="L32">
        <v>60</v>
      </c>
      <c r="M32">
        <v>18</v>
      </c>
      <c r="N32">
        <v>2083</v>
      </c>
      <c r="O32">
        <v>40.07</v>
      </c>
      <c r="P32">
        <v>12</v>
      </c>
      <c r="Q32">
        <v>3125</v>
      </c>
      <c r="R32" t="s">
        <v>7823</v>
      </c>
      <c r="S32" s="1">
        <v>46056</v>
      </c>
      <c r="T32">
        <v>37.464593000000001</v>
      </c>
      <c r="U32">
        <v>126.892376</v>
      </c>
      <c r="V32" t="s">
        <v>7971</v>
      </c>
      <c r="W32" t="s">
        <v>7972</v>
      </c>
      <c r="X32">
        <v>1</v>
      </c>
      <c r="Y32" t="s">
        <v>7810</v>
      </c>
      <c r="Z32" t="s">
        <v>7810</v>
      </c>
      <c r="AA32" t="s">
        <v>7819</v>
      </c>
      <c r="AB32" t="s">
        <v>7973</v>
      </c>
      <c r="AC32">
        <v>37500</v>
      </c>
      <c r="AD32" t="s">
        <v>7810</v>
      </c>
      <c r="AE32" s="2" t="str">
        <f>HYPERLINK("https://fin.land.naver.com/articles/"&amp;표3_[[#This Row],[매물번호]],"link")</f>
        <v>link</v>
      </c>
      <c r="AF32" s="8" t="str" cm="1">
        <f t="array" ref="AF32">_xlfn.LET(_xlpm.data,(지하철역사_IC!$D$2:$D$1282-표3_[[#This Row],[위도]])^2+(지하철역사_IC!$E$2:$E$1282-표3_[[#This Row],[경도]])^2,INDEX(지하철역사_IC!$B$2:$B$1282,MATCH(MIN(_xlpm.data),_xlpm.data,0)))</f>
        <v>독산</v>
      </c>
      <c r="AG32" s="8" t="str" cm="1">
        <f t="array" ref="AG32">_xlfn.TEXTJOIN(",",TRUE,IF(지하철역사_IC!$B$2:$B$1282=AF32,지하철역사_IC!$A$2:$A$1282,""))</f>
        <v>서울1호선,신안산선</v>
      </c>
      <c r="AH32" s="9" cm="1">
        <f t="array" ref="AH32">RADIANS(SMALL(SQRT((지하철역사_IC!$D$2:$D$1282-표3_[[#This Row],[위도]])^2+(지하철역사_IC!$E$2:$E$1282-표3_[[#This Row],[경도]])^2),1))*6378137</f>
        <v>407.93947210215487</v>
      </c>
      <c r="AI32" s="8" t="str" cm="1">
        <f t="array" ref="AI32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32" s="8" t="str" cm="1">
        <f t="array" ref="AJ32">_xlfn.TEXTJOIN(",",TRUE,IF(지하철역사_IC!$Q$2:$Q$439=AI32,지하철역사_IC!$P$2:$P$439,""))</f>
        <v>다락</v>
      </c>
      <c r="AK32" s="9" cm="1">
        <f t="array" ref="AK32">RADIANS(SMALL(SQRT((지하철역사_IC!$V$2:$V$439-표3_[[#This Row],[위도]])^2+(지하철역사_IC!$T$2:$T$439-표3_[[#This Row],[경도]])^2),1))*6378137</f>
        <v>608.71775721721065</v>
      </c>
      <c r="AL32" t="str" cm="1">
        <f t="array" ref="AL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" t="str" cm="1">
        <f t="array" ref="AM32">kakaolatlon(표3_[[#This Row],[위도]],표3_[[#This Row],[경도]],"parcel")</f>
        <v>서울 금천구 독산동 1005-1</v>
      </c>
      <c r="AN32">
        <f t="shared" si="0"/>
        <v>10</v>
      </c>
      <c r="AO32" t="str">
        <f t="shared" si="1"/>
        <v>이내</v>
      </c>
      <c r="AP32">
        <f t="shared" si="2"/>
        <v>10</v>
      </c>
      <c r="AQ32">
        <f t="shared" si="3"/>
        <v>10</v>
      </c>
      <c r="AR32" t="str">
        <f t="shared" si="4"/>
        <v>B1</v>
      </c>
    </row>
    <row r="33" spans="1:44" x14ac:dyDescent="0.3">
      <c r="A33" t="s">
        <v>7974</v>
      </c>
      <c r="B33" t="s">
        <v>7829</v>
      </c>
      <c r="C33" t="s">
        <v>7846</v>
      </c>
      <c r="D33" t="s">
        <v>7767</v>
      </c>
      <c r="E33" t="s">
        <v>2682</v>
      </c>
      <c r="F33" t="s">
        <v>7831</v>
      </c>
      <c r="G33" t="s">
        <v>7940</v>
      </c>
      <c r="H33">
        <v>5</v>
      </c>
      <c r="I33">
        <v>80000</v>
      </c>
      <c r="J33">
        <v>0</v>
      </c>
      <c r="K33" s="5" t="s">
        <v>7975</v>
      </c>
      <c r="L33">
        <v>377</v>
      </c>
      <c r="M33">
        <v>114</v>
      </c>
      <c r="N33">
        <v>701</v>
      </c>
      <c r="O33">
        <v>222</v>
      </c>
      <c r="P33">
        <v>67</v>
      </c>
      <c r="Q33">
        <v>1194</v>
      </c>
      <c r="R33" t="s">
        <v>7853</v>
      </c>
      <c r="S33" s="1">
        <v>46056</v>
      </c>
      <c r="T33">
        <v>37.453417000000002</v>
      </c>
      <c r="U33">
        <v>126.887851</v>
      </c>
      <c r="V33" t="s">
        <v>7976</v>
      </c>
      <c r="W33" t="s">
        <v>7977</v>
      </c>
      <c r="X33">
        <v>2</v>
      </c>
      <c r="Y33" t="s">
        <v>7975</v>
      </c>
      <c r="Z33" t="s">
        <v>7975</v>
      </c>
      <c r="AA33" t="s">
        <v>7811</v>
      </c>
      <c r="AB33" t="s">
        <v>7978</v>
      </c>
      <c r="AC33">
        <v>80000</v>
      </c>
      <c r="AD33" t="s">
        <v>7810</v>
      </c>
      <c r="AE33" s="2" t="str">
        <f>HYPERLINK("https://fin.land.naver.com/articles/"&amp;표3_[[#This Row],[매물번호]],"link")</f>
        <v>link</v>
      </c>
      <c r="AF33" s="8" t="str" cm="1">
        <f t="array" ref="AF3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33" s="8" t="str" cm="1">
        <f t="array" ref="AG33">_xlfn.TEXTJOIN(",",TRUE,IF(지하철역사_IC!$B$2:$B$1282=AF33,지하철역사_IC!$A$2:$A$1282,""))</f>
        <v>서울1호선</v>
      </c>
      <c r="AH33" s="9" cm="1">
        <f t="array" ref="AH33">RADIANS(SMALL(SQRT((지하철역사_IC!$D$2:$D$1282-표3_[[#This Row],[위도]])^2+(지하철역사_IC!$E$2:$E$1282-표3_[[#This Row],[경도]])^2),1))*6378137</f>
        <v>807.3461493519153</v>
      </c>
      <c r="AI33" s="8" t="str" cm="1">
        <f t="array" ref="AI3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33" s="8" t="str" cm="1">
        <f t="array" ref="AJ33">_xlfn.TEXTJOIN(",",TRUE,IF(지하철역사_IC!$Q$2:$Q$439=AI33,지하철역사_IC!$P$2:$P$439,""))</f>
        <v>다락</v>
      </c>
      <c r="AK33" s="9" cm="1">
        <f t="array" ref="AK33">RADIANS(SMALL(SQRT((지하철역사_IC!$V$2:$V$439-표3_[[#This Row],[위도]])^2+(지하철역사_IC!$T$2:$T$439-표3_[[#This Row],[경도]])^2),1))*6378137</f>
        <v>1111.0440265796619</v>
      </c>
      <c r="AL33" t="str" cm="1">
        <f t="array" ref="AL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" t="str" cm="1">
        <f t="array" ref="AM33">kakaolatlon(표3_[[#This Row],[위도]],표3_[[#This Row],[경도]],"parcel")</f>
        <v>경기 광명시 소하동 49-2</v>
      </c>
      <c r="AN33">
        <f t="shared" si="0"/>
        <v>10</v>
      </c>
      <c r="AO33" t="str">
        <f t="shared" si="1"/>
        <v>이내</v>
      </c>
      <c r="AP33">
        <f t="shared" si="2"/>
        <v>10</v>
      </c>
      <c r="AQ33">
        <f t="shared" si="3"/>
        <v>40</v>
      </c>
      <c r="AR33" t="str">
        <f t="shared" si="4"/>
        <v>중</v>
      </c>
    </row>
    <row r="34" spans="1:44" x14ac:dyDescent="0.3">
      <c r="A34" t="s">
        <v>7979</v>
      </c>
      <c r="B34" t="s">
        <v>7802</v>
      </c>
      <c r="C34" t="s">
        <v>7846</v>
      </c>
      <c r="D34" t="s">
        <v>7767</v>
      </c>
      <c r="E34" t="s">
        <v>2682</v>
      </c>
      <c r="F34" t="s">
        <v>7804</v>
      </c>
      <c r="G34" t="s">
        <v>7805</v>
      </c>
      <c r="H34">
        <v>17</v>
      </c>
      <c r="I34">
        <v>120000</v>
      </c>
      <c r="J34">
        <v>0</v>
      </c>
      <c r="K34" s="5" t="s">
        <v>7858</v>
      </c>
      <c r="L34">
        <v>154</v>
      </c>
      <c r="M34">
        <v>46</v>
      </c>
      <c r="N34">
        <v>2608</v>
      </c>
      <c r="O34">
        <v>79.790000000000006</v>
      </c>
      <c r="P34">
        <v>24</v>
      </c>
      <c r="Q34">
        <v>5000</v>
      </c>
      <c r="R34" t="s">
        <v>7853</v>
      </c>
      <c r="S34" s="1">
        <v>46056</v>
      </c>
      <c r="T34">
        <v>37.47457</v>
      </c>
      <c r="U34">
        <v>126.88981800000001</v>
      </c>
      <c r="V34" t="s">
        <v>7980</v>
      </c>
      <c r="W34" t="s">
        <v>7981</v>
      </c>
      <c r="X34">
        <v>1</v>
      </c>
      <c r="Y34" t="s">
        <v>7810</v>
      </c>
      <c r="Z34" t="s">
        <v>7810</v>
      </c>
      <c r="AA34" t="s">
        <v>7896</v>
      </c>
      <c r="AB34" t="s">
        <v>7982</v>
      </c>
      <c r="AC34">
        <v>120000</v>
      </c>
      <c r="AD34" t="s">
        <v>7810</v>
      </c>
      <c r="AE34" s="2" t="str">
        <f>HYPERLINK("https://fin.land.naver.com/articles/"&amp;표3_[[#This Row],[매물번호]],"link")</f>
        <v>link</v>
      </c>
      <c r="AF34" s="8" t="str" cm="1">
        <f t="array" ref="AF34">_xlfn.LET(_xlpm.data,(지하철역사_IC!$D$2:$D$1282-표3_[[#This Row],[위도]])^2+(지하철역사_IC!$E$2:$E$1282-표3_[[#This Row],[경도]])^2,INDEX(지하철역사_IC!$B$2:$B$1282,MATCH(MIN(_xlpm.data),_xlpm.data,0)))</f>
        <v>독산</v>
      </c>
      <c r="AG34" s="8" t="str" cm="1">
        <f t="array" ref="AG34">_xlfn.TEXTJOIN(",",TRUE,IF(지하철역사_IC!$B$2:$B$1282=AF34,지하철역사_IC!$A$2:$A$1282,""))</f>
        <v>서울1호선,신안산선</v>
      </c>
      <c r="AH34" s="9" cm="1">
        <f t="array" ref="AH34">RADIANS(SMALL(SQRT((지하철역사_IC!$D$2:$D$1282-표3_[[#This Row],[위도]])^2+(지하철역사_IC!$E$2:$E$1282-표3_[[#This Row],[경도]])^2),1))*6378137</f>
        <v>899.00796737553878</v>
      </c>
      <c r="AI34" s="8" t="str" cm="1">
        <f t="array" ref="AI34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34" s="8" t="str" cm="1">
        <f t="array" ref="AJ34">_xlfn.TEXTJOIN(",",TRUE,IF(지하철역사_IC!$Q$2:$Q$439=AI34,지하철역사_IC!$P$2:$P$439,""))</f>
        <v>다락</v>
      </c>
      <c r="AK34" s="9" cm="1">
        <f t="array" ref="AK34">RADIANS(SMALL(SQRT((지하철역사_IC!$V$2:$V$439-표3_[[#This Row],[위도]])^2+(지하철역사_IC!$T$2:$T$439-표3_[[#This Row],[경도]])^2),1))*6378137</f>
        <v>141.08952239871812</v>
      </c>
      <c r="AL34" cm="1">
        <f t="array" ref="AL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34" t="str" cm="1">
        <f t="array" ref="AM34">kakaolatlon(표3_[[#This Row],[위도]],표3_[[#This Row],[경도]],"parcel")</f>
        <v>서울 금천구 가산동 219-5</v>
      </c>
      <c r="AN34">
        <f t="shared" si="0"/>
        <v>10</v>
      </c>
      <c r="AO34" t="str">
        <f t="shared" si="1"/>
        <v>이내</v>
      </c>
      <c r="AP34">
        <f t="shared" si="2"/>
        <v>10</v>
      </c>
      <c r="AQ34">
        <f t="shared" si="3"/>
        <v>20</v>
      </c>
      <c r="AR34" t="str">
        <f t="shared" si="4"/>
        <v>1층</v>
      </c>
    </row>
    <row r="35" spans="1:44" x14ac:dyDescent="0.3">
      <c r="A35" t="s">
        <v>7983</v>
      </c>
      <c r="B35" t="s">
        <v>7862</v>
      </c>
      <c r="C35" t="s">
        <v>7846</v>
      </c>
      <c r="D35" t="s">
        <v>7767</v>
      </c>
      <c r="E35" t="s">
        <v>2682</v>
      </c>
      <c r="F35" t="s">
        <v>7804</v>
      </c>
      <c r="G35" t="s">
        <v>6152</v>
      </c>
      <c r="H35">
        <v>14</v>
      </c>
      <c r="I35">
        <v>65000</v>
      </c>
      <c r="J35">
        <v>0</v>
      </c>
      <c r="K35" s="5" t="s">
        <v>7984</v>
      </c>
      <c r="L35">
        <v>120</v>
      </c>
      <c r="M35">
        <v>36</v>
      </c>
      <c r="N35">
        <v>1805</v>
      </c>
      <c r="O35">
        <v>72.97</v>
      </c>
      <c r="P35">
        <v>22</v>
      </c>
      <c r="Q35">
        <v>2955</v>
      </c>
      <c r="R35" t="s">
        <v>7924</v>
      </c>
      <c r="S35" s="1">
        <v>46056</v>
      </c>
      <c r="T35">
        <v>37.482902000000003</v>
      </c>
      <c r="U35">
        <v>126.896047</v>
      </c>
      <c r="V35" t="s">
        <v>7985</v>
      </c>
      <c r="W35" t="s">
        <v>7855</v>
      </c>
      <c r="X35">
        <v>1</v>
      </c>
      <c r="Y35" t="s">
        <v>7810</v>
      </c>
      <c r="Z35" t="s">
        <v>7810</v>
      </c>
      <c r="AA35" t="s">
        <v>7826</v>
      </c>
      <c r="AB35" t="s">
        <v>7866</v>
      </c>
      <c r="AC35">
        <v>65000</v>
      </c>
      <c r="AD35" t="s">
        <v>7810</v>
      </c>
      <c r="AE35" s="2" t="str">
        <f>HYPERLINK("https://fin.land.naver.com/articles/"&amp;표3_[[#This Row],[매물번호]],"link")</f>
        <v>link</v>
      </c>
      <c r="AF35" s="8" t="str" cm="1">
        <f t="array" ref="AF3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35" s="8" t="str" cm="1">
        <f t="array" ref="AG35">_xlfn.TEXTJOIN(",",TRUE,IF(지하철역사_IC!$B$2:$B$1282=AF35,지하철역사_IC!$A$2:$A$1282,""))</f>
        <v>서울2호선,신안산선</v>
      </c>
      <c r="AH35" s="9" cm="1">
        <f t="array" ref="AH35">RADIANS(SMALL(SQRT((지하철역사_IC!$D$2:$D$1282-표3_[[#This Row],[위도]])^2+(지하철역사_IC!$E$2:$E$1282-표3_[[#This Row],[경도]])^2),1))*6378137</f>
        <v>606.22679145976269</v>
      </c>
      <c r="AI35" s="8" t="str" cm="1">
        <f t="array" ref="AI35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35" s="8" t="str" cm="1">
        <f t="array" ref="AJ35">_xlfn.TEXTJOIN(",",TRUE,IF(지하철역사_IC!$Q$2:$Q$439=AI35,지하철역사_IC!$P$2:$P$439,""))</f>
        <v>다락</v>
      </c>
      <c r="AK35" s="9" cm="1">
        <f t="array" ref="AK35">RADIANS(SMALL(SQRT((지하철역사_IC!$V$2:$V$439-표3_[[#This Row],[위도]])^2+(지하철역사_IC!$T$2:$T$439-표3_[[#This Row],[경도]])^2),1))*6378137</f>
        <v>319.94925323656668</v>
      </c>
      <c r="AL35" cm="1">
        <f t="array" ref="AL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35" t="str" cm="1">
        <f t="array" ref="AM35">kakaolatlon(표3_[[#This Row],[위도]],표3_[[#This Row],[경도]],"parcel")</f>
        <v>서울 구로구 구로동 222-8</v>
      </c>
      <c r="AN35">
        <f t="shared" si="0"/>
        <v>25</v>
      </c>
      <c r="AO35" t="str">
        <f t="shared" si="1"/>
        <v>이내</v>
      </c>
      <c r="AP35">
        <f t="shared" si="2"/>
        <v>26</v>
      </c>
      <c r="AQ35">
        <f t="shared" si="3"/>
        <v>20</v>
      </c>
      <c r="AR35" t="str">
        <f t="shared" si="4"/>
        <v>B1</v>
      </c>
    </row>
    <row r="36" spans="1:44" x14ac:dyDescent="0.3">
      <c r="A36" t="s">
        <v>7986</v>
      </c>
      <c r="B36" t="s">
        <v>7845</v>
      </c>
      <c r="C36" t="s">
        <v>7803</v>
      </c>
      <c r="D36" t="s">
        <v>7767</v>
      </c>
      <c r="E36" t="s">
        <v>2682</v>
      </c>
      <c r="F36" t="s">
        <v>7804</v>
      </c>
      <c r="G36" t="s">
        <v>7814</v>
      </c>
      <c r="H36">
        <v>3</v>
      </c>
      <c r="I36">
        <v>64000</v>
      </c>
      <c r="J36">
        <v>0</v>
      </c>
      <c r="K36" s="5" t="s">
        <v>7987</v>
      </c>
      <c r="L36">
        <v>177</v>
      </c>
      <c r="M36">
        <v>53</v>
      </c>
      <c r="N36">
        <v>1207</v>
      </c>
      <c r="O36">
        <v>80.05</v>
      </c>
      <c r="P36">
        <v>24</v>
      </c>
      <c r="Q36">
        <v>2667</v>
      </c>
      <c r="R36" t="s">
        <v>7924</v>
      </c>
      <c r="S36" s="1">
        <v>46055</v>
      </c>
      <c r="T36">
        <v>37.458243000000003</v>
      </c>
      <c r="U36">
        <v>126.894176</v>
      </c>
      <c r="V36" t="s">
        <v>7988</v>
      </c>
      <c r="W36" t="s">
        <v>7967</v>
      </c>
      <c r="X36">
        <v>1</v>
      </c>
      <c r="Y36" t="s">
        <v>7810</v>
      </c>
      <c r="Z36" t="s">
        <v>7810</v>
      </c>
      <c r="AA36" t="s">
        <v>7811</v>
      </c>
      <c r="AB36" t="s">
        <v>7989</v>
      </c>
      <c r="AC36">
        <v>64000</v>
      </c>
      <c r="AD36" t="s">
        <v>7810</v>
      </c>
      <c r="AE36" s="2" t="str">
        <f>HYPERLINK("https://fin.land.naver.com/articles/"&amp;표3_[[#This Row],[매물번호]],"link")</f>
        <v>link</v>
      </c>
      <c r="AF36" s="8" t="str" cm="1">
        <f t="array" ref="AF3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36" s="8" t="str" cm="1">
        <f t="array" ref="AG36">_xlfn.TEXTJOIN(",",TRUE,IF(지하철역사_IC!$B$2:$B$1282=AF36,지하철역사_IC!$A$2:$A$1282,""))</f>
        <v>서울1호선</v>
      </c>
      <c r="AH36" s="9" cm="1">
        <f t="array" ref="AH36">RADIANS(SMALL(SQRT((지하철역사_IC!$D$2:$D$1282-표3_[[#This Row],[위도]])^2+(지하철역사_IC!$E$2:$E$1282-표3_[[#This Row],[경도]])^2),1))*6378137</f>
        <v>147.11594581163098</v>
      </c>
      <c r="AI36" s="8" t="str" cm="1">
        <f t="array" ref="AI36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36" s="8" t="str" cm="1">
        <f t="array" ref="AJ36">_xlfn.TEXTJOIN(",",TRUE,IF(지하철역사_IC!$Q$2:$Q$439=AI36,지하철역사_IC!$P$2:$P$439,""))</f>
        <v>다락</v>
      </c>
      <c r="AK36" s="9" cm="1">
        <f t="array" ref="AK36">RADIANS(SMALL(SQRT((지하철역사_IC!$V$2:$V$439-표3_[[#This Row],[위도]])^2+(지하철역사_IC!$T$2:$T$439-표3_[[#This Row],[경도]])^2),1))*6378137</f>
        <v>1208.8508992008688</v>
      </c>
      <c r="AL36" t="str" cm="1">
        <f t="array" ref="AL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" t="str" cm="1">
        <f t="array" ref="AM36">kakaolatlon(표3_[[#This Row],[위도]],표3_[[#This Row],[경도]],"parcel")</f>
        <v>서울 금천구 독산동 1150</v>
      </c>
      <c r="AN36">
        <f t="shared" si="0"/>
        <v>10</v>
      </c>
      <c r="AO36" t="str">
        <f t="shared" si="1"/>
        <v>이내</v>
      </c>
      <c r="AP36">
        <f t="shared" si="2"/>
        <v>10</v>
      </c>
      <c r="AQ36">
        <f t="shared" si="3"/>
        <v>20</v>
      </c>
      <c r="AR36" t="str">
        <f t="shared" si="4"/>
        <v>중</v>
      </c>
    </row>
    <row r="37" spans="1:44" x14ac:dyDescent="0.3">
      <c r="A37" t="s">
        <v>7990</v>
      </c>
      <c r="B37" t="s">
        <v>7802</v>
      </c>
      <c r="C37" t="s">
        <v>7803</v>
      </c>
      <c r="D37" t="s">
        <v>7767</v>
      </c>
      <c r="E37" t="s">
        <v>2682</v>
      </c>
      <c r="F37" t="s">
        <v>7804</v>
      </c>
      <c r="G37" t="s">
        <v>7805</v>
      </c>
      <c r="H37">
        <v>15</v>
      </c>
      <c r="I37">
        <v>170000</v>
      </c>
      <c r="J37">
        <v>0</v>
      </c>
      <c r="K37" s="5" t="s">
        <v>7991</v>
      </c>
      <c r="L37">
        <v>209</v>
      </c>
      <c r="M37">
        <v>63</v>
      </c>
      <c r="N37">
        <v>2698</v>
      </c>
      <c r="O37">
        <v>115.92</v>
      </c>
      <c r="P37">
        <v>35</v>
      </c>
      <c r="Q37">
        <v>4857</v>
      </c>
      <c r="R37" t="s">
        <v>7853</v>
      </c>
      <c r="S37" s="1">
        <v>46055</v>
      </c>
      <c r="T37">
        <v>37.480310000000003</v>
      </c>
      <c r="U37">
        <v>126.885364</v>
      </c>
      <c r="V37" t="s">
        <v>7992</v>
      </c>
      <c r="W37" t="s">
        <v>7993</v>
      </c>
      <c r="X37">
        <v>1</v>
      </c>
      <c r="Y37" t="s">
        <v>7810</v>
      </c>
      <c r="Z37" t="s">
        <v>7810</v>
      </c>
      <c r="AA37" t="s">
        <v>7826</v>
      </c>
      <c r="AB37" t="s">
        <v>7994</v>
      </c>
      <c r="AC37">
        <v>170000</v>
      </c>
      <c r="AD37" t="s">
        <v>7810</v>
      </c>
      <c r="AE37" s="2" t="str">
        <f>HYPERLINK("https://fin.land.naver.com/articles/"&amp;표3_[[#This Row],[매물번호]],"link")</f>
        <v>link</v>
      </c>
      <c r="AF37" s="8" t="str" cm="1">
        <f t="array" ref="AF3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37" s="8" t="str" cm="1">
        <f t="array" ref="AG37">_xlfn.TEXTJOIN(",",TRUE,IF(지하철역사_IC!$B$2:$B$1282=AF37,지하철역사_IC!$A$2:$A$1282,""))</f>
        <v>서울1호선,서울7호선</v>
      </c>
      <c r="AH37" s="9" cm="1">
        <f t="array" ref="AH37">RADIANS(SMALL(SQRT((지하철역사_IC!$D$2:$D$1282-표3_[[#This Row],[위도]])^2+(지하철역사_IC!$E$2:$E$1282-표3_[[#This Row],[경도]])^2),1))*6378137</f>
        <v>419.24220591724855</v>
      </c>
      <c r="AI37" s="8" t="str" cm="1">
        <f t="array" ref="AI3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37" s="8" t="str" cm="1">
        <f t="array" ref="AJ37">_xlfn.TEXTJOIN(",",TRUE,IF(지하철역사_IC!$Q$2:$Q$439=AI37,지하철역사_IC!$P$2:$P$439,""))</f>
        <v>다락</v>
      </c>
      <c r="AK37" s="9" cm="1">
        <f t="array" ref="AK37">RADIANS(SMALL(SQRT((지하철역사_IC!$V$2:$V$439-표3_[[#This Row],[위도]])^2+(지하철역사_IC!$T$2:$T$439-표3_[[#This Row],[경도]])^2),1))*6378137</f>
        <v>604.5830628626718</v>
      </c>
      <c r="AL37" cm="1">
        <f t="array" ref="AL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37" t="str" cm="1">
        <f t="array" ref="AM37">kakaolatlon(표3_[[#This Row],[위도]],표3_[[#This Row],[경도]],"parcel")</f>
        <v>서울 금천구 가산동 60-17</v>
      </c>
      <c r="AN37">
        <f t="shared" si="0"/>
        <v>25</v>
      </c>
      <c r="AO37" t="str">
        <f t="shared" si="1"/>
        <v>이내</v>
      </c>
      <c r="AP37">
        <f t="shared" si="2"/>
        <v>26</v>
      </c>
      <c r="AQ37">
        <f t="shared" si="3"/>
        <v>30</v>
      </c>
      <c r="AR37" t="str">
        <f t="shared" si="4"/>
        <v>1층</v>
      </c>
    </row>
    <row r="38" spans="1:44" x14ac:dyDescent="0.3">
      <c r="A38" t="s">
        <v>7995</v>
      </c>
      <c r="B38" t="s">
        <v>7904</v>
      </c>
      <c r="C38" t="s">
        <v>7803</v>
      </c>
      <c r="D38" t="s">
        <v>7767</v>
      </c>
      <c r="E38" t="s">
        <v>2682</v>
      </c>
      <c r="F38" t="s">
        <v>7831</v>
      </c>
      <c r="G38" t="s">
        <v>7805</v>
      </c>
      <c r="H38">
        <v>1</v>
      </c>
      <c r="I38">
        <v>88000</v>
      </c>
      <c r="J38">
        <v>0</v>
      </c>
      <c r="K38" s="5" t="s">
        <v>7905</v>
      </c>
      <c r="L38">
        <v>58</v>
      </c>
      <c r="M38">
        <v>17</v>
      </c>
      <c r="N38">
        <v>5176</v>
      </c>
      <c r="O38">
        <v>50.06</v>
      </c>
      <c r="P38">
        <v>15</v>
      </c>
      <c r="Q38">
        <v>5867</v>
      </c>
      <c r="R38" t="s">
        <v>7807</v>
      </c>
      <c r="S38" s="1">
        <v>46055</v>
      </c>
      <c r="T38">
        <v>37.484003999999999</v>
      </c>
      <c r="U38">
        <v>126.905445</v>
      </c>
      <c r="V38" t="s">
        <v>7996</v>
      </c>
      <c r="W38" t="s">
        <v>7997</v>
      </c>
      <c r="X38">
        <v>2</v>
      </c>
      <c r="Y38" t="s">
        <v>7905</v>
      </c>
      <c r="Z38" t="s">
        <v>7905</v>
      </c>
      <c r="AA38" t="s">
        <v>7819</v>
      </c>
      <c r="AB38" t="s">
        <v>7998</v>
      </c>
      <c r="AC38">
        <v>88000</v>
      </c>
      <c r="AD38" t="s">
        <v>7810</v>
      </c>
      <c r="AE38" s="2" t="str">
        <f>HYPERLINK("https://fin.land.naver.com/articles/"&amp;표3_[[#This Row],[매물번호]],"link")</f>
        <v>link</v>
      </c>
      <c r="AF38" s="8" t="str" cm="1">
        <f t="array" ref="AF3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38" s="8" t="str" cm="1">
        <f t="array" ref="AG38">_xlfn.TEXTJOIN(",",TRUE,IF(지하철역사_IC!$B$2:$B$1282=AF38,지하철역사_IC!$A$2:$A$1282,""))</f>
        <v>서울2호선,신안산선</v>
      </c>
      <c r="AH38" s="9" cm="1">
        <f t="array" ref="AH38">RADIANS(SMALL(SQRT((지하철역사_IC!$D$2:$D$1282-표3_[[#This Row],[위도]])^2+(지하철역사_IC!$E$2:$E$1282-표3_[[#This Row],[경도]])^2),1))*6378137</f>
        <v>534.85222916665407</v>
      </c>
      <c r="AI38" s="8" t="str" cm="1">
        <f t="array" ref="AI3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38" s="8" t="str" cm="1">
        <f t="array" ref="AJ38">_xlfn.TEXTJOIN(",",TRUE,IF(지하철역사_IC!$Q$2:$Q$439=AI38,지하철역사_IC!$P$2:$P$439,""))</f>
        <v>다락</v>
      </c>
      <c r="AK38" s="9" cm="1">
        <f t="array" ref="AK38">RADIANS(SMALL(SQRT((지하철역사_IC!$V$2:$V$439-표3_[[#This Row],[위도]])^2+(지하철역사_IC!$T$2:$T$439-표3_[[#This Row],[경도]])^2),1))*6378137</f>
        <v>197.92117552971294</v>
      </c>
      <c r="AL38" cm="1">
        <f t="array" ref="AL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38" t="str" cm="1">
        <f t="array" ref="AM38">kakaolatlon(표3_[[#This Row],[위도]],표3_[[#This Row],[경도]],"parcel")</f>
        <v>서울 관악구 신림동 1746</v>
      </c>
      <c r="AN38">
        <f t="shared" si="0"/>
        <v>4</v>
      </c>
      <c r="AO38" t="str">
        <f t="shared" si="1"/>
        <v>이내</v>
      </c>
      <c r="AP38">
        <f t="shared" si="2"/>
        <v>10</v>
      </c>
      <c r="AQ38">
        <f t="shared" si="3"/>
        <v>10</v>
      </c>
      <c r="AR38" t="str">
        <f t="shared" si="4"/>
        <v>1층</v>
      </c>
    </row>
    <row r="39" spans="1:44" x14ac:dyDescent="0.3">
      <c r="A39" t="s">
        <v>7999</v>
      </c>
      <c r="B39" t="s">
        <v>7802</v>
      </c>
      <c r="C39" t="s">
        <v>7830</v>
      </c>
      <c r="D39" t="s">
        <v>7767</v>
      </c>
      <c r="E39" t="s">
        <v>2682</v>
      </c>
      <c r="F39" t="s">
        <v>7804</v>
      </c>
      <c r="G39" t="s">
        <v>7805</v>
      </c>
      <c r="H39">
        <v>13</v>
      </c>
      <c r="I39">
        <v>18000</v>
      </c>
      <c r="J39">
        <v>0</v>
      </c>
      <c r="K39" s="5" t="s">
        <v>8000</v>
      </c>
      <c r="L39">
        <v>66</v>
      </c>
      <c r="M39">
        <v>19</v>
      </c>
      <c r="N39">
        <v>947</v>
      </c>
      <c r="O39">
        <v>39.96</v>
      </c>
      <c r="P39">
        <v>12</v>
      </c>
      <c r="Q39">
        <v>1500</v>
      </c>
      <c r="R39" t="s">
        <v>7924</v>
      </c>
      <c r="S39" s="1">
        <v>46055</v>
      </c>
      <c r="T39">
        <v>37.472282</v>
      </c>
      <c r="U39">
        <v>126.88594500000001</v>
      </c>
      <c r="V39" t="s">
        <v>8001</v>
      </c>
      <c r="W39" t="s">
        <v>8002</v>
      </c>
      <c r="X39">
        <v>1</v>
      </c>
      <c r="Y39" t="s">
        <v>7810</v>
      </c>
      <c r="Z39" t="s">
        <v>7810</v>
      </c>
      <c r="AA39" t="s">
        <v>7826</v>
      </c>
      <c r="AB39" t="s">
        <v>8003</v>
      </c>
      <c r="AC39">
        <v>18000</v>
      </c>
      <c r="AD39" t="s">
        <v>7810</v>
      </c>
      <c r="AE39" s="2" t="str">
        <f>HYPERLINK("https://fin.land.naver.com/articles/"&amp;표3_[[#This Row],[매물번호]],"link")</f>
        <v>link</v>
      </c>
      <c r="AF39" s="8" t="str" cm="1">
        <f t="array" ref="AF39">_xlfn.LET(_xlpm.data,(지하철역사_IC!$D$2:$D$1282-표3_[[#This Row],[위도]])^2+(지하철역사_IC!$E$2:$E$1282-표3_[[#This Row],[경도]])^2,INDEX(지하철역사_IC!$B$2:$B$1282,MATCH(MIN(_xlpm.data),_xlpm.data,0)))</f>
        <v>독산</v>
      </c>
      <c r="AG39" s="8" t="str" cm="1">
        <f t="array" ref="AG39">_xlfn.TEXTJOIN(",",TRUE,IF(지하철역사_IC!$B$2:$B$1282=AF39,지하철역사_IC!$A$2:$A$1282,""))</f>
        <v>서울1호선,신안산선</v>
      </c>
      <c r="AH39" s="9" cm="1">
        <f t="array" ref="AH39">RADIANS(SMALL(SQRT((지하철역사_IC!$D$2:$D$1282-표3_[[#This Row],[위도]])^2+(지하철역사_IC!$E$2:$E$1282-표3_[[#This Row],[경도]])^2),1))*6378137</f>
        <v>740.33628667447351</v>
      </c>
      <c r="AI39" s="8" t="str" cm="1">
        <f t="array" ref="AI39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39" s="8" t="str" cm="1">
        <f t="array" ref="AJ39">_xlfn.TEXTJOIN(",",TRUE,IF(지하철역사_IC!$Q$2:$Q$439=AI39,지하철역사_IC!$P$2:$P$439,""))</f>
        <v>다락</v>
      </c>
      <c r="AK39" s="9" cm="1">
        <f t="array" ref="AK39">RADIANS(SMALL(SQRT((지하철역사_IC!$V$2:$V$439-표3_[[#This Row],[위도]])^2+(지하철역사_IC!$T$2:$T$439-표3_[[#This Row],[경도]])^2),1))*6378137</f>
        <v>299.77819040326756</v>
      </c>
      <c r="AL39" cm="1">
        <f t="array" ref="AL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39" t="str" cm="1">
        <f t="array" ref="AM39">kakaolatlon(표3_[[#This Row],[위도]],표3_[[#This Row],[경도]],"parcel")</f>
        <v>서울 금천구 가산동 319</v>
      </c>
      <c r="AN39">
        <f t="shared" si="0"/>
        <v>25</v>
      </c>
      <c r="AO39" t="str">
        <f t="shared" si="1"/>
        <v>이내</v>
      </c>
      <c r="AP39">
        <f t="shared" si="2"/>
        <v>26</v>
      </c>
      <c r="AQ39">
        <f t="shared" si="3"/>
        <v>10</v>
      </c>
      <c r="AR39" t="str">
        <f t="shared" si="4"/>
        <v>1층</v>
      </c>
    </row>
    <row r="40" spans="1:44" x14ac:dyDescent="0.3">
      <c r="A40" t="s">
        <v>8004</v>
      </c>
      <c r="B40" t="s">
        <v>7862</v>
      </c>
      <c r="C40" t="s">
        <v>7803</v>
      </c>
      <c r="D40" t="s">
        <v>7767</v>
      </c>
      <c r="E40" t="s">
        <v>2682</v>
      </c>
      <c r="F40" t="s">
        <v>7804</v>
      </c>
      <c r="G40" t="s">
        <v>7805</v>
      </c>
      <c r="H40">
        <v>19</v>
      </c>
      <c r="I40">
        <v>40000</v>
      </c>
      <c r="J40">
        <v>0</v>
      </c>
      <c r="K40" s="5" t="s">
        <v>8005</v>
      </c>
      <c r="L40">
        <v>102</v>
      </c>
      <c r="M40">
        <v>30</v>
      </c>
      <c r="N40">
        <v>1333</v>
      </c>
      <c r="O40">
        <v>51.64</v>
      </c>
      <c r="P40">
        <v>15</v>
      </c>
      <c r="Q40">
        <v>2667</v>
      </c>
      <c r="R40" t="s">
        <v>7807</v>
      </c>
      <c r="S40" s="1">
        <v>46055</v>
      </c>
      <c r="T40">
        <v>37.481968000000002</v>
      </c>
      <c r="U40">
        <v>126.892287</v>
      </c>
      <c r="V40" t="s">
        <v>8006</v>
      </c>
      <c r="W40" t="s">
        <v>8007</v>
      </c>
      <c r="X40">
        <v>2</v>
      </c>
      <c r="Y40" t="s">
        <v>8005</v>
      </c>
      <c r="Z40" t="s">
        <v>8005</v>
      </c>
      <c r="AA40" t="s">
        <v>7826</v>
      </c>
      <c r="AB40" t="s">
        <v>8003</v>
      </c>
      <c r="AC40">
        <v>40000</v>
      </c>
      <c r="AD40" t="s">
        <v>7810</v>
      </c>
      <c r="AE40" s="2" t="str">
        <f>HYPERLINK("https://fin.land.naver.com/articles/"&amp;표3_[[#This Row],[매물번호]],"link")</f>
        <v>link</v>
      </c>
      <c r="AF40" s="8" t="str" cm="1">
        <f t="array" ref="AF40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40" s="8" t="str" cm="1">
        <f t="array" ref="AG40">_xlfn.TEXTJOIN(",",TRUE,IF(지하철역사_IC!$B$2:$B$1282=AF40,지하철역사_IC!$A$2:$A$1282,""))</f>
        <v>서울7호선</v>
      </c>
      <c r="AH40" s="9" cm="1">
        <f t="array" ref="AH40">RADIANS(SMALL(SQRT((지하철역사_IC!$D$2:$D$1282-표3_[[#This Row],[위도]])^2+(지하철역사_IC!$E$2:$E$1282-표3_[[#This Row],[경도]])^2),1))*6378137</f>
        <v>702.21697778934163</v>
      </c>
      <c r="AI40" s="8" t="str" cm="1">
        <f t="array" ref="AI40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40" s="8" t="str" cm="1">
        <f t="array" ref="AJ40">_xlfn.TEXTJOIN(",",TRUE,IF(지하철역사_IC!$Q$2:$Q$439=AI40,지하철역사_IC!$P$2:$P$439,""))</f>
        <v>다락</v>
      </c>
      <c r="AK40" s="9" cm="1">
        <f t="array" ref="AK40">RADIANS(SMALL(SQRT((지하철역사_IC!$V$2:$V$439-표3_[[#This Row],[위도]])^2+(지하철역사_IC!$T$2:$T$439-표3_[[#This Row],[경도]])^2),1))*6378137</f>
        <v>118.85622142544167</v>
      </c>
      <c r="AL40" cm="1">
        <f t="array" ref="AL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40" t="str" cm="1">
        <f t="array" ref="AM40">kakaolatlon(표3_[[#This Row],[위도]],표3_[[#This Row],[경도]],"parcel")</f>
        <v>서울 구로구 구로동 237</v>
      </c>
      <c r="AN40">
        <f t="shared" si="0"/>
        <v>10</v>
      </c>
      <c r="AO40" t="str">
        <f t="shared" si="1"/>
        <v>이내</v>
      </c>
      <c r="AP40">
        <f t="shared" si="2"/>
        <v>10</v>
      </c>
      <c r="AQ40">
        <f t="shared" si="3"/>
        <v>10</v>
      </c>
      <c r="AR40" t="str">
        <f t="shared" si="4"/>
        <v>1층</v>
      </c>
    </row>
    <row r="41" spans="1:44" x14ac:dyDescent="0.3">
      <c r="A41" t="s">
        <v>8008</v>
      </c>
      <c r="B41" t="s">
        <v>7829</v>
      </c>
      <c r="C41" t="s">
        <v>7830</v>
      </c>
      <c r="D41" t="s">
        <v>7767</v>
      </c>
      <c r="E41" t="s">
        <v>2682</v>
      </c>
      <c r="F41" t="s">
        <v>7831</v>
      </c>
      <c r="G41" t="s">
        <v>8009</v>
      </c>
      <c r="H41">
        <v>8</v>
      </c>
      <c r="I41">
        <v>55000</v>
      </c>
      <c r="J41">
        <v>0</v>
      </c>
      <c r="K41" s="5" t="s">
        <v>7935</v>
      </c>
      <c r="L41">
        <v>237</v>
      </c>
      <c r="M41">
        <v>71</v>
      </c>
      <c r="N41">
        <v>774</v>
      </c>
      <c r="O41">
        <v>142.80000000000001</v>
      </c>
      <c r="P41">
        <v>43</v>
      </c>
      <c r="Q41">
        <v>1279</v>
      </c>
      <c r="R41" t="s">
        <v>7848</v>
      </c>
      <c r="S41" s="1">
        <v>46055</v>
      </c>
      <c r="T41">
        <v>37.447268999999999</v>
      </c>
      <c r="U41">
        <v>126.88336099999999</v>
      </c>
      <c r="V41" t="s">
        <v>8010</v>
      </c>
      <c r="W41" t="s">
        <v>8011</v>
      </c>
      <c r="X41">
        <v>1</v>
      </c>
      <c r="Y41" t="s">
        <v>7810</v>
      </c>
      <c r="Z41" t="s">
        <v>7810</v>
      </c>
      <c r="AA41" t="s">
        <v>7836</v>
      </c>
      <c r="AB41" t="s">
        <v>7837</v>
      </c>
      <c r="AC41">
        <v>55000</v>
      </c>
      <c r="AD41" t="s">
        <v>7810</v>
      </c>
      <c r="AE41" s="2" t="str">
        <f>HYPERLINK("https://fin.land.naver.com/articles/"&amp;표3_[[#This Row],[매물번호]],"link")</f>
        <v>link</v>
      </c>
      <c r="AF41" s="8" t="str" cm="1">
        <f t="array" ref="AF4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41" s="8" t="str" cm="1">
        <f t="array" ref="AG41">_xlfn.TEXTJOIN(",",TRUE,IF(지하철역사_IC!$B$2:$B$1282=AF41,지하철역사_IC!$A$2:$A$1282,""))</f>
        <v>서울1호선</v>
      </c>
      <c r="AH41" s="9" cm="1">
        <f t="array" ref="AH41">RADIANS(SMALL(SQRT((지하철역사_IC!$D$2:$D$1282-표3_[[#This Row],[위도]])^2+(지하철역사_IC!$E$2:$E$1282-표3_[[#This Row],[경도]])^2),1))*6378137</f>
        <v>1615.7398240411108</v>
      </c>
      <c r="AI41" s="8" t="str" cm="1">
        <f t="array" ref="AI4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41" s="8" t="str" cm="1">
        <f t="array" ref="AJ41">_xlfn.TEXTJOIN(",",TRUE,IF(지하철역사_IC!$Q$2:$Q$439=AI41,지하철역사_IC!$P$2:$P$439,""))</f>
        <v>다락</v>
      </c>
      <c r="AK41" s="9" cm="1">
        <f t="array" ref="AK41">RADIANS(SMALL(SQRT((지하철역사_IC!$V$2:$V$439-표3_[[#This Row],[위도]])^2+(지하철역사_IC!$T$2:$T$439-표3_[[#This Row],[경도]])^2),1))*6378137</f>
        <v>1196.1783224652847</v>
      </c>
      <c r="AL41" t="str" cm="1">
        <f t="array" ref="AL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" t="str" cm="1">
        <f t="array" ref="AM41">kakaolatlon(표3_[[#This Row],[위도]],표3_[[#This Row],[경도]],"parcel")</f>
        <v>경기 광명시 소하동 1341-2</v>
      </c>
      <c r="AN41">
        <f t="shared" si="0"/>
        <v>25</v>
      </c>
      <c r="AO41" t="str">
        <f t="shared" si="1"/>
        <v>이내</v>
      </c>
      <c r="AP41">
        <f t="shared" si="2"/>
        <v>26</v>
      </c>
      <c r="AQ41">
        <f t="shared" si="3"/>
        <v>40</v>
      </c>
      <c r="AR41" t="str">
        <f t="shared" si="4"/>
        <v>고</v>
      </c>
    </row>
    <row r="42" spans="1:44" x14ac:dyDescent="0.3">
      <c r="A42" t="s">
        <v>8012</v>
      </c>
      <c r="B42" t="s">
        <v>7845</v>
      </c>
      <c r="C42" t="s">
        <v>7830</v>
      </c>
      <c r="D42" t="s">
        <v>7767</v>
      </c>
      <c r="E42" t="s">
        <v>2682</v>
      </c>
      <c r="F42" t="s">
        <v>7804</v>
      </c>
      <c r="G42" t="s">
        <v>7805</v>
      </c>
      <c r="H42">
        <v>11</v>
      </c>
      <c r="I42">
        <v>110000</v>
      </c>
      <c r="J42">
        <v>0</v>
      </c>
      <c r="K42" s="5" t="s">
        <v>7916</v>
      </c>
      <c r="L42">
        <v>65</v>
      </c>
      <c r="M42">
        <v>19</v>
      </c>
      <c r="N42">
        <v>5789</v>
      </c>
      <c r="O42">
        <v>65.88</v>
      </c>
      <c r="P42">
        <v>19</v>
      </c>
      <c r="Q42">
        <v>5789</v>
      </c>
      <c r="R42" t="s">
        <v>7816</v>
      </c>
      <c r="S42" s="1">
        <v>46055</v>
      </c>
      <c r="T42">
        <v>37.465076000000003</v>
      </c>
      <c r="U42">
        <v>126.890423</v>
      </c>
      <c r="V42" t="s">
        <v>8013</v>
      </c>
      <c r="W42" t="s">
        <v>7960</v>
      </c>
      <c r="X42">
        <v>1</v>
      </c>
      <c r="Y42" t="s">
        <v>7810</v>
      </c>
      <c r="Z42" t="s">
        <v>7810</v>
      </c>
      <c r="AA42" t="s">
        <v>7811</v>
      </c>
      <c r="AB42" t="s">
        <v>8014</v>
      </c>
      <c r="AC42">
        <v>110000</v>
      </c>
      <c r="AD42" t="s">
        <v>7810</v>
      </c>
      <c r="AE42" s="2" t="str">
        <f>HYPERLINK("https://fin.land.naver.com/articles/"&amp;표3_[[#This Row],[매물번호]],"link")</f>
        <v>link</v>
      </c>
      <c r="AF42" s="8" t="str" cm="1">
        <f t="array" ref="AF42">_xlfn.LET(_xlpm.data,(지하철역사_IC!$D$2:$D$1282-표3_[[#This Row],[위도]])^2+(지하철역사_IC!$E$2:$E$1282-표3_[[#This Row],[경도]])^2,INDEX(지하철역사_IC!$B$2:$B$1282,MATCH(MIN(_xlpm.data),_xlpm.data,0)))</f>
        <v>독산</v>
      </c>
      <c r="AG42" s="8" t="str" cm="1">
        <f t="array" ref="AG42">_xlfn.TEXTJOIN(",",TRUE,IF(지하철역사_IC!$B$2:$B$1282=AF42,지하철역사_IC!$A$2:$A$1282,""))</f>
        <v>서울1호선,신안산선</v>
      </c>
      <c r="AH42" s="9" cm="1">
        <f t="array" ref="AH42">RADIANS(SMALL(SQRT((지하철역사_IC!$D$2:$D$1282-표3_[[#This Row],[위도]])^2+(지하철역사_IC!$E$2:$E$1282-표3_[[#This Row],[경도]])^2),1))*6378137</f>
        <v>206.19712351687861</v>
      </c>
      <c r="AI42" s="8" t="str" cm="1">
        <f t="array" ref="AI42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42" s="8" t="str" cm="1">
        <f t="array" ref="AJ42">_xlfn.TEXTJOIN(",",TRUE,IF(지하철역사_IC!$Q$2:$Q$439=AI42,지하철역사_IC!$P$2:$P$439,""))</f>
        <v>다락</v>
      </c>
      <c r="AK42" s="9" cm="1">
        <f t="array" ref="AK42">RADIANS(SMALL(SQRT((지하철역사_IC!$V$2:$V$439-표3_[[#This Row],[위도]])^2+(지하철역사_IC!$T$2:$T$439-표3_[[#This Row],[경도]])^2),1))*6378137</f>
        <v>723.86900325004297</v>
      </c>
      <c r="AL42" t="str" cm="1">
        <f t="array" ref="AL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" t="str" cm="1">
        <f t="array" ref="AM42">kakaolatlon(표3_[[#This Row],[위도]],표3_[[#This Row],[경도]],"parcel")</f>
        <v>서울 금천구 독산동 1004-13</v>
      </c>
      <c r="AN42">
        <f t="shared" si="0"/>
        <v>10</v>
      </c>
      <c r="AO42" t="str">
        <f t="shared" si="1"/>
        <v>이내</v>
      </c>
      <c r="AP42">
        <f t="shared" si="2"/>
        <v>10</v>
      </c>
      <c r="AQ42">
        <f t="shared" si="3"/>
        <v>10</v>
      </c>
      <c r="AR42" t="str">
        <f t="shared" si="4"/>
        <v>1층</v>
      </c>
    </row>
    <row r="43" spans="1:44" x14ac:dyDescent="0.3">
      <c r="A43" t="s">
        <v>8015</v>
      </c>
      <c r="B43" t="s">
        <v>7862</v>
      </c>
      <c r="C43" t="s">
        <v>7830</v>
      </c>
      <c r="D43" t="s">
        <v>7767</v>
      </c>
      <c r="E43" t="s">
        <v>2682</v>
      </c>
      <c r="F43" t="s">
        <v>7831</v>
      </c>
      <c r="G43" t="s">
        <v>6152</v>
      </c>
      <c r="H43">
        <v>20</v>
      </c>
      <c r="I43">
        <v>100000</v>
      </c>
      <c r="J43">
        <v>0</v>
      </c>
      <c r="K43" s="5" t="s">
        <v>8016</v>
      </c>
      <c r="L43">
        <v>332</v>
      </c>
      <c r="M43">
        <v>100</v>
      </c>
      <c r="N43">
        <v>1000</v>
      </c>
      <c r="O43">
        <v>189.93</v>
      </c>
      <c r="P43">
        <v>57</v>
      </c>
      <c r="Q43">
        <v>1754</v>
      </c>
      <c r="R43" t="s">
        <v>7823</v>
      </c>
      <c r="S43" s="1">
        <v>46055</v>
      </c>
      <c r="T43">
        <v>37.483691</v>
      </c>
      <c r="U43">
        <v>126.89543399999999</v>
      </c>
      <c r="V43" t="s">
        <v>8017</v>
      </c>
      <c r="W43" t="s">
        <v>7901</v>
      </c>
      <c r="X43">
        <v>2</v>
      </c>
      <c r="Y43" t="s">
        <v>8016</v>
      </c>
      <c r="Z43" t="s">
        <v>8016</v>
      </c>
      <c r="AA43" t="s">
        <v>7826</v>
      </c>
      <c r="AB43" t="s">
        <v>8018</v>
      </c>
      <c r="AC43">
        <v>100000</v>
      </c>
      <c r="AD43" t="s">
        <v>7810</v>
      </c>
      <c r="AE43" s="2" t="str">
        <f>HYPERLINK("https://fin.land.naver.com/articles/"&amp;표3_[[#This Row],[매물번호]],"link")</f>
        <v>link</v>
      </c>
      <c r="AF43" s="8" t="str" cm="1">
        <f t="array" ref="AF43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43" s="8" t="str" cm="1">
        <f t="array" ref="AG43">_xlfn.TEXTJOIN(",",TRUE,IF(지하철역사_IC!$B$2:$B$1282=AF43,지하철역사_IC!$A$2:$A$1282,""))</f>
        <v>서울2호선,신안산선</v>
      </c>
      <c r="AH43" s="9" cm="1">
        <f t="array" ref="AH43">RADIANS(SMALL(SQRT((지하철역사_IC!$D$2:$D$1282-표3_[[#This Row],[위도]])^2+(지하철역사_IC!$E$2:$E$1282-표3_[[#This Row],[경도]])^2),1))*6378137</f>
        <v>635.04358503600565</v>
      </c>
      <c r="AI43" s="8" t="str" cm="1">
        <f t="array" ref="AI43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43" s="8" t="str" cm="1">
        <f t="array" ref="AJ43">_xlfn.TEXTJOIN(",",TRUE,IF(지하철역사_IC!$Q$2:$Q$439=AI43,지하철역사_IC!$P$2:$P$439,""))</f>
        <v>다락</v>
      </c>
      <c r="AK43" s="9" cm="1">
        <f t="array" ref="AK43">RADIANS(SMALL(SQRT((지하철역사_IC!$V$2:$V$439-표3_[[#This Row],[위도]])^2+(지하철역사_IC!$T$2:$T$439-표3_[[#This Row],[경도]])^2),1))*6378137</f>
        <v>317.77575917223584</v>
      </c>
      <c r="AL43" cm="1">
        <f t="array" ref="AL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43" t="str" cm="1">
        <f t="array" ref="AM43">kakaolatlon(표3_[[#This Row],[위도]],표3_[[#This Row],[경도]],"parcel")</f>
        <v>서울 구로구 구로동 212-8</v>
      </c>
      <c r="AN43">
        <f t="shared" si="0"/>
        <v>25</v>
      </c>
      <c r="AO43" t="str">
        <f t="shared" si="1"/>
        <v>이내</v>
      </c>
      <c r="AP43">
        <f t="shared" si="2"/>
        <v>26</v>
      </c>
      <c r="AQ43">
        <f t="shared" si="3"/>
        <v>40</v>
      </c>
      <c r="AR43" t="str">
        <f t="shared" si="4"/>
        <v>B1</v>
      </c>
    </row>
    <row r="44" spans="1:44" x14ac:dyDescent="0.3">
      <c r="A44" t="s">
        <v>8019</v>
      </c>
      <c r="B44" t="s">
        <v>7802</v>
      </c>
      <c r="C44" t="s">
        <v>7803</v>
      </c>
      <c r="D44" t="s">
        <v>7767</v>
      </c>
      <c r="E44" t="s">
        <v>2682</v>
      </c>
      <c r="F44" t="s">
        <v>7804</v>
      </c>
      <c r="G44" t="s">
        <v>7814</v>
      </c>
      <c r="H44">
        <v>16</v>
      </c>
      <c r="I44">
        <v>75000</v>
      </c>
      <c r="J44">
        <v>0</v>
      </c>
      <c r="K44" s="5" t="s">
        <v>7863</v>
      </c>
      <c r="L44">
        <v>114</v>
      </c>
      <c r="M44">
        <v>34</v>
      </c>
      <c r="N44">
        <v>2205</v>
      </c>
      <c r="O44">
        <v>57.54</v>
      </c>
      <c r="P44">
        <v>17</v>
      </c>
      <c r="Q44">
        <v>4412</v>
      </c>
      <c r="R44" t="s">
        <v>7833</v>
      </c>
      <c r="S44" s="1">
        <v>46055</v>
      </c>
      <c r="T44">
        <v>37.480722</v>
      </c>
      <c r="U44">
        <v>126.885105</v>
      </c>
      <c r="V44" t="s">
        <v>8020</v>
      </c>
      <c r="W44" t="s">
        <v>8021</v>
      </c>
      <c r="X44">
        <v>1</v>
      </c>
      <c r="Y44" t="s">
        <v>7810</v>
      </c>
      <c r="Z44" t="s">
        <v>7810</v>
      </c>
      <c r="AA44" t="s">
        <v>7811</v>
      </c>
      <c r="AB44" t="s">
        <v>7812</v>
      </c>
      <c r="AC44">
        <v>75000</v>
      </c>
      <c r="AD44" t="s">
        <v>7810</v>
      </c>
      <c r="AE44" s="2" t="str">
        <f>HYPERLINK("https://fin.land.naver.com/articles/"&amp;표3_[[#This Row],[매물번호]],"link")</f>
        <v>link</v>
      </c>
      <c r="AF44" s="8" t="str" cm="1">
        <f t="array" ref="AF44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44" s="8" t="str" cm="1">
        <f t="array" ref="AG44">_xlfn.TEXTJOIN(",",TRUE,IF(지하철역사_IC!$B$2:$B$1282=AF44,지하철역사_IC!$A$2:$A$1282,""))</f>
        <v>서울1호선,서울7호선</v>
      </c>
      <c r="AH44" s="9" cm="1">
        <f t="array" ref="AH44">RADIANS(SMALL(SQRT((지하철역사_IC!$D$2:$D$1282-표3_[[#This Row],[위도]])^2+(지하철역사_IC!$E$2:$E$1282-표3_[[#This Row],[경도]])^2),1))*6378137</f>
        <v>370.35984147823388</v>
      </c>
      <c r="AI44" s="8" t="str" cm="1">
        <f t="array" ref="AI44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44" s="8" t="str" cm="1">
        <f t="array" ref="AJ44">_xlfn.TEXTJOIN(",",TRUE,IF(지하철역사_IC!$Q$2:$Q$439=AI44,지하철역사_IC!$P$2:$P$439,""))</f>
        <v>다락</v>
      </c>
      <c r="AK44" s="9" cm="1">
        <f t="array" ref="AK44">RADIANS(SMALL(SQRT((지하철역사_IC!$V$2:$V$439-표3_[[#This Row],[위도]])^2+(지하철역사_IC!$T$2:$T$439-표3_[[#This Row],[경도]])^2),1))*6378137</f>
        <v>579.25647402794255</v>
      </c>
      <c r="AL44" cm="1">
        <f t="array" ref="AL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44" t="str" cm="1">
        <f t="array" ref="AM44">kakaolatlon(표3_[[#This Row],[위도]],표3_[[#This Row],[경도]],"parcel")</f>
        <v>서울 금천구 가산동 60-14</v>
      </c>
      <c r="AN44">
        <f t="shared" si="0"/>
        <v>4</v>
      </c>
      <c r="AO44" t="str">
        <f t="shared" si="1"/>
        <v>이내</v>
      </c>
      <c r="AP44">
        <f t="shared" si="2"/>
        <v>10</v>
      </c>
      <c r="AQ44">
        <f t="shared" si="3"/>
        <v>10</v>
      </c>
      <c r="AR44" t="str">
        <f t="shared" si="4"/>
        <v>저</v>
      </c>
    </row>
    <row r="45" spans="1:44" x14ac:dyDescent="0.3">
      <c r="A45" t="s">
        <v>8022</v>
      </c>
      <c r="B45" t="s">
        <v>7802</v>
      </c>
      <c r="C45" t="s">
        <v>7830</v>
      </c>
      <c r="D45" t="s">
        <v>7767</v>
      </c>
      <c r="E45" t="s">
        <v>2682</v>
      </c>
      <c r="F45" t="s">
        <v>7804</v>
      </c>
      <c r="G45" t="s">
        <v>7805</v>
      </c>
      <c r="H45">
        <v>20</v>
      </c>
      <c r="I45">
        <v>30000</v>
      </c>
      <c r="J45">
        <v>0</v>
      </c>
      <c r="K45" s="5" t="s">
        <v>7852</v>
      </c>
      <c r="L45">
        <v>100</v>
      </c>
      <c r="M45">
        <v>30</v>
      </c>
      <c r="N45">
        <v>1000</v>
      </c>
      <c r="O45">
        <v>51</v>
      </c>
      <c r="P45">
        <v>15</v>
      </c>
      <c r="Q45">
        <v>2000</v>
      </c>
      <c r="R45" t="s">
        <v>7807</v>
      </c>
      <c r="S45" s="1">
        <v>46055</v>
      </c>
      <c r="T45">
        <v>37.471226000000001</v>
      </c>
      <c r="U45">
        <v>126.886405</v>
      </c>
      <c r="V45" t="s">
        <v>8023</v>
      </c>
      <c r="W45" t="s">
        <v>8007</v>
      </c>
      <c r="X45">
        <v>1</v>
      </c>
      <c r="Y45" t="s">
        <v>7810</v>
      </c>
      <c r="Z45" t="s">
        <v>7810</v>
      </c>
      <c r="AA45" t="s">
        <v>7826</v>
      </c>
      <c r="AB45" t="s">
        <v>8003</v>
      </c>
      <c r="AC45">
        <v>30000</v>
      </c>
      <c r="AD45" t="s">
        <v>7810</v>
      </c>
      <c r="AE45" s="2" t="str">
        <f>HYPERLINK("https://fin.land.naver.com/articles/"&amp;표3_[[#This Row],[매물번호]],"link")</f>
        <v>link</v>
      </c>
      <c r="AF45" s="8" t="str" cm="1">
        <f t="array" ref="AF45">_xlfn.LET(_xlpm.data,(지하철역사_IC!$D$2:$D$1282-표3_[[#This Row],[위도]])^2+(지하철역사_IC!$E$2:$E$1282-표3_[[#This Row],[경도]])^2,INDEX(지하철역사_IC!$B$2:$B$1282,MATCH(MIN(_xlpm.data),_xlpm.data,0)))</f>
        <v>독산</v>
      </c>
      <c r="AG45" s="8" t="str" cm="1">
        <f t="array" ref="AG45">_xlfn.TEXTJOIN(",",TRUE,IF(지하철역사_IC!$B$2:$B$1282=AF45,지하철역사_IC!$A$2:$A$1282,""))</f>
        <v>서울1호선,신안산선</v>
      </c>
      <c r="AH45" s="9" cm="1">
        <f t="array" ref="AH45">RADIANS(SMALL(SQRT((지하철역사_IC!$D$2:$D$1282-표3_[[#This Row],[위도]])^2+(지하철역사_IC!$E$2:$E$1282-표3_[[#This Row],[경도]])^2),1))*6378137</f>
        <v>613.05307854776277</v>
      </c>
      <c r="AI45" s="8" t="str" cm="1">
        <f t="array" ref="AI45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45" s="8" t="str" cm="1">
        <f t="array" ref="AJ45">_xlfn.TEXTJOIN(",",TRUE,IF(지하철역사_IC!$Q$2:$Q$439=AI45,지하철역사_IC!$P$2:$P$439,""))</f>
        <v>다락</v>
      </c>
      <c r="AK45" s="9" cm="1">
        <f t="array" ref="AK45">RADIANS(SMALL(SQRT((지하철역사_IC!$V$2:$V$439-표3_[[#This Row],[위도]])^2+(지하철역사_IC!$T$2:$T$439-표3_[[#This Row],[경도]])^2),1))*6378137</f>
        <v>281.92813057263436</v>
      </c>
      <c r="AL45" cm="1">
        <f t="array" ref="AL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45" t="str" cm="1">
        <f t="array" ref="AM45">kakaolatlon(표3_[[#This Row],[위도]],표3_[[#This Row],[경도]],"parcel")</f>
        <v>서울 금천구 가산동 319-8</v>
      </c>
      <c r="AN45">
        <f t="shared" si="0"/>
        <v>10</v>
      </c>
      <c r="AO45" t="str">
        <f t="shared" si="1"/>
        <v>이내</v>
      </c>
      <c r="AP45">
        <f t="shared" si="2"/>
        <v>10</v>
      </c>
      <c r="AQ45">
        <f t="shared" si="3"/>
        <v>10</v>
      </c>
      <c r="AR45" t="str">
        <f t="shared" si="4"/>
        <v>1층</v>
      </c>
    </row>
    <row r="46" spans="1:44" x14ac:dyDescent="0.3">
      <c r="A46" t="s">
        <v>8024</v>
      </c>
      <c r="B46" t="s">
        <v>7829</v>
      </c>
      <c r="C46" t="s">
        <v>7830</v>
      </c>
      <c r="D46" t="s">
        <v>7767</v>
      </c>
      <c r="E46" t="s">
        <v>2682</v>
      </c>
      <c r="F46" t="s">
        <v>7831</v>
      </c>
      <c r="G46" t="s">
        <v>7839</v>
      </c>
      <c r="H46">
        <v>10</v>
      </c>
      <c r="I46">
        <v>129500</v>
      </c>
      <c r="J46">
        <v>0</v>
      </c>
      <c r="K46" s="5" t="s">
        <v>8025</v>
      </c>
      <c r="L46">
        <v>293</v>
      </c>
      <c r="M46">
        <v>88</v>
      </c>
      <c r="N46">
        <v>1471</v>
      </c>
      <c r="O46">
        <v>146.88</v>
      </c>
      <c r="P46">
        <v>44</v>
      </c>
      <c r="Q46">
        <v>2943</v>
      </c>
      <c r="R46" t="s">
        <v>7807</v>
      </c>
      <c r="S46" s="1">
        <v>46055</v>
      </c>
      <c r="T46">
        <v>37.451531000000003</v>
      </c>
      <c r="U46">
        <v>126.890733</v>
      </c>
      <c r="V46" t="s">
        <v>8026</v>
      </c>
      <c r="W46" t="s">
        <v>7842</v>
      </c>
      <c r="X46">
        <v>1</v>
      </c>
      <c r="Y46" t="s">
        <v>7810</v>
      </c>
      <c r="Z46" t="s">
        <v>7810</v>
      </c>
      <c r="AA46" t="s">
        <v>7843</v>
      </c>
      <c r="AB46" t="s">
        <v>7844</v>
      </c>
      <c r="AC46">
        <v>129500</v>
      </c>
      <c r="AD46" t="s">
        <v>7810</v>
      </c>
      <c r="AE46" s="2" t="str">
        <f>HYPERLINK("https://fin.land.naver.com/articles/"&amp;표3_[[#This Row],[매물번호]],"link")</f>
        <v>link</v>
      </c>
      <c r="AF46" s="8" t="str" cm="1">
        <f t="array" ref="AF4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46" s="8" t="str" cm="1">
        <f t="array" ref="AG46">_xlfn.TEXTJOIN(",",TRUE,IF(지하철역사_IC!$B$2:$B$1282=AF46,지하철역사_IC!$A$2:$A$1282,""))</f>
        <v>서울1호선</v>
      </c>
      <c r="AH46" s="9" cm="1">
        <f t="array" ref="AH46">RADIANS(SMALL(SQRT((지하철역사_IC!$D$2:$D$1282-표3_[[#This Row],[위도]])^2+(지하철역사_IC!$E$2:$E$1282-표3_[[#This Row],[경도]])^2),1))*6378137</f>
        <v>713.51258867638421</v>
      </c>
      <c r="AI46" s="8" t="str" cm="1">
        <f t="array" ref="AI4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46" s="8" t="str" cm="1">
        <f t="array" ref="AJ46">_xlfn.TEXTJOIN(",",TRUE,IF(지하철역사_IC!$Q$2:$Q$439=AI46,지하철역사_IC!$P$2:$P$439,""))</f>
        <v>다락</v>
      </c>
      <c r="AK46" s="9" cm="1">
        <f t="array" ref="AK46">RADIANS(SMALL(SQRT((지하철역사_IC!$V$2:$V$439-표3_[[#This Row],[위도]])^2+(지하철역사_IC!$T$2:$T$439-표3_[[#This Row],[경도]])^2),1))*6378137</f>
        <v>758.94146793722621</v>
      </c>
      <c r="AL46" t="str" cm="1">
        <f t="array" ref="AL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" t="str" cm="1">
        <f t="array" ref="AM46">kakaolatlon(표3_[[#This Row],[위도]],표3_[[#This Row],[경도]],"parcel")</f>
        <v>경기 광명시 소하동 36-52</v>
      </c>
      <c r="AN46">
        <f t="shared" si="0"/>
        <v>10</v>
      </c>
      <c r="AO46" t="str">
        <f t="shared" si="1"/>
        <v>이내</v>
      </c>
      <c r="AP46">
        <f t="shared" si="2"/>
        <v>10</v>
      </c>
      <c r="AQ46">
        <f t="shared" si="3"/>
        <v>40</v>
      </c>
      <c r="AR46" t="str">
        <f t="shared" si="4"/>
        <v>저</v>
      </c>
    </row>
    <row r="47" spans="1:44" x14ac:dyDescent="0.3">
      <c r="A47" t="s">
        <v>8027</v>
      </c>
      <c r="B47" t="s">
        <v>7845</v>
      </c>
      <c r="C47" t="s">
        <v>7803</v>
      </c>
      <c r="D47" t="s">
        <v>7767</v>
      </c>
      <c r="E47" t="s">
        <v>2682</v>
      </c>
      <c r="F47" t="s">
        <v>7804</v>
      </c>
      <c r="G47" t="s">
        <v>6152</v>
      </c>
      <c r="H47">
        <v>3</v>
      </c>
      <c r="I47">
        <v>48000</v>
      </c>
      <c r="J47">
        <v>0</v>
      </c>
      <c r="K47" s="5" t="s">
        <v>8028</v>
      </c>
      <c r="L47">
        <v>61</v>
      </c>
      <c r="M47">
        <v>18</v>
      </c>
      <c r="N47">
        <v>2666</v>
      </c>
      <c r="O47">
        <v>27.62</v>
      </c>
      <c r="P47">
        <v>8</v>
      </c>
      <c r="Q47">
        <v>6000</v>
      </c>
      <c r="R47" t="s">
        <v>7807</v>
      </c>
      <c r="S47" s="1">
        <v>46055</v>
      </c>
      <c r="T47">
        <v>37.459983000000001</v>
      </c>
      <c r="U47">
        <v>126.897244</v>
      </c>
      <c r="V47" t="s">
        <v>8029</v>
      </c>
      <c r="W47" t="s">
        <v>8030</v>
      </c>
      <c r="X47">
        <v>1</v>
      </c>
      <c r="Y47" t="s">
        <v>7810</v>
      </c>
      <c r="Z47" t="s">
        <v>7810</v>
      </c>
      <c r="AA47" t="s">
        <v>7819</v>
      </c>
      <c r="AB47" t="s">
        <v>8031</v>
      </c>
      <c r="AC47">
        <v>48000</v>
      </c>
      <c r="AD47" t="s">
        <v>7810</v>
      </c>
      <c r="AE47" s="2" t="str">
        <f>HYPERLINK("https://fin.land.naver.com/articles/"&amp;표3_[[#This Row],[매물번호]],"link")</f>
        <v>link</v>
      </c>
      <c r="AF47" s="8" t="str" cm="1">
        <f t="array" ref="AF4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47" s="8" t="str" cm="1">
        <f t="array" ref="AG47">_xlfn.TEXTJOIN(",",TRUE,IF(지하철역사_IC!$B$2:$B$1282=AF47,지하철역사_IC!$A$2:$A$1282,""))</f>
        <v>서울1호선</v>
      </c>
      <c r="AH47" s="9" cm="1">
        <f t="array" ref="AH47">RADIANS(SMALL(SQRT((지하철역사_IC!$D$2:$D$1282-표3_[[#This Row],[위도]])^2+(지하철역사_IC!$E$2:$E$1282-표3_[[#This Row],[경도]])^2),1))*6378137</f>
        <v>480.54200529413919</v>
      </c>
      <c r="AI47" s="8" t="str" cm="1">
        <f t="array" ref="AI47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47" s="8" t="str" cm="1">
        <f t="array" ref="AJ47">_xlfn.TEXTJOIN(",",TRUE,IF(지하철역사_IC!$Q$2:$Q$439=AI47,지하철역사_IC!$P$2:$P$439,""))</f>
        <v>다락</v>
      </c>
      <c r="AK47" s="9" cm="1">
        <f t="array" ref="AK47">RADIANS(SMALL(SQRT((지하철역사_IC!$V$2:$V$439-표3_[[#This Row],[위도]])^2+(지하철역사_IC!$T$2:$T$439-표3_[[#This Row],[경도]])^2),1))*6378137</f>
        <v>859.67094194224592</v>
      </c>
      <c r="AL47" t="str" cm="1">
        <f t="array" ref="AL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" t="str" cm="1">
        <f t="array" ref="AM47">kakaolatlon(표3_[[#This Row],[위도]],표3_[[#This Row],[경도]],"parcel")</f>
        <v>서울 금천구 독산동 1155</v>
      </c>
      <c r="AN47">
        <f t="shared" si="0"/>
        <v>10</v>
      </c>
      <c r="AO47" t="str">
        <f t="shared" si="1"/>
        <v>이내</v>
      </c>
      <c r="AP47">
        <f t="shared" si="2"/>
        <v>10</v>
      </c>
      <c r="AQ47">
        <f t="shared" si="3"/>
        <v>9</v>
      </c>
      <c r="AR47" t="str">
        <f t="shared" si="4"/>
        <v>B1</v>
      </c>
    </row>
    <row r="48" spans="1:44" x14ac:dyDescent="0.3">
      <c r="A48" t="s">
        <v>8032</v>
      </c>
      <c r="B48" t="s">
        <v>7802</v>
      </c>
      <c r="C48" t="s">
        <v>7803</v>
      </c>
      <c r="D48" t="s">
        <v>7767</v>
      </c>
      <c r="E48" t="s">
        <v>2682</v>
      </c>
      <c r="F48" t="s">
        <v>7804</v>
      </c>
      <c r="G48" t="s">
        <v>7805</v>
      </c>
      <c r="H48">
        <v>17</v>
      </c>
      <c r="I48">
        <v>30000</v>
      </c>
      <c r="J48">
        <v>0</v>
      </c>
      <c r="K48" s="5" t="s">
        <v>7852</v>
      </c>
      <c r="L48">
        <v>54</v>
      </c>
      <c r="M48">
        <v>16</v>
      </c>
      <c r="N48">
        <v>1875</v>
      </c>
      <c r="O48">
        <v>27.2</v>
      </c>
      <c r="P48">
        <v>8</v>
      </c>
      <c r="Q48">
        <v>3750</v>
      </c>
      <c r="R48" t="s">
        <v>7807</v>
      </c>
      <c r="S48" s="1">
        <v>46055</v>
      </c>
      <c r="T48">
        <v>37.479275000000001</v>
      </c>
      <c r="U48">
        <v>126.885972</v>
      </c>
      <c r="V48" t="s">
        <v>8033</v>
      </c>
      <c r="W48" t="s">
        <v>8034</v>
      </c>
      <c r="X48">
        <v>1</v>
      </c>
      <c r="Y48" t="s">
        <v>7810</v>
      </c>
      <c r="Z48" t="s">
        <v>7810</v>
      </c>
      <c r="AA48" t="s">
        <v>7826</v>
      </c>
      <c r="AB48" t="s">
        <v>8003</v>
      </c>
      <c r="AC48">
        <v>30000</v>
      </c>
      <c r="AD48" t="s">
        <v>7810</v>
      </c>
      <c r="AE48" s="2" t="str">
        <f>HYPERLINK("https://fin.land.naver.com/articles/"&amp;표3_[[#This Row],[매물번호]],"link")</f>
        <v>link</v>
      </c>
      <c r="AF48" s="8" t="str" cm="1">
        <f t="array" ref="AF4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48" s="8" t="str" cm="1">
        <f t="array" ref="AG48">_xlfn.TEXTJOIN(",",TRUE,IF(지하철역사_IC!$B$2:$B$1282=AF48,지하철역사_IC!$A$2:$A$1282,""))</f>
        <v>서울1호선,서울7호선</v>
      </c>
      <c r="AH48" s="9" cm="1">
        <f t="array" ref="AH48">RADIANS(SMALL(SQRT((지하철역사_IC!$D$2:$D$1282-표3_[[#This Row],[위도]])^2+(지하철역사_IC!$E$2:$E$1282-표3_[[#This Row],[경도]])^2),1))*6378137</f>
        <v>542.81948295461086</v>
      </c>
      <c r="AI48" s="8" t="str" cm="1">
        <f t="array" ref="AI48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48" s="8" t="str" cm="1">
        <f t="array" ref="AJ48">_xlfn.TEXTJOIN(",",TRUE,IF(지하철역사_IC!$Q$2:$Q$439=AI48,지하철역사_IC!$P$2:$P$439,""))</f>
        <v>다락</v>
      </c>
      <c r="AK48" s="9" cm="1">
        <f t="array" ref="AK48">RADIANS(SMALL(SQRT((지하철역사_IC!$V$2:$V$439-표3_[[#This Row],[위도]])^2+(지하철역사_IC!$T$2:$T$439-표3_[[#This Row],[경도]])^2),1))*6378137</f>
        <v>496.87779638494129</v>
      </c>
      <c r="AL48" cm="1">
        <f t="array" ref="AL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48" t="str" cm="1">
        <f t="array" ref="AM48">kakaolatlon(표3_[[#This Row],[위도]],표3_[[#This Row],[경도]],"parcel")</f>
        <v>서울 금천구 가산동 60-48</v>
      </c>
      <c r="AN48">
        <f t="shared" si="0"/>
        <v>10</v>
      </c>
      <c r="AO48" t="str">
        <f t="shared" si="1"/>
        <v>이내</v>
      </c>
      <c r="AP48">
        <f t="shared" si="2"/>
        <v>10</v>
      </c>
      <c r="AQ48">
        <f t="shared" si="3"/>
        <v>9</v>
      </c>
      <c r="AR48" t="str">
        <f t="shared" si="4"/>
        <v>1층</v>
      </c>
    </row>
    <row r="49" spans="1:44" x14ac:dyDescent="0.3">
      <c r="A49" t="s">
        <v>8035</v>
      </c>
      <c r="B49" t="s">
        <v>7802</v>
      </c>
      <c r="C49" t="s">
        <v>7803</v>
      </c>
      <c r="D49" t="s">
        <v>7767</v>
      </c>
      <c r="E49" t="s">
        <v>2682</v>
      </c>
      <c r="F49" t="s">
        <v>7804</v>
      </c>
      <c r="G49" t="s">
        <v>7805</v>
      </c>
      <c r="H49">
        <v>17</v>
      </c>
      <c r="I49">
        <v>110000</v>
      </c>
      <c r="J49">
        <v>0</v>
      </c>
      <c r="K49" s="5" t="s">
        <v>7916</v>
      </c>
      <c r="L49">
        <v>154</v>
      </c>
      <c r="M49">
        <v>46</v>
      </c>
      <c r="N49">
        <v>2391</v>
      </c>
      <c r="O49">
        <v>79.790000000000006</v>
      </c>
      <c r="P49">
        <v>24</v>
      </c>
      <c r="Q49">
        <v>4583</v>
      </c>
      <c r="R49" t="s">
        <v>7807</v>
      </c>
      <c r="S49" s="1">
        <v>46055</v>
      </c>
      <c r="T49">
        <v>37.47457</v>
      </c>
      <c r="U49">
        <v>126.88981800000001</v>
      </c>
      <c r="V49" t="s">
        <v>8036</v>
      </c>
      <c r="W49" t="s">
        <v>8007</v>
      </c>
      <c r="X49">
        <v>2</v>
      </c>
      <c r="Y49" t="s">
        <v>8037</v>
      </c>
      <c r="Z49" t="s">
        <v>7916</v>
      </c>
      <c r="AA49" t="s">
        <v>7826</v>
      </c>
      <c r="AB49" t="s">
        <v>8003</v>
      </c>
      <c r="AC49">
        <v>110000</v>
      </c>
      <c r="AD49" t="s">
        <v>7810</v>
      </c>
      <c r="AE49" s="2" t="str">
        <f>HYPERLINK("https://fin.land.naver.com/articles/"&amp;표3_[[#This Row],[매물번호]],"link")</f>
        <v>link</v>
      </c>
      <c r="AF49" s="8" t="str" cm="1">
        <f t="array" ref="AF49">_xlfn.LET(_xlpm.data,(지하철역사_IC!$D$2:$D$1282-표3_[[#This Row],[위도]])^2+(지하철역사_IC!$E$2:$E$1282-표3_[[#This Row],[경도]])^2,INDEX(지하철역사_IC!$B$2:$B$1282,MATCH(MIN(_xlpm.data),_xlpm.data,0)))</f>
        <v>독산</v>
      </c>
      <c r="AG49" s="8" t="str" cm="1">
        <f t="array" ref="AG49">_xlfn.TEXTJOIN(",",TRUE,IF(지하철역사_IC!$B$2:$B$1282=AF49,지하철역사_IC!$A$2:$A$1282,""))</f>
        <v>서울1호선,신안산선</v>
      </c>
      <c r="AH49" s="9" cm="1">
        <f t="array" ref="AH49">RADIANS(SMALL(SQRT((지하철역사_IC!$D$2:$D$1282-표3_[[#This Row],[위도]])^2+(지하철역사_IC!$E$2:$E$1282-표3_[[#This Row],[경도]])^2),1))*6378137</f>
        <v>899.00796737553878</v>
      </c>
      <c r="AI49" s="8" t="str" cm="1">
        <f t="array" ref="AI49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49" s="8" t="str" cm="1">
        <f t="array" ref="AJ49">_xlfn.TEXTJOIN(",",TRUE,IF(지하철역사_IC!$Q$2:$Q$439=AI49,지하철역사_IC!$P$2:$P$439,""))</f>
        <v>다락</v>
      </c>
      <c r="AK49" s="9" cm="1">
        <f t="array" ref="AK49">RADIANS(SMALL(SQRT((지하철역사_IC!$V$2:$V$439-표3_[[#This Row],[위도]])^2+(지하철역사_IC!$T$2:$T$439-표3_[[#This Row],[경도]])^2),1))*6378137</f>
        <v>141.08952239871812</v>
      </c>
      <c r="AL49" cm="1">
        <f t="array" ref="AL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49" t="str" cm="1">
        <f t="array" ref="AM49">kakaolatlon(표3_[[#This Row],[위도]],표3_[[#This Row],[경도]],"parcel")</f>
        <v>서울 금천구 가산동 219-5</v>
      </c>
      <c r="AN49">
        <f t="shared" si="0"/>
        <v>10</v>
      </c>
      <c r="AO49" t="str">
        <f t="shared" si="1"/>
        <v>이내</v>
      </c>
      <c r="AP49">
        <f t="shared" si="2"/>
        <v>10</v>
      </c>
      <c r="AQ49">
        <f t="shared" si="3"/>
        <v>20</v>
      </c>
      <c r="AR49" t="str">
        <f t="shared" si="4"/>
        <v>1층</v>
      </c>
    </row>
    <row r="50" spans="1:44" x14ac:dyDescent="0.3">
      <c r="A50" t="s">
        <v>8038</v>
      </c>
      <c r="B50" t="s">
        <v>7802</v>
      </c>
      <c r="C50" t="s">
        <v>7803</v>
      </c>
      <c r="D50" t="s">
        <v>7767</v>
      </c>
      <c r="E50" t="s">
        <v>2682</v>
      </c>
      <c r="F50" t="s">
        <v>7804</v>
      </c>
      <c r="G50" t="s">
        <v>7814</v>
      </c>
      <c r="H50">
        <v>15</v>
      </c>
      <c r="I50">
        <v>47000</v>
      </c>
      <c r="J50">
        <v>0</v>
      </c>
      <c r="K50" s="5" t="s">
        <v>8039</v>
      </c>
      <c r="L50">
        <v>136</v>
      </c>
      <c r="M50">
        <v>41</v>
      </c>
      <c r="N50">
        <v>1146</v>
      </c>
      <c r="O50">
        <v>95.25</v>
      </c>
      <c r="P50">
        <v>28</v>
      </c>
      <c r="Q50">
        <v>1679</v>
      </c>
      <c r="R50" t="s">
        <v>7853</v>
      </c>
      <c r="S50" s="1">
        <v>46055</v>
      </c>
      <c r="T50">
        <v>37.469937000000002</v>
      </c>
      <c r="U50">
        <v>126.88562</v>
      </c>
      <c r="V50" t="s">
        <v>8040</v>
      </c>
      <c r="W50" t="s">
        <v>8041</v>
      </c>
      <c r="X50">
        <v>1</v>
      </c>
      <c r="Y50" t="s">
        <v>7810</v>
      </c>
      <c r="Z50" t="s">
        <v>7810</v>
      </c>
      <c r="AA50" t="s">
        <v>7819</v>
      </c>
      <c r="AB50" t="s">
        <v>7820</v>
      </c>
      <c r="AC50">
        <v>47000</v>
      </c>
      <c r="AD50" t="s">
        <v>7810</v>
      </c>
      <c r="AE50" s="2" t="str">
        <f>HYPERLINK("https://fin.land.naver.com/articles/"&amp;표3_[[#This Row],[매물번호]],"link")</f>
        <v>link</v>
      </c>
      <c r="AF50" s="8" t="str" cm="1">
        <f t="array" ref="AF50">_xlfn.LET(_xlpm.data,(지하철역사_IC!$D$2:$D$1282-표3_[[#This Row],[위도]])^2+(지하철역사_IC!$E$2:$E$1282-표3_[[#This Row],[경도]])^2,INDEX(지하철역사_IC!$B$2:$B$1282,MATCH(MIN(_xlpm.data),_xlpm.data,0)))</f>
        <v>독산</v>
      </c>
      <c r="AG50" s="8" t="str" cm="1">
        <f t="array" ref="AG50">_xlfn.TEXTJOIN(",",TRUE,IF(지하철역사_IC!$B$2:$B$1282=AF50,지하철역사_IC!$A$2:$A$1282,""))</f>
        <v>서울1호선,신안산선</v>
      </c>
      <c r="AH50" s="9" cm="1">
        <f t="array" ref="AH50">RADIANS(SMALL(SQRT((지하철역사_IC!$D$2:$D$1282-표3_[[#This Row],[위도]])^2+(지하철역사_IC!$E$2:$E$1282-표3_[[#This Row],[경도]])^2),1))*6378137</f>
        <v>555.84919753025895</v>
      </c>
      <c r="AI50" s="8" t="str" cm="1">
        <f t="array" ref="AI50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50" s="8" t="str" cm="1">
        <f t="array" ref="AJ50">_xlfn.TEXTJOIN(",",TRUE,IF(지하철역사_IC!$Q$2:$Q$439=AI50,지하철역사_IC!$P$2:$P$439,""))</f>
        <v>다락</v>
      </c>
      <c r="AK50" s="9" cm="1">
        <f t="array" ref="AK50">RADIANS(SMALL(SQRT((지하철역사_IC!$V$2:$V$439-표3_[[#This Row],[위도]])^2+(지하철역사_IC!$T$2:$T$439-표3_[[#This Row],[경도]])^2),1))*6378137</f>
        <v>154.7081760809466</v>
      </c>
      <c r="AL50" cm="1">
        <f t="array" ref="AL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50" t="str" cm="1">
        <f t="array" ref="AM50">kakaolatlon(표3_[[#This Row],[위도]],표3_[[#This Row],[경도]],"parcel")</f>
        <v>서울 금천구 가산동 327-27</v>
      </c>
      <c r="AN50">
        <f t="shared" si="0"/>
        <v>25</v>
      </c>
      <c r="AO50" t="str">
        <f t="shared" si="1"/>
        <v>이내</v>
      </c>
      <c r="AP50">
        <f t="shared" si="2"/>
        <v>26</v>
      </c>
      <c r="AQ50">
        <f t="shared" si="3"/>
        <v>20</v>
      </c>
      <c r="AR50" t="str">
        <f t="shared" si="4"/>
        <v>저</v>
      </c>
    </row>
    <row r="51" spans="1:44" x14ac:dyDescent="0.3">
      <c r="A51" t="s">
        <v>8042</v>
      </c>
      <c r="B51" t="s">
        <v>7829</v>
      </c>
      <c r="C51" t="s">
        <v>7830</v>
      </c>
      <c r="D51" t="s">
        <v>7767</v>
      </c>
      <c r="E51" t="s">
        <v>2682</v>
      </c>
      <c r="F51" t="s">
        <v>7831</v>
      </c>
      <c r="G51" t="s">
        <v>7814</v>
      </c>
      <c r="H51">
        <v>8</v>
      </c>
      <c r="I51">
        <v>70000</v>
      </c>
      <c r="J51">
        <v>0</v>
      </c>
      <c r="K51" s="5" t="s">
        <v>7941</v>
      </c>
      <c r="L51">
        <v>236</v>
      </c>
      <c r="M51">
        <v>71</v>
      </c>
      <c r="N51">
        <v>985</v>
      </c>
      <c r="O51">
        <v>143.82</v>
      </c>
      <c r="P51">
        <v>43</v>
      </c>
      <c r="Q51">
        <v>1628</v>
      </c>
      <c r="R51" t="s">
        <v>7823</v>
      </c>
      <c r="S51" s="1">
        <v>46055</v>
      </c>
      <c r="T51">
        <v>37.447268999999999</v>
      </c>
      <c r="U51">
        <v>126.88336099999999</v>
      </c>
      <c r="V51" t="s">
        <v>8043</v>
      </c>
      <c r="W51" t="s">
        <v>8044</v>
      </c>
      <c r="X51">
        <v>1</v>
      </c>
      <c r="Y51" t="s">
        <v>7810</v>
      </c>
      <c r="Z51" t="s">
        <v>7810</v>
      </c>
      <c r="AA51" t="s">
        <v>7843</v>
      </c>
      <c r="AB51" t="s">
        <v>7844</v>
      </c>
      <c r="AC51">
        <v>70000</v>
      </c>
      <c r="AD51" t="s">
        <v>7810</v>
      </c>
      <c r="AE51" s="2" t="str">
        <f>HYPERLINK("https://fin.land.naver.com/articles/"&amp;표3_[[#This Row],[매물번호]],"link")</f>
        <v>link</v>
      </c>
      <c r="AF51" s="8" t="str" cm="1">
        <f t="array" ref="AF5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1" s="8" t="str" cm="1">
        <f t="array" ref="AG51">_xlfn.TEXTJOIN(",",TRUE,IF(지하철역사_IC!$B$2:$B$1282=AF51,지하철역사_IC!$A$2:$A$1282,""))</f>
        <v>서울1호선</v>
      </c>
      <c r="AH51" s="9" cm="1">
        <f t="array" ref="AH51">RADIANS(SMALL(SQRT((지하철역사_IC!$D$2:$D$1282-표3_[[#This Row],[위도]])^2+(지하철역사_IC!$E$2:$E$1282-표3_[[#This Row],[경도]])^2),1))*6378137</f>
        <v>1615.7398240411108</v>
      </c>
      <c r="AI51" s="8" t="str" cm="1">
        <f t="array" ref="AI5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51" s="8" t="str" cm="1">
        <f t="array" ref="AJ51">_xlfn.TEXTJOIN(",",TRUE,IF(지하철역사_IC!$Q$2:$Q$439=AI51,지하철역사_IC!$P$2:$P$439,""))</f>
        <v>다락</v>
      </c>
      <c r="AK51" s="9" cm="1">
        <f t="array" ref="AK51">RADIANS(SMALL(SQRT((지하철역사_IC!$V$2:$V$439-표3_[[#This Row],[위도]])^2+(지하철역사_IC!$T$2:$T$439-표3_[[#This Row],[경도]])^2),1))*6378137</f>
        <v>1196.1783224652847</v>
      </c>
      <c r="AL51" t="str" cm="1">
        <f t="array" ref="AL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" t="str" cm="1">
        <f t="array" ref="AM51">kakaolatlon(표3_[[#This Row],[위도]],표3_[[#This Row],[경도]],"parcel")</f>
        <v>경기 광명시 소하동 1341-2</v>
      </c>
      <c r="AN51">
        <f t="shared" si="0"/>
        <v>25</v>
      </c>
      <c r="AO51" t="str">
        <f t="shared" si="1"/>
        <v>이내</v>
      </c>
      <c r="AP51">
        <f t="shared" si="2"/>
        <v>26</v>
      </c>
      <c r="AQ51">
        <f t="shared" si="3"/>
        <v>40</v>
      </c>
      <c r="AR51" t="str">
        <f t="shared" si="4"/>
        <v>저</v>
      </c>
    </row>
    <row r="52" spans="1:44" x14ac:dyDescent="0.3">
      <c r="A52" t="s">
        <v>8045</v>
      </c>
      <c r="B52" t="s">
        <v>7829</v>
      </c>
      <c r="C52" t="s">
        <v>7830</v>
      </c>
      <c r="D52" t="s">
        <v>7767</v>
      </c>
      <c r="E52" t="s">
        <v>2682</v>
      </c>
      <c r="F52" t="s">
        <v>7804</v>
      </c>
      <c r="G52" t="s">
        <v>7814</v>
      </c>
      <c r="H52">
        <v>3</v>
      </c>
      <c r="I52">
        <v>49000</v>
      </c>
      <c r="J52">
        <v>0</v>
      </c>
      <c r="K52" s="5" t="s">
        <v>7919</v>
      </c>
      <c r="L52">
        <v>153</v>
      </c>
      <c r="M52">
        <v>46</v>
      </c>
      <c r="N52">
        <v>1065</v>
      </c>
      <c r="O52">
        <v>96.9</v>
      </c>
      <c r="P52">
        <v>29</v>
      </c>
      <c r="Q52">
        <v>1690</v>
      </c>
      <c r="R52" t="s">
        <v>7807</v>
      </c>
      <c r="S52" s="1">
        <v>46055</v>
      </c>
      <c r="T52">
        <v>37.446461999999997</v>
      </c>
      <c r="U52">
        <v>126.883504</v>
      </c>
      <c r="V52" t="s">
        <v>8046</v>
      </c>
      <c r="W52" t="s">
        <v>8047</v>
      </c>
      <c r="X52">
        <v>1</v>
      </c>
      <c r="Y52" t="s">
        <v>7810</v>
      </c>
      <c r="Z52" t="s">
        <v>7810</v>
      </c>
      <c r="AA52" t="s">
        <v>7811</v>
      </c>
      <c r="AB52" t="s">
        <v>8048</v>
      </c>
      <c r="AC52">
        <v>49000</v>
      </c>
      <c r="AD52" t="s">
        <v>7810</v>
      </c>
      <c r="AE52" s="2" t="str">
        <f>HYPERLINK("https://fin.land.naver.com/articles/"&amp;표3_[[#This Row],[매물번호]],"link")</f>
        <v>link</v>
      </c>
      <c r="AF52" s="8" t="str" cm="1">
        <f t="array" ref="AF5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2" s="8" t="str" cm="1">
        <f t="array" ref="AG52">_xlfn.TEXTJOIN(",",TRUE,IF(지하철역사_IC!$B$2:$B$1282=AF52,지하철역사_IC!$A$2:$A$1282,""))</f>
        <v>서울1호선</v>
      </c>
      <c r="AH52" s="9" cm="1">
        <f t="array" ref="AH52">RADIANS(SMALL(SQRT((지하철역사_IC!$D$2:$D$1282-표3_[[#This Row],[위도]])^2+(지하철역사_IC!$E$2:$E$1282-표3_[[#This Row],[경도]])^2),1))*6378137</f>
        <v>1665.40766359639</v>
      </c>
      <c r="AI52" s="8" t="str" cm="1">
        <f t="array" ref="AI5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52" s="8" t="str" cm="1">
        <f t="array" ref="AJ52">_xlfn.TEXTJOIN(",",TRUE,IF(지하철역사_IC!$Q$2:$Q$439=AI52,지하철역사_IC!$P$2:$P$439,""))</f>
        <v>다락</v>
      </c>
      <c r="AK52" s="9" cm="1">
        <f t="array" ref="AK52">RADIANS(SMALL(SQRT((지하철역사_IC!$V$2:$V$439-표3_[[#This Row],[위도]])^2+(지하철역사_IC!$T$2:$T$439-표3_[[#This Row],[경도]])^2),1))*6378137</f>
        <v>1169.0854178575942</v>
      </c>
      <c r="AL52" t="str" cm="1">
        <f t="array" ref="AL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" t="str" cm="1">
        <f t="array" ref="AM52">kakaolatlon(표3_[[#This Row],[위도]],표3_[[#This Row],[경도]],"parcel")</f>
        <v>경기 광명시 소하동 1343-6</v>
      </c>
      <c r="AN52">
        <f t="shared" si="0"/>
        <v>15</v>
      </c>
      <c r="AO52" t="str">
        <f t="shared" si="1"/>
        <v>이내</v>
      </c>
      <c r="AP52">
        <f t="shared" si="2"/>
        <v>25</v>
      </c>
      <c r="AQ52">
        <f t="shared" si="3"/>
        <v>20</v>
      </c>
      <c r="AR52" t="str">
        <f t="shared" si="4"/>
        <v>중</v>
      </c>
    </row>
    <row r="53" spans="1:44" x14ac:dyDescent="0.3">
      <c r="A53" t="s">
        <v>8049</v>
      </c>
      <c r="B53" t="s">
        <v>7845</v>
      </c>
      <c r="C53" t="s">
        <v>7803</v>
      </c>
      <c r="D53" t="s">
        <v>7767</v>
      </c>
      <c r="E53" t="s">
        <v>2682</v>
      </c>
      <c r="F53" t="s">
        <v>8050</v>
      </c>
      <c r="G53" t="s">
        <v>7805</v>
      </c>
      <c r="H53">
        <v>3</v>
      </c>
      <c r="I53">
        <v>48000</v>
      </c>
      <c r="J53">
        <v>0</v>
      </c>
      <c r="K53" s="5" t="s">
        <v>8028</v>
      </c>
      <c r="L53">
        <v>61</v>
      </c>
      <c r="M53">
        <v>18</v>
      </c>
      <c r="N53">
        <v>2666</v>
      </c>
      <c r="O53">
        <v>27.62</v>
      </c>
      <c r="P53">
        <v>8</v>
      </c>
      <c r="Q53">
        <v>6000</v>
      </c>
      <c r="R53" t="s">
        <v>6154</v>
      </c>
      <c r="S53" s="1">
        <v>46060</v>
      </c>
      <c r="T53">
        <v>37.459983000000001</v>
      </c>
      <c r="U53">
        <v>126.897244</v>
      </c>
      <c r="V53" t="s">
        <v>8051</v>
      </c>
      <c r="W53" t="s">
        <v>8007</v>
      </c>
      <c r="X53">
        <v>1</v>
      </c>
      <c r="Y53" t="s">
        <v>7810</v>
      </c>
      <c r="Z53" t="s">
        <v>7810</v>
      </c>
      <c r="AA53" t="s">
        <v>7811</v>
      </c>
      <c r="AB53" t="s">
        <v>8052</v>
      </c>
      <c r="AC53">
        <v>48000</v>
      </c>
      <c r="AD53" t="s">
        <v>7810</v>
      </c>
      <c r="AE53" s="2" t="str">
        <f>HYPERLINK("https://fin.land.naver.com/articles/"&amp;표3_[[#This Row],[매물번호]],"link")</f>
        <v>link</v>
      </c>
      <c r="AF53" s="8" t="str" cm="1">
        <f t="array" ref="AF5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3" s="8" t="str" cm="1">
        <f t="array" ref="AG53">_xlfn.TEXTJOIN(",",TRUE,IF(지하철역사_IC!$B$2:$B$1282=AF53,지하철역사_IC!$A$2:$A$1282,""))</f>
        <v>서울1호선</v>
      </c>
      <c r="AH53" s="9" cm="1">
        <f t="array" ref="AH53">RADIANS(SMALL(SQRT((지하철역사_IC!$D$2:$D$1282-표3_[[#This Row],[위도]])^2+(지하철역사_IC!$E$2:$E$1282-표3_[[#This Row],[경도]])^2),1))*6378137</f>
        <v>480.54200529413919</v>
      </c>
      <c r="AI53" s="8" t="str" cm="1">
        <f t="array" ref="AI53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53" s="8" t="str" cm="1">
        <f t="array" ref="AJ53">_xlfn.TEXTJOIN(",",TRUE,IF(지하철역사_IC!$Q$2:$Q$439=AI53,지하철역사_IC!$P$2:$P$439,""))</f>
        <v>다락</v>
      </c>
      <c r="AK53" s="9" cm="1">
        <f t="array" ref="AK53">RADIANS(SMALL(SQRT((지하철역사_IC!$V$2:$V$439-표3_[[#This Row],[위도]])^2+(지하철역사_IC!$T$2:$T$439-표3_[[#This Row],[경도]])^2),1))*6378137</f>
        <v>859.67094194224592</v>
      </c>
      <c r="AL53" t="str" cm="1">
        <f t="array" ref="AL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" t="str" cm="1">
        <f t="array" ref="AM53">kakaolatlon(표3_[[#This Row],[위도]],표3_[[#This Row],[경도]],"parcel")</f>
        <v>서울 금천구 독산동 1155</v>
      </c>
      <c r="AN53">
        <f t="shared" si="0"/>
        <v>10</v>
      </c>
      <c r="AO53" t="str">
        <f t="shared" si="1"/>
        <v>이내</v>
      </c>
      <c r="AP53">
        <f t="shared" si="2"/>
        <v>10</v>
      </c>
      <c r="AQ53">
        <f t="shared" si="3"/>
        <v>9</v>
      </c>
      <c r="AR53" t="str">
        <f t="shared" si="4"/>
        <v>1층</v>
      </c>
    </row>
    <row r="54" spans="1:44" x14ac:dyDescent="0.3">
      <c r="A54" t="s">
        <v>8053</v>
      </c>
      <c r="B54" t="s">
        <v>7845</v>
      </c>
      <c r="C54" t="s">
        <v>7803</v>
      </c>
      <c r="D54" t="s">
        <v>7767</v>
      </c>
      <c r="E54" t="s">
        <v>2682</v>
      </c>
      <c r="F54" t="s">
        <v>8050</v>
      </c>
      <c r="G54" t="s">
        <v>7805</v>
      </c>
      <c r="H54">
        <v>3</v>
      </c>
      <c r="I54">
        <v>34300</v>
      </c>
      <c r="J54">
        <v>0</v>
      </c>
      <c r="K54" s="5" t="s">
        <v>8054</v>
      </c>
      <c r="L54">
        <v>86</v>
      </c>
      <c r="M54">
        <v>26</v>
      </c>
      <c r="N54">
        <v>1319</v>
      </c>
      <c r="O54">
        <v>37.76</v>
      </c>
      <c r="P54">
        <v>11</v>
      </c>
      <c r="Q54">
        <v>3118</v>
      </c>
      <c r="R54" t="s">
        <v>7816</v>
      </c>
      <c r="S54" s="1">
        <v>46059</v>
      </c>
      <c r="T54">
        <v>37.459983000000001</v>
      </c>
      <c r="U54">
        <v>126.897244</v>
      </c>
      <c r="V54" t="s">
        <v>8055</v>
      </c>
      <c r="W54" t="s">
        <v>8056</v>
      </c>
      <c r="X54">
        <v>2</v>
      </c>
      <c r="Y54" t="s">
        <v>8054</v>
      </c>
      <c r="Z54" t="s">
        <v>8057</v>
      </c>
      <c r="AA54" t="s">
        <v>7811</v>
      </c>
      <c r="AB54" t="s">
        <v>7891</v>
      </c>
      <c r="AC54">
        <v>34300</v>
      </c>
      <c r="AD54" t="s">
        <v>7810</v>
      </c>
      <c r="AE54" s="2" t="str">
        <f>HYPERLINK("https://fin.land.naver.com/articles/"&amp;표3_[[#This Row],[매물번호]],"link")</f>
        <v>link</v>
      </c>
      <c r="AF54" s="8" t="str" cm="1">
        <f t="array" ref="AF5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4" s="8" t="str" cm="1">
        <f t="array" ref="AG54">_xlfn.TEXTJOIN(",",TRUE,IF(지하철역사_IC!$B$2:$B$1282=AF54,지하철역사_IC!$A$2:$A$1282,""))</f>
        <v>서울1호선</v>
      </c>
      <c r="AH54" s="9" cm="1">
        <f t="array" ref="AH54">RADIANS(SMALL(SQRT((지하철역사_IC!$D$2:$D$1282-표3_[[#This Row],[위도]])^2+(지하철역사_IC!$E$2:$E$1282-표3_[[#This Row],[경도]])^2),1))*6378137</f>
        <v>480.54200529413919</v>
      </c>
      <c r="AI54" s="8" t="str" cm="1">
        <f t="array" ref="AI54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54" s="8" t="str" cm="1">
        <f t="array" ref="AJ54">_xlfn.TEXTJOIN(",",TRUE,IF(지하철역사_IC!$Q$2:$Q$439=AI54,지하철역사_IC!$P$2:$P$439,""))</f>
        <v>다락</v>
      </c>
      <c r="AK54" s="9" cm="1">
        <f t="array" ref="AK54">RADIANS(SMALL(SQRT((지하철역사_IC!$V$2:$V$439-표3_[[#This Row],[위도]])^2+(지하철역사_IC!$T$2:$T$439-표3_[[#This Row],[경도]])^2),1))*6378137</f>
        <v>859.67094194224592</v>
      </c>
      <c r="AL54" t="str" cm="1">
        <f t="array" ref="AL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" t="str" cm="1">
        <f t="array" ref="AM54">kakaolatlon(표3_[[#This Row],[위도]],표3_[[#This Row],[경도]],"parcel")</f>
        <v>서울 금천구 독산동 1155</v>
      </c>
      <c r="AN54">
        <f t="shared" si="0"/>
        <v>10</v>
      </c>
      <c r="AO54" t="str">
        <f t="shared" si="1"/>
        <v>이내</v>
      </c>
      <c r="AP54">
        <f t="shared" si="2"/>
        <v>10</v>
      </c>
      <c r="AQ54">
        <f t="shared" si="3"/>
        <v>10</v>
      </c>
      <c r="AR54" t="str">
        <f t="shared" si="4"/>
        <v>1층</v>
      </c>
    </row>
    <row r="55" spans="1:44" x14ac:dyDescent="0.3">
      <c r="A55" t="s">
        <v>8058</v>
      </c>
      <c r="B55" t="s">
        <v>7904</v>
      </c>
      <c r="C55" t="s">
        <v>7830</v>
      </c>
      <c r="D55" t="s">
        <v>7767</v>
      </c>
      <c r="E55" t="s">
        <v>2682</v>
      </c>
      <c r="F55" t="s">
        <v>7804</v>
      </c>
      <c r="G55" t="s">
        <v>7805</v>
      </c>
      <c r="H55">
        <v>13</v>
      </c>
      <c r="I55">
        <v>150000</v>
      </c>
      <c r="J55">
        <v>0</v>
      </c>
      <c r="K55" s="5" t="s">
        <v>8059</v>
      </c>
      <c r="L55">
        <v>146</v>
      </c>
      <c r="M55">
        <v>44</v>
      </c>
      <c r="N55">
        <v>3409</v>
      </c>
      <c r="O55">
        <v>146.63</v>
      </c>
      <c r="P55">
        <v>44</v>
      </c>
      <c r="Q55">
        <v>3409</v>
      </c>
      <c r="R55" t="s">
        <v>7924</v>
      </c>
      <c r="S55" s="1">
        <v>46053</v>
      </c>
      <c r="T55">
        <v>37.482207000000002</v>
      </c>
      <c r="U55">
        <v>126.913579</v>
      </c>
      <c r="W55" t="s">
        <v>8007</v>
      </c>
      <c r="X55">
        <v>1</v>
      </c>
      <c r="Y55" t="s">
        <v>7810</v>
      </c>
      <c r="Z55" t="s">
        <v>7810</v>
      </c>
      <c r="AA55" t="s">
        <v>7811</v>
      </c>
      <c r="AB55" t="s">
        <v>8060</v>
      </c>
      <c r="AC55">
        <v>150000</v>
      </c>
      <c r="AD55" t="s">
        <v>7810</v>
      </c>
      <c r="AE55" s="2" t="str">
        <f>HYPERLINK("https://fin.land.naver.com/articles/"&amp;표3_[[#This Row],[매물번호]],"link")</f>
        <v>link</v>
      </c>
      <c r="AF55" s="8" t="str" cm="1">
        <f t="array" ref="AF55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55" s="8" t="str" cm="1">
        <f t="array" ref="AG55">_xlfn.TEXTJOIN(",",TRUE,IF(지하철역사_IC!$B$2:$B$1282=AF55,지하철역사_IC!$A$2:$A$1282,""))</f>
        <v>서울2호선</v>
      </c>
      <c r="AH55" s="9" cm="1">
        <f t="array" ref="AH55">RADIANS(SMALL(SQRT((지하철역사_IC!$D$2:$D$1282-표3_[[#This Row],[위도]])^2+(지하철역사_IC!$E$2:$E$1282-표3_[[#This Row],[경도]])^2),1))*6378137</f>
        <v>598.77775806135207</v>
      </c>
      <c r="AI55" s="8" t="str" cm="1">
        <f t="array" ref="AI55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55" s="8" t="str" cm="1">
        <f t="array" ref="AJ55">_xlfn.TEXTJOIN(",",TRUE,IF(지하철역사_IC!$Q$2:$Q$439=AI55,지하철역사_IC!$P$2:$P$439,""))</f>
        <v>다락</v>
      </c>
      <c r="AK55" s="9" cm="1">
        <f t="array" ref="AK55">RADIANS(SMALL(SQRT((지하철역사_IC!$V$2:$V$439-표3_[[#This Row],[위도]])^2+(지하철역사_IC!$T$2:$T$439-표3_[[#This Row],[경도]])^2),1))*6378137</f>
        <v>516.67627311590797</v>
      </c>
      <c r="AL55" cm="1">
        <f t="array" ref="AL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55" t="str" cm="1">
        <f t="array" ref="AM55">kakaolatlon(표3_[[#This Row],[위도]],표3_[[#This Row],[경도]],"parcel")</f>
        <v>서울 관악구 신림동 538-39</v>
      </c>
      <c r="AN55">
        <f t="shared" si="0"/>
        <v>10</v>
      </c>
      <c r="AO55" t="str">
        <f t="shared" si="1"/>
        <v>이내</v>
      </c>
      <c r="AP55">
        <f t="shared" si="2"/>
        <v>10</v>
      </c>
      <c r="AQ55">
        <f t="shared" si="3"/>
        <v>40</v>
      </c>
      <c r="AR55" t="str">
        <f t="shared" si="4"/>
        <v>1층</v>
      </c>
    </row>
    <row r="56" spans="1:44" x14ac:dyDescent="0.3">
      <c r="A56" t="s">
        <v>8061</v>
      </c>
      <c r="B56" t="s">
        <v>7904</v>
      </c>
      <c r="C56" t="s">
        <v>7803</v>
      </c>
      <c r="D56" t="s">
        <v>7767</v>
      </c>
      <c r="E56" t="s">
        <v>2682</v>
      </c>
      <c r="F56" t="s">
        <v>7804</v>
      </c>
      <c r="G56" t="s">
        <v>7805</v>
      </c>
      <c r="H56">
        <v>1</v>
      </c>
      <c r="I56">
        <v>70000</v>
      </c>
      <c r="J56">
        <v>0</v>
      </c>
      <c r="K56" s="5" t="s">
        <v>7941</v>
      </c>
      <c r="L56">
        <v>40</v>
      </c>
      <c r="M56">
        <v>12</v>
      </c>
      <c r="N56">
        <v>5833</v>
      </c>
      <c r="O56">
        <v>34</v>
      </c>
      <c r="P56">
        <v>10</v>
      </c>
      <c r="Q56">
        <v>7000</v>
      </c>
      <c r="R56" t="s">
        <v>7807</v>
      </c>
      <c r="S56" s="1">
        <v>46053</v>
      </c>
      <c r="T56">
        <v>37.484003999999999</v>
      </c>
      <c r="U56">
        <v>126.905445</v>
      </c>
      <c r="V56" t="s">
        <v>8062</v>
      </c>
      <c r="W56" t="s">
        <v>7997</v>
      </c>
      <c r="X56">
        <v>1</v>
      </c>
      <c r="Y56" t="s">
        <v>7810</v>
      </c>
      <c r="Z56" t="s">
        <v>7810</v>
      </c>
      <c r="AA56" t="s">
        <v>7819</v>
      </c>
      <c r="AB56" t="s">
        <v>8063</v>
      </c>
      <c r="AC56">
        <v>70000</v>
      </c>
      <c r="AD56" t="s">
        <v>7810</v>
      </c>
      <c r="AE56" s="2" t="str">
        <f>HYPERLINK("https://fin.land.naver.com/articles/"&amp;표3_[[#This Row],[매물번호]],"link")</f>
        <v>link</v>
      </c>
      <c r="AF56" s="8" t="str" cm="1">
        <f t="array" ref="AF5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56" s="8" t="str" cm="1">
        <f t="array" ref="AG56">_xlfn.TEXTJOIN(",",TRUE,IF(지하철역사_IC!$B$2:$B$1282=AF56,지하철역사_IC!$A$2:$A$1282,""))</f>
        <v>서울2호선,신안산선</v>
      </c>
      <c r="AH56" s="9" cm="1">
        <f t="array" ref="AH56">RADIANS(SMALL(SQRT((지하철역사_IC!$D$2:$D$1282-표3_[[#This Row],[위도]])^2+(지하철역사_IC!$E$2:$E$1282-표3_[[#This Row],[경도]])^2),1))*6378137</f>
        <v>534.85222916665407</v>
      </c>
      <c r="AI56" s="8" t="str" cm="1">
        <f t="array" ref="AI56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56" s="8" t="str" cm="1">
        <f t="array" ref="AJ56">_xlfn.TEXTJOIN(",",TRUE,IF(지하철역사_IC!$Q$2:$Q$439=AI56,지하철역사_IC!$P$2:$P$439,""))</f>
        <v>다락</v>
      </c>
      <c r="AK56" s="9" cm="1">
        <f t="array" ref="AK56">RADIANS(SMALL(SQRT((지하철역사_IC!$V$2:$V$439-표3_[[#This Row],[위도]])^2+(지하철역사_IC!$T$2:$T$439-표3_[[#This Row],[경도]])^2),1))*6378137</f>
        <v>197.92117552971294</v>
      </c>
      <c r="AL56" cm="1">
        <f t="array" ref="AL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56" t="str" cm="1">
        <f t="array" ref="AM56">kakaolatlon(표3_[[#This Row],[위도]],표3_[[#This Row],[경도]],"parcel")</f>
        <v>서울 관악구 신림동 1746</v>
      </c>
      <c r="AN56">
        <f t="shared" si="0"/>
        <v>4</v>
      </c>
      <c r="AO56" t="str">
        <f t="shared" si="1"/>
        <v>이내</v>
      </c>
      <c r="AP56">
        <f t="shared" si="2"/>
        <v>10</v>
      </c>
      <c r="AQ56">
        <f t="shared" si="3"/>
        <v>10</v>
      </c>
      <c r="AR56" t="str">
        <f t="shared" si="4"/>
        <v>1층</v>
      </c>
    </row>
    <row r="57" spans="1:44" x14ac:dyDescent="0.3">
      <c r="A57" t="s">
        <v>8064</v>
      </c>
      <c r="B57" t="s">
        <v>7845</v>
      </c>
      <c r="C57" t="s">
        <v>7803</v>
      </c>
      <c r="D57" t="s">
        <v>7767</v>
      </c>
      <c r="E57" t="s">
        <v>2682</v>
      </c>
      <c r="F57" t="s">
        <v>8050</v>
      </c>
      <c r="G57" t="s">
        <v>7814</v>
      </c>
      <c r="H57">
        <v>3</v>
      </c>
      <c r="I57">
        <v>54000</v>
      </c>
      <c r="J57">
        <v>0</v>
      </c>
      <c r="K57" s="5" t="s">
        <v>8065</v>
      </c>
      <c r="L57">
        <v>241</v>
      </c>
      <c r="M57">
        <v>72</v>
      </c>
      <c r="N57">
        <v>750</v>
      </c>
      <c r="O57">
        <v>107.84</v>
      </c>
      <c r="P57">
        <v>32</v>
      </c>
      <c r="Q57">
        <v>1688</v>
      </c>
      <c r="R57" t="s">
        <v>7816</v>
      </c>
      <c r="S57" s="1">
        <v>46058</v>
      </c>
      <c r="T57">
        <v>37.459983000000001</v>
      </c>
      <c r="U57">
        <v>126.897244</v>
      </c>
      <c r="V57" t="s">
        <v>8066</v>
      </c>
      <c r="W57" t="s">
        <v>8067</v>
      </c>
      <c r="X57">
        <v>1</v>
      </c>
      <c r="Y57" t="s">
        <v>7810</v>
      </c>
      <c r="Z57" t="s">
        <v>7810</v>
      </c>
      <c r="AA57" t="s">
        <v>7811</v>
      </c>
      <c r="AB57" t="s">
        <v>8052</v>
      </c>
      <c r="AC57">
        <v>54000</v>
      </c>
      <c r="AD57" t="s">
        <v>7810</v>
      </c>
      <c r="AE57" s="2" t="str">
        <f>HYPERLINK("https://fin.land.naver.com/articles/"&amp;표3_[[#This Row],[매물번호]],"link")</f>
        <v>link</v>
      </c>
      <c r="AF57" s="8" t="str" cm="1">
        <f t="array" ref="AF5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57" s="8" t="str" cm="1">
        <f t="array" ref="AG57">_xlfn.TEXTJOIN(",",TRUE,IF(지하철역사_IC!$B$2:$B$1282=AF57,지하철역사_IC!$A$2:$A$1282,""))</f>
        <v>서울1호선</v>
      </c>
      <c r="AH57" s="9" cm="1">
        <f t="array" ref="AH57">RADIANS(SMALL(SQRT((지하철역사_IC!$D$2:$D$1282-표3_[[#This Row],[위도]])^2+(지하철역사_IC!$E$2:$E$1282-표3_[[#This Row],[경도]])^2),1))*6378137</f>
        <v>480.54200529413919</v>
      </c>
      <c r="AI57" s="8" t="str" cm="1">
        <f t="array" ref="AI57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57" s="8" t="str" cm="1">
        <f t="array" ref="AJ57">_xlfn.TEXTJOIN(",",TRUE,IF(지하철역사_IC!$Q$2:$Q$439=AI57,지하철역사_IC!$P$2:$P$439,""))</f>
        <v>다락</v>
      </c>
      <c r="AK57" s="9" cm="1">
        <f t="array" ref="AK57">RADIANS(SMALL(SQRT((지하철역사_IC!$V$2:$V$439-표3_[[#This Row],[위도]])^2+(지하철역사_IC!$T$2:$T$439-표3_[[#This Row],[경도]])^2),1))*6378137</f>
        <v>859.67094194224592</v>
      </c>
      <c r="AL57" t="str" cm="1">
        <f t="array" ref="AL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" t="str" cm="1">
        <f t="array" ref="AM57">kakaolatlon(표3_[[#This Row],[위도]],표3_[[#This Row],[경도]],"parcel")</f>
        <v>서울 금천구 독산동 1155</v>
      </c>
      <c r="AN57">
        <f t="shared" si="0"/>
        <v>10</v>
      </c>
      <c r="AO57" t="str">
        <f t="shared" si="1"/>
        <v>이내</v>
      </c>
      <c r="AP57">
        <f t="shared" si="2"/>
        <v>10</v>
      </c>
      <c r="AQ57">
        <f t="shared" si="3"/>
        <v>30</v>
      </c>
      <c r="AR57" t="str">
        <f t="shared" si="4"/>
        <v>중</v>
      </c>
    </row>
    <row r="58" spans="1:44" x14ac:dyDescent="0.3">
      <c r="A58" t="s">
        <v>8068</v>
      </c>
      <c r="B58" t="s">
        <v>7904</v>
      </c>
      <c r="C58" t="s">
        <v>7803</v>
      </c>
      <c r="D58" t="s">
        <v>7767</v>
      </c>
      <c r="E58" t="s">
        <v>2682</v>
      </c>
      <c r="F58" t="s">
        <v>7831</v>
      </c>
      <c r="G58" t="s">
        <v>7805</v>
      </c>
      <c r="H58">
        <v>1</v>
      </c>
      <c r="I58">
        <v>88000</v>
      </c>
      <c r="J58">
        <v>0</v>
      </c>
      <c r="K58" s="5" t="s">
        <v>7905</v>
      </c>
      <c r="L58">
        <v>58</v>
      </c>
      <c r="M58">
        <v>17</v>
      </c>
      <c r="N58">
        <v>5176</v>
      </c>
      <c r="O58">
        <v>50.06</v>
      </c>
      <c r="P58">
        <v>15</v>
      </c>
      <c r="Q58">
        <v>5867</v>
      </c>
      <c r="R58" t="s">
        <v>7807</v>
      </c>
      <c r="S58" s="1">
        <v>46052</v>
      </c>
      <c r="T58">
        <v>37.484003999999999</v>
      </c>
      <c r="U58">
        <v>126.905445</v>
      </c>
      <c r="V58" t="s">
        <v>8069</v>
      </c>
      <c r="W58" t="s">
        <v>7907</v>
      </c>
      <c r="X58">
        <v>1</v>
      </c>
      <c r="Y58" t="s">
        <v>7810</v>
      </c>
      <c r="Z58" t="s">
        <v>7810</v>
      </c>
      <c r="AA58" t="s">
        <v>7896</v>
      </c>
      <c r="AB58" t="s">
        <v>8070</v>
      </c>
      <c r="AC58">
        <v>88000</v>
      </c>
      <c r="AD58" t="s">
        <v>7810</v>
      </c>
      <c r="AE58" s="2" t="str">
        <f>HYPERLINK("https://fin.land.naver.com/articles/"&amp;표3_[[#This Row],[매물번호]],"link")</f>
        <v>link</v>
      </c>
      <c r="AF58" s="8" t="str" cm="1">
        <f t="array" ref="AF5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58" s="8" t="str" cm="1">
        <f t="array" ref="AG58">_xlfn.TEXTJOIN(",",TRUE,IF(지하철역사_IC!$B$2:$B$1282=AF58,지하철역사_IC!$A$2:$A$1282,""))</f>
        <v>서울2호선,신안산선</v>
      </c>
      <c r="AH58" s="9" cm="1">
        <f t="array" ref="AH58">RADIANS(SMALL(SQRT((지하철역사_IC!$D$2:$D$1282-표3_[[#This Row],[위도]])^2+(지하철역사_IC!$E$2:$E$1282-표3_[[#This Row],[경도]])^2),1))*6378137</f>
        <v>534.85222916665407</v>
      </c>
      <c r="AI58" s="8" t="str" cm="1">
        <f t="array" ref="AI5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58" s="8" t="str" cm="1">
        <f t="array" ref="AJ58">_xlfn.TEXTJOIN(",",TRUE,IF(지하철역사_IC!$Q$2:$Q$439=AI58,지하철역사_IC!$P$2:$P$439,""))</f>
        <v>다락</v>
      </c>
      <c r="AK58" s="9" cm="1">
        <f t="array" ref="AK58">RADIANS(SMALL(SQRT((지하철역사_IC!$V$2:$V$439-표3_[[#This Row],[위도]])^2+(지하철역사_IC!$T$2:$T$439-표3_[[#This Row],[경도]])^2),1))*6378137</f>
        <v>197.92117552971294</v>
      </c>
      <c r="AL58" cm="1">
        <f t="array" ref="AL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58" t="str" cm="1">
        <f t="array" ref="AM58">kakaolatlon(표3_[[#This Row],[위도]],표3_[[#This Row],[경도]],"parcel")</f>
        <v>서울 관악구 신림동 1746</v>
      </c>
      <c r="AN58">
        <f t="shared" si="0"/>
        <v>4</v>
      </c>
      <c r="AO58" t="str">
        <f t="shared" si="1"/>
        <v>이내</v>
      </c>
      <c r="AP58">
        <f t="shared" si="2"/>
        <v>10</v>
      </c>
      <c r="AQ58">
        <f t="shared" si="3"/>
        <v>10</v>
      </c>
      <c r="AR58" t="str">
        <f t="shared" si="4"/>
        <v>1층</v>
      </c>
    </row>
    <row r="59" spans="1:44" x14ac:dyDescent="0.3">
      <c r="A59" t="s">
        <v>8071</v>
      </c>
      <c r="B59" t="s">
        <v>7862</v>
      </c>
      <c r="C59" t="s">
        <v>7830</v>
      </c>
      <c r="D59" t="s">
        <v>7767</v>
      </c>
      <c r="E59" t="s">
        <v>2682</v>
      </c>
      <c r="F59" t="s">
        <v>8072</v>
      </c>
      <c r="G59" t="s">
        <v>6152</v>
      </c>
      <c r="H59">
        <v>20</v>
      </c>
      <c r="I59">
        <v>206000</v>
      </c>
      <c r="J59">
        <v>0</v>
      </c>
      <c r="K59" s="5" t="s">
        <v>8073</v>
      </c>
      <c r="L59">
        <v>682</v>
      </c>
      <c r="M59">
        <v>206</v>
      </c>
      <c r="N59">
        <v>1000</v>
      </c>
      <c r="O59">
        <v>390.13</v>
      </c>
      <c r="P59">
        <v>118</v>
      </c>
      <c r="Q59">
        <v>1746</v>
      </c>
      <c r="R59" t="s">
        <v>7823</v>
      </c>
      <c r="S59" s="1">
        <v>46059</v>
      </c>
      <c r="T59">
        <v>37.483691</v>
      </c>
      <c r="U59">
        <v>126.89543399999999</v>
      </c>
      <c r="V59" t="s">
        <v>8074</v>
      </c>
      <c r="W59" t="s">
        <v>7901</v>
      </c>
      <c r="X59">
        <v>1</v>
      </c>
      <c r="Y59" t="s">
        <v>7810</v>
      </c>
      <c r="Z59" t="s">
        <v>7810</v>
      </c>
      <c r="AA59" t="s">
        <v>7826</v>
      </c>
      <c r="AB59" t="s">
        <v>8075</v>
      </c>
      <c r="AC59">
        <v>206000</v>
      </c>
      <c r="AD59" t="s">
        <v>7810</v>
      </c>
      <c r="AE59" s="2" t="str">
        <f>HYPERLINK("https://fin.land.naver.com/articles/"&amp;표3_[[#This Row],[매물번호]],"link")</f>
        <v>link</v>
      </c>
      <c r="AF59" s="8" t="str" cm="1">
        <f t="array" ref="AF59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59" s="8" t="str" cm="1">
        <f t="array" ref="AG59">_xlfn.TEXTJOIN(",",TRUE,IF(지하철역사_IC!$B$2:$B$1282=AF59,지하철역사_IC!$A$2:$A$1282,""))</f>
        <v>서울2호선,신안산선</v>
      </c>
      <c r="AH59" s="9" cm="1">
        <f t="array" ref="AH59">RADIANS(SMALL(SQRT((지하철역사_IC!$D$2:$D$1282-표3_[[#This Row],[위도]])^2+(지하철역사_IC!$E$2:$E$1282-표3_[[#This Row],[경도]])^2),1))*6378137</f>
        <v>635.04358503600565</v>
      </c>
      <c r="AI59" s="8" t="str" cm="1">
        <f t="array" ref="AI59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59" s="8" t="str" cm="1">
        <f t="array" ref="AJ59">_xlfn.TEXTJOIN(",",TRUE,IF(지하철역사_IC!$Q$2:$Q$439=AI59,지하철역사_IC!$P$2:$P$439,""))</f>
        <v>다락</v>
      </c>
      <c r="AK59" s="9" cm="1">
        <f t="array" ref="AK59">RADIANS(SMALL(SQRT((지하철역사_IC!$V$2:$V$439-표3_[[#This Row],[위도]])^2+(지하철역사_IC!$T$2:$T$439-표3_[[#This Row],[경도]])^2),1))*6378137</f>
        <v>317.77575917223584</v>
      </c>
      <c r="AL59" cm="1">
        <f t="array" ref="AL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59" t="str" cm="1">
        <f t="array" ref="AM59">kakaolatlon(표3_[[#This Row],[위도]],표3_[[#This Row],[경도]],"parcel")</f>
        <v>서울 구로구 구로동 212-8</v>
      </c>
      <c r="AN59">
        <f t="shared" si="0"/>
        <v>25</v>
      </c>
      <c r="AO59" t="str">
        <f t="shared" si="1"/>
        <v>이내</v>
      </c>
      <c r="AP59">
        <f t="shared" si="2"/>
        <v>26</v>
      </c>
      <c r="AQ59">
        <f t="shared" si="3"/>
        <v>40</v>
      </c>
      <c r="AR59" t="str">
        <f t="shared" si="4"/>
        <v>B1</v>
      </c>
    </row>
    <row r="60" spans="1:44" x14ac:dyDescent="0.3">
      <c r="A60" t="s">
        <v>8076</v>
      </c>
      <c r="B60" t="s">
        <v>8077</v>
      </c>
      <c r="C60" t="s">
        <v>7803</v>
      </c>
      <c r="D60" t="s">
        <v>7767</v>
      </c>
      <c r="E60" t="s">
        <v>2682</v>
      </c>
      <c r="F60" t="s">
        <v>7804</v>
      </c>
      <c r="G60" t="s">
        <v>7805</v>
      </c>
      <c r="H60">
        <v>17</v>
      </c>
      <c r="I60">
        <v>76000</v>
      </c>
      <c r="J60">
        <v>0</v>
      </c>
      <c r="K60" s="5" t="s">
        <v>8078</v>
      </c>
      <c r="L60">
        <v>59</v>
      </c>
      <c r="M60">
        <v>17</v>
      </c>
      <c r="N60">
        <v>4470</v>
      </c>
      <c r="O60">
        <v>43.26</v>
      </c>
      <c r="P60">
        <v>13</v>
      </c>
      <c r="Q60">
        <v>5846</v>
      </c>
      <c r="R60" t="s">
        <v>7848</v>
      </c>
      <c r="S60" s="1">
        <v>46052</v>
      </c>
      <c r="T60">
        <v>37.456141000000002</v>
      </c>
      <c r="U60">
        <v>126.899536</v>
      </c>
      <c r="V60" t="s">
        <v>8079</v>
      </c>
      <c r="W60" t="s">
        <v>8080</v>
      </c>
      <c r="X60">
        <v>1</v>
      </c>
      <c r="Y60" t="s">
        <v>7810</v>
      </c>
      <c r="Z60" t="s">
        <v>7810</v>
      </c>
      <c r="AA60" t="s">
        <v>7896</v>
      </c>
      <c r="AB60" t="s">
        <v>8081</v>
      </c>
      <c r="AC60">
        <v>76000</v>
      </c>
      <c r="AD60" t="s">
        <v>7810</v>
      </c>
      <c r="AE60" s="2" t="str">
        <f>HYPERLINK("https://fin.land.naver.com/articles/"&amp;표3_[[#This Row],[매물번호]],"link")</f>
        <v>link</v>
      </c>
      <c r="AF60" s="8" t="str" cm="1">
        <f t="array" ref="AF6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60" s="8" t="str" cm="1">
        <f t="array" ref="AG60">_xlfn.TEXTJOIN(",",TRUE,IF(지하철역사_IC!$B$2:$B$1282=AF60,지하철역사_IC!$A$2:$A$1282,""))</f>
        <v>신안산선</v>
      </c>
      <c r="AH60" s="9" cm="1">
        <f t="array" ref="AH60">RADIANS(SMALL(SQRT((지하철역사_IC!$D$2:$D$1282-표3_[[#This Row],[위도]])^2+(지하철역사_IC!$E$2:$E$1282-표3_[[#This Row],[경도]])^2),1))*6378137</f>
        <v>288.54787588579188</v>
      </c>
      <c r="AI60" s="8" t="str" cm="1">
        <f t="array" ref="AI6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60" s="8" t="str" cm="1">
        <f t="array" ref="AJ60">_xlfn.TEXTJOIN(",",TRUE,IF(지하철역사_IC!$Q$2:$Q$439=AI60,지하철역사_IC!$P$2:$P$439,""))</f>
        <v>다락</v>
      </c>
      <c r="AK60" s="9" cm="1">
        <f t="array" ref="AK60">RADIANS(SMALL(SQRT((지하철역사_IC!$V$2:$V$439-표3_[[#This Row],[위도]])^2+(지하철역사_IC!$T$2:$T$439-표3_[[#This Row],[경도]])^2),1))*6378137</f>
        <v>879.60352881431686</v>
      </c>
      <c r="AL60" t="str" cm="1">
        <f t="array" ref="AL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" t="str" cm="1">
        <f t="array" ref="AM60">kakaolatlon(표3_[[#This Row],[위도]],표3_[[#This Row],[경도]],"parcel")</f>
        <v>서울 금천구 시흥동 999-1</v>
      </c>
      <c r="AN60">
        <f t="shared" si="0"/>
        <v>25</v>
      </c>
      <c r="AO60" t="str">
        <f t="shared" si="1"/>
        <v>이내</v>
      </c>
      <c r="AP60">
        <f t="shared" si="2"/>
        <v>26</v>
      </c>
      <c r="AQ60">
        <f t="shared" si="3"/>
        <v>10</v>
      </c>
      <c r="AR60" t="str">
        <f t="shared" si="4"/>
        <v>1층</v>
      </c>
    </row>
    <row r="61" spans="1:44" x14ac:dyDescent="0.3">
      <c r="A61" t="s">
        <v>8082</v>
      </c>
      <c r="B61" t="s">
        <v>7802</v>
      </c>
      <c r="C61" t="s">
        <v>7803</v>
      </c>
      <c r="D61" t="s">
        <v>7767</v>
      </c>
      <c r="E61" t="s">
        <v>2682</v>
      </c>
      <c r="F61" t="s">
        <v>7804</v>
      </c>
      <c r="G61" t="s">
        <v>6152</v>
      </c>
      <c r="H61">
        <v>15</v>
      </c>
      <c r="I61">
        <v>120000</v>
      </c>
      <c r="J61">
        <v>0</v>
      </c>
      <c r="K61" s="5" t="s">
        <v>7858</v>
      </c>
      <c r="L61">
        <v>496</v>
      </c>
      <c r="M61">
        <v>150</v>
      </c>
      <c r="N61">
        <v>800</v>
      </c>
      <c r="O61">
        <v>274.14</v>
      </c>
      <c r="P61">
        <v>82</v>
      </c>
      <c r="Q61">
        <v>1463</v>
      </c>
      <c r="R61" t="s">
        <v>7848</v>
      </c>
      <c r="S61" s="1">
        <v>46052</v>
      </c>
      <c r="T61">
        <v>37.480310000000003</v>
      </c>
      <c r="U61">
        <v>126.885364</v>
      </c>
      <c r="V61" t="s">
        <v>8083</v>
      </c>
      <c r="W61" t="s">
        <v>7855</v>
      </c>
      <c r="X61">
        <v>1</v>
      </c>
      <c r="Y61" t="s">
        <v>7810</v>
      </c>
      <c r="Z61" t="s">
        <v>7810</v>
      </c>
      <c r="AA61" t="s">
        <v>7811</v>
      </c>
      <c r="AB61" t="s">
        <v>8084</v>
      </c>
      <c r="AC61">
        <v>120000</v>
      </c>
      <c r="AD61" t="s">
        <v>7810</v>
      </c>
      <c r="AE61" s="2" t="str">
        <f>HYPERLINK("https://fin.land.naver.com/articles/"&amp;표3_[[#This Row],[매물번호]],"link")</f>
        <v>link</v>
      </c>
      <c r="AF61" s="8" t="str" cm="1">
        <f t="array" ref="AF61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61" s="8" t="str" cm="1">
        <f t="array" ref="AG61">_xlfn.TEXTJOIN(",",TRUE,IF(지하철역사_IC!$B$2:$B$1282=AF61,지하철역사_IC!$A$2:$A$1282,""))</f>
        <v>서울1호선,서울7호선</v>
      </c>
      <c r="AH61" s="9" cm="1">
        <f t="array" ref="AH61">RADIANS(SMALL(SQRT((지하철역사_IC!$D$2:$D$1282-표3_[[#This Row],[위도]])^2+(지하철역사_IC!$E$2:$E$1282-표3_[[#This Row],[경도]])^2),1))*6378137</f>
        <v>419.24220591724855</v>
      </c>
      <c r="AI61" s="8" t="str" cm="1">
        <f t="array" ref="AI61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61" s="8" t="str" cm="1">
        <f t="array" ref="AJ61">_xlfn.TEXTJOIN(",",TRUE,IF(지하철역사_IC!$Q$2:$Q$439=AI61,지하철역사_IC!$P$2:$P$439,""))</f>
        <v>다락</v>
      </c>
      <c r="AK61" s="9" cm="1">
        <f t="array" ref="AK61">RADIANS(SMALL(SQRT((지하철역사_IC!$V$2:$V$439-표3_[[#This Row],[위도]])^2+(지하철역사_IC!$T$2:$T$439-표3_[[#This Row],[경도]])^2),1))*6378137</f>
        <v>604.5830628626718</v>
      </c>
      <c r="AL61" cm="1">
        <f t="array" ref="AL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61" t="str" cm="1">
        <f t="array" ref="AM61">kakaolatlon(표3_[[#This Row],[위도]],표3_[[#This Row],[경도]],"parcel")</f>
        <v>서울 금천구 가산동 60-17</v>
      </c>
      <c r="AN61">
        <f t="shared" si="0"/>
        <v>25</v>
      </c>
      <c r="AO61" t="str">
        <f t="shared" si="1"/>
        <v>이내</v>
      </c>
      <c r="AP61">
        <f t="shared" si="2"/>
        <v>26</v>
      </c>
      <c r="AQ61">
        <f t="shared" si="3"/>
        <v>40</v>
      </c>
      <c r="AR61" t="str">
        <f t="shared" si="4"/>
        <v>B1</v>
      </c>
    </row>
    <row r="62" spans="1:44" x14ac:dyDescent="0.3">
      <c r="A62" t="s">
        <v>8085</v>
      </c>
      <c r="B62" t="s">
        <v>7862</v>
      </c>
      <c r="C62" t="s">
        <v>7830</v>
      </c>
      <c r="D62" t="s">
        <v>7767</v>
      </c>
      <c r="E62" t="s">
        <v>2682</v>
      </c>
      <c r="F62" t="s">
        <v>7831</v>
      </c>
      <c r="G62" t="s">
        <v>6152</v>
      </c>
      <c r="H62">
        <v>18</v>
      </c>
      <c r="I62">
        <v>33000</v>
      </c>
      <c r="J62">
        <v>0</v>
      </c>
      <c r="K62" s="5" t="s">
        <v>7954</v>
      </c>
      <c r="L62">
        <v>78</v>
      </c>
      <c r="M62">
        <v>23</v>
      </c>
      <c r="N62">
        <v>1434</v>
      </c>
      <c r="O62">
        <v>40</v>
      </c>
      <c r="P62">
        <v>12</v>
      </c>
      <c r="Q62">
        <v>2750</v>
      </c>
      <c r="R62" t="s">
        <v>7823</v>
      </c>
      <c r="S62" s="1">
        <v>46052</v>
      </c>
      <c r="T62">
        <v>37.482433999999998</v>
      </c>
      <c r="U62">
        <v>126.897041</v>
      </c>
      <c r="V62" t="s">
        <v>8086</v>
      </c>
      <c r="W62" t="s">
        <v>8087</v>
      </c>
      <c r="X62">
        <v>2</v>
      </c>
      <c r="Y62" t="s">
        <v>7954</v>
      </c>
      <c r="Z62" t="s">
        <v>7954</v>
      </c>
      <c r="AA62" t="s">
        <v>7826</v>
      </c>
      <c r="AB62" t="s">
        <v>8018</v>
      </c>
      <c r="AC62">
        <v>33000</v>
      </c>
      <c r="AD62" t="s">
        <v>7810</v>
      </c>
      <c r="AE62" s="2" t="str">
        <f>HYPERLINK("https://fin.land.naver.com/articles/"&amp;표3_[[#This Row],[매물번호]],"link")</f>
        <v>link</v>
      </c>
      <c r="AF62" s="8" t="str" cm="1">
        <f t="array" ref="AF62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62" s="8" t="str" cm="1">
        <f t="array" ref="AG62">_xlfn.TEXTJOIN(",",TRUE,IF(지하철역사_IC!$B$2:$B$1282=AF62,지하철역사_IC!$A$2:$A$1282,""))</f>
        <v>서울2호선,신안산선</v>
      </c>
      <c r="AH62" s="9" cm="1">
        <f t="array" ref="AH62">RADIANS(SMALL(SQRT((지하철역사_IC!$D$2:$D$1282-표3_[[#This Row],[위도]])^2+(지하철역사_IC!$E$2:$E$1282-표3_[[#This Row],[경도]])^2),1))*6378137</f>
        <v>541.62949349122016</v>
      </c>
      <c r="AI62" s="8" t="str" cm="1">
        <f t="array" ref="AI62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62" s="8" t="str" cm="1">
        <f t="array" ref="AJ62">_xlfn.TEXTJOIN(",",TRUE,IF(지하철역사_IC!$Q$2:$Q$439=AI62,지하철역사_IC!$P$2:$P$439,""))</f>
        <v>다락</v>
      </c>
      <c r="AK62" s="9" cm="1">
        <f t="array" ref="AK62">RADIANS(SMALL(SQRT((지하철역사_IC!$V$2:$V$439-표3_[[#This Row],[위도]])^2+(지하철역사_IC!$T$2:$T$439-표3_[[#This Row],[경도]])^2),1))*6378137</f>
        <v>406.94272714194199</v>
      </c>
      <c r="AL62" cm="1">
        <f t="array" ref="AL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62" t="str" cm="1">
        <f t="array" ref="AM62">kakaolatlon(표3_[[#This Row],[위도]],표3_[[#This Row],[경도]],"parcel")</f>
        <v>서울 구로구 구로동 222-3</v>
      </c>
      <c r="AN62">
        <f t="shared" si="0"/>
        <v>15</v>
      </c>
      <c r="AO62" t="str">
        <f t="shared" si="1"/>
        <v>이내</v>
      </c>
      <c r="AP62">
        <f t="shared" si="2"/>
        <v>25</v>
      </c>
      <c r="AQ62">
        <f t="shared" si="3"/>
        <v>10</v>
      </c>
      <c r="AR62" t="str">
        <f t="shared" si="4"/>
        <v>B1</v>
      </c>
    </row>
    <row r="63" spans="1:44" x14ac:dyDescent="0.3">
      <c r="A63" t="s">
        <v>8088</v>
      </c>
      <c r="B63" t="s">
        <v>7802</v>
      </c>
      <c r="C63" t="s">
        <v>7846</v>
      </c>
      <c r="D63" t="s">
        <v>7767</v>
      </c>
      <c r="E63" t="s">
        <v>2682</v>
      </c>
      <c r="F63" t="s">
        <v>7804</v>
      </c>
      <c r="G63" t="s">
        <v>8089</v>
      </c>
      <c r="H63">
        <v>14</v>
      </c>
      <c r="I63">
        <v>85000</v>
      </c>
      <c r="J63">
        <v>0</v>
      </c>
      <c r="K63" s="5" t="s">
        <v>8090</v>
      </c>
      <c r="L63">
        <v>224</v>
      </c>
      <c r="M63">
        <v>67</v>
      </c>
      <c r="N63">
        <v>1268</v>
      </c>
      <c r="O63">
        <v>143.78</v>
      </c>
      <c r="P63">
        <v>43</v>
      </c>
      <c r="Q63">
        <v>1977</v>
      </c>
      <c r="R63" t="s">
        <v>7823</v>
      </c>
      <c r="S63" s="1">
        <v>46052</v>
      </c>
      <c r="T63">
        <v>37.479595000000003</v>
      </c>
      <c r="U63">
        <v>126.885863</v>
      </c>
      <c r="V63" t="s">
        <v>8091</v>
      </c>
      <c r="W63" t="s">
        <v>8092</v>
      </c>
      <c r="X63">
        <v>1</v>
      </c>
      <c r="Y63" t="s">
        <v>7810</v>
      </c>
      <c r="Z63" t="s">
        <v>7810</v>
      </c>
      <c r="AA63" t="s">
        <v>7896</v>
      </c>
      <c r="AB63" t="s">
        <v>8093</v>
      </c>
      <c r="AC63">
        <v>85000</v>
      </c>
      <c r="AD63" t="s">
        <v>7810</v>
      </c>
      <c r="AE63" s="2" t="str">
        <f>HYPERLINK("https://fin.land.naver.com/articles/"&amp;표3_[[#This Row],[매물번호]],"link")</f>
        <v>link</v>
      </c>
      <c r="AF63" s="8" t="str" cm="1">
        <f t="array" ref="AF63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63" s="8" t="str" cm="1">
        <f t="array" ref="AG63">_xlfn.TEXTJOIN(",",TRUE,IF(지하철역사_IC!$B$2:$B$1282=AF63,지하철역사_IC!$A$2:$A$1282,""))</f>
        <v>서울1호선,서울7호선</v>
      </c>
      <c r="AH63" s="9" cm="1">
        <f t="array" ref="AH63">RADIANS(SMALL(SQRT((지하철역사_IC!$D$2:$D$1282-표3_[[#This Row],[위도]])^2+(지하철역사_IC!$E$2:$E$1282-표3_[[#This Row],[경도]])^2),1))*6378137</f>
        <v>510.9751569414841</v>
      </c>
      <c r="AI63" s="8" t="str" cm="1">
        <f t="array" ref="AI63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63" s="8" t="str" cm="1">
        <f t="array" ref="AJ63">_xlfn.TEXTJOIN(",",TRUE,IF(지하철역사_IC!$Q$2:$Q$439=AI63,지하철역사_IC!$P$2:$P$439,""))</f>
        <v>다락</v>
      </c>
      <c r="AK63" s="9" cm="1">
        <f t="array" ref="AK63">RADIANS(SMALL(SQRT((지하철역사_IC!$V$2:$V$439-표3_[[#This Row],[위도]])^2+(지하철역사_IC!$T$2:$T$439-표3_[[#This Row],[경도]])^2),1))*6378137</f>
        <v>528.11328177972848</v>
      </c>
      <c r="AL63" cm="1">
        <f t="array" ref="AL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63" t="str" cm="1">
        <f t="array" ref="AM63">kakaolatlon(표3_[[#This Row],[위도]],표3_[[#This Row],[경도]],"parcel")</f>
        <v>서울 금천구 가산동 60-18</v>
      </c>
      <c r="AN63">
        <f t="shared" si="0"/>
        <v>25</v>
      </c>
      <c r="AO63" t="str">
        <f t="shared" si="1"/>
        <v>이내</v>
      </c>
      <c r="AP63">
        <f t="shared" si="2"/>
        <v>26</v>
      </c>
      <c r="AQ63">
        <f t="shared" si="3"/>
        <v>40</v>
      </c>
      <c r="AR63" t="str">
        <f t="shared" si="4"/>
        <v>중</v>
      </c>
    </row>
    <row r="64" spans="1:44" x14ac:dyDescent="0.3">
      <c r="A64" t="s">
        <v>8094</v>
      </c>
      <c r="B64" t="s">
        <v>7845</v>
      </c>
      <c r="C64" t="s">
        <v>7830</v>
      </c>
      <c r="D64" t="s">
        <v>7767</v>
      </c>
      <c r="E64" t="s">
        <v>2682</v>
      </c>
      <c r="F64" t="s">
        <v>7804</v>
      </c>
      <c r="G64" t="s">
        <v>7805</v>
      </c>
      <c r="H64">
        <v>3</v>
      </c>
      <c r="I64">
        <v>400000</v>
      </c>
      <c r="J64">
        <v>0</v>
      </c>
      <c r="K64" s="5" t="s">
        <v>8095</v>
      </c>
      <c r="L64">
        <v>517</v>
      </c>
      <c r="M64">
        <v>156</v>
      </c>
      <c r="N64">
        <v>2564</v>
      </c>
      <c r="O64">
        <v>517.03</v>
      </c>
      <c r="P64">
        <v>156</v>
      </c>
      <c r="Q64">
        <v>2564</v>
      </c>
      <c r="R64" t="s">
        <v>7924</v>
      </c>
      <c r="S64" s="1">
        <v>46052</v>
      </c>
      <c r="T64">
        <v>37.472405000000002</v>
      </c>
      <c r="U64">
        <v>126.901579</v>
      </c>
      <c r="V64" t="s">
        <v>8096</v>
      </c>
      <c r="W64" t="s">
        <v>8097</v>
      </c>
      <c r="X64">
        <v>1</v>
      </c>
      <c r="Y64" t="s">
        <v>7810</v>
      </c>
      <c r="Z64" t="s">
        <v>7810</v>
      </c>
      <c r="AA64" t="s">
        <v>7819</v>
      </c>
      <c r="AB64" t="s">
        <v>8098</v>
      </c>
      <c r="AC64">
        <v>400000</v>
      </c>
      <c r="AD64" t="s">
        <v>7810</v>
      </c>
      <c r="AE64" s="2" t="str">
        <f>HYPERLINK("https://fin.land.naver.com/articles/"&amp;표3_[[#This Row],[매물번호]],"link")</f>
        <v>link</v>
      </c>
      <c r="AF64" s="8" t="str" cm="1">
        <f t="array" ref="AF6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64" s="8" t="str" cm="1">
        <f t="array" ref="AG64">_xlfn.TEXTJOIN(",",TRUE,IF(지하철역사_IC!$B$2:$B$1282=AF64,지하철역사_IC!$A$2:$A$1282,""))</f>
        <v>서울2호선,신안산선</v>
      </c>
      <c r="AH64" s="9" cm="1">
        <f t="array" ref="AH64">RADIANS(SMALL(SQRT((지하철역사_IC!$D$2:$D$1282-표3_[[#This Row],[위도]])^2+(지하철역사_IC!$E$2:$E$1282-표3_[[#This Row],[경도]])^2),1))*6378137</f>
        <v>1453.9440116566766</v>
      </c>
      <c r="AI64" s="8" t="str" cm="1">
        <f t="array" ref="AI64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64" s="8" t="str" cm="1">
        <f t="array" ref="AJ64">_xlfn.TEXTJOIN(",",TRUE,IF(지하철역사_IC!$Q$2:$Q$439=AI64,지하철역사_IC!$P$2:$P$439,""))</f>
        <v>다락</v>
      </c>
      <c r="AK64" s="9" cm="1">
        <f t="array" ref="AK64">RADIANS(SMALL(SQRT((지하철역사_IC!$V$2:$V$439-표3_[[#This Row],[위도]])^2+(지하철역사_IC!$T$2:$T$439-표3_[[#This Row],[경도]])^2),1))*6378137</f>
        <v>550.7136474553879</v>
      </c>
      <c r="AL64" t="str" cm="1">
        <f t="array" ref="AL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" t="str" cm="1">
        <f t="array" ref="AM64">kakaolatlon(표3_[[#This Row],[위도]],표3_[[#This Row],[경도]],"parcel")</f>
        <v>서울 금천구 독산동 165-5</v>
      </c>
      <c r="AN64">
        <f t="shared" si="0"/>
        <v>25</v>
      </c>
      <c r="AO64" t="str">
        <f t="shared" si="1"/>
        <v>이상</v>
      </c>
      <c r="AP64">
        <f t="shared" si="2"/>
        <v>26</v>
      </c>
      <c r="AQ64">
        <f t="shared" si="3"/>
        <v>40</v>
      </c>
      <c r="AR64" t="str">
        <f t="shared" si="4"/>
        <v>1층</v>
      </c>
    </row>
    <row r="65" spans="1:44" x14ac:dyDescent="0.3">
      <c r="A65" t="s">
        <v>8099</v>
      </c>
      <c r="B65" t="s">
        <v>7829</v>
      </c>
      <c r="C65" t="s">
        <v>7846</v>
      </c>
      <c r="D65" t="s">
        <v>7767</v>
      </c>
      <c r="E65" t="s">
        <v>2682</v>
      </c>
      <c r="F65" t="s">
        <v>7831</v>
      </c>
      <c r="G65" t="s">
        <v>7839</v>
      </c>
      <c r="H65">
        <v>10</v>
      </c>
      <c r="I65">
        <v>62000</v>
      </c>
      <c r="J65">
        <v>0</v>
      </c>
      <c r="K65" s="5" t="s">
        <v>8100</v>
      </c>
      <c r="L65">
        <v>289</v>
      </c>
      <c r="M65">
        <v>87</v>
      </c>
      <c r="N65">
        <v>712</v>
      </c>
      <c r="O65">
        <v>144.9</v>
      </c>
      <c r="P65">
        <v>43</v>
      </c>
      <c r="Q65">
        <v>1442</v>
      </c>
      <c r="R65" t="s">
        <v>7924</v>
      </c>
      <c r="S65" s="1">
        <v>46051</v>
      </c>
      <c r="T65">
        <v>37.451531000000003</v>
      </c>
      <c r="U65">
        <v>126.890733</v>
      </c>
      <c r="V65" t="s">
        <v>8101</v>
      </c>
      <c r="W65" t="s">
        <v>8102</v>
      </c>
      <c r="X65">
        <v>1</v>
      </c>
      <c r="Y65" t="s">
        <v>7810</v>
      </c>
      <c r="Z65" t="s">
        <v>7810</v>
      </c>
      <c r="AA65" t="s">
        <v>7843</v>
      </c>
      <c r="AB65" t="s">
        <v>7881</v>
      </c>
      <c r="AC65">
        <v>62000</v>
      </c>
      <c r="AD65" t="s">
        <v>7810</v>
      </c>
      <c r="AE65" s="2" t="str">
        <f>HYPERLINK("https://fin.land.naver.com/articles/"&amp;표3_[[#This Row],[매물번호]],"link")</f>
        <v>link</v>
      </c>
      <c r="AF65" s="8" t="str" cm="1">
        <f t="array" ref="AF6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65" s="8" t="str" cm="1">
        <f t="array" ref="AG65">_xlfn.TEXTJOIN(",",TRUE,IF(지하철역사_IC!$B$2:$B$1282=AF65,지하철역사_IC!$A$2:$A$1282,""))</f>
        <v>서울1호선</v>
      </c>
      <c r="AH65" s="9" cm="1">
        <f t="array" ref="AH65">RADIANS(SMALL(SQRT((지하철역사_IC!$D$2:$D$1282-표3_[[#This Row],[위도]])^2+(지하철역사_IC!$E$2:$E$1282-표3_[[#This Row],[경도]])^2),1))*6378137</f>
        <v>713.51258867638421</v>
      </c>
      <c r="AI65" s="8" t="str" cm="1">
        <f t="array" ref="AI6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65" s="8" t="str" cm="1">
        <f t="array" ref="AJ65">_xlfn.TEXTJOIN(",",TRUE,IF(지하철역사_IC!$Q$2:$Q$439=AI65,지하철역사_IC!$P$2:$P$439,""))</f>
        <v>다락</v>
      </c>
      <c r="AK65" s="9" cm="1">
        <f t="array" ref="AK65">RADIANS(SMALL(SQRT((지하철역사_IC!$V$2:$V$439-표3_[[#This Row],[위도]])^2+(지하철역사_IC!$T$2:$T$439-표3_[[#This Row],[경도]])^2),1))*6378137</f>
        <v>758.94146793722621</v>
      </c>
      <c r="AL65" t="str" cm="1">
        <f t="array" ref="AL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" t="str" cm="1">
        <f t="array" ref="AM65">kakaolatlon(표3_[[#This Row],[위도]],표3_[[#This Row],[경도]],"parcel")</f>
        <v>경기 광명시 소하동 36-52</v>
      </c>
      <c r="AN65">
        <f t="shared" si="0"/>
        <v>10</v>
      </c>
      <c r="AO65" t="str">
        <f t="shared" si="1"/>
        <v>이내</v>
      </c>
      <c r="AP65">
        <f t="shared" si="2"/>
        <v>10</v>
      </c>
      <c r="AQ65">
        <f t="shared" si="3"/>
        <v>40</v>
      </c>
      <c r="AR65" t="str">
        <f t="shared" si="4"/>
        <v>저</v>
      </c>
    </row>
    <row r="66" spans="1:44" x14ac:dyDescent="0.3">
      <c r="A66" t="s">
        <v>8103</v>
      </c>
      <c r="B66" t="s">
        <v>7829</v>
      </c>
      <c r="C66" t="s">
        <v>7830</v>
      </c>
      <c r="D66" t="s">
        <v>7767</v>
      </c>
      <c r="E66" t="s">
        <v>2682</v>
      </c>
      <c r="F66" t="s">
        <v>7804</v>
      </c>
      <c r="G66" t="s">
        <v>7839</v>
      </c>
      <c r="H66">
        <v>8</v>
      </c>
      <c r="I66">
        <v>43000</v>
      </c>
      <c r="J66">
        <v>0</v>
      </c>
      <c r="K66" s="5" t="s">
        <v>7911</v>
      </c>
      <c r="L66">
        <v>208</v>
      </c>
      <c r="M66">
        <v>62</v>
      </c>
      <c r="N66">
        <v>693</v>
      </c>
      <c r="O66">
        <v>125.53</v>
      </c>
      <c r="P66">
        <v>37</v>
      </c>
      <c r="Q66">
        <v>1162</v>
      </c>
      <c r="R66" t="s">
        <v>7816</v>
      </c>
      <c r="S66" s="1">
        <v>46051</v>
      </c>
      <c r="T66">
        <v>37.447918999999999</v>
      </c>
      <c r="U66">
        <v>126.884033</v>
      </c>
      <c r="V66" t="s">
        <v>8104</v>
      </c>
      <c r="W66" t="s">
        <v>8105</v>
      </c>
      <c r="X66">
        <v>1</v>
      </c>
      <c r="Y66" t="s">
        <v>7810</v>
      </c>
      <c r="Z66" t="s">
        <v>7810</v>
      </c>
      <c r="AA66" t="s">
        <v>7811</v>
      </c>
      <c r="AB66" t="s">
        <v>8106</v>
      </c>
      <c r="AC66">
        <v>43000</v>
      </c>
      <c r="AD66" t="s">
        <v>7810</v>
      </c>
      <c r="AE66" s="2" t="str">
        <f>HYPERLINK("https://fin.land.naver.com/articles/"&amp;표3_[[#This Row],[매물번호]],"link")</f>
        <v>link</v>
      </c>
      <c r="AF66" s="8" t="str" cm="1">
        <f t="array" ref="AF6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66" s="8" t="str" cm="1">
        <f t="array" ref="AG66">_xlfn.TEXTJOIN(",",TRUE,IF(지하철역사_IC!$B$2:$B$1282=AF66,지하철역사_IC!$A$2:$A$1282,""))</f>
        <v>서울1호선</v>
      </c>
      <c r="AH66" s="9" cm="1">
        <f t="array" ref="AH66">RADIANS(SMALL(SQRT((지하철역사_IC!$D$2:$D$1282-표3_[[#This Row],[위도]])^2+(지하철역사_IC!$E$2:$E$1282-표3_[[#This Row],[경도]])^2),1))*6378137</f>
        <v>1511.7589480282345</v>
      </c>
      <c r="AI66" s="8" t="str" cm="1">
        <f t="array" ref="AI6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66" s="8" t="str" cm="1">
        <f t="array" ref="AJ66">_xlfn.TEXTJOIN(",",TRUE,IF(지하철역사_IC!$Q$2:$Q$439=AI66,지하철역사_IC!$P$2:$P$439,""))</f>
        <v>다락</v>
      </c>
      <c r="AK66" s="9" cm="1">
        <f t="array" ref="AK66">RADIANS(SMALL(SQRT((지하철역사_IC!$V$2:$V$439-표3_[[#This Row],[위도]])^2+(지하철역사_IC!$T$2:$T$439-표3_[[#This Row],[경도]])^2),1))*6378137</f>
        <v>1137.1568194858214</v>
      </c>
      <c r="AL66" t="str" cm="1">
        <f t="array" ref="AL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" t="str" cm="1">
        <f t="array" ref="AM66">kakaolatlon(표3_[[#This Row],[위도]],표3_[[#This Row],[경도]],"parcel")</f>
        <v>경기 광명시 소하동 1339</v>
      </c>
      <c r="AN66">
        <f t="shared" si="0"/>
        <v>15</v>
      </c>
      <c r="AO66" t="str">
        <f t="shared" si="1"/>
        <v>이내</v>
      </c>
      <c r="AP66">
        <f t="shared" si="2"/>
        <v>25</v>
      </c>
      <c r="AQ66">
        <f t="shared" si="3"/>
        <v>30</v>
      </c>
      <c r="AR66" t="str">
        <f t="shared" si="4"/>
        <v>중</v>
      </c>
    </row>
    <row r="67" spans="1:44" x14ac:dyDescent="0.3">
      <c r="A67" t="s">
        <v>8107</v>
      </c>
      <c r="B67" t="s">
        <v>7802</v>
      </c>
      <c r="C67" t="s">
        <v>7803</v>
      </c>
      <c r="D67" t="s">
        <v>7767</v>
      </c>
      <c r="E67" t="s">
        <v>2682</v>
      </c>
      <c r="F67" t="s">
        <v>7804</v>
      </c>
      <c r="G67" t="s">
        <v>6152</v>
      </c>
      <c r="H67">
        <v>20</v>
      </c>
      <c r="I67">
        <v>42000</v>
      </c>
      <c r="J67">
        <v>0</v>
      </c>
      <c r="K67" s="5" t="s">
        <v>8108</v>
      </c>
      <c r="L67">
        <v>148</v>
      </c>
      <c r="M67">
        <v>44</v>
      </c>
      <c r="N67">
        <v>954</v>
      </c>
      <c r="O67">
        <v>77.430000000000007</v>
      </c>
      <c r="P67">
        <v>23</v>
      </c>
      <c r="Q67">
        <v>1826</v>
      </c>
      <c r="R67" t="s">
        <v>7807</v>
      </c>
      <c r="S67" s="1">
        <v>46051</v>
      </c>
      <c r="T67">
        <v>37.481403999999998</v>
      </c>
      <c r="U67">
        <v>126.883927</v>
      </c>
      <c r="V67" t="s">
        <v>8109</v>
      </c>
      <c r="W67" t="s">
        <v>8110</v>
      </c>
      <c r="X67">
        <v>1</v>
      </c>
      <c r="Y67" t="s">
        <v>7810</v>
      </c>
      <c r="Z67" t="s">
        <v>7810</v>
      </c>
      <c r="AA67" t="s">
        <v>7811</v>
      </c>
      <c r="AB67" t="s">
        <v>7812</v>
      </c>
      <c r="AC67">
        <v>42000</v>
      </c>
      <c r="AD67" t="s">
        <v>7810</v>
      </c>
      <c r="AE67" s="2" t="str">
        <f>HYPERLINK("https://fin.land.naver.com/articles/"&amp;표3_[[#This Row],[매물번호]],"link")</f>
        <v>link</v>
      </c>
      <c r="AF67" s="8" t="str" cm="1">
        <f t="array" ref="AF6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67" s="8" t="str" cm="1">
        <f t="array" ref="AG67">_xlfn.TEXTJOIN(",",TRUE,IF(지하철역사_IC!$B$2:$B$1282=AF67,지하철역사_IC!$A$2:$A$1282,""))</f>
        <v>서울1호선,서울7호선</v>
      </c>
      <c r="AH67" s="9" cm="1">
        <f t="array" ref="AH67">RADIANS(SMALL(SQRT((지하철역사_IC!$D$2:$D$1282-표3_[[#This Row],[위도]])^2+(지하철역사_IC!$E$2:$E$1282-표3_[[#This Row],[경도]])^2),1))*6378137</f>
        <v>218.84356585580591</v>
      </c>
      <c r="AI67" s="8" t="str" cm="1">
        <f t="array" ref="AI6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67" s="8" t="str" cm="1">
        <f t="array" ref="AJ67">_xlfn.TEXTJOIN(",",TRUE,IF(지하철역사_IC!$Q$2:$Q$439=AI67,지하철역사_IC!$P$2:$P$439,""))</f>
        <v>다락</v>
      </c>
      <c r="AK67" s="9" cm="1">
        <f t="array" ref="AK67">RADIANS(SMALL(SQRT((지하철역사_IC!$V$2:$V$439-표3_[[#This Row],[위도]])^2+(지하철역사_IC!$T$2:$T$439-표3_[[#This Row],[경도]])^2),1))*6378137</f>
        <v>466.62710129074901</v>
      </c>
      <c r="AL67" cm="1">
        <f t="array" ref="AL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67" t="str" cm="1">
        <f t="array" ref="AM67">kakaolatlon(표3_[[#This Row],[위도]],표3_[[#This Row],[경도]],"parcel")</f>
        <v>서울 금천구 가산동 50-3</v>
      </c>
      <c r="AN67">
        <f t="shared" ref="AN67:AN130" si="9">VALUE(LEFT($W67,FIND("년",$W67)-1))</f>
        <v>25</v>
      </c>
      <c r="AO67" t="str">
        <f t="shared" ref="AO67:AO130" si="10">IF(FIND("년",$W67)=3,MID($W67,FIND("년",$W67)+1,FIND("년",$W67)-1),MID($W67,FIND("년",$W67)+1,FIND("년",$W67)))</f>
        <v>이내</v>
      </c>
      <c r="AP67">
        <f t="shared" ref="AP67:AP130" si="11">IF(AN67&lt;11,10,IF(AND(AN67&lt;25,AO67="이내"),25,26))</f>
        <v>26</v>
      </c>
      <c r="AQ67">
        <f t="shared" ref="AQ67:AQ130" si="12">IF(P67&lt;10,9,IF(P67&lt;20,10,IF(P67&lt;30,20,IF(P67&lt;40,30,40))))</f>
        <v>20</v>
      </c>
      <c r="AR67" t="str">
        <f t="shared" ref="AR67:AR130" si="13">IF(D67="상가",IF(G67="1","1층",IF(G67="전체층","전체층",IF(LEFT(G67,1)="B","B1",IF(G67&lt;6,"저",IF(G67/H67&lt;=$BC$9,"저",IF(G67/H67&lt;=$BC$10,"중","고")))))),IF(LEFT(G67,1)="B","B1",IF(H67&lt;6,"저",IF(G67/H67&lt;=$BC$2,"저",IF(G67/H67&lt;=$BC$3,"중","고")))))</f>
        <v>B1</v>
      </c>
    </row>
    <row r="68" spans="1:44" x14ac:dyDescent="0.3">
      <c r="A68" t="s">
        <v>8111</v>
      </c>
      <c r="B68" t="s">
        <v>7829</v>
      </c>
      <c r="C68" t="s">
        <v>7830</v>
      </c>
      <c r="D68" t="s">
        <v>7767</v>
      </c>
      <c r="E68" t="s">
        <v>2682</v>
      </c>
      <c r="F68" t="s">
        <v>7804</v>
      </c>
      <c r="G68" t="s">
        <v>8009</v>
      </c>
      <c r="H68">
        <v>8</v>
      </c>
      <c r="I68">
        <v>62000</v>
      </c>
      <c r="J68">
        <v>0</v>
      </c>
      <c r="K68" s="5" t="s">
        <v>8100</v>
      </c>
      <c r="L68">
        <v>382</v>
      </c>
      <c r="M68">
        <v>115</v>
      </c>
      <c r="N68">
        <v>539</v>
      </c>
      <c r="O68">
        <v>217.5</v>
      </c>
      <c r="P68">
        <v>65</v>
      </c>
      <c r="Q68">
        <v>954</v>
      </c>
      <c r="R68" t="s">
        <v>7853</v>
      </c>
      <c r="S68" s="1">
        <v>46051</v>
      </c>
      <c r="T68">
        <v>37.447651999999998</v>
      </c>
      <c r="U68">
        <v>126.884033</v>
      </c>
      <c r="V68" t="s">
        <v>8112</v>
      </c>
      <c r="W68" t="s">
        <v>8113</v>
      </c>
      <c r="X68">
        <v>1</v>
      </c>
      <c r="Y68" t="s">
        <v>7810</v>
      </c>
      <c r="Z68" t="s">
        <v>7810</v>
      </c>
      <c r="AA68" t="s">
        <v>7811</v>
      </c>
      <c r="AB68" t="s">
        <v>8106</v>
      </c>
      <c r="AC68">
        <v>62000</v>
      </c>
      <c r="AD68" t="s">
        <v>7810</v>
      </c>
      <c r="AE68" s="2" t="str">
        <f>HYPERLINK("https://fin.land.naver.com/articles/"&amp;표3_[[#This Row],[매물번호]],"link")</f>
        <v>link</v>
      </c>
      <c r="AF68" s="8" t="str" cm="1">
        <f t="array" ref="AF6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68" s="8" t="str" cm="1">
        <f t="array" ref="AG68">_xlfn.TEXTJOIN(",",TRUE,IF(지하철역사_IC!$B$2:$B$1282=AF68,지하철역사_IC!$A$2:$A$1282,""))</f>
        <v>서울1호선</v>
      </c>
      <c r="AH68" s="9" cm="1">
        <f t="array" ref="AH68">RADIANS(SMALL(SQRT((지하철역사_IC!$D$2:$D$1282-표3_[[#This Row],[위도]])^2+(지하철역사_IC!$E$2:$E$1282-표3_[[#This Row],[경도]])^2),1))*6378137</f>
        <v>1531.6240534914259</v>
      </c>
      <c r="AI68" s="8" t="str" cm="1">
        <f t="array" ref="AI6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68" s="8" t="str" cm="1">
        <f t="array" ref="AJ68">_xlfn.TEXTJOIN(",",TRUE,IF(지하철역사_IC!$Q$2:$Q$439=AI68,지하철역사_IC!$P$2:$P$439,""))</f>
        <v>다락</v>
      </c>
      <c r="AK68" s="9" cm="1">
        <f t="array" ref="AK68">RADIANS(SMALL(SQRT((지하철역사_IC!$V$2:$V$439-표3_[[#This Row],[위도]])^2+(지하철역사_IC!$T$2:$T$439-표3_[[#This Row],[경도]])^2),1))*6378137</f>
        <v>1130.5686687677853</v>
      </c>
      <c r="AL68" t="str" cm="1">
        <f t="array" ref="AL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" t="str" cm="1">
        <f t="array" ref="AM68">kakaolatlon(표3_[[#This Row],[위도]],표3_[[#This Row],[경도]],"parcel")</f>
        <v>경기 광명시 소하동 1339-1</v>
      </c>
      <c r="AN68">
        <f t="shared" si="9"/>
        <v>15</v>
      </c>
      <c r="AO68" t="str">
        <f t="shared" si="10"/>
        <v>이내</v>
      </c>
      <c r="AP68">
        <f t="shared" si="11"/>
        <v>25</v>
      </c>
      <c r="AQ68">
        <f t="shared" si="12"/>
        <v>40</v>
      </c>
      <c r="AR68" t="str">
        <f t="shared" si="13"/>
        <v>고</v>
      </c>
    </row>
    <row r="69" spans="1:44" x14ac:dyDescent="0.3">
      <c r="A69" t="s">
        <v>8114</v>
      </c>
      <c r="B69" t="s">
        <v>7829</v>
      </c>
      <c r="C69" t="s">
        <v>7846</v>
      </c>
      <c r="D69" t="s">
        <v>7767</v>
      </c>
      <c r="E69" t="s">
        <v>2682</v>
      </c>
      <c r="F69" t="s">
        <v>7804</v>
      </c>
      <c r="G69" t="s">
        <v>8009</v>
      </c>
      <c r="H69">
        <v>10</v>
      </c>
      <c r="I69">
        <v>50000</v>
      </c>
      <c r="J69">
        <v>0</v>
      </c>
      <c r="K69" s="5" t="s">
        <v>7847</v>
      </c>
      <c r="L69">
        <v>194</v>
      </c>
      <c r="M69">
        <v>58</v>
      </c>
      <c r="N69">
        <v>862</v>
      </c>
      <c r="O69">
        <v>97.94</v>
      </c>
      <c r="P69">
        <v>29</v>
      </c>
      <c r="Q69">
        <v>1724</v>
      </c>
      <c r="R69" t="s">
        <v>7924</v>
      </c>
      <c r="S69" s="1">
        <v>46051</v>
      </c>
      <c r="T69">
        <v>37.44847</v>
      </c>
      <c r="U69">
        <v>126.884057</v>
      </c>
      <c r="V69" t="s">
        <v>8115</v>
      </c>
      <c r="W69" t="s">
        <v>8067</v>
      </c>
      <c r="X69">
        <v>1</v>
      </c>
      <c r="Y69" t="s">
        <v>7810</v>
      </c>
      <c r="Z69" t="s">
        <v>7810</v>
      </c>
      <c r="AA69" t="s">
        <v>7811</v>
      </c>
      <c r="AB69" t="s">
        <v>8106</v>
      </c>
      <c r="AC69">
        <v>50000</v>
      </c>
      <c r="AD69" t="s">
        <v>7810</v>
      </c>
      <c r="AE69" s="2" t="str">
        <f>HYPERLINK("https://fin.land.naver.com/articles/"&amp;표3_[[#This Row],[매물번호]],"link")</f>
        <v>link</v>
      </c>
      <c r="AF69" s="8" t="str" cm="1">
        <f t="array" ref="AF6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69" s="8" t="str" cm="1">
        <f t="array" ref="AG69">_xlfn.TEXTJOIN(",",TRUE,IF(지하철역사_IC!$B$2:$B$1282=AF69,지하철역사_IC!$A$2:$A$1282,""))</f>
        <v>서울1호선</v>
      </c>
      <c r="AH69" s="9" cm="1">
        <f t="array" ref="AH69">RADIANS(SMALL(SQRT((지하철역사_IC!$D$2:$D$1282-표3_[[#This Row],[위도]])^2+(지하철역사_IC!$E$2:$E$1282-표3_[[#This Row],[경도]])^2),1))*6378137</f>
        <v>1469.7605838612124</v>
      </c>
      <c r="AI69" s="8" t="str" cm="1">
        <f t="array" ref="AI6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69" s="8" t="str" cm="1">
        <f t="array" ref="AJ69">_xlfn.TEXTJOIN(",",TRUE,IF(지하철역사_IC!$Q$2:$Q$439=AI69,지하철역사_IC!$P$2:$P$439,""))</f>
        <v>다락</v>
      </c>
      <c r="AK69" s="9" cm="1">
        <f t="array" ref="AK69">RADIANS(SMALL(SQRT((지하철역사_IC!$V$2:$V$439-표3_[[#This Row],[위도]])^2+(지하철역사_IC!$T$2:$T$439-표3_[[#This Row],[경도]])^2),1))*6378137</f>
        <v>1150.4964868655129</v>
      </c>
      <c r="AL69" t="str" cm="1">
        <f t="array" ref="AL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" t="str" cm="1">
        <f t="array" ref="AM69">kakaolatlon(표3_[[#This Row],[위도]],표3_[[#This Row],[경도]],"parcel")</f>
        <v>경기 광명시 소하동 1335</v>
      </c>
      <c r="AN69">
        <f t="shared" si="9"/>
        <v>10</v>
      </c>
      <c r="AO69" t="str">
        <f t="shared" si="10"/>
        <v>이내</v>
      </c>
      <c r="AP69">
        <f t="shared" si="11"/>
        <v>10</v>
      </c>
      <c r="AQ69">
        <f t="shared" si="12"/>
        <v>20</v>
      </c>
      <c r="AR69" t="str">
        <f t="shared" si="13"/>
        <v>중</v>
      </c>
    </row>
    <row r="70" spans="1:44" x14ac:dyDescent="0.3">
      <c r="A70" t="s">
        <v>8116</v>
      </c>
      <c r="B70" t="s">
        <v>7904</v>
      </c>
      <c r="C70" t="s">
        <v>7803</v>
      </c>
      <c r="D70" t="s">
        <v>7767</v>
      </c>
      <c r="E70" t="s">
        <v>2682</v>
      </c>
      <c r="F70" t="s">
        <v>7804</v>
      </c>
      <c r="G70" t="s">
        <v>7805</v>
      </c>
      <c r="H70">
        <v>1</v>
      </c>
      <c r="I70">
        <v>88000</v>
      </c>
      <c r="J70">
        <v>0</v>
      </c>
      <c r="K70" s="5" t="s">
        <v>7905</v>
      </c>
      <c r="L70">
        <v>58</v>
      </c>
      <c r="M70">
        <v>17</v>
      </c>
      <c r="N70">
        <v>5176</v>
      </c>
      <c r="O70">
        <v>50.06</v>
      </c>
      <c r="P70">
        <v>15</v>
      </c>
      <c r="Q70">
        <v>5867</v>
      </c>
      <c r="R70" t="s">
        <v>7807</v>
      </c>
      <c r="S70" s="1">
        <v>46051</v>
      </c>
      <c r="T70">
        <v>37.484003999999999</v>
      </c>
      <c r="U70">
        <v>126.905445</v>
      </c>
      <c r="V70" t="s">
        <v>8117</v>
      </c>
      <c r="W70" t="s">
        <v>7907</v>
      </c>
      <c r="X70">
        <v>1</v>
      </c>
      <c r="Y70" t="s">
        <v>7810</v>
      </c>
      <c r="Z70" t="s">
        <v>7810</v>
      </c>
      <c r="AA70" t="s">
        <v>7819</v>
      </c>
      <c r="AB70" t="s">
        <v>8118</v>
      </c>
      <c r="AC70">
        <v>88000</v>
      </c>
      <c r="AD70" t="s">
        <v>7810</v>
      </c>
      <c r="AE70" s="2" t="str">
        <f>HYPERLINK("https://fin.land.naver.com/articles/"&amp;표3_[[#This Row],[매물번호]],"link")</f>
        <v>link</v>
      </c>
      <c r="AF70" s="8" t="str" cm="1">
        <f t="array" ref="AF70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70" s="8" t="str" cm="1">
        <f t="array" ref="AG70">_xlfn.TEXTJOIN(",",TRUE,IF(지하철역사_IC!$B$2:$B$1282=AF70,지하철역사_IC!$A$2:$A$1282,""))</f>
        <v>서울2호선,신안산선</v>
      </c>
      <c r="AH70" s="9" cm="1">
        <f t="array" ref="AH70">RADIANS(SMALL(SQRT((지하철역사_IC!$D$2:$D$1282-표3_[[#This Row],[위도]])^2+(지하철역사_IC!$E$2:$E$1282-표3_[[#This Row],[경도]])^2),1))*6378137</f>
        <v>534.85222916665407</v>
      </c>
      <c r="AI70" s="8" t="str" cm="1">
        <f t="array" ref="AI70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70" s="8" t="str" cm="1">
        <f t="array" ref="AJ70">_xlfn.TEXTJOIN(",",TRUE,IF(지하철역사_IC!$Q$2:$Q$439=AI70,지하철역사_IC!$P$2:$P$439,""))</f>
        <v>다락</v>
      </c>
      <c r="AK70" s="9" cm="1">
        <f t="array" ref="AK70">RADIANS(SMALL(SQRT((지하철역사_IC!$V$2:$V$439-표3_[[#This Row],[위도]])^2+(지하철역사_IC!$T$2:$T$439-표3_[[#This Row],[경도]])^2),1))*6378137</f>
        <v>197.92117552971294</v>
      </c>
      <c r="AL70" cm="1">
        <f t="array" ref="AL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70" t="str" cm="1">
        <f t="array" ref="AM70">kakaolatlon(표3_[[#This Row],[위도]],표3_[[#This Row],[경도]],"parcel")</f>
        <v>서울 관악구 신림동 1746</v>
      </c>
      <c r="AN70">
        <f t="shared" si="9"/>
        <v>4</v>
      </c>
      <c r="AO70" t="str">
        <f t="shared" si="10"/>
        <v>이내</v>
      </c>
      <c r="AP70">
        <f t="shared" si="11"/>
        <v>10</v>
      </c>
      <c r="AQ70">
        <f t="shared" si="12"/>
        <v>10</v>
      </c>
      <c r="AR70" t="str">
        <f t="shared" si="13"/>
        <v>1층</v>
      </c>
    </row>
    <row r="71" spans="1:44" x14ac:dyDescent="0.3">
      <c r="A71" t="s">
        <v>8119</v>
      </c>
      <c r="B71" t="s">
        <v>7829</v>
      </c>
      <c r="C71" t="s">
        <v>7846</v>
      </c>
      <c r="D71" t="s">
        <v>7767</v>
      </c>
      <c r="E71" t="s">
        <v>2682</v>
      </c>
      <c r="F71" t="s">
        <v>7804</v>
      </c>
      <c r="G71" t="s">
        <v>8089</v>
      </c>
      <c r="H71">
        <v>10</v>
      </c>
      <c r="I71">
        <v>74000</v>
      </c>
      <c r="J71">
        <v>0</v>
      </c>
      <c r="K71" s="5" t="s">
        <v>8120</v>
      </c>
      <c r="L71">
        <v>407</v>
      </c>
      <c r="M71">
        <v>123</v>
      </c>
      <c r="N71">
        <v>601</v>
      </c>
      <c r="O71">
        <v>256.14</v>
      </c>
      <c r="P71">
        <v>77</v>
      </c>
      <c r="Q71">
        <v>961</v>
      </c>
      <c r="R71" t="s">
        <v>7823</v>
      </c>
      <c r="S71" s="1">
        <v>46051</v>
      </c>
      <c r="T71">
        <v>37.44847</v>
      </c>
      <c r="U71">
        <v>126.884057</v>
      </c>
      <c r="V71" t="s">
        <v>8121</v>
      </c>
      <c r="W71" t="s">
        <v>8122</v>
      </c>
      <c r="X71">
        <v>1</v>
      </c>
      <c r="Y71" t="s">
        <v>7810</v>
      </c>
      <c r="Z71" t="s">
        <v>7810</v>
      </c>
      <c r="AA71" t="s">
        <v>7811</v>
      </c>
      <c r="AB71" t="s">
        <v>8106</v>
      </c>
      <c r="AC71">
        <v>74000</v>
      </c>
      <c r="AD71" t="s">
        <v>7810</v>
      </c>
      <c r="AE71" s="2" t="str">
        <f>HYPERLINK("https://fin.land.naver.com/articles/"&amp;표3_[[#This Row],[매물번호]],"link")</f>
        <v>link</v>
      </c>
      <c r="AF71" s="8" t="str" cm="1">
        <f t="array" ref="AF7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71" s="8" t="str" cm="1">
        <f t="array" ref="AG71">_xlfn.TEXTJOIN(",",TRUE,IF(지하철역사_IC!$B$2:$B$1282=AF71,지하철역사_IC!$A$2:$A$1282,""))</f>
        <v>서울1호선</v>
      </c>
      <c r="AH71" s="9" cm="1">
        <f t="array" ref="AH71">RADIANS(SMALL(SQRT((지하철역사_IC!$D$2:$D$1282-표3_[[#This Row],[위도]])^2+(지하철역사_IC!$E$2:$E$1282-표3_[[#This Row],[경도]])^2),1))*6378137</f>
        <v>1469.7605838612124</v>
      </c>
      <c r="AI71" s="8" t="str" cm="1">
        <f t="array" ref="AI7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71" s="8" t="str" cm="1">
        <f t="array" ref="AJ71">_xlfn.TEXTJOIN(",",TRUE,IF(지하철역사_IC!$Q$2:$Q$439=AI71,지하철역사_IC!$P$2:$P$439,""))</f>
        <v>다락</v>
      </c>
      <c r="AK71" s="9" cm="1">
        <f t="array" ref="AK71">RADIANS(SMALL(SQRT((지하철역사_IC!$V$2:$V$439-표3_[[#This Row],[위도]])^2+(지하철역사_IC!$T$2:$T$439-표3_[[#This Row],[경도]])^2),1))*6378137</f>
        <v>1150.4964868655129</v>
      </c>
      <c r="AL71" t="str" cm="1">
        <f t="array" ref="AL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" t="str" cm="1">
        <f t="array" ref="AM71">kakaolatlon(표3_[[#This Row],[위도]],표3_[[#This Row],[경도]],"parcel")</f>
        <v>경기 광명시 소하동 1335</v>
      </c>
      <c r="AN71">
        <f t="shared" si="9"/>
        <v>10</v>
      </c>
      <c r="AO71" t="str">
        <f t="shared" si="10"/>
        <v>이내</v>
      </c>
      <c r="AP71">
        <f t="shared" si="11"/>
        <v>10</v>
      </c>
      <c r="AQ71">
        <f t="shared" si="12"/>
        <v>40</v>
      </c>
      <c r="AR71" t="str">
        <f t="shared" si="13"/>
        <v>중</v>
      </c>
    </row>
    <row r="72" spans="1:44" x14ac:dyDescent="0.3">
      <c r="A72" t="s">
        <v>8123</v>
      </c>
      <c r="B72" t="s">
        <v>7829</v>
      </c>
      <c r="C72" t="s">
        <v>7846</v>
      </c>
      <c r="D72" t="s">
        <v>7767</v>
      </c>
      <c r="E72" t="s">
        <v>2682</v>
      </c>
      <c r="F72" t="s">
        <v>7804</v>
      </c>
      <c r="G72" t="s">
        <v>7929</v>
      </c>
      <c r="H72">
        <v>10</v>
      </c>
      <c r="I72">
        <v>60000</v>
      </c>
      <c r="J72">
        <v>0</v>
      </c>
      <c r="K72" s="5" t="s">
        <v>7965</v>
      </c>
      <c r="L72">
        <v>268</v>
      </c>
      <c r="M72">
        <v>81</v>
      </c>
      <c r="N72">
        <v>740</v>
      </c>
      <c r="O72">
        <v>138.34</v>
      </c>
      <c r="P72">
        <v>41</v>
      </c>
      <c r="Q72">
        <v>1463</v>
      </c>
      <c r="R72" t="s">
        <v>7853</v>
      </c>
      <c r="S72" s="1">
        <v>46051</v>
      </c>
      <c r="T72">
        <v>37.448402999999999</v>
      </c>
      <c r="U72">
        <v>126.883315</v>
      </c>
      <c r="V72" t="s">
        <v>8124</v>
      </c>
      <c r="W72" t="s">
        <v>8125</v>
      </c>
      <c r="X72">
        <v>1</v>
      </c>
      <c r="Y72" t="s">
        <v>7810</v>
      </c>
      <c r="Z72" t="s">
        <v>7810</v>
      </c>
      <c r="AA72" t="s">
        <v>7811</v>
      </c>
      <c r="AB72" t="s">
        <v>8106</v>
      </c>
      <c r="AC72">
        <v>60000</v>
      </c>
      <c r="AD72" t="s">
        <v>7810</v>
      </c>
      <c r="AE72" s="2" t="str">
        <f>HYPERLINK("https://fin.land.naver.com/articles/"&amp;표3_[[#This Row],[매물번호]],"link")</f>
        <v>link</v>
      </c>
      <c r="AF72" s="8" t="str" cm="1">
        <f t="array" ref="AF7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72" s="8" t="str" cm="1">
        <f t="array" ref="AG72">_xlfn.TEXTJOIN(",",TRUE,IF(지하철역사_IC!$B$2:$B$1282=AF72,지하철역사_IC!$A$2:$A$1282,""))</f>
        <v>서울1호선</v>
      </c>
      <c r="AH72" s="9" cm="1">
        <f t="array" ref="AH72">RADIANS(SMALL(SQRT((지하철역사_IC!$D$2:$D$1282-표3_[[#This Row],[위도]])^2+(지하철역사_IC!$E$2:$E$1282-표3_[[#This Row],[경도]])^2),1))*6378137</f>
        <v>1538.7155423892982</v>
      </c>
      <c r="AI72" s="8" t="str" cm="1">
        <f t="array" ref="AI7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72" s="8" t="str" cm="1">
        <f t="array" ref="AJ72">_xlfn.TEXTJOIN(",",TRUE,IF(지하철역사_IC!$Q$2:$Q$439=AI72,지하철역사_IC!$P$2:$P$439,""))</f>
        <v>다락</v>
      </c>
      <c r="AK72" s="9" cm="1">
        <f t="array" ref="AK72">RADIANS(SMALL(SQRT((지하철역사_IC!$V$2:$V$439-표3_[[#This Row],[위도]])^2+(지하철역사_IC!$T$2:$T$439-표3_[[#This Row],[경도]])^2),1))*6378137</f>
        <v>1227.9374038403334</v>
      </c>
      <c r="AL72" t="str" cm="1">
        <f t="array" ref="AL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" t="str" cm="1">
        <f t="array" ref="AM72">kakaolatlon(표3_[[#This Row],[위도]],표3_[[#This Row],[경도]],"parcel")</f>
        <v>경기 광명시 소하동 1340-5</v>
      </c>
      <c r="AN72">
        <f t="shared" si="9"/>
        <v>15</v>
      </c>
      <c r="AO72" t="str">
        <f t="shared" si="10"/>
        <v>이내</v>
      </c>
      <c r="AP72">
        <f t="shared" si="11"/>
        <v>25</v>
      </c>
      <c r="AQ72">
        <f t="shared" si="12"/>
        <v>40</v>
      </c>
      <c r="AR72" t="str">
        <f t="shared" si="13"/>
        <v>중</v>
      </c>
    </row>
    <row r="73" spans="1:44" x14ac:dyDescent="0.3">
      <c r="A73" t="s">
        <v>8126</v>
      </c>
      <c r="B73" t="s">
        <v>7829</v>
      </c>
      <c r="C73" t="s">
        <v>7803</v>
      </c>
      <c r="D73" t="s">
        <v>7767</v>
      </c>
      <c r="E73" t="s">
        <v>2682</v>
      </c>
      <c r="F73" t="s">
        <v>7804</v>
      </c>
      <c r="G73" t="s">
        <v>7805</v>
      </c>
      <c r="H73">
        <v>1</v>
      </c>
      <c r="I73">
        <v>50000</v>
      </c>
      <c r="J73">
        <v>0</v>
      </c>
      <c r="K73" s="5" t="s">
        <v>7847</v>
      </c>
      <c r="L73">
        <v>69</v>
      </c>
      <c r="M73">
        <v>20</v>
      </c>
      <c r="N73">
        <v>2500</v>
      </c>
      <c r="O73">
        <v>63.13</v>
      </c>
      <c r="P73">
        <v>19</v>
      </c>
      <c r="Q73">
        <v>2632</v>
      </c>
      <c r="R73" t="s">
        <v>7924</v>
      </c>
      <c r="S73" s="1">
        <v>46051</v>
      </c>
      <c r="T73">
        <v>37.452418000000002</v>
      </c>
      <c r="U73">
        <v>126.882687</v>
      </c>
      <c r="V73" t="s">
        <v>8127</v>
      </c>
      <c r="W73" t="s">
        <v>7955</v>
      </c>
      <c r="X73">
        <v>1</v>
      </c>
      <c r="Y73" t="s">
        <v>7810</v>
      </c>
      <c r="Z73" t="s">
        <v>7810</v>
      </c>
      <c r="AA73" t="s">
        <v>7811</v>
      </c>
      <c r="AB73" t="s">
        <v>8106</v>
      </c>
      <c r="AC73">
        <v>50000</v>
      </c>
      <c r="AD73" t="s">
        <v>7810</v>
      </c>
      <c r="AE73" s="2" t="str">
        <f>HYPERLINK("https://fin.land.naver.com/articles/"&amp;표3_[[#This Row],[매물번호]],"link")</f>
        <v>link</v>
      </c>
      <c r="AF73" s="8" t="str" cm="1">
        <f t="array" ref="AF7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73" s="8" t="str" cm="1">
        <f t="array" ref="AG73">_xlfn.TEXTJOIN(",",TRUE,IF(지하철역사_IC!$B$2:$B$1282=AF73,지하철역사_IC!$A$2:$A$1282,""))</f>
        <v>서울1호선</v>
      </c>
      <c r="AH73" s="9" cm="1">
        <f t="array" ref="AH73">RADIANS(SMALL(SQRT((지하철역사_IC!$D$2:$D$1282-표3_[[#This Row],[위도]])^2+(지하철역사_IC!$E$2:$E$1282-표3_[[#This Row],[경도]])^2),1))*6378137</f>
        <v>1376.2435749126942</v>
      </c>
      <c r="AI73" s="8" t="str" cm="1">
        <f t="array" ref="AI7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73" s="8" t="str" cm="1">
        <f t="array" ref="AJ73">_xlfn.TEXTJOIN(",",TRUE,IF(지하철역사_IC!$Q$2:$Q$439=AI73,지하철역사_IC!$P$2:$P$439,""))</f>
        <v>다락</v>
      </c>
      <c r="AK73" s="9" cm="1">
        <f t="array" ref="AK73">RADIANS(SMALL(SQRT((지하철역사_IC!$V$2:$V$439-표3_[[#This Row],[위도]])^2+(지하철역사_IC!$T$2:$T$439-표3_[[#This Row],[경도]])^2),1))*6378137</f>
        <v>1471.1693565010901</v>
      </c>
      <c r="AL73" t="str" cm="1">
        <f t="array" ref="AL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" t="str" cm="1">
        <f t="array" ref="AM73">kakaolatlon(표3_[[#This Row],[위도]],표3_[[#This Row],[경도]],"parcel")</f>
        <v>경기 광명시 소하동 1288</v>
      </c>
      <c r="AN73">
        <f t="shared" si="9"/>
        <v>25</v>
      </c>
      <c r="AO73" t="str">
        <f t="shared" si="10"/>
        <v>이내</v>
      </c>
      <c r="AP73">
        <f t="shared" si="11"/>
        <v>26</v>
      </c>
      <c r="AQ73">
        <f t="shared" si="12"/>
        <v>10</v>
      </c>
      <c r="AR73" t="str">
        <f t="shared" si="13"/>
        <v>1층</v>
      </c>
    </row>
    <row r="74" spans="1:44" x14ac:dyDescent="0.3">
      <c r="A74" t="s">
        <v>8128</v>
      </c>
      <c r="B74" t="s">
        <v>7829</v>
      </c>
      <c r="C74" t="s">
        <v>7830</v>
      </c>
      <c r="D74" t="s">
        <v>7767</v>
      </c>
      <c r="E74" t="s">
        <v>2682</v>
      </c>
      <c r="F74" t="s">
        <v>7804</v>
      </c>
      <c r="G74" t="s">
        <v>7814</v>
      </c>
      <c r="H74">
        <v>3</v>
      </c>
      <c r="I74">
        <v>49000</v>
      </c>
      <c r="J74">
        <v>0</v>
      </c>
      <c r="K74" s="5" t="s">
        <v>7919</v>
      </c>
      <c r="L74">
        <v>153</v>
      </c>
      <c r="M74">
        <v>46</v>
      </c>
      <c r="N74">
        <v>1065</v>
      </c>
      <c r="O74">
        <v>96.9</v>
      </c>
      <c r="P74">
        <v>29</v>
      </c>
      <c r="Q74">
        <v>1690</v>
      </c>
      <c r="R74" t="s">
        <v>7848</v>
      </c>
      <c r="S74" s="1">
        <v>46051</v>
      </c>
      <c r="T74">
        <v>37.446461999999997</v>
      </c>
      <c r="U74">
        <v>126.883504</v>
      </c>
      <c r="V74" t="s">
        <v>8129</v>
      </c>
      <c r="W74" t="s">
        <v>8125</v>
      </c>
      <c r="X74">
        <v>1</v>
      </c>
      <c r="Y74" t="s">
        <v>7810</v>
      </c>
      <c r="Z74" t="s">
        <v>7810</v>
      </c>
      <c r="AA74" t="s">
        <v>7811</v>
      </c>
      <c r="AB74" t="s">
        <v>8106</v>
      </c>
      <c r="AC74">
        <v>49000</v>
      </c>
      <c r="AD74" t="s">
        <v>7810</v>
      </c>
      <c r="AE74" s="2" t="str">
        <f>HYPERLINK("https://fin.land.naver.com/articles/"&amp;표3_[[#This Row],[매물번호]],"link")</f>
        <v>link</v>
      </c>
      <c r="AF74" s="8" t="str" cm="1">
        <f t="array" ref="AF7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74" s="8" t="str" cm="1">
        <f t="array" ref="AG74">_xlfn.TEXTJOIN(",",TRUE,IF(지하철역사_IC!$B$2:$B$1282=AF74,지하철역사_IC!$A$2:$A$1282,""))</f>
        <v>서울1호선</v>
      </c>
      <c r="AH74" s="9" cm="1">
        <f t="array" ref="AH74">RADIANS(SMALL(SQRT((지하철역사_IC!$D$2:$D$1282-표3_[[#This Row],[위도]])^2+(지하철역사_IC!$E$2:$E$1282-표3_[[#This Row],[경도]])^2),1))*6378137</f>
        <v>1665.40766359639</v>
      </c>
      <c r="AI74" s="8" t="str" cm="1">
        <f t="array" ref="AI7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74" s="8" t="str" cm="1">
        <f t="array" ref="AJ74">_xlfn.TEXTJOIN(",",TRUE,IF(지하철역사_IC!$Q$2:$Q$439=AI74,지하철역사_IC!$P$2:$P$439,""))</f>
        <v>다락</v>
      </c>
      <c r="AK74" s="9" cm="1">
        <f t="array" ref="AK74">RADIANS(SMALL(SQRT((지하철역사_IC!$V$2:$V$439-표3_[[#This Row],[위도]])^2+(지하철역사_IC!$T$2:$T$439-표3_[[#This Row],[경도]])^2),1))*6378137</f>
        <v>1169.0854178575942</v>
      </c>
      <c r="AL74" t="str" cm="1">
        <f t="array" ref="AL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" t="str" cm="1">
        <f t="array" ref="AM74">kakaolatlon(표3_[[#This Row],[위도]],표3_[[#This Row],[경도]],"parcel")</f>
        <v>경기 광명시 소하동 1343-6</v>
      </c>
      <c r="AN74">
        <f t="shared" si="9"/>
        <v>15</v>
      </c>
      <c r="AO74" t="str">
        <f t="shared" si="10"/>
        <v>이내</v>
      </c>
      <c r="AP74">
        <f t="shared" si="11"/>
        <v>25</v>
      </c>
      <c r="AQ74">
        <f t="shared" si="12"/>
        <v>20</v>
      </c>
      <c r="AR74" t="str">
        <f t="shared" si="13"/>
        <v>중</v>
      </c>
    </row>
    <row r="75" spans="1:44" x14ac:dyDescent="0.3">
      <c r="A75" t="s">
        <v>8130</v>
      </c>
      <c r="B75" t="s">
        <v>7862</v>
      </c>
      <c r="C75" t="s">
        <v>7830</v>
      </c>
      <c r="D75" t="s">
        <v>7767</v>
      </c>
      <c r="E75" t="s">
        <v>2682</v>
      </c>
      <c r="F75" t="s">
        <v>7831</v>
      </c>
      <c r="G75" t="s">
        <v>7805</v>
      </c>
      <c r="H75">
        <v>14</v>
      </c>
      <c r="I75">
        <v>130000</v>
      </c>
      <c r="J75">
        <v>0</v>
      </c>
      <c r="K75" s="5" t="s">
        <v>8131</v>
      </c>
      <c r="L75">
        <v>208</v>
      </c>
      <c r="M75">
        <v>62</v>
      </c>
      <c r="N75">
        <v>2096</v>
      </c>
      <c r="O75">
        <v>125.97</v>
      </c>
      <c r="P75">
        <v>38</v>
      </c>
      <c r="Q75">
        <v>3421</v>
      </c>
      <c r="R75" t="s">
        <v>7823</v>
      </c>
      <c r="S75" s="1">
        <v>46051</v>
      </c>
      <c r="T75">
        <v>37.482902000000003</v>
      </c>
      <c r="U75">
        <v>126.896047</v>
      </c>
      <c r="V75" t="s">
        <v>8132</v>
      </c>
      <c r="W75" t="s">
        <v>7993</v>
      </c>
      <c r="X75">
        <v>2</v>
      </c>
      <c r="Y75" t="s">
        <v>8131</v>
      </c>
      <c r="Z75" t="s">
        <v>8131</v>
      </c>
      <c r="AA75" t="s">
        <v>7826</v>
      </c>
      <c r="AB75" t="s">
        <v>8018</v>
      </c>
      <c r="AC75">
        <v>130000</v>
      </c>
      <c r="AD75" t="s">
        <v>7810</v>
      </c>
      <c r="AE75" s="2" t="str">
        <f>HYPERLINK("https://fin.land.naver.com/articles/"&amp;표3_[[#This Row],[매물번호]],"link")</f>
        <v>link</v>
      </c>
      <c r="AF75" s="8" t="str" cm="1">
        <f t="array" ref="AF7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75" s="8" t="str" cm="1">
        <f t="array" ref="AG75">_xlfn.TEXTJOIN(",",TRUE,IF(지하철역사_IC!$B$2:$B$1282=AF75,지하철역사_IC!$A$2:$A$1282,""))</f>
        <v>서울2호선,신안산선</v>
      </c>
      <c r="AH75" s="9" cm="1">
        <f t="array" ref="AH75">RADIANS(SMALL(SQRT((지하철역사_IC!$D$2:$D$1282-표3_[[#This Row],[위도]])^2+(지하철역사_IC!$E$2:$E$1282-표3_[[#This Row],[경도]])^2),1))*6378137</f>
        <v>606.22679145976269</v>
      </c>
      <c r="AI75" s="8" t="str" cm="1">
        <f t="array" ref="AI75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75" s="8" t="str" cm="1">
        <f t="array" ref="AJ75">_xlfn.TEXTJOIN(",",TRUE,IF(지하철역사_IC!$Q$2:$Q$439=AI75,지하철역사_IC!$P$2:$P$439,""))</f>
        <v>다락</v>
      </c>
      <c r="AK75" s="9" cm="1">
        <f t="array" ref="AK75">RADIANS(SMALL(SQRT((지하철역사_IC!$V$2:$V$439-표3_[[#This Row],[위도]])^2+(지하철역사_IC!$T$2:$T$439-표3_[[#This Row],[경도]])^2),1))*6378137</f>
        <v>319.94925323656668</v>
      </c>
      <c r="AL75" cm="1">
        <f t="array" ref="AL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75" t="str" cm="1">
        <f t="array" ref="AM75">kakaolatlon(표3_[[#This Row],[위도]],표3_[[#This Row],[경도]],"parcel")</f>
        <v>서울 구로구 구로동 222-8</v>
      </c>
      <c r="AN75">
        <f t="shared" si="9"/>
        <v>25</v>
      </c>
      <c r="AO75" t="str">
        <f t="shared" si="10"/>
        <v>이내</v>
      </c>
      <c r="AP75">
        <f t="shared" si="11"/>
        <v>26</v>
      </c>
      <c r="AQ75">
        <f t="shared" si="12"/>
        <v>30</v>
      </c>
      <c r="AR75" t="str">
        <f t="shared" si="13"/>
        <v>1층</v>
      </c>
    </row>
    <row r="76" spans="1:44" x14ac:dyDescent="0.3">
      <c r="A76" t="s">
        <v>8133</v>
      </c>
      <c r="B76" t="s">
        <v>7802</v>
      </c>
      <c r="C76" t="s">
        <v>7803</v>
      </c>
      <c r="D76" t="s">
        <v>7767</v>
      </c>
      <c r="E76" t="s">
        <v>2682</v>
      </c>
      <c r="F76" t="s">
        <v>7804</v>
      </c>
      <c r="G76" t="s">
        <v>6152</v>
      </c>
      <c r="H76">
        <v>20</v>
      </c>
      <c r="I76">
        <v>150000</v>
      </c>
      <c r="J76">
        <v>0</v>
      </c>
      <c r="K76" s="5" t="s">
        <v>8059</v>
      </c>
      <c r="L76">
        <v>208</v>
      </c>
      <c r="M76">
        <v>62</v>
      </c>
      <c r="N76">
        <v>2419</v>
      </c>
      <c r="O76">
        <v>181.36</v>
      </c>
      <c r="P76">
        <v>54</v>
      </c>
      <c r="Q76">
        <v>2778</v>
      </c>
      <c r="R76" t="s">
        <v>7816</v>
      </c>
      <c r="S76" s="1">
        <v>46050</v>
      </c>
      <c r="T76">
        <v>37.475465999999997</v>
      </c>
      <c r="U76">
        <v>126.890884</v>
      </c>
      <c r="V76" t="s">
        <v>8134</v>
      </c>
      <c r="W76" t="s">
        <v>7860</v>
      </c>
      <c r="X76">
        <v>1</v>
      </c>
      <c r="Y76" t="s">
        <v>7810</v>
      </c>
      <c r="Z76" t="s">
        <v>7810</v>
      </c>
      <c r="AA76" t="s">
        <v>7826</v>
      </c>
      <c r="AB76" t="s">
        <v>8003</v>
      </c>
      <c r="AC76">
        <v>150000</v>
      </c>
      <c r="AD76" t="s">
        <v>7810</v>
      </c>
      <c r="AE76" s="2" t="str">
        <f>HYPERLINK("https://fin.land.naver.com/articles/"&amp;표3_[[#This Row],[매물번호]],"link")</f>
        <v>link</v>
      </c>
      <c r="AF76" s="8" t="str" cm="1">
        <f t="array" ref="AF76">_xlfn.LET(_xlpm.data,(지하철역사_IC!$D$2:$D$1282-표3_[[#This Row],[위도]])^2+(지하철역사_IC!$E$2:$E$1282-표3_[[#This Row],[경도]])^2,INDEX(지하철역사_IC!$B$2:$B$1282,MATCH(MIN(_xlpm.data),_xlpm.data,0)))</f>
        <v>독산</v>
      </c>
      <c r="AG76" s="8" t="str" cm="1">
        <f t="array" ref="AG76">_xlfn.TEXTJOIN(",",TRUE,IF(지하철역사_IC!$B$2:$B$1282=AF76,지하철역사_IC!$A$2:$A$1282,""))</f>
        <v>서울1호선,신안산선</v>
      </c>
      <c r="AH76" s="9" cm="1">
        <f t="array" ref="AH76">RADIANS(SMALL(SQRT((지하철역사_IC!$D$2:$D$1282-표3_[[#This Row],[위도]])^2+(지하철역사_IC!$E$2:$E$1282-표3_[[#This Row],[경도]])^2),1))*6378137</f>
        <v>1012.9261245000922</v>
      </c>
      <c r="AI76" s="8" t="str" cm="1">
        <f t="array" ref="AI76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76" s="8" t="str" cm="1">
        <f t="array" ref="AJ76">_xlfn.TEXTJOIN(",",TRUE,IF(지하철역사_IC!$Q$2:$Q$439=AI76,지하철역사_IC!$P$2:$P$439,""))</f>
        <v>다락</v>
      </c>
      <c r="AK76" s="9" cm="1">
        <f t="array" ref="AK76">RADIANS(SMALL(SQRT((지하철역사_IC!$V$2:$V$439-표3_[[#This Row],[위도]])^2+(지하철역사_IC!$T$2:$T$439-표3_[[#This Row],[경도]])^2),1))*6378137</f>
        <v>18.754497219875869</v>
      </c>
      <c r="AL76" cm="1">
        <f t="array" ref="AL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76" t="str" cm="1">
        <f t="array" ref="AM76">kakaolatlon(표3_[[#This Row],[위도]],표3_[[#This Row],[경도]],"parcel")</f>
        <v>서울 금천구 가산동 233-5</v>
      </c>
      <c r="AN76">
        <f t="shared" si="9"/>
        <v>10</v>
      </c>
      <c r="AO76" t="str">
        <f t="shared" si="10"/>
        <v>이내</v>
      </c>
      <c r="AP76">
        <f t="shared" si="11"/>
        <v>10</v>
      </c>
      <c r="AQ76">
        <f t="shared" si="12"/>
        <v>40</v>
      </c>
      <c r="AR76" t="str">
        <f t="shared" si="13"/>
        <v>B1</v>
      </c>
    </row>
    <row r="77" spans="1:44" x14ac:dyDescent="0.3">
      <c r="A77" t="s">
        <v>8135</v>
      </c>
      <c r="B77" t="s">
        <v>7802</v>
      </c>
      <c r="C77" t="s">
        <v>7830</v>
      </c>
      <c r="D77" t="s">
        <v>7767</v>
      </c>
      <c r="E77" t="s">
        <v>2682</v>
      </c>
      <c r="F77" t="s">
        <v>7804</v>
      </c>
      <c r="G77" t="s">
        <v>7814</v>
      </c>
      <c r="H77">
        <v>20</v>
      </c>
      <c r="I77">
        <v>150000</v>
      </c>
      <c r="J77">
        <v>0</v>
      </c>
      <c r="K77" s="5" t="s">
        <v>8059</v>
      </c>
      <c r="L77">
        <v>200</v>
      </c>
      <c r="M77">
        <v>60</v>
      </c>
      <c r="N77">
        <v>2500</v>
      </c>
      <c r="O77">
        <v>104.49</v>
      </c>
      <c r="P77">
        <v>31</v>
      </c>
      <c r="Q77">
        <v>4839</v>
      </c>
      <c r="R77" t="s">
        <v>7816</v>
      </c>
      <c r="S77" s="1">
        <v>46050</v>
      </c>
      <c r="T77">
        <v>37.481403999999998</v>
      </c>
      <c r="U77">
        <v>126.883927</v>
      </c>
      <c r="V77" t="s">
        <v>8136</v>
      </c>
      <c r="W77" t="s">
        <v>8137</v>
      </c>
      <c r="X77">
        <v>1</v>
      </c>
      <c r="Y77" t="s">
        <v>7810</v>
      </c>
      <c r="Z77" t="s">
        <v>7810</v>
      </c>
      <c r="AA77" t="s">
        <v>7819</v>
      </c>
      <c r="AB77" t="s">
        <v>7856</v>
      </c>
      <c r="AC77">
        <v>150000</v>
      </c>
      <c r="AD77" t="s">
        <v>7810</v>
      </c>
      <c r="AE77" s="2" t="str">
        <f>HYPERLINK("https://fin.land.naver.com/articles/"&amp;표3_[[#This Row],[매물번호]],"link")</f>
        <v>link</v>
      </c>
      <c r="AF77" s="8" t="str" cm="1">
        <f t="array" ref="AF7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77" s="8" t="str" cm="1">
        <f t="array" ref="AG77">_xlfn.TEXTJOIN(",",TRUE,IF(지하철역사_IC!$B$2:$B$1282=AF77,지하철역사_IC!$A$2:$A$1282,""))</f>
        <v>서울1호선,서울7호선</v>
      </c>
      <c r="AH77" s="9" cm="1">
        <f t="array" ref="AH77">RADIANS(SMALL(SQRT((지하철역사_IC!$D$2:$D$1282-표3_[[#This Row],[위도]])^2+(지하철역사_IC!$E$2:$E$1282-표3_[[#This Row],[경도]])^2),1))*6378137</f>
        <v>218.84356585580591</v>
      </c>
      <c r="AI77" s="8" t="str" cm="1">
        <f t="array" ref="AI7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77" s="8" t="str" cm="1">
        <f t="array" ref="AJ77">_xlfn.TEXTJOIN(",",TRUE,IF(지하철역사_IC!$Q$2:$Q$439=AI77,지하철역사_IC!$P$2:$P$439,""))</f>
        <v>다락</v>
      </c>
      <c r="AK77" s="9" cm="1">
        <f t="array" ref="AK77">RADIANS(SMALL(SQRT((지하철역사_IC!$V$2:$V$439-표3_[[#This Row],[위도]])^2+(지하철역사_IC!$T$2:$T$439-표3_[[#This Row],[경도]])^2),1))*6378137</f>
        <v>466.62710129074901</v>
      </c>
      <c r="AL77" cm="1">
        <f t="array" ref="AL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77" t="str" cm="1">
        <f t="array" ref="AM77">kakaolatlon(표3_[[#This Row],[위도]],표3_[[#This Row],[경도]],"parcel")</f>
        <v>서울 금천구 가산동 50-3</v>
      </c>
      <c r="AN77">
        <f t="shared" si="9"/>
        <v>25</v>
      </c>
      <c r="AO77" t="str">
        <f t="shared" si="10"/>
        <v>이내</v>
      </c>
      <c r="AP77">
        <f t="shared" si="11"/>
        <v>26</v>
      </c>
      <c r="AQ77">
        <f t="shared" si="12"/>
        <v>30</v>
      </c>
      <c r="AR77" t="str">
        <f t="shared" si="13"/>
        <v>저</v>
      </c>
    </row>
    <row r="78" spans="1:44" x14ac:dyDescent="0.3">
      <c r="A78" t="s">
        <v>8138</v>
      </c>
      <c r="B78" t="s">
        <v>7904</v>
      </c>
      <c r="C78" t="s">
        <v>7803</v>
      </c>
      <c r="D78" t="s">
        <v>7767</v>
      </c>
      <c r="E78" t="s">
        <v>2682</v>
      </c>
      <c r="F78" t="s">
        <v>7831</v>
      </c>
      <c r="G78" t="s">
        <v>7805</v>
      </c>
      <c r="H78">
        <v>1</v>
      </c>
      <c r="I78">
        <v>88000</v>
      </c>
      <c r="J78">
        <v>0</v>
      </c>
      <c r="K78" s="5" t="s">
        <v>7905</v>
      </c>
      <c r="L78">
        <v>58</v>
      </c>
      <c r="M78">
        <v>17</v>
      </c>
      <c r="N78">
        <v>5176</v>
      </c>
      <c r="O78">
        <v>50.06</v>
      </c>
      <c r="P78">
        <v>15</v>
      </c>
      <c r="Q78">
        <v>5867</v>
      </c>
      <c r="R78" t="s">
        <v>7807</v>
      </c>
      <c r="S78" s="1">
        <v>46050</v>
      </c>
      <c r="T78">
        <v>37.484003999999999</v>
      </c>
      <c r="U78">
        <v>126.905445</v>
      </c>
      <c r="V78" t="s">
        <v>8139</v>
      </c>
      <c r="W78" t="s">
        <v>7907</v>
      </c>
      <c r="X78">
        <v>1</v>
      </c>
      <c r="Y78" t="s">
        <v>7810</v>
      </c>
      <c r="Z78" t="s">
        <v>7810</v>
      </c>
      <c r="AA78" t="s">
        <v>7811</v>
      </c>
      <c r="AB78" t="s">
        <v>8140</v>
      </c>
      <c r="AC78">
        <v>88000</v>
      </c>
      <c r="AD78" t="s">
        <v>7810</v>
      </c>
      <c r="AE78" s="2" t="str">
        <f>HYPERLINK("https://fin.land.naver.com/articles/"&amp;표3_[[#This Row],[매물번호]],"link")</f>
        <v>link</v>
      </c>
      <c r="AF78" s="8" t="str" cm="1">
        <f t="array" ref="AF7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78" s="8" t="str" cm="1">
        <f t="array" ref="AG78">_xlfn.TEXTJOIN(",",TRUE,IF(지하철역사_IC!$B$2:$B$1282=AF78,지하철역사_IC!$A$2:$A$1282,""))</f>
        <v>서울2호선,신안산선</v>
      </c>
      <c r="AH78" s="9" cm="1">
        <f t="array" ref="AH78">RADIANS(SMALL(SQRT((지하철역사_IC!$D$2:$D$1282-표3_[[#This Row],[위도]])^2+(지하철역사_IC!$E$2:$E$1282-표3_[[#This Row],[경도]])^2),1))*6378137</f>
        <v>534.85222916665407</v>
      </c>
      <c r="AI78" s="8" t="str" cm="1">
        <f t="array" ref="AI7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78" s="8" t="str" cm="1">
        <f t="array" ref="AJ78">_xlfn.TEXTJOIN(",",TRUE,IF(지하철역사_IC!$Q$2:$Q$439=AI78,지하철역사_IC!$P$2:$P$439,""))</f>
        <v>다락</v>
      </c>
      <c r="AK78" s="9" cm="1">
        <f t="array" ref="AK78">RADIANS(SMALL(SQRT((지하철역사_IC!$V$2:$V$439-표3_[[#This Row],[위도]])^2+(지하철역사_IC!$T$2:$T$439-표3_[[#This Row],[경도]])^2),1))*6378137</f>
        <v>197.92117552971294</v>
      </c>
      <c r="AL78" cm="1">
        <f t="array" ref="AL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78" t="str" cm="1">
        <f t="array" ref="AM78">kakaolatlon(표3_[[#This Row],[위도]],표3_[[#This Row],[경도]],"parcel")</f>
        <v>서울 관악구 신림동 1746</v>
      </c>
      <c r="AN78">
        <f t="shared" si="9"/>
        <v>4</v>
      </c>
      <c r="AO78" t="str">
        <f t="shared" si="10"/>
        <v>이내</v>
      </c>
      <c r="AP78">
        <f t="shared" si="11"/>
        <v>10</v>
      </c>
      <c r="AQ78">
        <f t="shared" si="12"/>
        <v>10</v>
      </c>
      <c r="AR78" t="str">
        <f t="shared" si="13"/>
        <v>1층</v>
      </c>
    </row>
    <row r="79" spans="1:44" x14ac:dyDescent="0.3">
      <c r="A79" t="s">
        <v>8141</v>
      </c>
      <c r="B79" t="s">
        <v>7845</v>
      </c>
      <c r="C79" t="s">
        <v>7803</v>
      </c>
      <c r="D79" t="s">
        <v>7767</v>
      </c>
      <c r="E79" t="s">
        <v>2682</v>
      </c>
      <c r="F79" t="s">
        <v>7831</v>
      </c>
      <c r="G79" t="s">
        <v>7805</v>
      </c>
      <c r="H79">
        <v>2</v>
      </c>
      <c r="I79">
        <v>55000</v>
      </c>
      <c r="J79">
        <v>0</v>
      </c>
      <c r="K79" s="5" t="s">
        <v>7935</v>
      </c>
      <c r="L79">
        <v>97</v>
      </c>
      <c r="M79">
        <v>29</v>
      </c>
      <c r="N79">
        <v>1896</v>
      </c>
      <c r="O79">
        <v>82</v>
      </c>
      <c r="P79">
        <v>24</v>
      </c>
      <c r="Q79">
        <v>2292</v>
      </c>
      <c r="R79" t="s">
        <v>7833</v>
      </c>
      <c r="S79" s="1">
        <v>46050</v>
      </c>
      <c r="T79">
        <v>37.478119</v>
      </c>
      <c r="U79">
        <v>126.90076999999999</v>
      </c>
      <c r="V79" t="s">
        <v>8142</v>
      </c>
      <c r="W79" t="s">
        <v>8143</v>
      </c>
      <c r="X79">
        <v>1</v>
      </c>
      <c r="Y79" t="s">
        <v>7810</v>
      </c>
      <c r="Z79" t="s">
        <v>7810</v>
      </c>
      <c r="AA79" t="s">
        <v>7811</v>
      </c>
      <c r="AB79" t="s">
        <v>8144</v>
      </c>
      <c r="AC79">
        <v>55000</v>
      </c>
      <c r="AD79" t="s">
        <v>7810</v>
      </c>
      <c r="AE79" s="2" t="str">
        <f>HYPERLINK("https://fin.land.naver.com/articles/"&amp;표3_[[#This Row],[매물번호]],"link")</f>
        <v>link</v>
      </c>
      <c r="AF79" s="8" t="str" cm="1">
        <f t="array" ref="AF79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79" s="8" t="str" cm="1">
        <f t="array" ref="AG79">_xlfn.TEXTJOIN(",",TRUE,IF(지하철역사_IC!$B$2:$B$1282=AF79,지하철역사_IC!$A$2:$A$1282,""))</f>
        <v>서울2호선,신안산선</v>
      </c>
      <c r="AH79" s="9" cm="1">
        <f t="array" ref="AH79">RADIANS(SMALL(SQRT((지하철역사_IC!$D$2:$D$1282-표3_[[#This Row],[위도]])^2+(지하철역사_IC!$E$2:$E$1282-표3_[[#This Row],[경도]])^2),1))*6378137</f>
        <v>815.73576492147595</v>
      </c>
      <c r="AI79" s="8" t="str" cm="1">
        <f t="array" ref="AI79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79" s="8" t="str" cm="1">
        <f t="array" ref="AJ79">_xlfn.TEXTJOIN(",",TRUE,IF(지하철역사_IC!$Q$2:$Q$439=AI79,지하철역사_IC!$P$2:$P$439,""))</f>
        <v>다락</v>
      </c>
      <c r="AK79" s="9" cm="1">
        <f t="array" ref="AK79">RADIANS(SMALL(SQRT((지하철역사_IC!$V$2:$V$439-표3_[[#This Row],[위도]])^2+(지하철역사_IC!$T$2:$T$439-표3_[[#This Row],[경도]])^2),1))*6378137</f>
        <v>735.7589978847102</v>
      </c>
      <c r="AL79" t="str" cm="1">
        <f t="array" ref="AL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" t="str" cm="1">
        <f t="array" ref="AM79">kakaolatlon(표3_[[#This Row],[위도]],표3_[[#This Row],[경도]],"parcel")</f>
        <v>서울 금천구 독산동 956</v>
      </c>
      <c r="AN79">
        <f t="shared" si="9"/>
        <v>25</v>
      </c>
      <c r="AO79" t="str">
        <f t="shared" si="10"/>
        <v>이상</v>
      </c>
      <c r="AP79">
        <f t="shared" si="11"/>
        <v>26</v>
      </c>
      <c r="AQ79">
        <f t="shared" si="12"/>
        <v>20</v>
      </c>
      <c r="AR79" t="str">
        <f t="shared" si="13"/>
        <v>1층</v>
      </c>
    </row>
    <row r="80" spans="1:44" x14ac:dyDescent="0.3">
      <c r="A80" t="s">
        <v>8145</v>
      </c>
      <c r="B80" t="s">
        <v>8077</v>
      </c>
      <c r="C80" t="s">
        <v>7830</v>
      </c>
      <c r="D80" t="s">
        <v>7767</v>
      </c>
      <c r="E80" t="s">
        <v>2682</v>
      </c>
      <c r="F80" t="s">
        <v>7831</v>
      </c>
      <c r="G80" t="s">
        <v>7805</v>
      </c>
      <c r="H80">
        <v>3</v>
      </c>
      <c r="I80">
        <v>21000</v>
      </c>
      <c r="J80">
        <v>0</v>
      </c>
      <c r="K80" s="5" t="s">
        <v>8146</v>
      </c>
      <c r="L80">
        <v>44</v>
      </c>
      <c r="M80">
        <v>13</v>
      </c>
      <c r="N80">
        <v>1615</v>
      </c>
      <c r="O80">
        <v>44.69</v>
      </c>
      <c r="P80">
        <v>13</v>
      </c>
      <c r="Q80">
        <v>1615</v>
      </c>
      <c r="R80" t="s">
        <v>7816</v>
      </c>
      <c r="S80" s="1">
        <v>46050</v>
      </c>
      <c r="T80">
        <v>37.447338000000002</v>
      </c>
      <c r="U80">
        <v>126.902604</v>
      </c>
      <c r="V80" t="s">
        <v>8147</v>
      </c>
      <c r="W80" t="s">
        <v>8148</v>
      </c>
      <c r="X80">
        <v>1</v>
      </c>
      <c r="Y80" t="s">
        <v>7810</v>
      </c>
      <c r="Z80" t="s">
        <v>7810</v>
      </c>
      <c r="AA80" t="s">
        <v>7811</v>
      </c>
      <c r="AB80" t="s">
        <v>8149</v>
      </c>
      <c r="AC80">
        <v>21000</v>
      </c>
      <c r="AD80" t="s">
        <v>7810</v>
      </c>
      <c r="AE80" s="2" t="str">
        <f>HYPERLINK("https://fin.land.naver.com/articles/"&amp;표3_[[#This Row],[매물번호]],"link")</f>
        <v>link</v>
      </c>
      <c r="AF80" s="8" t="str" cm="1">
        <f t="array" ref="AF8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80" s="8" t="str" cm="1">
        <f t="array" ref="AG80">_xlfn.TEXTJOIN(",",TRUE,IF(지하철역사_IC!$B$2:$B$1282=AF80,지하철역사_IC!$A$2:$A$1282,""))</f>
        <v>신안산선</v>
      </c>
      <c r="AH80" s="9" cm="1">
        <f t="array" ref="AH80">RADIANS(SMALL(SQRT((지하철역사_IC!$D$2:$D$1282-표3_[[#This Row],[위도]])^2+(지하철역사_IC!$E$2:$E$1282-표3_[[#This Row],[경도]])^2),1))*6378137</f>
        <v>782.60314167846832</v>
      </c>
      <c r="AI80" s="8" t="str" cm="1">
        <f t="array" ref="AI8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80" s="8" t="str" cm="1">
        <f t="array" ref="AJ80">_xlfn.TEXTJOIN(",",TRUE,IF(지하철역사_IC!$Q$2:$Q$439=AI80,지하철역사_IC!$P$2:$P$439,""))</f>
        <v>다락</v>
      </c>
      <c r="AK80" s="9" cm="1">
        <f t="array" ref="AK80">RADIANS(SMALL(SQRT((지하철역사_IC!$V$2:$V$439-표3_[[#This Row],[위도]])^2+(지하철역사_IC!$T$2:$T$439-표3_[[#This Row],[경도]])^2),1))*6378137</f>
        <v>982.63606119079986</v>
      </c>
      <c r="AL80" t="str" cm="1">
        <f t="array" ref="AL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" t="str" cm="1">
        <f t="array" ref="AM80">kakaolatlon(표3_[[#This Row],[위도]],표3_[[#This Row],[경도]],"parcel")</f>
        <v>서울 금천구 시흥동 985-9</v>
      </c>
      <c r="AN80">
        <f t="shared" si="9"/>
        <v>25</v>
      </c>
      <c r="AO80" t="str">
        <f t="shared" si="10"/>
        <v>이상</v>
      </c>
      <c r="AP80">
        <f t="shared" si="11"/>
        <v>26</v>
      </c>
      <c r="AQ80">
        <f t="shared" si="12"/>
        <v>10</v>
      </c>
      <c r="AR80" t="str">
        <f t="shared" si="13"/>
        <v>1층</v>
      </c>
    </row>
    <row r="81" spans="1:44" x14ac:dyDescent="0.3">
      <c r="A81" t="s">
        <v>8150</v>
      </c>
      <c r="B81" t="s">
        <v>7802</v>
      </c>
      <c r="C81" t="s">
        <v>7830</v>
      </c>
      <c r="D81" t="s">
        <v>7767</v>
      </c>
      <c r="E81" t="s">
        <v>2682</v>
      </c>
      <c r="F81" t="s">
        <v>7804</v>
      </c>
      <c r="G81" t="s">
        <v>6152</v>
      </c>
      <c r="H81">
        <v>14</v>
      </c>
      <c r="I81">
        <v>190000</v>
      </c>
      <c r="J81">
        <v>0</v>
      </c>
      <c r="K81" s="5" t="s">
        <v>8151</v>
      </c>
      <c r="L81">
        <v>621</v>
      </c>
      <c r="M81">
        <v>187</v>
      </c>
      <c r="N81">
        <v>1016</v>
      </c>
      <c r="O81">
        <v>475.28</v>
      </c>
      <c r="P81">
        <v>143</v>
      </c>
      <c r="Q81">
        <v>1329</v>
      </c>
      <c r="R81" t="s">
        <v>7848</v>
      </c>
      <c r="S81" s="1">
        <v>46050</v>
      </c>
      <c r="T81">
        <v>37.477482000000002</v>
      </c>
      <c r="U81">
        <v>126.891238</v>
      </c>
      <c r="V81" t="s">
        <v>8152</v>
      </c>
      <c r="W81" t="s">
        <v>8153</v>
      </c>
      <c r="X81">
        <v>1</v>
      </c>
      <c r="Y81" t="s">
        <v>7810</v>
      </c>
      <c r="Z81" t="s">
        <v>7810</v>
      </c>
      <c r="AA81" t="s">
        <v>7819</v>
      </c>
      <c r="AB81" t="s">
        <v>7886</v>
      </c>
      <c r="AC81">
        <v>190000</v>
      </c>
      <c r="AD81" t="s">
        <v>7810</v>
      </c>
      <c r="AE81" s="2" t="str">
        <f>HYPERLINK("https://fin.land.naver.com/articles/"&amp;표3_[[#This Row],[매물번호]],"link")</f>
        <v>link</v>
      </c>
      <c r="AF81" s="8" t="str" cm="1">
        <f t="array" ref="AF81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81" s="8" t="str" cm="1">
        <f t="array" ref="AG81">_xlfn.TEXTJOIN(",",TRUE,IF(지하철역사_IC!$B$2:$B$1282=AF81,지하철역사_IC!$A$2:$A$1282,""))</f>
        <v>서울7호선</v>
      </c>
      <c r="AH81" s="9" cm="1">
        <f t="array" ref="AH81">RADIANS(SMALL(SQRT((지하철역사_IC!$D$2:$D$1282-표3_[[#This Row],[위도]])^2+(지하철역사_IC!$E$2:$E$1282-표3_[[#This Row],[경도]])^2),1))*6378137</f>
        <v>969.20750232146929</v>
      </c>
      <c r="AI81" s="8" t="str" cm="1">
        <f t="array" ref="AI81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81" s="8" t="str" cm="1">
        <f t="array" ref="AJ81">_xlfn.TEXTJOIN(",",TRUE,IF(지하철역사_IC!$Q$2:$Q$439=AI81,지하철역사_IC!$P$2:$P$439,""))</f>
        <v>다락</v>
      </c>
      <c r="AK81" s="9" cm="1">
        <f t="array" ref="AK81">RADIANS(SMALL(SQRT((지하철역사_IC!$V$2:$V$439-표3_[[#This Row],[위도]])^2+(지하철역사_IC!$T$2:$T$439-표3_[[#This Row],[경도]])^2),1))*6378137</f>
        <v>206.89181155917842</v>
      </c>
      <c r="AL81" cm="1">
        <f t="array" ref="AL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4</v>
      </c>
      <c r="AM81" t="str" cm="1">
        <f t="array" ref="AM81">kakaolatlon(표3_[[#This Row],[위도]],표3_[[#This Row],[경도]],"parcel")</f>
        <v>서울 금천구 가산동 143-7</v>
      </c>
      <c r="AN81">
        <f t="shared" si="9"/>
        <v>4</v>
      </c>
      <c r="AO81" t="str">
        <f t="shared" si="10"/>
        <v>이내</v>
      </c>
      <c r="AP81">
        <f t="shared" si="11"/>
        <v>10</v>
      </c>
      <c r="AQ81">
        <f t="shared" si="12"/>
        <v>40</v>
      </c>
      <c r="AR81" t="str">
        <f t="shared" si="13"/>
        <v>B1</v>
      </c>
    </row>
    <row r="82" spans="1:44" x14ac:dyDescent="0.3">
      <c r="A82" t="s">
        <v>8154</v>
      </c>
      <c r="B82" t="s">
        <v>7802</v>
      </c>
      <c r="C82" t="s">
        <v>7846</v>
      </c>
      <c r="D82" t="s">
        <v>7767</v>
      </c>
      <c r="E82" t="s">
        <v>2682</v>
      </c>
      <c r="F82" t="s">
        <v>8155</v>
      </c>
      <c r="G82" t="s">
        <v>6152</v>
      </c>
      <c r="H82">
        <v>15</v>
      </c>
      <c r="I82">
        <v>30000</v>
      </c>
      <c r="J82">
        <v>0</v>
      </c>
      <c r="K82" s="5" t="s">
        <v>7852</v>
      </c>
      <c r="L82">
        <v>99</v>
      </c>
      <c r="M82">
        <v>29</v>
      </c>
      <c r="N82">
        <v>1034</v>
      </c>
      <c r="O82">
        <v>58.39</v>
      </c>
      <c r="P82">
        <v>17</v>
      </c>
      <c r="Q82">
        <v>1765</v>
      </c>
      <c r="R82" t="s">
        <v>7853</v>
      </c>
      <c r="S82" s="1">
        <v>46048</v>
      </c>
      <c r="T82">
        <v>37.479441000000001</v>
      </c>
      <c r="U82">
        <v>126.884598</v>
      </c>
      <c r="V82" t="s">
        <v>8156</v>
      </c>
      <c r="W82" t="s">
        <v>8110</v>
      </c>
      <c r="X82">
        <v>1</v>
      </c>
      <c r="Y82" t="s">
        <v>7810</v>
      </c>
      <c r="Z82" t="s">
        <v>7810</v>
      </c>
      <c r="AA82" t="s">
        <v>7896</v>
      </c>
      <c r="AB82" t="s">
        <v>8093</v>
      </c>
      <c r="AC82">
        <v>30000</v>
      </c>
      <c r="AD82" t="s">
        <v>7810</v>
      </c>
      <c r="AE82" s="2" t="str">
        <f>HYPERLINK("https://fin.land.naver.com/articles/"&amp;표3_[[#This Row],[매물번호]],"link")</f>
        <v>link</v>
      </c>
      <c r="AF82" s="8" t="str" cm="1">
        <f t="array" ref="AF8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82" s="8" t="str" cm="1">
        <f t="array" ref="AG82">_xlfn.TEXTJOIN(",",TRUE,IF(지하철역사_IC!$B$2:$B$1282=AF82,지하철역사_IC!$A$2:$A$1282,""))</f>
        <v>서울1호선,서울7호선</v>
      </c>
      <c r="AH82" s="9" cm="1">
        <f t="array" ref="AH82">RADIANS(SMALL(SQRT((지하철역사_IC!$D$2:$D$1282-표3_[[#This Row],[위도]])^2+(지하철역사_IC!$E$2:$E$1282-표3_[[#This Row],[경도]])^2),1))*6378137</f>
        <v>422.36800861731632</v>
      </c>
      <c r="AI82" s="8" t="str" cm="1">
        <f t="array" ref="AI82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82" s="8" t="str" cm="1">
        <f t="array" ref="AJ82">_xlfn.TEXTJOIN(",",TRUE,IF(지하철역사_IC!$Q$2:$Q$439=AI82,지하철역사_IC!$P$2:$P$439,""))</f>
        <v>다락</v>
      </c>
      <c r="AK82" s="9" cm="1">
        <f t="array" ref="AK82">RADIANS(SMALL(SQRT((지하철역사_IC!$V$2:$V$439-표3_[[#This Row],[위도]])^2+(지하철역사_IC!$T$2:$T$439-표3_[[#This Row],[경도]])^2),1))*6378137</f>
        <v>524.44937681663635</v>
      </c>
      <c r="AL82" cm="1">
        <f t="array" ref="AL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82" t="str" cm="1">
        <f t="array" ref="AM82">kakaolatlon(표3_[[#This Row],[위도]],표3_[[#This Row],[경도]],"parcel")</f>
        <v>서울 금천구 가산동 60-19</v>
      </c>
      <c r="AN82">
        <f t="shared" si="9"/>
        <v>25</v>
      </c>
      <c r="AO82" t="str">
        <f t="shared" si="10"/>
        <v>이내</v>
      </c>
      <c r="AP82">
        <f t="shared" si="11"/>
        <v>26</v>
      </c>
      <c r="AQ82">
        <f t="shared" si="12"/>
        <v>10</v>
      </c>
      <c r="AR82" t="str">
        <f t="shared" si="13"/>
        <v>B1</v>
      </c>
    </row>
    <row r="83" spans="1:44" x14ac:dyDescent="0.3">
      <c r="A83" t="s">
        <v>8157</v>
      </c>
      <c r="B83" t="s">
        <v>7829</v>
      </c>
      <c r="C83" t="s">
        <v>7846</v>
      </c>
      <c r="D83" t="s">
        <v>7767</v>
      </c>
      <c r="E83" t="s">
        <v>2682</v>
      </c>
      <c r="F83" t="s">
        <v>7831</v>
      </c>
      <c r="G83" t="s">
        <v>6152</v>
      </c>
      <c r="H83">
        <v>15</v>
      </c>
      <c r="I83">
        <v>60000</v>
      </c>
      <c r="J83">
        <v>0</v>
      </c>
      <c r="K83" s="5" t="s">
        <v>7965</v>
      </c>
      <c r="L83">
        <v>84</v>
      </c>
      <c r="M83">
        <v>25</v>
      </c>
      <c r="N83">
        <v>2400</v>
      </c>
      <c r="O83">
        <v>42.46</v>
      </c>
      <c r="P83">
        <v>12</v>
      </c>
      <c r="Q83">
        <v>5000</v>
      </c>
      <c r="R83" t="s">
        <v>7924</v>
      </c>
      <c r="S83" s="1">
        <v>46050</v>
      </c>
      <c r="T83">
        <v>37.445824999999999</v>
      </c>
      <c r="U83">
        <v>126.894142</v>
      </c>
      <c r="V83" t="s">
        <v>8158</v>
      </c>
      <c r="W83" t="s">
        <v>8159</v>
      </c>
      <c r="X83">
        <v>1</v>
      </c>
      <c r="Y83" t="s">
        <v>7810</v>
      </c>
      <c r="Z83" t="s">
        <v>7810</v>
      </c>
      <c r="AA83" t="s">
        <v>7826</v>
      </c>
      <c r="AB83" t="s">
        <v>7922</v>
      </c>
      <c r="AC83">
        <v>60000</v>
      </c>
      <c r="AD83" t="s">
        <v>7810</v>
      </c>
      <c r="AE83" s="2" t="str">
        <f>HYPERLINK("https://fin.land.naver.com/articles/"&amp;표3_[[#This Row],[매물번호]],"link")</f>
        <v>link</v>
      </c>
      <c r="AF83" s="8" t="str" cm="1">
        <f t="array" ref="AF83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83" s="8" t="str" cm="1">
        <f t="array" ref="AG83">_xlfn.TEXTJOIN(",",TRUE,IF(지하철역사_IC!$B$2:$B$1282=AF83,지하철역사_IC!$A$2:$A$1282,""))</f>
        <v>신안산선</v>
      </c>
      <c r="AH83" s="9" cm="1">
        <f t="array" ref="AH83">RADIANS(SMALL(SQRT((지하철역사_IC!$D$2:$D$1282-표3_[[#This Row],[위도]])^2+(지하철역사_IC!$E$2:$E$1282-표3_[[#This Row],[경도]])^2),1))*6378137</f>
        <v>1230.8741880345376</v>
      </c>
      <c r="AI83" s="8" t="str" cm="1">
        <f t="array" ref="AI8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83" s="8" t="str" cm="1">
        <f t="array" ref="AJ83">_xlfn.TEXTJOIN(",",TRUE,IF(지하철역사_IC!$Q$2:$Q$439=AI83,지하철역사_IC!$P$2:$P$439,""))</f>
        <v>다락</v>
      </c>
      <c r="AK83" s="9" cm="1">
        <f t="array" ref="AK83">RADIANS(SMALL(SQRT((지하철역사_IC!$V$2:$V$439-표3_[[#This Row],[위도]])^2+(지하철역사_IC!$T$2:$T$439-표3_[[#This Row],[경도]])^2),1))*6378137</f>
        <v>38.541097200090739</v>
      </c>
      <c r="AL83" cm="1">
        <f t="array" ref="AL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83" t="str" cm="1">
        <f t="array" ref="AM83">kakaolatlon(표3_[[#This Row],[위도]],표3_[[#This Row],[경도]],"parcel")</f>
        <v>경기 광명시 소하동 1344</v>
      </c>
      <c r="AN83">
        <f t="shared" si="9"/>
        <v>4</v>
      </c>
      <c r="AO83" t="str">
        <f t="shared" si="10"/>
        <v>이내</v>
      </c>
      <c r="AP83">
        <f t="shared" si="11"/>
        <v>10</v>
      </c>
      <c r="AQ83">
        <f t="shared" si="12"/>
        <v>10</v>
      </c>
      <c r="AR83" t="str">
        <f t="shared" si="13"/>
        <v>B1</v>
      </c>
    </row>
    <row r="84" spans="1:44" x14ac:dyDescent="0.3">
      <c r="A84" t="s">
        <v>8160</v>
      </c>
      <c r="B84" t="s">
        <v>7829</v>
      </c>
      <c r="C84" t="s">
        <v>7830</v>
      </c>
      <c r="D84" t="s">
        <v>7767</v>
      </c>
      <c r="E84" t="s">
        <v>2682</v>
      </c>
      <c r="F84" t="s">
        <v>7804</v>
      </c>
      <c r="G84" t="s">
        <v>8009</v>
      </c>
      <c r="H84">
        <v>10</v>
      </c>
      <c r="I84">
        <v>40000</v>
      </c>
      <c r="J84">
        <v>0</v>
      </c>
      <c r="K84" s="5" t="s">
        <v>8005</v>
      </c>
      <c r="L84">
        <v>194</v>
      </c>
      <c r="M84">
        <v>58</v>
      </c>
      <c r="N84">
        <v>689</v>
      </c>
      <c r="O84">
        <v>97.94</v>
      </c>
      <c r="P84">
        <v>29</v>
      </c>
      <c r="Q84">
        <v>1379</v>
      </c>
      <c r="R84" t="s">
        <v>7848</v>
      </c>
      <c r="S84" s="1">
        <v>46050</v>
      </c>
      <c r="T84">
        <v>37.44847</v>
      </c>
      <c r="U84">
        <v>126.884057</v>
      </c>
      <c r="V84" t="s">
        <v>8161</v>
      </c>
      <c r="W84" t="s">
        <v>8162</v>
      </c>
      <c r="X84">
        <v>2</v>
      </c>
      <c r="Y84" t="s">
        <v>7847</v>
      </c>
      <c r="Z84" t="s">
        <v>8005</v>
      </c>
      <c r="AA84" t="s">
        <v>7836</v>
      </c>
      <c r="AB84" t="s">
        <v>7956</v>
      </c>
      <c r="AC84">
        <v>40000</v>
      </c>
      <c r="AD84" t="s">
        <v>7810</v>
      </c>
      <c r="AE84" s="2" t="str">
        <f>HYPERLINK("https://fin.land.naver.com/articles/"&amp;표3_[[#This Row],[매물번호]],"link")</f>
        <v>link</v>
      </c>
      <c r="AF84" s="8" t="str" cm="1">
        <f t="array" ref="AF8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84" s="8" t="str" cm="1">
        <f t="array" ref="AG84">_xlfn.TEXTJOIN(",",TRUE,IF(지하철역사_IC!$B$2:$B$1282=AF84,지하철역사_IC!$A$2:$A$1282,""))</f>
        <v>서울1호선</v>
      </c>
      <c r="AH84" s="9" cm="1">
        <f t="array" ref="AH84">RADIANS(SMALL(SQRT((지하철역사_IC!$D$2:$D$1282-표3_[[#This Row],[위도]])^2+(지하철역사_IC!$E$2:$E$1282-표3_[[#This Row],[경도]])^2),1))*6378137</f>
        <v>1469.7605838612124</v>
      </c>
      <c r="AI84" s="8" t="str" cm="1">
        <f t="array" ref="AI8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84" s="8" t="str" cm="1">
        <f t="array" ref="AJ84">_xlfn.TEXTJOIN(",",TRUE,IF(지하철역사_IC!$Q$2:$Q$439=AI84,지하철역사_IC!$P$2:$P$439,""))</f>
        <v>다락</v>
      </c>
      <c r="AK84" s="9" cm="1">
        <f t="array" ref="AK84">RADIANS(SMALL(SQRT((지하철역사_IC!$V$2:$V$439-표3_[[#This Row],[위도]])^2+(지하철역사_IC!$T$2:$T$439-표3_[[#This Row],[경도]])^2),1))*6378137</f>
        <v>1150.4964868655129</v>
      </c>
      <c r="AL84" t="str" cm="1">
        <f t="array" ref="AL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" t="str" cm="1">
        <f t="array" ref="AM84">kakaolatlon(표3_[[#This Row],[위도]],표3_[[#This Row],[경도]],"parcel")</f>
        <v>경기 광명시 소하동 1335</v>
      </c>
      <c r="AN84">
        <f t="shared" si="9"/>
        <v>10</v>
      </c>
      <c r="AO84" t="str">
        <f t="shared" si="10"/>
        <v>이내</v>
      </c>
      <c r="AP84">
        <f t="shared" si="11"/>
        <v>10</v>
      </c>
      <c r="AQ84">
        <f t="shared" si="12"/>
        <v>20</v>
      </c>
      <c r="AR84" t="str">
        <f t="shared" si="13"/>
        <v>중</v>
      </c>
    </row>
    <row r="85" spans="1:44" x14ac:dyDescent="0.3">
      <c r="A85" t="s">
        <v>8163</v>
      </c>
      <c r="B85" t="s">
        <v>7845</v>
      </c>
      <c r="C85" t="s">
        <v>7803</v>
      </c>
      <c r="D85" t="s">
        <v>7767</v>
      </c>
      <c r="E85" t="s">
        <v>2682</v>
      </c>
      <c r="F85" t="s">
        <v>8164</v>
      </c>
      <c r="G85" t="s">
        <v>6152</v>
      </c>
      <c r="H85">
        <v>4</v>
      </c>
      <c r="I85">
        <v>30000</v>
      </c>
      <c r="J85">
        <v>0</v>
      </c>
      <c r="K85" s="5" t="s">
        <v>7852</v>
      </c>
      <c r="L85">
        <v>130</v>
      </c>
      <c r="M85">
        <v>39</v>
      </c>
      <c r="N85">
        <v>769</v>
      </c>
      <c r="O85">
        <v>88</v>
      </c>
      <c r="P85">
        <v>26</v>
      </c>
      <c r="Q85">
        <v>1154</v>
      </c>
      <c r="R85" t="s">
        <v>7924</v>
      </c>
      <c r="S85" s="1">
        <v>46060</v>
      </c>
      <c r="T85">
        <v>37.458243000000003</v>
      </c>
      <c r="U85">
        <v>126.894176</v>
      </c>
      <c r="V85" t="s">
        <v>8165</v>
      </c>
      <c r="W85" t="s">
        <v>8166</v>
      </c>
      <c r="X85">
        <v>1</v>
      </c>
      <c r="Y85" t="s">
        <v>7810</v>
      </c>
      <c r="Z85" t="s">
        <v>7810</v>
      </c>
      <c r="AA85" t="s">
        <v>7811</v>
      </c>
      <c r="AB85" t="s">
        <v>8167</v>
      </c>
      <c r="AC85">
        <v>30000</v>
      </c>
      <c r="AD85" t="s">
        <v>7810</v>
      </c>
      <c r="AE85" s="2" t="str">
        <f>HYPERLINK("https://fin.land.naver.com/articles/"&amp;표3_[[#This Row],[매물번호]],"link")</f>
        <v>link</v>
      </c>
      <c r="AF85" s="8" t="str" cm="1">
        <f t="array" ref="AF8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85" s="8" t="str" cm="1">
        <f t="array" ref="AG85">_xlfn.TEXTJOIN(",",TRUE,IF(지하철역사_IC!$B$2:$B$1282=AF85,지하철역사_IC!$A$2:$A$1282,""))</f>
        <v>서울1호선</v>
      </c>
      <c r="AH85" s="9" cm="1">
        <f t="array" ref="AH85">RADIANS(SMALL(SQRT((지하철역사_IC!$D$2:$D$1282-표3_[[#This Row],[위도]])^2+(지하철역사_IC!$E$2:$E$1282-표3_[[#This Row],[경도]])^2),1))*6378137</f>
        <v>147.11594581163098</v>
      </c>
      <c r="AI85" s="8" t="str" cm="1">
        <f t="array" ref="AI85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85" s="8" t="str" cm="1">
        <f t="array" ref="AJ85">_xlfn.TEXTJOIN(",",TRUE,IF(지하철역사_IC!$Q$2:$Q$439=AI85,지하철역사_IC!$P$2:$P$439,""))</f>
        <v>다락</v>
      </c>
      <c r="AK85" s="9" cm="1">
        <f t="array" ref="AK85">RADIANS(SMALL(SQRT((지하철역사_IC!$V$2:$V$439-표3_[[#This Row],[위도]])^2+(지하철역사_IC!$T$2:$T$439-표3_[[#This Row],[경도]])^2),1))*6378137</f>
        <v>1208.8508992008688</v>
      </c>
      <c r="AL85" t="str" cm="1">
        <f t="array" ref="AL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" t="str" cm="1">
        <f t="array" ref="AM85">kakaolatlon(표3_[[#This Row],[위도]],표3_[[#This Row],[경도]],"parcel")</f>
        <v>서울 금천구 독산동 1150</v>
      </c>
      <c r="AN85">
        <f t="shared" si="9"/>
        <v>10</v>
      </c>
      <c r="AO85" t="str">
        <f t="shared" si="10"/>
        <v>이내</v>
      </c>
      <c r="AP85">
        <f t="shared" si="11"/>
        <v>10</v>
      </c>
      <c r="AQ85">
        <f t="shared" si="12"/>
        <v>20</v>
      </c>
      <c r="AR85" t="str">
        <f t="shared" si="13"/>
        <v>B1</v>
      </c>
    </row>
    <row r="86" spans="1:44" x14ac:dyDescent="0.3">
      <c r="A86" t="s">
        <v>8168</v>
      </c>
      <c r="B86" t="s">
        <v>7829</v>
      </c>
      <c r="C86" t="s">
        <v>7846</v>
      </c>
      <c r="D86" t="s">
        <v>7767</v>
      </c>
      <c r="E86" t="s">
        <v>2682</v>
      </c>
      <c r="F86" t="s">
        <v>8164</v>
      </c>
      <c r="G86" t="s">
        <v>7940</v>
      </c>
      <c r="H86">
        <v>10</v>
      </c>
      <c r="I86">
        <v>50000</v>
      </c>
      <c r="J86">
        <v>0</v>
      </c>
      <c r="K86" s="5" t="s">
        <v>7847</v>
      </c>
      <c r="L86">
        <v>164</v>
      </c>
      <c r="M86">
        <v>49</v>
      </c>
      <c r="N86">
        <v>1020</v>
      </c>
      <c r="O86">
        <v>83.07</v>
      </c>
      <c r="P86">
        <v>25</v>
      </c>
      <c r="Q86">
        <v>2000</v>
      </c>
      <c r="R86" t="s">
        <v>7848</v>
      </c>
      <c r="S86" s="1">
        <v>46060</v>
      </c>
      <c r="T86">
        <v>37.44847</v>
      </c>
      <c r="U86">
        <v>126.884057</v>
      </c>
      <c r="V86" t="s">
        <v>8169</v>
      </c>
      <c r="W86" t="s">
        <v>8170</v>
      </c>
      <c r="X86">
        <v>1</v>
      </c>
      <c r="Y86" t="s">
        <v>7810</v>
      </c>
      <c r="Z86" t="s">
        <v>7810</v>
      </c>
      <c r="AA86" t="s">
        <v>7811</v>
      </c>
      <c r="AB86" t="s">
        <v>8171</v>
      </c>
      <c r="AC86">
        <v>50000</v>
      </c>
      <c r="AD86" t="s">
        <v>7810</v>
      </c>
      <c r="AE86" s="2" t="str">
        <f>HYPERLINK("https://fin.land.naver.com/articles/"&amp;표3_[[#This Row],[매물번호]],"link")</f>
        <v>link</v>
      </c>
      <c r="AF86" s="8" t="str" cm="1">
        <f t="array" ref="AF8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86" s="8" t="str" cm="1">
        <f t="array" ref="AG86">_xlfn.TEXTJOIN(",",TRUE,IF(지하철역사_IC!$B$2:$B$1282=AF86,지하철역사_IC!$A$2:$A$1282,""))</f>
        <v>서울1호선</v>
      </c>
      <c r="AH86" s="9" cm="1">
        <f t="array" ref="AH86">RADIANS(SMALL(SQRT((지하철역사_IC!$D$2:$D$1282-표3_[[#This Row],[위도]])^2+(지하철역사_IC!$E$2:$E$1282-표3_[[#This Row],[경도]])^2),1))*6378137</f>
        <v>1469.7605838612124</v>
      </c>
      <c r="AI86" s="8" t="str" cm="1">
        <f t="array" ref="AI8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86" s="8" t="str" cm="1">
        <f t="array" ref="AJ86">_xlfn.TEXTJOIN(",",TRUE,IF(지하철역사_IC!$Q$2:$Q$439=AI86,지하철역사_IC!$P$2:$P$439,""))</f>
        <v>다락</v>
      </c>
      <c r="AK86" s="9" cm="1">
        <f t="array" ref="AK86">RADIANS(SMALL(SQRT((지하철역사_IC!$V$2:$V$439-표3_[[#This Row],[위도]])^2+(지하철역사_IC!$T$2:$T$439-표3_[[#This Row],[경도]])^2),1))*6378137</f>
        <v>1150.4964868655129</v>
      </c>
      <c r="AL86" t="str" cm="1">
        <f t="array" ref="AL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" t="str" cm="1">
        <f t="array" ref="AM86">kakaolatlon(표3_[[#This Row],[위도]],표3_[[#This Row],[경도]],"parcel")</f>
        <v>경기 광명시 소하동 1335</v>
      </c>
      <c r="AN86">
        <f t="shared" si="9"/>
        <v>10</v>
      </c>
      <c r="AO86" t="str">
        <f t="shared" si="10"/>
        <v>이내</v>
      </c>
      <c r="AP86">
        <f t="shared" si="11"/>
        <v>10</v>
      </c>
      <c r="AQ86">
        <f t="shared" si="12"/>
        <v>20</v>
      </c>
      <c r="AR86" t="str">
        <f t="shared" si="13"/>
        <v>저</v>
      </c>
    </row>
    <row r="87" spans="1:44" x14ac:dyDescent="0.3">
      <c r="A87" t="s">
        <v>8172</v>
      </c>
      <c r="B87" t="s">
        <v>7845</v>
      </c>
      <c r="C87" t="s">
        <v>7803</v>
      </c>
      <c r="D87" t="s">
        <v>7767</v>
      </c>
      <c r="E87" t="s">
        <v>2682</v>
      </c>
      <c r="F87" t="s">
        <v>8164</v>
      </c>
      <c r="G87" t="s">
        <v>7940</v>
      </c>
      <c r="H87">
        <v>58</v>
      </c>
      <c r="I87">
        <v>48000</v>
      </c>
      <c r="J87">
        <v>0</v>
      </c>
      <c r="K87" s="5" t="s">
        <v>8028</v>
      </c>
      <c r="L87">
        <v>85</v>
      </c>
      <c r="M87">
        <v>25</v>
      </c>
      <c r="N87">
        <v>1920</v>
      </c>
      <c r="O87">
        <v>85</v>
      </c>
      <c r="P87">
        <v>25</v>
      </c>
      <c r="Q87">
        <v>1920</v>
      </c>
      <c r="R87" t="s">
        <v>7807</v>
      </c>
      <c r="S87" s="1">
        <v>46060</v>
      </c>
      <c r="T87">
        <v>37.458243000000003</v>
      </c>
      <c r="U87">
        <v>126.894176</v>
      </c>
      <c r="V87" t="s">
        <v>8173</v>
      </c>
      <c r="W87" t="s">
        <v>8174</v>
      </c>
      <c r="X87">
        <v>1</v>
      </c>
      <c r="Y87" t="s">
        <v>7810</v>
      </c>
      <c r="Z87" t="s">
        <v>7810</v>
      </c>
      <c r="AA87" t="s">
        <v>7811</v>
      </c>
      <c r="AB87" t="s">
        <v>8167</v>
      </c>
      <c r="AC87">
        <v>48000</v>
      </c>
      <c r="AD87" t="s">
        <v>7810</v>
      </c>
      <c r="AE87" s="2" t="str">
        <f>HYPERLINK("https://fin.land.naver.com/articles/"&amp;표3_[[#This Row],[매물번호]],"link")</f>
        <v>link</v>
      </c>
      <c r="AF87" s="8" t="str" cm="1">
        <f t="array" ref="AF8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87" s="8" t="str" cm="1">
        <f t="array" ref="AG87">_xlfn.TEXTJOIN(",",TRUE,IF(지하철역사_IC!$B$2:$B$1282=AF87,지하철역사_IC!$A$2:$A$1282,""))</f>
        <v>서울1호선</v>
      </c>
      <c r="AH87" s="9" cm="1">
        <f t="array" ref="AH87">RADIANS(SMALL(SQRT((지하철역사_IC!$D$2:$D$1282-표3_[[#This Row],[위도]])^2+(지하철역사_IC!$E$2:$E$1282-표3_[[#This Row],[경도]])^2),1))*6378137</f>
        <v>147.11594581163098</v>
      </c>
      <c r="AI87" s="8" t="str" cm="1">
        <f t="array" ref="AI87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87" s="8" t="str" cm="1">
        <f t="array" ref="AJ87">_xlfn.TEXTJOIN(",",TRUE,IF(지하철역사_IC!$Q$2:$Q$439=AI87,지하철역사_IC!$P$2:$P$439,""))</f>
        <v>다락</v>
      </c>
      <c r="AK87" s="9" cm="1">
        <f t="array" ref="AK87">RADIANS(SMALL(SQRT((지하철역사_IC!$V$2:$V$439-표3_[[#This Row],[위도]])^2+(지하철역사_IC!$T$2:$T$439-표3_[[#This Row],[경도]])^2),1))*6378137</f>
        <v>1208.8508992008688</v>
      </c>
      <c r="AL87" t="str" cm="1">
        <f t="array" ref="AL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" t="str" cm="1">
        <f t="array" ref="AM87">kakaolatlon(표3_[[#This Row],[위도]],표3_[[#This Row],[경도]],"parcel")</f>
        <v>서울 금천구 독산동 1150</v>
      </c>
      <c r="AN87">
        <f t="shared" si="9"/>
        <v>10</v>
      </c>
      <c r="AO87" t="str">
        <f t="shared" si="10"/>
        <v>이내</v>
      </c>
      <c r="AP87">
        <f t="shared" si="11"/>
        <v>10</v>
      </c>
      <c r="AQ87">
        <f t="shared" si="12"/>
        <v>20</v>
      </c>
      <c r="AR87" t="str">
        <f t="shared" si="13"/>
        <v>저</v>
      </c>
    </row>
    <row r="88" spans="1:44" x14ac:dyDescent="0.3">
      <c r="A88" t="s">
        <v>8175</v>
      </c>
      <c r="B88" t="s">
        <v>7829</v>
      </c>
      <c r="C88" t="s">
        <v>7846</v>
      </c>
      <c r="D88" t="s">
        <v>7767</v>
      </c>
      <c r="E88" t="s">
        <v>2682</v>
      </c>
      <c r="F88" t="s">
        <v>8164</v>
      </c>
      <c r="G88" t="s">
        <v>8176</v>
      </c>
      <c r="H88">
        <v>8</v>
      </c>
      <c r="I88">
        <v>120000</v>
      </c>
      <c r="J88">
        <v>0</v>
      </c>
      <c r="K88" s="5" t="s">
        <v>7858</v>
      </c>
      <c r="L88">
        <v>356</v>
      </c>
      <c r="M88">
        <v>107</v>
      </c>
      <c r="N88">
        <v>1121</v>
      </c>
      <c r="O88">
        <v>193.12</v>
      </c>
      <c r="P88">
        <v>58</v>
      </c>
      <c r="Q88">
        <v>2069</v>
      </c>
      <c r="R88" t="s">
        <v>7848</v>
      </c>
      <c r="S88" s="1">
        <v>46060</v>
      </c>
      <c r="T88">
        <v>37.447288999999998</v>
      </c>
      <c r="U88">
        <v>126.88499</v>
      </c>
      <c r="V88" t="s">
        <v>8177</v>
      </c>
      <c r="W88" t="s">
        <v>8178</v>
      </c>
      <c r="X88">
        <v>1</v>
      </c>
      <c r="Y88" t="s">
        <v>7810</v>
      </c>
      <c r="Z88" t="s">
        <v>7810</v>
      </c>
      <c r="AA88" t="s">
        <v>7811</v>
      </c>
      <c r="AB88" t="s">
        <v>8179</v>
      </c>
      <c r="AC88">
        <v>120000</v>
      </c>
      <c r="AD88" t="s">
        <v>7810</v>
      </c>
      <c r="AE88" s="2" t="str">
        <f>HYPERLINK("https://fin.land.naver.com/articles/"&amp;표3_[[#This Row],[매물번호]],"link")</f>
        <v>link</v>
      </c>
      <c r="AF88" s="8" t="str" cm="1">
        <f t="array" ref="AF8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88" s="8" t="str" cm="1">
        <f t="array" ref="AG88">_xlfn.TEXTJOIN(",",TRUE,IF(지하철역사_IC!$B$2:$B$1282=AF88,지하철역사_IC!$A$2:$A$1282,""))</f>
        <v>서울1호선</v>
      </c>
      <c r="AH88" s="9" cm="1">
        <f t="array" ref="AH88">RADIANS(SMALL(SQRT((지하철역사_IC!$D$2:$D$1282-표3_[[#This Row],[위도]])^2+(지하철역사_IC!$E$2:$E$1282-표3_[[#This Row],[경도]])^2),1))*6378137</f>
        <v>1483.6082307742809</v>
      </c>
      <c r="AI88" s="8" t="str" cm="1">
        <f t="array" ref="AI8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88" s="8" t="str" cm="1">
        <f t="array" ref="AJ88">_xlfn.TEXTJOIN(",",TRUE,IF(지하철역사_IC!$Q$2:$Q$439=AI88,지하철역사_IC!$P$2:$P$439,""))</f>
        <v>다락</v>
      </c>
      <c r="AK88" s="9" cm="1">
        <f t="array" ref="AK88">RADIANS(SMALL(SQRT((지하철역사_IC!$V$2:$V$439-표3_[[#This Row],[위도]])^2+(지하철역사_IC!$T$2:$T$439-표3_[[#This Row],[경도]])^2),1))*6378137</f>
        <v>1018.086227524116</v>
      </c>
      <c r="AL88" t="str" cm="1">
        <f t="array" ref="AL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" t="str" cm="1">
        <f t="array" ref="AM88">kakaolatlon(표3_[[#This Row],[위도]],표3_[[#This Row],[경도]],"parcel")</f>
        <v>경기 광명시 소하동 1338-2</v>
      </c>
      <c r="AN88">
        <f t="shared" si="9"/>
        <v>15</v>
      </c>
      <c r="AO88" t="str">
        <f t="shared" si="10"/>
        <v>이내</v>
      </c>
      <c r="AP88">
        <f t="shared" si="11"/>
        <v>25</v>
      </c>
      <c r="AQ88">
        <f t="shared" si="12"/>
        <v>40</v>
      </c>
      <c r="AR88" t="str">
        <f t="shared" si="13"/>
        <v>고</v>
      </c>
    </row>
    <row r="89" spans="1:44" x14ac:dyDescent="0.3">
      <c r="A89" t="s">
        <v>8180</v>
      </c>
      <c r="B89" t="s">
        <v>7904</v>
      </c>
      <c r="C89" t="s">
        <v>7803</v>
      </c>
      <c r="D89" t="s">
        <v>7767</v>
      </c>
      <c r="E89" t="s">
        <v>2682</v>
      </c>
      <c r="F89" t="s">
        <v>8164</v>
      </c>
      <c r="G89" t="s">
        <v>7805</v>
      </c>
      <c r="H89">
        <v>4</v>
      </c>
      <c r="I89">
        <v>16000</v>
      </c>
      <c r="J89">
        <v>0</v>
      </c>
      <c r="K89" s="5" t="s">
        <v>8181</v>
      </c>
      <c r="L89">
        <v>19</v>
      </c>
      <c r="M89">
        <v>5</v>
      </c>
      <c r="N89">
        <v>3200</v>
      </c>
      <c r="O89">
        <v>19.78</v>
      </c>
      <c r="P89">
        <v>5</v>
      </c>
      <c r="Q89">
        <v>3200</v>
      </c>
      <c r="R89" t="s">
        <v>7816</v>
      </c>
      <c r="S89" s="1">
        <v>46060</v>
      </c>
      <c r="T89">
        <v>37.476332999999997</v>
      </c>
      <c r="U89">
        <v>126.91233</v>
      </c>
      <c r="V89" t="s">
        <v>8182</v>
      </c>
      <c r="W89" t="s">
        <v>8148</v>
      </c>
      <c r="X89">
        <v>1</v>
      </c>
      <c r="Y89" t="s">
        <v>7810</v>
      </c>
      <c r="Z89" t="s">
        <v>7810</v>
      </c>
      <c r="AA89" t="s">
        <v>7819</v>
      </c>
      <c r="AB89" t="s">
        <v>8183</v>
      </c>
      <c r="AC89">
        <v>16000</v>
      </c>
      <c r="AD89" t="s">
        <v>7810</v>
      </c>
      <c r="AE89" s="2" t="str">
        <f>HYPERLINK("https://fin.land.naver.com/articles/"&amp;표3_[[#This Row],[매물번호]],"link")</f>
        <v>link</v>
      </c>
      <c r="AF89" s="8" t="str" cm="1">
        <f t="array" ref="AF89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89" s="8" t="str" cm="1">
        <f t="array" ref="AG89">_xlfn.TEXTJOIN(",",TRUE,IF(지하철역사_IC!$B$2:$B$1282=AF89,지하철역사_IC!$A$2:$A$1282,""))</f>
        <v>서울2호선</v>
      </c>
      <c r="AH89" s="9" cm="1">
        <f t="array" ref="AH89">RADIANS(SMALL(SQRT((지하철역사_IC!$D$2:$D$1282-표3_[[#This Row],[위도]])^2+(지하철역사_IC!$E$2:$E$1282-표3_[[#This Row],[경도]])^2),1))*6378137</f>
        <v>1250.6666915772773</v>
      </c>
      <c r="AI89" s="8" t="str" cm="1">
        <f t="array" ref="AI89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89" s="8" t="str" cm="1">
        <f t="array" ref="AJ89">_xlfn.TEXTJOIN(",",TRUE,IF(지하철역사_IC!$Q$2:$Q$439=AI89,지하철역사_IC!$P$2:$P$439,""))</f>
        <v>다락</v>
      </c>
      <c r="AK89" s="9" cm="1">
        <f t="array" ref="AK89">RADIANS(SMALL(SQRT((지하철역사_IC!$V$2:$V$439-표3_[[#This Row],[위도]])^2+(지하철역사_IC!$T$2:$T$439-표3_[[#This Row],[경도]])^2),1))*6378137</f>
        <v>644.86516441767697</v>
      </c>
      <c r="AL89" t="str" cm="1">
        <f t="array" ref="AL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" t="str" cm="1">
        <f t="array" ref="AM89">kakaolatlon(표3_[[#This Row],[위도]],표3_[[#This Row],[경도]],"parcel")</f>
        <v>서울 관악구 신림동 746-43</v>
      </c>
      <c r="AN89">
        <f t="shared" si="9"/>
        <v>25</v>
      </c>
      <c r="AO89" t="str">
        <f t="shared" si="10"/>
        <v>이상</v>
      </c>
      <c r="AP89">
        <f t="shared" si="11"/>
        <v>26</v>
      </c>
      <c r="AQ89">
        <f t="shared" si="12"/>
        <v>9</v>
      </c>
      <c r="AR89" t="str">
        <f t="shared" si="13"/>
        <v>1층</v>
      </c>
    </row>
    <row r="90" spans="1:44" x14ac:dyDescent="0.3">
      <c r="A90" t="s">
        <v>8184</v>
      </c>
      <c r="B90" t="s">
        <v>7845</v>
      </c>
      <c r="C90" t="s">
        <v>7803</v>
      </c>
      <c r="D90" t="s">
        <v>7767</v>
      </c>
      <c r="E90" t="s">
        <v>2682</v>
      </c>
      <c r="F90" t="s">
        <v>8164</v>
      </c>
      <c r="G90" t="s">
        <v>7805</v>
      </c>
      <c r="H90">
        <v>3</v>
      </c>
      <c r="I90">
        <v>220000</v>
      </c>
      <c r="J90">
        <v>0</v>
      </c>
      <c r="K90" s="5" t="s">
        <v>8185</v>
      </c>
      <c r="L90">
        <v>570</v>
      </c>
      <c r="M90">
        <v>172</v>
      </c>
      <c r="N90">
        <v>1279</v>
      </c>
      <c r="O90">
        <v>249</v>
      </c>
      <c r="P90">
        <v>75</v>
      </c>
      <c r="Q90">
        <v>2933</v>
      </c>
      <c r="R90" t="s">
        <v>7807</v>
      </c>
      <c r="S90" s="1">
        <v>46060</v>
      </c>
      <c r="T90">
        <v>37.459983000000001</v>
      </c>
      <c r="U90">
        <v>126.897244</v>
      </c>
      <c r="V90" t="s">
        <v>8186</v>
      </c>
      <c r="W90" t="s">
        <v>8187</v>
      </c>
      <c r="X90">
        <v>1</v>
      </c>
      <c r="Y90" t="s">
        <v>7810</v>
      </c>
      <c r="Z90" t="s">
        <v>7810</v>
      </c>
      <c r="AA90" t="s">
        <v>7811</v>
      </c>
      <c r="AB90" t="s">
        <v>8167</v>
      </c>
      <c r="AC90">
        <v>220000</v>
      </c>
      <c r="AD90" t="s">
        <v>7810</v>
      </c>
      <c r="AE90" s="2" t="str">
        <f>HYPERLINK("https://fin.land.naver.com/articles/"&amp;표3_[[#This Row],[매물번호]],"link")</f>
        <v>link</v>
      </c>
      <c r="AF90" s="8" t="str" cm="1">
        <f t="array" ref="AF9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90" s="8" t="str" cm="1">
        <f t="array" ref="AG90">_xlfn.TEXTJOIN(",",TRUE,IF(지하철역사_IC!$B$2:$B$1282=AF90,지하철역사_IC!$A$2:$A$1282,""))</f>
        <v>서울1호선</v>
      </c>
      <c r="AH90" s="9" cm="1">
        <f t="array" ref="AH90">RADIANS(SMALL(SQRT((지하철역사_IC!$D$2:$D$1282-표3_[[#This Row],[위도]])^2+(지하철역사_IC!$E$2:$E$1282-표3_[[#This Row],[경도]])^2),1))*6378137</f>
        <v>480.54200529413919</v>
      </c>
      <c r="AI90" s="8" t="str" cm="1">
        <f t="array" ref="AI9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90" s="8" t="str" cm="1">
        <f t="array" ref="AJ90">_xlfn.TEXTJOIN(",",TRUE,IF(지하철역사_IC!$Q$2:$Q$439=AI90,지하철역사_IC!$P$2:$P$439,""))</f>
        <v>다락</v>
      </c>
      <c r="AK90" s="9" cm="1">
        <f t="array" ref="AK90">RADIANS(SMALL(SQRT((지하철역사_IC!$V$2:$V$439-표3_[[#This Row],[위도]])^2+(지하철역사_IC!$T$2:$T$439-표3_[[#This Row],[경도]])^2),1))*6378137</f>
        <v>859.67094194224592</v>
      </c>
      <c r="AL90" t="str" cm="1">
        <f t="array" ref="AL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90" t="str" cm="1">
        <f t="array" ref="AM90">kakaolatlon(표3_[[#This Row],[위도]],표3_[[#This Row],[경도]],"parcel")</f>
        <v>서울 금천구 독산동 1155</v>
      </c>
      <c r="AN90">
        <f t="shared" si="9"/>
        <v>10</v>
      </c>
      <c r="AO90" t="str">
        <f t="shared" si="10"/>
        <v>이내</v>
      </c>
      <c r="AP90">
        <f t="shared" si="11"/>
        <v>10</v>
      </c>
      <c r="AQ90">
        <f t="shared" si="12"/>
        <v>40</v>
      </c>
      <c r="AR90" t="str">
        <f t="shared" si="13"/>
        <v>1층</v>
      </c>
    </row>
    <row r="91" spans="1:44" x14ac:dyDescent="0.3">
      <c r="A91" t="s">
        <v>8188</v>
      </c>
      <c r="B91" t="s">
        <v>7829</v>
      </c>
      <c r="C91" t="s">
        <v>7830</v>
      </c>
      <c r="D91" t="s">
        <v>7767</v>
      </c>
      <c r="E91" t="s">
        <v>2682</v>
      </c>
      <c r="F91" t="s">
        <v>7804</v>
      </c>
      <c r="G91" t="s">
        <v>6155</v>
      </c>
      <c r="H91">
        <v>16</v>
      </c>
      <c r="I91">
        <v>253000</v>
      </c>
      <c r="J91">
        <v>0</v>
      </c>
      <c r="K91" s="5" t="s">
        <v>8189</v>
      </c>
      <c r="L91">
        <v>1193</v>
      </c>
      <c r="M91">
        <v>360</v>
      </c>
      <c r="N91">
        <v>702</v>
      </c>
      <c r="O91">
        <v>597.19000000000005</v>
      </c>
      <c r="P91">
        <v>180</v>
      </c>
      <c r="Q91">
        <v>1406</v>
      </c>
      <c r="R91" t="s">
        <v>7853</v>
      </c>
      <c r="S91" s="1">
        <v>46049</v>
      </c>
      <c r="T91">
        <v>37.445824999999999</v>
      </c>
      <c r="U91">
        <v>126.894142</v>
      </c>
      <c r="V91" t="s">
        <v>8190</v>
      </c>
      <c r="W91" t="s">
        <v>8191</v>
      </c>
      <c r="X91">
        <v>1</v>
      </c>
      <c r="Y91" t="s">
        <v>7810</v>
      </c>
      <c r="Z91" t="s">
        <v>7810</v>
      </c>
      <c r="AA91" t="s">
        <v>7811</v>
      </c>
      <c r="AB91" t="s">
        <v>8192</v>
      </c>
      <c r="AC91">
        <v>253000</v>
      </c>
      <c r="AD91" t="s">
        <v>7810</v>
      </c>
      <c r="AE91" s="2" t="str">
        <f>HYPERLINK("https://fin.land.naver.com/articles/"&amp;표3_[[#This Row],[매물번호]],"link")</f>
        <v>link</v>
      </c>
      <c r="AF91" s="8" t="str" cm="1">
        <f t="array" ref="AF91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91" s="8" t="str" cm="1">
        <f t="array" ref="AG91">_xlfn.TEXTJOIN(",",TRUE,IF(지하철역사_IC!$B$2:$B$1282=AF91,지하철역사_IC!$A$2:$A$1282,""))</f>
        <v>신안산선</v>
      </c>
      <c r="AH91" s="9" cm="1">
        <f t="array" ref="AH91">RADIANS(SMALL(SQRT((지하철역사_IC!$D$2:$D$1282-표3_[[#This Row],[위도]])^2+(지하철역사_IC!$E$2:$E$1282-표3_[[#This Row],[경도]])^2),1))*6378137</f>
        <v>1230.8741880345376</v>
      </c>
      <c r="AI91" s="8" t="str" cm="1">
        <f t="array" ref="AI9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91" s="8" t="str" cm="1">
        <f t="array" ref="AJ91">_xlfn.TEXTJOIN(",",TRUE,IF(지하철역사_IC!$Q$2:$Q$439=AI91,지하철역사_IC!$P$2:$P$439,""))</f>
        <v>다락</v>
      </c>
      <c r="AK91" s="9" cm="1">
        <f t="array" ref="AK91">RADIANS(SMALL(SQRT((지하철역사_IC!$V$2:$V$439-표3_[[#This Row],[위도]])^2+(지하철역사_IC!$T$2:$T$439-표3_[[#This Row],[경도]])^2),1))*6378137</f>
        <v>38.541097200090739</v>
      </c>
      <c r="AL91" cm="1">
        <f t="array" ref="AL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91" t="str" cm="1">
        <f t="array" ref="AM91">kakaolatlon(표3_[[#This Row],[위도]],표3_[[#This Row],[경도]],"parcel")</f>
        <v>경기 광명시 소하동 1344</v>
      </c>
      <c r="AN91">
        <f t="shared" si="9"/>
        <v>4</v>
      </c>
      <c r="AO91" t="str">
        <f t="shared" si="10"/>
        <v>이내</v>
      </c>
      <c r="AP91">
        <f t="shared" si="11"/>
        <v>10</v>
      </c>
      <c r="AQ91">
        <f t="shared" si="12"/>
        <v>40</v>
      </c>
      <c r="AR91" t="str">
        <f t="shared" si="13"/>
        <v>B1</v>
      </c>
    </row>
    <row r="92" spans="1:44" x14ac:dyDescent="0.3">
      <c r="A92" t="s">
        <v>8193</v>
      </c>
      <c r="B92" t="s">
        <v>7802</v>
      </c>
      <c r="C92" t="s">
        <v>7803</v>
      </c>
      <c r="D92" t="s">
        <v>7767</v>
      </c>
      <c r="E92" t="s">
        <v>2682</v>
      </c>
      <c r="F92" t="s">
        <v>8072</v>
      </c>
      <c r="G92" t="s">
        <v>7839</v>
      </c>
      <c r="H92">
        <v>26</v>
      </c>
      <c r="I92">
        <v>428535</v>
      </c>
      <c r="J92">
        <v>0</v>
      </c>
      <c r="K92" s="5" t="s">
        <v>8194</v>
      </c>
      <c r="L92">
        <v>944</v>
      </c>
      <c r="M92">
        <v>285</v>
      </c>
      <c r="N92">
        <v>1503</v>
      </c>
      <c r="O92">
        <v>467.14</v>
      </c>
      <c r="P92">
        <v>141</v>
      </c>
      <c r="Q92">
        <v>3039</v>
      </c>
      <c r="R92" t="s">
        <v>7853</v>
      </c>
      <c r="S92" s="1">
        <v>46056</v>
      </c>
      <c r="T92">
        <v>37.475892999999999</v>
      </c>
      <c r="U92">
        <v>126.886861</v>
      </c>
      <c r="V92" t="s">
        <v>8195</v>
      </c>
      <c r="W92" t="s">
        <v>7926</v>
      </c>
      <c r="X92">
        <v>1</v>
      </c>
      <c r="Y92" t="s">
        <v>7810</v>
      </c>
      <c r="Z92" t="s">
        <v>7810</v>
      </c>
      <c r="AA92" t="s">
        <v>7811</v>
      </c>
      <c r="AB92" t="s">
        <v>7812</v>
      </c>
      <c r="AC92">
        <v>428535</v>
      </c>
      <c r="AD92" t="s">
        <v>7810</v>
      </c>
      <c r="AE92" s="2" t="str">
        <f>HYPERLINK("https://fin.land.naver.com/articles/"&amp;표3_[[#This Row],[매물번호]],"link")</f>
        <v>link</v>
      </c>
      <c r="AF92" s="8" t="str" cm="1">
        <f t="array" ref="AF9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92" s="8" t="str" cm="1">
        <f t="array" ref="AG92">_xlfn.TEXTJOIN(",",TRUE,IF(지하철역사_IC!$B$2:$B$1282=AF92,지하철역사_IC!$A$2:$A$1282,""))</f>
        <v>서울1호선,서울7호선</v>
      </c>
      <c r="AH92" s="9" cm="1">
        <f t="array" ref="AH92">RADIANS(SMALL(SQRT((지하철역사_IC!$D$2:$D$1282-표3_[[#This Row],[위도]])^2+(지하철역사_IC!$E$2:$E$1282-표3_[[#This Row],[경도]])^2),1))*6378137</f>
        <v>889.65619933441633</v>
      </c>
      <c r="AI92" s="8" t="str" cm="1">
        <f t="array" ref="AI92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92" s="8" t="str" cm="1">
        <f t="array" ref="AJ92">_xlfn.TEXTJOIN(",",TRUE,IF(지하철역사_IC!$Q$2:$Q$439=AI92,지하철역사_IC!$P$2:$P$439,""))</f>
        <v>다락</v>
      </c>
      <c r="AK92" s="9" cm="1">
        <f t="array" ref="AK92">RADIANS(SMALL(SQRT((지하철역사_IC!$V$2:$V$439-표3_[[#This Row],[위도]])^2+(지하철역사_IC!$T$2:$T$439-표3_[[#This Row],[경도]])^2),1))*6378137</f>
        <v>313.88677646249516</v>
      </c>
      <c r="AL92" cm="1">
        <f t="array" ref="AL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92" t="str" cm="1">
        <f t="array" ref="AM92">kakaolatlon(표3_[[#This Row],[위도]],표3_[[#This Row],[경도]],"parcel")</f>
        <v>서울 금천구 가산동 60-26</v>
      </c>
      <c r="AN92">
        <f t="shared" si="9"/>
        <v>4</v>
      </c>
      <c r="AO92" t="str">
        <f t="shared" si="10"/>
        <v>이내</v>
      </c>
      <c r="AP92">
        <f t="shared" si="11"/>
        <v>10</v>
      </c>
      <c r="AQ92">
        <f t="shared" si="12"/>
        <v>40</v>
      </c>
      <c r="AR92" t="str">
        <f t="shared" si="13"/>
        <v>저</v>
      </c>
    </row>
    <row r="93" spans="1:44" x14ac:dyDescent="0.3">
      <c r="A93" t="s">
        <v>8196</v>
      </c>
      <c r="B93" t="s">
        <v>7904</v>
      </c>
      <c r="C93" t="s">
        <v>7830</v>
      </c>
      <c r="D93" t="s">
        <v>7767</v>
      </c>
      <c r="E93" t="s">
        <v>2682</v>
      </c>
      <c r="F93" t="s">
        <v>7831</v>
      </c>
      <c r="G93" t="s">
        <v>7839</v>
      </c>
      <c r="H93">
        <v>15</v>
      </c>
      <c r="I93">
        <v>100000</v>
      </c>
      <c r="J93">
        <v>0</v>
      </c>
      <c r="K93" s="5" t="s">
        <v>8016</v>
      </c>
      <c r="L93">
        <v>138</v>
      </c>
      <c r="M93">
        <v>41</v>
      </c>
      <c r="N93">
        <v>2439</v>
      </c>
      <c r="O93">
        <v>82.45</v>
      </c>
      <c r="P93">
        <v>24</v>
      </c>
      <c r="Q93">
        <v>4167</v>
      </c>
      <c r="R93" t="s">
        <v>7816</v>
      </c>
      <c r="S93" s="1">
        <v>46049</v>
      </c>
      <c r="T93">
        <v>37.482787000000002</v>
      </c>
      <c r="U93">
        <v>126.90198599999999</v>
      </c>
      <c r="V93" t="s">
        <v>8197</v>
      </c>
      <c r="W93" t="s">
        <v>8198</v>
      </c>
      <c r="X93">
        <v>1</v>
      </c>
      <c r="Y93" t="s">
        <v>7810</v>
      </c>
      <c r="Z93" t="s">
        <v>7810</v>
      </c>
      <c r="AA93" t="s">
        <v>7819</v>
      </c>
      <c r="AB93" t="s">
        <v>8199</v>
      </c>
      <c r="AC93">
        <v>100000</v>
      </c>
      <c r="AD93" t="s">
        <v>7810</v>
      </c>
      <c r="AE93" s="2" t="str">
        <f>HYPERLINK("https://fin.land.naver.com/articles/"&amp;표3_[[#This Row],[매물번호]],"link")</f>
        <v>link</v>
      </c>
      <c r="AF93" s="8" t="str" cm="1">
        <f t="array" ref="AF93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93" s="8" t="str" cm="1">
        <f t="array" ref="AG93">_xlfn.TEXTJOIN(",",TRUE,IF(지하철역사_IC!$B$2:$B$1282=AF93,지하철역사_IC!$A$2:$A$1282,""))</f>
        <v>서울2호선,신안산선</v>
      </c>
      <c r="AH93" s="9" cm="1">
        <f t="array" ref="AH93">RADIANS(SMALL(SQRT((지하철역사_IC!$D$2:$D$1282-표3_[[#This Row],[위도]])^2+(지하철역사_IC!$E$2:$E$1282-표3_[[#This Row],[경도]])^2),1))*6378137</f>
        <v>321.3918943454662</v>
      </c>
      <c r="AI93" s="8" t="str" cm="1">
        <f t="array" ref="AI93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93" s="8" t="str" cm="1">
        <f t="array" ref="AJ93">_xlfn.TEXTJOIN(",",TRUE,IF(지하철역사_IC!$Q$2:$Q$439=AI93,지하철역사_IC!$P$2:$P$439,""))</f>
        <v>다락</v>
      </c>
      <c r="AK93" s="9" cm="1">
        <f t="array" ref="AK93">RADIANS(SMALL(SQRT((지하철역사_IC!$V$2:$V$439-표3_[[#This Row],[위도]])^2+(지하철역사_IC!$T$2:$T$439-표3_[[#This Row],[경도]])^2),1))*6378137</f>
        <v>234.76186307188985</v>
      </c>
      <c r="AL93" cm="1">
        <f t="array" ref="AL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93" t="str" cm="1">
        <f t="array" ref="AM93">kakaolatlon(표3_[[#This Row],[위도]],표3_[[#This Row],[경도]],"parcel")</f>
        <v>서울 관악구 신림동 1655-17</v>
      </c>
      <c r="AN93">
        <f t="shared" si="9"/>
        <v>10</v>
      </c>
      <c r="AO93" t="str">
        <f t="shared" si="10"/>
        <v>이내</v>
      </c>
      <c r="AP93">
        <f t="shared" si="11"/>
        <v>10</v>
      </c>
      <c r="AQ93">
        <f t="shared" si="12"/>
        <v>20</v>
      </c>
      <c r="AR93" t="str">
        <f t="shared" si="13"/>
        <v>저</v>
      </c>
    </row>
    <row r="94" spans="1:44" x14ac:dyDescent="0.3">
      <c r="A94" t="s">
        <v>8200</v>
      </c>
      <c r="B94" t="s">
        <v>7829</v>
      </c>
      <c r="C94" t="s">
        <v>7830</v>
      </c>
      <c r="D94" t="s">
        <v>7767</v>
      </c>
      <c r="E94" t="s">
        <v>2682</v>
      </c>
      <c r="F94" t="s">
        <v>7804</v>
      </c>
      <c r="G94" t="s">
        <v>7839</v>
      </c>
      <c r="H94">
        <v>8</v>
      </c>
      <c r="I94">
        <v>55000</v>
      </c>
      <c r="J94">
        <v>0</v>
      </c>
      <c r="K94" s="5" t="s">
        <v>7935</v>
      </c>
      <c r="L94">
        <v>244</v>
      </c>
      <c r="M94">
        <v>73</v>
      </c>
      <c r="N94">
        <v>753</v>
      </c>
      <c r="O94">
        <v>139.38</v>
      </c>
      <c r="P94">
        <v>42</v>
      </c>
      <c r="Q94">
        <v>1310</v>
      </c>
      <c r="R94" t="s">
        <v>7807</v>
      </c>
      <c r="S94" s="1">
        <v>46049</v>
      </c>
      <c r="T94">
        <v>37.447651999999998</v>
      </c>
      <c r="U94">
        <v>126.88336099999999</v>
      </c>
      <c r="V94" t="s">
        <v>8201</v>
      </c>
      <c r="W94" t="s">
        <v>8202</v>
      </c>
      <c r="X94">
        <v>1</v>
      </c>
      <c r="Y94" t="s">
        <v>7810</v>
      </c>
      <c r="Z94" t="s">
        <v>7810</v>
      </c>
      <c r="AA94" t="s">
        <v>7811</v>
      </c>
      <c r="AB94" t="s">
        <v>8106</v>
      </c>
      <c r="AC94">
        <v>55000</v>
      </c>
      <c r="AD94" t="s">
        <v>7810</v>
      </c>
      <c r="AE94" s="2" t="str">
        <f>HYPERLINK("https://fin.land.naver.com/articles/"&amp;표3_[[#This Row],[매물번호]],"link")</f>
        <v>link</v>
      </c>
      <c r="AF94" s="8" t="str" cm="1">
        <f t="array" ref="AF9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94" s="8" t="str" cm="1">
        <f t="array" ref="AG94">_xlfn.TEXTJOIN(",",TRUE,IF(지하철역사_IC!$B$2:$B$1282=AF94,지하철역사_IC!$A$2:$A$1282,""))</f>
        <v>서울1호선</v>
      </c>
      <c r="AH94" s="9" cm="1">
        <f t="array" ref="AH94">RADIANS(SMALL(SQRT((지하철역사_IC!$D$2:$D$1282-표3_[[#This Row],[위도]])^2+(지하철역사_IC!$E$2:$E$1282-표3_[[#This Row],[경도]])^2),1))*6378137</f>
        <v>1587.7049607940817</v>
      </c>
      <c r="AI94" s="8" t="str" cm="1">
        <f t="array" ref="AI9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94" s="8" t="str" cm="1">
        <f t="array" ref="AJ94">_xlfn.TEXTJOIN(",",TRUE,IF(지하철역사_IC!$Q$2:$Q$439=AI94,지하철역사_IC!$P$2:$P$439,""))</f>
        <v>다락</v>
      </c>
      <c r="AK94" s="9" cm="1">
        <f t="array" ref="AK94">RADIANS(SMALL(SQRT((지하철역사_IC!$V$2:$V$439-표3_[[#This Row],[위도]])^2+(지하철역사_IC!$T$2:$T$439-표3_[[#This Row],[경도]])^2),1))*6378137</f>
        <v>1203.8224695911968</v>
      </c>
      <c r="AL94" t="str" cm="1">
        <f t="array" ref="AL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94" t="str" cm="1">
        <f t="array" ref="AM94">kakaolatlon(표3_[[#This Row],[위도]],표3_[[#This Row],[경도]],"parcel")</f>
        <v>경기 광명시 소하동 1341-1</v>
      </c>
      <c r="AN94">
        <f t="shared" si="9"/>
        <v>25</v>
      </c>
      <c r="AO94" t="str">
        <f t="shared" si="10"/>
        <v>이내</v>
      </c>
      <c r="AP94">
        <f t="shared" si="11"/>
        <v>26</v>
      </c>
      <c r="AQ94">
        <f t="shared" si="12"/>
        <v>40</v>
      </c>
      <c r="AR94" t="str">
        <f t="shared" si="13"/>
        <v>중</v>
      </c>
    </row>
    <row r="95" spans="1:44" x14ac:dyDescent="0.3">
      <c r="A95" t="s">
        <v>8203</v>
      </c>
      <c r="B95" t="s">
        <v>8077</v>
      </c>
      <c r="C95" t="s">
        <v>7846</v>
      </c>
      <c r="D95" t="s">
        <v>7767</v>
      </c>
      <c r="E95" t="s">
        <v>2682</v>
      </c>
      <c r="F95" t="s">
        <v>8164</v>
      </c>
      <c r="G95" t="s">
        <v>7805</v>
      </c>
      <c r="H95">
        <v>14</v>
      </c>
      <c r="I95">
        <v>80000</v>
      </c>
      <c r="J95">
        <v>0</v>
      </c>
      <c r="K95" s="5" t="s">
        <v>7975</v>
      </c>
      <c r="L95">
        <v>53</v>
      </c>
      <c r="M95">
        <v>16</v>
      </c>
      <c r="N95">
        <v>5000</v>
      </c>
      <c r="O95">
        <v>24.71</v>
      </c>
      <c r="P95">
        <v>7</v>
      </c>
      <c r="Q95">
        <v>11429</v>
      </c>
      <c r="R95" t="s">
        <v>7924</v>
      </c>
      <c r="S95" s="1">
        <v>46059</v>
      </c>
      <c r="T95">
        <v>37.456017000000003</v>
      </c>
      <c r="U95">
        <v>126.89588500000001</v>
      </c>
      <c r="V95" t="s">
        <v>8204</v>
      </c>
      <c r="W95" t="s">
        <v>8205</v>
      </c>
      <c r="X95">
        <v>1</v>
      </c>
      <c r="Y95" t="s">
        <v>7810</v>
      </c>
      <c r="Z95" t="s">
        <v>7810</v>
      </c>
      <c r="AA95" t="s">
        <v>7896</v>
      </c>
      <c r="AB95" t="s">
        <v>8206</v>
      </c>
      <c r="AC95">
        <v>80000</v>
      </c>
      <c r="AD95" t="s">
        <v>7810</v>
      </c>
      <c r="AE95" s="2" t="str">
        <f>HYPERLINK("https://fin.land.naver.com/articles/"&amp;표3_[[#This Row],[매물번호]],"link")</f>
        <v>link</v>
      </c>
      <c r="AF95" s="8" t="str" cm="1">
        <f t="array" ref="AF9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95" s="8" t="str" cm="1">
        <f t="array" ref="AG95">_xlfn.TEXTJOIN(",",TRUE,IF(지하철역사_IC!$B$2:$B$1282=AF95,지하철역사_IC!$A$2:$A$1282,""))</f>
        <v>서울1호선</v>
      </c>
      <c r="AH95" s="9" cm="1">
        <f t="array" ref="AH95">RADIANS(SMALL(SQRT((지하철역사_IC!$D$2:$D$1282-표3_[[#This Row],[위도]])^2+(지하철역사_IC!$E$2:$E$1282-표3_[[#This Row],[경도]])^2),1))*6378137</f>
        <v>212.84783246974635</v>
      </c>
      <c r="AI95" s="8" t="str" cm="1">
        <f t="array" ref="AI9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95" s="8" t="str" cm="1">
        <f t="array" ref="AJ95">_xlfn.TEXTJOIN(",",TRUE,IF(지하철역사_IC!$Q$2:$Q$439=AI95,지하철역사_IC!$P$2:$P$439,""))</f>
        <v>다락</v>
      </c>
      <c r="AK95" s="9" cm="1">
        <f t="array" ref="AK95">RADIANS(SMALL(SQRT((지하철역사_IC!$V$2:$V$439-표3_[[#This Row],[위도]])^2+(지하철역사_IC!$T$2:$T$439-표3_[[#This Row],[경도]])^2),1))*6378137</f>
        <v>1187.0662915811906</v>
      </c>
      <c r="AL95" t="str" cm="1">
        <f t="array" ref="AL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95" t="str" cm="1">
        <f t="array" ref="AM95">kakaolatlon(표3_[[#This Row],[위도]],표3_[[#This Row],[경도]],"parcel")</f>
        <v>서울 금천구 시흥동 1031</v>
      </c>
      <c r="AN95">
        <f t="shared" si="9"/>
        <v>10</v>
      </c>
      <c r="AO95" t="str">
        <f t="shared" si="10"/>
        <v>이내</v>
      </c>
      <c r="AP95">
        <f t="shared" si="11"/>
        <v>10</v>
      </c>
      <c r="AQ95">
        <f t="shared" si="12"/>
        <v>9</v>
      </c>
      <c r="AR95" t="str">
        <f t="shared" si="13"/>
        <v>1층</v>
      </c>
    </row>
    <row r="96" spans="1:44" x14ac:dyDescent="0.3">
      <c r="A96" t="s">
        <v>8207</v>
      </c>
      <c r="B96" t="s">
        <v>8077</v>
      </c>
      <c r="C96" t="s">
        <v>7830</v>
      </c>
      <c r="D96" t="s">
        <v>7767</v>
      </c>
      <c r="E96" t="s">
        <v>2682</v>
      </c>
      <c r="F96" t="s">
        <v>8164</v>
      </c>
      <c r="G96" t="s">
        <v>7805</v>
      </c>
      <c r="H96">
        <v>3</v>
      </c>
      <c r="I96">
        <v>20000</v>
      </c>
      <c r="J96">
        <v>0</v>
      </c>
      <c r="K96" s="5" t="s">
        <v>8208</v>
      </c>
      <c r="L96">
        <v>41</v>
      </c>
      <c r="M96">
        <v>12</v>
      </c>
      <c r="N96">
        <v>1666</v>
      </c>
      <c r="O96">
        <v>41.32</v>
      </c>
      <c r="P96">
        <v>12</v>
      </c>
      <c r="Q96">
        <v>1667</v>
      </c>
      <c r="R96" t="s">
        <v>7924</v>
      </c>
      <c r="S96" s="1">
        <v>46059</v>
      </c>
      <c r="T96">
        <v>37.447319</v>
      </c>
      <c r="U96">
        <v>126.90227299999999</v>
      </c>
      <c r="V96" t="s">
        <v>8209</v>
      </c>
      <c r="W96" t="s">
        <v>8210</v>
      </c>
      <c r="X96">
        <v>1</v>
      </c>
      <c r="Y96" t="s">
        <v>7810</v>
      </c>
      <c r="Z96" t="s">
        <v>7810</v>
      </c>
      <c r="AA96" t="s">
        <v>7811</v>
      </c>
      <c r="AB96" t="s">
        <v>8149</v>
      </c>
      <c r="AC96">
        <v>20000</v>
      </c>
      <c r="AD96" t="s">
        <v>7810</v>
      </c>
      <c r="AE96" s="2" t="str">
        <f>HYPERLINK("https://fin.land.naver.com/articles/"&amp;표3_[[#This Row],[매물번호]],"link")</f>
        <v>link</v>
      </c>
      <c r="AF96" s="8" t="str" cm="1">
        <f t="array" ref="AF96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96" s="8" t="str" cm="1">
        <f t="array" ref="AG96">_xlfn.TEXTJOIN(",",TRUE,IF(지하철역사_IC!$B$2:$B$1282=AF96,지하철역사_IC!$A$2:$A$1282,""))</f>
        <v>신안산선</v>
      </c>
      <c r="AH96" s="9" cm="1">
        <f t="array" ref="AH96">RADIANS(SMALL(SQRT((지하철역사_IC!$D$2:$D$1282-표3_[[#This Row],[위도]])^2+(지하철역사_IC!$E$2:$E$1282-표3_[[#This Row],[경도]])^2),1))*6378137</f>
        <v>778.73977410861551</v>
      </c>
      <c r="AI96" s="8" t="str" cm="1">
        <f t="array" ref="AI9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96" s="8" t="str" cm="1">
        <f t="array" ref="AJ96">_xlfn.TEXTJOIN(",",TRUE,IF(지하철역사_IC!$Q$2:$Q$439=AI96,지하철역사_IC!$P$2:$P$439,""))</f>
        <v>다락</v>
      </c>
      <c r="AK96" s="9" cm="1">
        <f t="array" ref="AK96">RADIANS(SMALL(SQRT((지하철역사_IC!$V$2:$V$439-표3_[[#This Row],[위도]])^2+(지하철역사_IC!$T$2:$T$439-표3_[[#This Row],[경도]])^2),1))*6378137</f>
        <v>946.15459188261741</v>
      </c>
      <c r="AL96" t="str" cm="1">
        <f t="array" ref="AL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96" t="str" cm="1">
        <f t="array" ref="AM96">kakaolatlon(표3_[[#This Row],[위도]],표3_[[#This Row],[경도]],"parcel")</f>
        <v>서울 금천구 시흥동 985</v>
      </c>
      <c r="AN96">
        <f t="shared" si="9"/>
        <v>25</v>
      </c>
      <c r="AO96" t="str">
        <f t="shared" si="10"/>
        <v>이상</v>
      </c>
      <c r="AP96">
        <f t="shared" si="11"/>
        <v>26</v>
      </c>
      <c r="AQ96">
        <f t="shared" si="12"/>
        <v>10</v>
      </c>
      <c r="AR96" t="str">
        <f t="shared" si="13"/>
        <v>1층</v>
      </c>
    </row>
    <row r="97" spans="1:44" x14ac:dyDescent="0.3">
      <c r="A97" t="s">
        <v>8211</v>
      </c>
      <c r="B97" t="s">
        <v>8077</v>
      </c>
      <c r="C97" t="s">
        <v>7830</v>
      </c>
      <c r="D97" t="s">
        <v>7767</v>
      </c>
      <c r="E97" t="s">
        <v>2682</v>
      </c>
      <c r="F97" t="s">
        <v>8164</v>
      </c>
      <c r="G97" t="s">
        <v>7805</v>
      </c>
      <c r="H97">
        <v>3</v>
      </c>
      <c r="I97">
        <v>40000</v>
      </c>
      <c r="J97">
        <v>0</v>
      </c>
      <c r="K97" s="5" t="s">
        <v>8005</v>
      </c>
      <c r="L97">
        <v>60</v>
      </c>
      <c r="M97">
        <v>18</v>
      </c>
      <c r="N97">
        <v>2222</v>
      </c>
      <c r="O97">
        <v>60.09</v>
      </c>
      <c r="P97">
        <v>18</v>
      </c>
      <c r="Q97">
        <v>2222</v>
      </c>
      <c r="R97" t="s">
        <v>7816</v>
      </c>
      <c r="S97" s="1">
        <v>46059</v>
      </c>
      <c r="T97">
        <v>37.447401999999997</v>
      </c>
      <c r="U97">
        <v>126.902936</v>
      </c>
      <c r="V97" t="s">
        <v>8212</v>
      </c>
      <c r="W97" t="s">
        <v>8210</v>
      </c>
      <c r="X97">
        <v>1</v>
      </c>
      <c r="Y97" t="s">
        <v>7810</v>
      </c>
      <c r="Z97" t="s">
        <v>7810</v>
      </c>
      <c r="AA97" t="s">
        <v>7811</v>
      </c>
      <c r="AB97" t="s">
        <v>8149</v>
      </c>
      <c r="AC97">
        <v>40000</v>
      </c>
      <c r="AD97" t="s">
        <v>7810</v>
      </c>
      <c r="AE97" s="2" t="str">
        <f>HYPERLINK("https://fin.land.naver.com/articles/"&amp;표3_[[#This Row],[매물번호]],"link")</f>
        <v>link</v>
      </c>
      <c r="AF97" s="8" t="str" cm="1">
        <f t="array" ref="AF97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97" s="8" t="str" cm="1">
        <f t="array" ref="AG97">_xlfn.TEXTJOIN(",",TRUE,IF(지하철역사_IC!$B$2:$B$1282=AF97,지하철역사_IC!$A$2:$A$1282,""))</f>
        <v>신안산선</v>
      </c>
      <c r="AH97" s="9" cm="1">
        <f t="array" ref="AH97">RADIANS(SMALL(SQRT((지하철역사_IC!$D$2:$D$1282-표3_[[#This Row],[위도]])^2+(지하철역사_IC!$E$2:$E$1282-표3_[[#This Row],[경도]])^2),1))*6378137</f>
        <v>783.32929288333037</v>
      </c>
      <c r="AI97" s="8" t="str" cm="1">
        <f t="array" ref="AI9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97" s="8" t="str" cm="1">
        <f t="array" ref="AJ97">_xlfn.TEXTJOIN(",",TRUE,IF(지하철역사_IC!$Q$2:$Q$439=AI97,지하철역사_IC!$P$2:$P$439,""))</f>
        <v>다락</v>
      </c>
      <c r="AK97" s="9" cm="1">
        <f t="array" ref="AK97">RADIANS(SMALL(SQRT((지하철역사_IC!$V$2:$V$439-표3_[[#This Row],[위도]])^2+(지하철역사_IC!$T$2:$T$439-표3_[[#This Row],[경도]])^2),1))*6378137</f>
        <v>1020.2698617853843</v>
      </c>
      <c r="AL97" t="str" cm="1">
        <f t="array" ref="AL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97" t="str" cm="1">
        <f t="array" ref="AM97">kakaolatlon(표3_[[#This Row],[위도]],표3_[[#This Row],[경도]],"parcel")</f>
        <v>서울 금천구 시흥동 985-8</v>
      </c>
      <c r="AN97">
        <f t="shared" si="9"/>
        <v>25</v>
      </c>
      <c r="AO97" t="str">
        <f t="shared" si="10"/>
        <v>이상</v>
      </c>
      <c r="AP97">
        <f t="shared" si="11"/>
        <v>26</v>
      </c>
      <c r="AQ97">
        <f t="shared" si="12"/>
        <v>10</v>
      </c>
      <c r="AR97" t="str">
        <f t="shared" si="13"/>
        <v>1층</v>
      </c>
    </row>
    <row r="98" spans="1:44" x14ac:dyDescent="0.3">
      <c r="A98" t="s">
        <v>8213</v>
      </c>
      <c r="B98" t="s">
        <v>7845</v>
      </c>
      <c r="C98" t="s">
        <v>7830</v>
      </c>
      <c r="D98" t="s">
        <v>7767</v>
      </c>
      <c r="E98" t="s">
        <v>2682</v>
      </c>
      <c r="F98" t="s">
        <v>8164</v>
      </c>
      <c r="G98" t="s">
        <v>7805</v>
      </c>
      <c r="H98">
        <v>15</v>
      </c>
      <c r="I98">
        <v>100000</v>
      </c>
      <c r="J98">
        <v>0</v>
      </c>
      <c r="K98" s="5" t="s">
        <v>8016</v>
      </c>
      <c r="L98">
        <v>91</v>
      </c>
      <c r="M98">
        <v>27</v>
      </c>
      <c r="N98">
        <v>3703</v>
      </c>
      <c r="O98">
        <v>53.08</v>
      </c>
      <c r="P98">
        <v>16</v>
      </c>
      <c r="Q98">
        <v>6250</v>
      </c>
      <c r="R98" t="s">
        <v>7816</v>
      </c>
      <c r="S98" s="1">
        <v>46059</v>
      </c>
      <c r="T98">
        <v>37.467044999999999</v>
      </c>
      <c r="U98">
        <v>126.89684800000001</v>
      </c>
      <c r="V98" t="s">
        <v>8214</v>
      </c>
      <c r="W98" t="s">
        <v>8215</v>
      </c>
      <c r="X98">
        <v>1</v>
      </c>
      <c r="Y98" t="s">
        <v>7810</v>
      </c>
      <c r="Z98" t="s">
        <v>7810</v>
      </c>
      <c r="AA98" t="s">
        <v>7819</v>
      </c>
      <c r="AB98" t="s">
        <v>8098</v>
      </c>
      <c r="AC98">
        <v>100000</v>
      </c>
      <c r="AD98" t="s">
        <v>7810</v>
      </c>
      <c r="AE98" s="2" t="str">
        <f>HYPERLINK("https://fin.land.naver.com/articles/"&amp;표3_[[#This Row],[매물번호]],"link")</f>
        <v>link</v>
      </c>
      <c r="AF98" s="8" t="str" cm="1">
        <f t="array" ref="AF98">_xlfn.LET(_xlpm.data,(지하철역사_IC!$D$2:$D$1282-표3_[[#This Row],[위도]])^2+(지하철역사_IC!$E$2:$E$1282-표3_[[#This Row],[경도]])^2,INDEX(지하철역사_IC!$B$2:$B$1282,MATCH(MIN(_xlpm.data),_xlpm.data,0)))</f>
        <v>독산</v>
      </c>
      <c r="AG98" s="8" t="str" cm="1">
        <f t="array" ref="AG98">_xlfn.TEXTJOIN(",",TRUE,IF(지하철역사_IC!$B$2:$B$1282=AF98,지하철역사_IC!$A$2:$A$1282,""))</f>
        <v>서울1호선,신안산선</v>
      </c>
      <c r="AH98" s="9" cm="1">
        <f t="array" ref="AH98">RADIANS(SMALL(SQRT((지하철역사_IC!$D$2:$D$1282-표3_[[#This Row],[위도]])^2+(지하철역사_IC!$E$2:$E$1282-표3_[[#This Row],[경도]])^2),1))*6378137</f>
        <v>847.30440055046608</v>
      </c>
      <c r="AI98" s="8" t="str" cm="1">
        <f t="array" ref="AI98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98" s="8" t="str" cm="1">
        <f t="array" ref="AJ98">_xlfn.TEXTJOIN(",",TRUE,IF(지하철역사_IC!$Q$2:$Q$439=AI98,지하철역사_IC!$P$2:$P$439,""))</f>
        <v>다락</v>
      </c>
      <c r="AK98" s="9" cm="1">
        <f t="array" ref="AK98">RADIANS(SMALL(SQRT((지하철역사_IC!$V$2:$V$439-표3_[[#This Row],[위도]])^2+(지하철역사_IC!$T$2:$T$439-표3_[[#This Row],[경도]])^2),1))*6378137</f>
        <v>258.85237224879523</v>
      </c>
      <c r="AL98" cm="1">
        <f t="array" ref="AL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98" t="str" cm="1">
        <f t="array" ref="AM98">kakaolatlon(표3_[[#This Row],[위도]],표3_[[#This Row],[경도]],"parcel")</f>
        <v>서울 금천구 독산동 292-11</v>
      </c>
      <c r="AN98">
        <f t="shared" si="9"/>
        <v>4</v>
      </c>
      <c r="AO98" t="str">
        <f t="shared" si="10"/>
        <v>이내</v>
      </c>
      <c r="AP98">
        <f t="shared" si="11"/>
        <v>10</v>
      </c>
      <c r="AQ98">
        <f t="shared" si="12"/>
        <v>10</v>
      </c>
      <c r="AR98" t="str">
        <f t="shared" si="13"/>
        <v>1층</v>
      </c>
    </row>
    <row r="99" spans="1:44" x14ac:dyDescent="0.3">
      <c r="A99" t="s">
        <v>8216</v>
      </c>
      <c r="B99" t="s">
        <v>7802</v>
      </c>
      <c r="C99" t="s">
        <v>7846</v>
      </c>
      <c r="D99" t="s">
        <v>7767</v>
      </c>
      <c r="E99" t="s">
        <v>2682</v>
      </c>
      <c r="F99" t="s">
        <v>8164</v>
      </c>
      <c r="G99" t="s">
        <v>7805</v>
      </c>
      <c r="H99">
        <v>20</v>
      </c>
      <c r="I99">
        <v>91000</v>
      </c>
      <c r="J99">
        <v>0</v>
      </c>
      <c r="K99" s="5" t="s">
        <v>8217</v>
      </c>
      <c r="L99">
        <v>99</v>
      </c>
      <c r="M99">
        <v>29</v>
      </c>
      <c r="N99">
        <v>3137</v>
      </c>
      <c r="O99">
        <v>49.84</v>
      </c>
      <c r="P99">
        <v>15</v>
      </c>
      <c r="Q99">
        <v>6067</v>
      </c>
      <c r="R99" t="s">
        <v>7833</v>
      </c>
      <c r="S99" s="1">
        <v>46059</v>
      </c>
      <c r="T99">
        <v>37.466838000000003</v>
      </c>
      <c r="U99">
        <v>126.886843</v>
      </c>
      <c r="V99" t="s">
        <v>8218</v>
      </c>
      <c r="W99" t="s">
        <v>8007</v>
      </c>
      <c r="X99">
        <v>1</v>
      </c>
      <c r="Y99" t="s">
        <v>7810</v>
      </c>
      <c r="Z99" t="s">
        <v>7810</v>
      </c>
      <c r="AA99" t="s">
        <v>7826</v>
      </c>
      <c r="AB99" t="s">
        <v>8219</v>
      </c>
      <c r="AC99">
        <v>91000</v>
      </c>
      <c r="AD99" t="s">
        <v>7810</v>
      </c>
      <c r="AE99" s="2" t="str">
        <f>HYPERLINK("https://fin.land.naver.com/articles/"&amp;표3_[[#This Row],[매물번호]],"link")</f>
        <v>link</v>
      </c>
      <c r="AF99" s="8" t="str" cm="1">
        <f t="array" ref="AF99">_xlfn.LET(_xlpm.data,(지하철역사_IC!$D$2:$D$1282-표3_[[#This Row],[위도]])^2+(지하철역사_IC!$E$2:$E$1282-표3_[[#This Row],[경도]])^2,INDEX(지하철역사_IC!$B$2:$B$1282,MATCH(MIN(_xlpm.data),_xlpm.data,0)))</f>
        <v>독산</v>
      </c>
      <c r="AG99" s="8" t="str" cm="1">
        <f t="array" ref="AG99">_xlfn.TEXTJOIN(",",TRUE,IF(지하철역사_IC!$B$2:$B$1282=AF99,지하철역사_IC!$A$2:$A$1282,""))</f>
        <v>서울1호선,신안산선</v>
      </c>
      <c r="AH99" s="9" cm="1">
        <f t="array" ref="AH99">RADIANS(SMALL(SQRT((지하철역사_IC!$D$2:$D$1282-표3_[[#This Row],[위도]])^2+(지하철역사_IC!$E$2:$E$1282-표3_[[#This Row],[경도]])^2),1))*6378137</f>
        <v>270.9294477693</v>
      </c>
      <c r="AI99" s="8" t="str" cm="1">
        <f t="array" ref="AI99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99" s="8" t="str" cm="1">
        <f t="array" ref="AJ99">_xlfn.TEXTJOIN(",",TRUE,IF(지하철역사_IC!$Q$2:$Q$439=AI99,지하철역사_IC!$P$2:$P$439,""))</f>
        <v>다락</v>
      </c>
      <c r="AK99" s="9" cm="1">
        <f t="array" ref="AK99">RADIANS(SMALL(SQRT((지하철역사_IC!$V$2:$V$439-표3_[[#This Row],[위도]])^2+(지하철역사_IC!$T$2:$T$439-표3_[[#This Row],[경도]])^2),1))*6378137</f>
        <v>427.76003250965925</v>
      </c>
      <c r="AL99" cm="1">
        <f t="array" ref="AL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99" t="str" cm="1">
        <f t="array" ref="AM99">kakaolatlon(표3_[[#This Row],[위도]],표3_[[#This Row],[경도]],"parcel")</f>
        <v>서울 금천구 가산동 691</v>
      </c>
      <c r="AN99">
        <f t="shared" si="9"/>
        <v>10</v>
      </c>
      <c r="AO99" t="str">
        <f t="shared" si="10"/>
        <v>이내</v>
      </c>
      <c r="AP99">
        <f t="shared" si="11"/>
        <v>10</v>
      </c>
      <c r="AQ99">
        <f t="shared" si="12"/>
        <v>10</v>
      </c>
      <c r="AR99" t="str">
        <f t="shared" si="13"/>
        <v>1층</v>
      </c>
    </row>
    <row r="100" spans="1:44" x14ac:dyDescent="0.3">
      <c r="A100" t="s">
        <v>8220</v>
      </c>
      <c r="B100" t="s">
        <v>8221</v>
      </c>
      <c r="C100" t="s">
        <v>7830</v>
      </c>
      <c r="D100" t="s">
        <v>7767</v>
      </c>
      <c r="E100" t="s">
        <v>2682</v>
      </c>
      <c r="F100" t="s">
        <v>8164</v>
      </c>
      <c r="G100" t="s">
        <v>7839</v>
      </c>
      <c r="H100">
        <v>4</v>
      </c>
      <c r="I100">
        <v>65000</v>
      </c>
      <c r="J100">
        <v>0</v>
      </c>
      <c r="K100" s="5" t="s">
        <v>7984</v>
      </c>
      <c r="L100">
        <v>248</v>
      </c>
      <c r="M100">
        <v>75</v>
      </c>
      <c r="N100">
        <v>866</v>
      </c>
      <c r="O100">
        <v>190.36</v>
      </c>
      <c r="P100">
        <v>57</v>
      </c>
      <c r="Q100">
        <v>1140</v>
      </c>
      <c r="R100" t="s">
        <v>7853</v>
      </c>
      <c r="S100" s="1">
        <v>46059</v>
      </c>
      <c r="T100">
        <v>37.4574</v>
      </c>
      <c r="U100">
        <v>126.883813</v>
      </c>
      <c r="V100" t="s">
        <v>8222</v>
      </c>
      <c r="W100" t="s">
        <v>8223</v>
      </c>
      <c r="X100">
        <v>1</v>
      </c>
      <c r="Y100" t="s">
        <v>7810</v>
      </c>
      <c r="Z100" t="s">
        <v>7810</v>
      </c>
      <c r="AA100" t="s">
        <v>7949</v>
      </c>
      <c r="AB100" t="s">
        <v>8224</v>
      </c>
      <c r="AC100">
        <v>65000</v>
      </c>
      <c r="AD100" t="s">
        <v>7810</v>
      </c>
      <c r="AE100" s="2" t="str">
        <f>HYPERLINK("https://fin.land.naver.com/articles/"&amp;표3_[[#This Row],[매물번호]],"link")</f>
        <v>link</v>
      </c>
      <c r="AF100" s="8" t="str" cm="1">
        <f t="array" ref="AF10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00" s="8" t="str" cm="1">
        <f t="array" ref="AG100">_xlfn.TEXTJOIN(",",TRUE,IF(지하철역사_IC!$B$2:$B$1282=AF100,지하철역사_IC!$A$2:$A$1282,""))</f>
        <v>서울1호선</v>
      </c>
      <c r="AH100" s="9" cm="1">
        <f t="array" ref="AH100">RADIANS(SMALL(SQRT((지하철역사_IC!$D$2:$D$1282-표3_[[#This Row],[위도]])^2+(지하철역사_IC!$E$2:$E$1282-표3_[[#This Row],[경도]])^2),1))*6378137</f>
        <v>1157.5578919047455</v>
      </c>
      <c r="AI100" s="8" t="str" cm="1">
        <f t="array" ref="AI100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00" s="8" t="str" cm="1">
        <f t="array" ref="AJ100">_xlfn.TEXTJOIN(",",TRUE,IF(지하철역사_IC!$Q$2:$Q$439=AI100,지하철역사_IC!$P$2:$P$439,""))</f>
        <v>다락</v>
      </c>
      <c r="AK100" s="9" cm="1">
        <f t="array" ref="AK100">RADIANS(SMALL(SQRT((지하철역사_IC!$V$2:$V$439-표3_[[#This Row],[위도]])^2+(지하철역사_IC!$T$2:$T$439-표3_[[#This Row],[경도]])^2),1))*6378137</f>
        <v>1367.6696212406341</v>
      </c>
      <c r="AL100" t="str" cm="1">
        <f t="array" ref="AL1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0" t="str" cm="1">
        <f t="array" ref="AM100">kakaolatlon(표3_[[#This Row],[위도]],표3_[[#This Row],[경도]],"parcel")</f>
        <v>경기 광명시 하안동 260-4</v>
      </c>
      <c r="AN100">
        <f t="shared" si="9"/>
        <v>25</v>
      </c>
      <c r="AO100" t="str">
        <f t="shared" si="10"/>
        <v>이상</v>
      </c>
      <c r="AP100">
        <f t="shared" si="11"/>
        <v>26</v>
      </c>
      <c r="AQ100">
        <f t="shared" si="12"/>
        <v>40</v>
      </c>
      <c r="AR100" t="str">
        <f t="shared" si="13"/>
        <v>고</v>
      </c>
    </row>
    <row r="101" spans="1:44" x14ac:dyDescent="0.3">
      <c r="A101" t="s">
        <v>8225</v>
      </c>
      <c r="B101" t="s">
        <v>7802</v>
      </c>
      <c r="C101" t="s">
        <v>7830</v>
      </c>
      <c r="D101" t="s">
        <v>7767</v>
      </c>
      <c r="E101" t="s">
        <v>2682</v>
      </c>
      <c r="F101" t="s">
        <v>8164</v>
      </c>
      <c r="G101" t="s">
        <v>7805</v>
      </c>
      <c r="H101">
        <v>5</v>
      </c>
      <c r="I101">
        <v>150000</v>
      </c>
      <c r="J101">
        <v>0</v>
      </c>
      <c r="K101" s="5" t="s">
        <v>8059</v>
      </c>
      <c r="L101">
        <v>224</v>
      </c>
      <c r="M101">
        <v>67</v>
      </c>
      <c r="N101">
        <v>2238</v>
      </c>
      <c r="O101">
        <v>183.2</v>
      </c>
      <c r="P101">
        <v>55</v>
      </c>
      <c r="Q101">
        <v>2727</v>
      </c>
      <c r="R101" t="s">
        <v>7936</v>
      </c>
      <c r="S101" s="1">
        <v>46059</v>
      </c>
      <c r="T101">
        <v>37.473643000000003</v>
      </c>
      <c r="U101">
        <v>126.887192</v>
      </c>
      <c r="V101" t="s">
        <v>8226</v>
      </c>
      <c r="W101" t="s">
        <v>8227</v>
      </c>
      <c r="X101">
        <v>1</v>
      </c>
      <c r="Y101" t="s">
        <v>7810</v>
      </c>
      <c r="Z101" t="s">
        <v>7810</v>
      </c>
      <c r="AA101" t="s">
        <v>7908</v>
      </c>
      <c r="AB101" t="s">
        <v>8228</v>
      </c>
      <c r="AC101">
        <v>150000</v>
      </c>
      <c r="AD101" t="s">
        <v>7810</v>
      </c>
      <c r="AE101" s="2" t="str">
        <f>HYPERLINK("https://fin.land.naver.com/articles/"&amp;표3_[[#This Row],[매물번호]],"link")</f>
        <v>link</v>
      </c>
      <c r="AF101" s="8" t="str" cm="1">
        <f t="array" ref="AF101">_xlfn.LET(_xlpm.data,(지하철역사_IC!$D$2:$D$1282-표3_[[#This Row],[위도]])^2+(지하철역사_IC!$E$2:$E$1282-표3_[[#This Row],[경도]])^2,INDEX(지하철역사_IC!$B$2:$B$1282,MATCH(MIN(_xlpm.data),_xlpm.data,0)))</f>
        <v>독산</v>
      </c>
      <c r="AG101" s="8" t="str" cm="1">
        <f t="array" ref="AG101">_xlfn.TEXTJOIN(",",TRUE,IF(지하철역사_IC!$B$2:$B$1282=AF101,지하철역사_IC!$A$2:$A$1282,""))</f>
        <v>서울1호선,신안산선</v>
      </c>
      <c r="AH101" s="9" cm="1">
        <f t="array" ref="AH101">RADIANS(SMALL(SQRT((지하철역사_IC!$D$2:$D$1282-표3_[[#This Row],[위도]])^2+(지하철역사_IC!$E$2:$E$1282-표3_[[#This Row],[경도]])^2),1))*6378137</f>
        <v>826.19074083916109</v>
      </c>
      <c r="AI101" s="8" t="str" cm="1">
        <f t="array" ref="AI101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01" s="8" t="str" cm="1">
        <f t="array" ref="AJ101">_xlfn.TEXTJOIN(",",TRUE,IF(지하철역사_IC!$Q$2:$Q$439=AI101,지하철역사_IC!$P$2:$P$439,""))</f>
        <v>다락</v>
      </c>
      <c r="AK101" s="9" cm="1">
        <f t="array" ref="AK101">RADIANS(SMALL(SQRT((지하철역사_IC!$V$2:$V$439-표3_[[#This Row],[위도]])^2+(지하철역사_IC!$T$2:$T$439-표3_[[#This Row],[경도]])^2),1))*6378137</f>
        <v>426.92767749541144</v>
      </c>
      <c r="AL101" cm="1">
        <f t="array" ref="AL1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3</v>
      </c>
      <c r="AM101" t="str" cm="1">
        <f t="array" ref="AM101">kakaolatlon(표3_[[#This Row],[위도]],표3_[[#This Row],[경도]],"parcel")</f>
        <v>서울 금천구 가산동 238-84</v>
      </c>
      <c r="AN101">
        <f t="shared" si="9"/>
        <v>25</v>
      </c>
      <c r="AO101" t="str">
        <f t="shared" si="10"/>
        <v>이내</v>
      </c>
      <c r="AP101">
        <f t="shared" si="11"/>
        <v>26</v>
      </c>
      <c r="AQ101">
        <f t="shared" si="12"/>
        <v>40</v>
      </c>
      <c r="AR101" t="str">
        <f t="shared" si="13"/>
        <v>1층</v>
      </c>
    </row>
    <row r="102" spans="1:44" x14ac:dyDescent="0.3">
      <c r="A102" t="s">
        <v>8229</v>
      </c>
      <c r="B102" t="s">
        <v>7845</v>
      </c>
      <c r="C102" t="s">
        <v>7803</v>
      </c>
      <c r="D102" t="s">
        <v>7767</v>
      </c>
      <c r="E102" t="s">
        <v>2682</v>
      </c>
      <c r="F102" t="s">
        <v>7831</v>
      </c>
      <c r="G102" t="s">
        <v>6152</v>
      </c>
      <c r="H102">
        <v>14</v>
      </c>
      <c r="I102">
        <v>34000</v>
      </c>
      <c r="J102">
        <v>0</v>
      </c>
      <c r="K102" s="5" t="s">
        <v>8230</v>
      </c>
      <c r="L102">
        <v>47</v>
      </c>
      <c r="M102">
        <v>14</v>
      </c>
      <c r="N102">
        <v>2428</v>
      </c>
      <c r="O102">
        <v>31.1</v>
      </c>
      <c r="P102">
        <v>9</v>
      </c>
      <c r="Q102">
        <v>3778</v>
      </c>
      <c r="R102" t="s">
        <v>7823</v>
      </c>
      <c r="S102" s="1">
        <v>46048</v>
      </c>
      <c r="T102">
        <v>37.464593000000001</v>
      </c>
      <c r="U102">
        <v>126.892376</v>
      </c>
      <c r="V102" t="s">
        <v>8231</v>
      </c>
      <c r="W102" t="s">
        <v>8232</v>
      </c>
      <c r="X102">
        <v>1</v>
      </c>
      <c r="Y102" t="s">
        <v>7810</v>
      </c>
      <c r="Z102" t="s">
        <v>7810</v>
      </c>
      <c r="AA102" t="s">
        <v>7896</v>
      </c>
      <c r="AB102" t="s">
        <v>8233</v>
      </c>
      <c r="AC102">
        <v>34000</v>
      </c>
      <c r="AD102" t="s">
        <v>7810</v>
      </c>
      <c r="AE102" s="2" t="str">
        <f>HYPERLINK("https://fin.land.naver.com/articles/"&amp;표3_[[#This Row],[매물번호]],"link")</f>
        <v>link</v>
      </c>
      <c r="AF102" s="8" t="str" cm="1">
        <f t="array" ref="AF102">_xlfn.LET(_xlpm.data,(지하철역사_IC!$D$2:$D$1282-표3_[[#This Row],[위도]])^2+(지하철역사_IC!$E$2:$E$1282-표3_[[#This Row],[경도]])^2,INDEX(지하철역사_IC!$B$2:$B$1282,MATCH(MIN(_xlpm.data),_xlpm.data,0)))</f>
        <v>독산</v>
      </c>
      <c r="AG102" s="8" t="str" cm="1">
        <f t="array" ref="AG102">_xlfn.TEXTJOIN(",",TRUE,IF(지하철역사_IC!$B$2:$B$1282=AF102,지하철역사_IC!$A$2:$A$1282,""))</f>
        <v>서울1호선,신안산선</v>
      </c>
      <c r="AH102" s="9" cm="1">
        <f t="array" ref="AH102">RADIANS(SMALL(SQRT((지하철역사_IC!$D$2:$D$1282-표3_[[#This Row],[위도]])^2+(지하철역사_IC!$E$2:$E$1282-표3_[[#This Row],[경도]])^2),1))*6378137</f>
        <v>407.93947210215487</v>
      </c>
      <c r="AI102" s="8" t="str" cm="1">
        <f t="array" ref="AI102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02" s="8" t="str" cm="1">
        <f t="array" ref="AJ102">_xlfn.TEXTJOIN(",",TRUE,IF(지하철역사_IC!$Q$2:$Q$439=AI102,지하철역사_IC!$P$2:$P$439,""))</f>
        <v>다락</v>
      </c>
      <c r="AK102" s="9" cm="1">
        <f t="array" ref="AK102">RADIANS(SMALL(SQRT((지하철역사_IC!$V$2:$V$439-표3_[[#This Row],[위도]])^2+(지하철역사_IC!$T$2:$T$439-표3_[[#This Row],[경도]])^2),1))*6378137</f>
        <v>608.71775721721065</v>
      </c>
      <c r="AL102" t="str" cm="1">
        <f t="array" ref="AL1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2" t="str" cm="1">
        <f t="array" ref="AM102">kakaolatlon(표3_[[#This Row],[위도]],표3_[[#This Row],[경도]],"parcel")</f>
        <v>서울 금천구 독산동 1005-1</v>
      </c>
      <c r="AN102">
        <f t="shared" si="9"/>
        <v>10</v>
      </c>
      <c r="AO102" t="str">
        <f t="shared" si="10"/>
        <v>이내</v>
      </c>
      <c r="AP102">
        <f t="shared" si="11"/>
        <v>10</v>
      </c>
      <c r="AQ102">
        <f t="shared" si="12"/>
        <v>9</v>
      </c>
      <c r="AR102" t="str">
        <f t="shared" si="13"/>
        <v>B1</v>
      </c>
    </row>
    <row r="103" spans="1:44" x14ac:dyDescent="0.3">
      <c r="A103" t="s">
        <v>8234</v>
      </c>
      <c r="B103" t="s">
        <v>7845</v>
      </c>
      <c r="C103" t="s">
        <v>7846</v>
      </c>
      <c r="D103" t="s">
        <v>7767</v>
      </c>
      <c r="E103" t="s">
        <v>2682</v>
      </c>
      <c r="F103" t="s">
        <v>7804</v>
      </c>
      <c r="G103" t="s">
        <v>7940</v>
      </c>
      <c r="H103">
        <v>3</v>
      </c>
      <c r="I103">
        <v>69000</v>
      </c>
      <c r="J103">
        <v>0</v>
      </c>
      <c r="K103" s="5" t="s">
        <v>7878</v>
      </c>
      <c r="L103">
        <v>299</v>
      </c>
      <c r="M103">
        <v>90</v>
      </c>
      <c r="N103">
        <v>766</v>
      </c>
      <c r="O103">
        <v>142</v>
      </c>
      <c r="P103">
        <v>42</v>
      </c>
      <c r="Q103">
        <v>1643</v>
      </c>
      <c r="R103" t="s">
        <v>7848</v>
      </c>
      <c r="S103" s="1">
        <v>46048</v>
      </c>
      <c r="T103">
        <v>37.458243000000003</v>
      </c>
      <c r="U103">
        <v>126.894176</v>
      </c>
      <c r="V103" t="s">
        <v>8235</v>
      </c>
      <c r="W103" t="s">
        <v>8236</v>
      </c>
      <c r="X103">
        <v>1</v>
      </c>
      <c r="Y103" t="s">
        <v>7810</v>
      </c>
      <c r="Z103" t="s">
        <v>7810</v>
      </c>
      <c r="AA103" t="s">
        <v>7811</v>
      </c>
      <c r="AB103" t="s">
        <v>7891</v>
      </c>
      <c r="AC103">
        <v>69000</v>
      </c>
      <c r="AD103" t="s">
        <v>7810</v>
      </c>
      <c r="AE103" s="2" t="str">
        <f>HYPERLINK("https://fin.land.naver.com/articles/"&amp;표3_[[#This Row],[매물번호]],"link")</f>
        <v>link</v>
      </c>
      <c r="AF103" s="8" t="str" cm="1">
        <f t="array" ref="AF10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03" s="8" t="str" cm="1">
        <f t="array" ref="AG103">_xlfn.TEXTJOIN(",",TRUE,IF(지하철역사_IC!$B$2:$B$1282=AF103,지하철역사_IC!$A$2:$A$1282,""))</f>
        <v>서울1호선</v>
      </c>
      <c r="AH103" s="9" cm="1">
        <f t="array" ref="AH103">RADIANS(SMALL(SQRT((지하철역사_IC!$D$2:$D$1282-표3_[[#This Row],[위도]])^2+(지하철역사_IC!$E$2:$E$1282-표3_[[#This Row],[경도]])^2),1))*6378137</f>
        <v>147.11594581163098</v>
      </c>
      <c r="AI103" s="8" t="str" cm="1">
        <f t="array" ref="AI103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03" s="8" t="str" cm="1">
        <f t="array" ref="AJ103">_xlfn.TEXTJOIN(",",TRUE,IF(지하철역사_IC!$Q$2:$Q$439=AI103,지하철역사_IC!$P$2:$P$439,""))</f>
        <v>다락</v>
      </c>
      <c r="AK103" s="9" cm="1">
        <f t="array" ref="AK103">RADIANS(SMALL(SQRT((지하철역사_IC!$V$2:$V$439-표3_[[#This Row],[위도]])^2+(지하철역사_IC!$T$2:$T$439-표3_[[#This Row],[경도]])^2),1))*6378137</f>
        <v>1208.8508992008688</v>
      </c>
      <c r="AL103" t="str" cm="1">
        <f t="array" ref="AL1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3" t="str" cm="1">
        <f t="array" ref="AM103">kakaolatlon(표3_[[#This Row],[위도]],표3_[[#This Row],[경도]],"parcel")</f>
        <v>서울 금천구 독산동 1150</v>
      </c>
      <c r="AN103">
        <f t="shared" si="9"/>
        <v>10</v>
      </c>
      <c r="AO103" t="str">
        <f t="shared" si="10"/>
        <v>이내</v>
      </c>
      <c r="AP103">
        <f t="shared" si="11"/>
        <v>10</v>
      </c>
      <c r="AQ103">
        <f t="shared" si="12"/>
        <v>40</v>
      </c>
      <c r="AR103" t="str">
        <f t="shared" si="13"/>
        <v>고</v>
      </c>
    </row>
    <row r="104" spans="1:44" x14ac:dyDescent="0.3">
      <c r="A104" t="s">
        <v>8237</v>
      </c>
      <c r="B104" t="s">
        <v>7829</v>
      </c>
      <c r="C104" t="s">
        <v>7830</v>
      </c>
      <c r="D104" t="s">
        <v>7767</v>
      </c>
      <c r="E104" t="s">
        <v>2682</v>
      </c>
      <c r="F104" t="s">
        <v>7804</v>
      </c>
      <c r="G104" t="s">
        <v>7940</v>
      </c>
      <c r="H104">
        <v>7</v>
      </c>
      <c r="I104">
        <v>150000</v>
      </c>
      <c r="J104">
        <v>0</v>
      </c>
      <c r="K104" s="5" t="s">
        <v>8059</v>
      </c>
      <c r="L104">
        <v>848</v>
      </c>
      <c r="M104">
        <v>256</v>
      </c>
      <c r="N104">
        <v>585</v>
      </c>
      <c r="O104">
        <v>429.26</v>
      </c>
      <c r="P104">
        <v>129</v>
      </c>
      <c r="Q104">
        <v>1163</v>
      </c>
      <c r="R104" t="s">
        <v>7807</v>
      </c>
      <c r="S104" s="1">
        <v>46048</v>
      </c>
      <c r="T104">
        <v>37.445956000000002</v>
      </c>
      <c r="U104">
        <v>126.885513</v>
      </c>
      <c r="V104" t="s">
        <v>8238</v>
      </c>
      <c r="W104" t="s">
        <v>8239</v>
      </c>
      <c r="X104">
        <v>1</v>
      </c>
      <c r="Y104" t="s">
        <v>7810</v>
      </c>
      <c r="Z104" t="s">
        <v>7810</v>
      </c>
      <c r="AA104" t="s">
        <v>7908</v>
      </c>
      <c r="AB104" t="s">
        <v>8240</v>
      </c>
      <c r="AC104">
        <v>150000</v>
      </c>
      <c r="AD104" t="s">
        <v>7810</v>
      </c>
      <c r="AE104" s="2" t="str">
        <f>HYPERLINK("https://fin.land.naver.com/articles/"&amp;표3_[[#This Row],[매물번호]],"link")</f>
        <v>link</v>
      </c>
      <c r="AF104" s="8" t="str" cm="1">
        <f t="array" ref="AF10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04" s="8" t="str" cm="1">
        <f t="array" ref="AG104">_xlfn.TEXTJOIN(",",TRUE,IF(지하철역사_IC!$B$2:$B$1282=AF104,지하철역사_IC!$A$2:$A$1282,""))</f>
        <v>서울1호선</v>
      </c>
      <c r="AH104" s="9" cm="1">
        <f t="array" ref="AH104">RADIANS(SMALL(SQRT((지하철역사_IC!$D$2:$D$1282-표3_[[#This Row],[위도]])^2+(지하철역사_IC!$E$2:$E$1282-표3_[[#This Row],[경도]])^2),1))*6378137</f>
        <v>1557.3537485066172</v>
      </c>
      <c r="AI104" s="8" t="str" cm="1">
        <f t="array" ref="AI10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04" s="8" t="str" cm="1">
        <f t="array" ref="AJ104">_xlfn.TEXTJOIN(",",TRUE,IF(지하철역사_IC!$Q$2:$Q$439=AI104,지하철역사_IC!$P$2:$P$439,""))</f>
        <v>다락</v>
      </c>
      <c r="AK104" s="9" cm="1">
        <f t="array" ref="AK104">RADIANS(SMALL(SQRT((지하철역사_IC!$V$2:$V$439-표3_[[#This Row],[위도]])^2+(지하철역사_IC!$T$2:$T$439-표3_[[#This Row],[경도]])^2),1))*6378137</f>
        <v>942.01669162953351</v>
      </c>
      <c r="AL104" t="str" cm="1">
        <f t="array" ref="AL1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4" t="str" cm="1">
        <f t="array" ref="AM104">kakaolatlon(표3_[[#This Row],[위도]],표3_[[#This Row],[경도]],"parcel")</f>
        <v>경기 광명시 소하동 1337-10</v>
      </c>
      <c r="AN104">
        <f t="shared" si="9"/>
        <v>15</v>
      </c>
      <c r="AO104" t="str">
        <f t="shared" si="10"/>
        <v>이내</v>
      </c>
      <c r="AP104">
        <f t="shared" si="11"/>
        <v>25</v>
      </c>
      <c r="AQ104">
        <f t="shared" si="12"/>
        <v>40</v>
      </c>
      <c r="AR104" t="str">
        <f t="shared" si="13"/>
        <v>중</v>
      </c>
    </row>
    <row r="105" spans="1:44" x14ac:dyDescent="0.3">
      <c r="A105" t="s">
        <v>8241</v>
      </c>
      <c r="B105" t="s">
        <v>7829</v>
      </c>
      <c r="C105" t="s">
        <v>7830</v>
      </c>
      <c r="D105" t="s">
        <v>7767</v>
      </c>
      <c r="E105" t="s">
        <v>2682</v>
      </c>
      <c r="F105" t="s">
        <v>7831</v>
      </c>
      <c r="G105" t="s">
        <v>7839</v>
      </c>
      <c r="H105">
        <v>8</v>
      </c>
      <c r="I105">
        <v>36000</v>
      </c>
      <c r="J105">
        <v>0</v>
      </c>
      <c r="K105" s="5" t="s">
        <v>8242</v>
      </c>
      <c r="L105">
        <v>149</v>
      </c>
      <c r="M105">
        <v>45</v>
      </c>
      <c r="N105">
        <v>800</v>
      </c>
      <c r="O105">
        <v>85.02</v>
      </c>
      <c r="P105">
        <v>25</v>
      </c>
      <c r="Q105">
        <v>1440</v>
      </c>
      <c r="R105" t="s">
        <v>7936</v>
      </c>
      <c r="S105" s="1">
        <v>46048</v>
      </c>
      <c r="T105">
        <v>37.447654999999997</v>
      </c>
      <c r="U105">
        <v>126.884991</v>
      </c>
      <c r="V105" t="s">
        <v>8243</v>
      </c>
      <c r="W105" t="s">
        <v>8244</v>
      </c>
      <c r="X105">
        <v>1</v>
      </c>
      <c r="Y105" t="s">
        <v>7810</v>
      </c>
      <c r="Z105" t="s">
        <v>7810</v>
      </c>
      <c r="AA105" t="s">
        <v>7843</v>
      </c>
      <c r="AB105" t="s">
        <v>7844</v>
      </c>
      <c r="AC105">
        <v>36000</v>
      </c>
      <c r="AD105" t="s">
        <v>7810</v>
      </c>
      <c r="AE105" s="2" t="str">
        <f>HYPERLINK("https://fin.land.naver.com/articles/"&amp;표3_[[#This Row],[매물번호]],"link")</f>
        <v>link</v>
      </c>
      <c r="AF105" s="8" t="str" cm="1">
        <f t="array" ref="AF10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05" s="8" t="str" cm="1">
        <f t="array" ref="AG105">_xlfn.TEXTJOIN(",",TRUE,IF(지하철역사_IC!$B$2:$B$1282=AF105,지하철역사_IC!$A$2:$A$1282,""))</f>
        <v>서울1호선</v>
      </c>
      <c r="AH105" s="9" cm="1">
        <f t="array" ref="AH105">RADIANS(SMALL(SQRT((지하철역사_IC!$D$2:$D$1282-표3_[[#This Row],[위도]])^2+(지하철역사_IC!$E$2:$E$1282-표3_[[#This Row],[경도]])^2),1))*6378137</f>
        <v>1454.3546893814732</v>
      </c>
      <c r="AI105" s="8" t="str" cm="1">
        <f t="array" ref="AI10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05" s="8" t="str" cm="1">
        <f t="array" ref="AJ105">_xlfn.TEXTJOIN(",",TRUE,IF(지하철역사_IC!$Q$2:$Q$439=AI105,지하철역사_IC!$P$2:$P$439,""))</f>
        <v>다락</v>
      </c>
      <c r="AK105" s="9" cm="1">
        <f t="array" ref="AK105">RADIANS(SMALL(SQRT((지하철역사_IC!$V$2:$V$439-표3_[[#This Row],[위도]])^2+(지하철역사_IC!$T$2:$T$439-표3_[[#This Row],[경도]])^2),1))*6378137</f>
        <v>1026.6027078783302</v>
      </c>
      <c r="AL105" t="str" cm="1">
        <f t="array" ref="AL1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5" t="str" cm="1">
        <f t="array" ref="AM105">kakaolatlon(표3_[[#This Row],[위도]],표3_[[#This Row],[경도]],"parcel")</f>
        <v>경기 광명시 소하동 1338-1</v>
      </c>
      <c r="AN105">
        <f t="shared" si="9"/>
        <v>10</v>
      </c>
      <c r="AO105" t="str">
        <f t="shared" si="10"/>
        <v>이내</v>
      </c>
      <c r="AP105">
        <f t="shared" si="11"/>
        <v>10</v>
      </c>
      <c r="AQ105">
        <f t="shared" si="12"/>
        <v>20</v>
      </c>
      <c r="AR105" t="str">
        <f t="shared" si="13"/>
        <v>중</v>
      </c>
    </row>
    <row r="106" spans="1:44" x14ac:dyDescent="0.3">
      <c r="A106" t="s">
        <v>8245</v>
      </c>
      <c r="B106" t="s">
        <v>7862</v>
      </c>
      <c r="C106" t="s">
        <v>7846</v>
      </c>
      <c r="D106" t="s">
        <v>7767</v>
      </c>
      <c r="E106" t="s">
        <v>2682</v>
      </c>
      <c r="F106" t="s">
        <v>7804</v>
      </c>
      <c r="G106" t="s">
        <v>7814</v>
      </c>
      <c r="H106">
        <v>14</v>
      </c>
      <c r="I106">
        <v>36000</v>
      </c>
      <c r="J106">
        <v>0</v>
      </c>
      <c r="K106" s="5" t="s">
        <v>8242</v>
      </c>
      <c r="L106">
        <v>83</v>
      </c>
      <c r="M106">
        <v>25</v>
      </c>
      <c r="N106">
        <v>1440</v>
      </c>
      <c r="O106">
        <v>45.24</v>
      </c>
      <c r="P106">
        <v>13</v>
      </c>
      <c r="Q106">
        <v>2769</v>
      </c>
      <c r="R106" t="s">
        <v>7936</v>
      </c>
      <c r="S106" s="1">
        <v>46048</v>
      </c>
      <c r="T106">
        <v>37.482895999999997</v>
      </c>
      <c r="U106">
        <v>126.898664</v>
      </c>
      <c r="V106" t="s">
        <v>8246</v>
      </c>
      <c r="W106" t="s">
        <v>8247</v>
      </c>
      <c r="X106">
        <v>1</v>
      </c>
      <c r="Y106" t="s">
        <v>7810</v>
      </c>
      <c r="Z106" t="s">
        <v>7810</v>
      </c>
      <c r="AA106" t="s">
        <v>7826</v>
      </c>
      <c r="AB106" t="s">
        <v>7866</v>
      </c>
      <c r="AC106">
        <v>36000</v>
      </c>
      <c r="AD106" t="s">
        <v>7810</v>
      </c>
      <c r="AE106" s="2" t="str">
        <f>HYPERLINK("https://fin.land.naver.com/articles/"&amp;표3_[[#This Row],[매물번호]],"link")</f>
        <v>link</v>
      </c>
      <c r="AF106" s="8" t="str" cm="1">
        <f t="array" ref="AF10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06" s="8" t="str" cm="1">
        <f t="array" ref="AG106">_xlfn.TEXTJOIN(",",TRUE,IF(지하철역사_IC!$B$2:$B$1282=AF106,지하철역사_IC!$A$2:$A$1282,""))</f>
        <v>서울2호선,신안산선</v>
      </c>
      <c r="AH106" s="9" cm="1">
        <f t="array" ref="AH106">RADIANS(SMALL(SQRT((지하철역사_IC!$D$2:$D$1282-표3_[[#This Row],[위도]])^2+(지하철역사_IC!$E$2:$E$1282-표3_[[#This Row],[경도]])^2),1))*6378137</f>
        <v>374.78390945029344</v>
      </c>
      <c r="AI106" s="8" t="str" cm="1">
        <f t="array" ref="AI106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106" s="8" t="str" cm="1">
        <f t="array" ref="AJ106">_xlfn.TEXTJOIN(",",TRUE,IF(지하철역사_IC!$Q$2:$Q$439=AI106,지하철역사_IC!$P$2:$P$439,""))</f>
        <v>다락</v>
      </c>
      <c r="AK106" s="9" cm="1">
        <f t="array" ref="AK106">RADIANS(SMALL(SQRT((지하철역사_IC!$V$2:$V$439-표3_[[#This Row],[위도]])^2+(지하철역사_IC!$T$2:$T$439-표3_[[#This Row],[경도]])^2),1))*6378137</f>
        <v>571.88583968620048</v>
      </c>
      <c r="AL106" cm="1">
        <f t="array" ref="AL1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06" t="str" cm="1">
        <f t="array" ref="AM106">kakaolatlon(표3_[[#This Row],[위도]],표3_[[#This Row],[경도]],"parcel")</f>
        <v>서울 구로구 구로동 1128-3</v>
      </c>
      <c r="AN106">
        <f t="shared" si="9"/>
        <v>25</v>
      </c>
      <c r="AO106" t="str">
        <f t="shared" si="10"/>
        <v>이내</v>
      </c>
      <c r="AP106">
        <f t="shared" si="11"/>
        <v>26</v>
      </c>
      <c r="AQ106">
        <f t="shared" si="12"/>
        <v>10</v>
      </c>
      <c r="AR106" t="str">
        <f t="shared" si="13"/>
        <v>저</v>
      </c>
    </row>
    <row r="107" spans="1:44" x14ac:dyDescent="0.3">
      <c r="A107" t="s">
        <v>8248</v>
      </c>
      <c r="B107" t="s">
        <v>7862</v>
      </c>
      <c r="C107" t="s">
        <v>7846</v>
      </c>
      <c r="D107" t="s">
        <v>7767</v>
      </c>
      <c r="E107" t="s">
        <v>2682</v>
      </c>
      <c r="F107" t="s">
        <v>7831</v>
      </c>
      <c r="G107" t="s">
        <v>6152</v>
      </c>
      <c r="H107">
        <v>18</v>
      </c>
      <c r="I107">
        <v>32000</v>
      </c>
      <c r="J107">
        <v>0</v>
      </c>
      <c r="K107" s="5" t="s">
        <v>8249</v>
      </c>
      <c r="L107">
        <v>78</v>
      </c>
      <c r="M107">
        <v>23</v>
      </c>
      <c r="N107">
        <v>1391</v>
      </c>
      <c r="O107">
        <v>40</v>
      </c>
      <c r="P107">
        <v>12</v>
      </c>
      <c r="Q107">
        <v>2667</v>
      </c>
      <c r="R107" t="s">
        <v>7823</v>
      </c>
      <c r="S107" s="1">
        <v>46048</v>
      </c>
      <c r="T107">
        <v>37.482433999999998</v>
      </c>
      <c r="U107">
        <v>126.897041</v>
      </c>
      <c r="V107" t="s">
        <v>8250</v>
      </c>
      <c r="W107" t="s">
        <v>8087</v>
      </c>
      <c r="X107">
        <v>1</v>
      </c>
      <c r="Y107" t="s">
        <v>7810</v>
      </c>
      <c r="Z107" t="s">
        <v>7810</v>
      </c>
      <c r="AA107" t="s">
        <v>7826</v>
      </c>
      <c r="AB107" t="s">
        <v>7866</v>
      </c>
      <c r="AC107">
        <v>32000</v>
      </c>
      <c r="AD107" t="s">
        <v>7810</v>
      </c>
      <c r="AE107" s="2" t="str">
        <f>HYPERLINK("https://fin.land.naver.com/articles/"&amp;표3_[[#This Row],[매물번호]],"link")</f>
        <v>link</v>
      </c>
      <c r="AF107" s="8" t="str" cm="1">
        <f t="array" ref="AF107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07" s="8" t="str" cm="1">
        <f t="array" ref="AG107">_xlfn.TEXTJOIN(",",TRUE,IF(지하철역사_IC!$B$2:$B$1282=AF107,지하철역사_IC!$A$2:$A$1282,""))</f>
        <v>서울2호선,신안산선</v>
      </c>
      <c r="AH107" s="9" cm="1">
        <f t="array" ref="AH107">RADIANS(SMALL(SQRT((지하철역사_IC!$D$2:$D$1282-표3_[[#This Row],[위도]])^2+(지하철역사_IC!$E$2:$E$1282-표3_[[#This Row],[경도]])^2),1))*6378137</f>
        <v>541.62949349122016</v>
      </c>
      <c r="AI107" s="8" t="str" cm="1">
        <f t="array" ref="AI107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07" s="8" t="str" cm="1">
        <f t="array" ref="AJ107">_xlfn.TEXTJOIN(",",TRUE,IF(지하철역사_IC!$Q$2:$Q$439=AI107,지하철역사_IC!$P$2:$P$439,""))</f>
        <v>다락</v>
      </c>
      <c r="AK107" s="9" cm="1">
        <f t="array" ref="AK107">RADIANS(SMALL(SQRT((지하철역사_IC!$V$2:$V$439-표3_[[#This Row],[위도]])^2+(지하철역사_IC!$T$2:$T$439-표3_[[#This Row],[경도]])^2),1))*6378137</f>
        <v>406.94272714194199</v>
      </c>
      <c r="AL107" cm="1">
        <f t="array" ref="AL1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07" t="str" cm="1">
        <f t="array" ref="AM107">kakaolatlon(표3_[[#This Row],[위도]],표3_[[#This Row],[경도]],"parcel")</f>
        <v>서울 구로구 구로동 222-3</v>
      </c>
      <c r="AN107">
        <f t="shared" si="9"/>
        <v>15</v>
      </c>
      <c r="AO107" t="str">
        <f t="shared" si="10"/>
        <v>이내</v>
      </c>
      <c r="AP107">
        <f t="shared" si="11"/>
        <v>25</v>
      </c>
      <c r="AQ107">
        <f t="shared" si="12"/>
        <v>10</v>
      </c>
      <c r="AR107" t="str">
        <f t="shared" si="13"/>
        <v>B1</v>
      </c>
    </row>
    <row r="108" spans="1:44" x14ac:dyDescent="0.3">
      <c r="A108" t="s">
        <v>8251</v>
      </c>
      <c r="B108" t="s">
        <v>7845</v>
      </c>
      <c r="C108" t="s">
        <v>7803</v>
      </c>
      <c r="D108" t="s">
        <v>7767</v>
      </c>
      <c r="E108" t="s">
        <v>2682</v>
      </c>
      <c r="F108" t="s">
        <v>7831</v>
      </c>
      <c r="G108" t="s">
        <v>6152</v>
      </c>
      <c r="H108">
        <v>14</v>
      </c>
      <c r="I108">
        <v>30000</v>
      </c>
      <c r="J108">
        <v>0</v>
      </c>
      <c r="K108" s="5" t="s">
        <v>7852</v>
      </c>
      <c r="L108">
        <v>47</v>
      </c>
      <c r="M108">
        <v>14</v>
      </c>
      <c r="N108">
        <v>2142</v>
      </c>
      <c r="O108">
        <v>31.09</v>
      </c>
      <c r="P108">
        <v>9</v>
      </c>
      <c r="Q108">
        <v>3333</v>
      </c>
      <c r="R108" t="s">
        <v>7823</v>
      </c>
      <c r="S108" s="1">
        <v>46048</v>
      </c>
      <c r="T108">
        <v>37.464593000000001</v>
      </c>
      <c r="U108">
        <v>126.892376</v>
      </c>
      <c r="V108" t="s">
        <v>8252</v>
      </c>
      <c r="W108" t="s">
        <v>8253</v>
      </c>
      <c r="X108">
        <v>1</v>
      </c>
      <c r="Y108" t="s">
        <v>7810</v>
      </c>
      <c r="Z108" t="s">
        <v>7810</v>
      </c>
      <c r="AA108" t="s">
        <v>7811</v>
      </c>
      <c r="AB108" t="s">
        <v>8254</v>
      </c>
      <c r="AC108">
        <v>30000</v>
      </c>
      <c r="AD108" t="s">
        <v>7810</v>
      </c>
      <c r="AE108" s="2" t="str">
        <f>HYPERLINK("https://fin.land.naver.com/articles/"&amp;표3_[[#This Row],[매물번호]],"link")</f>
        <v>link</v>
      </c>
      <c r="AF108" s="8" t="str" cm="1">
        <f t="array" ref="AF108">_xlfn.LET(_xlpm.data,(지하철역사_IC!$D$2:$D$1282-표3_[[#This Row],[위도]])^2+(지하철역사_IC!$E$2:$E$1282-표3_[[#This Row],[경도]])^2,INDEX(지하철역사_IC!$B$2:$B$1282,MATCH(MIN(_xlpm.data),_xlpm.data,0)))</f>
        <v>독산</v>
      </c>
      <c r="AG108" s="8" t="str" cm="1">
        <f t="array" ref="AG108">_xlfn.TEXTJOIN(",",TRUE,IF(지하철역사_IC!$B$2:$B$1282=AF108,지하철역사_IC!$A$2:$A$1282,""))</f>
        <v>서울1호선,신안산선</v>
      </c>
      <c r="AH108" s="9" cm="1">
        <f t="array" ref="AH108">RADIANS(SMALL(SQRT((지하철역사_IC!$D$2:$D$1282-표3_[[#This Row],[위도]])^2+(지하철역사_IC!$E$2:$E$1282-표3_[[#This Row],[경도]])^2),1))*6378137</f>
        <v>407.93947210215487</v>
      </c>
      <c r="AI108" s="8" t="str" cm="1">
        <f t="array" ref="AI108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08" s="8" t="str" cm="1">
        <f t="array" ref="AJ108">_xlfn.TEXTJOIN(",",TRUE,IF(지하철역사_IC!$Q$2:$Q$439=AI108,지하철역사_IC!$P$2:$P$439,""))</f>
        <v>다락</v>
      </c>
      <c r="AK108" s="9" cm="1">
        <f t="array" ref="AK108">RADIANS(SMALL(SQRT((지하철역사_IC!$V$2:$V$439-표3_[[#This Row],[위도]])^2+(지하철역사_IC!$T$2:$T$439-표3_[[#This Row],[경도]])^2),1))*6378137</f>
        <v>608.71775721721065</v>
      </c>
      <c r="AL108" t="str" cm="1">
        <f t="array" ref="AL1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08" t="str" cm="1">
        <f t="array" ref="AM108">kakaolatlon(표3_[[#This Row],[위도]],표3_[[#This Row],[경도]],"parcel")</f>
        <v>서울 금천구 독산동 1005-1</v>
      </c>
      <c r="AN108">
        <f t="shared" si="9"/>
        <v>10</v>
      </c>
      <c r="AO108" t="str">
        <f t="shared" si="10"/>
        <v>이내</v>
      </c>
      <c r="AP108">
        <f t="shared" si="11"/>
        <v>10</v>
      </c>
      <c r="AQ108">
        <f t="shared" si="12"/>
        <v>9</v>
      </c>
      <c r="AR108" t="str">
        <f t="shared" si="13"/>
        <v>B1</v>
      </c>
    </row>
    <row r="109" spans="1:44" x14ac:dyDescent="0.3">
      <c r="A109" t="s">
        <v>8255</v>
      </c>
      <c r="B109" t="s">
        <v>7802</v>
      </c>
      <c r="C109" t="s">
        <v>7830</v>
      </c>
      <c r="D109" t="s">
        <v>7767</v>
      </c>
      <c r="E109" t="s">
        <v>2682</v>
      </c>
      <c r="F109" t="s">
        <v>8072</v>
      </c>
      <c r="G109" t="s">
        <v>7805</v>
      </c>
      <c r="H109">
        <v>15</v>
      </c>
      <c r="I109">
        <v>40000</v>
      </c>
      <c r="J109">
        <v>0</v>
      </c>
      <c r="K109" s="5" t="s">
        <v>8005</v>
      </c>
      <c r="L109">
        <v>118</v>
      </c>
      <c r="M109">
        <v>35</v>
      </c>
      <c r="N109">
        <v>1142</v>
      </c>
      <c r="O109">
        <v>65.52</v>
      </c>
      <c r="P109">
        <v>19</v>
      </c>
      <c r="Q109">
        <v>2105</v>
      </c>
      <c r="R109" t="s">
        <v>7823</v>
      </c>
      <c r="S109" s="1">
        <v>46055</v>
      </c>
      <c r="T109">
        <v>37.480066000000001</v>
      </c>
      <c r="U109">
        <v>126.887094</v>
      </c>
      <c r="V109" t="s">
        <v>8256</v>
      </c>
      <c r="W109" t="s">
        <v>8257</v>
      </c>
      <c r="X109">
        <v>2</v>
      </c>
      <c r="Y109" t="s">
        <v>8005</v>
      </c>
      <c r="Z109" t="s">
        <v>8258</v>
      </c>
      <c r="AA109" t="s">
        <v>7826</v>
      </c>
      <c r="AB109" t="s">
        <v>8003</v>
      </c>
      <c r="AC109">
        <v>40000</v>
      </c>
      <c r="AD109" t="s">
        <v>7810</v>
      </c>
      <c r="AE109" s="2" t="str">
        <f>HYPERLINK("https://fin.land.naver.com/articles/"&amp;표3_[[#This Row],[매물번호]],"link")</f>
        <v>link</v>
      </c>
      <c r="AF109" s="8" t="str" cm="1">
        <f t="array" ref="AF109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09" s="8" t="str" cm="1">
        <f t="array" ref="AG109">_xlfn.TEXTJOIN(",",TRUE,IF(지하철역사_IC!$B$2:$B$1282=AF109,지하철역사_IC!$A$2:$A$1282,""))</f>
        <v>서울7호선</v>
      </c>
      <c r="AH109" s="9" cm="1">
        <f t="array" ref="AH109">RADIANS(SMALL(SQRT((지하철역사_IC!$D$2:$D$1282-표3_[[#This Row],[위도]])^2+(지하철역사_IC!$E$2:$E$1282-표3_[[#This Row],[경도]])^2),1))*6378137</f>
        <v>541.9855744077812</v>
      </c>
      <c r="AI109" s="8" t="str" cm="1">
        <f t="array" ref="AI109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09" s="8" t="str" cm="1">
        <f t="array" ref="AJ109">_xlfn.TEXTJOIN(",",TRUE,IF(지하철역사_IC!$Q$2:$Q$439=AI109,지하철역사_IC!$P$2:$P$439,""))</f>
        <v>다락</v>
      </c>
      <c r="AK109" s="9" cm="1">
        <f t="array" ref="AK109">RADIANS(SMALL(SQRT((지하철역사_IC!$V$2:$V$439-표3_[[#This Row],[위도]])^2+(지하철역사_IC!$T$2:$T$439-표3_[[#This Row],[경도]])^2),1))*6378137</f>
        <v>470.64631678889697</v>
      </c>
      <c r="AL109" cm="1">
        <f t="array" ref="AL1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09" t="str" cm="1">
        <f t="array" ref="AM109">kakaolatlon(표3_[[#This Row],[위도]],표3_[[#This Row],[경도]],"parcel")</f>
        <v>서울 금천구 가산동 60-44</v>
      </c>
      <c r="AN109">
        <f t="shared" si="9"/>
        <v>25</v>
      </c>
      <c r="AO109" t="str">
        <f t="shared" si="10"/>
        <v>이내</v>
      </c>
      <c r="AP109">
        <f t="shared" si="11"/>
        <v>26</v>
      </c>
      <c r="AQ109">
        <f t="shared" si="12"/>
        <v>10</v>
      </c>
      <c r="AR109" t="str">
        <f t="shared" si="13"/>
        <v>1층</v>
      </c>
    </row>
    <row r="110" spans="1:44" x14ac:dyDescent="0.3">
      <c r="A110" t="s">
        <v>8259</v>
      </c>
      <c r="B110" t="s">
        <v>7862</v>
      </c>
      <c r="C110" t="s">
        <v>7803</v>
      </c>
      <c r="D110" t="s">
        <v>7767</v>
      </c>
      <c r="E110" t="s">
        <v>2682</v>
      </c>
      <c r="F110" t="s">
        <v>7804</v>
      </c>
      <c r="G110" t="s">
        <v>7814</v>
      </c>
      <c r="H110">
        <v>19</v>
      </c>
      <c r="I110">
        <v>80000</v>
      </c>
      <c r="J110">
        <v>0</v>
      </c>
      <c r="K110" s="5" t="s">
        <v>7975</v>
      </c>
      <c r="L110">
        <v>201</v>
      </c>
      <c r="M110">
        <v>60</v>
      </c>
      <c r="N110">
        <v>1333</v>
      </c>
      <c r="O110">
        <v>101.2</v>
      </c>
      <c r="P110">
        <v>30</v>
      </c>
      <c r="Q110">
        <v>2667</v>
      </c>
      <c r="R110" t="s">
        <v>7853</v>
      </c>
      <c r="S110" s="1">
        <v>46048</v>
      </c>
      <c r="T110">
        <v>37.481968000000002</v>
      </c>
      <c r="U110">
        <v>126.892287</v>
      </c>
      <c r="V110" t="s">
        <v>8260</v>
      </c>
      <c r="W110" t="s">
        <v>8261</v>
      </c>
      <c r="X110">
        <v>2</v>
      </c>
      <c r="Y110" t="s">
        <v>7975</v>
      </c>
      <c r="Z110" t="s">
        <v>7941</v>
      </c>
      <c r="AA110" t="s">
        <v>7896</v>
      </c>
      <c r="AB110" t="s">
        <v>7982</v>
      </c>
      <c r="AC110">
        <v>80000</v>
      </c>
      <c r="AD110" t="s">
        <v>7810</v>
      </c>
      <c r="AE110" s="2" t="str">
        <f>HYPERLINK("https://fin.land.naver.com/articles/"&amp;표3_[[#This Row],[매물번호]],"link")</f>
        <v>link</v>
      </c>
      <c r="AF110" s="8" t="str" cm="1">
        <f t="array" ref="AF110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10" s="8" t="str" cm="1">
        <f t="array" ref="AG110">_xlfn.TEXTJOIN(",",TRUE,IF(지하철역사_IC!$B$2:$B$1282=AF110,지하철역사_IC!$A$2:$A$1282,""))</f>
        <v>서울7호선</v>
      </c>
      <c r="AH110" s="9" cm="1">
        <f t="array" ref="AH110">RADIANS(SMALL(SQRT((지하철역사_IC!$D$2:$D$1282-표3_[[#This Row],[위도]])^2+(지하철역사_IC!$E$2:$E$1282-표3_[[#This Row],[경도]])^2),1))*6378137</f>
        <v>702.21697778934163</v>
      </c>
      <c r="AI110" s="8" t="str" cm="1">
        <f t="array" ref="AI110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10" s="8" t="str" cm="1">
        <f t="array" ref="AJ110">_xlfn.TEXTJOIN(",",TRUE,IF(지하철역사_IC!$Q$2:$Q$439=AI110,지하철역사_IC!$P$2:$P$439,""))</f>
        <v>다락</v>
      </c>
      <c r="AK110" s="9" cm="1">
        <f t="array" ref="AK110">RADIANS(SMALL(SQRT((지하철역사_IC!$V$2:$V$439-표3_[[#This Row],[위도]])^2+(지하철역사_IC!$T$2:$T$439-표3_[[#This Row],[경도]])^2),1))*6378137</f>
        <v>118.85622142544167</v>
      </c>
      <c r="AL110" cm="1">
        <f t="array" ref="AL1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10" t="str" cm="1">
        <f t="array" ref="AM110">kakaolatlon(표3_[[#This Row],[위도]],표3_[[#This Row],[경도]],"parcel")</f>
        <v>서울 구로구 구로동 237</v>
      </c>
      <c r="AN110">
        <f t="shared" si="9"/>
        <v>10</v>
      </c>
      <c r="AO110" t="str">
        <f t="shared" si="10"/>
        <v>이내</v>
      </c>
      <c r="AP110">
        <f t="shared" si="11"/>
        <v>10</v>
      </c>
      <c r="AQ110">
        <f t="shared" si="12"/>
        <v>30</v>
      </c>
      <c r="AR110" t="str">
        <f t="shared" si="13"/>
        <v>저</v>
      </c>
    </row>
    <row r="111" spans="1:44" x14ac:dyDescent="0.3">
      <c r="A111" t="s">
        <v>8262</v>
      </c>
      <c r="B111" t="s">
        <v>7802</v>
      </c>
      <c r="C111" t="s">
        <v>7846</v>
      </c>
      <c r="D111" t="s">
        <v>7767</v>
      </c>
      <c r="E111" t="s">
        <v>2682</v>
      </c>
      <c r="F111" t="s">
        <v>8164</v>
      </c>
      <c r="G111" t="s">
        <v>7805</v>
      </c>
      <c r="H111">
        <v>15</v>
      </c>
      <c r="I111">
        <v>165000</v>
      </c>
      <c r="J111">
        <v>0</v>
      </c>
      <c r="K111" s="5" t="s">
        <v>8263</v>
      </c>
      <c r="L111">
        <v>134</v>
      </c>
      <c r="M111">
        <v>40</v>
      </c>
      <c r="N111">
        <v>4125</v>
      </c>
      <c r="O111">
        <v>68.959999999999994</v>
      </c>
      <c r="P111">
        <v>20</v>
      </c>
      <c r="Q111">
        <v>8250</v>
      </c>
      <c r="R111" t="s">
        <v>7816</v>
      </c>
      <c r="S111" s="1">
        <v>46058</v>
      </c>
      <c r="T111">
        <v>37.479996</v>
      </c>
      <c r="U111">
        <v>126.882514</v>
      </c>
      <c r="V111" t="s">
        <v>8264</v>
      </c>
      <c r="W111" t="s">
        <v>7993</v>
      </c>
      <c r="X111">
        <v>1</v>
      </c>
      <c r="Y111" t="s">
        <v>7810</v>
      </c>
      <c r="Z111" t="s">
        <v>7810</v>
      </c>
      <c r="AA111" t="s">
        <v>7826</v>
      </c>
      <c r="AB111" t="s">
        <v>8265</v>
      </c>
      <c r="AC111">
        <v>165000</v>
      </c>
      <c r="AD111" t="s">
        <v>7810</v>
      </c>
      <c r="AE111" s="2" t="str">
        <f>HYPERLINK("https://fin.land.naver.com/articles/"&amp;표3_[[#This Row],[매물번호]],"link")</f>
        <v>link</v>
      </c>
      <c r="AF111" s="8" t="str" cm="1">
        <f t="array" ref="AF111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11" s="8" t="str" cm="1">
        <f t="array" ref="AG111">_xlfn.TEXTJOIN(",",TRUE,IF(지하철역사_IC!$B$2:$B$1282=AF111,지하철역사_IC!$A$2:$A$1282,""))</f>
        <v>서울1호선,서울7호선</v>
      </c>
      <c r="AH111" s="9" cm="1">
        <f t="array" ref="AH111">RADIANS(SMALL(SQRT((지하철역사_IC!$D$2:$D$1282-표3_[[#This Row],[위도]])^2+(지하철역사_IC!$E$2:$E$1282-표3_[[#This Row],[경도]])^2),1))*6378137</f>
        <v>270.84978592064994</v>
      </c>
      <c r="AI111" s="8" t="str" cm="1">
        <f t="array" ref="AI111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11" s="8" t="str" cm="1">
        <f t="array" ref="AJ111">_xlfn.TEXTJOIN(",",TRUE,IF(지하철역사_IC!$Q$2:$Q$439=AI111,지하철역사_IC!$P$2:$P$439,""))</f>
        <v>다락</v>
      </c>
      <c r="AK111" s="9" cm="1">
        <f t="array" ref="AK111">RADIANS(SMALL(SQRT((지하철역사_IC!$V$2:$V$439-표3_[[#This Row],[위도]])^2+(지하철역사_IC!$T$2:$T$439-표3_[[#This Row],[경도]])^2),1))*6378137</f>
        <v>287.29881884261101</v>
      </c>
      <c r="AL111" cm="1">
        <f t="array" ref="AL1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11" t="str" cm="1">
        <f t="array" ref="AM111">kakaolatlon(표3_[[#This Row],[위도]],표3_[[#This Row],[경도]],"parcel")</f>
        <v>서울 금천구 가산동 371-28</v>
      </c>
      <c r="AN111">
        <f t="shared" si="9"/>
        <v>25</v>
      </c>
      <c r="AO111" t="str">
        <f t="shared" si="10"/>
        <v>이내</v>
      </c>
      <c r="AP111">
        <f t="shared" si="11"/>
        <v>26</v>
      </c>
      <c r="AQ111">
        <f t="shared" si="12"/>
        <v>20</v>
      </c>
      <c r="AR111" t="str">
        <f t="shared" si="13"/>
        <v>1층</v>
      </c>
    </row>
    <row r="112" spans="1:44" x14ac:dyDescent="0.3">
      <c r="A112" t="s">
        <v>8266</v>
      </c>
      <c r="B112" t="s">
        <v>7802</v>
      </c>
      <c r="C112" t="s">
        <v>7846</v>
      </c>
      <c r="D112" t="s">
        <v>7767</v>
      </c>
      <c r="E112" t="s">
        <v>2682</v>
      </c>
      <c r="F112" t="s">
        <v>8164</v>
      </c>
      <c r="G112" t="s">
        <v>7805</v>
      </c>
      <c r="H112">
        <v>17</v>
      </c>
      <c r="I112">
        <v>43000</v>
      </c>
      <c r="J112">
        <v>0</v>
      </c>
      <c r="K112" s="5" t="s">
        <v>7911</v>
      </c>
      <c r="L112">
        <v>59</v>
      </c>
      <c r="M112">
        <v>17</v>
      </c>
      <c r="N112">
        <v>2529</v>
      </c>
      <c r="O112">
        <v>29.88</v>
      </c>
      <c r="P112">
        <v>9</v>
      </c>
      <c r="Q112">
        <v>4778</v>
      </c>
      <c r="R112" t="s">
        <v>7924</v>
      </c>
      <c r="S112" s="1">
        <v>46058</v>
      </c>
      <c r="T112">
        <v>37.479275000000001</v>
      </c>
      <c r="U112">
        <v>126.885972</v>
      </c>
      <c r="V112" t="s">
        <v>8267</v>
      </c>
      <c r="W112" t="s">
        <v>8268</v>
      </c>
      <c r="X112">
        <v>1</v>
      </c>
      <c r="Y112" t="s">
        <v>7810</v>
      </c>
      <c r="Z112" t="s">
        <v>7810</v>
      </c>
      <c r="AA112" t="s">
        <v>7896</v>
      </c>
      <c r="AB112" t="s">
        <v>8269</v>
      </c>
      <c r="AC112">
        <v>43000</v>
      </c>
      <c r="AD112" t="s">
        <v>7810</v>
      </c>
      <c r="AE112" s="2" t="str">
        <f>HYPERLINK("https://fin.land.naver.com/articles/"&amp;표3_[[#This Row],[매물번호]],"link")</f>
        <v>link</v>
      </c>
      <c r="AF112" s="8" t="str" cm="1">
        <f t="array" ref="AF11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12" s="8" t="str" cm="1">
        <f t="array" ref="AG112">_xlfn.TEXTJOIN(",",TRUE,IF(지하철역사_IC!$B$2:$B$1282=AF112,지하철역사_IC!$A$2:$A$1282,""))</f>
        <v>서울1호선,서울7호선</v>
      </c>
      <c r="AH112" s="9" cm="1">
        <f t="array" ref="AH112">RADIANS(SMALL(SQRT((지하철역사_IC!$D$2:$D$1282-표3_[[#This Row],[위도]])^2+(지하철역사_IC!$E$2:$E$1282-표3_[[#This Row],[경도]])^2),1))*6378137</f>
        <v>542.81948295461086</v>
      </c>
      <c r="AI112" s="8" t="str" cm="1">
        <f t="array" ref="AI112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12" s="8" t="str" cm="1">
        <f t="array" ref="AJ112">_xlfn.TEXTJOIN(",",TRUE,IF(지하철역사_IC!$Q$2:$Q$439=AI112,지하철역사_IC!$P$2:$P$439,""))</f>
        <v>다락</v>
      </c>
      <c r="AK112" s="9" cm="1">
        <f t="array" ref="AK112">RADIANS(SMALL(SQRT((지하철역사_IC!$V$2:$V$439-표3_[[#This Row],[위도]])^2+(지하철역사_IC!$T$2:$T$439-표3_[[#This Row],[경도]])^2),1))*6378137</f>
        <v>496.87779638494129</v>
      </c>
      <c r="AL112" cm="1">
        <f t="array" ref="AL1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12" t="str" cm="1">
        <f t="array" ref="AM112">kakaolatlon(표3_[[#This Row],[위도]],표3_[[#This Row],[경도]],"parcel")</f>
        <v>서울 금천구 가산동 60-48</v>
      </c>
      <c r="AN112">
        <f t="shared" si="9"/>
        <v>10</v>
      </c>
      <c r="AO112" t="str">
        <f t="shared" si="10"/>
        <v>이내</v>
      </c>
      <c r="AP112">
        <f t="shared" si="11"/>
        <v>10</v>
      </c>
      <c r="AQ112">
        <f t="shared" si="12"/>
        <v>9</v>
      </c>
      <c r="AR112" t="str">
        <f t="shared" si="13"/>
        <v>1층</v>
      </c>
    </row>
    <row r="113" spans="1:44" x14ac:dyDescent="0.3">
      <c r="A113" t="s">
        <v>8270</v>
      </c>
      <c r="B113" t="s">
        <v>7845</v>
      </c>
      <c r="C113" t="s">
        <v>7803</v>
      </c>
      <c r="D113" t="s">
        <v>7767</v>
      </c>
      <c r="E113" t="s">
        <v>2682</v>
      </c>
      <c r="F113" t="s">
        <v>8050</v>
      </c>
      <c r="G113" t="s">
        <v>7814</v>
      </c>
      <c r="H113">
        <v>3</v>
      </c>
      <c r="I113">
        <v>64000</v>
      </c>
      <c r="J113">
        <v>0</v>
      </c>
      <c r="K113" s="5" t="s">
        <v>7987</v>
      </c>
      <c r="L113">
        <v>177</v>
      </c>
      <c r="M113">
        <v>53</v>
      </c>
      <c r="N113">
        <v>1207</v>
      </c>
      <c r="O113">
        <v>80.05</v>
      </c>
      <c r="P113">
        <v>24</v>
      </c>
      <c r="Q113">
        <v>2667</v>
      </c>
      <c r="R113" t="s">
        <v>7807</v>
      </c>
      <c r="S113" s="1">
        <v>46053</v>
      </c>
      <c r="T113">
        <v>37.458243000000003</v>
      </c>
      <c r="U113">
        <v>126.894176</v>
      </c>
      <c r="V113" t="s">
        <v>8271</v>
      </c>
      <c r="W113" t="s">
        <v>7967</v>
      </c>
      <c r="X113">
        <v>1</v>
      </c>
      <c r="Y113" t="s">
        <v>7810</v>
      </c>
      <c r="Z113" t="s">
        <v>7810</v>
      </c>
      <c r="AA113" t="s">
        <v>7811</v>
      </c>
      <c r="AB113" t="s">
        <v>8052</v>
      </c>
      <c r="AC113">
        <v>64000</v>
      </c>
      <c r="AD113" t="s">
        <v>7810</v>
      </c>
      <c r="AE113" s="2" t="str">
        <f>HYPERLINK("https://fin.land.naver.com/articles/"&amp;표3_[[#This Row],[매물번호]],"link")</f>
        <v>link</v>
      </c>
      <c r="AF113" s="8" t="str" cm="1">
        <f t="array" ref="AF11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13" s="8" t="str" cm="1">
        <f t="array" ref="AG113">_xlfn.TEXTJOIN(",",TRUE,IF(지하철역사_IC!$B$2:$B$1282=AF113,지하철역사_IC!$A$2:$A$1282,""))</f>
        <v>서울1호선</v>
      </c>
      <c r="AH113" s="9" cm="1">
        <f t="array" ref="AH113">RADIANS(SMALL(SQRT((지하철역사_IC!$D$2:$D$1282-표3_[[#This Row],[위도]])^2+(지하철역사_IC!$E$2:$E$1282-표3_[[#This Row],[경도]])^2),1))*6378137</f>
        <v>147.11594581163098</v>
      </c>
      <c r="AI113" s="8" t="str" cm="1">
        <f t="array" ref="AI113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13" s="8" t="str" cm="1">
        <f t="array" ref="AJ113">_xlfn.TEXTJOIN(",",TRUE,IF(지하철역사_IC!$Q$2:$Q$439=AI113,지하철역사_IC!$P$2:$P$439,""))</f>
        <v>다락</v>
      </c>
      <c r="AK113" s="9" cm="1">
        <f t="array" ref="AK113">RADIANS(SMALL(SQRT((지하철역사_IC!$V$2:$V$439-표3_[[#This Row],[위도]])^2+(지하철역사_IC!$T$2:$T$439-표3_[[#This Row],[경도]])^2),1))*6378137</f>
        <v>1208.8508992008688</v>
      </c>
      <c r="AL113" t="str" cm="1">
        <f t="array" ref="AL1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13" t="str" cm="1">
        <f t="array" ref="AM113">kakaolatlon(표3_[[#This Row],[위도]],표3_[[#This Row],[경도]],"parcel")</f>
        <v>서울 금천구 독산동 1150</v>
      </c>
      <c r="AN113">
        <f t="shared" si="9"/>
        <v>10</v>
      </c>
      <c r="AO113" t="str">
        <f t="shared" si="10"/>
        <v>이내</v>
      </c>
      <c r="AP113">
        <f t="shared" si="11"/>
        <v>10</v>
      </c>
      <c r="AQ113">
        <f t="shared" si="12"/>
        <v>20</v>
      </c>
      <c r="AR113" t="str">
        <f t="shared" si="13"/>
        <v>중</v>
      </c>
    </row>
    <row r="114" spans="1:44" x14ac:dyDescent="0.3">
      <c r="A114" t="s">
        <v>8272</v>
      </c>
      <c r="B114" t="s">
        <v>7862</v>
      </c>
      <c r="C114" t="s">
        <v>7803</v>
      </c>
      <c r="D114" t="s">
        <v>7767</v>
      </c>
      <c r="E114" t="s">
        <v>2682</v>
      </c>
      <c r="F114" t="s">
        <v>8164</v>
      </c>
      <c r="G114" t="s">
        <v>7814</v>
      </c>
      <c r="H114">
        <v>18</v>
      </c>
      <c r="I114">
        <v>150000</v>
      </c>
      <c r="J114">
        <v>0</v>
      </c>
      <c r="K114" s="5" t="s">
        <v>8059</v>
      </c>
      <c r="L114">
        <v>206</v>
      </c>
      <c r="M114">
        <v>62</v>
      </c>
      <c r="N114">
        <v>2419</v>
      </c>
      <c r="O114">
        <v>104.2</v>
      </c>
      <c r="P114">
        <v>31</v>
      </c>
      <c r="Q114">
        <v>4839</v>
      </c>
      <c r="R114" t="s">
        <v>7848</v>
      </c>
      <c r="S114" s="1">
        <v>46058</v>
      </c>
      <c r="T114">
        <v>37.483074999999999</v>
      </c>
      <c r="U114">
        <v>126.897767</v>
      </c>
      <c r="V114" t="s">
        <v>8273</v>
      </c>
      <c r="W114" t="s">
        <v>8274</v>
      </c>
      <c r="X114">
        <v>1</v>
      </c>
      <c r="Y114" t="s">
        <v>7810</v>
      </c>
      <c r="Z114" t="s">
        <v>7810</v>
      </c>
      <c r="AA114" t="s">
        <v>7826</v>
      </c>
      <c r="AB114" t="s">
        <v>8275</v>
      </c>
      <c r="AC114">
        <v>150000</v>
      </c>
      <c r="AD114" t="s">
        <v>7810</v>
      </c>
      <c r="AE114" s="2" t="str">
        <f>HYPERLINK("https://fin.land.naver.com/articles/"&amp;표3_[[#This Row],[매물번호]],"link")</f>
        <v>link</v>
      </c>
      <c r="AF114" s="8" t="str" cm="1">
        <f t="array" ref="AF11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14" s="8" t="str" cm="1">
        <f t="array" ref="AG114">_xlfn.TEXTJOIN(",",TRUE,IF(지하철역사_IC!$B$2:$B$1282=AF114,지하철역사_IC!$A$2:$A$1282,""))</f>
        <v>서울2호선,신안산선</v>
      </c>
      <c r="AH114" s="9" cm="1">
        <f t="array" ref="AH114">RADIANS(SMALL(SQRT((지하철역사_IC!$D$2:$D$1282-표3_[[#This Row],[위도]])^2+(지하철역사_IC!$E$2:$E$1282-표3_[[#This Row],[경도]])^2),1))*6378137</f>
        <v>434.02721602265808</v>
      </c>
      <c r="AI114" s="8" t="str" cm="1">
        <f t="array" ref="AI114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14" s="8" t="str" cm="1">
        <f t="array" ref="AJ114">_xlfn.TEXTJOIN(",",TRUE,IF(지하철역사_IC!$Q$2:$Q$439=AI114,지하철역사_IC!$P$2:$P$439,""))</f>
        <v>다락</v>
      </c>
      <c r="AK114" s="9" cm="1">
        <f t="array" ref="AK114">RADIANS(SMALL(SQRT((지하철역사_IC!$V$2:$V$439-표3_[[#This Row],[위도]])^2+(지하철역사_IC!$T$2:$T$439-표3_[[#This Row],[경도]])^2),1))*6378137</f>
        <v>504.3738369869194</v>
      </c>
      <c r="AL114" cm="1">
        <f t="array" ref="AL1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14" t="str" cm="1">
        <f t="array" ref="AM114">kakaolatlon(표3_[[#This Row],[위도]],표3_[[#This Row],[경도]],"parcel")</f>
        <v>서울 구로구 구로동 222-31</v>
      </c>
      <c r="AN114">
        <f t="shared" si="9"/>
        <v>15</v>
      </c>
      <c r="AO114" t="str">
        <f t="shared" si="10"/>
        <v>이내</v>
      </c>
      <c r="AP114">
        <f t="shared" si="11"/>
        <v>25</v>
      </c>
      <c r="AQ114">
        <f t="shared" si="12"/>
        <v>30</v>
      </c>
      <c r="AR114" t="str">
        <f t="shared" si="13"/>
        <v>저</v>
      </c>
    </row>
    <row r="115" spans="1:44" x14ac:dyDescent="0.3">
      <c r="A115" t="s">
        <v>8276</v>
      </c>
      <c r="B115" t="s">
        <v>7845</v>
      </c>
      <c r="C115" t="s">
        <v>7803</v>
      </c>
      <c r="D115" t="s">
        <v>7767</v>
      </c>
      <c r="E115" t="s">
        <v>2682</v>
      </c>
      <c r="F115" t="s">
        <v>8164</v>
      </c>
      <c r="G115" t="s">
        <v>7814</v>
      </c>
      <c r="H115">
        <v>3</v>
      </c>
      <c r="I115">
        <v>58000</v>
      </c>
      <c r="J115">
        <v>0</v>
      </c>
      <c r="K115" s="5" t="s">
        <v>7815</v>
      </c>
      <c r="L115">
        <v>261</v>
      </c>
      <c r="M115">
        <v>78</v>
      </c>
      <c r="N115">
        <v>743</v>
      </c>
      <c r="O115">
        <v>116.8</v>
      </c>
      <c r="P115">
        <v>35</v>
      </c>
      <c r="Q115">
        <v>1657</v>
      </c>
      <c r="R115" t="s">
        <v>7816</v>
      </c>
      <c r="S115" s="1">
        <v>46058</v>
      </c>
      <c r="T115">
        <v>37.459983000000001</v>
      </c>
      <c r="U115">
        <v>126.897244</v>
      </c>
      <c r="V115" t="s">
        <v>8277</v>
      </c>
      <c r="W115" t="s">
        <v>8067</v>
      </c>
      <c r="X115">
        <v>1</v>
      </c>
      <c r="Y115" t="s">
        <v>7810</v>
      </c>
      <c r="Z115" t="s">
        <v>7810</v>
      </c>
      <c r="AA115" t="s">
        <v>7811</v>
      </c>
      <c r="AB115" t="s">
        <v>8052</v>
      </c>
      <c r="AC115">
        <v>58000</v>
      </c>
      <c r="AD115" t="s">
        <v>7810</v>
      </c>
      <c r="AE115" s="2" t="str">
        <f>HYPERLINK("https://fin.land.naver.com/articles/"&amp;표3_[[#This Row],[매물번호]],"link")</f>
        <v>link</v>
      </c>
      <c r="AF115" s="8" t="str" cm="1">
        <f t="array" ref="AF11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15" s="8" t="str" cm="1">
        <f t="array" ref="AG115">_xlfn.TEXTJOIN(",",TRUE,IF(지하철역사_IC!$B$2:$B$1282=AF115,지하철역사_IC!$A$2:$A$1282,""))</f>
        <v>서울1호선</v>
      </c>
      <c r="AH115" s="9" cm="1">
        <f t="array" ref="AH115">RADIANS(SMALL(SQRT((지하철역사_IC!$D$2:$D$1282-표3_[[#This Row],[위도]])^2+(지하철역사_IC!$E$2:$E$1282-표3_[[#This Row],[경도]])^2),1))*6378137</f>
        <v>480.54200529413919</v>
      </c>
      <c r="AI115" s="8" t="str" cm="1">
        <f t="array" ref="AI115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15" s="8" t="str" cm="1">
        <f t="array" ref="AJ115">_xlfn.TEXTJOIN(",",TRUE,IF(지하철역사_IC!$Q$2:$Q$439=AI115,지하철역사_IC!$P$2:$P$439,""))</f>
        <v>다락</v>
      </c>
      <c r="AK115" s="9" cm="1">
        <f t="array" ref="AK115">RADIANS(SMALL(SQRT((지하철역사_IC!$V$2:$V$439-표3_[[#This Row],[위도]])^2+(지하철역사_IC!$T$2:$T$439-표3_[[#This Row],[경도]])^2),1))*6378137</f>
        <v>859.67094194224592</v>
      </c>
      <c r="AL115" t="str" cm="1">
        <f t="array" ref="AL1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15" t="str" cm="1">
        <f t="array" ref="AM115">kakaolatlon(표3_[[#This Row],[위도]],표3_[[#This Row],[경도]],"parcel")</f>
        <v>서울 금천구 독산동 1155</v>
      </c>
      <c r="AN115">
        <f t="shared" si="9"/>
        <v>10</v>
      </c>
      <c r="AO115" t="str">
        <f t="shared" si="10"/>
        <v>이내</v>
      </c>
      <c r="AP115">
        <f t="shared" si="11"/>
        <v>10</v>
      </c>
      <c r="AQ115">
        <f t="shared" si="12"/>
        <v>30</v>
      </c>
      <c r="AR115" t="str">
        <f t="shared" si="13"/>
        <v>중</v>
      </c>
    </row>
    <row r="116" spans="1:44" x14ac:dyDescent="0.3">
      <c r="A116" t="s">
        <v>8278</v>
      </c>
      <c r="B116" t="s">
        <v>7862</v>
      </c>
      <c r="C116" t="s">
        <v>7846</v>
      </c>
      <c r="D116" t="s">
        <v>7767</v>
      </c>
      <c r="E116" t="s">
        <v>2682</v>
      </c>
      <c r="F116" t="s">
        <v>8164</v>
      </c>
      <c r="G116" t="s">
        <v>6152</v>
      </c>
      <c r="H116">
        <v>18</v>
      </c>
      <c r="I116">
        <v>32000</v>
      </c>
      <c r="J116">
        <v>0</v>
      </c>
      <c r="K116" s="5" t="s">
        <v>8249</v>
      </c>
      <c r="L116">
        <v>78</v>
      </c>
      <c r="M116">
        <v>23</v>
      </c>
      <c r="N116">
        <v>1391</v>
      </c>
      <c r="O116">
        <v>39.99</v>
      </c>
      <c r="P116">
        <v>12</v>
      </c>
      <c r="Q116">
        <v>2667</v>
      </c>
      <c r="R116" t="s">
        <v>7823</v>
      </c>
      <c r="S116" s="1">
        <v>46058</v>
      </c>
      <c r="T116">
        <v>37.482433999999998</v>
      </c>
      <c r="U116">
        <v>126.897041</v>
      </c>
      <c r="V116" t="s">
        <v>8279</v>
      </c>
      <c r="W116" t="s">
        <v>8280</v>
      </c>
      <c r="X116">
        <v>1</v>
      </c>
      <c r="Y116" t="s">
        <v>7810</v>
      </c>
      <c r="Z116" t="s">
        <v>7810</v>
      </c>
      <c r="AA116" t="s">
        <v>8281</v>
      </c>
      <c r="AB116" t="s">
        <v>8282</v>
      </c>
      <c r="AC116">
        <v>32000</v>
      </c>
      <c r="AD116" t="s">
        <v>7810</v>
      </c>
      <c r="AE116" s="2" t="str">
        <f>HYPERLINK("https://fin.land.naver.com/articles/"&amp;표3_[[#This Row],[매물번호]],"link")</f>
        <v>link</v>
      </c>
      <c r="AF116" s="8" t="str" cm="1">
        <f t="array" ref="AF11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16" s="8" t="str" cm="1">
        <f t="array" ref="AG116">_xlfn.TEXTJOIN(",",TRUE,IF(지하철역사_IC!$B$2:$B$1282=AF116,지하철역사_IC!$A$2:$A$1282,""))</f>
        <v>서울2호선,신안산선</v>
      </c>
      <c r="AH116" s="9" cm="1">
        <f t="array" ref="AH116">RADIANS(SMALL(SQRT((지하철역사_IC!$D$2:$D$1282-표3_[[#This Row],[위도]])^2+(지하철역사_IC!$E$2:$E$1282-표3_[[#This Row],[경도]])^2),1))*6378137</f>
        <v>541.62949349122016</v>
      </c>
      <c r="AI116" s="8" t="str" cm="1">
        <f t="array" ref="AI116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16" s="8" t="str" cm="1">
        <f t="array" ref="AJ116">_xlfn.TEXTJOIN(",",TRUE,IF(지하철역사_IC!$Q$2:$Q$439=AI116,지하철역사_IC!$P$2:$P$439,""))</f>
        <v>다락</v>
      </c>
      <c r="AK116" s="9" cm="1">
        <f t="array" ref="AK116">RADIANS(SMALL(SQRT((지하철역사_IC!$V$2:$V$439-표3_[[#This Row],[위도]])^2+(지하철역사_IC!$T$2:$T$439-표3_[[#This Row],[경도]])^2),1))*6378137</f>
        <v>406.94272714194199</v>
      </c>
      <c r="AL116" cm="1">
        <f t="array" ref="AL1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16" t="str" cm="1">
        <f t="array" ref="AM116">kakaolatlon(표3_[[#This Row],[위도]],표3_[[#This Row],[경도]],"parcel")</f>
        <v>서울 구로구 구로동 222-3</v>
      </c>
      <c r="AN116">
        <f t="shared" si="9"/>
        <v>15</v>
      </c>
      <c r="AO116" t="str">
        <f t="shared" si="10"/>
        <v>이내</v>
      </c>
      <c r="AP116">
        <f t="shared" si="11"/>
        <v>25</v>
      </c>
      <c r="AQ116">
        <f t="shared" si="12"/>
        <v>10</v>
      </c>
      <c r="AR116" t="str">
        <f t="shared" si="13"/>
        <v>B1</v>
      </c>
    </row>
    <row r="117" spans="1:44" x14ac:dyDescent="0.3">
      <c r="A117" t="s">
        <v>8283</v>
      </c>
      <c r="B117" t="s">
        <v>7802</v>
      </c>
      <c r="C117" t="s">
        <v>7803</v>
      </c>
      <c r="D117" t="s">
        <v>7767</v>
      </c>
      <c r="E117" t="s">
        <v>2682</v>
      </c>
      <c r="F117" t="s">
        <v>8164</v>
      </c>
      <c r="G117" t="s">
        <v>7940</v>
      </c>
      <c r="H117">
        <v>20</v>
      </c>
      <c r="I117">
        <v>78700</v>
      </c>
      <c r="J117">
        <v>0</v>
      </c>
      <c r="K117" s="5" t="s">
        <v>8284</v>
      </c>
      <c r="L117">
        <v>182</v>
      </c>
      <c r="M117">
        <v>55</v>
      </c>
      <c r="N117">
        <v>1430</v>
      </c>
      <c r="O117">
        <v>89.91</v>
      </c>
      <c r="P117">
        <v>27</v>
      </c>
      <c r="Q117">
        <v>2915</v>
      </c>
      <c r="R117" t="s">
        <v>7936</v>
      </c>
      <c r="S117" s="1">
        <v>46058</v>
      </c>
      <c r="T117">
        <v>37.476714000000001</v>
      </c>
      <c r="U117">
        <v>126.889788</v>
      </c>
      <c r="V117" t="s">
        <v>8285</v>
      </c>
      <c r="W117" t="s">
        <v>8286</v>
      </c>
      <c r="X117">
        <v>1</v>
      </c>
      <c r="Y117" t="s">
        <v>7810</v>
      </c>
      <c r="Z117" t="s">
        <v>7810</v>
      </c>
      <c r="AA117" t="s">
        <v>7811</v>
      </c>
      <c r="AB117" t="s">
        <v>7812</v>
      </c>
      <c r="AC117">
        <v>78700</v>
      </c>
      <c r="AD117" t="s">
        <v>7810</v>
      </c>
      <c r="AE117" s="2" t="str">
        <f>HYPERLINK("https://fin.land.naver.com/articles/"&amp;표3_[[#This Row],[매물번호]],"link")</f>
        <v>link</v>
      </c>
      <c r="AF117" s="8" t="str" cm="1">
        <f t="array" ref="AF117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17" s="8" t="str" cm="1">
        <f t="array" ref="AG117">_xlfn.TEXTJOIN(",",TRUE,IF(지하철역사_IC!$B$2:$B$1282=AF117,지하철역사_IC!$A$2:$A$1282,""))</f>
        <v>서울7호선</v>
      </c>
      <c r="AH117" s="9" cm="1">
        <f t="array" ref="AH117">RADIANS(SMALL(SQRT((지하철역사_IC!$D$2:$D$1282-표3_[[#This Row],[위도]])^2+(지하철역사_IC!$E$2:$E$1282-표3_[[#This Row],[경도]])^2),1))*6378137</f>
        <v>975.52569252210935</v>
      </c>
      <c r="AI117" s="8" t="str" cm="1">
        <f t="array" ref="AI117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17" s="8" t="str" cm="1">
        <f t="array" ref="AJ117">_xlfn.TEXTJOIN(",",TRUE,IF(지하철역사_IC!$Q$2:$Q$439=AI117,지하철역사_IC!$P$2:$P$439,""))</f>
        <v>다락</v>
      </c>
      <c r="AK117" s="9" cm="1">
        <f t="array" ref="AK117">RADIANS(SMALL(SQRT((지하철역사_IC!$V$2:$V$439-표3_[[#This Row],[위도]])^2+(지하철역사_IC!$T$2:$T$439-표3_[[#This Row],[경도]])^2),1))*6378137</f>
        <v>24.545955612782407</v>
      </c>
      <c r="AL117" cm="1">
        <f t="array" ref="AL1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17" t="str" cm="1">
        <f t="array" ref="AM117">kakaolatlon(표3_[[#This Row],[위도]],표3_[[#This Row],[경도]],"parcel")</f>
        <v>서울 금천구 가산동 60-9</v>
      </c>
      <c r="AN117">
        <f t="shared" si="9"/>
        <v>2</v>
      </c>
      <c r="AO117" t="str">
        <f t="shared" si="10"/>
        <v>이내</v>
      </c>
      <c r="AP117">
        <f t="shared" si="11"/>
        <v>10</v>
      </c>
      <c r="AQ117">
        <f t="shared" si="12"/>
        <v>20</v>
      </c>
      <c r="AR117" t="str">
        <f t="shared" si="13"/>
        <v>저</v>
      </c>
    </row>
    <row r="118" spans="1:44" x14ac:dyDescent="0.3">
      <c r="A118" t="s">
        <v>8287</v>
      </c>
      <c r="B118" t="s">
        <v>7829</v>
      </c>
      <c r="C118" t="s">
        <v>7830</v>
      </c>
      <c r="D118" t="s">
        <v>7767</v>
      </c>
      <c r="E118" t="s">
        <v>2682</v>
      </c>
      <c r="F118" t="s">
        <v>8164</v>
      </c>
      <c r="G118" t="s">
        <v>7940</v>
      </c>
      <c r="H118">
        <v>11</v>
      </c>
      <c r="I118">
        <v>255000</v>
      </c>
      <c r="J118">
        <v>0</v>
      </c>
      <c r="K118" s="5" t="s">
        <v>8288</v>
      </c>
      <c r="L118">
        <v>1251</v>
      </c>
      <c r="M118">
        <v>378</v>
      </c>
      <c r="N118">
        <v>674</v>
      </c>
      <c r="O118">
        <v>655.92</v>
      </c>
      <c r="P118">
        <v>198</v>
      </c>
      <c r="Q118">
        <v>1288</v>
      </c>
      <c r="R118" t="s">
        <v>7807</v>
      </c>
      <c r="S118" s="1">
        <v>46058</v>
      </c>
      <c r="T118">
        <v>37.447761</v>
      </c>
      <c r="U118">
        <v>126.892225</v>
      </c>
      <c r="V118" t="s">
        <v>8289</v>
      </c>
      <c r="W118" t="s">
        <v>8290</v>
      </c>
      <c r="X118">
        <v>2</v>
      </c>
      <c r="Y118" t="s">
        <v>8288</v>
      </c>
      <c r="Z118" t="s">
        <v>8288</v>
      </c>
      <c r="AA118" t="s">
        <v>7826</v>
      </c>
      <c r="AB118" t="s">
        <v>7922</v>
      </c>
      <c r="AC118">
        <v>255000</v>
      </c>
      <c r="AD118" t="s">
        <v>7810</v>
      </c>
      <c r="AE118" s="2" t="str">
        <f>HYPERLINK("https://fin.land.naver.com/articles/"&amp;표3_[[#This Row],[매물번호]],"link")</f>
        <v>link</v>
      </c>
      <c r="AF118" s="8" t="str" cm="1">
        <f t="array" ref="AF11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18" s="8" t="str" cm="1">
        <f t="array" ref="AG118">_xlfn.TEXTJOIN(",",TRUE,IF(지하철역사_IC!$B$2:$B$1282=AF118,지하철역사_IC!$A$2:$A$1282,""))</f>
        <v>서울1호선</v>
      </c>
      <c r="AH118" s="9" cm="1">
        <f t="array" ref="AH118">RADIANS(SMALL(SQRT((지하철역사_IC!$D$2:$D$1282-표3_[[#This Row],[위도]])^2+(지하철역사_IC!$E$2:$E$1282-표3_[[#This Row],[경도]])^2),1))*6378137</f>
        <v>1043.2030988505969</v>
      </c>
      <c r="AI118" s="8" t="str" cm="1">
        <f t="array" ref="AI11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18" s="8" t="str" cm="1">
        <f t="array" ref="AJ118">_xlfn.TEXTJOIN(",",TRUE,IF(지하철역사_IC!$Q$2:$Q$439=AI118,지하철역사_IC!$P$2:$P$439,""))</f>
        <v>다락</v>
      </c>
      <c r="AK118" s="9" cm="1">
        <f t="array" ref="AK118">RADIANS(SMALL(SQRT((지하철역사_IC!$V$2:$V$439-표3_[[#This Row],[위도]])^2+(지하철역사_IC!$T$2:$T$439-표3_[[#This Row],[경도]])^2),1))*6378137</f>
        <v>315.11326540211513</v>
      </c>
      <c r="AL118" cm="1">
        <f t="array" ref="AL1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18" t="str" cm="1">
        <f t="array" ref="AM118">kakaolatlon(표3_[[#This Row],[위도]],표3_[[#This Row],[경도]],"parcel")</f>
        <v>경기 광명시 소하동 1365</v>
      </c>
      <c r="AN118">
        <f t="shared" si="9"/>
        <v>15</v>
      </c>
      <c r="AO118" t="str">
        <f t="shared" si="10"/>
        <v>이내</v>
      </c>
      <c r="AP118">
        <f t="shared" si="11"/>
        <v>25</v>
      </c>
      <c r="AQ118">
        <f t="shared" si="12"/>
        <v>40</v>
      </c>
      <c r="AR118" t="str">
        <f t="shared" si="13"/>
        <v>저</v>
      </c>
    </row>
    <row r="119" spans="1:44" x14ac:dyDescent="0.3">
      <c r="A119" t="s">
        <v>8291</v>
      </c>
      <c r="B119" t="s">
        <v>7802</v>
      </c>
      <c r="C119" t="s">
        <v>7803</v>
      </c>
      <c r="D119" t="s">
        <v>7767</v>
      </c>
      <c r="E119" t="s">
        <v>2682</v>
      </c>
      <c r="F119" t="s">
        <v>8164</v>
      </c>
      <c r="G119" t="s">
        <v>7940</v>
      </c>
      <c r="H119">
        <v>20</v>
      </c>
      <c r="I119">
        <v>1576000</v>
      </c>
      <c r="J119">
        <v>0</v>
      </c>
      <c r="K119" s="5" t="s">
        <v>8292</v>
      </c>
      <c r="L119">
        <v>2894</v>
      </c>
      <c r="M119">
        <v>875</v>
      </c>
      <c r="N119">
        <v>1801</v>
      </c>
      <c r="O119">
        <v>1510.96</v>
      </c>
      <c r="P119">
        <v>457</v>
      </c>
      <c r="Q119">
        <v>3449</v>
      </c>
      <c r="R119" t="s">
        <v>7816</v>
      </c>
      <c r="S119" s="1">
        <v>46058</v>
      </c>
      <c r="T119">
        <v>37.480992999999998</v>
      </c>
      <c r="U119">
        <v>126.886343</v>
      </c>
      <c r="V119" t="s">
        <v>8293</v>
      </c>
      <c r="W119" t="s">
        <v>7825</v>
      </c>
      <c r="X119">
        <v>1</v>
      </c>
      <c r="Y119" t="s">
        <v>7810</v>
      </c>
      <c r="Z119" t="s">
        <v>7810</v>
      </c>
      <c r="AA119" t="s">
        <v>7826</v>
      </c>
      <c r="AB119" t="s">
        <v>8294</v>
      </c>
      <c r="AC119">
        <v>1576000</v>
      </c>
      <c r="AD119" t="s">
        <v>7810</v>
      </c>
      <c r="AE119" s="2" t="str">
        <f>HYPERLINK("https://fin.land.naver.com/articles/"&amp;표3_[[#This Row],[매물번호]],"link")</f>
        <v>link</v>
      </c>
      <c r="AF119" s="8" t="str" cm="1">
        <f t="array" ref="AF119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19" s="8" t="str" cm="1">
        <f t="array" ref="AG119">_xlfn.TEXTJOIN(",",TRUE,IF(지하철역사_IC!$B$2:$B$1282=AF119,지하철역사_IC!$A$2:$A$1282,""))</f>
        <v>서울7호선</v>
      </c>
      <c r="AH119" s="9" cm="1">
        <f t="array" ref="AH119">RADIANS(SMALL(SQRT((지하철역사_IC!$D$2:$D$1282-표3_[[#This Row],[위도]])^2+(지하철역사_IC!$E$2:$E$1282-표3_[[#This Row],[경도]])^2),1))*6378137</f>
        <v>439.04906334070779</v>
      </c>
      <c r="AI119" s="8" t="str" cm="1">
        <f t="array" ref="AI119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19" s="8" t="str" cm="1">
        <f t="array" ref="AJ119">_xlfn.TEXTJOIN(",",TRUE,IF(지하철역사_IC!$Q$2:$Q$439=AI119,지하철역사_IC!$P$2:$P$439,""))</f>
        <v>다락</v>
      </c>
      <c r="AK119" s="9" cm="1">
        <f t="array" ref="AK119">RADIANS(SMALL(SQRT((지하철역사_IC!$V$2:$V$439-표3_[[#This Row],[위도]])^2+(지하철역사_IC!$T$2:$T$439-표3_[[#This Row],[경도]])^2),1))*6378137</f>
        <v>590.51175941893723</v>
      </c>
      <c r="AL119" cm="1">
        <f t="array" ref="AL1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19" t="str" cm="1">
        <f t="array" ref="AM119">kakaolatlon(표3_[[#This Row],[위도]],표3_[[#This Row],[경도]],"parcel")</f>
        <v>서울 금천구 가산동 60-3</v>
      </c>
      <c r="AN119">
        <f t="shared" si="9"/>
        <v>25</v>
      </c>
      <c r="AO119" t="str">
        <f t="shared" si="10"/>
        <v>이내</v>
      </c>
      <c r="AP119">
        <f t="shared" si="11"/>
        <v>26</v>
      </c>
      <c r="AQ119">
        <f t="shared" si="12"/>
        <v>40</v>
      </c>
      <c r="AR119" t="str">
        <f t="shared" si="13"/>
        <v>저</v>
      </c>
    </row>
    <row r="120" spans="1:44" x14ac:dyDescent="0.3">
      <c r="A120" t="s">
        <v>8295</v>
      </c>
      <c r="B120" t="s">
        <v>7802</v>
      </c>
      <c r="C120" t="s">
        <v>7803</v>
      </c>
      <c r="D120" t="s">
        <v>7767</v>
      </c>
      <c r="E120" t="s">
        <v>2682</v>
      </c>
      <c r="F120" t="s">
        <v>8164</v>
      </c>
      <c r="G120" t="s">
        <v>7805</v>
      </c>
      <c r="H120">
        <v>20</v>
      </c>
      <c r="I120">
        <v>100000</v>
      </c>
      <c r="J120">
        <v>0</v>
      </c>
      <c r="K120" s="5" t="s">
        <v>8016</v>
      </c>
      <c r="L120">
        <v>78</v>
      </c>
      <c r="M120">
        <v>23</v>
      </c>
      <c r="N120">
        <v>4347</v>
      </c>
      <c r="O120">
        <v>39.159999999999997</v>
      </c>
      <c r="P120">
        <v>11</v>
      </c>
      <c r="Q120">
        <v>9091</v>
      </c>
      <c r="R120" t="s">
        <v>7853</v>
      </c>
      <c r="S120" s="1">
        <v>46057</v>
      </c>
      <c r="T120">
        <v>37.466838000000003</v>
      </c>
      <c r="U120">
        <v>126.886843</v>
      </c>
      <c r="V120" t="s">
        <v>8296</v>
      </c>
      <c r="W120" t="s">
        <v>8297</v>
      </c>
      <c r="X120">
        <v>2</v>
      </c>
      <c r="Y120" t="s">
        <v>8016</v>
      </c>
      <c r="Z120" t="s">
        <v>7832</v>
      </c>
      <c r="AA120" t="s">
        <v>7896</v>
      </c>
      <c r="AB120" t="s">
        <v>8298</v>
      </c>
      <c r="AC120">
        <v>100000</v>
      </c>
      <c r="AD120" t="s">
        <v>7810</v>
      </c>
      <c r="AE120" s="2" t="str">
        <f>HYPERLINK("https://fin.land.naver.com/articles/"&amp;표3_[[#This Row],[매물번호]],"link")</f>
        <v>link</v>
      </c>
      <c r="AF120" s="8" t="str" cm="1">
        <f t="array" ref="AF120">_xlfn.LET(_xlpm.data,(지하철역사_IC!$D$2:$D$1282-표3_[[#This Row],[위도]])^2+(지하철역사_IC!$E$2:$E$1282-표3_[[#This Row],[경도]])^2,INDEX(지하철역사_IC!$B$2:$B$1282,MATCH(MIN(_xlpm.data),_xlpm.data,0)))</f>
        <v>독산</v>
      </c>
      <c r="AG120" s="8" t="str" cm="1">
        <f t="array" ref="AG120">_xlfn.TEXTJOIN(",",TRUE,IF(지하철역사_IC!$B$2:$B$1282=AF120,지하철역사_IC!$A$2:$A$1282,""))</f>
        <v>서울1호선,신안산선</v>
      </c>
      <c r="AH120" s="9" cm="1">
        <f t="array" ref="AH120">RADIANS(SMALL(SQRT((지하철역사_IC!$D$2:$D$1282-표3_[[#This Row],[위도]])^2+(지하철역사_IC!$E$2:$E$1282-표3_[[#This Row],[경도]])^2),1))*6378137</f>
        <v>270.9294477693</v>
      </c>
      <c r="AI120" s="8" t="str" cm="1">
        <f t="array" ref="AI120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20" s="8" t="str" cm="1">
        <f t="array" ref="AJ120">_xlfn.TEXTJOIN(",",TRUE,IF(지하철역사_IC!$Q$2:$Q$439=AI120,지하철역사_IC!$P$2:$P$439,""))</f>
        <v>다락</v>
      </c>
      <c r="AK120" s="9" cm="1">
        <f t="array" ref="AK120">RADIANS(SMALL(SQRT((지하철역사_IC!$V$2:$V$439-표3_[[#This Row],[위도]])^2+(지하철역사_IC!$T$2:$T$439-표3_[[#This Row],[경도]])^2),1))*6378137</f>
        <v>427.76003250965925</v>
      </c>
      <c r="AL120" cm="1">
        <f t="array" ref="AL1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20" t="str" cm="1">
        <f t="array" ref="AM120">kakaolatlon(표3_[[#This Row],[위도]],표3_[[#This Row],[경도]],"parcel")</f>
        <v>서울 금천구 가산동 691</v>
      </c>
      <c r="AN120">
        <f t="shared" si="9"/>
        <v>10</v>
      </c>
      <c r="AO120" t="str">
        <f t="shared" si="10"/>
        <v>이내</v>
      </c>
      <c r="AP120">
        <f t="shared" si="11"/>
        <v>10</v>
      </c>
      <c r="AQ120">
        <f t="shared" si="12"/>
        <v>10</v>
      </c>
      <c r="AR120" t="str">
        <f t="shared" si="13"/>
        <v>1층</v>
      </c>
    </row>
    <row r="121" spans="1:44" x14ac:dyDescent="0.3">
      <c r="A121" t="s">
        <v>8299</v>
      </c>
      <c r="B121" t="s">
        <v>7829</v>
      </c>
      <c r="C121" t="s">
        <v>7830</v>
      </c>
      <c r="D121" t="s">
        <v>7767</v>
      </c>
      <c r="E121" t="s">
        <v>2682</v>
      </c>
      <c r="F121" t="s">
        <v>8164</v>
      </c>
      <c r="G121" t="s">
        <v>7805</v>
      </c>
      <c r="H121">
        <v>11</v>
      </c>
      <c r="I121">
        <v>80000</v>
      </c>
      <c r="J121">
        <v>0</v>
      </c>
      <c r="K121" s="5" t="s">
        <v>7975</v>
      </c>
      <c r="L121">
        <v>163</v>
      </c>
      <c r="M121">
        <v>49</v>
      </c>
      <c r="N121">
        <v>1632</v>
      </c>
      <c r="O121">
        <v>85.43</v>
      </c>
      <c r="P121">
        <v>25</v>
      </c>
      <c r="Q121">
        <v>3200</v>
      </c>
      <c r="R121" t="s">
        <v>7936</v>
      </c>
      <c r="S121" s="1">
        <v>46057</v>
      </c>
      <c r="T121">
        <v>37.447761</v>
      </c>
      <c r="U121">
        <v>126.892225</v>
      </c>
      <c r="V121" t="s">
        <v>8300</v>
      </c>
      <c r="W121" t="s">
        <v>8301</v>
      </c>
      <c r="X121">
        <v>1</v>
      </c>
      <c r="Y121" t="s">
        <v>7810</v>
      </c>
      <c r="Z121" t="s">
        <v>7810</v>
      </c>
      <c r="AA121" t="s">
        <v>7908</v>
      </c>
      <c r="AB121" t="s">
        <v>7922</v>
      </c>
      <c r="AC121">
        <v>80000</v>
      </c>
      <c r="AD121" t="s">
        <v>7810</v>
      </c>
      <c r="AE121" s="2" t="str">
        <f>HYPERLINK("https://fin.land.naver.com/articles/"&amp;표3_[[#This Row],[매물번호]],"link")</f>
        <v>link</v>
      </c>
      <c r="AF121" s="8" t="str" cm="1">
        <f t="array" ref="AF12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21" s="8" t="str" cm="1">
        <f t="array" ref="AG121">_xlfn.TEXTJOIN(",",TRUE,IF(지하철역사_IC!$B$2:$B$1282=AF121,지하철역사_IC!$A$2:$A$1282,""))</f>
        <v>서울1호선</v>
      </c>
      <c r="AH121" s="9" cm="1">
        <f t="array" ref="AH121">RADIANS(SMALL(SQRT((지하철역사_IC!$D$2:$D$1282-표3_[[#This Row],[위도]])^2+(지하철역사_IC!$E$2:$E$1282-표3_[[#This Row],[경도]])^2),1))*6378137</f>
        <v>1043.2030988505969</v>
      </c>
      <c r="AI121" s="8" t="str" cm="1">
        <f t="array" ref="AI12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21" s="8" t="str" cm="1">
        <f t="array" ref="AJ121">_xlfn.TEXTJOIN(",",TRUE,IF(지하철역사_IC!$Q$2:$Q$439=AI121,지하철역사_IC!$P$2:$P$439,""))</f>
        <v>다락</v>
      </c>
      <c r="AK121" s="9" cm="1">
        <f t="array" ref="AK121">RADIANS(SMALL(SQRT((지하철역사_IC!$V$2:$V$439-표3_[[#This Row],[위도]])^2+(지하철역사_IC!$T$2:$T$439-표3_[[#This Row],[경도]])^2),1))*6378137</f>
        <v>315.11326540211513</v>
      </c>
      <c r="AL121" cm="1">
        <f t="array" ref="AL1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21" t="str" cm="1">
        <f t="array" ref="AM121">kakaolatlon(표3_[[#This Row],[위도]],표3_[[#This Row],[경도]],"parcel")</f>
        <v>경기 광명시 소하동 1365</v>
      </c>
      <c r="AN121">
        <f t="shared" si="9"/>
        <v>15</v>
      </c>
      <c r="AO121" t="str">
        <f t="shared" si="10"/>
        <v>이내</v>
      </c>
      <c r="AP121">
        <f t="shared" si="11"/>
        <v>25</v>
      </c>
      <c r="AQ121">
        <f t="shared" si="12"/>
        <v>20</v>
      </c>
      <c r="AR121" t="str">
        <f t="shared" si="13"/>
        <v>1층</v>
      </c>
    </row>
    <row r="122" spans="1:44" x14ac:dyDescent="0.3">
      <c r="A122" t="s">
        <v>8302</v>
      </c>
      <c r="B122" t="s">
        <v>7802</v>
      </c>
      <c r="C122" t="s">
        <v>7846</v>
      </c>
      <c r="D122" t="s">
        <v>7767</v>
      </c>
      <c r="E122" t="s">
        <v>2682</v>
      </c>
      <c r="F122" t="s">
        <v>8164</v>
      </c>
      <c r="G122" t="s">
        <v>7805</v>
      </c>
      <c r="H122">
        <v>17</v>
      </c>
      <c r="I122">
        <v>60000</v>
      </c>
      <c r="J122">
        <v>0</v>
      </c>
      <c r="K122" s="5" t="s">
        <v>7965</v>
      </c>
      <c r="L122">
        <v>107</v>
      </c>
      <c r="M122">
        <v>32</v>
      </c>
      <c r="N122">
        <v>1875</v>
      </c>
      <c r="O122">
        <v>53.86</v>
      </c>
      <c r="P122">
        <v>16</v>
      </c>
      <c r="Q122">
        <v>3750</v>
      </c>
      <c r="R122" t="s">
        <v>7833</v>
      </c>
      <c r="S122" s="1">
        <v>46057</v>
      </c>
      <c r="T122">
        <v>37.479275000000001</v>
      </c>
      <c r="U122">
        <v>126.885972</v>
      </c>
      <c r="V122" t="s">
        <v>8303</v>
      </c>
      <c r="W122" t="s">
        <v>8007</v>
      </c>
      <c r="X122">
        <v>1</v>
      </c>
      <c r="Y122" t="s">
        <v>7810</v>
      </c>
      <c r="Z122" t="s">
        <v>7810</v>
      </c>
      <c r="AA122" t="s">
        <v>7826</v>
      </c>
      <c r="AB122" t="s">
        <v>7856</v>
      </c>
      <c r="AC122">
        <v>60000</v>
      </c>
      <c r="AD122" t="s">
        <v>7810</v>
      </c>
      <c r="AE122" s="2" t="str">
        <f>HYPERLINK("https://fin.land.naver.com/articles/"&amp;표3_[[#This Row],[매물번호]],"link")</f>
        <v>link</v>
      </c>
      <c r="AF122" s="8" t="str" cm="1">
        <f t="array" ref="AF12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22" s="8" t="str" cm="1">
        <f t="array" ref="AG122">_xlfn.TEXTJOIN(",",TRUE,IF(지하철역사_IC!$B$2:$B$1282=AF122,지하철역사_IC!$A$2:$A$1282,""))</f>
        <v>서울1호선,서울7호선</v>
      </c>
      <c r="AH122" s="9" cm="1">
        <f t="array" ref="AH122">RADIANS(SMALL(SQRT((지하철역사_IC!$D$2:$D$1282-표3_[[#This Row],[위도]])^2+(지하철역사_IC!$E$2:$E$1282-표3_[[#This Row],[경도]])^2),1))*6378137</f>
        <v>542.81948295461086</v>
      </c>
      <c r="AI122" s="8" t="str" cm="1">
        <f t="array" ref="AI122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22" s="8" t="str" cm="1">
        <f t="array" ref="AJ122">_xlfn.TEXTJOIN(",",TRUE,IF(지하철역사_IC!$Q$2:$Q$439=AI122,지하철역사_IC!$P$2:$P$439,""))</f>
        <v>다락</v>
      </c>
      <c r="AK122" s="9" cm="1">
        <f t="array" ref="AK122">RADIANS(SMALL(SQRT((지하철역사_IC!$V$2:$V$439-표3_[[#This Row],[위도]])^2+(지하철역사_IC!$T$2:$T$439-표3_[[#This Row],[경도]])^2),1))*6378137</f>
        <v>496.87779638494129</v>
      </c>
      <c r="AL122" cm="1">
        <f t="array" ref="AL1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22" t="str" cm="1">
        <f t="array" ref="AM122">kakaolatlon(표3_[[#This Row],[위도]],표3_[[#This Row],[경도]],"parcel")</f>
        <v>서울 금천구 가산동 60-48</v>
      </c>
      <c r="AN122">
        <f t="shared" si="9"/>
        <v>10</v>
      </c>
      <c r="AO122" t="str">
        <f t="shared" si="10"/>
        <v>이내</v>
      </c>
      <c r="AP122">
        <f t="shared" si="11"/>
        <v>10</v>
      </c>
      <c r="AQ122">
        <f t="shared" si="12"/>
        <v>10</v>
      </c>
      <c r="AR122" t="str">
        <f t="shared" si="13"/>
        <v>1층</v>
      </c>
    </row>
    <row r="123" spans="1:44" x14ac:dyDescent="0.3">
      <c r="A123" t="s">
        <v>8304</v>
      </c>
      <c r="B123" t="s">
        <v>7829</v>
      </c>
      <c r="C123" t="s">
        <v>7803</v>
      </c>
      <c r="D123" t="s">
        <v>7767</v>
      </c>
      <c r="E123" t="s">
        <v>2682</v>
      </c>
      <c r="F123" t="s">
        <v>8050</v>
      </c>
      <c r="G123" t="s">
        <v>7805</v>
      </c>
      <c r="H123">
        <v>1</v>
      </c>
      <c r="I123">
        <v>26000</v>
      </c>
      <c r="J123">
        <v>0</v>
      </c>
      <c r="K123" s="5" t="s">
        <v>7873</v>
      </c>
      <c r="L123">
        <v>43</v>
      </c>
      <c r="M123">
        <v>13</v>
      </c>
      <c r="N123">
        <v>2000</v>
      </c>
      <c r="O123">
        <v>29.12</v>
      </c>
      <c r="P123">
        <v>8</v>
      </c>
      <c r="Q123">
        <v>3250</v>
      </c>
      <c r="R123" t="s">
        <v>7823</v>
      </c>
      <c r="S123" s="1">
        <v>46052</v>
      </c>
      <c r="T123">
        <v>37.450625000000002</v>
      </c>
      <c r="U123">
        <v>126.884775</v>
      </c>
      <c r="V123" t="s">
        <v>8305</v>
      </c>
      <c r="W123" t="s">
        <v>7955</v>
      </c>
      <c r="X123">
        <v>1</v>
      </c>
      <c r="Y123" t="s">
        <v>7810</v>
      </c>
      <c r="Z123" t="s">
        <v>7810</v>
      </c>
      <c r="AA123" t="s">
        <v>7811</v>
      </c>
      <c r="AB123" t="s">
        <v>8306</v>
      </c>
      <c r="AC123">
        <v>26000</v>
      </c>
      <c r="AD123" t="s">
        <v>7810</v>
      </c>
      <c r="AE123" s="2" t="str">
        <f>HYPERLINK("https://fin.land.naver.com/articles/"&amp;표3_[[#This Row],[매물번호]],"link")</f>
        <v>link</v>
      </c>
      <c r="AF123" s="8" t="str" cm="1">
        <f t="array" ref="AF12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23" s="8" t="str" cm="1">
        <f t="array" ref="AG123">_xlfn.TEXTJOIN(",",TRUE,IF(지하철역사_IC!$B$2:$B$1282=AF123,지하철역사_IC!$A$2:$A$1282,""))</f>
        <v>서울1호선</v>
      </c>
      <c r="AH123" s="9" cm="1">
        <f t="array" ref="AH123">RADIANS(SMALL(SQRT((지하철역사_IC!$D$2:$D$1282-표3_[[#This Row],[위도]])^2+(지하철역사_IC!$E$2:$E$1282-표3_[[#This Row],[경도]])^2),1))*6378137</f>
        <v>1261.8359040054252</v>
      </c>
      <c r="AI123" s="8" t="str" cm="1">
        <f t="array" ref="AI12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23" s="8" t="str" cm="1">
        <f t="array" ref="AJ123">_xlfn.TEXTJOIN(",",TRUE,IF(지하철역사_IC!$Q$2:$Q$439=AI123,지하철역사_IC!$P$2:$P$439,""))</f>
        <v>다락</v>
      </c>
      <c r="AK123" s="9" cm="1">
        <f t="array" ref="AK123">RADIANS(SMALL(SQRT((지하철역사_IC!$V$2:$V$439-표3_[[#This Row],[위도]])^2+(지하철역사_IC!$T$2:$T$439-표3_[[#This Row],[경도]])^2),1))*6378137</f>
        <v>1169.7948700261375</v>
      </c>
      <c r="AL123" t="str" cm="1">
        <f t="array" ref="AL1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23" t="str" cm="1">
        <f t="array" ref="AM123">kakaolatlon(표3_[[#This Row],[위도]],표3_[[#This Row],[경도]],"parcel")</f>
        <v>경기 광명시 소하동 1292</v>
      </c>
      <c r="AN123">
        <f t="shared" si="9"/>
        <v>25</v>
      </c>
      <c r="AO123" t="str">
        <f t="shared" si="10"/>
        <v>이내</v>
      </c>
      <c r="AP123">
        <f t="shared" si="11"/>
        <v>26</v>
      </c>
      <c r="AQ123">
        <f t="shared" si="12"/>
        <v>9</v>
      </c>
      <c r="AR123" t="str">
        <f t="shared" si="13"/>
        <v>1층</v>
      </c>
    </row>
    <row r="124" spans="1:44" x14ac:dyDescent="0.3">
      <c r="A124" t="s">
        <v>8307</v>
      </c>
      <c r="B124" t="s">
        <v>8077</v>
      </c>
      <c r="C124" t="s">
        <v>7830</v>
      </c>
      <c r="D124" t="s">
        <v>7767</v>
      </c>
      <c r="E124" t="s">
        <v>2682</v>
      </c>
      <c r="F124" t="s">
        <v>7831</v>
      </c>
      <c r="G124" t="s">
        <v>7940</v>
      </c>
      <c r="H124">
        <v>7</v>
      </c>
      <c r="I124">
        <v>19000</v>
      </c>
      <c r="J124">
        <v>0</v>
      </c>
      <c r="K124" s="5" t="s">
        <v>8308</v>
      </c>
      <c r="L124">
        <v>29</v>
      </c>
      <c r="M124">
        <v>8</v>
      </c>
      <c r="N124">
        <v>2375</v>
      </c>
      <c r="O124">
        <v>29.64</v>
      </c>
      <c r="P124">
        <v>8</v>
      </c>
      <c r="Q124">
        <v>2375</v>
      </c>
      <c r="R124" t="s">
        <v>7816</v>
      </c>
      <c r="S124" s="1">
        <v>46046</v>
      </c>
      <c r="T124">
        <v>37.462260999999998</v>
      </c>
      <c r="U124">
        <v>126.90479500000001</v>
      </c>
      <c r="V124" t="s">
        <v>8309</v>
      </c>
      <c r="W124" t="s">
        <v>8310</v>
      </c>
      <c r="X124">
        <v>1</v>
      </c>
      <c r="Y124" t="s">
        <v>7810</v>
      </c>
      <c r="Z124" t="s">
        <v>7810</v>
      </c>
      <c r="AA124" t="s">
        <v>8281</v>
      </c>
      <c r="AB124" t="s">
        <v>8311</v>
      </c>
      <c r="AC124">
        <v>19000</v>
      </c>
      <c r="AD124" t="s">
        <v>7810</v>
      </c>
      <c r="AE124" s="2" t="str">
        <f>HYPERLINK("https://fin.land.naver.com/articles/"&amp;표3_[[#This Row],[매물번호]],"link")</f>
        <v>link</v>
      </c>
      <c r="AF124" s="8" t="str" cm="1">
        <f t="array" ref="AF124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24" s="8" t="str" cm="1">
        <f t="array" ref="AG124">_xlfn.TEXTJOIN(",",TRUE,IF(지하철역사_IC!$B$2:$B$1282=AF124,지하철역사_IC!$A$2:$A$1282,""))</f>
        <v>신안산선</v>
      </c>
      <c r="AH124" s="9" cm="1">
        <f t="array" ref="AH124">RADIANS(SMALL(SQRT((지하철역사_IC!$D$2:$D$1282-표3_[[#This Row],[위도]])^2+(지하철역사_IC!$E$2:$E$1282-표3_[[#This Row],[경도]])^2),1))*6378137</f>
        <v>972.95269603184784</v>
      </c>
      <c r="AI124" s="8" t="str" cm="1">
        <f t="array" ref="AI124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24" s="8" t="str" cm="1">
        <f t="array" ref="AJ124">_xlfn.TEXTJOIN(",",TRUE,IF(지하철역사_IC!$Q$2:$Q$439=AI124,지하철역사_IC!$P$2:$P$439,""))</f>
        <v>다락</v>
      </c>
      <c r="AK124" s="9" cm="1">
        <f t="array" ref="AK124">RADIANS(SMALL(SQRT((지하철역사_IC!$V$2:$V$439-표3_[[#This Row],[위도]])^2+(지하철역사_IC!$T$2:$T$439-표3_[[#This Row],[경도]])^2),1))*6378137</f>
        <v>19.284086951202582</v>
      </c>
      <c r="AL124" cm="1">
        <f t="array" ref="AL1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24" t="str" cm="1">
        <f t="array" ref="AM124">kakaolatlon(표3_[[#This Row],[위도]],표3_[[#This Row],[경도]],"parcel")</f>
        <v>서울 금천구 시흥동 789-13</v>
      </c>
      <c r="AN124">
        <f t="shared" si="9"/>
        <v>10</v>
      </c>
      <c r="AO124" t="str">
        <f t="shared" si="10"/>
        <v>이내</v>
      </c>
      <c r="AP124">
        <f t="shared" si="11"/>
        <v>10</v>
      </c>
      <c r="AQ124">
        <f t="shared" si="12"/>
        <v>9</v>
      </c>
      <c r="AR124" t="str">
        <f t="shared" si="13"/>
        <v>중</v>
      </c>
    </row>
    <row r="125" spans="1:44" x14ac:dyDescent="0.3">
      <c r="A125" t="s">
        <v>8312</v>
      </c>
      <c r="B125" t="s">
        <v>7845</v>
      </c>
      <c r="C125" t="s">
        <v>7803</v>
      </c>
      <c r="D125" t="s">
        <v>7767</v>
      </c>
      <c r="E125" t="s">
        <v>2682</v>
      </c>
      <c r="F125" t="s">
        <v>8164</v>
      </c>
      <c r="G125" t="s">
        <v>7814</v>
      </c>
      <c r="H125">
        <v>3</v>
      </c>
      <c r="I125">
        <v>60000</v>
      </c>
      <c r="J125">
        <v>0</v>
      </c>
      <c r="K125" s="5" t="s">
        <v>7965</v>
      </c>
      <c r="L125">
        <v>230</v>
      </c>
      <c r="M125">
        <v>69</v>
      </c>
      <c r="N125">
        <v>869</v>
      </c>
      <c r="O125">
        <v>110</v>
      </c>
      <c r="P125">
        <v>33</v>
      </c>
      <c r="Q125">
        <v>1818</v>
      </c>
      <c r="R125" t="s">
        <v>6154</v>
      </c>
      <c r="S125" s="1">
        <v>46056</v>
      </c>
      <c r="T125">
        <v>37.459983000000001</v>
      </c>
      <c r="U125">
        <v>126.897244</v>
      </c>
      <c r="V125" t="s">
        <v>8313</v>
      </c>
      <c r="W125" t="s">
        <v>8067</v>
      </c>
      <c r="X125">
        <v>1</v>
      </c>
      <c r="Y125" t="s">
        <v>7810</v>
      </c>
      <c r="Z125" t="s">
        <v>7810</v>
      </c>
      <c r="AA125" t="s">
        <v>7949</v>
      </c>
      <c r="AB125" t="s">
        <v>8314</v>
      </c>
      <c r="AC125">
        <v>60000</v>
      </c>
      <c r="AD125" t="s">
        <v>7810</v>
      </c>
      <c r="AE125" s="2" t="str">
        <f>HYPERLINK("https://fin.land.naver.com/articles/"&amp;표3_[[#This Row],[매물번호]],"link")</f>
        <v>link</v>
      </c>
      <c r="AF125" s="8" t="str" cm="1">
        <f t="array" ref="AF12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25" s="8" t="str" cm="1">
        <f t="array" ref="AG125">_xlfn.TEXTJOIN(",",TRUE,IF(지하철역사_IC!$B$2:$B$1282=AF125,지하철역사_IC!$A$2:$A$1282,""))</f>
        <v>서울1호선</v>
      </c>
      <c r="AH125" s="9" cm="1">
        <f t="array" ref="AH125">RADIANS(SMALL(SQRT((지하철역사_IC!$D$2:$D$1282-표3_[[#This Row],[위도]])^2+(지하철역사_IC!$E$2:$E$1282-표3_[[#This Row],[경도]])^2),1))*6378137</f>
        <v>480.54200529413919</v>
      </c>
      <c r="AI125" s="8" t="str" cm="1">
        <f t="array" ref="AI125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25" s="8" t="str" cm="1">
        <f t="array" ref="AJ125">_xlfn.TEXTJOIN(",",TRUE,IF(지하철역사_IC!$Q$2:$Q$439=AI125,지하철역사_IC!$P$2:$P$439,""))</f>
        <v>다락</v>
      </c>
      <c r="AK125" s="9" cm="1">
        <f t="array" ref="AK125">RADIANS(SMALL(SQRT((지하철역사_IC!$V$2:$V$439-표3_[[#This Row],[위도]])^2+(지하철역사_IC!$T$2:$T$439-표3_[[#This Row],[경도]])^2),1))*6378137</f>
        <v>859.67094194224592</v>
      </c>
      <c r="AL125" t="str" cm="1">
        <f t="array" ref="AL1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25" t="str" cm="1">
        <f t="array" ref="AM125">kakaolatlon(표3_[[#This Row],[위도]],표3_[[#This Row],[경도]],"parcel")</f>
        <v>서울 금천구 독산동 1155</v>
      </c>
      <c r="AN125">
        <f t="shared" si="9"/>
        <v>10</v>
      </c>
      <c r="AO125" t="str">
        <f t="shared" si="10"/>
        <v>이내</v>
      </c>
      <c r="AP125">
        <f t="shared" si="11"/>
        <v>10</v>
      </c>
      <c r="AQ125">
        <f t="shared" si="12"/>
        <v>30</v>
      </c>
      <c r="AR125" t="str">
        <f t="shared" si="13"/>
        <v>중</v>
      </c>
    </row>
    <row r="126" spans="1:44" x14ac:dyDescent="0.3">
      <c r="A126" t="s">
        <v>8315</v>
      </c>
      <c r="B126" t="s">
        <v>7845</v>
      </c>
      <c r="C126" t="s">
        <v>7803</v>
      </c>
      <c r="D126" t="s">
        <v>7767</v>
      </c>
      <c r="E126" t="s">
        <v>2682</v>
      </c>
      <c r="F126" t="s">
        <v>8164</v>
      </c>
      <c r="G126" t="s">
        <v>7805</v>
      </c>
      <c r="H126">
        <v>3</v>
      </c>
      <c r="I126">
        <v>46300</v>
      </c>
      <c r="J126">
        <v>0</v>
      </c>
      <c r="K126" s="5" t="s">
        <v>8316</v>
      </c>
      <c r="L126">
        <v>90</v>
      </c>
      <c r="M126">
        <v>27</v>
      </c>
      <c r="N126">
        <v>1714</v>
      </c>
      <c r="O126">
        <v>39</v>
      </c>
      <c r="P126">
        <v>11</v>
      </c>
      <c r="Q126">
        <v>4209</v>
      </c>
      <c r="R126" t="s">
        <v>6154</v>
      </c>
      <c r="S126" s="1">
        <v>46056</v>
      </c>
      <c r="T126">
        <v>37.459983000000001</v>
      </c>
      <c r="U126">
        <v>126.897244</v>
      </c>
      <c r="V126" t="s">
        <v>8317</v>
      </c>
      <c r="W126" t="s">
        <v>8007</v>
      </c>
      <c r="X126">
        <v>1</v>
      </c>
      <c r="Y126" t="s">
        <v>7810</v>
      </c>
      <c r="Z126" t="s">
        <v>7810</v>
      </c>
      <c r="AA126" t="s">
        <v>7949</v>
      </c>
      <c r="AB126" t="s">
        <v>8314</v>
      </c>
      <c r="AC126">
        <v>46300</v>
      </c>
      <c r="AD126" t="s">
        <v>7810</v>
      </c>
      <c r="AE126" s="2" t="str">
        <f>HYPERLINK("https://fin.land.naver.com/articles/"&amp;표3_[[#This Row],[매물번호]],"link")</f>
        <v>link</v>
      </c>
      <c r="AF126" s="8" t="str" cm="1">
        <f t="array" ref="AF12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26" s="8" t="str" cm="1">
        <f t="array" ref="AG126">_xlfn.TEXTJOIN(",",TRUE,IF(지하철역사_IC!$B$2:$B$1282=AF126,지하철역사_IC!$A$2:$A$1282,""))</f>
        <v>서울1호선</v>
      </c>
      <c r="AH126" s="9" cm="1">
        <f t="array" ref="AH126">RADIANS(SMALL(SQRT((지하철역사_IC!$D$2:$D$1282-표3_[[#This Row],[위도]])^2+(지하철역사_IC!$E$2:$E$1282-표3_[[#This Row],[경도]])^2),1))*6378137</f>
        <v>480.54200529413919</v>
      </c>
      <c r="AI126" s="8" t="str" cm="1">
        <f t="array" ref="AI126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26" s="8" t="str" cm="1">
        <f t="array" ref="AJ126">_xlfn.TEXTJOIN(",",TRUE,IF(지하철역사_IC!$Q$2:$Q$439=AI126,지하철역사_IC!$P$2:$P$439,""))</f>
        <v>다락</v>
      </c>
      <c r="AK126" s="9" cm="1">
        <f t="array" ref="AK126">RADIANS(SMALL(SQRT((지하철역사_IC!$V$2:$V$439-표3_[[#This Row],[위도]])^2+(지하철역사_IC!$T$2:$T$439-표3_[[#This Row],[경도]])^2),1))*6378137</f>
        <v>859.67094194224592</v>
      </c>
      <c r="AL126" t="str" cm="1">
        <f t="array" ref="AL1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26" t="str" cm="1">
        <f t="array" ref="AM126">kakaolatlon(표3_[[#This Row],[위도]],표3_[[#This Row],[경도]],"parcel")</f>
        <v>서울 금천구 독산동 1155</v>
      </c>
      <c r="AN126">
        <f t="shared" si="9"/>
        <v>10</v>
      </c>
      <c r="AO126" t="str">
        <f t="shared" si="10"/>
        <v>이내</v>
      </c>
      <c r="AP126">
        <f t="shared" si="11"/>
        <v>10</v>
      </c>
      <c r="AQ126">
        <f t="shared" si="12"/>
        <v>10</v>
      </c>
      <c r="AR126" t="str">
        <f t="shared" si="13"/>
        <v>1층</v>
      </c>
    </row>
    <row r="127" spans="1:44" x14ac:dyDescent="0.3">
      <c r="A127" t="s">
        <v>8318</v>
      </c>
      <c r="B127" t="s">
        <v>7829</v>
      </c>
      <c r="C127" t="s">
        <v>7803</v>
      </c>
      <c r="D127" t="s">
        <v>7767</v>
      </c>
      <c r="E127" t="s">
        <v>2682</v>
      </c>
      <c r="F127" t="s">
        <v>8164</v>
      </c>
      <c r="G127" t="s">
        <v>7814</v>
      </c>
      <c r="H127">
        <v>15</v>
      </c>
      <c r="I127">
        <v>75000</v>
      </c>
      <c r="J127">
        <v>0</v>
      </c>
      <c r="K127" s="5" t="s">
        <v>7863</v>
      </c>
      <c r="L127">
        <v>209</v>
      </c>
      <c r="M127">
        <v>63</v>
      </c>
      <c r="N127">
        <v>1190</v>
      </c>
      <c r="O127">
        <v>104.8</v>
      </c>
      <c r="P127">
        <v>31</v>
      </c>
      <c r="Q127">
        <v>2419</v>
      </c>
      <c r="R127" t="s">
        <v>7853</v>
      </c>
      <c r="S127" s="1">
        <v>46056</v>
      </c>
      <c r="T127">
        <v>37.445824999999999</v>
      </c>
      <c r="U127">
        <v>126.894142</v>
      </c>
      <c r="V127" t="s">
        <v>8319</v>
      </c>
      <c r="W127" t="s">
        <v>8320</v>
      </c>
      <c r="X127">
        <v>1</v>
      </c>
      <c r="Y127" t="s">
        <v>7810</v>
      </c>
      <c r="Z127" t="s">
        <v>7810</v>
      </c>
      <c r="AA127" t="s">
        <v>7836</v>
      </c>
      <c r="AB127" t="s">
        <v>8321</v>
      </c>
      <c r="AC127">
        <v>75000</v>
      </c>
      <c r="AD127" t="s">
        <v>7810</v>
      </c>
      <c r="AE127" s="2" t="str">
        <f>HYPERLINK("https://fin.land.naver.com/articles/"&amp;표3_[[#This Row],[매물번호]],"link")</f>
        <v>link</v>
      </c>
      <c r="AF127" s="8" t="str" cm="1">
        <f t="array" ref="AF127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27" s="8" t="str" cm="1">
        <f t="array" ref="AG127">_xlfn.TEXTJOIN(",",TRUE,IF(지하철역사_IC!$B$2:$B$1282=AF127,지하철역사_IC!$A$2:$A$1282,""))</f>
        <v>신안산선</v>
      </c>
      <c r="AH127" s="9" cm="1">
        <f t="array" ref="AH127">RADIANS(SMALL(SQRT((지하철역사_IC!$D$2:$D$1282-표3_[[#This Row],[위도]])^2+(지하철역사_IC!$E$2:$E$1282-표3_[[#This Row],[경도]])^2),1))*6378137</f>
        <v>1230.8741880345376</v>
      </c>
      <c r="AI127" s="8" t="str" cm="1">
        <f t="array" ref="AI12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27" s="8" t="str" cm="1">
        <f t="array" ref="AJ127">_xlfn.TEXTJOIN(",",TRUE,IF(지하철역사_IC!$Q$2:$Q$439=AI127,지하철역사_IC!$P$2:$P$439,""))</f>
        <v>다락</v>
      </c>
      <c r="AK127" s="9" cm="1">
        <f t="array" ref="AK127">RADIANS(SMALL(SQRT((지하철역사_IC!$V$2:$V$439-표3_[[#This Row],[위도]])^2+(지하철역사_IC!$T$2:$T$439-표3_[[#This Row],[경도]])^2),1))*6378137</f>
        <v>38.541097200090739</v>
      </c>
      <c r="AL127" cm="1">
        <f t="array" ref="AL1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27" t="str" cm="1">
        <f t="array" ref="AM127">kakaolatlon(표3_[[#This Row],[위도]],표3_[[#This Row],[경도]],"parcel")</f>
        <v>경기 광명시 소하동 1344</v>
      </c>
      <c r="AN127">
        <f t="shared" si="9"/>
        <v>4</v>
      </c>
      <c r="AO127" t="str">
        <f t="shared" si="10"/>
        <v>이내</v>
      </c>
      <c r="AP127">
        <f t="shared" si="11"/>
        <v>10</v>
      </c>
      <c r="AQ127">
        <f t="shared" si="12"/>
        <v>30</v>
      </c>
      <c r="AR127" t="str">
        <f t="shared" si="13"/>
        <v>저</v>
      </c>
    </row>
    <row r="128" spans="1:44" x14ac:dyDescent="0.3">
      <c r="A128" t="s">
        <v>8322</v>
      </c>
      <c r="B128" t="s">
        <v>8077</v>
      </c>
      <c r="C128" t="s">
        <v>7803</v>
      </c>
      <c r="D128" t="s">
        <v>7767</v>
      </c>
      <c r="E128" t="s">
        <v>2682</v>
      </c>
      <c r="F128" t="s">
        <v>8164</v>
      </c>
      <c r="G128" t="s">
        <v>6152</v>
      </c>
      <c r="H128">
        <v>1</v>
      </c>
      <c r="I128">
        <v>15000</v>
      </c>
      <c r="J128">
        <v>0</v>
      </c>
      <c r="K128" s="5" t="s">
        <v>7958</v>
      </c>
      <c r="L128">
        <v>13</v>
      </c>
      <c r="M128">
        <v>3</v>
      </c>
      <c r="N128">
        <v>5000</v>
      </c>
      <c r="O128">
        <v>13.45</v>
      </c>
      <c r="P128">
        <v>4</v>
      </c>
      <c r="Q128">
        <v>3750</v>
      </c>
      <c r="R128" t="s">
        <v>7853</v>
      </c>
      <c r="S128" s="1">
        <v>46056</v>
      </c>
      <c r="T128">
        <v>37.450428000000002</v>
      </c>
      <c r="U128">
        <v>126.899383</v>
      </c>
      <c r="V128" t="s">
        <v>8323</v>
      </c>
      <c r="W128" t="s">
        <v>8324</v>
      </c>
      <c r="X128">
        <v>1</v>
      </c>
      <c r="Y128" t="s">
        <v>7810</v>
      </c>
      <c r="Z128" t="s">
        <v>7810</v>
      </c>
      <c r="AA128" t="s">
        <v>7908</v>
      </c>
      <c r="AB128" t="s">
        <v>8325</v>
      </c>
      <c r="AC128">
        <v>15000</v>
      </c>
      <c r="AD128" t="s">
        <v>7810</v>
      </c>
      <c r="AE128" s="2" t="str">
        <f>HYPERLINK("https://fin.land.naver.com/articles/"&amp;표3_[[#This Row],[매물번호]],"link")</f>
        <v>link</v>
      </c>
      <c r="AF128" s="8" t="str" cm="1">
        <f t="array" ref="AF128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28" s="8" t="str" cm="1">
        <f t="array" ref="AG128">_xlfn.TEXTJOIN(",",TRUE,IF(지하철역사_IC!$B$2:$B$1282=AF128,지하철역사_IC!$A$2:$A$1282,""))</f>
        <v>신안산선</v>
      </c>
      <c r="AH128" s="9" cm="1">
        <f t="array" ref="AH128">RADIANS(SMALL(SQRT((지하철역사_IC!$D$2:$D$1282-표3_[[#This Row],[위도]])^2+(지하철역사_IC!$E$2:$E$1282-표3_[[#This Row],[경도]])^2),1))*6378137</f>
        <v>476.02355960823871</v>
      </c>
      <c r="AI128" s="8" t="str" cm="1">
        <f t="array" ref="AI12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28" s="8" t="str" cm="1">
        <f t="array" ref="AJ128">_xlfn.TEXTJOIN(",",TRUE,IF(지하철역사_IC!$Q$2:$Q$439=AI128,지하철역사_IC!$P$2:$P$439,""))</f>
        <v>다락</v>
      </c>
      <c r="AK128" s="9" cm="1">
        <f t="array" ref="AK128">RADIANS(SMALL(SQRT((지하철역사_IC!$V$2:$V$439-표3_[[#This Row],[위도]])^2+(지하철역사_IC!$T$2:$T$439-표3_[[#This Row],[경도]])^2),1))*6378137</f>
        <v>813.26473136770176</v>
      </c>
      <c r="AL128" t="str" cm="1">
        <f t="array" ref="AL1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28" t="str" cm="1">
        <f t="array" ref="AM128">kakaolatlon(표3_[[#This Row],[위도]],표3_[[#This Row],[경도]],"parcel")</f>
        <v>서울 금천구 시흥동 1002-1</v>
      </c>
      <c r="AN128">
        <f t="shared" si="9"/>
        <v>25</v>
      </c>
      <c r="AO128" t="str">
        <f t="shared" si="10"/>
        <v>이상</v>
      </c>
      <c r="AP128">
        <f t="shared" si="11"/>
        <v>26</v>
      </c>
      <c r="AQ128">
        <f t="shared" si="12"/>
        <v>9</v>
      </c>
      <c r="AR128" t="str">
        <f t="shared" si="13"/>
        <v>B1</v>
      </c>
    </row>
    <row r="129" spans="1:44" x14ac:dyDescent="0.3">
      <c r="A129" t="s">
        <v>8326</v>
      </c>
      <c r="B129" t="s">
        <v>7802</v>
      </c>
      <c r="C129" t="s">
        <v>7803</v>
      </c>
      <c r="D129" t="s">
        <v>7767</v>
      </c>
      <c r="E129" t="s">
        <v>2682</v>
      </c>
      <c r="F129" t="s">
        <v>7804</v>
      </c>
      <c r="G129" t="s">
        <v>7805</v>
      </c>
      <c r="H129">
        <v>20</v>
      </c>
      <c r="I129">
        <v>30000</v>
      </c>
      <c r="J129">
        <v>0</v>
      </c>
      <c r="K129" s="5" t="s">
        <v>7852</v>
      </c>
      <c r="L129">
        <v>100</v>
      </c>
      <c r="M129">
        <v>30</v>
      </c>
      <c r="N129">
        <v>1000</v>
      </c>
      <c r="O129">
        <v>51</v>
      </c>
      <c r="P129">
        <v>15</v>
      </c>
      <c r="Q129">
        <v>2000</v>
      </c>
      <c r="R129" t="s">
        <v>7924</v>
      </c>
      <c r="S129" s="1">
        <v>46045</v>
      </c>
      <c r="T129">
        <v>37.471226000000001</v>
      </c>
      <c r="U129">
        <v>126.886405</v>
      </c>
      <c r="V129" t="s">
        <v>8327</v>
      </c>
      <c r="W129" t="s">
        <v>8007</v>
      </c>
      <c r="X129">
        <v>2</v>
      </c>
      <c r="Y129" t="s">
        <v>7852</v>
      </c>
      <c r="Z129" t="s">
        <v>7852</v>
      </c>
      <c r="AA129" t="s">
        <v>7826</v>
      </c>
      <c r="AB129" t="s">
        <v>8328</v>
      </c>
      <c r="AC129">
        <v>30000</v>
      </c>
      <c r="AD129" t="s">
        <v>7810</v>
      </c>
      <c r="AE129" s="2" t="str">
        <f>HYPERLINK("https://fin.land.naver.com/articles/"&amp;표3_[[#This Row],[매물번호]],"link")</f>
        <v>link</v>
      </c>
      <c r="AF129" s="8" t="str" cm="1">
        <f t="array" ref="AF129">_xlfn.LET(_xlpm.data,(지하철역사_IC!$D$2:$D$1282-표3_[[#This Row],[위도]])^2+(지하철역사_IC!$E$2:$E$1282-표3_[[#This Row],[경도]])^2,INDEX(지하철역사_IC!$B$2:$B$1282,MATCH(MIN(_xlpm.data),_xlpm.data,0)))</f>
        <v>독산</v>
      </c>
      <c r="AG129" s="8" t="str" cm="1">
        <f t="array" ref="AG129">_xlfn.TEXTJOIN(",",TRUE,IF(지하철역사_IC!$B$2:$B$1282=AF129,지하철역사_IC!$A$2:$A$1282,""))</f>
        <v>서울1호선,신안산선</v>
      </c>
      <c r="AH129" s="9" cm="1">
        <f t="array" ref="AH129">RADIANS(SMALL(SQRT((지하철역사_IC!$D$2:$D$1282-표3_[[#This Row],[위도]])^2+(지하철역사_IC!$E$2:$E$1282-표3_[[#This Row],[경도]])^2),1))*6378137</f>
        <v>613.05307854776277</v>
      </c>
      <c r="AI129" s="8" t="str" cm="1">
        <f t="array" ref="AI129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29" s="8" t="str" cm="1">
        <f t="array" ref="AJ129">_xlfn.TEXTJOIN(",",TRUE,IF(지하철역사_IC!$Q$2:$Q$439=AI129,지하철역사_IC!$P$2:$P$439,""))</f>
        <v>다락</v>
      </c>
      <c r="AK129" s="9" cm="1">
        <f t="array" ref="AK129">RADIANS(SMALL(SQRT((지하철역사_IC!$V$2:$V$439-표3_[[#This Row],[위도]])^2+(지하철역사_IC!$T$2:$T$439-표3_[[#This Row],[경도]])^2),1))*6378137</f>
        <v>281.92813057263436</v>
      </c>
      <c r="AL129" cm="1">
        <f t="array" ref="AL1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29" t="str" cm="1">
        <f t="array" ref="AM129">kakaolatlon(표3_[[#This Row],[위도]],표3_[[#This Row],[경도]],"parcel")</f>
        <v>서울 금천구 가산동 319-8</v>
      </c>
      <c r="AN129">
        <f t="shared" si="9"/>
        <v>10</v>
      </c>
      <c r="AO129" t="str">
        <f t="shared" si="10"/>
        <v>이내</v>
      </c>
      <c r="AP129">
        <f t="shared" si="11"/>
        <v>10</v>
      </c>
      <c r="AQ129">
        <f t="shared" si="12"/>
        <v>10</v>
      </c>
      <c r="AR129" t="str">
        <f t="shared" si="13"/>
        <v>1층</v>
      </c>
    </row>
    <row r="130" spans="1:44" x14ac:dyDescent="0.3">
      <c r="A130" t="s">
        <v>8329</v>
      </c>
      <c r="B130" t="s">
        <v>7829</v>
      </c>
      <c r="C130" t="s">
        <v>7803</v>
      </c>
      <c r="D130" t="s">
        <v>7767</v>
      </c>
      <c r="E130" t="s">
        <v>2682</v>
      </c>
      <c r="F130" t="s">
        <v>7831</v>
      </c>
      <c r="G130" t="s">
        <v>7814</v>
      </c>
      <c r="H130">
        <v>2</v>
      </c>
      <c r="I130">
        <v>23000</v>
      </c>
      <c r="J130">
        <v>0</v>
      </c>
      <c r="K130" s="5" t="s">
        <v>8330</v>
      </c>
      <c r="L130">
        <v>40</v>
      </c>
      <c r="M130">
        <v>12</v>
      </c>
      <c r="N130">
        <v>1916</v>
      </c>
      <c r="O130">
        <v>26.55</v>
      </c>
      <c r="P130">
        <v>8</v>
      </c>
      <c r="Q130">
        <v>2875</v>
      </c>
      <c r="R130" t="s">
        <v>7823</v>
      </c>
      <c r="S130" s="1">
        <v>46045</v>
      </c>
      <c r="T130">
        <v>37.454250000000002</v>
      </c>
      <c r="U130">
        <v>126.88565699999999</v>
      </c>
      <c r="V130" t="s">
        <v>8331</v>
      </c>
      <c r="W130" t="s">
        <v>7880</v>
      </c>
      <c r="X130">
        <v>1</v>
      </c>
      <c r="Y130" t="s">
        <v>7810</v>
      </c>
      <c r="Z130" t="s">
        <v>7810</v>
      </c>
      <c r="AA130" t="s">
        <v>7811</v>
      </c>
      <c r="AB130" t="s">
        <v>8332</v>
      </c>
      <c r="AC130">
        <v>23000</v>
      </c>
      <c r="AD130" t="s">
        <v>7810</v>
      </c>
      <c r="AE130" s="2" t="str">
        <f>HYPERLINK("https://fin.land.naver.com/articles/"&amp;표3_[[#This Row],[매물번호]],"link")</f>
        <v>link</v>
      </c>
      <c r="AF130" s="8" t="str" cm="1">
        <f t="array" ref="AF13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30" s="8" t="str" cm="1">
        <f t="array" ref="AG130">_xlfn.TEXTJOIN(",",TRUE,IF(지하철역사_IC!$B$2:$B$1282=AF130,지하철역사_IC!$A$2:$A$1282,""))</f>
        <v>서울1호선</v>
      </c>
      <c r="AH130" s="9" cm="1">
        <f t="array" ref="AH130">RADIANS(SMALL(SQRT((지하철역사_IC!$D$2:$D$1282-표3_[[#This Row],[위도]])^2+(지하철역사_IC!$E$2:$E$1282-표3_[[#This Row],[경도]])^2),1))*6378137</f>
        <v>996.47654667196923</v>
      </c>
      <c r="AI130" s="8" t="str" cm="1">
        <f t="array" ref="AI13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30" s="8" t="str" cm="1">
        <f t="array" ref="AJ130">_xlfn.TEXTJOIN(",",TRUE,IF(지하철역사_IC!$Q$2:$Q$439=AI130,지하철역사_IC!$P$2:$P$439,""))</f>
        <v>다락</v>
      </c>
      <c r="AK130" s="9" cm="1">
        <f t="array" ref="AK130">RADIANS(SMALL(SQRT((지하철역사_IC!$V$2:$V$439-표3_[[#This Row],[위도]])^2+(지하철역사_IC!$T$2:$T$439-표3_[[#This Row],[경도]])^2),1))*6378137</f>
        <v>1340.8832328127305</v>
      </c>
      <c r="AL130" t="str" cm="1">
        <f t="array" ref="AL1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30" t="str" cm="1">
        <f t="array" ref="AM130">kakaolatlon(표3_[[#This Row],[위도]],표3_[[#This Row],[경도]],"parcel")</f>
        <v>경기 광명시 소하동 1284</v>
      </c>
      <c r="AN130">
        <f t="shared" si="9"/>
        <v>25</v>
      </c>
      <c r="AO130" t="str">
        <f t="shared" si="10"/>
        <v>이내</v>
      </c>
      <c r="AP130">
        <f t="shared" si="11"/>
        <v>26</v>
      </c>
      <c r="AQ130">
        <f t="shared" si="12"/>
        <v>9</v>
      </c>
      <c r="AR130" t="str">
        <f t="shared" si="13"/>
        <v>고</v>
      </c>
    </row>
    <row r="131" spans="1:44" x14ac:dyDescent="0.3">
      <c r="A131" t="s">
        <v>8333</v>
      </c>
      <c r="B131" t="s">
        <v>7802</v>
      </c>
      <c r="C131" t="s">
        <v>7803</v>
      </c>
      <c r="D131" t="s">
        <v>7767</v>
      </c>
      <c r="E131" t="s">
        <v>2682</v>
      </c>
      <c r="F131" t="s">
        <v>7831</v>
      </c>
      <c r="G131" t="s">
        <v>7805</v>
      </c>
      <c r="H131">
        <v>20</v>
      </c>
      <c r="I131">
        <v>38388</v>
      </c>
      <c r="J131">
        <v>0</v>
      </c>
      <c r="K131" s="5" t="s">
        <v>8334</v>
      </c>
      <c r="L131">
        <v>90</v>
      </c>
      <c r="M131">
        <v>27</v>
      </c>
      <c r="N131">
        <v>1421</v>
      </c>
      <c r="O131">
        <v>45.36</v>
      </c>
      <c r="P131">
        <v>13</v>
      </c>
      <c r="Q131">
        <v>2953</v>
      </c>
      <c r="R131" t="s">
        <v>7924</v>
      </c>
      <c r="S131" s="1">
        <v>46045</v>
      </c>
      <c r="T131">
        <v>37.466838000000003</v>
      </c>
      <c r="U131">
        <v>126.886843</v>
      </c>
      <c r="V131" t="s">
        <v>8335</v>
      </c>
      <c r="W131" t="s">
        <v>8297</v>
      </c>
      <c r="X131">
        <v>1</v>
      </c>
      <c r="Y131" t="s">
        <v>7810</v>
      </c>
      <c r="Z131" t="s">
        <v>7810</v>
      </c>
      <c r="AA131" t="s">
        <v>7826</v>
      </c>
      <c r="AB131" t="s">
        <v>8336</v>
      </c>
      <c r="AC131">
        <v>38388</v>
      </c>
      <c r="AD131" t="s">
        <v>7810</v>
      </c>
      <c r="AE131" s="2" t="str">
        <f>HYPERLINK("https://fin.land.naver.com/articles/"&amp;표3_[[#This Row],[매물번호]],"link")</f>
        <v>link</v>
      </c>
      <c r="AF131" s="8" t="str" cm="1">
        <f t="array" ref="AF131">_xlfn.LET(_xlpm.data,(지하철역사_IC!$D$2:$D$1282-표3_[[#This Row],[위도]])^2+(지하철역사_IC!$E$2:$E$1282-표3_[[#This Row],[경도]])^2,INDEX(지하철역사_IC!$B$2:$B$1282,MATCH(MIN(_xlpm.data),_xlpm.data,0)))</f>
        <v>독산</v>
      </c>
      <c r="AG131" s="8" t="str" cm="1">
        <f t="array" ref="AG131">_xlfn.TEXTJOIN(",",TRUE,IF(지하철역사_IC!$B$2:$B$1282=AF131,지하철역사_IC!$A$2:$A$1282,""))</f>
        <v>서울1호선,신안산선</v>
      </c>
      <c r="AH131" s="9" cm="1">
        <f t="array" ref="AH131">RADIANS(SMALL(SQRT((지하철역사_IC!$D$2:$D$1282-표3_[[#This Row],[위도]])^2+(지하철역사_IC!$E$2:$E$1282-표3_[[#This Row],[경도]])^2),1))*6378137</f>
        <v>270.9294477693</v>
      </c>
      <c r="AI131" s="8" t="str" cm="1">
        <f t="array" ref="AI131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31" s="8" t="str" cm="1">
        <f t="array" ref="AJ131">_xlfn.TEXTJOIN(",",TRUE,IF(지하철역사_IC!$Q$2:$Q$439=AI131,지하철역사_IC!$P$2:$P$439,""))</f>
        <v>다락</v>
      </c>
      <c r="AK131" s="9" cm="1">
        <f t="array" ref="AK131">RADIANS(SMALL(SQRT((지하철역사_IC!$V$2:$V$439-표3_[[#This Row],[위도]])^2+(지하철역사_IC!$T$2:$T$439-표3_[[#This Row],[경도]])^2),1))*6378137</f>
        <v>427.76003250965925</v>
      </c>
      <c r="AL131" cm="1">
        <f t="array" ref="AL1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31" t="str" cm="1">
        <f t="array" ref="AM131">kakaolatlon(표3_[[#This Row],[위도]],표3_[[#This Row],[경도]],"parcel")</f>
        <v>서울 금천구 가산동 691</v>
      </c>
      <c r="AN131">
        <f t="shared" ref="AN131:AN194" si="14">VALUE(LEFT($W131,FIND("년",$W131)-1))</f>
        <v>10</v>
      </c>
      <c r="AO131" t="str">
        <f t="shared" ref="AO131:AO194" si="15">IF(FIND("년",$W131)=3,MID($W131,FIND("년",$W131)+1,FIND("년",$W131)-1),MID($W131,FIND("년",$W131)+1,FIND("년",$W131)))</f>
        <v>이내</v>
      </c>
      <c r="AP131">
        <f t="shared" ref="AP131:AP194" si="16">IF(AN131&lt;11,10,IF(AND(AN131&lt;25,AO131="이내"),25,26))</f>
        <v>10</v>
      </c>
      <c r="AQ131">
        <f t="shared" ref="AQ131:AQ194" si="17">IF(P131&lt;10,9,IF(P131&lt;20,10,IF(P131&lt;30,20,IF(P131&lt;40,30,40))))</f>
        <v>10</v>
      </c>
      <c r="AR131" t="str">
        <f t="shared" ref="AR131:AR194" si="18">IF(D131="상가",IF(G131="1","1층",IF(G131="전체층","전체층",IF(LEFT(G131,1)="B","B1",IF(G131&lt;6,"저",IF(G131/H131&lt;=$BC$9,"저",IF(G131/H131&lt;=$BC$10,"중","고")))))),IF(LEFT(G131,1)="B","B1",IF(H131&lt;6,"저",IF(G131/H131&lt;=$BC$2,"저",IF(G131/H131&lt;=$BC$3,"중","고")))))</f>
        <v>1층</v>
      </c>
    </row>
    <row r="132" spans="1:44" x14ac:dyDescent="0.3">
      <c r="A132" t="s">
        <v>8337</v>
      </c>
      <c r="B132" t="s">
        <v>7862</v>
      </c>
      <c r="C132" t="s">
        <v>7846</v>
      </c>
      <c r="D132" t="s">
        <v>7767</v>
      </c>
      <c r="E132" t="s">
        <v>2682</v>
      </c>
      <c r="F132" t="s">
        <v>7804</v>
      </c>
      <c r="G132" t="s">
        <v>7940</v>
      </c>
      <c r="H132">
        <v>20</v>
      </c>
      <c r="I132">
        <v>53000</v>
      </c>
      <c r="J132">
        <v>0</v>
      </c>
      <c r="K132" s="5" t="s">
        <v>8338</v>
      </c>
      <c r="L132">
        <v>149</v>
      </c>
      <c r="M132">
        <v>45</v>
      </c>
      <c r="N132">
        <v>1177</v>
      </c>
      <c r="O132">
        <v>105.3</v>
      </c>
      <c r="P132">
        <v>31</v>
      </c>
      <c r="Q132">
        <v>1710</v>
      </c>
      <c r="R132" t="s">
        <v>7823</v>
      </c>
      <c r="S132" s="1">
        <v>46045</v>
      </c>
      <c r="T132">
        <v>37.481605000000002</v>
      </c>
      <c r="U132">
        <v>126.89734900000001</v>
      </c>
      <c r="V132" t="s">
        <v>8339</v>
      </c>
      <c r="W132" t="s">
        <v>7818</v>
      </c>
      <c r="X132">
        <v>1</v>
      </c>
      <c r="Y132" t="s">
        <v>7810</v>
      </c>
      <c r="Z132" t="s">
        <v>7810</v>
      </c>
      <c r="AA132" t="s">
        <v>7819</v>
      </c>
      <c r="AB132" t="s">
        <v>8340</v>
      </c>
      <c r="AC132">
        <v>53000</v>
      </c>
      <c r="AD132" t="s">
        <v>7810</v>
      </c>
      <c r="AE132" s="2" t="str">
        <f>HYPERLINK("https://fin.land.naver.com/articles/"&amp;표3_[[#This Row],[매물번호]],"link")</f>
        <v>link</v>
      </c>
      <c r="AF132" s="8" t="str" cm="1">
        <f t="array" ref="AF132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32" s="8" t="str" cm="1">
        <f t="array" ref="AG132">_xlfn.TEXTJOIN(",",TRUE,IF(지하철역사_IC!$B$2:$B$1282=AF132,지하철역사_IC!$A$2:$A$1282,""))</f>
        <v>서울2호선,신안산선</v>
      </c>
      <c r="AH132" s="9" cm="1">
        <f t="array" ref="AH132">RADIANS(SMALL(SQRT((지하철역사_IC!$D$2:$D$1282-표3_[[#This Row],[위도]])^2+(지하철역사_IC!$E$2:$E$1282-표3_[[#This Row],[경도]])^2),1))*6378137</f>
        <v>579.46358755589017</v>
      </c>
      <c r="AI132" s="8" t="str" cm="1">
        <f t="array" ref="AI132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32" s="8" t="str" cm="1">
        <f t="array" ref="AJ132">_xlfn.TEXTJOIN(",",TRUE,IF(지하철역사_IC!$Q$2:$Q$439=AI132,지하철역사_IC!$P$2:$P$439,""))</f>
        <v>다락</v>
      </c>
      <c r="AK132" s="9" cm="1">
        <f t="array" ref="AK132">RADIANS(SMALL(SQRT((지하철역사_IC!$V$2:$V$439-표3_[[#This Row],[위도]])^2+(지하철역사_IC!$T$2:$T$439-표3_[[#This Row],[경도]])^2),1))*6378137</f>
        <v>430.77213377198922</v>
      </c>
      <c r="AL132" cm="1">
        <f t="array" ref="AL1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32" t="str" cm="1">
        <f t="array" ref="AM132">kakaolatlon(표3_[[#This Row],[위도]],표3_[[#This Row],[경도]],"parcel")</f>
        <v>서울 구로구 구로동 830-1</v>
      </c>
      <c r="AN132">
        <f t="shared" si="14"/>
        <v>10</v>
      </c>
      <c r="AO132" t="str">
        <f t="shared" si="15"/>
        <v>이내</v>
      </c>
      <c r="AP132">
        <f t="shared" si="16"/>
        <v>10</v>
      </c>
      <c r="AQ132">
        <f t="shared" si="17"/>
        <v>30</v>
      </c>
      <c r="AR132" t="str">
        <f t="shared" si="18"/>
        <v>저</v>
      </c>
    </row>
    <row r="133" spans="1:44" x14ac:dyDescent="0.3">
      <c r="A133" t="s">
        <v>8341</v>
      </c>
      <c r="B133" t="s">
        <v>7862</v>
      </c>
      <c r="C133" t="s">
        <v>7830</v>
      </c>
      <c r="D133" t="s">
        <v>7767</v>
      </c>
      <c r="E133" t="s">
        <v>2682</v>
      </c>
      <c r="F133" t="s">
        <v>8072</v>
      </c>
      <c r="G133" t="s">
        <v>6152</v>
      </c>
      <c r="H133">
        <v>14</v>
      </c>
      <c r="I133">
        <v>40000</v>
      </c>
      <c r="J133">
        <v>0</v>
      </c>
      <c r="K133" s="5" t="s">
        <v>8005</v>
      </c>
      <c r="L133">
        <v>219</v>
      </c>
      <c r="M133">
        <v>66</v>
      </c>
      <c r="N133">
        <v>606</v>
      </c>
      <c r="O133">
        <v>132.66</v>
      </c>
      <c r="P133">
        <v>40</v>
      </c>
      <c r="Q133">
        <v>1000</v>
      </c>
      <c r="R133" t="s">
        <v>7936</v>
      </c>
      <c r="S133" s="1">
        <v>46052</v>
      </c>
      <c r="T133">
        <v>37.481538</v>
      </c>
      <c r="U133">
        <v>126.89344800000001</v>
      </c>
      <c r="V133" t="s">
        <v>8342</v>
      </c>
      <c r="W133" t="s">
        <v>8343</v>
      </c>
      <c r="X133">
        <v>1</v>
      </c>
      <c r="Y133" t="s">
        <v>7810</v>
      </c>
      <c r="Z133" t="s">
        <v>7810</v>
      </c>
      <c r="AA133" t="s">
        <v>7826</v>
      </c>
      <c r="AB133" t="s">
        <v>8018</v>
      </c>
      <c r="AC133">
        <v>40000</v>
      </c>
      <c r="AD133" t="s">
        <v>7810</v>
      </c>
      <c r="AE133" s="2" t="str">
        <f>HYPERLINK("https://fin.land.naver.com/articles/"&amp;표3_[[#This Row],[매물번호]],"link")</f>
        <v>link</v>
      </c>
      <c r="AF133" s="8" t="str" cm="1">
        <f t="array" ref="AF133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33" s="8" t="str" cm="1">
        <f t="array" ref="AG133">_xlfn.TEXTJOIN(",",TRUE,IF(지하철역사_IC!$B$2:$B$1282=AF133,지하철역사_IC!$A$2:$A$1282,""))</f>
        <v>서울7호선</v>
      </c>
      <c r="AH133" s="9" cm="1">
        <f t="array" ref="AH133">RADIANS(SMALL(SQRT((지하철역사_IC!$D$2:$D$1282-표3_[[#This Row],[위도]])^2+(지하철역사_IC!$E$2:$E$1282-표3_[[#This Row],[경도]])^2),1))*6378137</f>
        <v>839.03200904316361</v>
      </c>
      <c r="AI133" s="8" t="str" cm="1">
        <f t="array" ref="AI133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33" s="8" t="str" cm="1">
        <f t="array" ref="AJ133">_xlfn.TEXTJOIN(",",TRUE,IF(지하철역사_IC!$Q$2:$Q$439=AI133,지하철역사_IC!$P$2:$P$439,""))</f>
        <v>다락</v>
      </c>
      <c r="AK133" s="9" cm="1">
        <f t="array" ref="AK133">RADIANS(SMALL(SQRT((지하철역사_IC!$V$2:$V$439-표3_[[#This Row],[위도]])^2+(지하철역사_IC!$T$2:$T$439-표3_[[#This Row],[경도]])^2),1))*6378137</f>
        <v>8.8006095505050581</v>
      </c>
      <c r="AL133" cm="1">
        <f t="array" ref="AL1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33" t="str" cm="1">
        <f t="array" ref="AM133">kakaolatlon(표3_[[#This Row],[위도]],표3_[[#This Row],[경도]],"parcel")</f>
        <v>서울 구로구 구로동 235-2</v>
      </c>
      <c r="AN133">
        <f t="shared" si="14"/>
        <v>25</v>
      </c>
      <c r="AO133" t="str">
        <f t="shared" si="15"/>
        <v>이내</v>
      </c>
      <c r="AP133">
        <f t="shared" si="16"/>
        <v>26</v>
      </c>
      <c r="AQ133">
        <f t="shared" si="17"/>
        <v>40</v>
      </c>
      <c r="AR133" t="str">
        <f t="shared" si="18"/>
        <v>B1</v>
      </c>
    </row>
    <row r="134" spans="1:44" x14ac:dyDescent="0.3">
      <c r="A134" t="s">
        <v>8344</v>
      </c>
      <c r="B134" t="s">
        <v>7802</v>
      </c>
      <c r="C134" t="s">
        <v>7803</v>
      </c>
      <c r="D134" t="s">
        <v>7767</v>
      </c>
      <c r="E134" t="s">
        <v>2682</v>
      </c>
      <c r="F134" t="s">
        <v>8072</v>
      </c>
      <c r="G134" t="s">
        <v>7940</v>
      </c>
      <c r="H134">
        <v>20</v>
      </c>
      <c r="I134">
        <v>1576000</v>
      </c>
      <c r="J134">
        <v>0</v>
      </c>
      <c r="K134" s="5" t="s">
        <v>8292</v>
      </c>
      <c r="L134">
        <v>2895</v>
      </c>
      <c r="M134">
        <v>875</v>
      </c>
      <c r="N134">
        <v>1801</v>
      </c>
      <c r="O134">
        <v>1511</v>
      </c>
      <c r="P134">
        <v>457</v>
      </c>
      <c r="Q134">
        <v>3449</v>
      </c>
      <c r="R134" t="s">
        <v>7807</v>
      </c>
      <c r="S134" s="1">
        <v>46052</v>
      </c>
      <c r="T134">
        <v>37.480992999999998</v>
      </c>
      <c r="U134">
        <v>126.886343</v>
      </c>
      <c r="W134" t="s">
        <v>8345</v>
      </c>
      <c r="X134">
        <v>1</v>
      </c>
      <c r="Y134" t="s">
        <v>7810</v>
      </c>
      <c r="Z134" t="s">
        <v>7810</v>
      </c>
      <c r="AA134" t="s">
        <v>7811</v>
      </c>
      <c r="AB134" t="s">
        <v>7812</v>
      </c>
      <c r="AC134">
        <v>1576000</v>
      </c>
      <c r="AD134" t="s">
        <v>7810</v>
      </c>
      <c r="AE134" s="2" t="str">
        <f>HYPERLINK("https://fin.land.naver.com/articles/"&amp;표3_[[#This Row],[매물번호]],"link")</f>
        <v>link</v>
      </c>
      <c r="AF134" s="8" t="str" cm="1">
        <f t="array" ref="AF134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34" s="8" t="str" cm="1">
        <f t="array" ref="AG134">_xlfn.TEXTJOIN(",",TRUE,IF(지하철역사_IC!$B$2:$B$1282=AF134,지하철역사_IC!$A$2:$A$1282,""))</f>
        <v>서울7호선</v>
      </c>
      <c r="AH134" s="9" cm="1">
        <f t="array" ref="AH134">RADIANS(SMALL(SQRT((지하철역사_IC!$D$2:$D$1282-표3_[[#This Row],[위도]])^2+(지하철역사_IC!$E$2:$E$1282-표3_[[#This Row],[경도]])^2),1))*6378137</f>
        <v>439.04906334070779</v>
      </c>
      <c r="AI134" s="8" t="str" cm="1">
        <f t="array" ref="AI134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34" s="8" t="str" cm="1">
        <f t="array" ref="AJ134">_xlfn.TEXTJOIN(",",TRUE,IF(지하철역사_IC!$Q$2:$Q$439=AI134,지하철역사_IC!$P$2:$P$439,""))</f>
        <v>다락</v>
      </c>
      <c r="AK134" s="9" cm="1">
        <f t="array" ref="AK134">RADIANS(SMALL(SQRT((지하철역사_IC!$V$2:$V$439-표3_[[#This Row],[위도]])^2+(지하철역사_IC!$T$2:$T$439-표3_[[#This Row],[경도]])^2),1))*6378137</f>
        <v>590.51175941893723</v>
      </c>
      <c r="AL134" cm="1">
        <f t="array" ref="AL1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34" t="str" cm="1">
        <f t="array" ref="AM134">kakaolatlon(표3_[[#This Row],[위도]],표3_[[#This Row],[경도]],"parcel")</f>
        <v>서울 금천구 가산동 60-3</v>
      </c>
      <c r="AN134">
        <f t="shared" si="14"/>
        <v>25</v>
      </c>
      <c r="AO134" t="str">
        <f t="shared" si="15"/>
        <v>이내</v>
      </c>
      <c r="AP134">
        <f t="shared" si="16"/>
        <v>26</v>
      </c>
      <c r="AQ134">
        <f t="shared" si="17"/>
        <v>40</v>
      </c>
      <c r="AR134" t="str">
        <f t="shared" si="18"/>
        <v>저</v>
      </c>
    </row>
    <row r="135" spans="1:44" x14ac:dyDescent="0.3">
      <c r="A135" t="s">
        <v>8346</v>
      </c>
      <c r="B135" t="s">
        <v>7802</v>
      </c>
      <c r="C135" t="s">
        <v>7846</v>
      </c>
      <c r="D135" t="s">
        <v>7767</v>
      </c>
      <c r="E135" t="s">
        <v>2682</v>
      </c>
      <c r="F135" t="s">
        <v>7804</v>
      </c>
      <c r="G135" t="s">
        <v>8347</v>
      </c>
      <c r="H135">
        <v>14</v>
      </c>
      <c r="I135">
        <v>160000</v>
      </c>
      <c r="J135">
        <v>0</v>
      </c>
      <c r="K135" s="5" t="s">
        <v>8348</v>
      </c>
      <c r="L135">
        <v>187</v>
      </c>
      <c r="M135">
        <v>56</v>
      </c>
      <c r="N135">
        <v>2857</v>
      </c>
      <c r="O135">
        <v>136.5</v>
      </c>
      <c r="P135">
        <v>41</v>
      </c>
      <c r="Q135">
        <v>3902</v>
      </c>
      <c r="R135" t="s">
        <v>7853</v>
      </c>
      <c r="S135" s="1">
        <v>46045</v>
      </c>
      <c r="T135">
        <v>37.477482000000002</v>
      </c>
      <c r="U135">
        <v>126.891238</v>
      </c>
      <c r="V135" t="s">
        <v>8349</v>
      </c>
      <c r="W135" t="s">
        <v>8350</v>
      </c>
      <c r="X135">
        <v>1</v>
      </c>
      <c r="Y135" t="s">
        <v>7810</v>
      </c>
      <c r="Z135" t="s">
        <v>7810</v>
      </c>
      <c r="AA135" t="s">
        <v>7826</v>
      </c>
      <c r="AB135" t="s">
        <v>8351</v>
      </c>
      <c r="AC135">
        <v>160000</v>
      </c>
      <c r="AD135" t="s">
        <v>7810</v>
      </c>
      <c r="AE135" s="2" t="str">
        <f>HYPERLINK("https://fin.land.naver.com/articles/"&amp;표3_[[#This Row],[매물번호]],"link")</f>
        <v>link</v>
      </c>
      <c r="AF135" s="8" t="str" cm="1">
        <f t="array" ref="AF135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35" s="8" t="str" cm="1">
        <f t="array" ref="AG135">_xlfn.TEXTJOIN(",",TRUE,IF(지하철역사_IC!$B$2:$B$1282=AF135,지하철역사_IC!$A$2:$A$1282,""))</f>
        <v>서울7호선</v>
      </c>
      <c r="AH135" s="9" cm="1">
        <f t="array" ref="AH135">RADIANS(SMALL(SQRT((지하철역사_IC!$D$2:$D$1282-표3_[[#This Row],[위도]])^2+(지하철역사_IC!$E$2:$E$1282-표3_[[#This Row],[경도]])^2),1))*6378137</f>
        <v>969.20750232146929</v>
      </c>
      <c r="AI135" s="8" t="str" cm="1">
        <f t="array" ref="AI135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35" s="8" t="str" cm="1">
        <f t="array" ref="AJ135">_xlfn.TEXTJOIN(",",TRUE,IF(지하철역사_IC!$Q$2:$Q$439=AI135,지하철역사_IC!$P$2:$P$439,""))</f>
        <v>다락</v>
      </c>
      <c r="AK135" s="9" cm="1">
        <f t="array" ref="AK135">RADIANS(SMALL(SQRT((지하철역사_IC!$V$2:$V$439-표3_[[#This Row],[위도]])^2+(지하철역사_IC!$T$2:$T$439-표3_[[#This Row],[경도]])^2),1))*6378137</f>
        <v>206.89181155917842</v>
      </c>
      <c r="AL135" cm="1">
        <f t="array" ref="AL1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4</v>
      </c>
      <c r="AM135" t="str" cm="1">
        <f t="array" ref="AM135">kakaolatlon(표3_[[#This Row],[위도]],표3_[[#This Row],[경도]],"parcel")</f>
        <v>서울 금천구 가산동 143-7</v>
      </c>
      <c r="AN135">
        <f t="shared" si="14"/>
        <v>4</v>
      </c>
      <c r="AO135" t="str">
        <f t="shared" si="15"/>
        <v>이내</v>
      </c>
      <c r="AP135">
        <f t="shared" si="16"/>
        <v>10</v>
      </c>
      <c r="AQ135">
        <f t="shared" si="17"/>
        <v>40</v>
      </c>
      <c r="AR135" t="str">
        <f t="shared" si="18"/>
        <v>고</v>
      </c>
    </row>
    <row r="136" spans="1:44" x14ac:dyDescent="0.3">
      <c r="A136" t="s">
        <v>8352</v>
      </c>
      <c r="B136" t="s">
        <v>7862</v>
      </c>
      <c r="C136" t="s">
        <v>7830</v>
      </c>
      <c r="D136" t="s">
        <v>7767</v>
      </c>
      <c r="E136" t="s">
        <v>2682</v>
      </c>
      <c r="F136" t="s">
        <v>8164</v>
      </c>
      <c r="G136" t="s">
        <v>7814</v>
      </c>
      <c r="H136">
        <v>18</v>
      </c>
      <c r="I136">
        <v>140000</v>
      </c>
      <c r="J136">
        <v>0</v>
      </c>
      <c r="K136" s="5" t="s">
        <v>8353</v>
      </c>
      <c r="L136">
        <v>430</v>
      </c>
      <c r="M136">
        <v>130</v>
      </c>
      <c r="N136">
        <v>1076</v>
      </c>
      <c r="O136">
        <v>230</v>
      </c>
      <c r="P136">
        <v>69</v>
      </c>
      <c r="Q136">
        <v>2029</v>
      </c>
      <c r="R136" t="s">
        <v>7848</v>
      </c>
      <c r="S136" s="1">
        <v>46055</v>
      </c>
      <c r="T136">
        <v>37.480784</v>
      </c>
      <c r="U136">
        <v>126.892799</v>
      </c>
      <c r="V136" t="s">
        <v>8354</v>
      </c>
      <c r="W136" t="s">
        <v>8355</v>
      </c>
      <c r="X136">
        <v>2</v>
      </c>
      <c r="Y136" t="s">
        <v>8353</v>
      </c>
      <c r="Z136" t="s">
        <v>8353</v>
      </c>
      <c r="AA136" t="s">
        <v>7826</v>
      </c>
      <c r="AB136" t="s">
        <v>8018</v>
      </c>
      <c r="AC136">
        <v>140000</v>
      </c>
      <c r="AD136" t="s">
        <v>7810</v>
      </c>
      <c r="AE136" s="2" t="str">
        <f>HYPERLINK("https://fin.land.naver.com/articles/"&amp;표3_[[#This Row],[매물번호]],"link")</f>
        <v>link</v>
      </c>
      <c r="AF136" s="8" t="str" cm="1">
        <f t="array" ref="AF136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36" s="8" t="str" cm="1">
        <f t="array" ref="AG136">_xlfn.TEXTJOIN(",",TRUE,IF(지하철역사_IC!$B$2:$B$1282=AF136,지하철역사_IC!$A$2:$A$1282,""))</f>
        <v>서울7호선</v>
      </c>
      <c r="AH136" s="9" cm="1">
        <f t="array" ref="AH136">RADIANS(SMALL(SQRT((지하철역사_IC!$D$2:$D$1282-표3_[[#This Row],[위도]])^2+(지하철역사_IC!$E$2:$E$1282-표3_[[#This Row],[경도]])^2),1))*6378137</f>
        <v>819.1997721328064</v>
      </c>
      <c r="AI136" s="8" t="str" cm="1">
        <f t="array" ref="AI136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36" s="8" t="str" cm="1">
        <f t="array" ref="AJ136">_xlfn.TEXTJOIN(",",TRUE,IF(지하철역사_IC!$Q$2:$Q$439=AI136,지하철역사_IC!$P$2:$P$439,""))</f>
        <v>다락</v>
      </c>
      <c r="AK136" s="9" cm="1">
        <f t="array" ref="AK136">RADIANS(SMALL(SQRT((지하철역사_IC!$V$2:$V$439-표3_[[#This Row],[위도]])^2+(지하철역사_IC!$T$2:$T$439-표3_[[#This Row],[경도]])^2),1))*6378137</f>
        <v>119.17316292878297</v>
      </c>
      <c r="AL136" cm="1">
        <f t="array" ref="AL1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36" t="str" cm="1">
        <f t="array" ref="AM136">kakaolatlon(표3_[[#This Row],[위도]],표3_[[#This Row],[경도]],"parcel")</f>
        <v>서울 구로구 구로동 851</v>
      </c>
      <c r="AN136">
        <f t="shared" si="14"/>
        <v>25</v>
      </c>
      <c r="AO136" t="str">
        <f t="shared" si="15"/>
        <v>이내</v>
      </c>
      <c r="AP136">
        <f t="shared" si="16"/>
        <v>26</v>
      </c>
      <c r="AQ136">
        <f t="shared" si="17"/>
        <v>40</v>
      </c>
      <c r="AR136" t="str">
        <f t="shared" si="18"/>
        <v>저</v>
      </c>
    </row>
    <row r="137" spans="1:44" x14ac:dyDescent="0.3">
      <c r="A137" t="s">
        <v>8356</v>
      </c>
      <c r="B137" t="s">
        <v>7802</v>
      </c>
      <c r="C137" t="s">
        <v>7830</v>
      </c>
      <c r="D137" t="s">
        <v>7767</v>
      </c>
      <c r="E137" t="s">
        <v>2682</v>
      </c>
      <c r="F137" t="s">
        <v>8164</v>
      </c>
      <c r="G137" t="s">
        <v>7805</v>
      </c>
      <c r="H137">
        <v>15</v>
      </c>
      <c r="I137">
        <v>100000</v>
      </c>
      <c r="J137">
        <v>0</v>
      </c>
      <c r="K137" s="5" t="s">
        <v>8016</v>
      </c>
      <c r="L137">
        <v>122</v>
      </c>
      <c r="M137">
        <v>36</v>
      </c>
      <c r="N137">
        <v>2777</v>
      </c>
      <c r="O137">
        <v>61.48</v>
      </c>
      <c r="P137">
        <v>18</v>
      </c>
      <c r="Q137">
        <v>5556</v>
      </c>
      <c r="R137" t="s">
        <v>7924</v>
      </c>
      <c r="S137" s="1">
        <v>46055</v>
      </c>
      <c r="T137">
        <v>37.465876999999999</v>
      </c>
      <c r="U137">
        <v>126.888881</v>
      </c>
      <c r="V137" t="s">
        <v>8357</v>
      </c>
      <c r="W137" t="s">
        <v>8297</v>
      </c>
      <c r="X137">
        <v>1</v>
      </c>
      <c r="Y137" t="s">
        <v>7810</v>
      </c>
      <c r="Z137" t="s">
        <v>7810</v>
      </c>
      <c r="AA137" t="s">
        <v>7811</v>
      </c>
      <c r="AB137" t="s">
        <v>8358</v>
      </c>
      <c r="AC137">
        <v>100000</v>
      </c>
      <c r="AD137" t="s">
        <v>7810</v>
      </c>
      <c r="AE137" s="2" t="str">
        <f>HYPERLINK("https://fin.land.naver.com/articles/"&amp;표3_[[#This Row],[매물번호]],"link")</f>
        <v>link</v>
      </c>
      <c r="AF137" s="8" t="str" cm="1">
        <f t="array" ref="AF137">_xlfn.LET(_xlpm.data,(지하철역사_IC!$D$2:$D$1282-표3_[[#This Row],[위도]])^2+(지하철역사_IC!$E$2:$E$1282-표3_[[#This Row],[경도]])^2,INDEX(지하철역사_IC!$B$2:$B$1282,MATCH(MIN(_xlpm.data),_xlpm.data,0)))</f>
        <v>독산</v>
      </c>
      <c r="AG137" s="8" t="str" cm="1">
        <f t="array" ref="AG137">_xlfn.TEXTJOIN(",",TRUE,IF(지하철역사_IC!$B$2:$B$1282=AF137,지하철역사_IC!$A$2:$A$1282,""))</f>
        <v>서울1호선,신안산선</v>
      </c>
      <c r="AH137" s="9" cm="1">
        <f t="array" ref="AH137">RADIANS(SMALL(SQRT((지하철역사_IC!$D$2:$D$1282-표3_[[#This Row],[위도]])^2+(지하철역사_IC!$E$2:$E$1282-표3_[[#This Row],[경도]])^2),1))*6378137</f>
        <v>82.207535019376081</v>
      </c>
      <c r="AI137" s="8" t="str" cm="1">
        <f t="array" ref="AI137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37" s="8" t="str" cm="1">
        <f t="array" ref="AJ137">_xlfn.TEXTJOIN(",",TRUE,IF(지하철역사_IC!$Q$2:$Q$439=AI137,지하철역사_IC!$P$2:$P$439,""))</f>
        <v>다락</v>
      </c>
      <c r="AK137" s="9" cm="1">
        <f t="array" ref="AK137">RADIANS(SMALL(SQRT((지하철역사_IC!$V$2:$V$439-표3_[[#This Row],[위도]])^2+(지하철역사_IC!$T$2:$T$439-표3_[[#This Row],[경도]])^2),1))*6378137</f>
        <v>666.54079608886377</v>
      </c>
      <c r="AL137" t="str" cm="1">
        <f t="array" ref="AL1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37" t="str" cm="1">
        <f t="array" ref="AM137">kakaolatlon(표3_[[#This Row],[위도]],표3_[[#This Row],[경도]],"parcel")</f>
        <v>서울 금천구 가산동 714</v>
      </c>
      <c r="AN137">
        <f t="shared" si="14"/>
        <v>10</v>
      </c>
      <c r="AO137" t="str">
        <f t="shared" si="15"/>
        <v>이내</v>
      </c>
      <c r="AP137">
        <f t="shared" si="16"/>
        <v>10</v>
      </c>
      <c r="AQ137">
        <f t="shared" si="17"/>
        <v>10</v>
      </c>
      <c r="AR137" t="str">
        <f t="shared" si="18"/>
        <v>1층</v>
      </c>
    </row>
    <row r="138" spans="1:44" x14ac:dyDescent="0.3">
      <c r="A138" t="s">
        <v>8359</v>
      </c>
      <c r="B138" t="s">
        <v>7904</v>
      </c>
      <c r="C138" t="s">
        <v>7830</v>
      </c>
      <c r="D138" t="s">
        <v>7767</v>
      </c>
      <c r="E138" t="s">
        <v>2682</v>
      </c>
      <c r="F138" t="s">
        <v>8164</v>
      </c>
      <c r="G138" t="s">
        <v>7839</v>
      </c>
      <c r="H138">
        <v>15</v>
      </c>
      <c r="I138">
        <v>170000</v>
      </c>
      <c r="J138">
        <v>0</v>
      </c>
      <c r="K138" s="5" t="s">
        <v>7991</v>
      </c>
      <c r="L138">
        <v>193</v>
      </c>
      <c r="M138">
        <v>58</v>
      </c>
      <c r="N138">
        <v>2931</v>
      </c>
      <c r="O138">
        <v>115.42</v>
      </c>
      <c r="P138">
        <v>34</v>
      </c>
      <c r="Q138">
        <v>5000</v>
      </c>
      <c r="R138" t="s">
        <v>7816</v>
      </c>
      <c r="S138" s="1">
        <v>46055</v>
      </c>
      <c r="T138">
        <v>37.482787000000002</v>
      </c>
      <c r="U138">
        <v>126.90198599999999</v>
      </c>
      <c r="V138" t="s">
        <v>8360</v>
      </c>
      <c r="W138" t="s">
        <v>8361</v>
      </c>
      <c r="X138">
        <v>1</v>
      </c>
      <c r="Y138" t="s">
        <v>7810</v>
      </c>
      <c r="Z138" t="s">
        <v>7810</v>
      </c>
      <c r="AA138" t="s">
        <v>7826</v>
      </c>
      <c r="AB138" t="s">
        <v>8362</v>
      </c>
      <c r="AC138">
        <v>170000</v>
      </c>
      <c r="AD138" t="s">
        <v>7810</v>
      </c>
      <c r="AE138" s="2" t="str">
        <f>HYPERLINK("https://fin.land.naver.com/articles/"&amp;표3_[[#This Row],[매물번호]],"link")</f>
        <v>link</v>
      </c>
      <c r="AF138" s="8" t="str" cm="1">
        <f t="array" ref="AF13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38" s="8" t="str" cm="1">
        <f t="array" ref="AG138">_xlfn.TEXTJOIN(",",TRUE,IF(지하철역사_IC!$B$2:$B$1282=AF138,지하철역사_IC!$A$2:$A$1282,""))</f>
        <v>서울2호선,신안산선</v>
      </c>
      <c r="AH138" s="9" cm="1">
        <f t="array" ref="AH138">RADIANS(SMALL(SQRT((지하철역사_IC!$D$2:$D$1282-표3_[[#This Row],[위도]])^2+(지하철역사_IC!$E$2:$E$1282-표3_[[#This Row],[경도]])^2),1))*6378137</f>
        <v>321.3918943454662</v>
      </c>
      <c r="AI138" s="8" t="str" cm="1">
        <f t="array" ref="AI13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138" s="8" t="str" cm="1">
        <f t="array" ref="AJ138">_xlfn.TEXTJOIN(",",TRUE,IF(지하철역사_IC!$Q$2:$Q$439=AI138,지하철역사_IC!$P$2:$P$439,""))</f>
        <v>다락</v>
      </c>
      <c r="AK138" s="9" cm="1">
        <f t="array" ref="AK138">RADIANS(SMALL(SQRT((지하철역사_IC!$V$2:$V$439-표3_[[#This Row],[위도]])^2+(지하철역사_IC!$T$2:$T$439-표3_[[#This Row],[경도]])^2),1))*6378137</f>
        <v>234.76186307188985</v>
      </c>
      <c r="AL138" cm="1">
        <f t="array" ref="AL1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38" t="str" cm="1">
        <f t="array" ref="AM138">kakaolatlon(표3_[[#This Row],[위도]],표3_[[#This Row],[경도]],"parcel")</f>
        <v>서울 관악구 신림동 1655-17</v>
      </c>
      <c r="AN138">
        <f t="shared" si="14"/>
        <v>10</v>
      </c>
      <c r="AO138" t="str">
        <f t="shared" si="15"/>
        <v>이내</v>
      </c>
      <c r="AP138">
        <f t="shared" si="16"/>
        <v>10</v>
      </c>
      <c r="AQ138">
        <f t="shared" si="17"/>
        <v>30</v>
      </c>
      <c r="AR138" t="str">
        <f t="shared" si="18"/>
        <v>저</v>
      </c>
    </row>
    <row r="139" spans="1:44" x14ac:dyDescent="0.3">
      <c r="A139" t="s">
        <v>8363</v>
      </c>
      <c r="B139" t="s">
        <v>7802</v>
      </c>
      <c r="C139" t="s">
        <v>7803</v>
      </c>
      <c r="D139" t="s">
        <v>7767</v>
      </c>
      <c r="E139" t="s">
        <v>2682</v>
      </c>
      <c r="F139" t="s">
        <v>8164</v>
      </c>
      <c r="G139" t="s">
        <v>6152</v>
      </c>
      <c r="H139">
        <v>20</v>
      </c>
      <c r="I139">
        <v>87000</v>
      </c>
      <c r="J139">
        <v>0</v>
      </c>
      <c r="K139" s="5" t="s">
        <v>8364</v>
      </c>
      <c r="L139">
        <v>224</v>
      </c>
      <c r="M139">
        <v>67</v>
      </c>
      <c r="N139">
        <v>1298</v>
      </c>
      <c r="O139">
        <v>116.87</v>
      </c>
      <c r="P139">
        <v>35</v>
      </c>
      <c r="Q139">
        <v>2486</v>
      </c>
      <c r="R139" t="s">
        <v>7816</v>
      </c>
      <c r="S139" s="1">
        <v>46055</v>
      </c>
      <c r="T139">
        <v>37.481403999999998</v>
      </c>
      <c r="U139">
        <v>126.883927</v>
      </c>
      <c r="V139" t="s">
        <v>8365</v>
      </c>
      <c r="W139" t="s">
        <v>7855</v>
      </c>
      <c r="X139">
        <v>1</v>
      </c>
      <c r="Y139" t="s">
        <v>7810</v>
      </c>
      <c r="Z139" t="s">
        <v>7810</v>
      </c>
      <c r="AA139" t="s">
        <v>7896</v>
      </c>
      <c r="AB139" t="s">
        <v>8366</v>
      </c>
      <c r="AC139">
        <v>87000</v>
      </c>
      <c r="AD139" t="s">
        <v>7810</v>
      </c>
      <c r="AE139" s="2" t="str">
        <f>HYPERLINK("https://fin.land.naver.com/articles/"&amp;표3_[[#This Row],[매물번호]],"link")</f>
        <v>link</v>
      </c>
      <c r="AF139" s="8" t="str" cm="1">
        <f t="array" ref="AF139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39" s="8" t="str" cm="1">
        <f t="array" ref="AG139">_xlfn.TEXTJOIN(",",TRUE,IF(지하철역사_IC!$B$2:$B$1282=AF139,지하철역사_IC!$A$2:$A$1282,""))</f>
        <v>서울1호선,서울7호선</v>
      </c>
      <c r="AH139" s="9" cm="1">
        <f t="array" ref="AH139">RADIANS(SMALL(SQRT((지하철역사_IC!$D$2:$D$1282-표3_[[#This Row],[위도]])^2+(지하철역사_IC!$E$2:$E$1282-표3_[[#This Row],[경도]])^2),1))*6378137</f>
        <v>218.84356585580591</v>
      </c>
      <c r="AI139" s="8" t="str" cm="1">
        <f t="array" ref="AI139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39" s="8" t="str" cm="1">
        <f t="array" ref="AJ139">_xlfn.TEXTJOIN(",",TRUE,IF(지하철역사_IC!$Q$2:$Q$439=AI139,지하철역사_IC!$P$2:$P$439,""))</f>
        <v>다락</v>
      </c>
      <c r="AK139" s="9" cm="1">
        <f t="array" ref="AK139">RADIANS(SMALL(SQRT((지하철역사_IC!$V$2:$V$439-표3_[[#This Row],[위도]])^2+(지하철역사_IC!$T$2:$T$439-표3_[[#This Row],[경도]])^2),1))*6378137</f>
        <v>466.62710129074901</v>
      </c>
      <c r="AL139" cm="1">
        <f t="array" ref="AL1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39" t="str" cm="1">
        <f t="array" ref="AM139">kakaolatlon(표3_[[#This Row],[위도]],표3_[[#This Row],[경도]],"parcel")</f>
        <v>서울 금천구 가산동 50-3</v>
      </c>
      <c r="AN139">
        <f t="shared" si="14"/>
        <v>25</v>
      </c>
      <c r="AO139" t="str">
        <f t="shared" si="15"/>
        <v>이내</v>
      </c>
      <c r="AP139">
        <f t="shared" si="16"/>
        <v>26</v>
      </c>
      <c r="AQ139">
        <f t="shared" si="17"/>
        <v>30</v>
      </c>
      <c r="AR139" t="str">
        <f t="shared" si="18"/>
        <v>B1</v>
      </c>
    </row>
    <row r="140" spans="1:44" x14ac:dyDescent="0.3">
      <c r="A140" t="s">
        <v>8367</v>
      </c>
      <c r="B140" t="s">
        <v>7829</v>
      </c>
      <c r="C140" t="s">
        <v>7830</v>
      </c>
      <c r="D140" t="s">
        <v>7767</v>
      </c>
      <c r="E140" t="s">
        <v>2682</v>
      </c>
      <c r="F140" t="s">
        <v>8164</v>
      </c>
      <c r="G140" t="s">
        <v>7805</v>
      </c>
      <c r="H140">
        <v>8</v>
      </c>
      <c r="I140">
        <v>60000</v>
      </c>
      <c r="J140">
        <v>0</v>
      </c>
      <c r="K140" s="5" t="s">
        <v>7965</v>
      </c>
      <c r="L140">
        <v>64</v>
      </c>
      <c r="M140">
        <v>19</v>
      </c>
      <c r="N140">
        <v>3157</v>
      </c>
      <c r="O140">
        <v>39.99</v>
      </c>
      <c r="P140">
        <v>12</v>
      </c>
      <c r="Q140">
        <v>5000</v>
      </c>
      <c r="R140" t="s">
        <v>7816</v>
      </c>
      <c r="S140" s="1">
        <v>46055</v>
      </c>
      <c r="T140">
        <v>37.447268999999999</v>
      </c>
      <c r="U140">
        <v>126.88336099999999</v>
      </c>
      <c r="V140" t="s">
        <v>8368</v>
      </c>
      <c r="W140" t="s">
        <v>8369</v>
      </c>
      <c r="X140">
        <v>1</v>
      </c>
      <c r="Y140" t="s">
        <v>7810</v>
      </c>
      <c r="Z140" t="s">
        <v>7810</v>
      </c>
      <c r="AA140" t="s">
        <v>7843</v>
      </c>
      <c r="AB140" t="s">
        <v>7844</v>
      </c>
      <c r="AC140">
        <v>60000</v>
      </c>
      <c r="AD140" t="s">
        <v>7810</v>
      </c>
      <c r="AE140" s="2" t="str">
        <f>HYPERLINK("https://fin.land.naver.com/articles/"&amp;표3_[[#This Row],[매물번호]],"link")</f>
        <v>link</v>
      </c>
      <c r="AF140" s="8" t="str" cm="1">
        <f t="array" ref="AF14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40" s="8" t="str" cm="1">
        <f t="array" ref="AG140">_xlfn.TEXTJOIN(",",TRUE,IF(지하철역사_IC!$B$2:$B$1282=AF140,지하철역사_IC!$A$2:$A$1282,""))</f>
        <v>서울1호선</v>
      </c>
      <c r="AH140" s="9" cm="1">
        <f t="array" ref="AH140">RADIANS(SMALL(SQRT((지하철역사_IC!$D$2:$D$1282-표3_[[#This Row],[위도]])^2+(지하철역사_IC!$E$2:$E$1282-표3_[[#This Row],[경도]])^2),1))*6378137</f>
        <v>1615.7398240411108</v>
      </c>
      <c r="AI140" s="8" t="str" cm="1">
        <f t="array" ref="AI14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40" s="8" t="str" cm="1">
        <f t="array" ref="AJ140">_xlfn.TEXTJOIN(",",TRUE,IF(지하철역사_IC!$Q$2:$Q$439=AI140,지하철역사_IC!$P$2:$P$439,""))</f>
        <v>다락</v>
      </c>
      <c r="AK140" s="9" cm="1">
        <f t="array" ref="AK140">RADIANS(SMALL(SQRT((지하철역사_IC!$V$2:$V$439-표3_[[#This Row],[위도]])^2+(지하철역사_IC!$T$2:$T$439-표3_[[#This Row],[경도]])^2),1))*6378137</f>
        <v>1196.1783224652847</v>
      </c>
      <c r="AL140" t="str" cm="1">
        <f t="array" ref="AL1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40" t="str" cm="1">
        <f t="array" ref="AM140">kakaolatlon(표3_[[#This Row],[위도]],표3_[[#This Row],[경도]],"parcel")</f>
        <v>경기 광명시 소하동 1341-2</v>
      </c>
      <c r="AN140">
        <f t="shared" si="14"/>
        <v>25</v>
      </c>
      <c r="AO140" t="str">
        <f t="shared" si="15"/>
        <v>이내</v>
      </c>
      <c r="AP140">
        <f t="shared" si="16"/>
        <v>26</v>
      </c>
      <c r="AQ140">
        <f t="shared" si="17"/>
        <v>10</v>
      </c>
      <c r="AR140" t="str">
        <f t="shared" si="18"/>
        <v>1층</v>
      </c>
    </row>
    <row r="141" spans="1:44" x14ac:dyDescent="0.3">
      <c r="A141" t="s">
        <v>8370</v>
      </c>
      <c r="B141" t="s">
        <v>7802</v>
      </c>
      <c r="C141" t="s">
        <v>7830</v>
      </c>
      <c r="D141" t="s">
        <v>7767</v>
      </c>
      <c r="E141" t="s">
        <v>2682</v>
      </c>
      <c r="F141" t="s">
        <v>8164</v>
      </c>
      <c r="G141" t="s">
        <v>6152</v>
      </c>
      <c r="H141">
        <v>18</v>
      </c>
      <c r="I141">
        <v>45000</v>
      </c>
      <c r="J141">
        <v>0</v>
      </c>
      <c r="K141" s="5" t="s">
        <v>7930</v>
      </c>
      <c r="L141">
        <v>249</v>
      </c>
      <c r="M141">
        <v>75</v>
      </c>
      <c r="N141">
        <v>600</v>
      </c>
      <c r="O141">
        <v>129.66999999999999</v>
      </c>
      <c r="P141">
        <v>39</v>
      </c>
      <c r="Q141">
        <v>1154</v>
      </c>
      <c r="R141" t="s">
        <v>7936</v>
      </c>
      <c r="S141" s="1">
        <v>46055</v>
      </c>
      <c r="T141">
        <v>37.473396999999999</v>
      </c>
      <c r="U141">
        <v>126.885446</v>
      </c>
      <c r="V141" t="s">
        <v>8371</v>
      </c>
      <c r="W141" t="s">
        <v>7855</v>
      </c>
      <c r="X141">
        <v>1</v>
      </c>
      <c r="Y141" t="s">
        <v>7810</v>
      </c>
      <c r="Z141" t="s">
        <v>7810</v>
      </c>
      <c r="AA141" t="s">
        <v>7811</v>
      </c>
      <c r="AB141" t="s">
        <v>8372</v>
      </c>
      <c r="AC141">
        <v>45000</v>
      </c>
      <c r="AD141" t="s">
        <v>7810</v>
      </c>
      <c r="AE141" s="2" t="str">
        <f>HYPERLINK("https://fin.land.naver.com/articles/"&amp;표3_[[#This Row],[매물번호]],"link")</f>
        <v>link</v>
      </c>
      <c r="AF141" s="8" t="str" cm="1">
        <f t="array" ref="AF141">_xlfn.LET(_xlpm.data,(지하철역사_IC!$D$2:$D$1282-표3_[[#This Row],[위도]])^2+(지하철역사_IC!$E$2:$E$1282-표3_[[#This Row],[경도]])^2,INDEX(지하철역사_IC!$B$2:$B$1282,MATCH(MIN(_xlpm.data),_xlpm.data,0)))</f>
        <v>독산</v>
      </c>
      <c r="AG141" s="8" t="str" cm="1">
        <f t="array" ref="AG141">_xlfn.TEXTJOIN(",",TRUE,IF(지하철역사_IC!$B$2:$B$1282=AF141,지하철역사_IC!$A$2:$A$1282,""))</f>
        <v>서울1호선,신안산선</v>
      </c>
      <c r="AH141" s="9" cm="1">
        <f t="array" ref="AH141">RADIANS(SMALL(SQRT((지하철역사_IC!$D$2:$D$1282-표3_[[#This Row],[위도]])^2+(지하철역사_IC!$E$2:$E$1282-표3_[[#This Row],[경도]])^2),1))*6378137</f>
        <v>875.74449224348984</v>
      </c>
      <c r="AI141" s="8" t="str" cm="1">
        <f t="array" ref="AI141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41" s="8" t="str" cm="1">
        <f t="array" ref="AJ141">_xlfn.TEXTJOIN(",",TRUE,IF(지하철역사_IC!$Q$2:$Q$439=AI141,지하철역사_IC!$P$2:$P$439,""))</f>
        <v>다락</v>
      </c>
      <c r="AK141" s="9" cm="1">
        <f t="array" ref="AK141">RADIANS(SMALL(SQRT((지하철역사_IC!$V$2:$V$439-표3_[[#This Row],[위도]])^2+(지하철역사_IC!$T$2:$T$439-표3_[[#This Row],[경도]])^2),1))*6378137</f>
        <v>368.83993494142885</v>
      </c>
      <c r="AL141" cm="1">
        <f t="array" ref="AL1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41" t="str" cm="1">
        <f t="array" ref="AM141">kakaolatlon(표3_[[#This Row],[위도]],표3_[[#This Row],[경도]],"parcel")</f>
        <v>서울 금천구 가산동 345-4</v>
      </c>
      <c r="AN141">
        <f t="shared" si="14"/>
        <v>25</v>
      </c>
      <c r="AO141" t="str">
        <f t="shared" si="15"/>
        <v>이내</v>
      </c>
      <c r="AP141">
        <f t="shared" si="16"/>
        <v>26</v>
      </c>
      <c r="AQ141">
        <f t="shared" si="17"/>
        <v>30</v>
      </c>
      <c r="AR141" t="str">
        <f t="shared" si="18"/>
        <v>B1</v>
      </c>
    </row>
    <row r="142" spans="1:44" x14ac:dyDescent="0.3">
      <c r="A142" t="s">
        <v>8373</v>
      </c>
      <c r="B142" t="s">
        <v>7802</v>
      </c>
      <c r="C142" t="s">
        <v>7846</v>
      </c>
      <c r="D142" t="s">
        <v>7767</v>
      </c>
      <c r="E142" t="s">
        <v>2682</v>
      </c>
      <c r="F142" t="s">
        <v>8164</v>
      </c>
      <c r="G142" t="s">
        <v>7940</v>
      </c>
      <c r="H142">
        <v>20</v>
      </c>
      <c r="I142">
        <v>1576300</v>
      </c>
      <c r="J142">
        <v>0</v>
      </c>
      <c r="K142" s="5" t="s">
        <v>8374</v>
      </c>
      <c r="L142">
        <v>2894</v>
      </c>
      <c r="M142">
        <v>875</v>
      </c>
      <c r="N142">
        <v>1801</v>
      </c>
      <c r="O142">
        <v>1510.96</v>
      </c>
      <c r="P142">
        <v>457</v>
      </c>
      <c r="Q142">
        <v>3449</v>
      </c>
      <c r="R142" t="s">
        <v>7807</v>
      </c>
      <c r="S142" s="1">
        <v>46055</v>
      </c>
      <c r="T142">
        <v>37.480992999999998</v>
      </c>
      <c r="U142">
        <v>126.886343</v>
      </c>
      <c r="V142" t="s">
        <v>8375</v>
      </c>
      <c r="W142" t="s">
        <v>7825</v>
      </c>
      <c r="X142">
        <v>1</v>
      </c>
      <c r="Y142" t="s">
        <v>7810</v>
      </c>
      <c r="Z142" t="s">
        <v>7810</v>
      </c>
      <c r="AA142" t="s">
        <v>7826</v>
      </c>
      <c r="AB142" t="s">
        <v>8003</v>
      </c>
      <c r="AC142">
        <v>1576300</v>
      </c>
      <c r="AD142" t="s">
        <v>7810</v>
      </c>
      <c r="AE142" s="2" t="str">
        <f>HYPERLINK("https://fin.land.naver.com/articles/"&amp;표3_[[#This Row],[매물번호]],"link")</f>
        <v>link</v>
      </c>
      <c r="AF142" s="8" t="str" cm="1">
        <f t="array" ref="AF142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42" s="8" t="str" cm="1">
        <f t="array" ref="AG142">_xlfn.TEXTJOIN(",",TRUE,IF(지하철역사_IC!$B$2:$B$1282=AF142,지하철역사_IC!$A$2:$A$1282,""))</f>
        <v>서울7호선</v>
      </c>
      <c r="AH142" s="9" cm="1">
        <f t="array" ref="AH142">RADIANS(SMALL(SQRT((지하철역사_IC!$D$2:$D$1282-표3_[[#This Row],[위도]])^2+(지하철역사_IC!$E$2:$E$1282-표3_[[#This Row],[경도]])^2),1))*6378137</f>
        <v>439.04906334070779</v>
      </c>
      <c r="AI142" s="8" t="str" cm="1">
        <f t="array" ref="AI142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42" s="8" t="str" cm="1">
        <f t="array" ref="AJ142">_xlfn.TEXTJOIN(",",TRUE,IF(지하철역사_IC!$Q$2:$Q$439=AI142,지하철역사_IC!$P$2:$P$439,""))</f>
        <v>다락</v>
      </c>
      <c r="AK142" s="9" cm="1">
        <f t="array" ref="AK142">RADIANS(SMALL(SQRT((지하철역사_IC!$V$2:$V$439-표3_[[#This Row],[위도]])^2+(지하철역사_IC!$T$2:$T$439-표3_[[#This Row],[경도]])^2),1))*6378137</f>
        <v>590.51175941893723</v>
      </c>
      <c r="AL142" cm="1">
        <f t="array" ref="AL1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42" t="str" cm="1">
        <f t="array" ref="AM142">kakaolatlon(표3_[[#This Row],[위도]],표3_[[#This Row],[경도]],"parcel")</f>
        <v>서울 금천구 가산동 60-3</v>
      </c>
      <c r="AN142">
        <f t="shared" si="14"/>
        <v>25</v>
      </c>
      <c r="AO142" t="str">
        <f t="shared" si="15"/>
        <v>이내</v>
      </c>
      <c r="AP142">
        <f t="shared" si="16"/>
        <v>26</v>
      </c>
      <c r="AQ142">
        <f t="shared" si="17"/>
        <v>40</v>
      </c>
      <c r="AR142" t="str">
        <f t="shared" si="18"/>
        <v>저</v>
      </c>
    </row>
    <row r="143" spans="1:44" x14ac:dyDescent="0.3">
      <c r="A143" t="s">
        <v>8376</v>
      </c>
      <c r="B143" t="s">
        <v>7802</v>
      </c>
      <c r="C143" t="s">
        <v>7846</v>
      </c>
      <c r="D143" t="s">
        <v>7767</v>
      </c>
      <c r="E143" t="s">
        <v>2682</v>
      </c>
      <c r="F143" t="s">
        <v>8164</v>
      </c>
      <c r="G143" t="s">
        <v>7814</v>
      </c>
      <c r="H143">
        <v>18</v>
      </c>
      <c r="I143">
        <v>46775</v>
      </c>
      <c r="J143">
        <v>0</v>
      </c>
      <c r="K143" s="5" t="s">
        <v>8377</v>
      </c>
      <c r="L143">
        <v>140</v>
      </c>
      <c r="M143">
        <v>42</v>
      </c>
      <c r="N143">
        <v>1113</v>
      </c>
      <c r="O143">
        <v>70.91</v>
      </c>
      <c r="P143">
        <v>21</v>
      </c>
      <c r="Q143">
        <v>2227</v>
      </c>
      <c r="R143" t="s">
        <v>7833</v>
      </c>
      <c r="S143" s="1">
        <v>46055</v>
      </c>
      <c r="T143">
        <v>37.474736</v>
      </c>
      <c r="U143">
        <v>126.884852</v>
      </c>
      <c r="V143" t="s">
        <v>8378</v>
      </c>
      <c r="W143" t="s">
        <v>7890</v>
      </c>
      <c r="X143">
        <v>2</v>
      </c>
      <c r="Y143" t="s">
        <v>8377</v>
      </c>
      <c r="Z143" t="s">
        <v>8377</v>
      </c>
      <c r="AA143" t="s">
        <v>7826</v>
      </c>
      <c r="AB143" t="s">
        <v>8219</v>
      </c>
      <c r="AC143">
        <v>46775</v>
      </c>
      <c r="AD143" t="s">
        <v>7810</v>
      </c>
      <c r="AE143" s="2" t="str">
        <f>HYPERLINK("https://fin.land.naver.com/articles/"&amp;표3_[[#This Row],[매물번호]],"link")</f>
        <v>link</v>
      </c>
      <c r="AF143" s="8" t="str" cm="1">
        <f t="array" ref="AF143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43" s="8" t="str" cm="1">
        <f t="array" ref="AG143">_xlfn.TEXTJOIN(",",TRUE,IF(지하철역사_IC!$B$2:$B$1282=AF143,지하철역사_IC!$A$2:$A$1282,""))</f>
        <v>서울1호선,서울7호선</v>
      </c>
      <c r="AH143" s="9" cm="1">
        <f t="array" ref="AH143">RADIANS(SMALL(SQRT((지하철역사_IC!$D$2:$D$1282-표3_[[#This Row],[위도]])^2+(지하철역사_IC!$E$2:$E$1282-표3_[[#This Row],[경도]])^2),1))*6378137</f>
        <v>902.77057471211788</v>
      </c>
      <c r="AI143" s="8" t="str" cm="1">
        <f t="array" ref="AI143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43" s="8" t="str" cm="1">
        <f t="array" ref="AJ143">_xlfn.TEXTJOIN(",",TRUE,IF(지하철역사_IC!$Q$2:$Q$439=AI143,지하철역사_IC!$P$2:$P$439,""))</f>
        <v>다락</v>
      </c>
      <c r="AK143" s="9" cm="1">
        <f t="array" ref="AK143">RADIANS(SMALL(SQRT((지하철역사_IC!$V$2:$V$439-표3_[[#This Row],[위도]])^2+(지하철역사_IC!$T$2:$T$439-표3_[[#This Row],[경도]])^2),1))*6378137</f>
        <v>490.3871503237437</v>
      </c>
      <c r="AL143" cm="1">
        <f t="array" ref="AL1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43" t="str" cm="1">
        <f t="array" ref="AM143">kakaolatlon(표3_[[#This Row],[위도]],표3_[[#This Row],[경도]],"parcel")</f>
        <v>서울 금천구 가산동 345-2</v>
      </c>
      <c r="AN143">
        <f t="shared" si="14"/>
        <v>10</v>
      </c>
      <c r="AO143" t="str">
        <f t="shared" si="15"/>
        <v>이내</v>
      </c>
      <c r="AP143">
        <f t="shared" si="16"/>
        <v>10</v>
      </c>
      <c r="AQ143">
        <f t="shared" si="17"/>
        <v>20</v>
      </c>
      <c r="AR143" t="str">
        <f t="shared" si="18"/>
        <v>저</v>
      </c>
    </row>
    <row r="144" spans="1:44" x14ac:dyDescent="0.3">
      <c r="A144" t="s">
        <v>8379</v>
      </c>
      <c r="B144" t="s">
        <v>7802</v>
      </c>
      <c r="C144" t="s">
        <v>7846</v>
      </c>
      <c r="D144" t="s">
        <v>7767</v>
      </c>
      <c r="E144" t="s">
        <v>2682</v>
      </c>
      <c r="F144" t="s">
        <v>8164</v>
      </c>
      <c r="G144" t="s">
        <v>7805</v>
      </c>
      <c r="H144">
        <v>20</v>
      </c>
      <c r="I144">
        <v>160000</v>
      </c>
      <c r="J144">
        <v>0</v>
      </c>
      <c r="K144" s="5" t="s">
        <v>8348</v>
      </c>
      <c r="L144">
        <v>314</v>
      </c>
      <c r="M144">
        <v>94</v>
      </c>
      <c r="N144">
        <v>1702</v>
      </c>
      <c r="O144">
        <v>171.9</v>
      </c>
      <c r="P144">
        <v>51</v>
      </c>
      <c r="Q144">
        <v>3137</v>
      </c>
      <c r="R144" t="s">
        <v>7807</v>
      </c>
      <c r="S144" s="1">
        <v>46055</v>
      </c>
      <c r="T144">
        <v>37.478988999999999</v>
      </c>
      <c r="U144">
        <v>126.88619300000001</v>
      </c>
      <c r="V144" t="s">
        <v>8380</v>
      </c>
      <c r="W144" t="s">
        <v>7809</v>
      </c>
      <c r="X144">
        <v>1</v>
      </c>
      <c r="Y144" t="s">
        <v>7810</v>
      </c>
      <c r="Z144" t="s">
        <v>7810</v>
      </c>
      <c r="AA144" t="s">
        <v>7819</v>
      </c>
      <c r="AB144" t="s">
        <v>8381</v>
      </c>
      <c r="AC144">
        <v>160000</v>
      </c>
      <c r="AD144" t="s">
        <v>7810</v>
      </c>
      <c r="AE144" s="2" t="str">
        <f>HYPERLINK("https://fin.land.naver.com/articles/"&amp;표3_[[#This Row],[매물번호]],"link")</f>
        <v>link</v>
      </c>
      <c r="AF144" s="8" t="str" cm="1">
        <f t="array" ref="AF144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44" s="8" t="str" cm="1">
        <f t="array" ref="AG144">_xlfn.TEXTJOIN(",",TRUE,IF(지하철역사_IC!$B$2:$B$1282=AF144,지하철역사_IC!$A$2:$A$1282,""))</f>
        <v>서울1호선,서울7호선</v>
      </c>
      <c r="AH144" s="9" cm="1">
        <f t="array" ref="AH144">RADIANS(SMALL(SQRT((지하철역사_IC!$D$2:$D$1282-표3_[[#This Row],[위도]])^2+(지하철역사_IC!$E$2:$E$1282-표3_[[#This Row],[경도]])^2),1))*6378137</f>
        <v>582.2023004685708</v>
      </c>
      <c r="AI144" s="8" t="str" cm="1">
        <f t="array" ref="AI144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44" s="8" t="str" cm="1">
        <f t="array" ref="AJ144">_xlfn.TEXTJOIN(",",TRUE,IF(지하철역사_IC!$Q$2:$Q$439=AI144,지하철역사_IC!$P$2:$P$439,""))</f>
        <v>다락</v>
      </c>
      <c r="AK144" s="9" cm="1">
        <f t="array" ref="AK144">RADIANS(SMALL(SQRT((지하철역사_IC!$V$2:$V$439-표3_[[#This Row],[위도]])^2+(지하철역사_IC!$T$2:$T$439-표3_[[#This Row],[경도]])^2),1))*6378137</f>
        <v>458.37921297059654</v>
      </c>
      <c r="AL144" cm="1">
        <f t="array" ref="AL1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44" t="str" cm="1">
        <f t="array" ref="AM144">kakaolatlon(표3_[[#This Row],[위도]],표3_[[#This Row],[경도]],"parcel")</f>
        <v>서울 금천구 가산동 60-21</v>
      </c>
      <c r="AN144">
        <f t="shared" si="14"/>
        <v>25</v>
      </c>
      <c r="AO144" t="str">
        <f t="shared" si="15"/>
        <v>이내</v>
      </c>
      <c r="AP144">
        <f t="shared" si="16"/>
        <v>26</v>
      </c>
      <c r="AQ144">
        <f t="shared" si="17"/>
        <v>40</v>
      </c>
      <c r="AR144" t="str">
        <f t="shared" si="18"/>
        <v>1층</v>
      </c>
    </row>
    <row r="145" spans="1:44" x14ac:dyDescent="0.3">
      <c r="A145" t="s">
        <v>8382</v>
      </c>
      <c r="B145" t="s">
        <v>7862</v>
      </c>
      <c r="C145" t="s">
        <v>7830</v>
      </c>
      <c r="D145" t="s">
        <v>7767</v>
      </c>
      <c r="E145" t="s">
        <v>2682</v>
      </c>
      <c r="F145" t="s">
        <v>8164</v>
      </c>
      <c r="G145" t="s">
        <v>6152</v>
      </c>
      <c r="H145">
        <v>18</v>
      </c>
      <c r="I145">
        <v>32000</v>
      </c>
      <c r="J145">
        <v>0</v>
      </c>
      <c r="K145" s="5" t="s">
        <v>8249</v>
      </c>
      <c r="L145">
        <v>78</v>
      </c>
      <c r="M145">
        <v>23</v>
      </c>
      <c r="N145">
        <v>1391</v>
      </c>
      <c r="O145">
        <v>40</v>
      </c>
      <c r="P145">
        <v>12</v>
      </c>
      <c r="Q145">
        <v>2667</v>
      </c>
      <c r="R145" t="s">
        <v>7823</v>
      </c>
      <c r="S145" s="1">
        <v>46055</v>
      </c>
      <c r="T145">
        <v>37.482433999999998</v>
      </c>
      <c r="U145">
        <v>126.897041</v>
      </c>
      <c r="V145" t="s">
        <v>8383</v>
      </c>
      <c r="W145" t="s">
        <v>8280</v>
      </c>
      <c r="X145">
        <v>3</v>
      </c>
      <c r="Y145" t="s">
        <v>7822</v>
      </c>
      <c r="Z145" t="s">
        <v>8249</v>
      </c>
      <c r="AA145" t="s">
        <v>8384</v>
      </c>
      <c r="AB145" t="s">
        <v>8282</v>
      </c>
      <c r="AC145">
        <v>32000</v>
      </c>
      <c r="AD145" t="s">
        <v>7810</v>
      </c>
      <c r="AE145" s="2" t="str">
        <f>HYPERLINK("https://fin.land.naver.com/articles/"&amp;표3_[[#This Row],[매물번호]],"link")</f>
        <v>link</v>
      </c>
      <c r="AF145" s="8" t="str" cm="1">
        <f t="array" ref="AF14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45" s="8" t="str" cm="1">
        <f t="array" ref="AG145">_xlfn.TEXTJOIN(",",TRUE,IF(지하철역사_IC!$B$2:$B$1282=AF145,지하철역사_IC!$A$2:$A$1282,""))</f>
        <v>서울2호선,신안산선</v>
      </c>
      <c r="AH145" s="9" cm="1">
        <f t="array" ref="AH145">RADIANS(SMALL(SQRT((지하철역사_IC!$D$2:$D$1282-표3_[[#This Row],[위도]])^2+(지하철역사_IC!$E$2:$E$1282-표3_[[#This Row],[경도]])^2),1))*6378137</f>
        <v>541.62949349122016</v>
      </c>
      <c r="AI145" s="8" t="str" cm="1">
        <f t="array" ref="AI145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45" s="8" t="str" cm="1">
        <f t="array" ref="AJ145">_xlfn.TEXTJOIN(",",TRUE,IF(지하철역사_IC!$Q$2:$Q$439=AI145,지하철역사_IC!$P$2:$P$439,""))</f>
        <v>다락</v>
      </c>
      <c r="AK145" s="9" cm="1">
        <f t="array" ref="AK145">RADIANS(SMALL(SQRT((지하철역사_IC!$V$2:$V$439-표3_[[#This Row],[위도]])^2+(지하철역사_IC!$T$2:$T$439-표3_[[#This Row],[경도]])^2),1))*6378137</f>
        <v>406.94272714194199</v>
      </c>
      <c r="AL145" cm="1">
        <f t="array" ref="AL1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45" t="str" cm="1">
        <f t="array" ref="AM145">kakaolatlon(표3_[[#This Row],[위도]],표3_[[#This Row],[경도]],"parcel")</f>
        <v>서울 구로구 구로동 222-3</v>
      </c>
      <c r="AN145">
        <f t="shared" si="14"/>
        <v>15</v>
      </c>
      <c r="AO145" t="str">
        <f t="shared" si="15"/>
        <v>이내</v>
      </c>
      <c r="AP145">
        <f t="shared" si="16"/>
        <v>25</v>
      </c>
      <c r="AQ145">
        <f t="shared" si="17"/>
        <v>10</v>
      </c>
      <c r="AR145" t="str">
        <f t="shared" si="18"/>
        <v>B1</v>
      </c>
    </row>
    <row r="146" spans="1:44" x14ac:dyDescent="0.3">
      <c r="A146" t="s">
        <v>8385</v>
      </c>
      <c r="B146" t="s">
        <v>7862</v>
      </c>
      <c r="C146" t="s">
        <v>7846</v>
      </c>
      <c r="D146" t="s">
        <v>7767</v>
      </c>
      <c r="E146" t="s">
        <v>2682</v>
      </c>
      <c r="F146" t="s">
        <v>7831</v>
      </c>
      <c r="G146" t="s">
        <v>7805</v>
      </c>
      <c r="H146">
        <v>14</v>
      </c>
      <c r="I146">
        <v>130000</v>
      </c>
      <c r="J146">
        <v>0</v>
      </c>
      <c r="K146" s="5" t="s">
        <v>8131</v>
      </c>
      <c r="L146">
        <v>208</v>
      </c>
      <c r="M146">
        <v>62</v>
      </c>
      <c r="N146">
        <v>2096</v>
      </c>
      <c r="O146">
        <v>125.97</v>
      </c>
      <c r="P146">
        <v>38</v>
      </c>
      <c r="Q146">
        <v>3421</v>
      </c>
      <c r="R146" t="s">
        <v>7807</v>
      </c>
      <c r="S146" s="1">
        <v>46044</v>
      </c>
      <c r="T146">
        <v>37.482902000000003</v>
      </c>
      <c r="U146">
        <v>126.896047</v>
      </c>
      <c r="V146" t="s">
        <v>8386</v>
      </c>
      <c r="W146" t="s">
        <v>8387</v>
      </c>
      <c r="X146">
        <v>1</v>
      </c>
      <c r="Y146" t="s">
        <v>7810</v>
      </c>
      <c r="Z146" t="s">
        <v>7810</v>
      </c>
      <c r="AA146" t="s">
        <v>7826</v>
      </c>
      <c r="AB146" t="s">
        <v>7866</v>
      </c>
      <c r="AC146">
        <v>130000</v>
      </c>
      <c r="AD146" t="s">
        <v>7810</v>
      </c>
      <c r="AE146" s="2" t="str">
        <f>HYPERLINK("https://fin.land.naver.com/articles/"&amp;표3_[[#This Row],[매물번호]],"link")</f>
        <v>link</v>
      </c>
      <c r="AF146" s="8" t="str" cm="1">
        <f t="array" ref="AF14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46" s="8" t="str" cm="1">
        <f t="array" ref="AG146">_xlfn.TEXTJOIN(",",TRUE,IF(지하철역사_IC!$B$2:$B$1282=AF146,지하철역사_IC!$A$2:$A$1282,""))</f>
        <v>서울2호선,신안산선</v>
      </c>
      <c r="AH146" s="9" cm="1">
        <f t="array" ref="AH146">RADIANS(SMALL(SQRT((지하철역사_IC!$D$2:$D$1282-표3_[[#This Row],[위도]])^2+(지하철역사_IC!$E$2:$E$1282-표3_[[#This Row],[경도]])^2),1))*6378137</f>
        <v>606.22679145976269</v>
      </c>
      <c r="AI146" s="8" t="str" cm="1">
        <f t="array" ref="AI146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46" s="8" t="str" cm="1">
        <f t="array" ref="AJ146">_xlfn.TEXTJOIN(",",TRUE,IF(지하철역사_IC!$Q$2:$Q$439=AI146,지하철역사_IC!$P$2:$P$439,""))</f>
        <v>다락</v>
      </c>
      <c r="AK146" s="9" cm="1">
        <f t="array" ref="AK146">RADIANS(SMALL(SQRT((지하철역사_IC!$V$2:$V$439-표3_[[#This Row],[위도]])^2+(지하철역사_IC!$T$2:$T$439-표3_[[#This Row],[경도]])^2),1))*6378137</f>
        <v>319.94925323656668</v>
      </c>
      <c r="AL146" cm="1">
        <f t="array" ref="AL1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46" t="str" cm="1">
        <f t="array" ref="AM146">kakaolatlon(표3_[[#This Row],[위도]],표3_[[#This Row],[경도]],"parcel")</f>
        <v>서울 구로구 구로동 222-8</v>
      </c>
      <c r="AN146">
        <f t="shared" si="14"/>
        <v>25</v>
      </c>
      <c r="AO146" t="str">
        <f t="shared" si="15"/>
        <v>이내</v>
      </c>
      <c r="AP146">
        <f t="shared" si="16"/>
        <v>26</v>
      </c>
      <c r="AQ146">
        <f t="shared" si="17"/>
        <v>30</v>
      </c>
      <c r="AR146" t="str">
        <f t="shared" si="18"/>
        <v>1층</v>
      </c>
    </row>
    <row r="147" spans="1:44" x14ac:dyDescent="0.3">
      <c r="A147" t="s">
        <v>8388</v>
      </c>
      <c r="B147" t="s">
        <v>7829</v>
      </c>
      <c r="C147" t="s">
        <v>7830</v>
      </c>
      <c r="D147" t="s">
        <v>7767</v>
      </c>
      <c r="E147" t="s">
        <v>2682</v>
      </c>
      <c r="F147" t="s">
        <v>7831</v>
      </c>
      <c r="G147" t="s">
        <v>7839</v>
      </c>
      <c r="H147">
        <v>8</v>
      </c>
      <c r="I147">
        <v>46000</v>
      </c>
      <c r="J147">
        <v>0</v>
      </c>
      <c r="K147" s="5" t="s">
        <v>8389</v>
      </c>
      <c r="L147">
        <v>205</v>
      </c>
      <c r="M147">
        <v>62</v>
      </c>
      <c r="N147">
        <v>741</v>
      </c>
      <c r="O147">
        <v>116.76</v>
      </c>
      <c r="P147">
        <v>35</v>
      </c>
      <c r="Q147">
        <v>1314</v>
      </c>
      <c r="R147" t="s">
        <v>7853</v>
      </c>
      <c r="S147" s="1">
        <v>46044</v>
      </c>
      <c r="T147">
        <v>37.447654999999997</v>
      </c>
      <c r="U147">
        <v>126.884991</v>
      </c>
      <c r="V147" t="s">
        <v>8390</v>
      </c>
      <c r="W147" t="s">
        <v>8391</v>
      </c>
      <c r="X147">
        <v>2</v>
      </c>
      <c r="Y147" t="s">
        <v>8389</v>
      </c>
      <c r="Z147" t="s">
        <v>8389</v>
      </c>
      <c r="AA147" t="s">
        <v>7843</v>
      </c>
      <c r="AB147" t="s">
        <v>7844</v>
      </c>
      <c r="AC147">
        <v>46000</v>
      </c>
      <c r="AD147" t="s">
        <v>7810</v>
      </c>
      <c r="AE147" s="2" t="str">
        <f>HYPERLINK("https://fin.land.naver.com/articles/"&amp;표3_[[#This Row],[매물번호]],"link")</f>
        <v>link</v>
      </c>
      <c r="AF147" s="8" t="str" cm="1">
        <f t="array" ref="AF14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47" s="8" t="str" cm="1">
        <f t="array" ref="AG147">_xlfn.TEXTJOIN(",",TRUE,IF(지하철역사_IC!$B$2:$B$1282=AF147,지하철역사_IC!$A$2:$A$1282,""))</f>
        <v>서울1호선</v>
      </c>
      <c r="AH147" s="9" cm="1">
        <f t="array" ref="AH147">RADIANS(SMALL(SQRT((지하철역사_IC!$D$2:$D$1282-표3_[[#This Row],[위도]])^2+(지하철역사_IC!$E$2:$E$1282-표3_[[#This Row],[경도]])^2),1))*6378137</f>
        <v>1454.3546893814732</v>
      </c>
      <c r="AI147" s="8" t="str" cm="1">
        <f t="array" ref="AI14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47" s="8" t="str" cm="1">
        <f t="array" ref="AJ147">_xlfn.TEXTJOIN(",",TRUE,IF(지하철역사_IC!$Q$2:$Q$439=AI147,지하철역사_IC!$P$2:$P$439,""))</f>
        <v>다락</v>
      </c>
      <c r="AK147" s="9" cm="1">
        <f t="array" ref="AK147">RADIANS(SMALL(SQRT((지하철역사_IC!$V$2:$V$439-표3_[[#This Row],[위도]])^2+(지하철역사_IC!$T$2:$T$439-표3_[[#This Row],[경도]])^2),1))*6378137</f>
        <v>1026.6027078783302</v>
      </c>
      <c r="AL147" t="str" cm="1">
        <f t="array" ref="AL1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47" t="str" cm="1">
        <f t="array" ref="AM147">kakaolatlon(표3_[[#This Row],[위도]],표3_[[#This Row],[경도]],"parcel")</f>
        <v>경기 광명시 소하동 1338-1</v>
      </c>
      <c r="AN147">
        <f t="shared" si="14"/>
        <v>10</v>
      </c>
      <c r="AO147" t="str">
        <f t="shared" si="15"/>
        <v>이내</v>
      </c>
      <c r="AP147">
        <f t="shared" si="16"/>
        <v>10</v>
      </c>
      <c r="AQ147">
        <f t="shared" si="17"/>
        <v>30</v>
      </c>
      <c r="AR147" t="str">
        <f t="shared" si="18"/>
        <v>중</v>
      </c>
    </row>
    <row r="148" spans="1:44" x14ac:dyDescent="0.3">
      <c r="A148" t="s">
        <v>8392</v>
      </c>
      <c r="B148" t="s">
        <v>7802</v>
      </c>
      <c r="C148" t="s">
        <v>7846</v>
      </c>
      <c r="D148" t="s">
        <v>7767</v>
      </c>
      <c r="E148" t="s">
        <v>2682</v>
      </c>
      <c r="F148" t="s">
        <v>7804</v>
      </c>
      <c r="G148" t="s">
        <v>7814</v>
      </c>
      <c r="H148">
        <v>14</v>
      </c>
      <c r="I148">
        <v>160000</v>
      </c>
      <c r="J148">
        <v>0</v>
      </c>
      <c r="K148" s="5" t="s">
        <v>8348</v>
      </c>
      <c r="L148">
        <v>187</v>
      </c>
      <c r="M148">
        <v>56</v>
      </c>
      <c r="N148">
        <v>2857</v>
      </c>
      <c r="O148">
        <v>136.5</v>
      </c>
      <c r="P148">
        <v>41</v>
      </c>
      <c r="Q148">
        <v>3902</v>
      </c>
      <c r="R148" t="s">
        <v>7833</v>
      </c>
      <c r="S148" s="1">
        <v>46044</v>
      </c>
      <c r="T148">
        <v>37.477482000000002</v>
      </c>
      <c r="U148">
        <v>126.891238</v>
      </c>
      <c r="V148" t="s">
        <v>8393</v>
      </c>
      <c r="W148" t="s">
        <v>8021</v>
      </c>
      <c r="X148">
        <v>2</v>
      </c>
      <c r="Y148" t="s">
        <v>8348</v>
      </c>
      <c r="Z148" t="s">
        <v>8348</v>
      </c>
      <c r="AA148" t="s">
        <v>7826</v>
      </c>
      <c r="AB148" t="s">
        <v>7933</v>
      </c>
      <c r="AC148">
        <v>160000</v>
      </c>
      <c r="AD148" t="s">
        <v>7810</v>
      </c>
      <c r="AE148" s="2" t="str">
        <f>HYPERLINK("https://fin.land.naver.com/articles/"&amp;표3_[[#This Row],[매물번호]],"link")</f>
        <v>link</v>
      </c>
      <c r="AF148" s="8" t="str" cm="1">
        <f t="array" ref="AF148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48" s="8" t="str" cm="1">
        <f t="array" ref="AG148">_xlfn.TEXTJOIN(",",TRUE,IF(지하철역사_IC!$B$2:$B$1282=AF148,지하철역사_IC!$A$2:$A$1282,""))</f>
        <v>서울7호선</v>
      </c>
      <c r="AH148" s="9" cm="1">
        <f t="array" ref="AH148">RADIANS(SMALL(SQRT((지하철역사_IC!$D$2:$D$1282-표3_[[#This Row],[위도]])^2+(지하철역사_IC!$E$2:$E$1282-표3_[[#This Row],[경도]])^2),1))*6378137</f>
        <v>969.20750232146929</v>
      </c>
      <c r="AI148" s="8" t="str" cm="1">
        <f t="array" ref="AI148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48" s="8" t="str" cm="1">
        <f t="array" ref="AJ148">_xlfn.TEXTJOIN(",",TRUE,IF(지하철역사_IC!$Q$2:$Q$439=AI148,지하철역사_IC!$P$2:$P$439,""))</f>
        <v>다락</v>
      </c>
      <c r="AK148" s="9" cm="1">
        <f t="array" ref="AK148">RADIANS(SMALL(SQRT((지하철역사_IC!$V$2:$V$439-표3_[[#This Row],[위도]])^2+(지하철역사_IC!$T$2:$T$439-표3_[[#This Row],[경도]])^2),1))*6378137</f>
        <v>206.89181155917842</v>
      </c>
      <c r="AL148" cm="1">
        <f t="array" ref="AL1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4</v>
      </c>
      <c r="AM148" t="str" cm="1">
        <f t="array" ref="AM148">kakaolatlon(표3_[[#This Row],[위도]],표3_[[#This Row],[경도]],"parcel")</f>
        <v>서울 금천구 가산동 143-7</v>
      </c>
      <c r="AN148">
        <f t="shared" si="14"/>
        <v>4</v>
      </c>
      <c r="AO148" t="str">
        <f t="shared" si="15"/>
        <v>이내</v>
      </c>
      <c r="AP148">
        <f t="shared" si="16"/>
        <v>10</v>
      </c>
      <c r="AQ148">
        <f t="shared" si="17"/>
        <v>40</v>
      </c>
      <c r="AR148" t="str">
        <f t="shared" si="18"/>
        <v>저</v>
      </c>
    </row>
    <row r="149" spans="1:44" x14ac:dyDescent="0.3">
      <c r="A149" t="s">
        <v>8394</v>
      </c>
      <c r="B149" t="s">
        <v>7829</v>
      </c>
      <c r="C149" t="s">
        <v>7803</v>
      </c>
      <c r="D149" t="s">
        <v>7767</v>
      </c>
      <c r="E149" t="s">
        <v>2682</v>
      </c>
      <c r="F149" t="s">
        <v>7831</v>
      </c>
      <c r="G149" t="s">
        <v>7805</v>
      </c>
      <c r="H149">
        <v>2</v>
      </c>
      <c r="I149">
        <v>69000</v>
      </c>
      <c r="J149">
        <v>0</v>
      </c>
      <c r="K149" s="5" t="s">
        <v>7878</v>
      </c>
      <c r="L149">
        <v>70</v>
      </c>
      <c r="M149">
        <v>21</v>
      </c>
      <c r="N149">
        <v>3285</v>
      </c>
      <c r="O149">
        <v>48</v>
      </c>
      <c r="P149">
        <v>14</v>
      </c>
      <c r="Q149">
        <v>4929</v>
      </c>
      <c r="R149" t="s">
        <v>7848</v>
      </c>
      <c r="S149" s="1">
        <v>46044</v>
      </c>
      <c r="T149">
        <v>37.451785000000001</v>
      </c>
      <c r="U149">
        <v>126.887394</v>
      </c>
      <c r="V149" t="s">
        <v>8395</v>
      </c>
      <c r="W149" t="s">
        <v>8396</v>
      </c>
      <c r="X149">
        <v>1</v>
      </c>
      <c r="Y149" t="s">
        <v>7810</v>
      </c>
      <c r="Z149" t="s">
        <v>7810</v>
      </c>
      <c r="AA149" t="s">
        <v>7811</v>
      </c>
      <c r="AB149" t="s">
        <v>8332</v>
      </c>
      <c r="AC149">
        <v>69000</v>
      </c>
      <c r="AD149" t="s">
        <v>7810</v>
      </c>
      <c r="AE149" s="2" t="str">
        <f>HYPERLINK("https://fin.land.naver.com/articles/"&amp;표3_[[#This Row],[매물번호]],"link")</f>
        <v>link</v>
      </c>
      <c r="AF149" s="8" t="str" cm="1">
        <f t="array" ref="AF14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49" s="8" t="str" cm="1">
        <f t="array" ref="AG149">_xlfn.TEXTJOIN(",",TRUE,IF(지하철역사_IC!$B$2:$B$1282=AF149,지하철역사_IC!$A$2:$A$1282,""))</f>
        <v>서울1호선</v>
      </c>
      <c r="AH149" s="9" cm="1">
        <f t="array" ref="AH149">RADIANS(SMALL(SQRT((지하철역사_IC!$D$2:$D$1282-표3_[[#This Row],[위도]])^2+(지하철역사_IC!$E$2:$E$1282-표3_[[#This Row],[경도]])^2),1))*6378137</f>
        <v>949.24853496326841</v>
      </c>
      <c r="AI149" s="8" t="str" cm="1">
        <f t="array" ref="AI14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49" s="8" t="str" cm="1">
        <f t="array" ref="AJ149">_xlfn.TEXTJOIN(",",TRUE,IF(지하철역사_IC!$Q$2:$Q$439=AI149,지하철역사_IC!$P$2:$P$439,""))</f>
        <v>다락</v>
      </c>
      <c r="AK149" s="9" cm="1">
        <f t="array" ref="AK149">RADIANS(SMALL(SQRT((지하철역사_IC!$V$2:$V$439-표3_[[#This Row],[위도]])^2+(지하철역사_IC!$T$2:$T$439-표3_[[#This Row],[경도]])^2),1))*6378137</f>
        <v>1010.0271840765682</v>
      </c>
      <c r="AL149" t="str" cm="1">
        <f t="array" ref="AL1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49" t="str" cm="1">
        <f t="array" ref="AM149">kakaolatlon(표3_[[#This Row],[위도]],표3_[[#This Row],[경도]],"parcel")</f>
        <v>경기 광명시 소하동 1294</v>
      </c>
      <c r="AN149">
        <f t="shared" si="14"/>
        <v>25</v>
      </c>
      <c r="AO149" t="str">
        <f t="shared" si="15"/>
        <v>이내</v>
      </c>
      <c r="AP149">
        <f t="shared" si="16"/>
        <v>26</v>
      </c>
      <c r="AQ149">
        <f t="shared" si="17"/>
        <v>10</v>
      </c>
      <c r="AR149" t="str">
        <f t="shared" si="18"/>
        <v>1층</v>
      </c>
    </row>
    <row r="150" spans="1:44" x14ac:dyDescent="0.3">
      <c r="A150" t="s">
        <v>8397</v>
      </c>
      <c r="B150" t="s">
        <v>7845</v>
      </c>
      <c r="C150" t="s">
        <v>7830</v>
      </c>
      <c r="D150" t="s">
        <v>7767</v>
      </c>
      <c r="E150" t="s">
        <v>2682</v>
      </c>
      <c r="F150" t="s">
        <v>7804</v>
      </c>
      <c r="G150" t="s">
        <v>7805</v>
      </c>
      <c r="H150">
        <v>6</v>
      </c>
      <c r="I150">
        <v>38000</v>
      </c>
      <c r="J150">
        <v>0</v>
      </c>
      <c r="K150" s="5" t="s">
        <v>8258</v>
      </c>
      <c r="L150">
        <v>32</v>
      </c>
      <c r="M150">
        <v>9</v>
      </c>
      <c r="N150">
        <v>4222</v>
      </c>
      <c r="O150">
        <v>32.9</v>
      </c>
      <c r="P150">
        <v>9</v>
      </c>
      <c r="Q150">
        <v>4222</v>
      </c>
      <c r="R150" t="s">
        <v>7853</v>
      </c>
      <c r="S150" s="1">
        <v>46044</v>
      </c>
      <c r="T150">
        <v>37.472389999999997</v>
      </c>
      <c r="U150">
        <v>126.894114</v>
      </c>
      <c r="W150" t="s">
        <v>8398</v>
      </c>
      <c r="X150">
        <v>1</v>
      </c>
      <c r="Y150" t="s">
        <v>7810</v>
      </c>
      <c r="Z150" t="s">
        <v>7810</v>
      </c>
      <c r="AA150" t="s">
        <v>7896</v>
      </c>
      <c r="AB150" t="s">
        <v>8399</v>
      </c>
      <c r="AC150">
        <v>38000</v>
      </c>
      <c r="AD150" t="s">
        <v>7810</v>
      </c>
      <c r="AE150" s="2" t="str">
        <f>HYPERLINK("https://fin.land.naver.com/articles/"&amp;표3_[[#This Row],[매물번호]],"link")</f>
        <v>link</v>
      </c>
      <c r="AF150" s="8" t="str" cm="1">
        <f t="array" ref="AF150">_xlfn.LET(_xlpm.data,(지하철역사_IC!$D$2:$D$1282-표3_[[#This Row],[위도]])^2+(지하철역사_IC!$E$2:$E$1282-표3_[[#This Row],[경도]])^2,INDEX(지하철역사_IC!$B$2:$B$1282,MATCH(MIN(_xlpm.data),_xlpm.data,0)))</f>
        <v>독산</v>
      </c>
      <c r="AG150" s="8" t="str" cm="1">
        <f t="array" ref="AG150">_xlfn.TEXTJOIN(",",TRUE,IF(지하철역사_IC!$B$2:$B$1282=AF150,지하철역사_IC!$A$2:$A$1282,""))</f>
        <v>서울1호선,신안산선</v>
      </c>
      <c r="AH150" s="9" cm="1">
        <f t="array" ref="AH150">RADIANS(SMALL(SQRT((지하철역사_IC!$D$2:$D$1282-표3_[[#This Row],[위도]])^2+(지하철역사_IC!$E$2:$E$1282-표3_[[#This Row],[경도]])^2),1))*6378137</f>
        <v>848.8038857858611</v>
      </c>
      <c r="AI150" s="8" t="str" cm="1">
        <f t="array" ref="AI150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50" s="8" t="str" cm="1">
        <f t="array" ref="AJ150">_xlfn.TEXTJOIN(",",TRUE,IF(지하철역사_IC!$Q$2:$Q$439=AI150,지하철역사_IC!$P$2:$P$439,""))</f>
        <v>다락</v>
      </c>
      <c r="AK150" s="9" cm="1">
        <f t="array" ref="AK150">RADIANS(SMALL(SQRT((지하철역사_IC!$V$2:$V$439-표3_[[#This Row],[위도]])^2+(지하철역사_IC!$T$2:$T$439-표3_[[#This Row],[경도]])^2),1))*6378137</f>
        <v>411.28154025876927</v>
      </c>
      <c r="AL150" cm="1">
        <f t="array" ref="AL1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50" t="str" cm="1">
        <f t="array" ref="AM150">kakaolatlon(표3_[[#This Row],[위도]],표3_[[#This Row],[경도]],"parcel")</f>
        <v>서울 금천구 독산동 298-10</v>
      </c>
      <c r="AN150">
        <f t="shared" si="14"/>
        <v>15</v>
      </c>
      <c r="AO150" t="str">
        <f t="shared" si="15"/>
        <v>이내</v>
      </c>
      <c r="AP150">
        <f t="shared" si="16"/>
        <v>25</v>
      </c>
      <c r="AQ150">
        <f t="shared" si="17"/>
        <v>9</v>
      </c>
      <c r="AR150" t="str">
        <f t="shared" si="18"/>
        <v>1층</v>
      </c>
    </row>
    <row r="151" spans="1:44" x14ac:dyDescent="0.3">
      <c r="A151" t="s">
        <v>8400</v>
      </c>
      <c r="B151" t="s">
        <v>7862</v>
      </c>
      <c r="C151" t="s">
        <v>7803</v>
      </c>
      <c r="D151" t="s">
        <v>7767</v>
      </c>
      <c r="E151" t="s">
        <v>2682</v>
      </c>
      <c r="F151" t="s">
        <v>7804</v>
      </c>
      <c r="G151" t="s">
        <v>8009</v>
      </c>
      <c r="H151">
        <v>12</v>
      </c>
      <c r="I151">
        <v>47400</v>
      </c>
      <c r="J151">
        <v>0</v>
      </c>
      <c r="K151" s="5" t="s">
        <v>8401</v>
      </c>
      <c r="L151">
        <v>223</v>
      </c>
      <c r="M151">
        <v>67</v>
      </c>
      <c r="N151">
        <v>707</v>
      </c>
      <c r="O151">
        <v>134.82</v>
      </c>
      <c r="P151">
        <v>40</v>
      </c>
      <c r="Q151">
        <v>1185</v>
      </c>
      <c r="R151" t="s">
        <v>7816</v>
      </c>
      <c r="S151" s="1">
        <v>46044</v>
      </c>
      <c r="T151">
        <v>37.483328</v>
      </c>
      <c r="U151">
        <v>126.89371199999999</v>
      </c>
      <c r="V151" t="s">
        <v>8402</v>
      </c>
      <c r="W151" t="s">
        <v>8403</v>
      </c>
      <c r="X151">
        <v>1</v>
      </c>
      <c r="Y151" t="s">
        <v>7810</v>
      </c>
      <c r="Z151" t="s">
        <v>7810</v>
      </c>
      <c r="AA151" t="s">
        <v>7826</v>
      </c>
      <c r="AB151" t="s">
        <v>8404</v>
      </c>
      <c r="AC151">
        <v>47400</v>
      </c>
      <c r="AD151" t="s">
        <v>7810</v>
      </c>
      <c r="AE151" s="2" t="str">
        <f>HYPERLINK("https://fin.land.naver.com/articles/"&amp;표3_[[#This Row],[매물번호]],"link")</f>
        <v>link</v>
      </c>
      <c r="AF151" s="8" t="str" cm="1">
        <f t="array" ref="AF151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51" s="8" t="str" cm="1">
        <f t="array" ref="AG151">_xlfn.TEXTJOIN(",",TRUE,IF(지하철역사_IC!$B$2:$B$1282=AF151,지하철역사_IC!$A$2:$A$1282,""))</f>
        <v>서울7호선</v>
      </c>
      <c r="AH151" s="9" cm="1">
        <f t="array" ref="AH151">RADIANS(SMALL(SQRT((지하철역사_IC!$D$2:$D$1282-표3_[[#This Row],[위도]])^2+(지하철역사_IC!$E$2:$E$1282-표3_[[#This Row],[경도]])^2),1))*6378137</f>
        <v>799.11897408496668</v>
      </c>
      <c r="AI151" s="8" t="str" cm="1">
        <f t="array" ref="AI151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51" s="8" t="str" cm="1">
        <f t="array" ref="AJ151">_xlfn.TEXTJOIN(",",TRUE,IF(지하철역사_IC!$Q$2:$Q$439=AI151,지하철역사_IC!$P$2:$P$439,""))</f>
        <v>다락</v>
      </c>
      <c r="AK151" s="9" cm="1">
        <f t="array" ref="AK151">RADIANS(SMALL(SQRT((지하철역사_IC!$V$2:$V$439-표3_[[#This Row],[위도]])^2+(지하철역사_IC!$T$2:$T$439-표3_[[#This Row],[경도]])^2),1))*6378137</f>
        <v>192.92775670321333</v>
      </c>
      <c r="AL151" cm="1">
        <f t="array" ref="AL1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51" t="str" cm="1">
        <f t="array" ref="AM151">kakaolatlon(표3_[[#This Row],[위도]],표3_[[#This Row],[경도]],"parcel")</f>
        <v>서울 구로구 구로동 212-13</v>
      </c>
      <c r="AN151">
        <f t="shared" si="14"/>
        <v>25</v>
      </c>
      <c r="AO151" t="str">
        <f t="shared" si="15"/>
        <v>이내</v>
      </c>
      <c r="AP151">
        <f t="shared" si="16"/>
        <v>26</v>
      </c>
      <c r="AQ151">
        <f t="shared" si="17"/>
        <v>40</v>
      </c>
      <c r="AR151" t="str">
        <f t="shared" si="18"/>
        <v>중</v>
      </c>
    </row>
    <row r="152" spans="1:44" x14ac:dyDescent="0.3">
      <c r="A152" t="s">
        <v>8405</v>
      </c>
      <c r="B152" t="s">
        <v>7802</v>
      </c>
      <c r="C152" t="s">
        <v>7830</v>
      </c>
      <c r="D152" t="s">
        <v>7767</v>
      </c>
      <c r="E152" t="s">
        <v>2682</v>
      </c>
      <c r="F152" t="s">
        <v>8072</v>
      </c>
      <c r="G152" t="s">
        <v>7839</v>
      </c>
      <c r="H152">
        <v>26</v>
      </c>
      <c r="I152">
        <v>428535</v>
      </c>
      <c r="J152">
        <v>0</v>
      </c>
      <c r="K152" s="5" t="s">
        <v>8194</v>
      </c>
      <c r="L152">
        <v>944</v>
      </c>
      <c r="M152">
        <v>285</v>
      </c>
      <c r="N152">
        <v>1503</v>
      </c>
      <c r="O152">
        <v>467.14</v>
      </c>
      <c r="P152">
        <v>141</v>
      </c>
      <c r="Q152">
        <v>3039</v>
      </c>
      <c r="R152" t="s">
        <v>7823</v>
      </c>
      <c r="S152" s="1">
        <v>46051</v>
      </c>
      <c r="T152">
        <v>37.475892999999999</v>
      </c>
      <c r="U152">
        <v>126.886861</v>
      </c>
      <c r="V152" t="s">
        <v>8406</v>
      </c>
      <c r="W152" t="s">
        <v>8407</v>
      </c>
      <c r="X152">
        <v>1</v>
      </c>
      <c r="Y152" t="s">
        <v>7810</v>
      </c>
      <c r="Z152" t="s">
        <v>7810</v>
      </c>
      <c r="AA152" t="s">
        <v>7826</v>
      </c>
      <c r="AB152" t="s">
        <v>8003</v>
      </c>
      <c r="AC152">
        <v>428535</v>
      </c>
      <c r="AD152" t="s">
        <v>7810</v>
      </c>
      <c r="AE152" s="2" t="str">
        <f>HYPERLINK("https://fin.land.naver.com/articles/"&amp;표3_[[#This Row],[매물번호]],"link")</f>
        <v>link</v>
      </c>
      <c r="AF152" s="8" t="str" cm="1">
        <f t="array" ref="AF15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52" s="8" t="str" cm="1">
        <f t="array" ref="AG152">_xlfn.TEXTJOIN(",",TRUE,IF(지하철역사_IC!$B$2:$B$1282=AF152,지하철역사_IC!$A$2:$A$1282,""))</f>
        <v>서울1호선,서울7호선</v>
      </c>
      <c r="AH152" s="9" cm="1">
        <f t="array" ref="AH152">RADIANS(SMALL(SQRT((지하철역사_IC!$D$2:$D$1282-표3_[[#This Row],[위도]])^2+(지하철역사_IC!$E$2:$E$1282-표3_[[#This Row],[경도]])^2),1))*6378137</f>
        <v>889.65619933441633</v>
      </c>
      <c r="AI152" s="8" t="str" cm="1">
        <f t="array" ref="AI152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52" s="8" t="str" cm="1">
        <f t="array" ref="AJ152">_xlfn.TEXTJOIN(",",TRUE,IF(지하철역사_IC!$Q$2:$Q$439=AI152,지하철역사_IC!$P$2:$P$439,""))</f>
        <v>다락</v>
      </c>
      <c r="AK152" s="9" cm="1">
        <f t="array" ref="AK152">RADIANS(SMALL(SQRT((지하철역사_IC!$V$2:$V$439-표3_[[#This Row],[위도]])^2+(지하철역사_IC!$T$2:$T$439-표3_[[#This Row],[경도]])^2),1))*6378137</f>
        <v>313.88677646249516</v>
      </c>
      <c r="AL152" cm="1">
        <f t="array" ref="AL1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52" t="str" cm="1">
        <f t="array" ref="AM152">kakaolatlon(표3_[[#This Row],[위도]],표3_[[#This Row],[경도]],"parcel")</f>
        <v>서울 금천구 가산동 60-26</v>
      </c>
      <c r="AN152">
        <f t="shared" si="14"/>
        <v>4</v>
      </c>
      <c r="AO152" t="str">
        <f t="shared" si="15"/>
        <v>이내</v>
      </c>
      <c r="AP152">
        <f t="shared" si="16"/>
        <v>10</v>
      </c>
      <c r="AQ152">
        <f t="shared" si="17"/>
        <v>40</v>
      </c>
      <c r="AR152" t="str">
        <f t="shared" si="18"/>
        <v>저</v>
      </c>
    </row>
    <row r="153" spans="1:44" x14ac:dyDescent="0.3">
      <c r="A153" t="s">
        <v>8408</v>
      </c>
      <c r="B153" t="s">
        <v>7862</v>
      </c>
      <c r="C153" t="s">
        <v>7830</v>
      </c>
      <c r="D153" t="s">
        <v>7767</v>
      </c>
      <c r="E153" t="s">
        <v>2682</v>
      </c>
      <c r="F153" t="s">
        <v>8072</v>
      </c>
      <c r="G153" t="s">
        <v>6152</v>
      </c>
      <c r="H153">
        <v>20</v>
      </c>
      <c r="I153">
        <v>60000</v>
      </c>
      <c r="J153">
        <v>0</v>
      </c>
      <c r="K153" s="5" t="s">
        <v>7965</v>
      </c>
      <c r="L153">
        <v>196</v>
      </c>
      <c r="M153">
        <v>59</v>
      </c>
      <c r="N153">
        <v>1016</v>
      </c>
      <c r="O153">
        <v>112.19</v>
      </c>
      <c r="P153">
        <v>33</v>
      </c>
      <c r="Q153">
        <v>1818</v>
      </c>
      <c r="R153" t="s">
        <v>7853</v>
      </c>
      <c r="S153" s="1">
        <v>46051</v>
      </c>
      <c r="T153">
        <v>37.483691</v>
      </c>
      <c r="U153">
        <v>126.89543399999999</v>
      </c>
      <c r="V153" t="s">
        <v>8409</v>
      </c>
      <c r="W153" t="s">
        <v>7901</v>
      </c>
      <c r="X153">
        <v>1</v>
      </c>
      <c r="Y153" t="s">
        <v>7810</v>
      </c>
      <c r="Z153" t="s">
        <v>7810</v>
      </c>
      <c r="AA153" t="s">
        <v>7826</v>
      </c>
      <c r="AB153" t="s">
        <v>8075</v>
      </c>
      <c r="AC153">
        <v>60000</v>
      </c>
      <c r="AD153" t="s">
        <v>7810</v>
      </c>
      <c r="AE153" s="2" t="str">
        <f>HYPERLINK("https://fin.land.naver.com/articles/"&amp;표3_[[#This Row],[매물번호]],"link")</f>
        <v>link</v>
      </c>
      <c r="AF153" s="8" t="str" cm="1">
        <f t="array" ref="AF153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53" s="8" t="str" cm="1">
        <f t="array" ref="AG153">_xlfn.TEXTJOIN(",",TRUE,IF(지하철역사_IC!$B$2:$B$1282=AF153,지하철역사_IC!$A$2:$A$1282,""))</f>
        <v>서울2호선,신안산선</v>
      </c>
      <c r="AH153" s="9" cm="1">
        <f t="array" ref="AH153">RADIANS(SMALL(SQRT((지하철역사_IC!$D$2:$D$1282-표3_[[#This Row],[위도]])^2+(지하철역사_IC!$E$2:$E$1282-표3_[[#This Row],[경도]])^2),1))*6378137</f>
        <v>635.04358503600565</v>
      </c>
      <c r="AI153" s="8" t="str" cm="1">
        <f t="array" ref="AI153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53" s="8" t="str" cm="1">
        <f t="array" ref="AJ153">_xlfn.TEXTJOIN(",",TRUE,IF(지하철역사_IC!$Q$2:$Q$439=AI153,지하철역사_IC!$P$2:$P$439,""))</f>
        <v>다락</v>
      </c>
      <c r="AK153" s="9" cm="1">
        <f t="array" ref="AK153">RADIANS(SMALL(SQRT((지하철역사_IC!$V$2:$V$439-표3_[[#This Row],[위도]])^2+(지하철역사_IC!$T$2:$T$439-표3_[[#This Row],[경도]])^2),1))*6378137</f>
        <v>317.77575917223584</v>
      </c>
      <c r="AL153" cm="1">
        <f t="array" ref="AL1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53" t="str" cm="1">
        <f t="array" ref="AM153">kakaolatlon(표3_[[#This Row],[위도]],표3_[[#This Row],[경도]],"parcel")</f>
        <v>서울 구로구 구로동 212-8</v>
      </c>
      <c r="AN153">
        <f t="shared" si="14"/>
        <v>25</v>
      </c>
      <c r="AO153" t="str">
        <f t="shared" si="15"/>
        <v>이내</v>
      </c>
      <c r="AP153">
        <f t="shared" si="16"/>
        <v>26</v>
      </c>
      <c r="AQ153">
        <f t="shared" si="17"/>
        <v>30</v>
      </c>
      <c r="AR153" t="str">
        <f t="shared" si="18"/>
        <v>B1</v>
      </c>
    </row>
    <row r="154" spans="1:44" x14ac:dyDescent="0.3">
      <c r="A154" t="s">
        <v>8410</v>
      </c>
      <c r="B154" t="s">
        <v>7845</v>
      </c>
      <c r="C154" t="s">
        <v>7803</v>
      </c>
      <c r="D154" t="s">
        <v>7767</v>
      </c>
      <c r="E154" t="s">
        <v>2682</v>
      </c>
      <c r="F154" t="s">
        <v>8050</v>
      </c>
      <c r="G154" t="s">
        <v>7814</v>
      </c>
      <c r="H154">
        <v>3</v>
      </c>
      <c r="I154">
        <v>25000</v>
      </c>
      <c r="J154">
        <v>0</v>
      </c>
      <c r="K154" s="5" t="s">
        <v>8411</v>
      </c>
      <c r="L154">
        <v>100</v>
      </c>
      <c r="M154">
        <v>30</v>
      </c>
      <c r="N154">
        <v>833</v>
      </c>
      <c r="O154">
        <v>45.24</v>
      </c>
      <c r="P154">
        <v>13</v>
      </c>
      <c r="Q154">
        <v>1923</v>
      </c>
      <c r="R154" t="s">
        <v>7807</v>
      </c>
      <c r="S154" s="1">
        <v>46049</v>
      </c>
      <c r="T154">
        <v>37.458243000000003</v>
      </c>
      <c r="U154">
        <v>126.894176</v>
      </c>
      <c r="V154" t="s">
        <v>8412</v>
      </c>
      <c r="W154" t="s">
        <v>8413</v>
      </c>
      <c r="X154">
        <v>1</v>
      </c>
      <c r="Y154" t="s">
        <v>7810</v>
      </c>
      <c r="Z154" t="s">
        <v>7810</v>
      </c>
      <c r="AA154" t="s">
        <v>7811</v>
      </c>
      <c r="AB154" t="s">
        <v>7876</v>
      </c>
      <c r="AC154">
        <v>25000</v>
      </c>
      <c r="AD154" t="s">
        <v>7810</v>
      </c>
      <c r="AE154" s="2" t="str">
        <f>HYPERLINK("https://fin.land.naver.com/articles/"&amp;표3_[[#This Row],[매물번호]],"link")</f>
        <v>link</v>
      </c>
      <c r="AF154" s="8" t="str" cm="1">
        <f t="array" ref="AF15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4" s="8" t="str" cm="1">
        <f t="array" ref="AG154">_xlfn.TEXTJOIN(",",TRUE,IF(지하철역사_IC!$B$2:$B$1282=AF154,지하철역사_IC!$A$2:$A$1282,""))</f>
        <v>서울1호선</v>
      </c>
      <c r="AH154" s="9" cm="1">
        <f t="array" ref="AH154">RADIANS(SMALL(SQRT((지하철역사_IC!$D$2:$D$1282-표3_[[#This Row],[위도]])^2+(지하철역사_IC!$E$2:$E$1282-표3_[[#This Row],[경도]])^2),1))*6378137</f>
        <v>147.11594581163098</v>
      </c>
      <c r="AI154" s="8" t="str" cm="1">
        <f t="array" ref="AI154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54" s="8" t="str" cm="1">
        <f t="array" ref="AJ154">_xlfn.TEXTJOIN(",",TRUE,IF(지하철역사_IC!$Q$2:$Q$439=AI154,지하철역사_IC!$P$2:$P$439,""))</f>
        <v>다락</v>
      </c>
      <c r="AK154" s="9" cm="1">
        <f t="array" ref="AK154">RADIANS(SMALL(SQRT((지하철역사_IC!$V$2:$V$439-표3_[[#This Row],[위도]])^2+(지하철역사_IC!$T$2:$T$439-표3_[[#This Row],[경도]])^2),1))*6378137</f>
        <v>1208.8508992008688</v>
      </c>
      <c r="AL154" t="str" cm="1">
        <f t="array" ref="AL1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4" t="str" cm="1">
        <f t="array" ref="AM154">kakaolatlon(표3_[[#This Row],[위도]],표3_[[#This Row],[경도]],"parcel")</f>
        <v>서울 금천구 독산동 1150</v>
      </c>
      <c r="AN154">
        <f t="shared" si="14"/>
        <v>10</v>
      </c>
      <c r="AO154" t="str">
        <f t="shared" si="15"/>
        <v>이내</v>
      </c>
      <c r="AP154">
        <f t="shared" si="16"/>
        <v>10</v>
      </c>
      <c r="AQ154">
        <f t="shared" si="17"/>
        <v>10</v>
      </c>
      <c r="AR154" t="str">
        <f t="shared" si="18"/>
        <v>중</v>
      </c>
    </row>
    <row r="155" spans="1:44" x14ac:dyDescent="0.3">
      <c r="A155" t="s">
        <v>8414</v>
      </c>
      <c r="B155" t="s">
        <v>7829</v>
      </c>
      <c r="C155" t="s">
        <v>7830</v>
      </c>
      <c r="D155" t="s">
        <v>7767</v>
      </c>
      <c r="E155" t="s">
        <v>2682</v>
      </c>
      <c r="F155" t="s">
        <v>7831</v>
      </c>
      <c r="G155" t="s">
        <v>7814</v>
      </c>
      <c r="H155">
        <v>8</v>
      </c>
      <c r="I155">
        <v>60000</v>
      </c>
      <c r="J155">
        <v>0</v>
      </c>
      <c r="K155" s="5" t="s">
        <v>7965</v>
      </c>
      <c r="L155">
        <v>254</v>
      </c>
      <c r="M155">
        <v>76</v>
      </c>
      <c r="N155">
        <v>789</v>
      </c>
      <c r="O155">
        <v>140.76</v>
      </c>
      <c r="P155">
        <v>42</v>
      </c>
      <c r="Q155">
        <v>1429</v>
      </c>
      <c r="R155" t="s">
        <v>7807</v>
      </c>
      <c r="S155" s="1">
        <v>46043</v>
      </c>
      <c r="T155">
        <v>37.447651999999998</v>
      </c>
      <c r="U155">
        <v>126.88336099999999</v>
      </c>
      <c r="V155" t="s">
        <v>8415</v>
      </c>
      <c r="W155" t="s">
        <v>8345</v>
      </c>
      <c r="X155">
        <v>1</v>
      </c>
      <c r="Y155" t="s">
        <v>7810</v>
      </c>
      <c r="Z155" t="s">
        <v>7810</v>
      </c>
      <c r="AA155" t="s">
        <v>7836</v>
      </c>
      <c r="AB155" t="s">
        <v>7837</v>
      </c>
      <c r="AC155">
        <v>60000</v>
      </c>
      <c r="AD155" t="s">
        <v>7810</v>
      </c>
      <c r="AE155" s="2" t="str">
        <f>HYPERLINK("https://fin.land.naver.com/articles/"&amp;표3_[[#This Row],[매물번호]],"link")</f>
        <v>link</v>
      </c>
      <c r="AF155" s="8" t="str" cm="1">
        <f t="array" ref="AF15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5" s="8" t="str" cm="1">
        <f t="array" ref="AG155">_xlfn.TEXTJOIN(",",TRUE,IF(지하철역사_IC!$B$2:$B$1282=AF155,지하철역사_IC!$A$2:$A$1282,""))</f>
        <v>서울1호선</v>
      </c>
      <c r="AH155" s="9" cm="1">
        <f t="array" ref="AH155">RADIANS(SMALL(SQRT((지하철역사_IC!$D$2:$D$1282-표3_[[#This Row],[위도]])^2+(지하철역사_IC!$E$2:$E$1282-표3_[[#This Row],[경도]])^2),1))*6378137</f>
        <v>1587.7049607940817</v>
      </c>
      <c r="AI155" s="8" t="str" cm="1">
        <f t="array" ref="AI15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55" s="8" t="str" cm="1">
        <f t="array" ref="AJ155">_xlfn.TEXTJOIN(",",TRUE,IF(지하철역사_IC!$Q$2:$Q$439=AI155,지하철역사_IC!$P$2:$P$439,""))</f>
        <v>다락</v>
      </c>
      <c r="AK155" s="9" cm="1">
        <f t="array" ref="AK155">RADIANS(SMALL(SQRT((지하철역사_IC!$V$2:$V$439-표3_[[#This Row],[위도]])^2+(지하철역사_IC!$T$2:$T$439-표3_[[#This Row],[경도]])^2),1))*6378137</f>
        <v>1203.8224695911968</v>
      </c>
      <c r="AL155" t="str" cm="1">
        <f t="array" ref="AL1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5" t="str" cm="1">
        <f t="array" ref="AM155">kakaolatlon(표3_[[#This Row],[위도]],표3_[[#This Row],[경도]],"parcel")</f>
        <v>경기 광명시 소하동 1341-1</v>
      </c>
      <c r="AN155">
        <f t="shared" si="14"/>
        <v>25</v>
      </c>
      <c r="AO155" t="str">
        <f t="shared" si="15"/>
        <v>이내</v>
      </c>
      <c r="AP155">
        <f t="shared" si="16"/>
        <v>26</v>
      </c>
      <c r="AQ155">
        <f t="shared" si="17"/>
        <v>40</v>
      </c>
      <c r="AR155" t="str">
        <f t="shared" si="18"/>
        <v>저</v>
      </c>
    </row>
    <row r="156" spans="1:44" x14ac:dyDescent="0.3">
      <c r="A156" t="s">
        <v>8416</v>
      </c>
      <c r="B156" t="s">
        <v>7829</v>
      </c>
      <c r="C156" t="s">
        <v>7830</v>
      </c>
      <c r="D156" t="s">
        <v>7767</v>
      </c>
      <c r="E156" t="s">
        <v>2682</v>
      </c>
      <c r="F156" t="s">
        <v>7831</v>
      </c>
      <c r="G156" t="s">
        <v>7929</v>
      </c>
      <c r="H156">
        <v>8</v>
      </c>
      <c r="I156">
        <v>45000</v>
      </c>
      <c r="J156">
        <v>0</v>
      </c>
      <c r="K156" s="5" t="s">
        <v>7930</v>
      </c>
      <c r="L156">
        <v>174</v>
      </c>
      <c r="M156">
        <v>52</v>
      </c>
      <c r="N156">
        <v>865</v>
      </c>
      <c r="O156">
        <v>99.36</v>
      </c>
      <c r="P156">
        <v>30</v>
      </c>
      <c r="Q156">
        <v>1500</v>
      </c>
      <c r="R156" t="s">
        <v>7807</v>
      </c>
      <c r="S156" s="1">
        <v>46043</v>
      </c>
      <c r="T156">
        <v>37.447651999999998</v>
      </c>
      <c r="U156">
        <v>126.88336099999999</v>
      </c>
      <c r="V156" t="s">
        <v>8417</v>
      </c>
      <c r="W156" t="s">
        <v>8202</v>
      </c>
      <c r="X156">
        <v>1</v>
      </c>
      <c r="Y156" t="s">
        <v>7810</v>
      </c>
      <c r="Z156" t="s">
        <v>7810</v>
      </c>
      <c r="AA156" t="s">
        <v>7836</v>
      </c>
      <c r="AB156" t="s">
        <v>7837</v>
      </c>
      <c r="AC156">
        <v>45000</v>
      </c>
      <c r="AD156" t="s">
        <v>7810</v>
      </c>
      <c r="AE156" s="2" t="str">
        <f>HYPERLINK("https://fin.land.naver.com/articles/"&amp;표3_[[#This Row],[매물번호]],"link")</f>
        <v>link</v>
      </c>
      <c r="AF156" s="8" t="str" cm="1">
        <f t="array" ref="AF15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6" s="8" t="str" cm="1">
        <f t="array" ref="AG156">_xlfn.TEXTJOIN(",",TRUE,IF(지하철역사_IC!$B$2:$B$1282=AF156,지하철역사_IC!$A$2:$A$1282,""))</f>
        <v>서울1호선</v>
      </c>
      <c r="AH156" s="9" cm="1">
        <f t="array" ref="AH156">RADIANS(SMALL(SQRT((지하철역사_IC!$D$2:$D$1282-표3_[[#This Row],[위도]])^2+(지하철역사_IC!$E$2:$E$1282-표3_[[#This Row],[경도]])^2),1))*6378137</f>
        <v>1587.7049607940817</v>
      </c>
      <c r="AI156" s="8" t="str" cm="1">
        <f t="array" ref="AI15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56" s="8" t="str" cm="1">
        <f t="array" ref="AJ156">_xlfn.TEXTJOIN(",",TRUE,IF(지하철역사_IC!$Q$2:$Q$439=AI156,지하철역사_IC!$P$2:$P$439,""))</f>
        <v>다락</v>
      </c>
      <c r="AK156" s="9" cm="1">
        <f t="array" ref="AK156">RADIANS(SMALL(SQRT((지하철역사_IC!$V$2:$V$439-표3_[[#This Row],[위도]])^2+(지하철역사_IC!$T$2:$T$439-표3_[[#This Row],[경도]])^2),1))*6378137</f>
        <v>1203.8224695911968</v>
      </c>
      <c r="AL156" t="str" cm="1">
        <f t="array" ref="AL1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6" t="str" cm="1">
        <f t="array" ref="AM156">kakaolatlon(표3_[[#This Row],[위도]],표3_[[#This Row],[경도]],"parcel")</f>
        <v>경기 광명시 소하동 1341-1</v>
      </c>
      <c r="AN156">
        <f t="shared" si="14"/>
        <v>25</v>
      </c>
      <c r="AO156" t="str">
        <f t="shared" si="15"/>
        <v>이내</v>
      </c>
      <c r="AP156">
        <f t="shared" si="16"/>
        <v>26</v>
      </c>
      <c r="AQ156">
        <f t="shared" si="17"/>
        <v>30</v>
      </c>
      <c r="AR156" t="str">
        <f t="shared" si="18"/>
        <v>중</v>
      </c>
    </row>
    <row r="157" spans="1:44" x14ac:dyDescent="0.3">
      <c r="A157" t="s">
        <v>8418</v>
      </c>
      <c r="B157" t="s">
        <v>7802</v>
      </c>
      <c r="C157" t="s">
        <v>7846</v>
      </c>
      <c r="D157" t="s">
        <v>7767</v>
      </c>
      <c r="E157" t="s">
        <v>2682</v>
      </c>
      <c r="F157" t="s">
        <v>7804</v>
      </c>
      <c r="G157" t="s">
        <v>7805</v>
      </c>
      <c r="H157">
        <v>20</v>
      </c>
      <c r="I157">
        <v>140000</v>
      </c>
      <c r="J157">
        <v>0</v>
      </c>
      <c r="K157" s="5" t="s">
        <v>8353</v>
      </c>
      <c r="L157">
        <v>161</v>
      </c>
      <c r="M157">
        <v>48</v>
      </c>
      <c r="N157">
        <v>2916</v>
      </c>
      <c r="O157">
        <v>84.15</v>
      </c>
      <c r="P157">
        <v>25</v>
      </c>
      <c r="Q157">
        <v>5600</v>
      </c>
      <c r="R157" t="s">
        <v>7807</v>
      </c>
      <c r="S157" s="1">
        <v>46043</v>
      </c>
      <c r="T157">
        <v>37.480992999999998</v>
      </c>
      <c r="U157">
        <v>126.886343</v>
      </c>
      <c r="V157" t="s">
        <v>8419</v>
      </c>
      <c r="W157" t="s">
        <v>8257</v>
      </c>
      <c r="X157">
        <v>1</v>
      </c>
      <c r="Y157" t="s">
        <v>7810</v>
      </c>
      <c r="Z157" t="s">
        <v>7810</v>
      </c>
      <c r="AA157" t="s">
        <v>7826</v>
      </c>
      <c r="AB157" t="s">
        <v>8420</v>
      </c>
      <c r="AC157">
        <v>140000</v>
      </c>
      <c r="AD157" t="s">
        <v>7810</v>
      </c>
      <c r="AE157" s="2" t="str">
        <f>HYPERLINK("https://fin.land.naver.com/articles/"&amp;표3_[[#This Row],[매물번호]],"link")</f>
        <v>link</v>
      </c>
      <c r="AF157" s="8" t="str" cm="1">
        <f t="array" ref="AF157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57" s="8" t="str" cm="1">
        <f t="array" ref="AG157">_xlfn.TEXTJOIN(",",TRUE,IF(지하철역사_IC!$B$2:$B$1282=AF157,지하철역사_IC!$A$2:$A$1282,""))</f>
        <v>서울7호선</v>
      </c>
      <c r="AH157" s="9" cm="1">
        <f t="array" ref="AH157">RADIANS(SMALL(SQRT((지하철역사_IC!$D$2:$D$1282-표3_[[#This Row],[위도]])^2+(지하철역사_IC!$E$2:$E$1282-표3_[[#This Row],[경도]])^2),1))*6378137</f>
        <v>439.04906334070779</v>
      </c>
      <c r="AI157" s="8" t="str" cm="1">
        <f t="array" ref="AI157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57" s="8" t="str" cm="1">
        <f t="array" ref="AJ157">_xlfn.TEXTJOIN(",",TRUE,IF(지하철역사_IC!$Q$2:$Q$439=AI157,지하철역사_IC!$P$2:$P$439,""))</f>
        <v>다락</v>
      </c>
      <c r="AK157" s="9" cm="1">
        <f t="array" ref="AK157">RADIANS(SMALL(SQRT((지하철역사_IC!$V$2:$V$439-표3_[[#This Row],[위도]])^2+(지하철역사_IC!$T$2:$T$439-표3_[[#This Row],[경도]])^2),1))*6378137</f>
        <v>590.51175941893723</v>
      </c>
      <c r="AL157" cm="1">
        <f t="array" ref="AL1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57" t="str" cm="1">
        <f t="array" ref="AM157">kakaolatlon(표3_[[#This Row],[위도]],표3_[[#This Row],[경도]],"parcel")</f>
        <v>서울 금천구 가산동 60-3</v>
      </c>
      <c r="AN157">
        <f t="shared" si="14"/>
        <v>25</v>
      </c>
      <c r="AO157" t="str">
        <f t="shared" si="15"/>
        <v>이내</v>
      </c>
      <c r="AP157">
        <f t="shared" si="16"/>
        <v>26</v>
      </c>
      <c r="AQ157">
        <f t="shared" si="17"/>
        <v>20</v>
      </c>
      <c r="AR157" t="str">
        <f t="shared" si="18"/>
        <v>1층</v>
      </c>
    </row>
    <row r="158" spans="1:44" x14ac:dyDescent="0.3">
      <c r="A158" t="s">
        <v>8421</v>
      </c>
      <c r="B158" t="s">
        <v>7845</v>
      </c>
      <c r="C158" t="s">
        <v>7803</v>
      </c>
      <c r="D158" t="s">
        <v>7767</v>
      </c>
      <c r="E158" t="s">
        <v>2682</v>
      </c>
      <c r="F158" t="s">
        <v>7804</v>
      </c>
      <c r="G158" t="s">
        <v>6152</v>
      </c>
      <c r="H158">
        <v>3</v>
      </c>
      <c r="I158">
        <v>20000</v>
      </c>
      <c r="J158">
        <v>0</v>
      </c>
      <c r="K158" s="5" t="s">
        <v>8208</v>
      </c>
      <c r="L158">
        <v>163</v>
      </c>
      <c r="M158">
        <v>49</v>
      </c>
      <c r="N158">
        <v>408</v>
      </c>
      <c r="O158">
        <v>70.040000000000006</v>
      </c>
      <c r="P158">
        <v>21</v>
      </c>
      <c r="Q158">
        <v>952</v>
      </c>
      <c r="R158" t="s">
        <v>7816</v>
      </c>
      <c r="S158" s="1">
        <v>46043</v>
      </c>
      <c r="T158">
        <v>37.458243000000003</v>
      </c>
      <c r="U158">
        <v>126.894176</v>
      </c>
      <c r="V158" t="s">
        <v>8422</v>
      </c>
      <c r="W158" t="s">
        <v>8232</v>
      </c>
      <c r="X158">
        <v>1</v>
      </c>
      <c r="Y158" t="s">
        <v>7810</v>
      </c>
      <c r="Z158" t="s">
        <v>7810</v>
      </c>
      <c r="AA158" t="s">
        <v>7811</v>
      </c>
      <c r="AB158" t="s">
        <v>7989</v>
      </c>
      <c r="AC158">
        <v>20000</v>
      </c>
      <c r="AD158" t="s">
        <v>7810</v>
      </c>
      <c r="AE158" s="2" t="str">
        <f>HYPERLINK("https://fin.land.naver.com/articles/"&amp;표3_[[#This Row],[매물번호]],"link")</f>
        <v>link</v>
      </c>
      <c r="AF158" s="8" t="str" cm="1">
        <f t="array" ref="AF15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8" s="8" t="str" cm="1">
        <f t="array" ref="AG158">_xlfn.TEXTJOIN(",",TRUE,IF(지하철역사_IC!$B$2:$B$1282=AF158,지하철역사_IC!$A$2:$A$1282,""))</f>
        <v>서울1호선</v>
      </c>
      <c r="AH158" s="9" cm="1">
        <f t="array" ref="AH158">RADIANS(SMALL(SQRT((지하철역사_IC!$D$2:$D$1282-표3_[[#This Row],[위도]])^2+(지하철역사_IC!$E$2:$E$1282-표3_[[#This Row],[경도]])^2),1))*6378137</f>
        <v>147.11594581163098</v>
      </c>
      <c r="AI158" s="8" t="str" cm="1">
        <f t="array" ref="AI158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58" s="8" t="str" cm="1">
        <f t="array" ref="AJ158">_xlfn.TEXTJOIN(",",TRUE,IF(지하철역사_IC!$Q$2:$Q$439=AI158,지하철역사_IC!$P$2:$P$439,""))</f>
        <v>다락</v>
      </c>
      <c r="AK158" s="9" cm="1">
        <f t="array" ref="AK158">RADIANS(SMALL(SQRT((지하철역사_IC!$V$2:$V$439-표3_[[#This Row],[위도]])^2+(지하철역사_IC!$T$2:$T$439-표3_[[#This Row],[경도]])^2),1))*6378137</f>
        <v>1208.8508992008688</v>
      </c>
      <c r="AL158" t="str" cm="1">
        <f t="array" ref="AL1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8" t="str" cm="1">
        <f t="array" ref="AM158">kakaolatlon(표3_[[#This Row],[위도]],표3_[[#This Row],[경도]],"parcel")</f>
        <v>서울 금천구 독산동 1150</v>
      </c>
      <c r="AN158">
        <f t="shared" si="14"/>
        <v>10</v>
      </c>
      <c r="AO158" t="str">
        <f t="shared" si="15"/>
        <v>이내</v>
      </c>
      <c r="AP158">
        <f t="shared" si="16"/>
        <v>10</v>
      </c>
      <c r="AQ158">
        <f t="shared" si="17"/>
        <v>20</v>
      </c>
      <c r="AR158" t="str">
        <f t="shared" si="18"/>
        <v>B1</v>
      </c>
    </row>
    <row r="159" spans="1:44" x14ac:dyDescent="0.3">
      <c r="A159" t="s">
        <v>8423</v>
      </c>
      <c r="B159" t="s">
        <v>7845</v>
      </c>
      <c r="C159" t="s">
        <v>7803</v>
      </c>
      <c r="D159" t="s">
        <v>7767</v>
      </c>
      <c r="E159" t="s">
        <v>2682</v>
      </c>
      <c r="F159" t="s">
        <v>7804</v>
      </c>
      <c r="G159" t="s">
        <v>7805</v>
      </c>
      <c r="H159">
        <v>3</v>
      </c>
      <c r="I159">
        <v>40000</v>
      </c>
      <c r="J159">
        <v>0</v>
      </c>
      <c r="K159" s="5" t="s">
        <v>8005</v>
      </c>
      <c r="L159">
        <v>83</v>
      </c>
      <c r="M159">
        <v>25</v>
      </c>
      <c r="N159">
        <v>1600</v>
      </c>
      <c r="O159">
        <v>36.4</v>
      </c>
      <c r="P159">
        <v>11</v>
      </c>
      <c r="Q159">
        <v>3636</v>
      </c>
      <c r="R159" t="s">
        <v>7924</v>
      </c>
      <c r="S159" s="1">
        <v>46043</v>
      </c>
      <c r="T159">
        <v>37.459983000000001</v>
      </c>
      <c r="U159">
        <v>126.897244</v>
      </c>
      <c r="V159" t="s">
        <v>8424</v>
      </c>
      <c r="W159" t="s">
        <v>8187</v>
      </c>
      <c r="X159">
        <v>1</v>
      </c>
      <c r="Y159" t="s">
        <v>7810</v>
      </c>
      <c r="Z159" t="s">
        <v>7810</v>
      </c>
      <c r="AA159" t="s">
        <v>7811</v>
      </c>
      <c r="AB159" t="s">
        <v>7989</v>
      </c>
      <c r="AC159">
        <v>40000</v>
      </c>
      <c r="AD159" t="s">
        <v>7810</v>
      </c>
      <c r="AE159" s="2" t="str">
        <f>HYPERLINK("https://fin.land.naver.com/articles/"&amp;표3_[[#This Row],[매물번호]],"link")</f>
        <v>link</v>
      </c>
      <c r="AF159" s="8" t="str" cm="1">
        <f t="array" ref="AF15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59" s="8" t="str" cm="1">
        <f t="array" ref="AG159">_xlfn.TEXTJOIN(",",TRUE,IF(지하철역사_IC!$B$2:$B$1282=AF159,지하철역사_IC!$A$2:$A$1282,""))</f>
        <v>서울1호선</v>
      </c>
      <c r="AH159" s="9" cm="1">
        <f t="array" ref="AH159">RADIANS(SMALL(SQRT((지하철역사_IC!$D$2:$D$1282-표3_[[#This Row],[위도]])^2+(지하철역사_IC!$E$2:$E$1282-표3_[[#This Row],[경도]])^2),1))*6378137</f>
        <v>480.54200529413919</v>
      </c>
      <c r="AI159" s="8" t="str" cm="1">
        <f t="array" ref="AI159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59" s="8" t="str" cm="1">
        <f t="array" ref="AJ159">_xlfn.TEXTJOIN(",",TRUE,IF(지하철역사_IC!$Q$2:$Q$439=AI159,지하철역사_IC!$P$2:$P$439,""))</f>
        <v>다락</v>
      </c>
      <c r="AK159" s="9" cm="1">
        <f t="array" ref="AK159">RADIANS(SMALL(SQRT((지하철역사_IC!$V$2:$V$439-표3_[[#This Row],[위도]])^2+(지하철역사_IC!$T$2:$T$439-표3_[[#This Row],[경도]])^2),1))*6378137</f>
        <v>859.67094194224592</v>
      </c>
      <c r="AL159" t="str" cm="1">
        <f t="array" ref="AL1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59" t="str" cm="1">
        <f t="array" ref="AM159">kakaolatlon(표3_[[#This Row],[위도]],표3_[[#This Row],[경도]],"parcel")</f>
        <v>서울 금천구 독산동 1155</v>
      </c>
      <c r="AN159">
        <f t="shared" si="14"/>
        <v>10</v>
      </c>
      <c r="AO159" t="str">
        <f t="shared" si="15"/>
        <v>이내</v>
      </c>
      <c r="AP159">
        <f t="shared" si="16"/>
        <v>10</v>
      </c>
      <c r="AQ159">
        <f t="shared" si="17"/>
        <v>10</v>
      </c>
      <c r="AR159" t="str">
        <f t="shared" si="18"/>
        <v>1층</v>
      </c>
    </row>
    <row r="160" spans="1:44" x14ac:dyDescent="0.3">
      <c r="A160" t="s">
        <v>8425</v>
      </c>
      <c r="B160" t="s">
        <v>7845</v>
      </c>
      <c r="C160" t="s">
        <v>7803</v>
      </c>
      <c r="D160" t="s">
        <v>7767</v>
      </c>
      <c r="E160" t="s">
        <v>2682</v>
      </c>
      <c r="F160" t="s">
        <v>7804</v>
      </c>
      <c r="G160" t="s">
        <v>6152</v>
      </c>
      <c r="H160">
        <v>3</v>
      </c>
      <c r="I160">
        <v>40000</v>
      </c>
      <c r="J160">
        <v>0</v>
      </c>
      <c r="K160" s="5" t="s">
        <v>8005</v>
      </c>
      <c r="L160">
        <v>55</v>
      </c>
      <c r="M160">
        <v>16</v>
      </c>
      <c r="N160">
        <v>2500</v>
      </c>
      <c r="O160">
        <v>25.27</v>
      </c>
      <c r="P160">
        <v>7</v>
      </c>
      <c r="Q160">
        <v>5714</v>
      </c>
      <c r="R160" t="s">
        <v>7924</v>
      </c>
      <c r="S160" s="1">
        <v>46043</v>
      </c>
      <c r="T160">
        <v>37.459983000000001</v>
      </c>
      <c r="U160">
        <v>126.897244</v>
      </c>
      <c r="V160" t="s">
        <v>8426</v>
      </c>
      <c r="W160" t="s">
        <v>7972</v>
      </c>
      <c r="X160">
        <v>1</v>
      </c>
      <c r="Y160" t="s">
        <v>7810</v>
      </c>
      <c r="Z160" t="s">
        <v>7810</v>
      </c>
      <c r="AA160" t="s">
        <v>7811</v>
      </c>
      <c r="AB160" t="s">
        <v>7989</v>
      </c>
      <c r="AC160">
        <v>40000</v>
      </c>
      <c r="AD160" t="s">
        <v>7810</v>
      </c>
      <c r="AE160" s="2" t="str">
        <f>HYPERLINK("https://fin.land.naver.com/articles/"&amp;표3_[[#This Row],[매물번호]],"link")</f>
        <v>link</v>
      </c>
      <c r="AF160" s="8" t="str" cm="1">
        <f t="array" ref="AF16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60" s="8" t="str" cm="1">
        <f t="array" ref="AG160">_xlfn.TEXTJOIN(",",TRUE,IF(지하철역사_IC!$B$2:$B$1282=AF160,지하철역사_IC!$A$2:$A$1282,""))</f>
        <v>서울1호선</v>
      </c>
      <c r="AH160" s="9" cm="1">
        <f t="array" ref="AH160">RADIANS(SMALL(SQRT((지하철역사_IC!$D$2:$D$1282-표3_[[#This Row],[위도]])^2+(지하철역사_IC!$E$2:$E$1282-표3_[[#This Row],[경도]])^2),1))*6378137</f>
        <v>480.54200529413919</v>
      </c>
      <c r="AI160" s="8" t="str" cm="1">
        <f t="array" ref="AI16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60" s="8" t="str" cm="1">
        <f t="array" ref="AJ160">_xlfn.TEXTJOIN(",",TRUE,IF(지하철역사_IC!$Q$2:$Q$439=AI160,지하철역사_IC!$P$2:$P$439,""))</f>
        <v>다락</v>
      </c>
      <c r="AK160" s="9" cm="1">
        <f t="array" ref="AK160">RADIANS(SMALL(SQRT((지하철역사_IC!$V$2:$V$439-표3_[[#This Row],[위도]])^2+(지하철역사_IC!$T$2:$T$439-표3_[[#This Row],[경도]])^2),1))*6378137</f>
        <v>859.67094194224592</v>
      </c>
      <c r="AL160" t="str" cm="1">
        <f t="array" ref="AL1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60" t="str" cm="1">
        <f t="array" ref="AM160">kakaolatlon(표3_[[#This Row],[위도]],표3_[[#This Row],[경도]],"parcel")</f>
        <v>서울 금천구 독산동 1155</v>
      </c>
      <c r="AN160">
        <f t="shared" si="14"/>
        <v>10</v>
      </c>
      <c r="AO160" t="str">
        <f t="shared" si="15"/>
        <v>이내</v>
      </c>
      <c r="AP160">
        <f t="shared" si="16"/>
        <v>10</v>
      </c>
      <c r="AQ160">
        <f t="shared" si="17"/>
        <v>9</v>
      </c>
      <c r="AR160" t="str">
        <f t="shared" si="18"/>
        <v>B1</v>
      </c>
    </row>
    <row r="161" spans="1:44" x14ac:dyDescent="0.3">
      <c r="A161" t="s">
        <v>8427</v>
      </c>
      <c r="B161" t="s">
        <v>7802</v>
      </c>
      <c r="C161" t="s">
        <v>7846</v>
      </c>
      <c r="D161" t="s">
        <v>7767</v>
      </c>
      <c r="E161" t="s">
        <v>2682</v>
      </c>
      <c r="F161" t="s">
        <v>7804</v>
      </c>
      <c r="G161" t="s">
        <v>7805</v>
      </c>
      <c r="H161">
        <v>20</v>
      </c>
      <c r="I161">
        <v>155000</v>
      </c>
      <c r="J161">
        <v>0</v>
      </c>
      <c r="K161" s="5" t="s">
        <v>7883</v>
      </c>
      <c r="L161">
        <v>179</v>
      </c>
      <c r="M161">
        <v>54</v>
      </c>
      <c r="N161">
        <v>2870</v>
      </c>
      <c r="O161">
        <v>93.7</v>
      </c>
      <c r="P161">
        <v>28</v>
      </c>
      <c r="Q161">
        <v>5536</v>
      </c>
      <c r="R161" t="s">
        <v>7807</v>
      </c>
      <c r="S161" s="1">
        <v>46043</v>
      </c>
      <c r="T161">
        <v>37.480992999999998</v>
      </c>
      <c r="U161">
        <v>126.886343</v>
      </c>
      <c r="V161" t="s">
        <v>8428</v>
      </c>
      <c r="W161" t="s">
        <v>8429</v>
      </c>
      <c r="X161">
        <v>1</v>
      </c>
      <c r="Y161" t="s">
        <v>7810</v>
      </c>
      <c r="Z161" t="s">
        <v>7810</v>
      </c>
      <c r="AA161" t="s">
        <v>7826</v>
      </c>
      <c r="AB161" t="s">
        <v>8420</v>
      </c>
      <c r="AC161">
        <v>155000</v>
      </c>
      <c r="AD161" t="s">
        <v>7810</v>
      </c>
      <c r="AE161" s="2" t="str">
        <f>HYPERLINK("https://fin.land.naver.com/articles/"&amp;표3_[[#This Row],[매물번호]],"link")</f>
        <v>link</v>
      </c>
      <c r="AF161" s="8" t="str" cm="1">
        <f t="array" ref="AF161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61" s="8" t="str" cm="1">
        <f t="array" ref="AG161">_xlfn.TEXTJOIN(",",TRUE,IF(지하철역사_IC!$B$2:$B$1282=AF161,지하철역사_IC!$A$2:$A$1282,""))</f>
        <v>서울7호선</v>
      </c>
      <c r="AH161" s="9" cm="1">
        <f t="array" ref="AH161">RADIANS(SMALL(SQRT((지하철역사_IC!$D$2:$D$1282-표3_[[#This Row],[위도]])^2+(지하철역사_IC!$E$2:$E$1282-표3_[[#This Row],[경도]])^2),1))*6378137</f>
        <v>439.04906334070779</v>
      </c>
      <c r="AI161" s="8" t="str" cm="1">
        <f t="array" ref="AI161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61" s="8" t="str" cm="1">
        <f t="array" ref="AJ161">_xlfn.TEXTJOIN(",",TRUE,IF(지하철역사_IC!$Q$2:$Q$439=AI161,지하철역사_IC!$P$2:$P$439,""))</f>
        <v>다락</v>
      </c>
      <c r="AK161" s="9" cm="1">
        <f t="array" ref="AK161">RADIANS(SMALL(SQRT((지하철역사_IC!$V$2:$V$439-표3_[[#This Row],[위도]])^2+(지하철역사_IC!$T$2:$T$439-표3_[[#This Row],[경도]])^2),1))*6378137</f>
        <v>590.51175941893723</v>
      </c>
      <c r="AL161" cm="1">
        <f t="array" ref="AL1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61" t="str" cm="1">
        <f t="array" ref="AM161">kakaolatlon(표3_[[#This Row],[위도]],표3_[[#This Row],[경도]],"parcel")</f>
        <v>서울 금천구 가산동 60-3</v>
      </c>
      <c r="AN161">
        <f t="shared" si="14"/>
        <v>25</v>
      </c>
      <c r="AO161" t="str">
        <f t="shared" si="15"/>
        <v>이내</v>
      </c>
      <c r="AP161">
        <f t="shared" si="16"/>
        <v>26</v>
      </c>
      <c r="AQ161">
        <f t="shared" si="17"/>
        <v>20</v>
      </c>
      <c r="AR161" t="str">
        <f t="shared" si="18"/>
        <v>1층</v>
      </c>
    </row>
    <row r="162" spans="1:44" x14ac:dyDescent="0.3">
      <c r="A162" t="s">
        <v>8430</v>
      </c>
      <c r="B162" t="s">
        <v>8077</v>
      </c>
      <c r="C162" t="s">
        <v>7803</v>
      </c>
      <c r="D162" t="s">
        <v>7767</v>
      </c>
      <c r="E162" t="s">
        <v>2682</v>
      </c>
      <c r="F162" t="s">
        <v>7831</v>
      </c>
      <c r="G162" t="s">
        <v>7805</v>
      </c>
      <c r="H162">
        <v>1</v>
      </c>
      <c r="I162">
        <v>15000</v>
      </c>
      <c r="J162">
        <v>0</v>
      </c>
      <c r="K162" s="5" t="s">
        <v>7958</v>
      </c>
      <c r="L162">
        <v>29</v>
      </c>
      <c r="M162">
        <v>8</v>
      </c>
      <c r="N162">
        <v>1875</v>
      </c>
      <c r="O162">
        <v>29.98</v>
      </c>
      <c r="P162">
        <v>9</v>
      </c>
      <c r="Q162">
        <v>1667</v>
      </c>
      <c r="R162" t="s">
        <v>7816</v>
      </c>
      <c r="S162" s="1">
        <v>46043</v>
      </c>
      <c r="T162">
        <v>37.450428000000002</v>
      </c>
      <c r="U162">
        <v>126.899383</v>
      </c>
      <c r="V162" t="s">
        <v>8431</v>
      </c>
      <c r="W162" t="s">
        <v>8432</v>
      </c>
      <c r="X162">
        <v>1</v>
      </c>
      <c r="Y162" t="s">
        <v>7810</v>
      </c>
      <c r="Z162" t="s">
        <v>7810</v>
      </c>
      <c r="AA162" t="s">
        <v>7908</v>
      </c>
      <c r="AB162" t="s">
        <v>8325</v>
      </c>
      <c r="AC162">
        <v>15000</v>
      </c>
      <c r="AD162" t="s">
        <v>7810</v>
      </c>
      <c r="AE162" s="2" t="str">
        <f>HYPERLINK("https://fin.land.naver.com/articles/"&amp;표3_[[#This Row],[매물번호]],"link")</f>
        <v>link</v>
      </c>
      <c r="AF162" s="8" t="str" cm="1">
        <f t="array" ref="AF162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62" s="8" t="str" cm="1">
        <f t="array" ref="AG162">_xlfn.TEXTJOIN(",",TRUE,IF(지하철역사_IC!$B$2:$B$1282=AF162,지하철역사_IC!$A$2:$A$1282,""))</f>
        <v>신안산선</v>
      </c>
      <c r="AH162" s="9" cm="1">
        <f t="array" ref="AH162">RADIANS(SMALL(SQRT((지하철역사_IC!$D$2:$D$1282-표3_[[#This Row],[위도]])^2+(지하철역사_IC!$E$2:$E$1282-표3_[[#This Row],[경도]])^2),1))*6378137</f>
        <v>476.02355960823871</v>
      </c>
      <c r="AI162" s="8" t="str" cm="1">
        <f t="array" ref="AI16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62" s="8" t="str" cm="1">
        <f t="array" ref="AJ162">_xlfn.TEXTJOIN(",",TRUE,IF(지하철역사_IC!$Q$2:$Q$439=AI162,지하철역사_IC!$P$2:$P$439,""))</f>
        <v>다락</v>
      </c>
      <c r="AK162" s="9" cm="1">
        <f t="array" ref="AK162">RADIANS(SMALL(SQRT((지하철역사_IC!$V$2:$V$439-표3_[[#This Row],[위도]])^2+(지하철역사_IC!$T$2:$T$439-표3_[[#This Row],[경도]])^2),1))*6378137</f>
        <v>813.26473136770176</v>
      </c>
      <c r="AL162" t="str" cm="1">
        <f t="array" ref="AL1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62" t="str" cm="1">
        <f t="array" ref="AM162">kakaolatlon(표3_[[#This Row],[위도]],표3_[[#This Row],[경도]],"parcel")</f>
        <v>서울 금천구 시흥동 1002-1</v>
      </c>
      <c r="AN162">
        <f t="shared" si="14"/>
        <v>25</v>
      </c>
      <c r="AO162" t="str">
        <f t="shared" si="15"/>
        <v>이상</v>
      </c>
      <c r="AP162">
        <f t="shared" si="16"/>
        <v>26</v>
      </c>
      <c r="AQ162">
        <f t="shared" si="17"/>
        <v>9</v>
      </c>
      <c r="AR162" t="str">
        <f t="shared" si="18"/>
        <v>1층</v>
      </c>
    </row>
    <row r="163" spans="1:44" x14ac:dyDescent="0.3">
      <c r="A163" t="s">
        <v>8433</v>
      </c>
      <c r="B163" t="s">
        <v>7802</v>
      </c>
      <c r="C163" t="s">
        <v>7846</v>
      </c>
      <c r="D163" t="s">
        <v>7767</v>
      </c>
      <c r="E163" t="s">
        <v>2682</v>
      </c>
      <c r="F163" t="s">
        <v>8164</v>
      </c>
      <c r="G163" t="s">
        <v>7940</v>
      </c>
      <c r="H163">
        <v>16</v>
      </c>
      <c r="I163">
        <v>78000</v>
      </c>
      <c r="J163">
        <v>0</v>
      </c>
      <c r="K163" s="5" t="s">
        <v>8434</v>
      </c>
      <c r="L163">
        <v>114</v>
      </c>
      <c r="M163">
        <v>34</v>
      </c>
      <c r="N163">
        <v>2294</v>
      </c>
      <c r="O163">
        <v>57.54</v>
      </c>
      <c r="P163">
        <v>17</v>
      </c>
      <c r="Q163">
        <v>4588</v>
      </c>
      <c r="R163" t="s">
        <v>7924</v>
      </c>
      <c r="S163" s="1">
        <v>46053</v>
      </c>
      <c r="T163">
        <v>37.480722</v>
      </c>
      <c r="U163">
        <v>126.885105</v>
      </c>
      <c r="V163" t="s">
        <v>8435</v>
      </c>
      <c r="W163" t="s">
        <v>8436</v>
      </c>
      <c r="X163">
        <v>1</v>
      </c>
      <c r="Y163" t="s">
        <v>7810</v>
      </c>
      <c r="Z163" t="s">
        <v>7810</v>
      </c>
      <c r="AA163" t="s">
        <v>7811</v>
      </c>
      <c r="AB163" t="s">
        <v>8437</v>
      </c>
      <c r="AC163">
        <v>78000</v>
      </c>
      <c r="AD163" t="s">
        <v>7810</v>
      </c>
      <c r="AE163" s="2" t="str">
        <f>HYPERLINK("https://fin.land.naver.com/articles/"&amp;표3_[[#This Row],[매물번호]],"link")</f>
        <v>link</v>
      </c>
      <c r="AF163" s="8" t="str" cm="1">
        <f t="array" ref="AF163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63" s="8" t="str" cm="1">
        <f t="array" ref="AG163">_xlfn.TEXTJOIN(",",TRUE,IF(지하철역사_IC!$B$2:$B$1282=AF163,지하철역사_IC!$A$2:$A$1282,""))</f>
        <v>서울1호선,서울7호선</v>
      </c>
      <c r="AH163" s="9" cm="1">
        <f t="array" ref="AH163">RADIANS(SMALL(SQRT((지하철역사_IC!$D$2:$D$1282-표3_[[#This Row],[위도]])^2+(지하철역사_IC!$E$2:$E$1282-표3_[[#This Row],[경도]])^2),1))*6378137</f>
        <v>370.35984147823388</v>
      </c>
      <c r="AI163" s="8" t="str" cm="1">
        <f t="array" ref="AI163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63" s="8" t="str" cm="1">
        <f t="array" ref="AJ163">_xlfn.TEXTJOIN(",",TRUE,IF(지하철역사_IC!$Q$2:$Q$439=AI163,지하철역사_IC!$P$2:$P$439,""))</f>
        <v>다락</v>
      </c>
      <c r="AK163" s="9" cm="1">
        <f t="array" ref="AK163">RADIANS(SMALL(SQRT((지하철역사_IC!$V$2:$V$439-표3_[[#This Row],[위도]])^2+(지하철역사_IC!$T$2:$T$439-표3_[[#This Row],[경도]])^2),1))*6378137</f>
        <v>579.25647402794255</v>
      </c>
      <c r="AL163" cm="1">
        <f t="array" ref="AL1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63" t="str" cm="1">
        <f t="array" ref="AM163">kakaolatlon(표3_[[#This Row],[위도]],표3_[[#This Row],[경도]],"parcel")</f>
        <v>서울 금천구 가산동 60-14</v>
      </c>
      <c r="AN163">
        <f t="shared" si="14"/>
        <v>4</v>
      </c>
      <c r="AO163" t="str">
        <f t="shared" si="15"/>
        <v>이내</v>
      </c>
      <c r="AP163">
        <f t="shared" si="16"/>
        <v>10</v>
      </c>
      <c r="AQ163">
        <f t="shared" si="17"/>
        <v>10</v>
      </c>
      <c r="AR163" t="str">
        <f t="shared" si="18"/>
        <v>저</v>
      </c>
    </row>
    <row r="164" spans="1:44" x14ac:dyDescent="0.3">
      <c r="A164" t="s">
        <v>8438</v>
      </c>
      <c r="B164" t="s">
        <v>7802</v>
      </c>
      <c r="C164" t="s">
        <v>7846</v>
      </c>
      <c r="D164" t="s">
        <v>7767</v>
      </c>
      <c r="E164" t="s">
        <v>2682</v>
      </c>
      <c r="F164" t="s">
        <v>8164</v>
      </c>
      <c r="G164" t="s">
        <v>7805</v>
      </c>
      <c r="H164">
        <v>16</v>
      </c>
      <c r="I164">
        <v>176990</v>
      </c>
      <c r="J164">
        <v>0</v>
      </c>
      <c r="K164" s="5" t="s">
        <v>8439</v>
      </c>
      <c r="L164">
        <v>124</v>
      </c>
      <c r="M164">
        <v>37</v>
      </c>
      <c r="N164">
        <v>4783</v>
      </c>
      <c r="O164">
        <v>62.58</v>
      </c>
      <c r="P164">
        <v>18</v>
      </c>
      <c r="Q164">
        <v>9833</v>
      </c>
      <c r="R164" t="s">
        <v>7924</v>
      </c>
      <c r="S164" s="1">
        <v>46053</v>
      </c>
      <c r="T164">
        <v>37.480722</v>
      </c>
      <c r="U164">
        <v>126.885105</v>
      </c>
      <c r="V164" t="s">
        <v>8440</v>
      </c>
      <c r="W164" t="s">
        <v>8441</v>
      </c>
      <c r="X164">
        <v>1</v>
      </c>
      <c r="Y164" t="s">
        <v>7810</v>
      </c>
      <c r="Z164" t="s">
        <v>7810</v>
      </c>
      <c r="AA164" t="s">
        <v>7811</v>
      </c>
      <c r="AB164" t="s">
        <v>8437</v>
      </c>
      <c r="AC164">
        <v>176990</v>
      </c>
      <c r="AD164" t="s">
        <v>7810</v>
      </c>
      <c r="AE164" s="2" t="str">
        <f>HYPERLINK("https://fin.land.naver.com/articles/"&amp;표3_[[#This Row],[매물번호]],"link")</f>
        <v>link</v>
      </c>
      <c r="AF164" s="8" t="str" cm="1">
        <f t="array" ref="AF164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64" s="8" t="str" cm="1">
        <f t="array" ref="AG164">_xlfn.TEXTJOIN(",",TRUE,IF(지하철역사_IC!$B$2:$B$1282=AF164,지하철역사_IC!$A$2:$A$1282,""))</f>
        <v>서울1호선,서울7호선</v>
      </c>
      <c r="AH164" s="9" cm="1">
        <f t="array" ref="AH164">RADIANS(SMALL(SQRT((지하철역사_IC!$D$2:$D$1282-표3_[[#This Row],[위도]])^2+(지하철역사_IC!$E$2:$E$1282-표3_[[#This Row],[경도]])^2),1))*6378137</f>
        <v>370.35984147823388</v>
      </c>
      <c r="AI164" s="8" t="str" cm="1">
        <f t="array" ref="AI164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64" s="8" t="str" cm="1">
        <f t="array" ref="AJ164">_xlfn.TEXTJOIN(",",TRUE,IF(지하철역사_IC!$Q$2:$Q$439=AI164,지하철역사_IC!$P$2:$P$439,""))</f>
        <v>다락</v>
      </c>
      <c r="AK164" s="9" cm="1">
        <f t="array" ref="AK164">RADIANS(SMALL(SQRT((지하철역사_IC!$V$2:$V$439-표3_[[#This Row],[위도]])^2+(지하철역사_IC!$T$2:$T$439-표3_[[#This Row],[경도]])^2),1))*6378137</f>
        <v>579.25647402794255</v>
      </c>
      <c r="AL164" cm="1">
        <f t="array" ref="AL1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64" t="str" cm="1">
        <f t="array" ref="AM164">kakaolatlon(표3_[[#This Row],[위도]],표3_[[#This Row],[경도]],"parcel")</f>
        <v>서울 금천구 가산동 60-14</v>
      </c>
      <c r="AN164">
        <f t="shared" si="14"/>
        <v>4</v>
      </c>
      <c r="AO164" t="str">
        <f t="shared" si="15"/>
        <v>이내</v>
      </c>
      <c r="AP164">
        <f t="shared" si="16"/>
        <v>10</v>
      </c>
      <c r="AQ164">
        <f t="shared" si="17"/>
        <v>10</v>
      </c>
      <c r="AR164" t="str">
        <f t="shared" si="18"/>
        <v>1층</v>
      </c>
    </row>
    <row r="165" spans="1:44" x14ac:dyDescent="0.3">
      <c r="A165" t="s">
        <v>8442</v>
      </c>
      <c r="B165" t="s">
        <v>7802</v>
      </c>
      <c r="C165" t="s">
        <v>7846</v>
      </c>
      <c r="D165" t="s">
        <v>7767</v>
      </c>
      <c r="E165" t="s">
        <v>2682</v>
      </c>
      <c r="F165" t="s">
        <v>8164</v>
      </c>
      <c r="G165" t="s">
        <v>7814</v>
      </c>
      <c r="H165">
        <v>16</v>
      </c>
      <c r="I165">
        <v>150000</v>
      </c>
      <c r="J165">
        <v>0</v>
      </c>
      <c r="K165" s="5" t="s">
        <v>8059</v>
      </c>
      <c r="L165">
        <v>218</v>
      </c>
      <c r="M165">
        <v>65</v>
      </c>
      <c r="N165">
        <v>2307</v>
      </c>
      <c r="O165">
        <v>109.62</v>
      </c>
      <c r="P165">
        <v>33</v>
      </c>
      <c r="Q165">
        <v>4545</v>
      </c>
      <c r="R165" t="s">
        <v>7924</v>
      </c>
      <c r="S165" s="1">
        <v>46053</v>
      </c>
      <c r="T165">
        <v>37.480722</v>
      </c>
      <c r="U165">
        <v>126.885105</v>
      </c>
      <c r="V165" t="s">
        <v>8443</v>
      </c>
      <c r="W165" t="s">
        <v>8436</v>
      </c>
      <c r="X165">
        <v>1</v>
      </c>
      <c r="Y165" t="s">
        <v>7810</v>
      </c>
      <c r="Z165" t="s">
        <v>7810</v>
      </c>
      <c r="AA165" t="s">
        <v>7811</v>
      </c>
      <c r="AB165" t="s">
        <v>8437</v>
      </c>
      <c r="AC165">
        <v>150000</v>
      </c>
      <c r="AD165" t="s">
        <v>7810</v>
      </c>
      <c r="AE165" s="2" t="str">
        <f>HYPERLINK("https://fin.land.naver.com/articles/"&amp;표3_[[#This Row],[매물번호]],"link")</f>
        <v>link</v>
      </c>
      <c r="AF165" s="8" t="str" cm="1">
        <f t="array" ref="AF165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65" s="8" t="str" cm="1">
        <f t="array" ref="AG165">_xlfn.TEXTJOIN(",",TRUE,IF(지하철역사_IC!$B$2:$B$1282=AF165,지하철역사_IC!$A$2:$A$1282,""))</f>
        <v>서울1호선,서울7호선</v>
      </c>
      <c r="AH165" s="9" cm="1">
        <f t="array" ref="AH165">RADIANS(SMALL(SQRT((지하철역사_IC!$D$2:$D$1282-표3_[[#This Row],[위도]])^2+(지하철역사_IC!$E$2:$E$1282-표3_[[#This Row],[경도]])^2),1))*6378137</f>
        <v>370.35984147823388</v>
      </c>
      <c r="AI165" s="8" t="str" cm="1">
        <f t="array" ref="AI165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65" s="8" t="str" cm="1">
        <f t="array" ref="AJ165">_xlfn.TEXTJOIN(",",TRUE,IF(지하철역사_IC!$Q$2:$Q$439=AI165,지하철역사_IC!$P$2:$P$439,""))</f>
        <v>다락</v>
      </c>
      <c r="AK165" s="9" cm="1">
        <f t="array" ref="AK165">RADIANS(SMALL(SQRT((지하철역사_IC!$V$2:$V$439-표3_[[#This Row],[위도]])^2+(지하철역사_IC!$T$2:$T$439-표3_[[#This Row],[경도]])^2),1))*6378137</f>
        <v>579.25647402794255</v>
      </c>
      <c r="AL165" cm="1">
        <f t="array" ref="AL1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65" t="str" cm="1">
        <f t="array" ref="AM165">kakaolatlon(표3_[[#This Row],[위도]],표3_[[#This Row],[경도]],"parcel")</f>
        <v>서울 금천구 가산동 60-14</v>
      </c>
      <c r="AN165">
        <f t="shared" si="14"/>
        <v>4</v>
      </c>
      <c r="AO165" t="str">
        <f t="shared" si="15"/>
        <v>이내</v>
      </c>
      <c r="AP165">
        <f t="shared" si="16"/>
        <v>10</v>
      </c>
      <c r="AQ165">
        <f t="shared" si="17"/>
        <v>30</v>
      </c>
      <c r="AR165" t="str">
        <f t="shared" si="18"/>
        <v>저</v>
      </c>
    </row>
    <row r="166" spans="1:44" x14ac:dyDescent="0.3">
      <c r="A166" t="s">
        <v>8444</v>
      </c>
      <c r="B166" t="s">
        <v>7845</v>
      </c>
      <c r="C166" t="s">
        <v>7803</v>
      </c>
      <c r="D166" t="s">
        <v>7767</v>
      </c>
      <c r="E166" t="s">
        <v>2682</v>
      </c>
      <c r="F166" t="s">
        <v>8164</v>
      </c>
      <c r="G166" t="s">
        <v>6152</v>
      </c>
      <c r="H166">
        <v>3</v>
      </c>
      <c r="I166">
        <v>99000</v>
      </c>
      <c r="J166">
        <v>0</v>
      </c>
      <c r="K166" s="5" t="s">
        <v>8445</v>
      </c>
      <c r="L166">
        <v>70</v>
      </c>
      <c r="M166">
        <v>21</v>
      </c>
      <c r="N166">
        <v>4714</v>
      </c>
      <c r="O166">
        <v>50</v>
      </c>
      <c r="P166">
        <v>15</v>
      </c>
      <c r="Q166">
        <v>6600</v>
      </c>
      <c r="R166" t="s">
        <v>7816</v>
      </c>
      <c r="S166" s="1">
        <v>46053</v>
      </c>
      <c r="T166">
        <v>37.459983000000001</v>
      </c>
      <c r="U166">
        <v>126.897244</v>
      </c>
      <c r="V166" t="s">
        <v>8446</v>
      </c>
      <c r="W166" t="s">
        <v>7860</v>
      </c>
      <c r="X166">
        <v>1</v>
      </c>
      <c r="Y166" t="s">
        <v>7810</v>
      </c>
      <c r="Z166" t="s">
        <v>7810</v>
      </c>
      <c r="AA166" t="s">
        <v>7811</v>
      </c>
      <c r="AB166" t="s">
        <v>8167</v>
      </c>
      <c r="AC166">
        <v>99000</v>
      </c>
      <c r="AD166" t="s">
        <v>7810</v>
      </c>
      <c r="AE166" s="2" t="str">
        <f>HYPERLINK("https://fin.land.naver.com/articles/"&amp;표3_[[#This Row],[매물번호]],"link")</f>
        <v>link</v>
      </c>
      <c r="AF166" s="8" t="str" cm="1">
        <f t="array" ref="AF16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66" s="8" t="str" cm="1">
        <f t="array" ref="AG166">_xlfn.TEXTJOIN(",",TRUE,IF(지하철역사_IC!$B$2:$B$1282=AF166,지하철역사_IC!$A$2:$A$1282,""))</f>
        <v>서울1호선</v>
      </c>
      <c r="AH166" s="9" cm="1">
        <f t="array" ref="AH166">RADIANS(SMALL(SQRT((지하철역사_IC!$D$2:$D$1282-표3_[[#This Row],[위도]])^2+(지하철역사_IC!$E$2:$E$1282-표3_[[#This Row],[경도]])^2),1))*6378137</f>
        <v>480.54200529413919</v>
      </c>
      <c r="AI166" s="8" t="str" cm="1">
        <f t="array" ref="AI166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66" s="8" t="str" cm="1">
        <f t="array" ref="AJ166">_xlfn.TEXTJOIN(",",TRUE,IF(지하철역사_IC!$Q$2:$Q$439=AI166,지하철역사_IC!$P$2:$P$439,""))</f>
        <v>다락</v>
      </c>
      <c r="AK166" s="9" cm="1">
        <f t="array" ref="AK166">RADIANS(SMALL(SQRT((지하철역사_IC!$V$2:$V$439-표3_[[#This Row],[위도]])^2+(지하철역사_IC!$T$2:$T$439-표3_[[#This Row],[경도]])^2),1))*6378137</f>
        <v>859.67094194224592</v>
      </c>
      <c r="AL166" t="str" cm="1">
        <f t="array" ref="AL1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66" t="str" cm="1">
        <f t="array" ref="AM166">kakaolatlon(표3_[[#This Row],[위도]],표3_[[#This Row],[경도]],"parcel")</f>
        <v>서울 금천구 독산동 1155</v>
      </c>
      <c r="AN166">
        <f t="shared" si="14"/>
        <v>10</v>
      </c>
      <c r="AO166" t="str">
        <f t="shared" si="15"/>
        <v>이내</v>
      </c>
      <c r="AP166">
        <f t="shared" si="16"/>
        <v>10</v>
      </c>
      <c r="AQ166">
        <f t="shared" si="17"/>
        <v>10</v>
      </c>
      <c r="AR166" t="str">
        <f t="shared" si="18"/>
        <v>B1</v>
      </c>
    </row>
    <row r="167" spans="1:44" x14ac:dyDescent="0.3">
      <c r="A167" t="s">
        <v>8447</v>
      </c>
      <c r="B167" t="s">
        <v>7845</v>
      </c>
      <c r="C167" t="s">
        <v>7803</v>
      </c>
      <c r="D167" t="s">
        <v>7767</v>
      </c>
      <c r="E167" t="s">
        <v>2682</v>
      </c>
      <c r="F167" t="s">
        <v>8050</v>
      </c>
      <c r="G167" t="s">
        <v>7805</v>
      </c>
      <c r="H167">
        <v>2</v>
      </c>
      <c r="I167">
        <v>45000</v>
      </c>
      <c r="J167">
        <v>0</v>
      </c>
      <c r="K167" s="5" t="s">
        <v>7930</v>
      </c>
      <c r="L167">
        <v>50</v>
      </c>
      <c r="M167">
        <v>15</v>
      </c>
      <c r="N167">
        <v>3000</v>
      </c>
      <c r="O167">
        <v>40</v>
      </c>
      <c r="P167">
        <v>12</v>
      </c>
      <c r="Q167">
        <v>3750</v>
      </c>
      <c r="R167" t="s">
        <v>7936</v>
      </c>
      <c r="S167" s="1">
        <v>46048</v>
      </c>
      <c r="T167">
        <v>37.459983000000001</v>
      </c>
      <c r="U167">
        <v>126.897244</v>
      </c>
      <c r="V167" t="s">
        <v>8448</v>
      </c>
      <c r="W167" t="s">
        <v>8007</v>
      </c>
      <c r="X167">
        <v>1</v>
      </c>
      <c r="Y167" t="s">
        <v>7810</v>
      </c>
      <c r="Z167" t="s">
        <v>7810</v>
      </c>
      <c r="AA167" t="s">
        <v>7949</v>
      </c>
      <c r="AB167" t="s">
        <v>8314</v>
      </c>
      <c r="AC167">
        <v>45000</v>
      </c>
      <c r="AD167" t="s">
        <v>7810</v>
      </c>
      <c r="AE167" s="2" t="str">
        <f>HYPERLINK("https://fin.land.naver.com/articles/"&amp;표3_[[#This Row],[매물번호]],"link")</f>
        <v>link</v>
      </c>
      <c r="AF167" s="8" t="str" cm="1">
        <f t="array" ref="AF16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67" s="8" t="str" cm="1">
        <f t="array" ref="AG167">_xlfn.TEXTJOIN(",",TRUE,IF(지하철역사_IC!$B$2:$B$1282=AF167,지하철역사_IC!$A$2:$A$1282,""))</f>
        <v>서울1호선</v>
      </c>
      <c r="AH167" s="9" cm="1">
        <f t="array" ref="AH167">RADIANS(SMALL(SQRT((지하철역사_IC!$D$2:$D$1282-표3_[[#This Row],[위도]])^2+(지하철역사_IC!$E$2:$E$1282-표3_[[#This Row],[경도]])^2),1))*6378137</f>
        <v>480.54200529413919</v>
      </c>
      <c r="AI167" s="8" t="str" cm="1">
        <f t="array" ref="AI167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67" s="8" t="str" cm="1">
        <f t="array" ref="AJ167">_xlfn.TEXTJOIN(",",TRUE,IF(지하철역사_IC!$Q$2:$Q$439=AI167,지하철역사_IC!$P$2:$P$439,""))</f>
        <v>다락</v>
      </c>
      <c r="AK167" s="9" cm="1">
        <f t="array" ref="AK167">RADIANS(SMALL(SQRT((지하철역사_IC!$V$2:$V$439-표3_[[#This Row],[위도]])^2+(지하철역사_IC!$T$2:$T$439-표3_[[#This Row],[경도]])^2),1))*6378137</f>
        <v>859.67094194224592</v>
      </c>
      <c r="AL167" t="str" cm="1">
        <f t="array" ref="AL1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67" t="str" cm="1">
        <f t="array" ref="AM167">kakaolatlon(표3_[[#This Row],[위도]],표3_[[#This Row],[경도]],"parcel")</f>
        <v>서울 금천구 독산동 1155</v>
      </c>
      <c r="AN167">
        <f t="shared" si="14"/>
        <v>10</v>
      </c>
      <c r="AO167" t="str">
        <f t="shared" si="15"/>
        <v>이내</v>
      </c>
      <c r="AP167">
        <f t="shared" si="16"/>
        <v>10</v>
      </c>
      <c r="AQ167">
        <f t="shared" si="17"/>
        <v>10</v>
      </c>
      <c r="AR167" t="str">
        <f t="shared" si="18"/>
        <v>1층</v>
      </c>
    </row>
    <row r="168" spans="1:44" x14ac:dyDescent="0.3">
      <c r="A168" t="s">
        <v>8449</v>
      </c>
      <c r="B168" t="s">
        <v>7829</v>
      </c>
      <c r="C168" t="s">
        <v>7830</v>
      </c>
      <c r="D168" t="s">
        <v>7767</v>
      </c>
      <c r="E168" t="s">
        <v>2682</v>
      </c>
      <c r="F168" t="s">
        <v>7831</v>
      </c>
      <c r="G168" t="s">
        <v>8009</v>
      </c>
      <c r="H168">
        <v>8</v>
      </c>
      <c r="I168">
        <v>55000</v>
      </c>
      <c r="J168">
        <v>0</v>
      </c>
      <c r="K168" s="5" t="s">
        <v>7935</v>
      </c>
      <c r="L168">
        <v>237</v>
      </c>
      <c r="M168">
        <v>71</v>
      </c>
      <c r="N168">
        <v>774</v>
      </c>
      <c r="O168">
        <v>142.80000000000001</v>
      </c>
      <c r="P168">
        <v>43</v>
      </c>
      <c r="Q168">
        <v>1279</v>
      </c>
      <c r="R168" t="s">
        <v>7853</v>
      </c>
      <c r="S168" s="1">
        <v>46042</v>
      </c>
      <c r="T168">
        <v>37.447268999999999</v>
      </c>
      <c r="U168">
        <v>126.88336099999999</v>
      </c>
      <c r="V168" t="s">
        <v>8450</v>
      </c>
      <c r="W168" t="s">
        <v>8451</v>
      </c>
      <c r="X168">
        <v>1</v>
      </c>
      <c r="Y168" t="s">
        <v>7810</v>
      </c>
      <c r="Z168" t="s">
        <v>7810</v>
      </c>
      <c r="AA168" t="s">
        <v>7843</v>
      </c>
      <c r="AB168" t="s">
        <v>7844</v>
      </c>
      <c r="AC168">
        <v>55000</v>
      </c>
      <c r="AD168" t="s">
        <v>7810</v>
      </c>
      <c r="AE168" s="2" t="str">
        <f>HYPERLINK("https://fin.land.naver.com/articles/"&amp;표3_[[#This Row],[매물번호]],"link")</f>
        <v>link</v>
      </c>
      <c r="AF168" s="8" t="str" cm="1">
        <f t="array" ref="AF16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68" s="8" t="str" cm="1">
        <f t="array" ref="AG168">_xlfn.TEXTJOIN(",",TRUE,IF(지하철역사_IC!$B$2:$B$1282=AF168,지하철역사_IC!$A$2:$A$1282,""))</f>
        <v>서울1호선</v>
      </c>
      <c r="AH168" s="9" cm="1">
        <f t="array" ref="AH168">RADIANS(SMALL(SQRT((지하철역사_IC!$D$2:$D$1282-표3_[[#This Row],[위도]])^2+(지하철역사_IC!$E$2:$E$1282-표3_[[#This Row],[경도]])^2),1))*6378137</f>
        <v>1615.7398240411108</v>
      </c>
      <c r="AI168" s="8" t="str" cm="1">
        <f t="array" ref="AI16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68" s="8" t="str" cm="1">
        <f t="array" ref="AJ168">_xlfn.TEXTJOIN(",",TRUE,IF(지하철역사_IC!$Q$2:$Q$439=AI168,지하철역사_IC!$P$2:$P$439,""))</f>
        <v>다락</v>
      </c>
      <c r="AK168" s="9" cm="1">
        <f t="array" ref="AK168">RADIANS(SMALL(SQRT((지하철역사_IC!$V$2:$V$439-표3_[[#This Row],[위도]])^2+(지하철역사_IC!$T$2:$T$439-표3_[[#This Row],[경도]])^2),1))*6378137</f>
        <v>1196.1783224652847</v>
      </c>
      <c r="AL168" t="str" cm="1">
        <f t="array" ref="AL1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68" t="str" cm="1">
        <f t="array" ref="AM168">kakaolatlon(표3_[[#This Row],[위도]],표3_[[#This Row],[경도]],"parcel")</f>
        <v>경기 광명시 소하동 1341-2</v>
      </c>
      <c r="AN168">
        <f t="shared" si="14"/>
        <v>25</v>
      </c>
      <c r="AO168" t="str">
        <f t="shared" si="15"/>
        <v>이내</v>
      </c>
      <c r="AP168">
        <f t="shared" si="16"/>
        <v>26</v>
      </c>
      <c r="AQ168">
        <f t="shared" si="17"/>
        <v>40</v>
      </c>
      <c r="AR168" t="str">
        <f t="shared" si="18"/>
        <v>고</v>
      </c>
    </row>
    <row r="169" spans="1:44" x14ac:dyDescent="0.3">
      <c r="A169" t="s">
        <v>8452</v>
      </c>
      <c r="B169" t="s">
        <v>7862</v>
      </c>
      <c r="C169" t="s">
        <v>7846</v>
      </c>
      <c r="D169" t="s">
        <v>7767</v>
      </c>
      <c r="E169" t="s">
        <v>2682</v>
      </c>
      <c r="F169" t="s">
        <v>7804</v>
      </c>
      <c r="G169" t="s">
        <v>7805</v>
      </c>
      <c r="H169">
        <v>9</v>
      </c>
      <c r="I169">
        <v>60000</v>
      </c>
      <c r="J169">
        <v>0</v>
      </c>
      <c r="K169" s="5" t="s">
        <v>7965</v>
      </c>
      <c r="L169">
        <v>49</v>
      </c>
      <c r="M169">
        <v>14</v>
      </c>
      <c r="N169">
        <v>4285</v>
      </c>
      <c r="O169">
        <v>34.94</v>
      </c>
      <c r="P169">
        <v>10</v>
      </c>
      <c r="Q169">
        <v>6000</v>
      </c>
      <c r="R169" t="s">
        <v>7853</v>
      </c>
      <c r="S169" s="1">
        <v>46042</v>
      </c>
      <c r="T169">
        <v>37.481219000000003</v>
      </c>
      <c r="U169">
        <v>126.896911</v>
      </c>
      <c r="V169" t="s">
        <v>8453</v>
      </c>
      <c r="W169" t="s">
        <v>8007</v>
      </c>
      <c r="X169">
        <v>1</v>
      </c>
      <c r="Y169" t="s">
        <v>7810</v>
      </c>
      <c r="Z169" t="s">
        <v>7810</v>
      </c>
      <c r="AA169" t="s">
        <v>7826</v>
      </c>
      <c r="AB169" t="s">
        <v>7866</v>
      </c>
      <c r="AC169">
        <v>60000</v>
      </c>
      <c r="AD169" t="s">
        <v>7810</v>
      </c>
      <c r="AE169" s="2" t="str">
        <f>HYPERLINK("https://fin.land.naver.com/articles/"&amp;표3_[[#This Row],[매물번호]],"link")</f>
        <v>link</v>
      </c>
      <c r="AF169" s="8" t="str" cm="1">
        <f t="array" ref="AF169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69" s="8" t="str" cm="1">
        <f t="array" ref="AG169">_xlfn.TEXTJOIN(",",TRUE,IF(지하철역사_IC!$B$2:$B$1282=AF169,지하철역사_IC!$A$2:$A$1282,""))</f>
        <v>서울2호선,신안산선</v>
      </c>
      <c r="AH169" s="9" cm="1">
        <f t="array" ref="AH169">RADIANS(SMALL(SQRT((지하철역사_IC!$D$2:$D$1282-표3_[[#This Row],[위도]])^2+(지하철역사_IC!$E$2:$E$1282-표3_[[#This Row],[경도]])^2),1))*6378137</f>
        <v>644.11526139488444</v>
      </c>
      <c r="AI169" s="8" t="str" cm="1">
        <f t="array" ref="AI169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69" s="8" t="str" cm="1">
        <f t="array" ref="AJ169">_xlfn.TEXTJOIN(",",TRUE,IF(지하철역사_IC!$Q$2:$Q$439=AI169,지하철역사_IC!$P$2:$P$439,""))</f>
        <v>다락</v>
      </c>
      <c r="AK169" s="9" cm="1">
        <f t="array" ref="AK169">RADIANS(SMALL(SQRT((지하철역사_IC!$V$2:$V$439-표3_[[#This Row],[위도]])^2+(지하철역사_IC!$T$2:$T$439-표3_[[#This Row],[경도]])^2),1))*6378137</f>
        <v>384.49284732288305</v>
      </c>
      <c r="AL169" cm="1">
        <f t="array" ref="AL1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69" t="str" cm="1">
        <f t="array" ref="AM169">kakaolatlon(표3_[[#This Row],[위도]],표3_[[#This Row],[경도]],"parcel")</f>
        <v>서울 구로구 구로동 830</v>
      </c>
      <c r="AN169">
        <f t="shared" si="14"/>
        <v>10</v>
      </c>
      <c r="AO169" t="str">
        <f t="shared" si="15"/>
        <v>이내</v>
      </c>
      <c r="AP169">
        <f t="shared" si="16"/>
        <v>10</v>
      </c>
      <c r="AQ169">
        <f t="shared" si="17"/>
        <v>10</v>
      </c>
      <c r="AR169" t="str">
        <f t="shared" si="18"/>
        <v>1층</v>
      </c>
    </row>
    <row r="170" spans="1:44" x14ac:dyDescent="0.3">
      <c r="A170" t="s">
        <v>8454</v>
      </c>
      <c r="B170" t="s">
        <v>7802</v>
      </c>
      <c r="C170" t="s">
        <v>7846</v>
      </c>
      <c r="D170" t="s">
        <v>7767</v>
      </c>
      <c r="E170" t="s">
        <v>2682</v>
      </c>
      <c r="F170" t="s">
        <v>7804</v>
      </c>
      <c r="G170" t="s">
        <v>6152</v>
      </c>
      <c r="H170">
        <v>15</v>
      </c>
      <c r="I170">
        <v>27000</v>
      </c>
      <c r="J170">
        <v>0</v>
      </c>
      <c r="K170" s="5" t="s">
        <v>7888</v>
      </c>
      <c r="L170">
        <v>99</v>
      </c>
      <c r="M170">
        <v>29</v>
      </c>
      <c r="N170">
        <v>931</v>
      </c>
      <c r="O170">
        <v>58.39</v>
      </c>
      <c r="P170">
        <v>17</v>
      </c>
      <c r="Q170">
        <v>1588</v>
      </c>
      <c r="R170" t="s">
        <v>7853</v>
      </c>
      <c r="S170" s="1">
        <v>46042</v>
      </c>
      <c r="T170">
        <v>37.479441000000001</v>
      </c>
      <c r="U170">
        <v>126.884598</v>
      </c>
      <c r="V170" t="s">
        <v>8455</v>
      </c>
      <c r="W170" t="s">
        <v>8456</v>
      </c>
      <c r="X170">
        <v>1</v>
      </c>
      <c r="Y170" t="s">
        <v>7810</v>
      </c>
      <c r="Z170" t="s">
        <v>7810</v>
      </c>
      <c r="AA170" t="s">
        <v>7826</v>
      </c>
      <c r="AB170" t="s">
        <v>7856</v>
      </c>
      <c r="AC170">
        <v>27000</v>
      </c>
      <c r="AD170" t="s">
        <v>7810</v>
      </c>
      <c r="AE170" s="2" t="str">
        <f>HYPERLINK("https://fin.land.naver.com/articles/"&amp;표3_[[#This Row],[매물번호]],"link")</f>
        <v>link</v>
      </c>
      <c r="AF170" s="8" t="str" cm="1">
        <f t="array" ref="AF170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70" s="8" t="str" cm="1">
        <f t="array" ref="AG170">_xlfn.TEXTJOIN(",",TRUE,IF(지하철역사_IC!$B$2:$B$1282=AF170,지하철역사_IC!$A$2:$A$1282,""))</f>
        <v>서울1호선,서울7호선</v>
      </c>
      <c r="AH170" s="9" cm="1">
        <f t="array" ref="AH170">RADIANS(SMALL(SQRT((지하철역사_IC!$D$2:$D$1282-표3_[[#This Row],[위도]])^2+(지하철역사_IC!$E$2:$E$1282-표3_[[#This Row],[경도]])^2),1))*6378137</f>
        <v>422.36800861731632</v>
      </c>
      <c r="AI170" s="8" t="str" cm="1">
        <f t="array" ref="AI170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70" s="8" t="str" cm="1">
        <f t="array" ref="AJ170">_xlfn.TEXTJOIN(",",TRUE,IF(지하철역사_IC!$Q$2:$Q$439=AI170,지하철역사_IC!$P$2:$P$439,""))</f>
        <v>다락</v>
      </c>
      <c r="AK170" s="9" cm="1">
        <f t="array" ref="AK170">RADIANS(SMALL(SQRT((지하철역사_IC!$V$2:$V$439-표3_[[#This Row],[위도]])^2+(지하철역사_IC!$T$2:$T$439-표3_[[#This Row],[경도]])^2),1))*6378137</f>
        <v>524.44937681663635</v>
      </c>
      <c r="AL170" cm="1">
        <f t="array" ref="AL1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70" t="str" cm="1">
        <f t="array" ref="AM170">kakaolatlon(표3_[[#This Row],[위도]],표3_[[#This Row],[경도]],"parcel")</f>
        <v>서울 금천구 가산동 60-19</v>
      </c>
      <c r="AN170">
        <f t="shared" si="14"/>
        <v>25</v>
      </c>
      <c r="AO170" t="str">
        <f t="shared" si="15"/>
        <v>이내</v>
      </c>
      <c r="AP170">
        <f t="shared" si="16"/>
        <v>26</v>
      </c>
      <c r="AQ170">
        <f t="shared" si="17"/>
        <v>10</v>
      </c>
      <c r="AR170" t="str">
        <f t="shared" si="18"/>
        <v>B1</v>
      </c>
    </row>
    <row r="171" spans="1:44" x14ac:dyDescent="0.3">
      <c r="A171" t="s">
        <v>8457</v>
      </c>
      <c r="B171" t="s">
        <v>7862</v>
      </c>
      <c r="C171" t="s">
        <v>7846</v>
      </c>
      <c r="D171" t="s">
        <v>7767</v>
      </c>
      <c r="E171" t="s">
        <v>2682</v>
      </c>
      <c r="F171" t="s">
        <v>8164</v>
      </c>
      <c r="G171" t="s">
        <v>6152</v>
      </c>
      <c r="H171">
        <v>19</v>
      </c>
      <c r="I171">
        <v>170000</v>
      </c>
      <c r="J171">
        <v>0</v>
      </c>
      <c r="K171" s="5" t="s">
        <v>7991</v>
      </c>
      <c r="L171">
        <v>824</v>
      </c>
      <c r="M171">
        <v>249</v>
      </c>
      <c r="N171">
        <v>682</v>
      </c>
      <c r="O171">
        <v>414.26</v>
      </c>
      <c r="P171">
        <v>125</v>
      </c>
      <c r="Q171">
        <v>1360</v>
      </c>
      <c r="R171" t="s">
        <v>7816</v>
      </c>
      <c r="S171" s="1">
        <v>46059</v>
      </c>
      <c r="T171">
        <v>37.481968000000002</v>
      </c>
      <c r="U171">
        <v>126.892287</v>
      </c>
      <c r="V171" t="s">
        <v>8458</v>
      </c>
      <c r="W171" t="s">
        <v>8459</v>
      </c>
      <c r="X171">
        <v>1</v>
      </c>
      <c r="Y171" t="s">
        <v>7810</v>
      </c>
      <c r="Z171" t="s">
        <v>7810</v>
      </c>
      <c r="AA171" t="s">
        <v>8460</v>
      </c>
      <c r="AB171" t="s">
        <v>8461</v>
      </c>
      <c r="AC171">
        <v>170000</v>
      </c>
      <c r="AD171" t="s">
        <v>7810</v>
      </c>
      <c r="AE171" s="2" t="str">
        <f>HYPERLINK("https://fin.land.naver.com/articles/"&amp;표3_[[#This Row],[매물번호]],"link")</f>
        <v>link</v>
      </c>
      <c r="AF171" s="8" t="str" cm="1">
        <f t="array" ref="AF171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71" s="8" t="str" cm="1">
        <f t="array" ref="AG171">_xlfn.TEXTJOIN(",",TRUE,IF(지하철역사_IC!$B$2:$B$1282=AF171,지하철역사_IC!$A$2:$A$1282,""))</f>
        <v>서울7호선</v>
      </c>
      <c r="AH171" s="9" cm="1">
        <f t="array" ref="AH171">RADIANS(SMALL(SQRT((지하철역사_IC!$D$2:$D$1282-표3_[[#This Row],[위도]])^2+(지하철역사_IC!$E$2:$E$1282-표3_[[#This Row],[경도]])^2),1))*6378137</f>
        <v>702.21697778934163</v>
      </c>
      <c r="AI171" s="8" t="str" cm="1">
        <f t="array" ref="AI171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71" s="8" t="str" cm="1">
        <f t="array" ref="AJ171">_xlfn.TEXTJOIN(",",TRUE,IF(지하철역사_IC!$Q$2:$Q$439=AI171,지하철역사_IC!$P$2:$P$439,""))</f>
        <v>다락</v>
      </c>
      <c r="AK171" s="9" cm="1">
        <f t="array" ref="AK171">RADIANS(SMALL(SQRT((지하철역사_IC!$V$2:$V$439-표3_[[#This Row],[위도]])^2+(지하철역사_IC!$T$2:$T$439-표3_[[#This Row],[경도]])^2),1))*6378137</f>
        <v>118.85622142544167</v>
      </c>
      <c r="AL171" cm="1">
        <f t="array" ref="AL1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71" t="str" cm="1">
        <f t="array" ref="AM171">kakaolatlon(표3_[[#This Row],[위도]],표3_[[#This Row],[경도]],"parcel")</f>
        <v>서울 구로구 구로동 237</v>
      </c>
      <c r="AN171">
        <f t="shared" si="14"/>
        <v>10</v>
      </c>
      <c r="AO171" t="str">
        <f t="shared" si="15"/>
        <v>이내</v>
      </c>
      <c r="AP171">
        <f t="shared" si="16"/>
        <v>10</v>
      </c>
      <c r="AQ171">
        <f t="shared" si="17"/>
        <v>40</v>
      </c>
      <c r="AR171" t="str">
        <f t="shared" si="18"/>
        <v>B1</v>
      </c>
    </row>
    <row r="172" spans="1:44" x14ac:dyDescent="0.3">
      <c r="A172" t="s">
        <v>8462</v>
      </c>
      <c r="B172" t="s">
        <v>7802</v>
      </c>
      <c r="C172" t="s">
        <v>7846</v>
      </c>
      <c r="D172" t="s">
        <v>7767</v>
      </c>
      <c r="E172" t="s">
        <v>2682</v>
      </c>
      <c r="F172" t="s">
        <v>8164</v>
      </c>
      <c r="G172" t="s">
        <v>7805</v>
      </c>
      <c r="H172">
        <v>20</v>
      </c>
      <c r="I172">
        <v>250000</v>
      </c>
      <c r="J172">
        <v>0</v>
      </c>
      <c r="K172" s="5" t="s">
        <v>8463</v>
      </c>
      <c r="L172">
        <v>340</v>
      </c>
      <c r="M172">
        <v>102</v>
      </c>
      <c r="N172">
        <v>2450</v>
      </c>
      <c r="O172">
        <v>177.85</v>
      </c>
      <c r="P172">
        <v>53</v>
      </c>
      <c r="Q172">
        <v>4717</v>
      </c>
      <c r="R172" t="s">
        <v>7816</v>
      </c>
      <c r="S172" s="1">
        <v>46059</v>
      </c>
      <c r="T172">
        <v>37.480992999999998</v>
      </c>
      <c r="U172">
        <v>126.886343</v>
      </c>
      <c r="V172" t="s">
        <v>8464</v>
      </c>
      <c r="W172" t="s">
        <v>8369</v>
      </c>
      <c r="X172">
        <v>1</v>
      </c>
      <c r="Y172" t="s">
        <v>7810</v>
      </c>
      <c r="Z172" t="s">
        <v>7810</v>
      </c>
      <c r="AA172" t="s">
        <v>7811</v>
      </c>
      <c r="AB172" t="s">
        <v>8465</v>
      </c>
      <c r="AC172">
        <v>250000</v>
      </c>
      <c r="AD172" t="s">
        <v>7810</v>
      </c>
      <c r="AE172" s="2" t="str">
        <f>HYPERLINK("https://fin.land.naver.com/articles/"&amp;표3_[[#This Row],[매물번호]],"link")</f>
        <v>link</v>
      </c>
      <c r="AF172" s="8" t="str" cm="1">
        <f t="array" ref="AF172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72" s="8" t="str" cm="1">
        <f t="array" ref="AG172">_xlfn.TEXTJOIN(",",TRUE,IF(지하철역사_IC!$B$2:$B$1282=AF172,지하철역사_IC!$A$2:$A$1282,""))</f>
        <v>서울7호선</v>
      </c>
      <c r="AH172" s="9" cm="1">
        <f t="array" ref="AH172">RADIANS(SMALL(SQRT((지하철역사_IC!$D$2:$D$1282-표3_[[#This Row],[위도]])^2+(지하철역사_IC!$E$2:$E$1282-표3_[[#This Row],[경도]])^2),1))*6378137</f>
        <v>439.04906334070779</v>
      </c>
      <c r="AI172" s="8" t="str" cm="1">
        <f t="array" ref="AI172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72" s="8" t="str" cm="1">
        <f t="array" ref="AJ172">_xlfn.TEXTJOIN(",",TRUE,IF(지하철역사_IC!$Q$2:$Q$439=AI172,지하철역사_IC!$P$2:$P$439,""))</f>
        <v>다락</v>
      </c>
      <c r="AK172" s="9" cm="1">
        <f t="array" ref="AK172">RADIANS(SMALL(SQRT((지하철역사_IC!$V$2:$V$439-표3_[[#This Row],[위도]])^2+(지하철역사_IC!$T$2:$T$439-표3_[[#This Row],[경도]])^2),1))*6378137</f>
        <v>590.51175941893723</v>
      </c>
      <c r="AL172" cm="1">
        <f t="array" ref="AL1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72" t="str" cm="1">
        <f t="array" ref="AM172">kakaolatlon(표3_[[#This Row],[위도]],표3_[[#This Row],[경도]],"parcel")</f>
        <v>서울 금천구 가산동 60-3</v>
      </c>
      <c r="AN172">
        <f t="shared" si="14"/>
        <v>25</v>
      </c>
      <c r="AO172" t="str">
        <f t="shared" si="15"/>
        <v>이내</v>
      </c>
      <c r="AP172">
        <f t="shared" si="16"/>
        <v>26</v>
      </c>
      <c r="AQ172">
        <f t="shared" si="17"/>
        <v>40</v>
      </c>
      <c r="AR172" t="str">
        <f t="shared" si="18"/>
        <v>1층</v>
      </c>
    </row>
    <row r="173" spans="1:44" x14ac:dyDescent="0.3">
      <c r="A173" t="s">
        <v>8466</v>
      </c>
      <c r="B173" t="s">
        <v>7845</v>
      </c>
      <c r="C173" t="s">
        <v>7803</v>
      </c>
      <c r="D173" t="s">
        <v>7767</v>
      </c>
      <c r="E173" t="s">
        <v>2682</v>
      </c>
      <c r="F173" t="s">
        <v>7831</v>
      </c>
      <c r="G173" t="s">
        <v>7805</v>
      </c>
      <c r="H173">
        <v>3</v>
      </c>
      <c r="I173">
        <v>80000</v>
      </c>
      <c r="J173">
        <v>0</v>
      </c>
      <c r="K173" s="5" t="s">
        <v>7975</v>
      </c>
      <c r="L173">
        <v>153</v>
      </c>
      <c r="M173">
        <v>46</v>
      </c>
      <c r="N173">
        <v>1739</v>
      </c>
      <c r="O173">
        <v>66.83</v>
      </c>
      <c r="P173">
        <v>20</v>
      </c>
      <c r="Q173">
        <v>4000</v>
      </c>
      <c r="R173" t="s">
        <v>7848</v>
      </c>
      <c r="S173" s="1">
        <v>46042</v>
      </c>
      <c r="T173">
        <v>37.459983000000001</v>
      </c>
      <c r="U173">
        <v>126.897244</v>
      </c>
      <c r="V173" t="s">
        <v>8467</v>
      </c>
      <c r="W173" t="s">
        <v>8187</v>
      </c>
      <c r="X173">
        <v>1</v>
      </c>
      <c r="Y173" t="s">
        <v>7810</v>
      </c>
      <c r="Z173" t="s">
        <v>7810</v>
      </c>
      <c r="AA173" t="s">
        <v>7811</v>
      </c>
      <c r="AB173" t="s">
        <v>8468</v>
      </c>
      <c r="AC173">
        <v>80000</v>
      </c>
      <c r="AD173" t="s">
        <v>7810</v>
      </c>
      <c r="AE173" s="2" t="str">
        <f>HYPERLINK("https://fin.land.naver.com/articles/"&amp;표3_[[#This Row],[매물번호]],"link")</f>
        <v>link</v>
      </c>
      <c r="AF173" s="8" t="str" cm="1">
        <f t="array" ref="AF17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73" s="8" t="str" cm="1">
        <f t="array" ref="AG173">_xlfn.TEXTJOIN(",",TRUE,IF(지하철역사_IC!$B$2:$B$1282=AF173,지하철역사_IC!$A$2:$A$1282,""))</f>
        <v>서울1호선</v>
      </c>
      <c r="AH173" s="9" cm="1">
        <f t="array" ref="AH173">RADIANS(SMALL(SQRT((지하철역사_IC!$D$2:$D$1282-표3_[[#This Row],[위도]])^2+(지하철역사_IC!$E$2:$E$1282-표3_[[#This Row],[경도]])^2),1))*6378137</f>
        <v>480.54200529413919</v>
      </c>
      <c r="AI173" s="8" t="str" cm="1">
        <f t="array" ref="AI173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73" s="8" t="str" cm="1">
        <f t="array" ref="AJ173">_xlfn.TEXTJOIN(",",TRUE,IF(지하철역사_IC!$Q$2:$Q$439=AI173,지하철역사_IC!$P$2:$P$439,""))</f>
        <v>다락</v>
      </c>
      <c r="AK173" s="9" cm="1">
        <f t="array" ref="AK173">RADIANS(SMALL(SQRT((지하철역사_IC!$V$2:$V$439-표3_[[#This Row],[위도]])^2+(지하철역사_IC!$T$2:$T$439-표3_[[#This Row],[경도]])^2),1))*6378137</f>
        <v>859.67094194224592</v>
      </c>
      <c r="AL173" t="str" cm="1">
        <f t="array" ref="AL1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73" t="str" cm="1">
        <f t="array" ref="AM173">kakaolatlon(표3_[[#This Row],[위도]],표3_[[#This Row],[경도]],"parcel")</f>
        <v>서울 금천구 독산동 1155</v>
      </c>
      <c r="AN173">
        <f t="shared" si="14"/>
        <v>10</v>
      </c>
      <c r="AO173" t="str">
        <f t="shared" si="15"/>
        <v>이내</v>
      </c>
      <c r="AP173">
        <f t="shared" si="16"/>
        <v>10</v>
      </c>
      <c r="AQ173">
        <f t="shared" si="17"/>
        <v>20</v>
      </c>
      <c r="AR173" t="str">
        <f t="shared" si="18"/>
        <v>1층</v>
      </c>
    </row>
    <row r="174" spans="1:44" x14ac:dyDescent="0.3">
      <c r="A174" t="s">
        <v>8469</v>
      </c>
      <c r="B174" t="s">
        <v>7862</v>
      </c>
      <c r="C174" t="s">
        <v>7830</v>
      </c>
      <c r="D174" t="s">
        <v>7767</v>
      </c>
      <c r="E174" t="s">
        <v>2682</v>
      </c>
      <c r="F174" t="s">
        <v>7831</v>
      </c>
      <c r="G174" t="s">
        <v>7805</v>
      </c>
      <c r="H174">
        <v>14</v>
      </c>
      <c r="I174">
        <v>130000</v>
      </c>
      <c r="J174">
        <v>0</v>
      </c>
      <c r="K174" s="5" t="s">
        <v>8131</v>
      </c>
      <c r="L174">
        <v>208</v>
      </c>
      <c r="M174">
        <v>62</v>
      </c>
      <c r="N174">
        <v>2096</v>
      </c>
      <c r="O174">
        <v>125.97</v>
      </c>
      <c r="P174">
        <v>38</v>
      </c>
      <c r="Q174">
        <v>3421</v>
      </c>
      <c r="R174" t="s">
        <v>7807</v>
      </c>
      <c r="S174" s="1">
        <v>46042</v>
      </c>
      <c r="T174">
        <v>37.482902000000003</v>
      </c>
      <c r="U174">
        <v>126.896047</v>
      </c>
      <c r="V174" t="s">
        <v>8386</v>
      </c>
      <c r="W174" t="s">
        <v>8387</v>
      </c>
      <c r="X174">
        <v>1</v>
      </c>
      <c r="Y174" t="s">
        <v>7810</v>
      </c>
      <c r="Z174" t="s">
        <v>7810</v>
      </c>
      <c r="AA174" t="s">
        <v>7826</v>
      </c>
      <c r="AB174" t="s">
        <v>7866</v>
      </c>
      <c r="AC174">
        <v>130000</v>
      </c>
      <c r="AD174" t="s">
        <v>7810</v>
      </c>
      <c r="AE174" s="2" t="str">
        <f>HYPERLINK("https://fin.land.naver.com/articles/"&amp;표3_[[#This Row],[매물번호]],"link")</f>
        <v>link</v>
      </c>
      <c r="AF174" s="8" t="str" cm="1">
        <f t="array" ref="AF17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74" s="8" t="str" cm="1">
        <f t="array" ref="AG174">_xlfn.TEXTJOIN(",",TRUE,IF(지하철역사_IC!$B$2:$B$1282=AF174,지하철역사_IC!$A$2:$A$1282,""))</f>
        <v>서울2호선,신안산선</v>
      </c>
      <c r="AH174" s="9" cm="1">
        <f t="array" ref="AH174">RADIANS(SMALL(SQRT((지하철역사_IC!$D$2:$D$1282-표3_[[#This Row],[위도]])^2+(지하철역사_IC!$E$2:$E$1282-표3_[[#This Row],[경도]])^2),1))*6378137</f>
        <v>606.22679145976269</v>
      </c>
      <c r="AI174" s="8" t="str" cm="1">
        <f t="array" ref="AI174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74" s="8" t="str" cm="1">
        <f t="array" ref="AJ174">_xlfn.TEXTJOIN(",",TRUE,IF(지하철역사_IC!$Q$2:$Q$439=AI174,지하철역사_IC!$P$2:$P$439,""))</f>
        <v>다락</v>
      </c>
      <c r="AK174" s="9" cm="1">
        <f t="array" ref="AK174">RADIANS(SMALL(SQRT((지하철역사_IC!$V$2:$V$439-표3_[[#This Row],[위도]])^2+(지하철역사_IC!$T$2:$T$439-표3_[[#This Row],[경도]])^2),1))*6378137</f>
        <v>319.94925323656668</v>
      </c>
      <c r="AL174" cm="1">
        <f t="array" ref="AL1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74" t="str" cm="1">
        <f t="array" ref="AM174">kakaolatlon(표3_[[#This Row],[위도]],표3_[[#This Row],[경도]],"parcel")</f>
        <v>서울 구로구 구로동 222-8</v>
      </c>
      <c r="AN174">
        <f t="shared" si="14"/>
        <v>25</v>
      </c>
      <c r="AO174" t="str">
        <f t="shared" si="15"/>
        <v>이내</v>
      </c>
      <c r="AP174">
        <f t="shared" si="16"/>
        <v>26</v>
      </c>
      <c r="AQ174">
        <f t="shared" si="17"/>
        <v>30</v>
      </c>
      <c r="AR174" t="str">
        <f t="shared" si="18"/>
        <v>1층</v>
      </c>
    </row>
    <row r="175" spans="1:44" x14ac:dyDescent="0.3">
      <c r="A175" t="s">
        <v>8470</v>
      </c>
      <c r="B175" t="s">
        <v>7829</v>
      </c>
      <c r="C175" t="s">
        <v>7803</v>
      </c>
      <c r="D175" t="s">
        <v>7767</v>
      </c>
      <c r="E175" t="s">
        <v>2682</v>
      </c>
      <c r="F175" t="s">
        <v>7831</v>
      </c>
      <c r="G175" t="s">
        <v>7805</v>
      </c>
      <c r="H175">
        <v>2</v>
      </c>
      <c r="I175">
        <v>45000</v>
      </c>
      <c r="J175">
        <v>0</v>
      </c>
      <c r="K175" s="5" t="s">
        <v>7930</v>
      </c>
      <c r="L175">
        <v>30</v>
      </c>
      <c r="M175">
        <v>9</v>
      </c>
      <c r="N175">
        <v>5000</v>
      </c>
      <c r="O175">
        <v>17.940000000000001</v>
      </c>
      <c r="P175">
        <v>5</v>
      </c>
      <c r="Q175">
        <v>9000</v>
      </c>
      <c r="R175" t="s">
        <v>7848</v>
      </c>
      <c r="S175" s="1">
        <v>46042</v>
      </c>
      <c r="T175">
        <v>37.449911999999998</v>
      </c>
      <c r="U175">
        <v>126.88267999999999</v>
      </c>
      <c r="V175" t="s">
        <v>8471</v>
      </c>
      <c r="W175" t="s">
        <v>7955</v>
      </c>
      <c r="X175">
        <v>1</v>
      </c>
      <c r="Y175" t="s">
        <v>7810</v>
      </c>
      <c r="Z175" t="s">
        <v>7810</v>
      </c>
      <c r="AA175" t="s">
        <v>7836</v>
      </c>
      <c r="AB175" t="s">
        <v>7837</v>
      </c>
      <c r="AC175">
        <v>45000</v>
      </c>
      <c r="AD175" t="s">
        <v>7810</v>
      </c>
      <c r="AE175" s="2" t="str">
        <f>HYPERLINK("https://fin.land.naver.com/articles/"&amp;표3_[[#This Row],[매물번호]],"link")</f>
        <v>link</v>
      </c>
      <c r="AF175" s="8" t="str" cm="1">
        <f t="array" ref="AF17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75" s="8" t="str" cm="1">
        <f t="array" ref="AG175">_xlfn.TEXTJOIN(",",TRUE,IF(지하철역사_IC!$B$2:$B$1282=AF175,지하철역사_IC!$A$2:$A$1282,""))</f>
        <v>서울1호선</v>
      </c>
      <c r="AH175" s="9" cm="1">
        <f t="array" ref="AH175">RADIANS(SMALL(SQRT((지하철역사_IC!$D$2:$D$1282-표3_[[#This Row],[위도]])^2+(지하철역사_IC!$E$2:$E$1282-표3_[[#This Row],[경도]])^2),1))*6378137</f>
        <v>1501.1942307607603</v>
      </c>
      <c r="AI175" s="8" t="str" cm="1">
        <f t="array" ref="AI17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75" s="8" t="str" cm="1">
        <f t="array" ref="AJ175">_xlfn.TEXTJOIN(",",TRUE,IF(지하철역사_IC!$Q$2:$Q$439=AI175,지하철역사_IC!$P$2:$P$439,""))</f>
        <v>다락</v>
      </c>
      <c r="AK175" s="9" cm="1">
        <f t="array" ref="AK175">RADIANS(SMALL(SQRT((지하철역사_IC!$V$2:$V$439-표3_[[#This Row],[위도]])^2+(지하철역사_IC!$T$2:$T$439-표3_[[#This Row],[경도]])^2),1))*6378137</f>
        <v>1347.6553932090103</v>
      </c>
      <c r="AL175" t="str" cm="1">
        <f t="array" ref="AL1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75" t="str" cm="1">
        <f t="array" ref="AM175">kakaolatlon(표3_[[#This Row],[위도]],표3_[[#This Row],[경도]],"parcel")</f>
        <v>경기 광명시 소하동 1289</v>
      </c>
      <c r="AN175">
        <f t="shared" si="14"/>
        <v>25</v>
      </c>
      <c r="AO175" t="str">
        <f t="shared" si="15"/>
        <v>이내</v>
      </c>
      <c r="AP175">
        <f t="shared" si="16"/>
        <v>26</v>
      </c>
      <c r="AQ175">
        <f t="shared" si="17"/>
        <v>9</v>
      </c>
      <c r="AR175" t="str">
        <f t="shared" si="18"/>
        <v>1층</v>
      </c>
    </row>
    <row r="176" spans="1:44" x14ac:dyDescent="0.3">
      <c r="A176" t="s">
        <v>8472</v>
      </c>
      <c r="B176" t="s">
        <v>7802</v>
      </c>
      <c r="C176" t="s">
        <v>7830</v>
      </c>
      <c r="D176" t="s">
        <v>7767</v>
      </c>
      <c r="E176" t="s">
        <v>2682</v>
      </c>
      <c r="F176" t="s">
        <v>7804</v>
      </c>
      <c r="G176" t="s">
        <v>7805</v>
      </c>
      <c r="H176">
        <v>12</v>
      </c>
      <c r="I176">
        <v>55000</v>
      </c>
      <c r="J176">
        <v>0</v>
      </c>
      <c r="K176" s="5" t="s">
        <v>7935</v>
      </c>
      <c r="L176">
        <v>63</v>
      </c>
      <c r="M176">
        <v>19</v>
      </c>
      <c r="N176">
        <v>2894</v>
      </c>
      <c r="O176">
        <v>59.28</v>
      </c>
      <c r="P176">
        <v>17</v>
      </c>
      <c r="Q176">
        <v>3235</v>
      </c>
      <c r="R176" t="s">
        <v>7936</v>
      </c>
      <c r="S176" s="1">
        <v>46042</v>
      </c>
      <c r="T176">
        <v>37.473453999999997</v>
      </c>
      <c r="U176">
        <v>126.893857</v>
      </c>
      <c r="V176" t="s">
        <v>8473</v>
      </c>
      <c r="W176" t="s">
        <v>7849</v>
      </c>
      <c r="X176">
        <v>1</v>
      </c>
      <c r="Y176" t="s">
        <v>7810</v>
      </c>
      <c r="Z176" t="s">
        <v>7810</v>
      </c>
      <c r="AA176" t="s">
        <v>7819</v>
      </c>
      <c r="AB176" t="s">
        <v>8098</v>
      </c>
      <c r="AC176">
        <v>55000</v>
      </c>
      <c r="AD176" t="s">
        <v>7810</v>
      </c>
      <c r="AE176" s="2" t="str">
        <f>HYPERLINK("https://fin.land.naver.com/articles/"&amp;표3_[[#This Row],[매물번호]],"link")</f>
        <v>link</v>
      </c>
      <c r="AF176" s="8" t="str" cm="1">
        <f t="array" ref="AF176">_xlfn.LET(_xlpm.data,(지하철역사_IC!$D$2:$D$1282-표3_[[#This Row],[위도]])^2+(지하철역사_IC!$E$2:$E$1282-표3_[[#This Row],[경도]])^2,INDEX(지하철역사_IC!$B$2:$B$1282,MATCH(MIN(_xlpm.data),_xlpm.data,0)))</f>
        <v>독산</v>
      </c>
      <c r="AG176" s="8" t="str" cm="1">
        <f t="array" ref="AG176">_xlfn.TEXTJOIN(",",TRUE,IF(지하철역사_IC!$B$2:$B$1282=AF176,지하철역사_IC!$A$2:$A$1282,""))</f>
        <v>서울1호선,신안산선</v>
      </c>
      <c r="AH176" s="9" cm="1">
        <f t="array" ref="AH176">RADIANS(SMALL(SQRT((지하철역사_IC!$D$2:$D$1282-표3_[[#This Row],[위도]])^2+(지하철역사_IC!$E$2:$E$1282-표3_[[#This Row],[경도]])^2),1))*6378137</f>
        <v>926.99823625934937</v>
      </c>
      <c r="AI176" s="8" t="str" cm="1">
        <f t="array" ref="AI176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76" s="8" t="str" cm="1">
        <f t="array" ref="AJ176">_xlfn.TEXTJOIN(",",TRUE,IF(지하철역사_IC!$Q$2:$Q$439=AI176,지하철역사_IC!$P$2:$P$439,""))</f>
        <v>다락</v>
      </c>
      <c r="AK176" s="9" cm="1">
        <f t="array" ref="AK176">RADIANS(SMALL(SQRT((지하철역사_IC!$V$2:$V$439-표3_[[#This Row],[위도]])^2+(지하철역사_IC!$T$2:$T$439-표3_[[#This Row],[경도]])^2),1))*6378137</f>
        <v>392.42358617994716</v>
      </c>
      <c r="AL176" cm="1">
        <f t="array" ref="AL1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76" t="str" cm="1">
        <f t="array" ref="AM176">kakaolatlon(표3_[[#This Row],[위도]],표3_[[#This Row],[경도]],"parcel")</f>
        <v>서울 금천구 가산동 234-41</v>
      </c>
      <c r="AN176">
        <f t="shared" si="14"/>
        <v>10</v>
      </c>
      <c r="AO176" t="str">
        <f t="shared" si="15"/>
        <v>이내</v>
      </c>
      <c r="AP176">
        <f t="shared" si="16"/>
        <v>10</v>
      </c>
      <c r="AQ176">
        <f t="shared" si="17"/>
        <v>10</v>
      </c>
      <c r="AR176" t="str">
        <f t="shared" si="18"/>
        <v>1층</v>
      </c>
    </row>
    <row r="177" spans="1:44" x14ac:dyDescent="0.3">
      <c r="A177" t="s">
        <v>8474</v>
      </c>
      <c r="B177" t="s">
        <v>7829</v>
      </c>
      <c r="C177" t="s">
        <v>7846</v>
      </c>
      <c r="D177" t="s">
        <v>7767</v>
      </c>
      <c r="E177" t="s">
        <v>2682</v>
      </c>
      <c r="F177" t="s">
        <v>7831</v>
      </c>
      <c r="G177" t="s">
        <v>6155</v>
      </c>
      <c r="H177">
        <v>15</v>
      </c>
      <c r="I177">
        <v>35000</v>
      </c>
      <c r="J177">
        <v>0</v>
      </c>
      <c r="K177" s="5" t="s">
        <v>7822</v>
      </c>
      <c r="L177">
        <v>87</v>
      </c>
      <c r="M177">
        <v>26</v>
      </c>
      <c r="N177">
        <v>1346</v>
      </c>
      <c r="O177">
        <v>43.87</v>
      </c>
      <c r="P177">
        <v>13</v>
      </c>
      <c r="Q177">
        <v>2692</v>
      </c>
      <c r="R177" t="s">
        <v>7924</v>
      </c>
      <c r="S177" s="1">
        <v>46042</v>
      </c>
      <c r="T177">
        <v>37.445824999999999</v>
      </c>
      <c r="U177">
        <v>126.894142</v>
      </c>
      <c r="V177" t="s">
        <v>8475</v>
      </c>
      <c r="W177" t="s">
        <v>8476</v>
      </c>
      <c r="X177">
        <v>1</v>
      </c>
      <c r="Y177" t="s">
        <v>7810</v>
      </c>
      <c r="Z177" t="s">
        <v>7810</v>
      </c>
      <c r="AA177" t="s">
        <v>7826</v>
      </c>
      <c r="AB177" t="s">
        <v>7922</v>
      </c>
      <c r="AC177">
        <v>35000</v>
      </c>
      <c r="AD177" t="s">
        <v>7810</v>
      </c>
      <c r="AE177" s="2" t="str">
        <f>HYPERLINK("https://fin.land.naver.com/articles/"&amp;표3_[[#This Row],[매물번호]],"link")</f>
        <v>link</v>
      </c>
      <c r="AF177" s="8" t="str" cm="1">
        <f t="array" ref="AF177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77" s="8" t="str" cm="1">
        <f t="array" ref="AG177">_xlfn.TEXTJOIN(",",TRUE,IF(지하철역사_IC!$B$2:$B$1282=AF177,지하철역사_IC!$A$2:$A$1282,""))</f>
        <v>신안산선</v>
      </c>
      <c r="AH177" s="9" cm="1">
        <f t="array" ref="AH177">RADIANS(SMALL(SQRT((지하철역사_IC!$D$2:$D$1282-표3_[[#This Row],[위도]])^2+(지하철역사_IC!$E$2:$E$1282-표3_[[#This Row],[경도]])^2),1))*6378137</f>
        <v>1230.8741880345376</v>
      </c>
      <c r="AI177" s="8" t="str" cm="1">
        <f t="array" ref="AI17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77" s="8" t="str" cm="1">
        <f t="array" ref="AJ177">_xlfn.TEXTJOIN(",",TRUE,IF(지하철역사_IC!$Q$2:$Q$439=AI177,지하철역사_IC!$P$2:$P$439,""))</f>
        <v>다락</v>
      </c>
      <c r="AK177" s="9" cm="1">
        <f t="array" ref="AK177">RADIANS(SMALL(SQRT((지하철역사_IC!$V$2:$V$439-표3_[[#This Row],[위도]])^2+(지하철역사_IC!$T$2:$T$439-표3_[[#This Row],[경도]])^2),1))*6378137</f>
        <v>38.541097200090739</v>
      </c>
      <c r="AL177" cm="1">
        <f t="array" ref="AL1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77" t="str" cm="1">
        <f t="array" ref="AM177">kakaolatlon(표3_[[#This Row],[위도]],표3_[[#This Row],[경도]],"parcel")</f>
        <v>경기 광명시 소하동 1344</v>
      </c>
      <c r="AN177">
        <f t="shared" si="14"/>
        <v>4</v>
      </c>
      <c r="AO177" t="str">
        <f t="shared" si="15"/>
        <v>이내</v>
      </c>
      <c r="AP177">
        <f t="shared" si="16"/>
        <v>10</v>
      </c>
      <c r="AQ177">
        <f t="shared" si="17"/>
        <v>10</v>
      </c>
      <c r="AR177" t="str">
        <f t="shared" si="18"/>
        <v>B1</v>
      </c>
    </row>
    <row r="178" spans="1:44" x14ac:dyDescent="0.3">
      <c r="A178" t="s">
        <v>8477</v>
      </c>
      <c r="B178" t="s">
        <v>7904</v>
      </c>
      <c r="C178" t="s">
        <v>7830</v>
      </c>
      <c r="D178" t="s">
        <v>7767</v>
      </c>
      <c r="E178" t="s">
        <v>2682</v>
      </c>
      <c r="F178" t="s">
        <v>7831</v>
      </c>
      <c r="G178" t="s">
        <v>7839</v>
      </c>
      <c r="H178">
        <v>15</v>
      </c>
      <c r="I178">
        <v>100000</v>
      </c>
      <c r="J178">
        <v>0</v>
      </c>
      <c r="K178" s="5" t="s">
        <v>8016</v>
      </c>
      <c r="L178">
        <v>138</v>
      </c>
      <c r="M178">
        <v>41</v>
      </c>
      <c r="N178">
        <v>2439</v>
      </c>
      <c r="O178">
        <v>82.45</v>
      </c>
      <c r="P178">
        <v>24</v>
      </c>
      <c r="Q178">
        <v>4167</v>
      </c>
      <c r="R178" t="s">
        <v>7816</v>
      </c>
      <c r="S178" s="1">
        <v>46042</v>
      </c>
      <c r="T178">
        <v>37.482787000000002</v>
      </c>
      <c r="U178">
        <v>126.90198599999999</v>
      </c>
      <c r="V178" t="s">
        <v>8197</v>
      </c>
      <c r="W178" t="s">
        <v>8198</v>
      </c>
      <c r="X178">
        <v>1</v>
      </c>
      <c r="Y178" t="s">
        <v>7810</v>
      </c>
      <c r="Z178" t="s">
        <v>7810</v>
      </c>
      <c r="AA178" t="s">
        <v>7819</v>
      </c>
      <c r="AB178" t="s">
        <v>8199</v>
      </c>
      <c r="AC178">
        <v>100000</v>
      </c>
      <c r="AD178" t="s">
        <v>7810</v>
      </c>
      <c r="AE178" s="2" t="str">
        <f>HYPERLINK("https://fin.land.naver.com/articles/"&amp;표3_[[#This Row],[매물번호]],"link")</f>
        <v>link</v>
      </c>
      <c r="AF178" s="8" t="str" cm="1">
        <f t="array" ref="AF178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78" s="8" t="str" cm="1">
        <f t="array" ref="AG178">_xlfn.TEXTJOIN(",",TRUE,IF(지하철역사_IC!$B$2:$B$1282=AF178,지하철역사_IC!$A$2:$A$1282,""))</f>
        <v>서울2호선,신안산선</v>
      </c>
      <c r="AH178" s="9" cm="1">
        <f t="array" ref="AH178">RADIANS(SMALL(SQRT((지하철역사_IC!$D$2:$D$1282-표3_[[#This Row],[위도]])^2+(지하철역사_IC!$E$2:$E$1282-표3_[[#This Row],[경도]])^2),1))*6378137</f>
        <v>321.3918943454662</v>
      </c>
      <c r="AI178" s="8" t="str" cm="1">
        <f t="array" ref="AI178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178" s="8" t="str" cm="1">
        <f t="array" ref="AJ178">_xlfn.TEXTJOIN(",",TRUE,IF(지하철역사_IC!$Q$2:$Q$439=AI178,지하철역사_IC!$P$2:$P$439,""))</f>
        <v>다락</v>
      </c>
      <c r="AK178" s="9" cm="1">
        <f t="array" ref="AK178">RADIANS(SMALL(SQRT((지하철역사_IC!$V$2:$V$439-표3_[[#This Row],[위도]])^2+(지하철역사_IC!$T$2:$T$439-표3_[[#This Row],[경도]])^2),1))*6378137</f>
        <v>234.76186307188985</v>
      </c>
      <c r="AL178" cm="1">
        <f t="array" ref="AL1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78" t="str" cm="1">
        <f t="array" ref="AM178">kakaolatlon(표3_[[#This Row],[위도]],표3_[[#This Row],[경도]],"parcel")</f>
        <v>서울 관악구 신림동 1655-17</v>
      </c>
      <c r="AN178">
        <f t="shared" si="14"/>
        <v>10</v>
      </c>
      <c r="AO178" t="str">
        <f t="shared" si="15"/>
        <v>이내</v>
      </c>
      <c r="AP178">
        <f t="shared" si="16"/>
        <v>10</v>
      </c>
      <c r="AQ178">
        <f t="shared" si="17"/>
        <v>20</v>
      </c>
      <c r="AR178" t="str">
        <f t="shared" si="18"/>
        <v>저</v>
      </c>
    </row>
    <row r="179" spans="1:44" x14ac:dyDescent="0.3">
      <c r="A179" t="s">
        <v>8478</v>
      </c>
      <c r="B179" t="s">
        <v>7829</v>
      </c>
      <c r="C179" t="s">
        <v>7830</v>
      </c>
      <c r="D179" t="s">
        <v>7767</v>
      </c>
      <c r="E179" t="s">
        <v>2682</v>
      </c>
      <c r="F179" t="s">
        <v>7831</v>
      </c>
      <c r="G179" t="s">
        <v>7814</v>
      </c>
      <c r="H179">
        <v>8</v>
      </c>
      <c r="I179">
        <v>62000</v>
      </c>
      <c r="J179">
        <v>0</v>
      </c>
      <c r="K179" s="5" t="s">
        <v>8100</v>
      </c>
      <c r="L179">
        <v>247</v>
      </c>
      <c r="M179">
        <v>74</v>
      </c>
      <c r="N179">
        <v>837</v>
      </c>
      <c r="O179">
        <v>140.76</v>
      </c>
      <c r="P179">
        <v>42</v>
      </c>
      <c r="Q179">
        <v>1476</v>
      </c>
      <c r="R179" t="s">
        <v>7807</v>
      </c>
      <c r="S179" s="1">
        <v>46042</v>
      </c>
      <c r="T179">
        <v>37.447651999999998</v>
      </c>
      <c r="U179">
        <v>126.88336099999999</v>
      </c>
      <c r="V179" t="s">
        <v>8479</v>
      </c>
      <c r="W179" t="s">
        <v>8345</v>
      </c>
      <c r="X179">
        <v>1</v>
      </c>
      <c r="Y179" t="s">
        <v>7810</v>
      </c>
      <c r="Z179" t="s">
        <v>7810</v>
      </c>
      <c r="AA179" t="s">
        <v>7843</v>
      </c>
      <c r="AB179" t="s">
        <v>7844</v>
      </c>
      <c r="AC179">
        <v>62000</v>
      </c>
      <c r="AD179" t="s">
        <v>7810</v>
      </c>
      <c r="AE179" s="2" t="str">
        <f>HYPERLINK("https://fin.land.naver.com/articles/"&amp;표3_[[#This Row],[매물번호]],"link")</f>
        <v>link</v>
      </c>
      <c r="AF179" s="8" t="str" cm="1">
        <f t="array" ref="AF17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79" s="8" t="str" cm="1">
        <f t="array" ref="AG179">_xlfn.TEXTJOIN(",",TRUE,IF(지하철역사_IC!$B$2:$B$1282=AF179,지하철역사_IC!$A$2:$A$1282,""))</f>
        <v>서울1호선</v>
      </c>
      <c r="AH179" s="9" cm="1">
        <f t="array" ref="AH179">RADIANS(SMALL(SQRT((지하철역사_IC!$D$2:$D$1282-표3_[[#This Row],[위도]])^2+(지하철역사_IC!$E$2:$E$1282-표3_[[#This Row],[경도]])^2),1))*6378137</f>
        <v>1587.7049607940817</v>
      </c>
      <c r="AI179" s="8" t="str" cm="1">
        <f t="array" ref="AI17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79" s="8" t="str" cm="1">
        <f t="array" ref="AJ179">_xlfn.TEXTJOIN(",",TRUE,IF(지하철역사_IC!$Q$2:$Q$439=AI179,지하철역사_IC!$P$2:$P$439,""))</f>
        <v>다락</v>
      </c>
      <c r="AK179" s="9" cm="1">
        <f t="array" ref="AK179">RADIANS(SMALL(SQRT((지하철역사_IC!$V$2:$V$439-표3_[[#This Row],[위도]])^2+(지하철역사_IC!$T$2:$T$439-표3_[[#This Row],[경도]])^2),1))*6378137</f>
        <v>1203.8224695911968</v>
      </c>
      <c r="AL179" t="str" cm="1">
        <f t="array" ref="AL1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79" t="str" cm="1">
        <f t="array" ref="AM179">kakaolatlon(표3_[[#This Row],[위도]],표3_[[#This Row],[경도]],"parcel")</f>
        <v>경기 광명시 소하동 1341-1</v>
      </c>
      <c r="AN179">
        <f t="shared" si="14"/>
        <v>25</v>
      </c>
      <c r="AO179" t="str">
        <f t="shared" si="15"/>
        <v>이내</v>
      </c>
      <c r="AP179">
        <f t="shared" si="16"/>
        <v>26</v>
      </c>
      <c r="AQ179">
        <f t="shared" si="17"/>
        <v>40</v>
      </c>
      <c r="AR179" t="str">
        <f t="shared" si="18"/>
        <v>저</v>
      </c>
    </row>
    <row r="180" spans="1:44" x14ac:dyDescent="0.3">
      <c r="A180" t="s">
        <v>8480</v>
      </c>
      <c r="B180" t="s">
        <v>8077</v>
      </c>
      <c r="C180" t="s">
        <v>7803</v>
      </c>
      <c r="D180" t="s">
        <v>7767</v>
      </c>
      <c r="E180" t="s">
        <v>2682</v>
      </c>
      <c r="F180" t="s">
        <v>7831</v>
      </c>
      <c r="G180" t="s">
        <v>7805</v>
      </c>
      <c r="H180">
        <v>15</v>
      </c>
      <c r="I180">
        <v>76000</v>
      </c>
      <c r="J180">
        <v>0</v>
      </c>
      <c r="K180" s="5" t="s">
        <v>8078</v>
      </c>
      <c r="L180">
        <v>59</v>
      </c>
      <c r="M180">
        <v>17</v>
      </c>
      <c r="N180">
        <v>4470</v>
      </c>
      <c r="O180">
        <v>43.26</v>
      </c>
      <c r="P180">
        <v>13</v>
      </c>
      <c r="Q180">
        <v>5846</v>
      </c>
      <c r="R180" t="s">
        <v>7848</v>
      </c>
      <c r="S180" s="1">
        <v>46042</v>
      </c>
      <c r="T180">
        <v>37.456141000000002</v>
      </c>
      <c r="U180">
        <v>126.899536</v>
      </c>
      <c r="V180" t="s">
        <v>8481</v>
      </c>
      <c r="W180" t="s">
        <v>8080</v>
      </c>
      <c r="X180">
        <v>1</v>
      </c>
      <c r="Y180" t="s">
        <v>7810</v>
      </c>
      <c r="Z180" t="s">
        <v>7810</v>
      </c>
      <c r="AA180" t="s">
        <v>7819</v>
      </c>
      <c r="AB180" t="s">
        <v>8482</v>
      </c>
      <c r="AC180">
        <v>76000</v>
      </c>
      <c r="AD180" t="s">
        <v>7810</v>
      </c>
      <c r="AE180" s="2" t="str">
        <f>HYPERLINK("https://fin.land.naver.com/articles/"&amp;표3_[[#This Row],[매물번호]],"link")</f>
        <v>link</v>
      </c>
      <c r="AF180" s="8" t="str" cm="1">
        <f t="array" ref="AF18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180" s="8" t="str" cm="1">
        <f t="array" ref="AG180">_xlfn.TEXTJOIN(",",TRUE,IF(지하철역사_IC!$B$2:$B$1282=AF180,지하철역사_IC!$A$2:$A$1282,""))</f>
        <v>신안산선</v>
      </c>
      <c r="AH180" s="9" cm="1">
        <f t="array" ref="AH180">RADIANS(SMALL(SQRT((지하철역사_IC!$D$2:$D$1282-표3_[[#This Row],[위도]])^2+(지하철역사_IC!$E$2:$E$1282-표3_[[#This Row],[경도]])^2),1))*6378137</f>
        <v>288.54787588579188</v>
      </c>
      <c r="AI180" s="8" t="str" cm="1">
        <f t="array" ref="AI18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180" s="8" t="str" cm="1">
        <f t="array" ref="AJ180">_xlfn.TEXTJOIN(",",TRUE,IF(지하철역사_IC!$Q$2:$Q$439=AI180,지하철역사_IC!$P$2:$P$439,""))</f>
        <v>다락</v>
      </c>
      <c r="AK180" s="9" cm="1">
        <f t="array" ref="AK180">RADIANS(SMALL(SQRT((지하철역사_IC!$V$2:$V$439-표3_[[#This Row],[위도]])^2+(지하철역사_IC!$T$2:$T$439-표3_[[#This Row],[경도]])^2),1))*6378137</f>
        <v>879.60352881431686</v>
      </c>
      <c r="AL180" t="str" cm="1">
        <f t="array" ref="AL1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80" t="str" cm="1">
        <f t="array" ref="AM180">kakaolatlon(표3_[[#This Row],[위도]],표3_[[#This Row],[경도]],"parcel")</f>
        <v>서울 금천구 시흥동 999-1</v>
      </c>
      <c r="AN180">
        <f t="shared" si="14"/>
        <v>25</v>
      </c>
      <c r="AO180" t="str">
        <f t="shared" si="15"/>
        <v>이내</v>
      </c>
      <c r="AP180">
        <f t="shared" si="16"/>
        <v>26</v>
      </c>
      <c r="AQ180">
        <f t="shared" si="17"/>
        <v>10</v>
      </c>
      <c r="AR180" t="str">
        <f t="shared" si="18"/>
        <v>1층</v>
      </c>
    </row>
    <row r="181" spans="1:44" x14ac:dyDescent="0.3">
      <c r="A181" t="s">
        <v>8483</v>
      </c>
      <c r="B181" t="s">
        <v>7845</v>
      </c>
      <c r="C181" t="s">
        <v>7803</v>
      </c>
      <c r="D181" t="s">
        <v>7767</v>
      </c>
      <c r="E181" t="s">
        <v>2682</v>
      </c>
      <c r="F181" t="s">
        <v>8164</v>
      </c>
      <c r="G181" t="s">
        <v>6152</v>
      </c>
      <c r="H181">
        <v>5</v>
      </c>
      <c r="I181">
        <v>19000</v>
      </c>
      <c r="J181">
        <v>0</v>
      </c>
      <c r="K181" s="5" t="s">
        <v>8308</v>
      </c>
      <c r="L181">
        <v>80</v>
      </c>
      <c r="M181">
        <v>24</v>
      </c>
      <c r="N181">
        <v>791</v>
      </c>
      <c r="O181">
        <v>45</v>
      </c>
      <c r="P181">
        <v>13</v>
      </c>
      <c r="Q181">
        <v>1462</v>
      </c>
      <c r="R181" t="s">
        <v>7807</v>
      </c>
      <c r="S181" s="1">
        <v>46052</v>
      </c>
      <c r="T181">
        <v>37.458243000000003</v>
      </c>
      <c r="U181">
        <v>126.894176</v>
      </c>
      <c r="V181" t="s">
        <v>8484</v>
      </c>
      <c r="W181" t="s">
        <v>8485</v>
      </c>
      <c r="X181">
        <v>1</v>
      </c>
      <c r="Y181" t="s">
        <v>7810</v>
      </c>
      <c r="Z181" t="s">
        <v>7810</v>
      </c>
      <c r="AA181" t="s">
        <v>7896</v>
      </c>
      <c r="AB181" t="s">
        <v>8167</v>
      </c>
      <c r="AC181">
        <v>19000</v>
      </c>
      <c r="AD181" t="s">
        <v>7810</v>
      </c>
      <c r="AE181" s="2" t="str">
        <f>HYPERLINK("https://fin.land.naver.com/articles/"&amp;표3_[[#This Row],[매물번호]],"link")</f>
        <v>link</v>
      </c>
      <c r="AF181" s="8" t="str" cm="1">
        <f t="array" ref="AF18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81" s="8" t="str" cm="1">
        <f t="array" ref="AG181">_xlfn.TEXTJOIN(",",TRUE,IF(지하철역사_IC!$B$2:$B$1282=AF181,지하철역사_IC!$A$2:$A$1282,""))</f>
        <v>서울1호선</v>
      </c>
      <c r="AH181" s="9" cm="1">
        <f t="array" ref="AH181">RADIANS(SMALL(SQRT((지하철역사_IC!$D$2:$D$1282-표3_[[#This Row],[위도]])^2+(지하철역사_IC!$E$2:$E$1282-표3_[[#This Row],[경도]])^2),1))*6378137</f>
        <v>147.11594581163098</v>
      </c>
      <c r="AI181" s="8" t="str" cm="1">
        <f t="array" ref="AI181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81" s="8" t="str" cm="1">
        <f t="array" ref="AJ181">_xlfn.TEXTJOIN(",",TRUE,IF(지하철역사_IC!$Q$2:$Q$439=AI181,지하철역사_IC!$P$2:$P$439,""))</f>
        <v>다락</v>
      </c>
      <c r="AK181" s="9" cm="1">
        <f t="array" ref="AK181">RADIANS(SMALL(SQRT((지하철역사_IC!$V$2:$V$439-표3_[[#This Row],[위도]])^2+(지하철역사_IC!$T$2:$T$439-표3_[[#This Row],[경도]])^2),1))*6378137</f>
        <v>1208.8508992008688</v>
      </c>
      <c r="AL181" t="str" cm="1">
        <f t="array" ref="AL1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81" t="str" cm="1">
        <f t="array" ref="AM181">kakaolatlon(표3_[[#This Row],[위도]],표3_[[#This Row],[경도]],"parcel")</f>
        <v>서울 금천구 독산동 1150</v>
      </c>
      <c r="AN181">
        <f t="shared" si="14"/>
        <v>10</v>
      </c>
      <c r="AO181" t="str">
        <f t="shared" si="15"/>
        <v>이내</v>
      </c>
      <c r="AP181">
        <f t="shared" si="16"/>
        <v>10</v>
      </c>
      <c r="AQ181">
        <f t="shared" si="17"/>
        <v>10</v>
      </c>
      <c r="AR181" t="str">
        <f t="shared" si="18"/>
        <v>B1</v>
      </c>
    </row>
    <row r="182" spans="1:44" x14ac:dyDescent="0.3">
      <c r="A182" t="s">
        <v>8486</v>
      </c>
      <c r="B182" t="s">
        <v>7829</v>
      </c>
      <c r="C182" t="s">
        <v>7830</v>
      </c>
      <c r="D182" t="s">
        <v>7767</v>
      </c>
      <c r="E182" t="s">
        <v>2682</v>
      </c>
      <c r="F182" t="s">
        <v>8164</v>
      </c>
      <c r="G182" t="s">
        <v>7814</v>
      </c>
      <c r="H182">
        <v>8</v>
      </c>
      <c r="I182">
        <v>70000</v>
      </c>
      <c r="J182">
        <v>0</v>
      </c>
      <c r="K182" s="5" t="s">
        <v>7941</v>
      </c>
      <c r="L182">
        <v>193</v>
      </c>
      <c r="M182">
        <v>58</v>
      </c>
      <c r="N182">
        <v>1206</v>
      </c>
      <c r="O182">
        <v>193</v>
      </c>
      <c r="P182">
        <v>58</v>
      </c>
      <c r="Q182">
        <v>1207</v>
      </c>
      <c r="R182" t="s">
        <v>6154</v>
      </c>
      <c r="S182" s="1">
        <v>46052</v>
      </c>
      <c r="T182">
        <v>37.447654999999997</v>
      </c>
      <c r="U182">
        <v>126.884991</v>
      </c>
      <c r="V182" t="s">
        <v>8487</v>
      </c>
      <c r="W182" t="s">
        <v>7890</v>
      </c>
      <c r="X182">
        <v>1</v>
      </c>
      <c r="Y182" t="s">
        <v>7810</v>
      </c>
      <c r="Z182" t="s">
        <v>7810</v>
      </c>
      <c r="AA182" t="s">
        <v>7811</v>
      </c>
      <c r="AB182" t="s">
        <v>8488</v>
      </c>
      <c r="AC182">
        <v>70000</v>
      </c>
      <c r="AD182" t="s">
        <v>7810</v>
      </c>
      <c r="AE182" s="2" t="str">
        <f>HYPERLINK("https://fin.land.naver.com/articles/"&amp;표3_[[#This Row],[매물번호]],"link")</f>
        <v>link</v>
      </c>
      <c r="AF182" s="8" t="str" cm="1">
        <f t="array" ref="AF18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82" s="8" t="str" cm="1">
        <f t="array" ref="AG182">_xlfn.TEXTJOIN(",",TRUE,IF(지하철역사_IC!$B$2:$B$1282=AF182,지하철역사_IC!$A$2:$A$1282,""))</f>
        <v>서울1호선</v>
      </c>
      <c r="AH182" s="9" cm="1">
        <f t="array" ref="AH182">RADIANS(SMALL(SQRT((지하철역사_IC!$D$2:$D$1282-표3_[[#This Row],[위도]])^2+(지하철역사_IC!$E$2:$E$1282-표3_[[#This Row],[경도]])^2),1))*6378137</f>
        <v>1454.3546893814732</v>
      </c>
      <c r="AI182" s="8" t="str" cm="1">
        <f t="array" ref="AI18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82" s="8" t="str" cm="1">
        <f t="array" ref="AJ182">_xlfn.TEXTJOIN(",",TRUE,IF(지하철역사_IC!$Q$2:$Q$439=AI182,지하철역사_IC!$P$2:$P$439,""))</f>
        <v>다락</v>
      </c>
      <c r="AK182" s="9" cm="1">
        <f t="array" ref="AK182">RADIANS(SMALL(SQRT((지하철역사_IC!$V$2:$V$439-표3_[[#This Row],[위도]])^2+(지하철역사_IC!$T$2:$T$439-표3_[[#This Row],[경도]])^2),1))*6378137</f>
        <v>1026.6027078783302</v>
      </c>
      <c r="AL182" t="str" cm="1">
        <f t="array" ref="AL1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82" t="str" cm="1">
        <f t="array" ref="AM182">kakaolatlon(표3_[[#This Row],[위도]],표3_[[#This Row],[경도]],"parcel")</f>
        <v>경기 광명시 소하동 1338-1</v>
      </c>
      <c r="AN182">
        <f t="shared" si="14"/>
        <v>10</v>
      </c>
      <c r="AO182" t="str">
        <f t="shared" si="15"/>
        <v>이내</v>
      </c>
      <c r="AP182">
        <f t="shared" si="16"/>
        <v>10</v>
      </c>
      <c r="AQ182">
        <f t="shared" si="17"/>
        <v>40</v>
      </c>
      <c r="AR182" t="str">
        <f t="shared" si="18"/>
        <v>저</v>
      </c>
    </row>
    <row r="183" spans="1:44" x14ac:dyDescent="0.3">
      <c r="A183" t="s">
        <v>8489</v>
      </c>
      <c r="B183" t="s">
        <v>7862</v>
      </c>
      <c r="C183" t="s">
        <v>7846</v>
      </c>
      <c r="D183" t="s">
        <v>7767</v>
      </c>
      <c r="E183" t="s">
        <v>2682</v>
      </c>
      <c r="F183" t="s">
        <v>8164</v>
      </c>
      <c r="G183" t="s">
        <v>6152</v>
      </c>
      <c r="H183">
        <v>18</v>
      </c>
      <c r="I183">
        <v>32000</v>
      </c>
      <c r="J183">
        <v>0</v>
      </c>
      <c r="K183" s="5" t="s">
        <v>8249</v>
      </c>
      <c r="L183">
        <v>78</v>
      </c>
      <c r="M183">
        <v>23</v>
      </c>
      <c r="N183">
        <v>1391</v>
      </c>
      <c r="O183">
        <v>39.99</v>
      </c>
      <c r="P183">
        <v>12</v>
      </c>
      <c r="Q183">
        <v>2667</v>
      </c>
      <c r="R183" t="s">
        <v>7823</v>
      </c>
      <c r="S183" s="1">
        <v>46052</v>
      </c>
      <c r="T183">
        <v>37.482433999999998</v>
      </c>
      <c r="U183">
        <v>126.897041</v>
      </c>
      <c r="V183" t="s">
        <v>8490</v>
      </c>
      <c r="W183" t="s">
        <v>8280</v>
      </c>
      <c r="X183">
        <v>1</v>
      </c>
      <c r="Y183" t="s">
        <v>7810</v>
      </c>
      <c r="Z183" t="s">
        <v>7810</v>
      </c>
      <c r="AA183" t="s">
        <v>8281</v>
      </c>
      <c r="AB183" t="s">
        <v>8282</v>
      </c>
      <c r="AC183">
        <v>32000</v>
      </c>
      <c r="AD183" t="s">
        <v>7810</v>
      </c>
      <c r="AE183" s="2" t="str">
        <f>HYPERLINK("https://fin.land.naver.com/articles/"&amp;표3_[[#This Row],[매물번호]],"link")</f>
        <v>link</v>
      </c>
      <c r="AF183" s="8" t="str" cm="1">
        <f t="array" ref="AF183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83" s="8" t="str" cm="1">
        <f t="array" ref="AG183">_xlfn.TEXTJOIN(",",TRUE,IF(지하철역사_IC!$B$2:$B$1282=AF183,지하철역사_IC!$A$2:$A$1282,""))</f>
        <v>서울2호선,신안산선</v>
      </c>
      <c r="AH183" s="9" cm="1">
        <f t="array" ref="AH183">RADIANS(SMALL(SQRT((지하철역사_IC!$D$2:$D$1282-표3_[[#This Row],[위도]])^2+(지하철역사_IC!$E$2:$E$1282-표3_[[#This Row],[경도]])^2),1))*6378137</f>
        <v>541.62949349122016</v>
      </c>
      <c r="AI183" s="8" t="str" cm="1">
        <f t="array" ref="AI183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83" s="8" t="str" cm="1">
        <f t="array" ref="AJ183">_xlfn.TEXTJOIN(",",TRUE,IF(지하철역사_IC!$Q$2:$Q$439=AI183,지하철역사_IC!$P$2:$P$439,""))</f>
        <v>다락</v>
      </c>
      <c r="AK183" s="9" cm="1">
        <f t="array" ref="AK183">RADIANS(SMALL(SQRT((지하철역사_IC!$V$2:$V$439-표3_[[#This Row],[위도]])^2+(지하철역사_IC!$T$2:$T$439-표3_[[#This Row],[경도]])^2),1))*6378137</f>
        <v>406.94272714194199</v>
      </c>
      <c r="AL183" cm="1">
        <f t="array" ref="AL1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83" t="str" cm="1">
        <f t="array" ref="AM183">kakaolatlon(표3_[[#This Row],[위도]],표3_[[#This Row],[경도]],"parcel")</f>
        <v>서울 구로구 구로동 222-3</v>
      </c>
      <c r="AN183">
        <f t="shared" si="14"/>
        <v>15</v>
      </c>
      <c r="AO183" t="str">
        <f t="shared" si="15"/>
        <v>이내</v>
      </c>
      <c r="AP183">
        <f t="shared" si="16"/>
        <v>25</v>
      </c>
      <c r="AQ183">
        <f t="shared" si="17"/>
        <v>10</v>
      </c>
      <c r="AR183" t="str">
        <f t="shared" si="18"/>
        <v>B1</v>
      </c>
    </row>
    <row r="184" spans="1:44" x14ac:dyDescent="0.3">
      <c r="A184" t="s">
        <v>8491</v>
      </c>
      <c r="B184" t="s">
        <v>7845</v>
      </c>
      <c r="C184" t="s">
        <v>7803</v>
      </c>
      <c r="D184" t="s">
        <v>7767</v>
      </c>
      <c r="E184" t="s">
        <v>2682</v>
      </c>
      <c r="F184" t="s">
        <v>8164</v>
      </c>
      <c r="G184" t="s">
        <v>7814</v>
      </c>
      <c r="H184">
        <v>5</v>
      </c>
      <c r="I184">
        <v>25000</v>
      </c>
      <c r="J184">
        <v>0</v>
      </c>
      <c r="K184" s="5" t="s">
        <v>8411</v>
      </c>
      <c r="L184">
        <v>100</v>
      </c>
      <c r="M184">
        <v>30</v>
      </c>
      <c r="N184">
        <v>833</v>
      </c>
      <c r="O184">
        <v>45.24</v>
      </c>
      <c r="P184">
        <v>13</v>
      </c>
      <c r="Q184">
        <v>1923</v>
      </c>
      <c r="R184" t="s">
        <v>7807</v>
      </c>
      <c r="S184" s="1">
        <v>46052</v>
      </c>
      <c r="T184">
        <v>37.458243000000003</v>
      </c>
      <c r="U184">
        <v>126.894176</v>
      </c>
      <c r="V184" t="s">
        <v>8492</v>
      </c>
      <c r="W184" t="s">
        <v>8493</v>
      </c>
      <c r="X184">
        <v>1</v>
      </c>
      <c r="Y184" t="s">
        <v>7810</v>
      </c>
      <c r="Z184" t="s">
        <v>7810</v>
      </c>
      <c r="AA184" t="s">
        <v>7811</v>
      </c>
      <c r="AB184" t="s">
        <v>8494</v>
      </c>
      <c r="AC184">
        <v>25000</v>
      </c>
      <c r="AD184" t="s">
        <v>7810</v>
      </c>
      <c r="AE184" s="2" t="str">
        <f>HYPERLINK("https://fin.land.naver.com/articles/"&amp;표3_[[#This Row],[매물번호]],"link")</f>
        <v>link</v>
      </c>
      <c r="AF184" s="8" t="str" cm="1">
        <f t="array" ref="AF18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84" s="8" t="str" cm="1">
        <f t="array" ref="AG184">_xlfn.TEXTJOIN(",",TRUE,IF(지하철역사_IC!$B$2:$B$1282=AF184,지하철역사_IC!$A$2:$A$1282,""))</f>
        <v>서울1호선</v>
      </c>
      <c r="AH184" s="9" cm="1">
        <f t="array" ref="AH184">RADIANS(SMALL(SQRT((지하철역사_IC!$D$2:$D$1282-표3_[[#This Row],[위도]])^2+(지하철역사_IC!$E$2:$E$1282-표3_[[#This Row],[경도]])^2),1))*6378137</f>
        <v>147.11594581163098</v>
      </c>
      <c r="AI184" s="8" t="str" cm="1">
        <f t="array" ref="AI184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84" s="8" t="str" cm="1">
        <f t="array" ref="AJ184">_xlfn.TEXTJOIN(",",TRUE,IF(지하철역사_IC!$Q$2:$Q$439=AI184,지하철역사_IC!$P$2:$P$439,""))</f>
        <v>다락</v>
      </c>
      <c r="AK184" s="9" cm="1">
        <f t="array" ref="AK184">RADIANS(SMALL(SQRT((지하철역사_IC!$V$2:$V$439-표3_[[#This Row],[위도]])^2+(지하철역사_IC!$T$2:$T$439-표3_[[#This Row],[경도]])^2),1))*6378137</f>
        <v>1208.8508992008688</v>
      </c>
      <c r="AL184" t="str" cm="1">
        <f t="array" ref="AL1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84" t="str" cm="1">
        <f t="array" ref="AM184">kakaolatlon(표3_[[#This Row],[위도]],표3_[[#This Row],[경도]],"parcel")</f>
        <v>서울 금천구 독산동 1150</v>
      </c>
      <c r="AN184">
        <f t="shared" si="14"/>
        <v>10</v>
      </c>
      <c r="AO184" t="str">
        <f t="shared" si="15"/>
        <v>이내</v>
      </c>
      <c r="AP184">
        <f t="shared" si="16"/>
        <v>10</v>
      </c>
      <c r="AQ184">
        <f t="shared" si="17"/>
        <v>10</v>
      </c>
      <c r="AR184" t="str">
        <f t="shared" si="18"/>
        <v>저</v>
      </c>
    </row>
    <row r="185" spans="1:44" x14ac:dyDescent="0.3">
      <c r="A185" t="s">
        <v>8495</v>
      </c>
      <c r="B185" t="s">
        <v>8496</v>
      </c>
      <c r="C185" t="s">
        <v>7846</v>
      </c>
      <c r="D185" t="s">
        <v>7767</v>
      </c>
      <c r="E185" t="s">
        <v>2682</v>
      </c>
      <c r="F185" t="s">
        <v>8164</v>
      </c>
      <c r="G185" t="s">
        <v>7805</v>
      </c>
      <c r="H185">
        <v>15</v>
      </c>
      <c r="I185">
        <v>22000</v>
      </c>
      <c r="J185">
        <v>0</v>
      </c>
      <c r="K185" s="5" t="s">
        <v>8497</v>
      </c>
      <c r="L185">
        <v>47</v>
      </c>
      <c r="M185">
        <v>14</v>
      </c>
      <c r="N185">
        <v>1571</v>
      </c>
      <c r="O185">
        <v>47.55</v>
      </c>
      <c r="P185">
        <v>14</v>
      </c>
      <c r="Q185">
        <v>1571</v>
      </c>
      <c r="R185" t="s">
        <v>7924</v>
      </c>
      <c r="S185" s="1">
        <v>46052</v>
      </c>
      <c r="T185">
        <v>37.478915000000001</v>
      </c>
      <c r="U185">
        <v>126.894818</v>
      </c>
      <c r="V185" t="s">
        <v>8498</v>
      </c>
      <c r="W185" t="s">
        <v>7875</v>
      </c>
      <c r="X185">
        <v>1</v>
      </c>
      <c r="Y185" t="s">
        <v>7810</v>
      </c>
      <c r="Z185" t="s">
        <v>7810</v>
      </c>
      <c r="AA185" t="s">
        <v>7908</v>
      </c>
      <c r="AB185" t="s">
        <v>8499</v>
      </c>
      <c r="AC185">
        <v>22000</v>
      </c>
      <c r="AD185" t="s">
        <v>7810</v>
      </c>
      <c r="AE185" s="2" t="str">
        <f>HYPERLINK("https://fin.land.naver.com/articles/"&amp;표3_[[#This Row],[매물번호]],"link")</f>
        <v>link</v>
      </c>
      <c r="AF185" s="8" t="str" cm="1">
        <f t="array" ref="AF18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85" s="8" t="str" cm="1">
        <f t="array" ref="AG185">_xlfn.TEXTJOIN(",",TRUE,IF(지하철역사_IC!$B$2:$B$1282=AF185,지하철역사_IC!$A$2:$A$1282,""))</f>
        <v>서울2호선,신안산선</v>
      </c>
      <c r="AH185" s="9" cm="1">
        <f t="array" ref="AH185">RADIANS(SMALL(SQRT((지하철역사_IC!$D$2:$D$1282-표3_[[#This Row],[위도]])^2+(지하철역사_IC!$E$2:$E$1282-표3_[[#This Row],[경도]])^2),1))*6378137</f>
        <v>990.59974901009457</v>
      </c>
      <c r="AI185" s="8" t="str" cm="1">
        <f t="array" ref="AI185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85" s="8" t="str" cm="1">
        <f t="array" ref="AJ185">_xlfn.TEXTJOIN(",",TRUE,IF(지하철역사_IC!$Q$2:$Q$439=AI185,지하철역사_IC!$P$2:$P$439,""))</f>
        <v>다락</v>
      </c>
      <c r="AK185" s="9" cm="1">
        <f t="array" ref="AK185">RADIANS(SMALL(SQRT((지하철역사_IC!$V$2:$V$439-표3_[[#This Row],[위도]])^2+(지하철역사_IC!$T$2:$T$439-표3_[[#This Row],[경도]])^2),1))*6378137</f>
        <v>335.03840547025356</v>
      </c>
      <c r="AL185" cm="1">
        <f t="array" ref="AL1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85" t="str" cm="1">
        <f t="array" ref="AM185">kakaolatlon(표3_[[#This Row],[위도]],표3_[[#This Row],[경도]],"parcel")</f>
        <v>서울 구로구 가리봉동 137-4</v>
      </c>
      <c r="AN185">
        <f t="shared" si="14"/>
        <v>25</v>
      </c>
      <c r="AO185" t="str">
        <f t="shared" si="15"/>
        <v>이내</v>
      </c>
      <c r="AP185">
        <f t="shared" si="16"/>
        <v>26</v>
      </c>
      <c r="AQ185">
        <f t="shared" si="17"/>
        <v>10</v>
      </c>
      <c r="AR185" t="str">
        <f t="shared" si="18"/>
        <v>1층</v>
      </c>
    </row>
    <row r="186" spans="1:44" x14ac:dyDescent="0.3">
      <c r="A186" t="s">
        <v>8500</v>
      </c>
      <c r="B186" t="s">
        <v>7862</v>
      </c>
      <c r="C186" t="s">
        <v>7846</v>
      </c>
      <c r="D186" t="s">
        <v>7767</v>
      </c>
      <c r="E186" t="s">
        <v>2682</v>
      </c>
      <c r="F186" t="s">
        <v>7804</v>
      </c>
      <c r="G186" t="s">
        <v>6152</v>
      </c>
      <c r="H186">
        <v>20</v>
      </c>
      <c r="I186">
        <v>206000</v>
      </c>
      <c r="J186">
        <v>0</v>
      </c>
      <c r="K186" s="5" t="s">
        <v>8073</v>
      </c>
      <c r="L186">
        <v>682</v>
      </c>
      <c r="M186">
        <v>206</v>
      </c>
      <c r="N186">
        <v>1000</v>
      </c>
      <c r="O186">
        <v>390.13</v>
      </c>
      <c r="P186">
        <v>118</v>
      </c>
      <c r="Q186">
        <v>1746</v>
      </c>
      <c r="R186" t="s">
        <v>7823</v>
      </c>
      <c r="S186" s="1">
        <v>46041</v>
      </c>
      <c r="T186">
        <v>37.483691</v>
      </c>
      <c r="U186">
        <v>126.89543399999999</v>
      </c>
      <c r="V186" t="s">
        <v>8501</v>
      </c>
      <c r="W186" t="s">
        <v>7855</v>
      </c>
      <c r="X186">
        <v>1</v>
      </c>
      <c r="Y186" t="s">
        <v>7810</v>
      </c>
      <c r="Z186" t="s">
        <v>7810</v>
      </c>
      <c r="AA186" t="s">
        <v>7826</v>
      </c>
      <c r="AB186" t="s">
        <v>7866</v>
      </c>
      <c r="AC186">
        <v>206000</v>
      </c>
      <c r="AD186" t="s">
        <v>7810</v>
      </c>
      <c r="AE186" s="2" t="str">
        <f>HYPERLINK("https://fin.land.naver.com/articles/"&amp;표3_[[#This Row],[매물번호]],"link")</f>
        <v>link</v>
      </c>
      <c r="AF186" s="8" t="str" cm="1">
        <f t="array" ref="AF18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86" s="8" t="str" cm="1">
        <f t="array" ref="AG186">_xlfn.TEXTJOIN(",",TRUE,IF(지하철역사_IC!$B$2:$B$1282=AF186,지하철역사_IC!$A$2:$A$1282,""))</f>
        <v>서울2호선,신안산선</v>
      </c>
      <c r="AH186" s="9" cm="1">
        <f t="array" ref="AH186">RADIANS(SMALL(SQRT((지하철역사_IC!$D$2:$D$1282-표3_[[#This Row],[위도]])^2+(지하철역사_IC!$E$2:$E$1282-표3_[[#This Row],[경도]])^2),1))*6378137</f>
        <v>635.04358503600565</v>
      </c>
      <c r="AI186" s="8" t="str" cm="1">
        <f t="array" ref="AI186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86" s="8" t="str" cm="1">
        <f t="array" ref="AJ186">_xlfn.TEXTJOIN(",",TRUE,IF(지하철역사_IC!$Q$2:$Q$439=AI186,지하철역사_IC!$P$2:$P$439,""))</f>
        <v>다락</v>
      </c>
      <c r="AK186" s="9" cm="1">
        <f t="array" ref="AK186">RADIANS(SMALL(SQRT((지하철역사_IC!$V$2:$V$439-표3_[[#This Row],[위도]])^2+(지하철역사_IC!$T$2:$T$439-표3_[[#This Row],[경도]])^2),1))*6378137</f>
        <v>317.77575917223584</v>
      </c>
      <c r="AL186" cm="1">
        <f t="array" ref="AL1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86" t="str" cm="1">
        <f t="array" ref="AM186">kakaolatlon(표3_[[#This Row],[위도]],표3_[[#This Row],[경도]],"parcel")</f>
        <v>서울 구로구 구로동 212-8</v>
      </c>
      <c r="AN186">
        <f t="shared" si="14"/>
        <v>25</v>
      </c>
      <c r="AO186" t="str">
        <f t="shared" si="15"/>
        <v>이내</v>
      </c>
      <c r="AP186">
        <f t="shared" si="16"/>
        <v>26</v>
      </c>
      <c r="AQ186">
        <f t="shared" si="17"/>
        <v>40</v>
      </c>
      <c r="AR186" t="str">
        <f t="shared" si="18"/>
        <v>B1</v>
      </c>
    </row>
    <row r="187" spans="1:44" x14ac:dyDescent="0.3">
      <c r="A187" t="s">
        <v>8502</v>
      </c>
      <c r="B187" t="s">
        <v>7802</v>
      </c>
      <c r="C187" t="s">
        <v>7830</v>
      </c>
      <c r="D187" t="s">
        <v>7767</v>
      </c>
      <c r="E187" t="s">
        <v>2682</v>
      </c>
      <c r="F187" t="s">
        <v>7804</v>
      </c>
      <c r="G187" t="s">
        <v>6152</v>
      </c>
      <c r="H187">
        <v>15</v>
      </c>
      <c r="I187">
        <v>100000</v>
      </c>
      <c r="J187">
        <v>0</v>
      </c>
      <c r="K187" s="5" t="s">
        <v>8016</v>
      </c>
      <c r="L187">
        <v>475</v>
      </c>
      <c r="M187">
        <v>143</v>
      </c>
      <c r="N187">
        <v>699</v>
      </c>
      <c r="O187">
        <v>262.98</v>
      </c>
      <c r="P187">
        <v>79</v>
      </c>
      <c r="Q187">
        <v>1266</v>
      </c>
      <c r="R187" t="s">
        <v>7848</v>
      </c>
      <c r="S187" s="1">
        <v>46041</v>
      </c>
      <c r="T187">
        <v>37.476711000000002</v>
      </c>
      <c r="U187">
        <v>126.88581499999999</v>
      </c>
      <c r="V187" t="s">
        <v>8503</v>
      </c>
      <c r="W187" t="s">
        <v>8110</v>
      </c>
      <c r="X187">
        <v>1</v>
      </c>
      <c r="Y187" t="s">
        <v>7810</v>
      </c>
      <c r="Z187" t="s">
        <v>7810</v>
      </c>
      <c r="AA187" t="s">
        <v>7826</v>
      </c>
      <c r="AB187" t="s">
        <v>8003</v>
      </c>
      <c r="AC187">
        <v>100000</v>
      </c>
      <c r="AD187" t="s">
        <v>7810</v>
      </c>
      <c r="AE187" s="2" t="str">
        <f>HYPERLINK("https://fin.land.naver.com/articles/"&amp;표3_[[#This Row],[매물번호]],"link")</f>
        <v>link</v>
      </c>
      <c r="AF187" s="8" t="str" cm="1">
        <f t="array" ref="AF18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87" s="8" t="str" cm="1">
        <f t="array" ref="AG187">_xlfn.TEXTJOIN(",",TRUE,IF(지하철역사_IC!$B$2:$B$1282=AF187,지하철역사_IC!$A$2:$A$1282,""))</f>
        <v>서울1호선,서울7호선</v>
      </c>
      <c r="AH187" s="9" cm="1">
        <f t="array" ref="AH187">RADIANS(SMALL(SQRT((지하철역사_IC!$D$2:$D$1282-표3_[[#This Row],[위도]])^2+(지하철역사_IC!$E$2:$E$1282-표3_[[#This Row],[경도]])^2),1))*6378137</f>
        <v>749.23426054451306</v>
      </c>
      <c r="AI187" s="8" t="str" cm="1">
        <f t="array" ref="AI187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187" s="8" t="str" cm="1">
        <f t="array" ref="AJ187">_xlfn.TEXTJOIN(",",TRUE,IF(지하철역사_IC!$Q$2:$Q$439=AI187,지하철역사_IC!$P$2:$P$439,""))</f>
        <v>다락</v>
      </c>
      <c r="AK187" s="9" cm="1">
        <f t="array" ref="AK187">RADIANS(SMALL(SQRT((지하철역사_IC!$V$2:$V$439-표3_[[#This Row],[위도]])^2+(지하철역사_IC!$T$2:$T$439-표3_[[#This Row],[경도]])^2),1))*6378137</f>
        <v>419.01757253416525</v>
      </c>
      <c r="AL187" cm="1">
        <f t="array" ref="AL1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87" t="str" cm="1">
        <f t="array" ref="AM187">kakaolatlon(표3_[[#This Row],[위도]],표3_[[#This Row],[경도]],"parcel")</f>
        <v>서울 금천구 가산동 60-73</v>
      </c>
      <c r="AN187">
        <f t="shared" si="14"/>
        <v>25</v>
      </c>
      <c r="AO187" t="str">
        <f t="shared" si="15"/>
        <v>이내</v>
      </c>
      <c r="AP187">
        <f t="shared" si="16"/>
        <v>26</v>
      </c>
      <c r="AQ187">
        <f t="shared" si="17"/>
        <v>40</v>
      </c>
      <c r="AR187" t="str">
        <f t="shared" si="18"/>
        <v>B1</v>
      </c>
    </row>
    <row r="188" spans="1:44" x14ac:dyDescent="0.3">
      <c r="A188" t="s">
        <v>8504</v>
      </c>
      <c r="B188" t="s">
        <v>7802</v>
      </c>
      <c r="C188" t="s">
        <v>7830</v>
      </c>
      <c r="D188" t="s">
        <v>7767</v>
      </c>
      <c r="E188" t="s">
        <v>2682</v>
      </c>
      <c r="F188" t="s">
        <v>7804</v>
      </c>
      <c r="G188" t="s">
        <v>6152</v>
      </c>
      <c r="H188">
        <v>20</v>
      </c>
      <c r="I188">
        <v>36000</v>
      </c>
      <c r="J188">
        <v>0</v>
      </c>
      <c r="K188" s="5" t="s">
        <v>8242</v>
      </c>
      <c r="L188">
        <v>149</v>
      </c>
      <c r="M188">
        <v>45</v>
      </c>
      <c r="N188">
        <v>800</v>
      </c>
      <c r="O188">
        <v>81.260000000000005</v>
      </c>
      <c r="P188">
        <v>24</v>
      </c>
      <c r="Q188">
        <v>1500</v>
      </c>
      <c r="R188" t="s">
        <v>7853</v>
      </c>
      <c r="S188" s="1">
        <v>46041</v>
      </c>
      <c r="T188">
        <v>37.477240999999999</v>
      </c>
      <c r="U188">
        <v>126.883753</v>
      </c>
      <c r="V188" t="s">
        <v>8505</v>
      </c>
      <c r="W188" t="s">
        <v>8110</v>
      </c>
      <c r="X188">
        <v>1</v>
      </c>
      <c r="Y188" t="s">
        <v>7810</v>
      </c>
      <c r="Z188" t="s">
        <v>7810</v>
      </c>
      <c r="AA188" t="s">
        <v>7826</v>
      </c>
      <c r="AB188" t="s">
        <v>7856</v>
      </c>
      <c r="AC188">
        <v>36000</v>
      </c>
      <c r="AD188" t="s">
        <v>7810</v>
      </c>
      <c r="AE188" s="2" t="str">
        <f>HYPERLINK("https://fin.land.naver.com/articles/"&amp;표3_[[#This Row],[매물번호]],"link")</f>
        <v>link</v>
      </c>
      <c r="AF188" s="8" t="str" cm="1">
        <f t="array" ref="AF18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88" s="8" t="str" cm="1">
        <f t="array" ref="AG188">_xlfn.TEXTJOIN(",",TRUE,IF(지하철역사_IC!$B$2:$B$1282=AF188,지하철역사_IC!$A$2:$A$1282,""))</f>
        <v>서울1호선,서울7호선</v>
      </c>
      <c r="AH188" s="9" cm="1">
        <f t="array" ref="AH188">RADIANS(SMALL(SQRT((지하철역사_IC!$D$2:$D$1282-표3_[[#This Row],[위도]])^2+(지하철역사_IC!$E$2:$E$1282-표3_[[#This Row],[경도]])^2),1))*6378137</f>
        <v>599.93613119271708</v>
      </c>
      <c r="AI188" s="8" t="str" cm="1">
        <f t="array" ref="AI18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88" s="8" t="str" cm="1">
        <f t="array" ref="AJ188">_xlfn.TEXTJOIN(",",TRUE,IF(지하철역사_IC!$Q$2:$Q$439=AI188,지하철역사_IC!$P$2:$P$439,""))</f>
        <v>다락</v>
      </c>
      <c r="AK188" s="9" cm="1">
        <f t="array" ref="AK188">RADIANS(SMALL(SQRT((지하철역사_IC!$V$2:$V$439-표3_[[#This Row],[위도]])^2+(지하철역사_IC!$T$2:$T$439-표3_[[#This Row],[경도]])^2),1))*6378137</f>
        <v>532.30752664205681</v>
      </c>
      <c r="AL188" cm="1">
        <f t="array" ref="AL1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88" t="str" cm="1">
        <f t="array" ref="AM188">kakaolatlon(표3_[[#This Row],[위도]],표3_[[#This Row],[경도]],"parcel")</f>
        <v>서울 금천구 가산동 371-37</v>
      </c>
      <c r="AN188">
        <f t="shared" si="14"/>
        <v>25</v>
      </c>
      <c r="AO188" t="str">
        <f t="shared" si="15"/>
        <v>이내</v>
      </c>
      <c r="AP188">
        <f t="shared" si="16"/>
        <v>26</v>
      </c>
      <c r="AQ188">
        <f t="shared" si="17"/>
        <v>20</v>
      </c>
      <c r="AR188" t="str">
        <f t="shared" si="18"/>
        <v>B1</v>
      </c>
    </row>
    <row r="189" spans="1:44" x14ac:dyDescent="0.3">
      <c r="A189" t="s">
        <v>8506</v>
      </c>
      <c r="B189" t="s">
        <v>7802</v>
      </c>
      <c r="C189" t="s">
        <v>7803</v>
      </c>
      <c r="D189" t="s">
        <v>7767</v>
      </c>
      <c r="E189" t="s">
        <v>2682</v>
      </c>
      <c r="F189" t="s">
        <v>7804</v>
      </c>
      <c r="G189" t="s">
        <v>7805</v>
      </c>
      <c r="H189">
        <v>7</v>
      </c>
      <c r="I189">
        <v>200000</v>
      </c>
      <c r="J189">
        <v>0</v>
      </c>
      <c r="K189" s="5" t="s">
        <v>7806</v>
      </c>
      <c r="L189">
        <v>181</v>
      </c>
      <c r="M189">
        <v>54</v>
      </c>
      <c r="N189">
        <v>3703</v>
      </c>
      <c r="O189">
        <v>115.52</v>
      </c>
      <c r="P189">
        <v>34</v>
      </c>
      <c r="Q189">
        <v>5882</v>
      </c>
      <c r="R189" t="s">
        <v>7807</v>
      </c>
      <c r="S189" s="1">
        <v>46041</v>
      </c>
      <c r="T189">
        <v>37.465755000000001</v>
      </c>
      <c r="U189">
        <v>126.888408</v>
      </c>
      <c r="V189" t="s">
        <v>8507</v>
      </c>
      <c r="W189" t="s">
        <v>8257</v>
      </c>
      <c r="X189">
        <v>1</v>
      </c>
      <c r="Y189" t="s">
        <v>7810</v>
      </c>
      <c r="Z189" t="s">
        <v>7810</v>
      </c>
      <c r="AA189" t="s">
        <v>7826</v>
      </c>
      <c r="AB189" t="s">
        <v>8003</v>
      </c>
      <c r="AC189">
        <v>200000</v>
      </c>
      <c r="AD189" t="s">
        <v>7810</v>
      </c>
      <c r="AE189" s="2" t="str">
        <f>HYPERLINK("https://fin.land.naver.com/articles/"&amp;표3_[[#This Row],[매물번호]],"link")</f>
        <v>link</v>
      </c>
      <c r="AF189" s="8" t="str" cm="1">
        <f t="array" ref="AF189">_xlfn.LET(_xlpm.data,(지하철역사_IC!$D$2:$D$1282-표3_[[#This Row],[위도]])^2+(지하철역사_IC!$E$2:$E$1282-표3_[[#This Row],[경도]])^2,INDEX(지하철역사_IC!$B$2:$B$1282,MATCH(MIN(_xlpm.data),_xlpm.data,0)))</f>
        <v>독산</v>
      </c>
      <c r="AG189" s="8" t="str" cm="1">
        <f t="array" ref="AG189">_xlfn.TEXTJOIN(",",TRUE,IF(지하철역사_IC!$B$2:$B$1282=AF189,지하철역사_IC!$A$2:$A$1282,""))</f>
        <v>서울1호선,신안산선</v>
      </c>
      <c r="AH189" s="9" cm="1">
        <f t="array" ref="AH189">RADIANS(SMALL(SQRT((지하철역사_IC!$D$2:$D$1282-표3_[[#This Row],[위도]])^2+(지하철역사_IC!$E$2:$E$1282-표3_[[#This Row],[경도]])^2),1))*6378137</f>
        <v>126.5926680821684</v>
      </c>
      <c r="AI189" s="8" t="str" cm="1">
        <f t="array" ref="AI189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89" s="8" t="str" cm="1">
        <f t="array" ref="AJ189">_xlfn.TEXTJOIN(",",TRUE,IF(지하철역사_IC!$Q$2:$Q$439=AI189,지하철역사_IC!$P$2:$P$439,""))</f>
        <v>다락</v>
      </c>
      <c r="AK189" s="9" cm="1">
        <f t="array" ref="AK189">RADIANS(SMALL(SQRT((지하철역사_IC!$V$2:$V$439-표3_[[#This Row],[위도]])^2+(지하철역사_IC!$T$2:$T$439-표3_[[#This Row],[경도]])^2),1))*6378137</f>
        <v>635.99654968843709</v>
      </c>
      <c r="AL189" t="str" cm="1">
        <f t="array" ref="AL1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89" t="str" cm="1">
        <f t="array" ref="AM189">kakaolatlon(표3_[[#This Row],[위도]],표3_[[#This Row],[경도]],"parcel")</f>
        <v>서울 금천구 가산동 715</v>
      </c>
      <c r="AN189">
        <f t="shared" si="14"/>
        <v>25</v>
      </c>
      <c r="AO189" t="str">
        <f t="shared" si="15"/>
        <v>이내</v>
      </c>
      <c r="AP189">
        <f t="shared" si="16"/>
        <v>26</v>
      </c>
      <c r="AQ189">
        <f t="shared" si="17"/>
        <v>30</v>
      </c>
      <c r="AR189" t="str">
        <f t="shared" si="18"/>
        <v>1층</v>
      </c>
    </row>
    <row r="190" spans="1:44" x14ac:dyDescent="0.3">
      <c r="A190" t="s">
        <v>8508</v>
      </c>
      <c r="B190" t="s">
        <v>7829</v>
      </c>
      <c r="C190" t="s">
        <v>7846</v>
      </c>
      <c r="D190" t="s">
        <v>7767</v>
      </c>
      <c r="E190" t="s">
        <v>2682</v>
      </c>
      <c r="F190" t="s">
        <v>7804</v>
      </c>
      <c r="G190" t="s">
        <v>8009</v>
      </c>
      <c r="H190">
        <v>10</v>
      </c>
      <c r="I190">
        <v>155000</v>
      </c>
      <c r="J190">
        <v>0</v>
      </c>
      <c r="K190" s="5" t="s">
        <v>7883</v>
      </c>
      <c r="L190">
        <v>688</v>
      </c>
      <c r="M190">
        <v>208</v>
      </c>
      <c r="N190">
        <v>745</v>
      </c>
      <c r="O190">
        <v>347.67</v>
      </c>
      <c r="P190">
        <v>105</v>
      </c>
      <c r="Q190">
        <v>1476</v>
      </c>
      <c r="R190" t="s">
        <v>7816</v>
      </c>
      <c r="S190" s="1">
        <v>46041</v>
      </c>
      <c r="T190">
        <v>37.44847</v>
      </c>
      <c r="U190">
        <v>126.884057</v>
      </c>
      <c r="V190" t="s">
        <v>8509</v>
      </c>
      <c r="W190" t="s">
        <v>8067</v>
      </c>
      <c r="X190">
        <v>1</v>
      </c>
      <c r="Y190" t="s">
        <v>7810</v>
      </c>
      <c r="Z190" t="s">
        <v>7810</v>
      </c>
      <c r="AA190" t="s">
        <v>7811</v>
      </c>
      <c r="AB190" t="s">
        <v>8106</v>
      </c>
      <c r="AC190">
        <v>155000</v>
      </c>
      <c r="AD190" t="s">
        <v>7810</v>
      </c>
      <c r="AE190" s="2" t="str">
        <f>HYPERLINK("https://fin.land.naver.com/articles/"&amp;표3_[[#This Row],[매물번호]],"link")</f>
        <v>link</v>
      </c>
      <c r="AF190" s="8" t="str" cm="1">
        <f t="array" ref="AF19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90" s="8" t="str" cm="1">
        <f t="array" ref="AG190">_xlfn.TEXTJOIN(",",TRUE,IF(지하철역사_IC!$B$2:$B$1282=AF190,지하철역사_IC!$A$2:$A$1282,""))</f>
        <v>서울1호선</v>
      </c>
      <c r="AH190" s="9" cm="1">
        <f t="array" ref="AH190">RADIANS(SMALL(SQRT((지하철역사_IC!$D$2:$D$1282-표3_[[#This Row],[위도]])^2+(지하철역사_IC!$E$2:$E$1282-표3_[[#This Row],[경도]])^2),1))*6378137</f>
        <v>1469.7605838612124</v>
      </c>
      <c r="AI190" s="8" t="str" cm="1">
        <f t="array" ref="AI19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190" s="8" t="str" cm="1">
        <f t="array" ref="AJ190">_xlfn.TEXTJOIN(",",TRUE,IF(지하철역사_IC!$Q$2:$Q$439=AI190,지하철역사_IC!$P$2:$P$439,""))</f>
        <v>다락</v>
      </c>
      <c r="AK190" s="9" cm="1">
        <f t="array" ref="AK190">RADIANS(SMALL(SQRT((지하철역사_IC!$V$2:$V$439-표3_[[#This Row],[위도]])^2+(지하철역사_IC!$T$2:$T$439-표3_[[#This Row],[경도]])^2),1))*6378137</f>
        <v>1150.4964868655129</v>
      </c>
      <c r="AL190" t="str" cm="1">
        <f t="array" ref="AL1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90" t="str" cm="1">
        <f t="array" ref="AM190">kakaolatlon(표3_[[#This Row],[위도]],표3_[[#This Row],[경도]],"parcel")</f>
        <v>경기 광명시 소하동 1335</v>
      </c>
      <c r="AN190">
        <f t="shared" si="14"/>
        <v>10</v>
      </c>
      <c r="AO190" t="str">
        <f t="shared" si="15"/>
        <v>이내</v>
      </c>
      <c r="AP190">
        <f t="shared" si="16"/>
        <v>10</v>
      </c>
      <c r="AQ190">
        <f t="shared" si="17"/>
        <v>40</v>
      </c>
      <c r="AR190" t="str">
        <f t="shared" si="18"/>
        <v>중</v>
      </c>
    </row>
    <row r="191" spans="1:44" x14ac:dyDescent="0.3">
      <c r="A191" t="s">
        <v>8510</v>
      </c>
      <c r="B191" t="s">
        <v>7862</v>
      </c>
      <c r="C191" t="s">
        <v>7830</v>
      </c>
      <c r="D191" t="s">
        <v>7767</v>
      </c>
      <c r="E191" t="s">
        <v>2682</v>
      </c>
      <c r="F191" t="s">
        <v>8072</v>
      </c>
      <c r="G191" t="s">
        <v>6152</v>
      </c>
      <c r="H191">
        <v>20</v>
      </c>
      <c r="I191">
        <v>206000</v>
      </c>
      <c r="J191">
        <v>0</v>
      </c>
      <c r="K191" s="5" t="s">
        <v>8073</v>
      </c>
      <c r="L191">
        <v>680</v>
      </c>
      <c r="M191">
        <v>205</v>
      </c>
      <c r="N191">
        <v>1004</v>
      </c>
      <c r="O191">
        <v>390</v>
      </c>
      <c r="P191">
        <v>117</v>
      </c>
      <c r="Q191">
        <v>1761</v>
      </c>
      <c r="R191" t="s">
        <v>7823</v>
      </c>
      <c r="S191" s="1">
        <v>46048</v>
      </c>
      <c r="T191">
        <v>37.483691</v>
      </c>
      <c r="U191">
        <v>126.89543399999999</v>
      </c>
      <c r="V191" t="s">
        <v>8074</v>
      </c>
      <c r="W191" t="s">
        <v>8511</v>
      </c>
      <c r="X191">
        <v>1</v>
      </c>
      <c r="Y191" t="s">
        <v>7810</v>
      </c>
      <c r="Z191" t="s">
        <v>7810</v>
      </c>
      <c r="AA191" t="s">
        <v>7826</v>
      </c>
      <c r="AB191" t="s">
        <v>8018</v>
      </c>
      <c r="AC191">
        <v>206000</v>
      </c>
      <c r="AD191" t="s">
        <v>7810</v>
      </c>
      <c r="AE191" s="2" t="str">
        <f>HYPERLINK("https://fin.land.naver.com/articles/"&amp;표3_[[#This Row],[매물번호]],"link")</f>
        <v>link</v>
      </c>
      <c r="AF191" s="8" t="str" cm="1">
        <f t="array" ref="AF191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91" s="8" t="str" cm="1">
        <f t="array" ref="AG191">_xlfn.TEXTJOIN(",",TRUE,IF(지하철역사_IC!$B$2:$B$1282=AF191,지하철역사_IC!$A$2:$A$1282,""))</f>
        <v>서울2호선,신안산선</v>
      </c>
      <c r="AH191" s="9" cm="1">
        <f t="array" ref="AH191">RADIANS(SMALL(SQRT((지하철역사_IC!$D$2:$D$1282-표3_[[#This Row],[위도]])^2+(지하철역사_IC!$E$2:$E$1282-표3_[[#This Row],[경도]])^2),1))*6378137</f>
        <v>635.04358503600565</v>
      </c>
      <c r="AI191" s="8" t="str" cm="1">
        <f t="array" ref="AI191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191" s="8" t="str" cm="1">
        <f t="array" ref="AJ191">_xlfn.TEXTJOIN(",",TRUE,IF(지하철역사_IC!$Q$2:$Q$439=AI191,지하철역사_IC!$P$2:$P$439,""))</f>
        <v>다락</v>
      </c>
      <c r="AK191" s="9" cm="1">
        <f t="array" ref="AK191">RADIANS(SMALL(SQRT((지하철역사_IC!$V$2:$V$439-표3_[[#This Row],[위도]])^2+(지하철역사_IC!$T$2:$T$439-표3_[[#This Row],[경도]])^2),1))*6378137</f>
        <v>317.77575917223584</v>
      </c>
      <c r="AL191" cm="1">
        <f t="array" ref="AL1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91" t="str" cm="1">
        <f t="array" ref="AM191">kakaolatlon(표3_[[#This Row],[위도]],표3_[[#This Row],[경도]],"parcel")</f>
        <v>서울 구로구 구로동 212-8</v>
      </c>
      <c r="AN191">
        <f t="shared" si="14"/>
        <v>25</v>
      </c>
      <c r="AO191" t="str">
        <f t="shared" si="15"/>
        <v>이내</v>
      </c>
      <c r="AP191">
        <f t="shared" si="16"/>
        <v>26</v>
      </c>
      <c r="AQ191">
        <f t="shared" si="17"/>
        <v>40</v>
      </c>
      <c r="AR191" t="str">
        <f t="shared" si="18"/>
        <v>B1</v>
      </c>
    </row>
    <row r="192" spans="1:44" x14ac:dyDescent="0.3">
      <c r="A192" t="s">
        <v>8512</v>
      </c>
      <c r="B192" t="s">
        <v>7845</v>
      </c>
      <c r="C192" t="s">
        <v>7803</v>
      </c>
      <c r="D192" t="s">
        <v>7767</v>
      </c>
      <c r="E192" t="s">
        <v>2682</v>
      </c>
      <c r="F192" t="s">
        <v>7831</v>
      </c>
      <c r="G192" t="s">
        <v>7805</v>
      </c>
      <c r="H192">
        <v>2</v>
      </c>
      <c r="I192">
        <v>70000</v>
      </c>
      <c r="J192">
        <v>0</v>
      </c>
      <c r="K192" s="5" t="s">
        <v>7941</v>
      </c>
      <c r="L192">
        <v>35</v>
      </c>
      <c r="M192">
        <v>10</v>
      </c>
      <c r="N192">
        <v>7000</v>
      </c>
      <c r="O192">
        <v>29.11</v>
      </c>
      <c r="P192">
        <v>8</v>
      </c>
      <c r="Q192">
        <v>8750</v>
      </c>
      <c r="R192" t="s">
        <v>7848</v>
      </c>
      <c r="S192" s="1">
        <v>46041</v>
      </c>
      <c r="T192">
        <v>37.459758000000001</v>
      </c>
      <c r="U192">
        <v>126.894458</v>
      </c>
      <c r="V192" t="s">
        <v>8513</v>
      </c>
      <c r="W192" t="s">
        <v>8056</v>
      </c>
      <c r="X192">
        <v>1</v>
      </c>
      <c r="Y192" t="s">
        <v>7810</v>
      </c>
      <c r="Z192" t="s">
        <v>7810</v>
      </c>
      <c r="AA192" t="s">
        <v>7811</v>
      </c>
      <c r="AB192" t="s">
        <v>8468</v>
      </c>
      <c r="AC192">
        <v>70000</v>
      </c>
      <c r="AD192" t="s">
        <v>7810</v>
      </c>
      <c r="AE192" s="2" t="str">
        <f>HYPERLINK("https://fin.land.naver.com/articles/"&amp;표3_[[#This Row],[매물번호]],"link")</f>
        <v>link</v>
      </c>
      <c r="AF192" s="8" t="str" cm="1">
        <f t="array" ref="AF19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192" s="8" t="str" cm="1">
        <f t="array" ref="AG192">_xlfn.TEXTJOIN(",",TRUE,IF(지하철역사_IC!$B$2:$B$1282=AF192,지하철역사_IC!$A$2:$A$1282,""))</f>
        <v>서울1호선</v>
      </c>
      <c r="AH192" s="9" cm="1">
        <f t="array" ref="AH192">RADIANS(SMALL(SQRT((지하철역사_IC!$D$2:$D$1282-표3_[[#This Row],[위도]])^2+(지하철역사_IC!$E$2:$E$1282-표3_[[#This Row],[경도]])^2),1))*6378137</f>
        <v>317.03806032382067</v>
      </c>
      <c r="AI192" s="8" t="str" cm="1">
        <f t="array" ref="AI192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92" s="8" t="str" cm="1">
        <f t="array" ref="AJ192">_xlfn.TEXTJOIN(",",TRUE,IF(지하철역사_IC!$Q$2:$Q$439=AI192,지하철역사_IC!$P$2:$P$439,""))</f>
        <v>다락</v>
      </c>
      <c r="AK192" s="9" cm="1">
        <f t="array" ref="AK192">RADIANS(SMALL(SQRT((지하철역사_IC!$V$2:$V$439-표3_[[#This Row],[위도]])^2+(지하철역사_IC!$T$2:$T$439-표3_[[#This Row],[경도]])^2),1))*6378137</f>
        <v>1037.5788556061696</v>
      </c>
      <c r="AL192" t="str" cm="1">
        <f t="array" ref="AL1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192" t="str" cm="1">
        <f t="array" ref="AM192">kakaolatlon(표3_[[#This Row],[위도]],표3_[[#This Row],[경도]],"parcel")</f>
        <v>서울 금천구 독산동 1147</v>
      </c>
      <c r="AN192">
        <f t="shared" si="14"/>
        <v>10</v>
      </c>
      <c r="AO192" t="str">
        <f t="shared" si="15"/>
        <v>이내</v>
      </c>
      <c r="AP192">
        <f t="shared" si="16"/>
        <v>10</v>
      </c>
      <c r="AQ192">
        <f t="shared" si="17"/>
        <v>9</v>
      </c>
      <c r="AR192" t="str">
        <f t="shared" si="18"/>
        <v>1층</v>
      </c>
    </row>
    <row r="193" spans="1:44" x14ac:dyDescent="0.3">
      <c r="A193" t="s">
        <v>8514</v>
      </c>
      <c r="B193" t="s">
        <v>7862</v>
      </c>
      <c r="C193" t="s">
        <v>7846</v>
      </c>
      <c r="D193" t="s">
        <v>7767</v>
      </c>
      <c r="E193" t="s">
        <v>2682</v>
      </c>
      <c r="F193" t="s">
        <v>8072</v>
      </c>
      <c r="G193" t="s">
        <v>7805</v>
      </c>
      <c r="H193">
        <v>19</v>
      </c>
      <c r="I193">
        <v>369500</v>
      </c>
      <c r="J193">
        <v>0</v>
      </c>
      <c r="K193" s="5" t="s">
        <v>8515</v>
      </c>
      <c r="L193">
        <v>613</v>
      </c>
      <c r="M193">
        <v>185</v>
      </c>
      <c r="N193">
        <v>1997</v>
      </c>
      <c r="O193">
        <v>307.98</v>
      </c>
      <c r="P193">
        <v>93</v>
      </c>
      <c r="Q193">
        <v>3973</v>
      </c>
      <c r="R193" t="s">
        <v>7853</v>
      </c>
      <c r="S193" s="1">
        <v>46048</v>
      </c>
      <c r="T193">
        <v>37.481968000000002</v>
      </c>
      <c r="U193">
        <v>126.892287</v>
      </c>
      <c r="V193" t="s">
        <v>8516</v>
      </c>
      <c r="W193" t="s">
        <v>8007</v>
      </c>
      <c r="X193">
        <v>1</v>
      </c>
      <c r="Y193" t="s">
        <v>7810</v>
      </c>
      <c r="Z193" t="s">
        <v>7810</v>
      </c>
      <c r="AA193" t="s">
        <v>7826</v>
      </c>
      <c r="AB193" t="s">
        <v>7866</v>
      </c>
      <c r="AC193">
        <v>369500</v>
      </c>
      <c r="AD193" t="s">
        <v>7810</v>
      </c>
      <c r="AE193" s="2" t="str">
        <f>HYPERLINK("https://fin.land.naver.com/articles/"&amp;표3_[[#This Row],[매물번호]],"link")</f>
        <v>link</v>
      </c>
      <c r="AF193" s="8" t="str" cm="1">
        <f t="array" ref="AF193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193" s="8" t="str" cm="1">
        <f t="array" ref="AG193">_xlfn.TEXTJOIN(",",TRUE,IF(지하철역사_IC!$B$2:$B$1282=AF193,지하철역사_IC!$A$2:$A$1282,""))</f>
        <v>서울7호선</v>
      </c>
      <c r="AH193" s="9" cm="1">
        <f t="array" ref="AH193">RADIANS(SMALL(SQRT((지하철역사_IC!$D$2:$D$1282-표3_[[#This Row],[위도]])^2+(지하철역사_IC!$E$2:$E$1282-표3_[[#This Row],[경도]])^2),1))*6378137</f>
        <v>702.21697778934163</v>
      </c>
      <c r="AI193" s="8" t="str" cm="1">
        <f t="array" ref="AI193">_xlfn.LET(_xlpm.data,(지하철역사_IC!$V$2:$V$225-표3_[[#This Row],[위도]])^2+(지하철역사_IC!$T$2:$T$225-표3_[[#This Row],[경도]])^2,INDEX(지하철역사_IC!$Q$2:$Q$439,MATCH(MIN(_xlpm.data),_xlpm.data,0)))</f>
        <v>서울 구로구 디지털로 235</v>
      </c>
      <c r="AJ193" s="8" t="str" cm="1">
        <f t="array" ref="AJ193">_xlfn.TEXTJOIN(",",TRUE,IF(지하철역사_IC!$Q$2:$Q$439=AI193,지하철역사_IC!$P$2:$P$439,""))</f>
        <v>다락</v>
      </c>
      <c r="AK193" s="9" cm="1">
        <f t="array" ref="AK193">RADIANS(SMALL(SQRT((지하철역사_IC!$V$2:$V$439-표3_[[#This Row],[위도]])^2+(지하철역사_IC!$T$2:$T$439-표3_[[#This Row],[경도]])^2),1))*6378137</f>
        <v>118.85622142544167</v>
      </c>
      <c r="AL193" cm="1">
        <f t="array" ref="AL1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93" t="str" cm="1">
        <f t="array" ref="AM193">kakaolatlon(표3_[[#This Row],[위도]],표3_[[#This Row],[경도]],"parcel")</f>
        <v>서울 구로구 구로동 237</v>
      </c>
      <c r="AN193">
        <f t="shared" si="14"/>
        <v>10</v>
      </c>
      <c r="AO193" t="str">
        <f t="shared" si="15"/>
        <v>이내</v>
      </c>
      <c r="AP193">
        <f t="shared" si="16"/>
        <v>10</v>
      </c>
      <c r="AQ193">
        <f t="shared" si="17"/>
        <v>40</v>
      </c>
      <c r="AR193" t="str">
        <f t="shared" si="18"/>
        <v>1층</v>
      </c>
    </row>
    <row r="194" spans="1:44" x14ac:dyDescent="0.3">
      <c r="A194" t="s">
        <v>8517</v>
      </c>
      <c r="B194" t="s">
        <v>7802</v>
      </c>
      <c r="C194" t="s">
        <v>7830</v>
      </c>
      <c r="D194" t="s">
        <v>7767</v>
      </c>
      <c r="E194" t="s">
        <v>2682</v>
      </c>
      <c r="F194" t="s">
        <v>7804</v>
      </c>
      <c r="G194" t="s">
        <v>6152</v>
      </c>
      <c r="H194">
        <v>20</v>
      </c>
      <c r="I194">
        <v>50000</v>
      </c>
      <c r="J194">
        <v>0</v>
      </c>
      <c r="K194" s="5" t="s">
        <v>7847</v>
      </c>
      <c r="L194">
        <v>195</v>
      </c>
      <c r="M194">
        <v>58</v>
      </c>
      <c r="N194">
        <v>862</v>
      </c>
      <c r="O194">
        <v>101.74</v>
      </c>
      <c r="P194">
        <v>30</v>
      </c>
      <c r="Q194">
        <v>1667</v>
      </c>
      <c r="R194" t="s">
        <v>7807</v>
      </c>
      <c r="S194" s="1">
        <v>46041</v>
      </c>
      <c r="T194">
        <v>37.481403999999998</v>
      </c>
      <c r="U194">
        <v>126.883927</v>
      </c>
      <c r="V194" t="s">
        <v>8518</v>
      </c>
      <c r="W194" t="s">
        <v>8110</v>
      </c>
      <c r="X194">
        <v>2</v>
      </c>
      <c r="Y194" t="s">
        <v>7847</v>
      </c>
      <c r="Z194" t="s">
        <v>7847</v>
      </c>
      <c r="AA194" t="s">
        <v>7826</v>
      </c>
      <c r="AB194" t="s">
        <v>8003</v>
      </c>
      <c r="AC194">
        <v>50000</v>
      </c>
      <c r="AD194" t="s">
        <v>7810</v>
      </c>
      <c r="AE194" s="2" t="str">
        <f>HYPERLINK("https://fin.land.naver.com/articles/"&amp;표3_[[#This Row],[매물번호]],"link")</f>
        <v>link</v>
      </c>
      <c r="AF194" s="8" t="str" cm="1">
        <f t="array" ref="AF194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94" s="8" t="str" cm="1">
        <f t="array" ref="AG194">_xlfn.TEXTJOIN(",",TRUE,IF(지하철역사_IC!$B$2:$B$1282=AF194,지하철역사_IC!$A$2:$A$1282,""))</f>
        <v>서울1호선,서울7호선</v>
      </c>
      <c r="AH194" s="9" cm="1">
        <f t="array" ref="AH194">RADIANS(SMALL(SQRT((지하철역사_IC!$D$2:$D$1282-표3_[[#This Row],[위도]])^2+(지하철역사_IC!$E$2:$E$1282-표3_[[#This Row],[경도]])^2),1))*6378137</f>
        <v>218.84356585580591</v>
      </c>
      <c r="AI194" s="8" t="str" cm="1">
        <f t="array" ref="AI194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94" s="8" t="str" cm="1">
        <f t="array" ref="AJ194">_xlfn.TEXTJOIN(",",TRUE,IF(지하철역사_IC!$Q$2:$Q$439=AI194,지하철역사_IC!$P$2:$P$439,""))</f>
        <v>다락</v>
      </c>
      <c r="AK194" s="9" cm="1">
        <f t="array" ref="AK194">RADIANS(SMALL(SQRT((지하철역사_IC!$V$2:$V$439-표3_[[#This Row],[위도]])^2+(지하철역사_IC!$T$2:$T$439-표3_[[#This Row],[경도]])^2),1))*6378137</f>
        <v>466.62710129074901</v>
      </c>
      <c r="AL194" cm="1">
        <f t="array" ref="AL1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94" t="str" cm="1">
        <f t="array" ref="AM194">kakaolatlon(표3_[[#This Row],[위도]],표3_[[#This Row],[경도]],"parcel")</f>
        <v>서울 금천구 가산동 50-3</v>
      </c>
      <c r="AN194">
        <f t="shared" si="14"/>
        <v>25</v>
      </c>
      <c r="AO194" t="str">
        <f t="shared" si="15"/>
        <v>이내</v>
      </c>
      <c r="AP194">
        <f t="shared" si="16"/>
        <v>26</v>
      </c>
      <c r="AQ194">
        <f t="shared" si="17"/>
        <v>30</v>
      </c>
      <c r="AR194" t="str">
        <f t="shared" si="18"/>
        <v>B1</v>
      </c>
    </row>
    <row r="195" spans="1:44" x14ac:dyDescent="0.3">
      <c r="A195" t="s">
        <v>8519</v>
      </c>
      <c r="B195" t="s">
        <v>7862</v>
      </c>
      <c r="C195" t="s">
        <v>7803</v>
      </c>
      <c r="D195" t="s">
        <v>7767</v>
      </c>
      <c r="E195" t="s">
        <v>2682</v>
      </c>
      <c r="F195" t="s">
        <v>7804</v>
      </c>
      <c r="G195" t="s">
        <v>7805</v>
      </c>
      <c r="H195">
        <v>11</v>
      </c>
      <c r="I195">
        <v>78000</v>
      </c>
      <c r="J195">
        <v>0</v>
      </c>
      <c r="K195" s="5" t="s">
        <v>8434</v>
      </c>
      <c r="L195">
        <v>134</v>
      </c>
      <c r="M195">
        <v>40</v>
      </c>
      <c r="N195">
        <v>1950</v>
      </c>
      <c r="O195">
        <v>75.05</v>
      </c>
      <c r="P195">
        <v>22</v>
      </c>
      <c r="Q195">
        <v>3545</v>
      </c>
      <c r="R195" t="s">
        <v>7833</v>
      </c>
      <c r="S195" s="1">
        <v>46041</v>
      </c>
      <c r="T195">
        <v>37.482177</v>
      </c>
      <c r="U195">
        <v>126.898899</v>
      </c>
      <c r="V195" t="s">
        <v>8520</v>
      </c>
      <c r="W195" t="s">
        <v>8429</v>
      </c>
      <c r="X195">
        <v>1</v>
      </c>
      <c r="Y195" t="s">
        <v>7810</v>
      </c>
      <c r="Z195" t="s">
        <v>7810</v>
      </c>
      <c r="AA195" t="s">
        <v>7826</v>
      </c>
      <c r="AB195" t="s">
        <v>7827</v>
      </c>
      <c r="AC195">
        <v>78000</v>
      </c>
      <c r="AD195" t="s">
        <v>7810</v>
      </c>
      <c r="AE195" s="2" t="str">
        <f>HYPERLINK("https://fin.land.naver.com/articles/"&amp;표3_[[#This Row],[매물번호]],"link")</f>
        <v>link</v>
      </c>
      <c r="AF195" s="8" t="str" cm="1">
        <f t="array" ref="AF19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195" s="8" t="str" cm="1">
        <f t="array" ref="AG195">_xlfn.TEXTJOIN(",",TRUE,IF(지하철역사_IC!$B$2:$B$1282=AF195,지하철역사_IC!$A$2:$A$1282,""))</f>
        <v>서울2호선,신안산선</v>
      </c>
      <c r="AH195" s="9" cm="1">
        <f t="array" ref="AH195">RADIANS(SMALL(SQRT((지하철역사_IC!$D$2:$D$1282-표3_[[#This Row],[위도]])^2+(지하철역사_IC!$E$2:$E$1282-표3_[[#This Row],[경도]])^2),1))*6378137</f>
        <v>424.4972697112895</v>
      </c>
      <c r="AI195" s="8" t="str" cm="1">
        <f t="array" ref="AI195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195" s="8" t="str" cm="1">
        <f t="array" ref="AJ195">_xlfn.TEXTJOIN(",",TRUE,IF(지하철역사_IC!$Q$2:$Q$439=AI195,지하철역사_IC!$P$2:$P$439,""))</f>
        <v>다락</v>
      </c>
      <c r="AK195" s="9" cm="1">
        <f t="array" ref="AK195">RADIANS(SMALL(SQRT((지하철역사_IC!$V$2:$V$439-표3_[[#This Row],[위도]])^2+(지하철역사_IC!$T$2:$T$439-표3_[[#This Row],[경도]])^2),1))*6378137</f>
        <v>570.72682343624854</v>
      </c>
      <c r="AL195" cm="1">
        <f t="array" ref="AL1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95" t="str" cm="1">
        <f t="array" ref="AM195">kakaolatlon(표3_[[#This Row],[위도]],표3_[[#This Row],[경도]],"parcel")</f>
        <v>서울 구로구 구로동 1127-22</v>
      </c>
      <c r="AN195">
        <f t="shared" ref="AN195:AN258" si="19">VALUE(LEFT($W195,FIND("년",$W195)-1))</f>
        <v>25</v>
      </c>
      <c r="AO195" t="str">
        <f t="shared" ref="AO195:AO258" si="20">IF(FIND("년",$W195)=3,MID($W195,FIND("년",$W195)+1,FIND("년",$W195)-1),MID($W195,FIND("년",$W195)+1,FIND("년",$W195)))</f>
        <v>이내</v>
      </c>
      <c r="AP195">
        <f t="shared" ref="AP195:AP258" si="21">IF(AN195&lt;11,10,IF(AND(AN195&lt;25,AO195="이내"),25,26))</f>
        <v>26</v>
      </c>
      <c r="AQ195">
        <f t="shared" ref="AQ195:AQ258" si="22">IF(P195&lt;10,9,IF(P195&lt;20,10,IF(P195&lt;30,20,IF(P195&lt;40,30,40))))</f>
        <v>20</v>
      </c>
      <c r="AR195" t="str">
        <f t="shared" ref="AR195:AR258" si="23">IF(D195="상가",IF(G195="1","1층",IF(G195="전체층","전체층",IF(LEFT(G195,1)="B","B1",IF(G195&lt;6,"저",IF(G195/H195&lt;=$BC$9,"저",IF(G195/H195&lt;=$BC$10,"중","고")))))),IF(LEFT(G195,1)="B","B1",IF(H195&lt;6,"저",IF(G195/H195&lt;=$BC$2,"저",IF(G195/H195&lt;=$BC$3,"중","고")))))</f>
        <v>1층</v>
      </c>
    </row>
    <row r="196" spans="1:44" x14ac:dyDescent="0.3">
      <c r="A196" t="s">
        <v>8521</v>
      </c>
      <c r="B196" t="s">
        <v>7802</v>
      </c>
      <c r="C196" t="s">
        <v>7803</v>
      </c>
      <c r="D196" t="s">
        <v>7767</v>
      </c>
      <c r="E196" t="s">
        <v>2682</v>
      </c>
      <c r="F196" t="s">
        <v>7804</v>
      </c>
      <c r="G196" t="s">
        <v>6152</v>
      </c>
      <c r="H196">
        <v>20</v>
      </c>
      <c r="I196">
        <v>150000</v>
      </c>
      <c r="J196">
        <v>0</v>
      </c>
      <c r="K196" s="5" t="s">
        <v>8059</v>
      </c>
      <c r="L196">
        <v>762</v>
      </c>
      <c r="M196">
        <v>230</v>
      </c>
      <c r="N196">
        <v>652</v>
      </c>
      <c r="O196">
        <v>404.8</v>
      </c>
      <c r="P196">
        <v>122</v>
      </c>
      <c r="Q196">
        <v>1230</v>
      </c>
      <c r="R196" t="s">
        <v>7807</v>
      </c>
      <c r="S196" s="1">
        <v>46041</v>
      </c>
      <c r="T196">
        <v>37.473866000000001</v>
      </c>
      <c r="U196">
        <v>126.885233</v>
      </c>
      <c r="V196" t="s">
        <v>8522</v>
      </c>
      <c r="W196" t="s">
        <v>7855</v>
      </c>
      <c r="X196">
        <v>1</v>
      </c>
      <c r="Y196" t="s">
        <v>7810</v>
      </c>
      <c r="Z196" t="s">
        <v>7810</v>
      </c>
      <c r="AA196" t="s">
        <v>7826</v>
      </c>
      <c r="AB196" t="s">
        <v>8003</v>
      </c>
      <c r="AC196">
        <v>150000</v>
      </c>
      <c r="AD196" t="s">
        <v>7810</v>
      </c>
      <c r="AE196" s="2" t="str">
        <f>HYPERLINK("https://fin.land.naver.com/articles/"&amp;표3_[[#This Row],[매물번호]],"link")</f>
        <v>link</v>
      </c>
      <c r="AF196" s="8" t="str" cm="1">
        <f t="array" ref="AF196">_xlfn.LET(_xlpm.data,(지하철역사_IC!$D$2:$D$1282-표3_[[#This Row],[위도]])^2+(지하철역사_IC!$E$2:$E$1282-표3_[[#This Row],[경도]])^2,INDEX(지하철역사_IC!$B$2:$B$1282,MATCH(MIN(_xlpm.data),_xlpm.data,0)))</f>
        <v>독산</v>
      </c>
      <c r="AG196" s="8" t="str" cm="1">
        <f t="array" ref="AG196">_xlfn.TEXTJOIN(",",TRUE,IF(지하철역사_IC!$B$2:$B$1282=AF196,지하철역사_IC!$A$2:$A$1282,""))</f>
        <v>서울1호선,신안산선</v>
      </c>
      <c r="AH196" s="9" cm="1">
        <f t="array" ref="AH196">RADIANS(SMALL(SQRT((지하철역사_IC!$D$2:$D$1282-표3_[[#This Row],[위도]])^2+(지하철역사_IC!$E$2:$E$1282-표3_[[#This Row],[경도]])^2),1))*6378137</f>
        <v>932.91695413431444</v>
      </c>
      <c r="AI196" s="8" t="str" cm="1">
        <f t="array" ref="AI196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196" s="8" t="str" cm="1">
        <f t="array" ref="AJ196">_xlfn.TEXTJOIN(",",TRUE,IF(지하철역사_IC!$Q$2:$Q$439=AI196,지하철역사_IC!$P$2:$P$439,""))</f>
        <v>다락</v>
      </c>
      <c r="AK196" s="9" cm="1">
        <f t="array" ref="AK196">RADIANS(SMALL(SQRT((지하철역사_IC!$V$2:$V$439-표3_[[#This Row],[위도]])^2+(지하철역사_IC!$T$2:$T$439-표3_[[#This Row],[경도]])^2),1))*6378137</f>
        <v>407.9473605329224</v>
      </c>
      <c r="AL196" cm="1">
        <f t="array" ref="AL1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3</v>
      </c>
      <c r="AM196" t="str" cm="1">
        <f t="array" ref="AM196">kakaolatlon(표3_[[#This Row],[위도]],표3_[[#This Row],[경도]],"parcel")</f>
        <v>서울 금천구 가산동 345-50</v>
      </c>
      <c r="AN196">
        <f t="shared" si="19"/>
        <v>25</v>
      </c>
      <c r="AO196" t="str">
        <f t="shared" si="20"/>
        <v>이내</v>
      </c>
      <c r="AP196">
        <f t="shared" si="21"/>
        <v>26</v>
      </c>
      <c r="AQ196">
        <f t="shared" si="22"/>
        <v>40</v>
      </c>
      <c r="AR196" t="str">
        <f t="shared" si="23"/>
        <v>B1</v>
      </c>
    </row>
    <row r="197" spans="1:44" x14ac:dyDescent="0.3">
      <c r="A197" t="s">
        <v>8523</v>
      </c>
      <c r="B197" t="s">
        <v>7802</v>
      </c>
      <c r="C197" t="s">
        <v>7830</v>
      </c>
      <c r="D197" t="s">
        <v>7767</v>
      </c>
      <c r="E197" t="s">
        <v>2682</v>
      </c>
      <c r="F197" t="s">
        <v>7831</v>
      </c>
      <c r="G197" t="s">
        <v>6152</v>
      </c>
      <c r="H197">
        <v>20</v>
      </c>
      <c r="I197">
        <v>36000</v>
      </c>
      <c r="J197">
        <v>0</v>
      </c>
      <c r="K197" s="5" t="s">
        <v>8242</v>
      </c>
      <c r="L197">
        <v>149</v>
      </c>
      <c r="M197">
        <v>45</v>
      </c>
      <c r="N197">
        <v>800</v>
      </c>
      <c r="O197">
        <v>81.260000000000005</v>
      </c>
      <c r="P197">
        <v>24</v>
      </c>
      <c r="Q197">
        <v>1500</v>
      </c>
      <c r="R197" t="s">
        <v>7807</v>
      </c>
      <c r="S197" s="1">
        <v>46041</v>
      </c>
      <c r="T197">
        <v>37.477240999999999</v>
      </c>
      <c r="U197">
        <v>126.883753</v>
      </c>
      <c r="V197" t="s">
        <v>8524</v>
      </c>
      <c r="W197" t="s">
        <v>8110</v>
      </c>
      <c r="X197">
        <v>1</v>
      </c>
      <c r="Y197" t="s">
        <v>7810</v>
      </c>
      <c r="Z197" t="s">
        <v>7810</v>
      </c>
      <c r="AA197" t="s">
        <v>7843</v>
      </c>
      <c r="AB197" t="s">
        <v>8525</v>
      </c>
      <c r="AC197">
        <v>36000</v>
      </c>
      <c r="AD197" t="s">
        <v>7810</v>
      </c>
      <c r="AE197" s="2" t="str">
        <f>HYPERLINK("https://fin.land.naver.com/articles/"&amp;표3_[[#This Row],[매물번호]],"link")</f>
        <v>link</v>
      </c>
      <c r="AF197" s="8" t="str" cm="1">
        <f t="array" ref="AF19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197" s="8" t="str" cm="1">
        <f t="array" ref="AG197">_xlfn.TEXTJOIN(",",TRUE,IF(지하철역사_IC!$B$2:$B$1282=AF197,지하철역사_IC!$A$2:$A$1282,""))</f>
        <v>서울1호선,서울7호선</v>
      </c>
      <c r="AH197" s="9" cm="1">
        <f t="array" ref="AH197">RADIANS(SMALL(SQRT((지하철역사_IC!$D$2:$D$1282-표3_[[#This Row],[위도]])^2+(지하철역사_IC!$E$2:$E$1282-표3_[[#This Row],[경도]])^2),1))*6378137</f>
        <v>599.93613119271708</v>
      </c>
      <c r="AI197" s="8" t="str" cm="1">
        <f t="array" ref="AI19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197" s="8" t="str" cm="1">
        <f t="array" ref="AJ197">_xlfn.TEXTJOIN(",",TRUE,IF(지하철역사_IC!$Q$2:$Q$439=AI197,지하철역사_IC!$P$2:$P$439,""))</f>
        <v>다락</v>
      </c>
      <c r="AK197" s="9" cm="1">
        <f t="array" ref="AK197">RADIANS(SMALL(SQRT((지하철역사_IC!$V$2:$V$439-표3_[[#This Row],[위도]])^2+(지하철역사_IC!$T$2:$T$439-표3_[[#This Row],[경도]])^2),1))*6378137</f>
        <v>532.30752664205681</v>
      </c>
      <c r="AL197" cm="1">
        <f t="array" ref="AL1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97" t="str" cm="1">
        <f t="array" ref="AM197">kakaolatlon(표3_[[#This Row],[위도]],표3_[[#This Row],[경도]],"parcel")</f>
        <v>서울 금천구 가산동 371-37</v>
      </c>
      <c r="AN197">
        <f t="shared" si="19"/>
        <v>25</v>
      </c>
      <c r="AO197" t="str">
        <f t="shared" si="20"/>
        <v>이내</v>
      </c>
      <c r="AP197">
        <f t="shared" si="21"/>
        <v>26</v>
      </c>
      <c r="AQ197">
        <f t="shared" si="22"/>
        <v>20</v>
      </c>
      <c r="AR197" t="str">
        <f t="shared" si="23"/>
        <v>B1</v>
      </c>
    </row>
    <row r="198" spans="1:44" x14ac:dyDescent="0.3">
      <c r="A198" t="s">
        <v>8526</v>
      </c>
      <c r="B198" t="s">
        <v>7802</v>
      </c>
      <c r="C198" t="s">
        <v>7803</v>
      </c>
      <c r="D198" t="s">
        <v>7767</v>
      </c>
      <c r="E198" t="s">
        <v>2682</v>
      </c>
      <c r="F198" t="s">
        <v>7804</v>
      </c>
      <c r="G198" t="s">
        <v>7805</v>
      </c>
      <c r="H198">
        <v>12</v>
      </c>
      <c r="I198">
        <v>55000</v>
      </c>
      <c r="J198">
        <v>0</v>
      </c>
      <c r="K198" s="5" t="s">
        <v>7935</v>
      </c>
      <c r="L198">
        <v>74</v>
      </c>
      <c r="M198">
        <v>22</v>
      </c>
      <c r="N198">
        <v>2500</v>
      </c>
      <c r="O198">
        <v>59.28</v>
      </c>
      <c r="P198">
        <v>17</v>
      </c>
      <c r="Q198">
        <v>3235</v>
      </c>
      <c r="R198" t="s">
        <v>7807</v>
      </c>
      <c r="S198" s="1">
        <v>46041</v>
      </c>
      <c r="T198">
        <v>37.473453999999997</v>
      </c>
      <c r="U198">
        <v>126.893857</v>
      </c>
      <c r="V198" t="s">
        <v>8527</v>
      </c>
      <c r="W198" t="s">
        <v>8528</v>
      </c>
      <c r="X198">
        <v>1</v>
      </c>
      <c r="Y198" t="s">
        <v>7810</v>
      </c>
      <c r="Z198" t="s">
        <v>7810</v>
      </c>
      <c r="AA198" t="s">
        <v>7826</v>
      </c>
      <c r="AB198" t="s">
        <v>8003</v>
      </c>
      <c r="AC198">
        <v>55000</v>
      </c>
      <c r="AD198" t="s">
        <v>7810</v>
      </c>
      <c r="AE198" s="2" t="str">
        <f>HYPERLINK("https://fin.land.naver.com/articles/"&amp;표3_[[#This Row],[매물번호]],"link")</f>
        <v>link</v>
      </c>
      <c r="AF198" s="8" t="str" cm="1">
        <f t="array" ref="AF198">_xlfn.LET(_xlpm.data,(지하철역사_IC!$D$2:$D$1282-표3_[[#This Row],[위도]])^2+(지하철역사_IC!$E$2:$E$1282-표3_[[#This Row],[경도]])^2,INDEX(지하철역사_IC!$B$2:$B$1282,MATCH(MIN(_xlpm.data),_xlpm.data,0)))</f>
        <v>독산</v>
      </c>
      <c r="AG198" s="8" t="str" cm="1">
        <f t="array" ref="AG198">_xlfn.TEXTJOIN(",",TRUE,IF(지하철역사_IC!$B$2:$B$1282=AF198,지하철역사_IC!$A$2:$A$1282,""))</f>
        <v>서울1호선,신안산선</v>
      </c>
      <c r="AH198" s="9" cm="1">
        <f t="array" ref="AH198">RADIANS(SMALL(SQRT((지하철역사_IC!$D$2:$D$1282-표3_[[#This Row],[위도]])^2+(지하철역사_IC!$E$2:$E$1282-표3_[[#This Row],[경도]])^2),1))*6378137</f>
        <v>926.99823625934937</v>
      </c>
      <c r="AI198" s="8" t="str" cm="1">
        <f t="array" ref="AI198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98" s="8" t="str" cm="1">
        <f t="array" ref="AJ198">_xlfn.TEXTJOIN(",",TRUE,IF(지하철역사_IC!$Q$2:$Q$439=AI198,지하철역사_IC!$P$2:$P$439,""))</f>
        <v>다락</v>
      </c>
      <c r="AK198" s="9" cm="1">
        <f t="array" ref="AK198">RADIANS(SMALL(SQRT((지하철역사_IC!$V$2:$V$439-표3_[[#This Row],[위도]])^2+(지하철역사_IC!$T$2:$T$439-표3_[[#This Row],[경도]])^2),1))*6378137</f>
        <v>392.42358617994716</v>
      </c>
      <c r="AL198" cm="1">
        <f t="array" ref="AL1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198" t="str" cm="1">
        <f t="array" ref="AM198">kakaolatlon(표3_[[#This Row],[위도]],표3_[[#This Row],[경도]],"parcel")</f>
        <v>서울 금천구 가산동 234-41</v>
      </c>
      <c r="AN198">
        <f t="shared" si="19"/>
        <v>10</v>
      </c>
      <c r="AO198" t="str">
        <f t="shared" si="20"/>
        <v>이내</v>
      </c>
      <c r="AP198">
        <f t="shared" si="21"/>
        <v>10</v>
      </c>
      <c r="AQ198">
        <f t="shared" si="22"/>
        <v>10</v>
      </c>
      <c r="AR198" t="str">
        <f t="shared" si="23"/>
        <v>1층</v>
      </c>
    </row>
    <row r="199" spans="1:44" x14ac:dyDescent="0.3">
      <c r="A199" t="s">
        <v>8529</v>
      </c>
      <c r="B199" t="s">
        <v>7845</v>
      </c>
      <c r="C199" t="s">
        <v>7846</v>
      </c>
      <c r="D199" t="s">
        <v>7767</v>
      </c>
      <c r="E199" t="s">
        <v>2682</v>
      </c>
      <c r="F199" t="s">
        <v>7804</v>
      </c>
      <c r="G199" t="s">
        <v>7805</v>
      </c>
      <c r="H199">
        <v>14</v>
      </c>
      <c r="I199">
        <v>80000</v>
      </c>
      <c r="J199">
        <v>0</v>
      </c>
      <c r="K199" s="5" t="s">
        <v>7975</v>
      </c>
      <c r="L199">
        <v>58</v>
      </c>
      <c r="M199">
        <v>17</v>
      </c>
      <c r="N199">
        <v>4705</v>
      </c>
      <c r="O199">
        <v>52.14</v>
      </c>
      <c r="P199">
        <v>15</v>
      </c>
      <c r="Q199">
        <v>5333</v>
      </c>
      <c r="R199" t="s">
        <v>7823</v>
      </c>
      <c r="S199" s="1">
        <v>46041</v>
      </c>
      <c r="T199">
        <v>37.471124000000003</v>
      </c>
      <c r="U199">
        <v>126.89240599999999</v>
      </c>
      <c r="V199" t="s">
        <v>8530</v>
      </c>
      <c r="W199" t="s">
        <v>8531</v>
      </c>
      <c r="X199">
        <v>1</v>
      </c>
      <c r="Y199" t="s">
        <v>7810</v>
      </c>
      <c r="Z199" t="s">
        <v>7810</v>
      </c>
      <c r="AA199" t="s">
        <v>7811</v>
      </c>
      <c r="AB199" t="s">
        <v>7850</v>
      </c>
      <c r="AC199">
        <v>80000</v>
      </c>
      <c r="AD199" t="s">
        <v>7810</v>
      </c>
      <c r="AE199" s="2" t="str">
        <f>HYPERLINK("https://fin.land.naver.com/articles/"&amp;표3_[[#This Row],[매물번호]],"link")</f>
        <v>link</v>
      </c>
      <c r="AF199" s="8" t="str" cm="1">
        <f t="array" ref="AF199">_xlfn.LET(_xlpm.data,(지하철역사_IC!$D$2:$D$1282-표3_[[#This Row],[위도]])^2+(지하철역사_IC!$E$2:$E$1282-표3_[[#This Row],[경도]])^2,INDEX(지하철역사_IC!$B$2:$B$1282,MATCH(MIN(_xlpm.data),_xlpm.data,0)))</f>
        <v>독산</v>
      </c>
      <c r="AG199" s="8" t="str" cm="1">
        <f t="array" ref="AG199">_xlfn.TEXTJOIN(",",TRUE,IF(지하철역사_IC!$B$2:$B$1282=AF199,지하철역사_IC!$A$2:$A$1282,""))</f>
        <v>서울1호선,신안산선</v>
      </c>
      <c r="AH199" s="9" cm="1">
        <f t="array" ref="AH199">RADIANS(SMALL(SQRT((지하철역사_IC!$D$2:$D$1282-표3_[[#This Row],[위도]])^2+(지하철역사_IC!$E$2:$E$1282-표3_[[#This Row],[경도]])^2),1))*6378137</f>
        <v>621.6263966519831</v>
      </c>
      <c r="AI199" s="8" t="str" cm="1">
        <f t="array" ref="AI199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199" s="8" t="str" cm="1">
        <f t="array" ref="AJ199">_xlfn.TEXTJOIN(",",TRUE,IF(지하철역사_IC!$Q$2:$Q$439=AI199,지하철역사_IC!$P$2:$P$439,""))</f>
        <v>다락</v>
      </c>
      <c r="AK199" s="9" cm="1">
        <f t="array" ref="AK199">RADIANS(SMALL(SQRT((지하철역사_IC!$V$2:$V$439-표3_[[#This Row],[위도]])^2+(지하철역사_IC!$T$2:$T$439-표3_[[#This Row],[경도]])^2),1))*6378137</f>
        <v>426.66570893741351</v>
      </c>
      <c r="AL199" cm="1">
        <f t="array" ref="AL1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199" t="str" cm="1">
        <f t="array" ref="AM199">kakaolatlon(표3_[[#This Row],[위도]],표3_[[#This Row],[경도]],"parcel")</f>
        <v>서울 금천구 독산동 302-7</v>
      </c>
      <c r="AN199">
        <f t="shared" si="19"/>
        <v>4</v>
      </c>
      <c r="AO199" t="str">
        <f t="shared" si="20"/>
        <v>이내</v>
      </c>
      <c r="AP199">
        <f t="shared" si="21"/>
        <v>10</v>
      </c>
      <c r="AQ199">
        <f t="shared" si="22"/>
        <v>10</v>
      </c>
      <c r="AR199" t="str">
        <f t="shared" si="23"/>
        <v>1층</v>
      </c>
    </row>
    <row r="200" spans="1:44" x14ac:dyDescent="0.3">
      <c r="A200" t="s">
        <v>8532</v>
      </c>
      <c r="B200" t="s">
        <v>7802</v>
      </c>
      <c r="C200" t="s">
        <v>7830</v>
      </c>
      <c r="D200" t="s">
        <v>7767</v>
      </c>
      <c r="E200" t="s">
        <v>2682</v>
      </c>
      <c r="F200" t="s">
        <v>7804</v>
      </c>
      <c r="G200" t="s">
        <v>6152</v>
      </c>
      <c r="H200">
        <v>4</v>
      </c>
      <c r="I200">
        <v>150000</v>
      </c>
      <c r="J200">
        <v>0</v>
      </c>
      <c r="K200" s="5" t="s">
        <v>8059</v>
      </c>
      <c r="L200">
        <v>208</v>
      </c>
      <c r="M200">
        <v>62</v>
      </c>
      <c r="N200">
        <v>2419</v>
      </c>
      <c r="O200">
        <v>181.36</v>
      </c>
      <c r="P200">
        <v>54</v>
      </c>
      <c r="Q200">
        <v>2778</v>
      </c>
      <c r="R200" t="s">
        <v>7816</v>
      </c>
      <c r="S200" s="1">
        <v>46041</v>
      </c>
      <c r="T200">
        <v>37.475465999999997</v>
      </c>
      <c r="U200">
        <v>126.890884</v>
      </c>
      <c r="V200" t="s">
        <v>8533</v>
      </c>
      <c r="W200" t="s">
        <v>8459</v>
      </c>
      <c r="X200">
        <v>1</v>
      </c>
      <c r="Y200" t="s">
        <v>7810</v>
      </c>
      <c r="Z200" t="s">
        <v>7810</v>
      </c>
      <c r="AA200" t="s">
        <v>7811</v>
      </c>
      <c r="AB200" t="s">
        <v>7812</v>
      </c>
      <c r="AC200">
        <v>150000</v>
      </c>
      <c r="AD200" t="s">
        <v>7810</v>
      </c>
      <c r="AE200" s="2" t="str">
        <f>HYPERLINK("https://fin.land.naver.com/articles/"&amp;표3_[[#This Row],[매물번호]],"link")</f>
        <v>link</v>
      </c>
      <c r="AF200" s="8" t="str" cm="1">
        <f t="array" ref="AF200">_xlfn.LET(_xlpm.data,(지하철역사_IC!$D$2:$D$1282-표3_[[#This Row],[위도]])^2+(지하철역사_IC!$E$2:$E$1282-표3_[[#This Row],[경도]])^2,INDEX(지하철역사_IC!$B$2:$B$1282,MATCH(MIN(_xlpm.data),_xlpm.data,0)))</f>
        <v>독산</v>
      </c>
      <c r="AG200" s="8" t="str" cm="1">
        <f t="array" ref="AG200">_xlfn.TEXTJOIN(",",TRUE,IF(지하철역사_IC!$B$2:$B$1282=AF200,지하철역사_IC!$A$2:$A$1282,""))</f>
        <v>서울1호선,신안산선</v>
      </c>
      <c r="AH200" s="9" cm="1">
        <f t="array" ref="AH200">RADIANS(SMALL(SQRT((지하철역사_IC!$D$2:$D$1282-표3_[[#This Row],[위도]])^2+(지하철역사_IC!$E$2:$E$1282-표3_[[#This Row],[경도]])^2),1))*6378137</f>
        <v>1012.9261245000922</v>
      </c>
      <c r="AI200" s="8" t="str" cm="1">
        <f t="array" ref="AI200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200" s="8" t="str" cm="1">
        <f t="array" ref="AJ200">_xlfn.TEXTJOIN(",",TRUE,IF(지하철역사_IC!$Q$2:$Q$439=AI200,지하철역사_IC!$P$2:$P$439,""))</f>
        <v>다락</v>
      </c>
      <c r="AK200" s="9" cm="1">
        <f t="array" ref="AK200">RADIANS(SMALL(SQRT((지하철역사_IC!$V$2:$V$439-표3_[[#This Row],[위도]])^2+(지하철역사_IC!$T$2:$T$439-표3_[[#This Row],[경도]])^2),1))*6378137</f>
        <v>18.754497219875869</v>
      </c>
      <c r="AL200" cm="1">
        <f t="array" ref="AL2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00" t="str" cm="1">
        <f t="array" ref="AM200">kakaolatlon(표3_[[#This Row],[위도]],표3_[[#This Row],[경도]],"parcel")</f>
        <v>서울 금천구 가산동 233-5</v>
      </c>
      <c r="AN200">
        <f t="shared" si="19"/>
        <v>10</v>
      </c>
      <c r="AO200" t="str">
        <f t="shared" si="20"/>
        <v>이내</v>
      </c>
      <c r="AP200">
        <f t="shared" si="21"/>
        <v>10</v>
      </c>
      <c r="AQ200">
        <f t="shared" si="22"/>
        <v>40</v>
      </c>
      <c r="AR200" t="str">
        <f t="shared" si="23"/>
        <v>B1</v>
      </c>
    </row>
    <row r="201" spans="1:44" x14ac:dyDescent="0.3">
      <c r="A201" t="s">
        <v>8534</v>
      </c>
      <c r="B201" t="s">
        <v>7802</v>
      </c>
      <c r="C201" t="s">
        <v>7830</v>
      </c>
      <c r="D201" t="s">
        <v>7767</v>
      </c>
      <c r="E201" t="s">
        <v>2682</v>
      </c>
      <c r="F201" t="s">
        <v>7804</v>
      </c>
      <c r="G201" t="s">
        <v>7814</v>
      </c>
      <c r="H201">
        <v>15</v>
      </c>
      <c r="I201">
        <v>149100</v>
      </c>
      <c r="J201">
        <v>0</v>
      </c>
      <c r="K201" s="5" t="s">
        <v>8535</v>
      </c>
      <c r="L201">
        <v>379</v>
      </c>
      <c r="M201">
        <v>114</v>
      </c>
      <c r="N201">
        <v>1307</v>
      </c>
      <c r="O201">
        <v>205.8</v>
      </c>
      <c r="P201">
        <v>62</v>
      </c>
      <c r="Q201">
        <v>2405</v>
      </c>
      <c r="R201" t="s">
        <v>7807</v>
      </c>
      <c r="S201" s="1">
        <v>46041</v>
      </c>
      <c r="T201">
        <v>37.465417000000002</v>
      </c>
      <c r="U201">
        <v>126.88749900000001</v>
      </c>
      <c r="V201" t="s">
        <v>8536</v>
      </c>
      <c r="W201" t="s">
        <v>8137</v>
      </c>
      <c r="X201">
        <v>1</v>
      </c>
      <c r="Y201" t="s">
        <v>7810</v>
      </c>
      <c r="Z201" t="s">
        <v>7810</v>
      </c>
      <c r="AA201" t="s">
        <v>7826</v>
      </c>
      <c r="AB201" t="s">
        <v>8003</v>
      </c>
      <c r="AC201">
        <v>149100</v>
      </c>
      <c r="AD201" t="s">
        <v>7810</v>
      </c>
      <c r="AE201" s="2" t="str">
        <f>HYPERLINK("https://fin.land.naver.com/articles/"&amp;표3_[[#This Row],[매물번호]],"link")</f>
        <v>link</v>
      </c>
      <c r="AF201" s="8" t="str" cm="1">
        <f t="array" ref="AF201">_xlfn.LET(_xlpm.data,(지하철역사_IC!$D$2:$D$1282-표3_[[#This Row],[위도]])^2+(지하철역사_IC!$E$2:$E$1282-표3_[[#This Row],[경도]])^2,INDEX(지하철역사_IC!$B$2:$B$1282,MATCH(MIN(_xlpm.data),_xlpm.data,0)))</f>
        <v>독산</v>
      </c>
      <c r="AG201" s="8" t="str" cm="1">
        <f t="array" ref="AG201">_xlfn.TEXTJOIN(",",TRUE,IF(지하철역사_IC!$B$2:$B$1282=AF201,지하철역사_IC!$A$2:$A$1282,""))</f>
        <v>서울1호선,신안산선</v>
      </c>
      <c r="AH201" s="9" cm="1">
        <f t="array" ref="AH201">RADIANS(SMALL(SQRT((지하철역사_IC!$D$2:$D$1282-표3_[[#This Row],[위도]])^2+(지하철역사_IC!$E$2:$E$1282-표3_[[#This Row],[경도]])^2),1))*6378137</f>
        <v>230.47894873631552</v>
      </c>
      <c r="AI201" s="8" t="str" cm="1">
        <f t="array" ref="AI201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01" s="8" t="str" cm="1">
        <f t="array" ref="AJ201">_xlfn.TEXTJOIN(",",TRUE,IF(지하철역사_IC!$Q$2:$Q$439=AI201,지하철역사_IC!$P$2:$P$439,""))</f>
        <v>다락</v>
      </c>
      <c r="AK201" s="9" cm="1">
        <f t="array" ref="AK201">RADIANS(SMALL(SQRT((지하철역사_IC!$V$2:$V$439-표3_[[#This Row],[위도]])^2+(지하철역사_IC!$T$2:$T$439-표3_[[#This Row],[경도]])^2),1))*6378137</f>
        <v>596.18675375575231</v>
      </c>
      <c r="AL201" t="str" cm="1">
        <f t="array" ref="AL2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01" t="str" cm="1">
        <f t="array" ref="AM201">kakaolatlon(표3_[[#This Row],[위도]],표3_[[#This Row],[경도]],"parcel")</f>
        <v>서울 금천구 가산동 685</v>
      </c>
      <c r="AN201">
        <f t="shared" si="19"/>
        <v>25</v>
      </c>
      <c r="AO201" t="str">
        <f t="shared" si="20"/>
        <v>이내</v>
      </c>
      <c r="AP201">
        <f t="shared" si="21"/>
        <v>26</v>
      </c>
      <c r="AQ201">
        <f t="shared" si="22"/>
        <v>40</v>
      </c>
      <c r="AR201" t="str">
        <f t="shared" si="23"/>
        <v>저</v>
      </c>
    </row>
    <row r="202" spans="1:44" x14ac:dyDescent="0.3">
      <c r="A202" t="s">
        <v>8537</v>
      </c>
      <c r="B202" t="s">
        <v>7904</v>
      </c>
      <c r="C202" t="s">
        <v>7830</v>
      </c>
      <c r="D202" t="s">
        <v>7767</v>
      </c>
      <c r="E202" t="s">
        <v>2682</v>
      </c>
      <c r="F202" t="s">
        <v>7804</v>
      </c>
      <c r="G202" t="s">
        <v>7814</v>
      </c>
      <c r="H202">
        <v>15</v>
      </c>
      <c r="I202">
        <v>85000</v>
      </c>
      <c r="J202">
        <v>0</v>
      </c>
      <c r="K202" s="5" t="s">
        <v>8090</v>
      </c>
      <c r="L202">
        <v>110</v>
      </c>
      <c r="M202">
        <v>33</v>
      </c>
      <c r="N202">
        <v>2575</v>
      </c>
      <c r="O202">
        <v>66.069999999999993</v>
      </c>
      <c r="P202">
        <v>19</v>
      </c>
      <c r="Q202">
        <v>4474</v>
      </c>
      <c r="R202" t="s">
        <v>7816</v>
      </c>
      <c r="S202" s="1">
        <v>46041</v>
      </c>
      <c r="T202">
        <v>37.482787000000002</v>
      </c>
      <c r="U202">
        <v>126.90198599999999</v>
      </c>
      <c r="V202" t="s">
        <v>8538</v>
      </c>
      <c r="W202" t="s">
        <v>8539</v>
      </c>
      <c r="X202">
        <v>1</v>
      </c>
      <c r="Y202" t="s">
        <v>7810</v>
      </c>
      <c r="Z202" t="s">
        <v>7810</v>
      </c>
      <c r="AA202" t="s">
        <v>7826</v>
      </c>
      <c r="AB202" t="s">
        <v>8362</v>
      </c>
      <c r="AC202">
        <v>85000</v>
      </c>
      <c r="AD202" t="s">
        <v>7810</v>
      </c>
      <c r="AE202" s="2" t="str">
        <f>HYPERLINK("https://fin.land.naver.com/articles/"&amp;표3_[[#This Row],[매물번호]],"link")</f>
        <v>link</v>
      </c>
      <c r="AF202" s="8" t="str" cm="1">
        <f t="array" ref="AF202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02" s="8" t="str" cm="1">
        <f t="array" ref="AG202">_xlfn.TEXTJOIN(",",TRUE,IF(지하철역사_IC!$B$2:$B$1282=AF202,지하철역사_IC!$A$2:$A$1282,""))</f>
        <v>서울2호선,신안산선</v>
      </c>
      <c r="AH202" s="9" cm="1">
        <f t="array" ref="AH202">RADIANS(SMALL(SQRT((지하철역사_IC!$D$2:$D$1282-표3_[[#This Row],[위도]])^2+(지하철역사_IC!$E$2:$E$1282-표3_[[#This Row],[경도]])^2),1))*6378137</f>
        <v>321.3918943454662</v>
      </c>
      <c r="AI202" s="8" t="str" cm="1">
        <f t="array" ref="AI202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02" s="8" t="str" cm="1">
        <f t="array" ref="AJ202">_xlfn.TEXTJOIN(",",TRUE,IF(지하철역사_IC!$Q$2:$Q$439=AI202,지하철역사_IC!$P$2:$P$439,""))</f>
        <v>다락</v>
      </c>
      <c r="AK202" s="9" cm="1">
        <f t="array" ref="AK202">RADIANS(SMALL(SQRT((지하철역사_IC!$V$2:$V$439-표3_[[#This Row],[위도]])^2+(지하철역사_IC!$T$2:$T$439-표3_[[#This Row],[경도]])^2),1))*6378137</f>
        <v>234.76186307188985</v>
      </c>
      <c r="AL202" cm="1">
        <f t="array" ref="AL2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02" t="str" cm="1">
        <f t="array" ref="AM202">kakaolatlon(표3_[[#This Row],[위도]],표3_[[#This Row],[경도]],"parcel")</f>
        <v>서울 관악구 신림동 1655-17</v>
      </c>
      <c r="AN202">
        <f t="shared" si="19"/>
        <v>10</v>
      </c>
      <c r="AO202" t="str">
        <f t="shared" si="20"/>
        <v>이내</v>
      </c>
      <c r="AP202">
        <f t="shared" si="21"/>
        <v>10</v>
      </c>
      <c r="AQ202">
        <f t="shared" si="22"/>
        <v>10</v>
      </c>
      <c r="AR202" t="str">
        <f t="shared" si="23"/>
        <v>저</v>
      </c>
    </row>
    <row r="203" spans="1:44" x14ac:dyDescent="0.3">
      <c r="A203" t="s">
        <v>8540</v>
      </c>
      <c r="B203" t="s">
        <v>7802</v>
      </c>
      <c r="C203" t="s">
        <v>7846</v>
      </c>
      <c r="D203" t="s">
        <v>7767</v>
      </c>
      <c r="E203" t="s">
        <v>2682</v>
      </c>
      <c r="F203" t="s">
        <v>7804</v>
      </c>
      <c r="G203" t="s">
        <v>7814</v>
      </c>
      <c r="H203">
        <v>15</v>
      </c>
      <c r="I203">
        <v>58000</v>
      </c>
      <c r="J203">
        <v>0</v>
      </c>
      <c r="K203" s="5" t="s">
        <v>7815</v>
      </c>
      <c r="L203">
        <v>229</v>
      </c>
      <c r="M203">
        <v>69</v>
      </c>
      <c r="N203">
        <v>840</v>
      </c>
      <c r="O203">
        <v>124.41</v>
      </c>
      <c r="P203">
        <v>37</v>
      </c>
      <c r="Q203">
        <v>1568</v>
      </c>
      <c r="R203" t="s">
        <v>7853</v>
      </c>
      <c r="S203" s="1">
        <v>46041</v>
      </c>
      <c r="T203">
        <v>37.465417000000002</v>
      </c>
      <c r="U203">
        <v>126.88749900000001</v>
      </c>
      <c r="V203" t="s">
        <v>8541</v>
      </c>
      <c r="W203" t="s">
        <v>8137</v>
      </c>
      <c r="X203">
        <v>1</v>
      </c>
      <c r="Y203" t="s">
        <v>7810</v>
      </c>
      <c r="Z203" t="s">
        <v>7810</v>
      </c>
      <c r="AA203" t="s">
        <v>7826</v>
      </c>
      <c r="AB203" t="s">
        <v>7856</v>
      </c>
      <c r="AC203">
        <v>58000</v>
      </c>
      <c r="AD203" t="s">
        <v>7810</v>
      </c>
      <c r="AE203" s="2" t="str">
        <f>HYPERLINK("https://fin.land.naver.com/articles/"&amp;표3_[[#This Row],[매물번호]],"link")</f>
        <v>link</v>
      </c>
      <c r="AF203" s="8" t="str" cm="1">
        <f t="array" ref="AF203">_xlfn.LET(_xlpm.data,(지하철역사_IC!$D$2:$D$1282-표3_[[#This Row],[위도]])^2+(지하철역사_IC!$E$2:$E$1282-표3_[[#This Row],[경도]])^2,INDEX(지하철역사_IC!$B$2:$B$1282,MATCH(MIN(_xlpm.data),_xlpm.data,0)))</f>
        <v>독산</v>
      </c>
      <c r="AG203" s="8" t="str" cm="1">
        <f t="array" ref="AG203">_xlfn.TEXTJOIN(",",TRUE,IF(지하철역사_IC!$B$2:$B$1282=AF203,지하철역사_IC!$A$2:$A$1282,""))</f>
        <v>서울1호선,신안산선</v>
      </c>
      <c r="AH203" s="9" cm="1">
        <f t="array" ref="AH203">RADIANS(SMALL(SQRT((지하철역사_IC!$D$2:$D$1282-표3_[[#This Row],[위도]])^2+(지하철역사_IC!$E$2:$E$1282-표3_[[#This Row],[경도]])^2),1))*6378137</f>
        <v>230.47894873631552</v>
      </c>
      <c r="AI203" s="8" t="str" cm="1">
        <f t="array" ref="AI203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03" s="8" t="str" cm="1">
        <f t="array" ref="AJ203">_xlfn.TEXTJOIN(",",TRUE,IF(지하철역사_IC!$Q$2:$Q$439=AI203,지하철역사_IC!$P$2:$P$439,""))</f>
        <v>다락</v>
      </c>
      <c r="AK203" s="9" cm="1">
        <f t="array" ref="AK203">RADIANS(SMALL(SQRT((지하철역사_IC!$V$2:$V$439-표3_[[#This Row],[위도]])^2+(지하철역사_IC!$T$2:$T$439-표3_[[#This Row],[경도]])^2),1))*6378137</f>
        <v>596.18675375575231</v>
      </c>
      <c r="AL203" t="str" cm="1">
        <f t="array" ref="AL2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03" t="str" cm="1">
        <f t="array" ref="AM203">kakaolatlon(표3_[[#This Row],[위도]],표3_[[#This Row],[경도]],"parcel")</f>
        <v>서울 금천구 가산동 685</v>
      </c>
      <c r="AN203">
        <f t="shared" si="19"/>
        <v>25</v>
      </c>
      <c r="AO203" t="str">
        <f t="shared" si="20"/>
        <v>이내</v>
      </c>
      <c r="AP203">
        <f t="shared" si="21"/>
        <v>26</v>
      </c>
      <c r="AQ203">
        <f t="shared" si="22"/>
        <v>30</v>
      </c>
      <c r="AR203" t="str">
        <f t="shared" si="23"/>
        <v>저</v>
      </c>
    </row>
    <row r="204" spans="1:44" x14ac:dyDescent="0.3">
      <c r="A204" t="s">
        <v>8542</v>
      </c>
      <c r="B204" t="s">
        <v>7904</v>
      </c>
      <c r="C204" t="s">
        <v>7803</v>
      </c>
      <c r="D204" t="s">
        <v>7767</v>
      </c>
      <c r="E204" t="s">
        <v>2682</v>
      </c>
      <c r="F204" t="s">
        <v>8164</v>
      </c>
      <c r="G204" t="s">
        <v>7805</v>
      </c>
      <c r="H204">
        <v>1</v>
      </c>
      <c r="I204">
        <v>88000</v>
      </c>
      <c r="J204">
        <v>0</v>
      </c>
      <c r="K204" s="5" t="s">
        <v>7905</v>
      </c>
      <c r="L204">
        <v>58</v>
      </c>
      <c r="M204">
        <v>17</v>
      </c>
      <c r="N204">
        <v>5176</v>
      </c>
      <c r="O204">
        <v>50.07</v>
      </c>
      <c r="P204">
        <v>15</v>
      </c>
      <c r="Q204">
        <v>5867</v>
      </c>
      <c r="R204" t="s">
        <v>7807</v>
      </c>
      <c r="S204" s="1">
        <v>46051</v>
      </c>
      <c r="T204">
        <v>37.484003999999999</v>
      </c>
      <c r="U204">
        <v>126.905445</v>
      </c>
      <c r="V204" t="s">
        <v>8543</v>
      </c>
      <c r="W204" t="s">
        <v>7907</v>
      </c>
      <c r="X204">
        <v>1</v>
      </c>
      <c r="Y204" t="s">
        <v>7810</v>
      </c>
      <c r="Z204" t="s">
        <v>7810</v>
      </c>
      <c r="AA204" t="s">
        <v>7819</v>
      </c>
      <c r="AB204" t="s">
        <v>8544</v>
      </c>
      <c r="AC204">
        <v>88000</v>
      </c>
      <c r="AD204" t="s">
        <v>7810</v>
      </c>
      <c r="AE204" s="2" t="str">
        <f>HYPERLINK("https://fin.land.naver.com/articles/"&amp;표3_[[#This Row],[매물번호]],"link")</f>
        <v>link</v>
      </c>
      <c r="AF204" s="8" t="str" cm="1">
        <f t="array" ref="AF20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04" s="8" t="str" cm="1">
        <f t="array" ref="AG204">_xlfn.TEXTJOIN(",",TRUE,IF(지하철역사_IC!$B$2:$B$1282=AF204,지하철역사_IC!$A$2:$A$1282,""))</f>
        <v>서울2호선,신안산선</v>
      </c>
      <c r="AH204" s="9" cm="1">
        <f t="array" ref="AH204">RADIANS(SMALL(SQRT((지하철역사_IC!$D$2:$D$1282-표3_[[#This Row],[위도]])^2+(지하철역사_IC!$E$2:$E$1282-표3_[[#This Row],[경도]])^2),1))*6378137</f>
        <v>534.85222916665407</v>
      </c>
      <c r="AI204" s="8" t="str" cm="1">
        <f t="array" ref="AI204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04" s="8" t="str" cm="1">
        <f t="array" ref="AJ204">_xlfn.TEXTJOIN(",",TRUE,IF(지하철역사_IC!$Q$2:$Q$439=AI204,지하철역사_IC!$P$2:$P$439,""))</f>
        <v>다락</v>
      </c>
      <c r="AK204" s="9" cm="1">
        <f t="array" ref="AK204">RADIANS(SMALL(SQRT((지하철역사_IC!$V$2:$V$439-표3_[[#This Row],[위도]])^2+(지하철역사_IC!$T$2:$T$439-표3_[[#This Row],[경도]])^2),1))*6378137</f>
        <v>197.92117552971294</v>
      </c>
      <c r="AL204" cm="1">
        <f t="array" ref="AL2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04" t="str" cm="1">
        <f t="array" ref="AM204">kakaolatlon(표3_[[#This Row],[위도]],표3_[[#This Row],[경도]],"parcel")</f>
        <v>서울 관악구 신림동 1746</v>
      </c>
      <c r="AN204">
        <f t="shared" si="19"/>
        <v>4</v>
      </c>
      <c r="AO204" t="str">
        <f t="shared" si="20"/>
        <v>이내</v>
      </c>
      <c r="AP204">
        <f t="shared" si="21"/>
        <v>10</v>
      </c>
      <c r="AQ204">
        <f t="shared" si="22"/>
        <v>10</v>
      </c>
      <c r="AR204" t="str">
        <f t="shared" si="23"/>
        <v>1층</v>
      </c>
    </row>
    <row r="205" spans="1:44" x14ac:dyDescent="0.3">
      <c r="A205" t="s">
        <v>8545</v>
      </c>
      <c r="B205" t="s">
        <v>7802</v>
      </c>
      <c r="C205" t="s">
        <v>7846</v>
      </c>
      <c r="D205" t="s">
        <v>7767</v>
      </c>
      <c r="E205" t="s">
        <v>2682</v>
      </c>
      <c r="F205" t="s">
        <v>8164</v>
      </c>
      <c r="G205" t="s">
        <v>7805</v>
      </c>
      <c r="H205">
        <v>15</v>
      </c>
      <c r="I205">
        <v>159872</v>
      </c>
      <c r="J205">
        <v>0</v>
      </c>
      <c r="K205" s="5" t="s">
        <v>8546</v>
      </c>
      <c r="L205">
        <v>330</v>
      </c>
      <c r="M205">
        <v>99</v>
      </c>
      <c r="N205">
        <v>1614</v>
      </c>
      <c r="O205">
        <v>179.22</v>
      </c>
      <c r="P205">
        <v>54</v>
      </c>
      <c r="Q205">
        <v>2961</v>
      </c>
      <c r="R205" t="s">
        <v>7924</v>
      </c>
      <c r="S205" s="1">
        <v>46051</v>
      </c>
      <c r="T205">
        <v>37.465417000000002</v>
      </c>
      <c r="U205">
        <v>126.88749900000001</v>
      </c>
      <c r="V205" t="s">
        <v>8547</v>
      </c>
      <c r="W205" t="s">
        <v>8429</v>
      </c>
      <c r="X205">
        <v>1</v>
      </c>
      <c r="Y205" t="s">
        <v>7810</v>
      </c>
      <c r="Z205" t="s">
        <v>7810</v>
      </c>
      <c r="AA205" t="s">
        <v>7826</v>
      </c>
      <c r="AB205" t="s">
        <v>8548</v>
      </c>
      <c r="AC205">
        <v>159872</v>
      </c>
      <c r="AD205" t="s">
        <v>7810</v>
      </c>
      <c r="AE205" s="2" t="str">
        <f>HYPERLINK("https://fin.land.naver.com/articles/"&amp;표3_[[#This Row],[매물번호]],"link")</f>
        <v>link</v>
      </c>
      <c r="AF205" s="8" t="str" cm="1">
        <f t="array" ref="AF205">_xlfn.LET(_xlpm.data,(지하철역사_IC!$D$2:$D$1282-표3_[[#This Row],[위도]])^2+(지하철역사_IC!$E$2:$E$1282-표3_[[#This Row],[경도]])^2,INDEX(지하철역사_IC!$B$2:$B$1282,MATCH(MIN(_xlpm.data),_xlpm.data,0)))</f>
        <v>독산</v>
      </c>
      <c r="AG205" s="8" t="str" cm="1">
        <f t="array" ref="AG205">_xlfn.TEXTJOIN(",",TRUE,IF(지하철역사_IC!$B$2:$B$1282=AF205,지하철역사_IC!$A$2:$A$1282,""))</f>
        <v>서울1호선,신안산선</v>
      </c>
      <c r="AH205" s="9" cm="1">
        <f t="array" ref="AH205">RADIANS(SMALL(SQRT((지하철역사_IC!$D$2:$D$1282-표3_[[#This Row],[위도]])^2+(지하철역사_IC!$E$2:$E$1282-표3_[[#This Row],[경도]])^2),1))*6378137</f>
        <v>230.47894873631552</v>
      </c>
      <c r="AI205" s="8" t="str" cm="1">
        <f t="array" ref="AI205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05" s="8" t="str" cm="1">
        <f t="array" ref="AJ205">_xlfn.TEXTJOIN(",",TRUE,IF(지하철역사_IC!$Q$2:$Q$439=AI205,지하철역사_IC!$P$2:$P$439,""))</f>
        <v>다락</v>
      </c>
      <c r="AK205" s="9" cm="1">
        <f t="array" ref="AK205">RADIANS(SMALL(SQRT((지하철역사_IC!$V$2:$V$439-표3_[[#This Row],[위도]])^2+(지하철역사_IC!$T$2:$T$439-표3_[[#This Row],[경도]])^2),1))*6378137</f>
        <v>596.18675375575231</v>
      </c>
      <c r="AL205" t="str" cm="1">
        <f t="array" ref="AL2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05" t="str" cm="1">
        <f t="array" ref="AM205">kakaolatlon(표3_[[#This Row],[위도]],표3_[[#This Row],[경도]],"parcel")</f>
        <v>서울 금천구 가산동 685</v>
      </c>
      <c r="AN205">
        <f t="shared" si="19"/>
        <v>25</v>
      </c>
      <c r="AO205" t="str">
        <f t="shared" si="20"/>
        <v>이내</v>
      </c>
      <c r="AP205">
        <f t="shared" si="21"/>
        <v>26</v>
      </c>
      <c r="AQ205">
        <f t="shared" si="22"/>
        <v>40</v>
      </c>
      <c r="AR205" t="str">
        <f t="shared" si="23"/>
        <v>1층</v>
      </c>
    </row>
    <row r="206" spans="1:44" x14ac:dyDescent="0.3">
      <c r="A206" t="s">
        <v>8549</v>
      </c>
      <c r="B206" t="s">
        <v>7829</v>
      </c>
      <c r="C206" t="s">
        <v>7803</v>
      </c>
      <c r="D206" t="s">
        <v>7767</v>
      </c>
      <c r="E206" t="s">
        <v>2682</v>
      </c>
      <c r="F206" t="s">
        <v>8164</v>
      </c>
      <c r="G206" t="s">
        <v>7805</v>
      </c>
      <c r="H206">
        <v>2</v>
      </c>
      <c r="I206">
        <v>25000</v>
      </c>
      <c r="J206">
        <v>0</v>
      </c>
      <c r="K206" s="5" t="s">
        <v>8411</v>
      </c>
      <c r="L206">
        <v>45</v>
      </c>
      <c r="M206">
        <v>13</v>
      </c>
      <c r="N206">
        <v>1923</v>
      </c>
      <c r="O206">
        <v>31.2</v>
      </c>
      <c r="P206">
        <v>9</v>
      </c>
      <c r="Q206">
        <v>2778</v>
      </c>
      <c r="R206" t="s">
        <v>7853</v>
      </c>
      <c r="S206" s="1">
        <v>46051</v>
      </c>
      <c r="T206">
        <v>37.447436000000003</v>
      </c>
      <c r="U206">
        <v>126.89350399999999</v>
      </c>
      <c r="V206" t="s">
        <v>8550</v>
      </c>
      <c r="W206" t="s">
        <v>8396</v>
      </c>
      <c r="X206">
        <v>1</v>
      </c>
      <c r="Y206" t="s">
        <v>7810</v>
      </c>
      <c r="Z206" t="s">
        <v>7810</v>
      </c>
      <c r="AA206" t="s">
        <v>7811</v>
      </c>
      <c r="AB206" t="s">
        <v>8551</v>
      </c>
      <c r="AC206">
        <v>25000</v>
      </c>
      <c r="AD206" t="s">
        <v>7810</v>
      </c>
      <c r="AE206" s="2" t="str">
        <f>HYPERLINK("https://fin.land.naver.com/articles/"&amp;표3_[[#This Row],[매물번호]],"link")</f>
        <v>link</v>
      </c>
      <c r="AF206" s="8" t="str" cm="1">
        <f t="array" ref="AF20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06" s="8" t="str" cm="1">
        <f t="array" ref="AG206">_xlfn.TEXTJOIN(",",TRUE,IF(지하철역사_IC!$B$2:$B$1282=AF206,지하철역사_IC!$A$2:$A$1282,""))</f>
        <v>서울1호선</v>
      </c>
      <c r="AH206" s="9" cm="1">
        <f t="array" ref="AH206">RADIANS(SMALL(SQRT((지하철역사_IC!$D$2:$D$1282-표3_[[#This Row],[위도]])^2+(지하철역사_IC!$E$2:$E$1282-표3_[[#This Row],[경도]])^2),1))*6378137</f>
        <v>1058.7818975228909</v>
      </c>
      <c r="AI206" s="8" t="str" cm="1">
        <f t="array" ref="AI20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06" s="8" t="str" cm="1">
        <f t="array" ref="AJ206">_xlfn.TEXTJOIN(",",TRUE,IF(지하철역사_IC!$Q$2:$Q$439=AI206,지하철역사_IC!$P$2:$P$439,""))</f>
        <v>다락</v>
      </c>
      <c r="AK206" s="9" cm="1">
        <f t="array" ref="AK206">RADIANS(SMALL(SQRT((지하철역사_IC!$V$2:$V$439-표3_[[#This Row],[위도]])^2+(지하철역사_IC!$T$2:$T$439-표3_[[#This Row],[경도]])^2),1))*6378137</f>
        <v>218.51853975234903</v>
      </c>
      <c r="AL206" cm="1">
        <f t="array" ref="AL2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06" t="str" cm="1">
        <f t="array" ref="AM206">kakaolatlon(표3_[[#This Row],[위도]],표3_[[#This Row],[경도]],"parcel")</f>
        <v>경기 광명시 소하동 1366</v>
      </c>
      <c r="AN206">
        <f t="shared" si="19"/>
        <v>25</v>
      </c>
      <c r="AO206" t="str">
        <f t="shared" si="20"/>
        <v>이내</v>
      </c>
      <c r="AP206">
        <f t="shared" si="21"/>
        <v>26</v>
      </c>
      <c r="AQ206">
        <f t="shared" si="22"/>
        <v>9</v>
      </c>
      <c r="AR206" t="str">
        <f t="shared" si="23"/>
        <v>1층</v>
      </c>
    </row>
    <row r="207" spans="1:44" x14ac:dyDescent="0.3">
      <c r="A207" t="s">
        <v>8552</v>
      </c>
      <c r="B207" t="s">
        <v>7802</v>
      </c>
      <c r="C207" t="s">
        <v>7846</v>
      </c>
      <c r="D207" t="s">
        <v>7767</v>
      </c>
      <c r="E207" t="s">
        <v>2682</v>
      </c>
      <c r="F207" t="s">
        <v>8164</v>
      </c>
      <c r="G207" t="s">
        <v>6152</v>
      </c>
      <c r="H207">
        <v>20</v>
      </c>
      <c r="I207">
        <v>50000</v>
      </c>
      <c r="J207">
        <v>0</v>
      </c>
      <c r="K207" s="5" t="s">
        <v>7847</v>
      </c>
      <c r="L207">
        <v>195</v>
      </c>
      <c r="M207">
        <v>58</v>
      </c>
      <c r="N207">
        <v>862</v>
      </c>
      <c r="O207">
        <v>101.74</v>
      </c>
      <c r="P207">
        <v>30</v>
      </c>
      <c r="Q207">
        <v>1667</v>
      </c>
      <c r="R207" t="s">
        <v>7936</v>
      </c>
      <c r="S207" s="1">
        <v>46051</v>
      </c>
      <c r="T207">
        <v>37.481403999999998</v>
      </c>
      <c r="U207">
        <v>126.883927</v>
      </c>
      <c r="V207" t="s">
        <v>8553</v>
      </c>
      <c r="W207" t="s">
        <v>8110</v>
      </c>
      <c r="X207">
        <v>2</v>
      </c>
      <c r="Y207" t="s">
        <v>7847</v>
      </c>
      <c r="Z207" t="s">
        <v>7847</v>
      </c>
      <c r="AA207" t="s">
        <v>7826</v>
      </c>
      <c r="AB207" t="s">
        <v>8219</v>
      </c>
      <c r="AC207">
        <v>50000</v>
      </c>
      <c r="AD207" t="s">
        <v>7810</v>
      </c>
      <c r="AE207" s="2" t="str">
        <f>HYPERLINK("https://fin.land.naver.com/articles/"&amp;표3_[[#This Row],[매물번호]],"link")</f>
        <v>link</v>
      </c>
      <c r="AF207" s="8" t="str" cm="1">
        <f t="array" ref="AF207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07" s="8" t="str" cm="1">
        <f t="array" ref="AG207">_xlfn.TEXTJOIN(",",TRUE,IF(지하철역사_IC!$B$2:$B$1282=AF207,지하철역사_IC!$A$2:$A$1282,""))</f>
        <v>서울1호선,서울7호선</v>
      </c>
      <c r="AH207" s="9" cm="1">
        <f t="array" ref="AH207">RADIANS(SMALL(SQRT((지하철역사_IC!$D$2:$D$1282-표3_[[#This Row],[위도]])^2+(지하철역사_IC!$E$2:$E$1282-표3_[[#This Row],[경도]])^2),1))*6378137</f>
        <v>218.84356585580591</v>
      </c>
      <c r="AI207" s="8" t="str" cm="1">
        <f t="array" ref="AI207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07" s="8" t="str" cm="1">
        <f t="array" ref="AJ207">_xlfn.TEXTJOIN(",",TRUE,IF(지하철역사_IC!$Q$2:$Q$439=AI207,지하철역사_IC!$P$2:$P$439,""))</f>
        <v>다락</v>
      </c>
      <c r="AK207" s="9" cm="1">
        <f t="array" ref="AK207">RADIANS(SMALL(SQRT((지하철역사_IC!$V$2:$V$439-표3_[[#This Row],[위도]])^2+(지하철역사_IC!$T$2:$T$439-표3_[[#This Row],[경도]])^2),1))*6378137</f>
        <v>466.62710129074901</v>
      </c>
      <c r="AL207" cm="1">
        <f t="array" ref="AL2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07" t="str" cm="1">
        <f t="array" ref="AM207">kakaolatlon(표3_[[#This Row],[위도]],표3_[[#This Row],[경도]],"parcel")</f>
        <v>서울 금천구 가산동 50-3</v>
      </c>
      <c r="AN207">
        <f t="shared" si="19"/>
        <v>25</v>
      </c>
      <c r="AO207" t="str">
        <f t="shared" si="20"/>
        <v>이내</v>
      </c>
      <c r="AP207">
        <f t="shared" si="21"/>
        <v>26</v>
      </c>
      <c r="AQ207">
        <f t="shared" si="22"/>
        <v>30</v>
      </c>
      <c r="AR207" t="str">
        <f t="shared" si="23"/>
        <v>B1</v>
      </c>
    </row>
    <row r="208" spans="1:44" x14ac:dyDescent="0.3">
      <c r="A208" t="s">
        <v>8554</v>
      </c>
      <c r="B208" t="s">
        <v>7802</v>
      </c>
      <c r="C208" t="s">
        <v>7846</v>
      </c>
      <c r="D208" t="s">
        <v>7767</v>
      </c>
      <c r="E208" t="s">
        <v>2682</v>
      </c>
      <c r="F208" t="s">
        <v>8164</v>
      </c>
      <c r="G208" t="s">
        <v>7805</v>
      </c>
      <c r="H208">
        <v>20</v>
      </c>
      <c r="I208">
        <v>53000</v>
      </c>
      <c r="J208">
        <v>0</v>
      </c>
      <c r="K208" s="5" t="s">
        <v>8338</v>
      </c>
      <c r="L208">
        <v>49</v>
      </c>
      <c r="M208">
        <v>14</v>
      </c>
      <c r="N208">
        <v>3785</v>
      </c>
      <c r="O208">
        <v>25.81</v>
      </c>
      <c r="P208">
        <v>7</v>
      </c>
      <c r="Q208">
        <v>7571</v>
      </c>
      <c r="R208" t="s">
        <v>7936</v>
      </c>
      <c r="S208" s="1">
        <v>46051</v>
      </c>
      <c r="T208">
        <v>37.481403999999998</v>
      </c>
      <c r="U208">
        <v>126.883927</v>
      </c>
      <c r="V208" t="s">
        <v>8555</v>
      </c>
      <c r="W208" t="s">
        <v>8257</v>
      </c>
      <c r="X208">
        <v>2</v>
      </c>
      <c r="Y208" t="s">
        <v>8065</v>
      </c>
      <c r="Z208" t="s">
        <v>8338</v>
      </c>
      <c r="AA208" t="s">
        <v>7826</v>
      </c>
      <c r="AB208" t="s">
        <v>8556</v>
      </c>
      <c r="AC208">
        <v>53000</v>
      </c>
      <c r="AD208" t="s">
        <v>7810</v>
      </c>
      <c r="AE208" s="2" t="str">
        <f>HYPERLINK("https://fin.land.naver.com/articles/"&amp;표3_[[#This Row],[매물번호]],"link")</f>
        <v>link</v>
      </c>
      <c r="AF208" s="8" t="str" cm="1">
        <f t="array" ref="AF20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08" s="8" t="str" cm="1">
        <f t="array" ref="AG208">_xlfn.TEXTJOIN(",",TRUE,IF(지하철역사_IC!$B$2:$B$1282=AF208,지하철역사_IC!$A$2:$A$1282,""))</f>
        <v>서울1호선,서울7호선</v>
      </c>
      <c r="AH208" s="9" cm="1">
        <f t="array" ref="AH208">RADIANS(SMALL(SQRT((지하철역사_IC!$D$2:$D$1282-표3_[[#This Row],[위도]])^2+(지하철역사_IC!$E$2:$E$1282-표3_[[#This Row],[경도]])^2),1))*6378137</f>
        <v>218.84356585580591</v>
      </c>
      <c r="AI208" s="8" t="str" cm="1">
        <f t="array" ref="AI20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08" s="8" t="str" cm="1">
        <f t="array" ref="AJ208">_xlfn.TEXTJOIN(",",TRUE,IF(지하철역사_IC!$Q$2:$Q$439=AI208,지하철역사_IC!$P$2:$P$439,""))</f>
        <v>다락</v>
      </c>
      <c r="AK208" s="9" cm="1">
        <f t="array" ref="AK208">RADIANS(SMALL(SQRT((지하철역사_IC!$V$2:$V$439-표3_[[#This Row],[위도]])^2+(지하철역사_IC!$T$2:$T$439-표3_[[#This Row],[경도]])^2),1))*6378137</f>
        <v>466.62710129074901</v>
      </c>
      <c r="AL208" cm="1">
        <f t="array" ref="AL2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08" t="str" cm="1">
        <f t="array" ref="AM208">kakaolatlon(표3_[[#This Row],[위도]],표3_[[#This Row],[경도]],"parcel")</f>
        <v>서울 금천구 가산동 50-3</v>
      </c>
      <c r="AN208">
        <f t="shared" si="19"/>
        <v>25</v>
      </c>
      <c r="AO208" t="str">
        <f t="shared" si="20"/>
        <v>이내</v>
      </c>
      <c r="AP208">
        <f t="shared" si="21"/>
        <v>26</v>
      </c>
      <c r="AQ208">
        <f t="shared" si="22"/>
        <v>9</v>
      </c>
      <c r="AR208" t="str">
        <f t="shared" si="23"/>
        <v>1층</v>
      </c>
    </row>
    <row r="209" spans="1:44" x14ac:dyDescent="0.3">
      <c r="A209" t="s">
        <v>8557</v>
      </c>
      <c r="B209" t="s">
        <v>7802</v>
      </c>
      <c r="C209" t="s">
        <v>7846</v>
      </c>
      <c r="D209" t="s">
        <v>7767</v>
      </c>
      <c r="E209" t="s">
        <v>2682</v>
      </c>
      <c r="F209" t="s">
        <v>8164</v>
      </c>
      <c r="G209" t="s">
        <v>7940</v>
      </c>
      <c r="H209">
        <v>15</v>
      </c>
      <c r="I209">
        <v>80000</v>
      </c>
      <c r="J209">
        <v>0</v>
      </c>
      <c r="K209" s="5" t="s">
        <v>7975</v>
      </c>
      <c r="L209">
        <v>160</v>
      </c>
      <c r="M209">
        <v>48</v>
      </c>
      <c r="N209">
        <v>1666</v>
      </c>
      <c r="O209">
        <v>82.24</v>
      </c>
      <c r="P209">
        <v>24</v>
      </c>
      <c r="Q209">
        <v>3333</v>
      </c>
      <c r="R209" t="s">
        <v>7816</v>
      </c>
      <c r="S209" s="1">
        <v>46051</v>
      </c>
      <c r="T209">
        <v>37.479996</v>
      </c>
      <c r="U209">
        <v>126.882514</v>
      </c>
      <c r="V209" t="s">
        <v>8558</v>
      </c>
      <c r="W209" t="s">
        <v>8137</v>
      </c>
      <c r="X209">
        <v>1</v>
      </c>
      <c r="Y209" t="s">
        <v>7810</v>
      </c>
      <c r="Z209" t="s">
        <v>7810</v>
      </c>
      <c r="AA209" t="s">
        <v>7811</v>
      </c>
      <c r="AB209" t="s">
        <v>8465</v>
      </c>
      <c r="AC209">
        <v>80000</v>
      </c>
      <c r="AD209" t="s">
        <v>7810</v>
      </c>
      <c r="AE209" s="2" t="str">
        <f>HYPERLINK("https://fin.land.naver.com/articles/"&amp;표3_[[#This Row],[매물번호]],"link")</f>
        <v>link</v>
      </c>
      <c r="AF209" s="8" t="str" cm="1">
        <f t="array" ref="AF209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09" s="8" t="str" cm="1">
        <f t="array" ref="AG209">_xlfn.TEXTJOIN(",",TRUE,IF(지하철역사_IC!$B$2:$B$1282=AF209,지하철역사_IC!$A$2:$A$1282,""))</f>
        <v>서울1호선,서울7호선</v>
      </c>
      <c r="AH209" s="9" cm="1">
        <f t="array" ref="AH209">RADIANS(SMALL(SQRT((지하철역사_IC!$D$2:$D$1282-표3_[[#This Row],[위도]])^2+(지하철역사_IC!$E$2:$E$1282-표3_[[#This Row],[경도]])^2),1))*6378137</f>
        <v>270.84978592064994</v>
      </c>
      <c r="AI209" s="8" t="str" cm="1">
        <f t="array" ref="AI209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09" s="8" t="str" cm="1">
        <f t="array" ref="AJ209">_xlfn.TEXTJOIN(",",TRUE,IF(지하철역사_IC!$Q$2:$Q$439=AI209,지하철역사_IC!$P$2:$P$439,""))</f>
        <v>다락</v>
      </c>
      <c r="AK209" s="9" cm="1">
        <f t="array" ref="AK209">RADIANS(SMALL(SQRT((지하철역사_IC!$V$2:$V$439-표3_[[#This Row],[위도]])^2+(지하철역사_IC!$T$2:$T$439-표3_[[#This Row],[경도]])^2),1))*6378137</f>
        <v>287.29881884261101</v>
      </c>
      <c r="AL209" cm="1">
        <f t="array" ref="AL2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09" t="str" cm="1">
        <f t="array" ref="AM209">kakaolatlon(표3_[[#This Row],[위도]],표3_[[#This Row],[경도]],"parcel")</f>
        <v>서울 금천구 가산동 371-28</v>
      </c>
      <c r="AN209">
        <f t="shared" si="19"/>
        <v>25</v>
      </c>
      <c r="AO209" t="str">
        <f t="shared" si="20"/>
        <v>이내</v>
      </c>
      <c r="AP209">
        <f t="shared" si="21"/>
        <v>26</v>
      </c>
      <c r="AQ209">
        <f t="shared" si="22"/>
        <v>20</v>
      </c>
      <c r="AR209" t="str">
        <f t="shared" si="23"/>
        <v>저</v>
      </c>
    </row>
    <row r="210" spans="1:44" x14ac:dyDescent="0.3">
      <c r="A210" t="s">
        <v>8559</v>
      </c>
      <c r="B210" t="s">
        <v>7904</v>
      </c>
      <c r="C210" t="s">
        <v>7803</v>
      </c>
      <c r="D210" t="s">
        <v>7767</v>
      </c>
      <c r="E210" t="s">
        <v>2682</v>
      </c>
      <c r="F210" t="s">
        <v>8164</v>
      </c>
      <c r="G210" t="s">
        <v>7814</v>
      </c>
      <c r="H210">
        <v>3</v>
      </c>
      <c r="I210">
        <v>21000</v>
      </c>
      <c r="J210">
        <v>0</v>
      </c>
      <c r="K210" s="5" t="s">
        <v>8146</v>
      </c>
      <c r="L210">
        <v>50</v>
      </c>
      <c r="M210">
        <v>15</v>
      </c>
      <c r="N210">
        <v>1400</v>
      </c>
      <c r="O210">
        <v>50.42</v>
      </c>
      <c r="P210">
        <v>15</v>
      </c>
      <c r="Q210">
        <v>1400</v>
      </c>
      <c r="R210" t="s">
        <v>7807</v>
      </c>
      <c r="S210" s="1">
        <v>46051</v>
      </c>
      <c r="T210">
        <v>37.479137999999999</v>
      </c>
      <c r="U210">
        <v>126.91048499999999</v>
      </c>
      <c r="W210" t="s">
        <v>8560</v>
      </c>
      <c r="X210">
        <v>1</v>
      </c>
      <c r="Y210" t="s">
        <v>7810</v>
      </c>
      <c r="Z210" t="s">
        <v>7810</v>
      </c>
      <c r="AA210" t="s">
        <v>7819</v>
      </c>
      <c r="AB210" t="s">
        <v>8561</v>
      </c>
      <c r="AC210">
        <v>21000</v>
      </c>
      <c r="AD210" t="s">
        <v>7810</v>
      </c>
      <c r="AE210" s="2" t="str">
        <f>HYPERLINK("https://fin.land.naver.com/articles/"&amp;표3_[[#This Row],[매물번호]],"link")</f>
        <v>link</v>
      </c>
      <c r="AF210" s="8" t="str" cm="1">
        <f t="array" ref="AF210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210" s="8" t="str" cm="1">
        <f t="array" ref="AG210">_xlfn.TEXTJOIN(",",TRUE,IF(지하철역사_IC!$B$2:$B$1282=AF210,지하철역사_IC!$A$2:$A$1282,""))</f>
        <v>서울2호선</v>
      </c>
      <c r="AH210" s="9" cm="1">
        <f t="array" ref="AH210">RADIANS(SMALL(SQRT((지하철역사_IC!$D$2:$D$1282-표3_[[#This Row],[위도]])^2+(지하철역사_IC!$E$2:$E$1282-표3_[[#This Row],[경도]])^2),1))*6378137</f>
        <v>976.14808580217391</v>
      </c>
      <c r="AI210" s="8" t="str" cm="1">
        <f t="array" ref="AI210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10" s="8" t="str" cm="1">
        <f t="array" ref="AJ210">_xlfn.TEXTJOIN(",",TRUE,IF(지하철역사_IC!$Q$2:$Q$439=AI210,지하철역사_IC!$P$2:$P$439,""))</f>
        <v>다락</v>
      </c>
      <c r="AK210" s="9" cm="1">
        <f t="array" ref="AK210">RADIANS(SMALL(SQRT((지하철역사_IC!$V$2:$V$439-표3_[[#This Row],[위도]])^2+(지하철역사_IC!$T$2:$T$439-표3_[[#This Row],[경도]])^2),1))*6378137</f>
        <v>271.24449805015587</v>
      </c>
      <c r="AL210" cm="1">
        <f t="array" ref="AL2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0" t="str" cm="1">
        <f t="array" ref="AM210">kakaolatlon(표3_[[#This Row],[위도]],표3_[[#This Row],[경도]],"parcel")</f>
        <v>서울 관악구 신림동 1730</v>
      </c>
      <c r="AN210">
        <f t="shared" si="19"/>
        <v>25</v>
      </c>
      <c r="AO210" t="str">
        <f t="shared" si="20"/>
        <v>이내</v>
      </c>
      <c r="AP210">
        <f t="shared" si="21"/>
        <v>26</v>
      </c>
      <c r="AQ210">
        <f t="shared" si="22"/>
        <v>10</v>
      </c>
      <c r="AR210" t="str">
        <f t="shared" si="23"/>
        <v>중</v>
      </c>
    </row>
    <row r="211" spans="1:44" x14ac:dyDescent="0.3">
      <c r="A211" t="s">
        <v>8562</v>
      </c>
      <c r="B211" t="s">
        <v>7845</v>
      </c>
      <c r="C211" t="s">
        <v>7803</v>
      </c>
      <c r="D211" t="s">
        <v>7767</v>
      </c>
      <c r="E211" t="s">
        <v>2682</v>
      </c>
      <c r="F211" t="s">
        <v>8164</v>
      </c>
      <c r="G211" t="s">
        <v>7805</v>
      </c>
      <c r="H211">
        <v>4</v>
      </c>
      <c r="I211">
        <v>17500</v>
      </c>
      <c r="J211">
        <v>0</v>
      </c>
      <c r="K211" s="5" t="s">
        <v>8563</v>
      </c>
      <c r="L211">
        <v>44</v>
      </c>
      <c r="M211">
        <v>13</v>
      </c>
      <c r="N211">
        <v>1346</v>
      </c>
      <c r="O211">
        <v>17.5</v>
      </c>
      <c r="P211">
        <v>5</v>
      </c>
      <c r="Q211">
        <v>3500</v>
      </c>
      <c r="R211" t="s">
        <v>7833</v>
      </c>
      <c r="S211" s="1">
        <v>46051</v>
      </c>
      <c r="T211">
        <v>37.456529000000003</v>
      </c>
      <c r="U211">
        <v>126.888032</v>
      </c>
      <c r="V211" t="s">
        <v>8564</v>
      </c>
      <c r="W211" t="s">
        <v>8565</v>
      </c>
      <c r="X211">
        <v>1</v>
      </c>
      <c r="Y211" t="s">
        <v>7810</v>
      </c>
      <c r="Z211" t="s">
        <v>7810</v>
      </c>
      <c r="AA211" t="s">
        <v>7811</v>
      </c>
      <c r="AB211" t="s">
        <v>7876</v>
      </c>
      <c r="AC211">
        <v>17500</v>
      </c>
      <c r="AD211" t="s">
        <v>7810</v>
      </c>
      <c r="AE211" s="2" t="str">
        <f>HYPERLINK("https://fin.land.naver.com/articles/"&amp;표3_[[#This Row],[매물번호]],"link")</f>
        <v>link</v>
      </c>
      <c r="AF211" s="8" t="str" cm="1">
        <f t="array" ref="AF21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11" s="8" t="str" cm="1">
        <f t="array" ref="AG211">_xlfn.TEXTJOIN(",",TRUE,IF(지하철역사_IC!$B$2:$B$1282=AF211,지하철역사_IC!$A$2:$A$1282,""))</f>
        <v>서울1호선</v>
      </c>
      <c r="AH211" s="9" cm="1">
        <f t="array" ref="AH211">RADIANS(SMALL(SQRT((지하철역사_IC!$D$2:$D$1282-표3_[[#This Row],[위도]])^2+(지하철역사_IC!$E$2:$E$1282-표3_[[#This Row],[경도]])^2),1))*6378137</f>
        <v>688.06541025998115</v>
      </c>
      <c r="AI211" s="8" t="str" cm="1">
        <f t="array" ref="AI21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11" s="8" t="str" cm="1">
        <f t="array" ref="AJ211">_xlfn.TEXTJOIN(",",TRUE,IF(지하철역사_IC!$Q$2:$Q$439=AI211,지하철역사_IC!$P$2:$P$439,""))</f>
        <v>다락</v>
      </c>
      <c r="AK211" s="9" cm="1">
        <f t="array" ref="AK211">RADIANS(SMALL(SQRT((지하철역사_IC!$V$2:$V$439-표3_[[#This Row],[위도]])^2+(지하철역사_IC!$T$2:$T$439-표3_[[#This Row],[경도]])^2),1))*6378137</f>
        <v>1391.3631315334374</v>
      </c>
      <c r="AL211" t="str" cm="1">
        <f t="array" ref="AL2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11" t="str" cm="1">
        <f t="array" ref="AM211">kakaolatlon(표3_[[#This Row],[위도]],표3_[[#This Row],[경도]],"parcel")</f>
        <v>서울 금천구 독산동 1093-4</v>
      </c>
      <c r="AN211">
        <f t="shared" si="19"/>
        <v>25</v>
      </c>
      <c r="AO211" t="str">
        <f t="shared" si="20"/>
        <v>이상</v>
      </c>
      <c r="AP211">
        <f t="shared" si="21"/>
        <v>26</v>
      </c>
      <c r="AQ211">
        <f t="shared" si="22"/>
        <v>9</v>
      </c>
      <c r="AR211" t="str">
        <f t="shared" si="23"/>
        <v>1층</v>
      </c>
    </row>
    <row r="212" spans="1:44" x14ac:dyDescent="0.3">
      <c r="A212" t="s">
        <v>8566</v>
      </c>
      <c r="B212" t="s">
        <v>7802</v>
      </c>
      <c r="C212" t="s">
        <v>7846</v>
      </c>
      <c r="D212" t="s">
        <v>7767</v>
      </c>
      <c r="E212" t="s">
        <v>2682</v>
      </c>
      <c r="F212" t="s">
        <v>8164</v>
      </c>
      <c r="G212" t="s">
        <v>7814</v>
      </c>
      <c r="H212">
        <v>15</v>
      </c>
      <c r="I212">
        <v>100000</v>
      </c>
      <c r="J212">
        <v>0</v>
      </c>
      <c r="K212" s="5" t="s">
        <v>8016</v>
      </c>
      <c r="L212">
        <v>252</v>
      </c>
      <c r="M212">
        <v>76</v>
      </c>
      <c r="N212">
        <v>1315</v>
      </c>
      <c r="O212">
        <v>133.97999999999999</v>
      </c>
      <c r="P212">
        <v>40</v>
      </c>
      <c r="Q212">
        <v>2500</v>
      </c>
      <c r="R212" t="s">
        <v>7807</v>
      </c>
      <c r="S212" s="1">
        <v>46051</v>
      </c>
      <c r="T212">
        <v>37.466239000000002</v>
      </c>
      <c r="U212">
        <v>126.887102</v>
      </c>
      <c r="V212" t="s">
        <v>8567</v>
      </c>
      <c r="W212" t="s">
        <v>8568</v>
      </c>
      <c r="X212">
        <v>1</v>
      </c>
      <c r="Y212" t="s">
        <v>7810</v>
      </c>
      <c r="Z212" t="s">
        <v>7810</v>
      </c>
      <c r="AA212" t="s">
        <v>7826</v>
      </c>
      <c r="AB212" t="s">
        <v>8548</v>
      </c>
      <c r="AC212">
        <v>100000</v>
      </c>
      <c r="AD212" t="s">
        <v>7810</v>
      </c>
      <c r="AE212" s="2" t="str">
        <f>HYPERLINK("https://fin.land.naver.com/articles/"&amp;표3_[[#This Row],[매물번호]],"link")</f>
        <v>link</v>
      </c>
      <c r="AF212" s="8" t="str" cm="1">
        <f t="array" ref="AF212">_xlfn.LET(_xlpm.data,(지하철역사_IC!$D$2:$D$1282-표3_[[#This Row],[위도]])^2+(지하철역사_IC!$E$2:$E$1282-표3_[[#This Row],[경도]])^2,INDEX(지하철역사_IC!$B$2:$B$1282,MATCH(MIN(_xlpm.data),_xlpm.data,0)))</f>
        <v>독산</v>
      </c>
      <c r="AG212" s="8" t="str" cm="1">
        <f t="array" ref="AG212">_xlfn.TEXTJOIN(",",TRUE,IF(지하철역사_IC!$B$2:$B$1282=AF212,지하철역사_IC!$A$2:$A$1282,""))</f>
        <v>서울1호선,신안산선</v>
      </c>
      <c r="AH212" s="9" cm="1">
        <f t="array" ref="AH212">RADIANS(SMALL(SQRT((지하철역사_IC!$D$2:$D$1282-표3_[[#This Row],[위도]])^2+(지하철역사_IC!$E$2:$E$1282-표3_[[#This Row],[경도]])^2),1))*6378137</f>
        <v>241.62502067868189</v>
      </c>
      <c r="AI212" s="8" t="str" cm="1">
        <f t="array" ref="AI212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12" s="8" t="str" cm="1">
        <f t="array" ref="AJ212">_xlfn.TEXTJOIN(",",TRUE,IF(지하철역사_IC!$Q$2:$Q$439=AI212,지하철역사_IC!$P$2:$P$439,""))</f>
        <v>다락</v>
      </c>
      <c r="AK212" s="9" cm="1">
        <f t="array" ref="AK212">RADIANS(SMALL(SQRT((지하철역사_IC!$V$2:$V$439-표3_[[#This Row],[위도]])^2+(지하철역사_IC!$T$2:$T$439-표3_[[#This Row],[경도]])^2),1))*6378137</f>
        <v>497.02499885651935</v>
      </c>
      <c r="AL212" cm="1">
        <f t="array" ref="AL2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2" t="str" cm="1">
        <f t="array" ref="AM212">kakaolatlon(표3_[[#This Row],[위도]],표3_[[#This Row],[경도]],"parcel")</f>
        <v>서울 금천구 가산동 691-3</v>
      </c>
      <c r="AN212">
        <f t="shared" si="19"/>
        <v>15</v>
      </c>
      <c r="AO212" t="str">
        <f t="shared" si="20"/>
        <v>이내</v>
      </c>
      <c r="AP212">
        <f t="shared" si="21"/>
        <v>25</v>
      </c>
      <c r="AQ212">
        <f t="shared" si="22"/>
        <v>40</v>
      </c>
      <c r="AR212" t="str">
        <f t="shared" si="23"/>
        <v>저</v>
      </c>
    </row>
    <row r="213" spans="1:44" x14ac:dyDescent="0.3">
      <c r="A213" t="s">
        <v>8569</v>
      </c>
      <c r="B213" t="s">
        <v>7802</v>
      </c>
      <c r="C213" t="s">
        <v>7846</v>
      </c>
      <c r="D213" t="s">
        <v>7767</v>
      </c>
      <c r="E213" t="s">
        <v>2682</v>
      </c>
      <c r="F213" t="s">
        <v>8164</v>
      </c>
      <c r="G213" t="s">
        <v>6152</v>
      </c>
      <c r="H213">
        <v>20</v>
      </c>
      <c r="I213">
        <v>57000</v>
      </c>
      <c r="J213">
        <v>0</v>
      </c>
      <c r="K213" s="5" t="s">
        <v>8570</v>
      </c>
      <c r="L213">
        <v>195</v>
      </c>
      <c r="M213">
        <v>58</v>
      </c>
      <c r="N213">
        <v>982</v>
      </c>
      <c r="O213">
        <v>101.74</v>
      </c>
      <c r="P213">
        <v>30</v>
      </c>
      <c r="Q213">
        <v>1900</v>
      </c>
      <c r="R213" t="s">
        <v>7823</v>
      </c>
      <c r="S213" s="1">
        <v>46051</v>
      </c>
      <c r="T213">
        <v>37.481403999999998</v>
      </c>
      <c r="U213">
        <v>126.883927</v>
      </c>
      <c r="V213" t="s">
        <v>8571</v>
      </c>
      <c r="W213" t="s">
        <v>8110</v>
      </c>
      <c r="X213">
        <v>1</v>
      </c>
      <c r="Y213" t="s">
        <v>7810</v>
      </c>
      <c r="Z213" t="s">
        <v>7810</v>
      </c>
      <c r="AA213" t="s">
        <v>7826</v>
      </c>
      <c r="AB213" t="s">
        <v>8556</v>
      </c>
      <c r="AC213">
        <v>57000</v>
      </c>
      <c r="AD213" t="s">
        <v>7810</v>
      </c>
      <c r="AE213" s="2" t="str">
        <f>HYPERLINK("https://fin.land.naver.com/articles/"&amp;표3_[[#This Row],[매물번호]],"link")</f>
        <v>link</v>
      </c>
      <c r="AF213" s="8" t="str" cm="1">
        <f t="array" ref="AF213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13" s="8" t="str" cm="1">
        <f t="array" ref="AG213">_xlfn.TEXTJOIN(",",TRUE,IF(지하철역사_IC!$B$2:$B$1282=AF213,지하철역사_IC!$A$2:$A$1282,""))</f>
        <v>서울1호선,서울7호선</v>
      </c>
      <c r="AH213" s="9" cm="1">
        <f t="array" ref="AH213">RADIANS(SMALL(SQRT((지하철역사_IC!$D$2:$D$1282-표3_[[#This Row],[위도]])^2+(지하철역사_IC!$E$2:$E$1282-표3_[[#This Row],[경도]])^2),1))*6378137</f>
        <v>218.84356585580591</v>
      </c>
      <c r="AI213" s="8" t="str" cm="1">
        <f t="array" ref="AI213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13" s="8" t="str" cm="1">
        <f t="array" ref="AJ213">_xlfn.TEXTJOIN(",",TRUE,IF(지하철역사_IC!$Q$2:$Q$439=AI213,지하철역사_IC!$P$2:$P$439,""))</f>
        <v>다락</v>
      </c>
      <c r="AK213" s="9" cm="1">
        <f t="array" ref="AK213">RADIANS(SMALL(SQRT((지하철역사_IC!$V$2:$V$439-표3_[[#This Row],[위도]])^2+(지하철역사_IC!$T$2:$T$439-표3_[[#This Row],[경도]])^2),1))*6378137</f>
        <v>466.62710129074901</v>
      </c>
      <c r="AL213" cm="1">
        <f t="array" ref="AL2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3" t="str" cm="1">
        <f t="array" ref="AM213">kakaolatlon(표3_[[#This Row],[위도]],표3_[[#This Row],[경도]],"parcel")</f>
        <v>서울 금천구 가산동 50-3</v>
      </c>
      <c r="AN213">
        <f t="shared" si="19"/>
        <v>25</v>
      </c>
      <c r="AO213" t="str">
        <f t="shared" si="20"/>
        <v>이내</v>
      </c>
      <c r="AP213">
        <f t="shared" si="21"/>
        <v>26</v>
      </c>
      <c r="AQ213">
        <f t="shared" si="22"/>
        <v>30</v>
      </c>
      <c r="AR213" t="str">
        <f t="shared" si="23"/>
        <v>B1</v>
      </c>
    </row>
    <row r="214" spans="1:44" x14ac:dyDescent="0.3">
      <c r="A214" t="s">
        <v>8572</v>
      </c>
      <c r="B214" t="s">
        <v>8221</v>
      </c>
      <c r="C214" t="s">
        <v>7830</v>
      </c>
      <c r="D214" t="s">
        <v>7767</v>
      </c>
      <c r="E214" t="s">
        <v>2682</v>
      </c>
      <c r="F214" t="s">
        <v>8164</v>
      </c>
      <c r="G214" t="s">
        <v>7805</v>
      </c>
      <c r="H214">
        <v>1</v>
      </c>
      <c r="I214">
        <v>110000</v>
      </c>
      <c r="J214">
        <v>0</v>
      </c>
      <c r="K214" s="5" t="s">
        <v>7916</v>
      </c>
      <c r="L214">
        <v>49</v>
      </c>
      <c r="M214">
        <v>14</v>
      </c>
      <c r="N214">
        <v>7857</v>
      </c>
      <c r="O214">
        <v>28.56</v>
      </c>
      <c r="P214">
        <v>8</v>
      </c>
      <c r="Q214">
        <v>13750</v>
      </c>
      <c r="R214" t="s">
        <v>7816</v>
      </c>
      <c r="S214" s="1">
        <v>46051</v>
      </c>
      <c r="T214">
        <v>37.457237999999997</v>
      </c>
      <c r="U214">
        <v>126.883549</v>
      </c>
      <c r="V214" t="s">
        <v>8573</v>
      </c>
      <c r="W214" t="s">
        <v>8574</v>
      </c>
      <c r="X214">
        <v>1</v>
      </c>
      <c r="Y214" t="s">
        <v>7810</v>
      </c>
      <c r="Z214" t="s">
        <v>7810</v>
      </c>
      <c r="AA214" t="s">
        <v>7949</v>
      </c>
      <c r="AB214" t="s">
        <v>8149</v>
      </c>
      <c r="AC214">
        <v>110000</v>
      </c>
      <c r="AD214" t="s">
        <v>7810</v>
      </c>
      <c r="AE214" s="2" t="str">
        <f>HYPERLINK("https://fin.land.naver.com/articles/"&amp;표3_[[#This Row],[매물번호]],"link")</f>
        <v>link</v>
      </c>
      <c r="AF214" s="8" t="str" cm="1">
        <f t="array" ref="AF21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14" s="8" t="str" cm="1">
        <f t="array" ref="AG214">_xlfn.TEXTJOIN(",",TRUE,IF(지하철역사_IC!$B$2:$B$1282=AF214,지하철역사_IC!$A$2:$A$1282,""))</f>
        <v>서울1호선</v>
      </c>
      <c r="AH214" s="9" cm="1">
        <f t="array" ref="AH214">RADIANS(SMALL(SQRT((지하철역사_IC!$D$2:$D$1282-표3_[[#This Row],[위도]])^2+(지하철역사_IC!$E$2:$E$1282-표3_[[#This Row],[경도]])^2),1))*6378137</f>
        <v>1186.2436636075774</v>
      </c>
      <c r="AI214" s="8" t="str" cm="1">
        <f t="array" ref="AI214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14" s="8" t="str" cm="1">
        <f t="array" ref="AJ214">_xlfn.TEXTJOIN(",",TRUE,IF(지하철역사_IC!$Q$2:$Q$439=AI214,지하철역사_IC!$P$2:$P$439,""))</f>
        <v>다락</v>
      </c>
      <c r="AK214" s="9" cm="1">
        <f t="array" ref="AK214">RADIANS(SMALL(SQRT((지하철역사_IC!$V$2:$V$439-표3_[[#This Row],[위도]])^2+(지하철역사_IC!$T$2:$T$439-표3_[[#This Row],[경도]])^2),1))*6378137</f>
        <v>1387.0453681587342</v>
      </c>
      <c r="AL214" t="str" cm="1">
        <f t="array" ref="AL2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14" t="str" cm="1">
        <f t="array" ref="AM214">kakaolatlon(표3_[[#This Row],[위도]],표3_[[#This Row],[경도]],"parcel")</f>
        <v>경기 광명시 하안동 260-3</v>
      </c>
      <c r="AN214">
        <f t="shared" si="19"/>
        <v>10</v>
      </c>
      <c r="AO214" t="str">
        <f t="shared" si="20"/>
        <v>이내</v>
      </c>
      <c r="AP214">
        <f t="shared" si="21"/>
        <v>10</v>
      </c>
      <c r="AQ214">
        <f t="shared" si="22"/>
        <v>9</v>
      </c>
      <c r="AR214" t="str">
        <f t="shared" si="23"/>
        <v>1층</v>
      </c>
    </row>
    <row r="215" spans="1:44" x14ac:dyDescent="0.3">
      <c r="A215" t="s">
        <v>8575</v>
      </c>
      <c r="B215" t="s">
        <v>7862</v>
      </c>
      <c r="C215" t="s">
        <v>7803</v>
      </c>
      <c r="D215" t="s">
        <v>7767</v>
      </c>
      <c r="E215" t="s">
        <v>2682</v>
      </c>
      <c r="F215" t="s">
        <v>8155</v>
      </c>
      <c r="G215" t="s">
        <v>7940</v>
      </c>
      <c r="H215">
        <v>7</v>
      </c>
      <c r="I215">
        <v>48000</v>
      </c>
      <c r="J215">
        <v>0</v>
      </c>
      <c r="K215" s="5" t="s">
        <v>8028</v>
      </c>
      <c r="L215">
        <v>149</v>
      </c>
      <c r="M215">
        <v>45</v>
      </c>
      <c r="N215">
        <v>1066</v>
      </c>
      <c r="O215">
        <v>105.36</v>
      </c>
      <c r="P215">
        <v>31</v>
      </c>
      <c r="Q215">
        <v>1548</v>
      </c>
      <c r="R215" t="s">
        <v>7833</v>
      </c>
      <c r="S215" s="1">
        <v>46038</v>
      </c>
      <c r="T215">
        <v>37.481605000000002</v>
      </c>
      <c r="U215">
        <v>126.89734900000001</v>
      </c>
      <c r="V215" t="s">
        <v>8576</v>
      </c>
      <c r="W215" t="s">
        <v>8493</v>
      </c>
      <c r="X215">
        <v>1</v>
      </c>
      <c r="Y215" t="s">
        <v>7810</v>
      </c>
      <c r="Z215" t="s">
        <v>7810</v>
      </c>
      <c r="AA215" t="s">
        <v>7826</v>
      </c>
      <c r="AB215" t="s">
        <v>8003</v>
      </c>
      <c r="AC215">
        <v>48000</v>
      </c>
      <c r="AD215" t="s">
        <v>7810</v>
      </c>
      <c r="AE215" s="2" t="str">
        <f>HYPERLINK("https://fin.land.naver.com/articles/"&amp;표3_[[#This Row],[매물번호]],"link")</f>
        <v>link</v>
      </c>
      <c r="AF215" s="8" t="str" cm="1">
        <f t="array" ref="AF215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15" s="8" t="str" cm="1">
        <f t="array" ref="AG215">_xlfn.TEXTJOIN(",",TRUE,IF(지하철역사_IC!$B$2:$B$1282=AF215,지하철역사_IC!$A$2:$A$1282,""))</f>
        <v>서울2호선,신안산선</v>
      </c>
      <c r="AH215" s="9" cm="1">
        <f t="array" ref="AH215">RADIANS(SMALL(SQRT((지하철역사_IC!$D$2:$D$1282-표3_[[#This Row],[위도]])^2+(지하철역사_IC!$E$2:$E$1282-표3_[[#This Row],[경도]])^2),1))*6378137</f>
        <v>579.46358755589017</v>
      </c>
      <c r="AI215" s="8" t="str" cm="1">
        <f t="array" ref="AI215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215" s="8" t="str" cm="1">
        <f t="array" ref="AJ215">_xlfn.TEXTJOIN(",",TRUE,IF(지하철역사_IC!$Q$2:$Q$439=AI215,지하철역사_IC!$P$2:$P$439,""))</f>
        <v>다락</v>
      </c>
      <c r="AK215" s="9" cm="1">
        <f t="array" ref="AK215">RADIANS(SMALL(SQRT((지하철역사_IC!$V$2:$V$439-표3_[[#This Row],[위도]])^2+(지하철역사_IC!$T$2:$T$439-표3_[[#This Row],[경도]])^2),1))*6378137</f>
        <v>430.77213377198922</v>
      </c>
      <c r="AL215" cm="1">
        <f t="array" ref="AL2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5" t="str" cm="1">
        <f t="array" ref="AM215">kakaolatlon(표3_[[#This Row],[위도]],표3_[[#This Row],[경도]],"parcel")</f>
        <v>서울 구로구 구로동 830-1</v>
      </c>
      <c r="AN215">
        <f t="shared" si="19"/>
        <v>10</v>
      </c>
      <c r="AO215" t="str">
        <f t="shared" si="20"/>
        <v>이내</v>
      </c>
      <c r="AP215">
        <f t="shared" si="21"/>
        <v>10</v>
      </c>
      <c r="AQ215">
        <f t="shared" si="22"/>
        <v>30</v>
      </c>
      <c r="AR215" t="str">
        <f t="shared" si="23"/>
        <v>중</v>
      </c>
    </row>
    <row r="216" spans="1:44" x14ac:dyDescent="0.3">
      <c r="A216" t="s">
        <v>8577</v>
      </c>
      <c r="B216" t="s">
        <v>7862</v>
      </c>
      <c r="C216" t="s">
        <v>7846</v>
      </c>
      <c r="D216" t="s">
        <v>7767</v>
      </c>
      <c r="E216" t="s">
        <v>2682</v>
      </c>
      <c r="F216" t="s">
        <v>8155</v>
      </c>
      <c r="G216" t="s">
        <v>7814</v>
      </c>
      <c r="H216">
        <v>14</v>
      </c>
      <c r="I216">
        <v>36000</v>
      </c>
      <c r="J216">
        <v>0</v>
      </c>
      <c r="K216" s="5" t="s">
        <v>8242</v>
      </c>
      <c r="L216">
        <v>83</v>
      </c>
      <c r="M216">
        <v>25</v>
      </c>
      <c r="N216">
        <v>1440</v>
      </c>
      <c r="O216">
        <v>45.24</v>
      </c>
      <c r="P216">
        <v>13</v>
      </c>
      <c r="Q216">
        <v>2769</v>
      </c>
      <c r="R216" t="s">
        <v>7936</v>
      </c>
      <c r="S216" s="1">
        <v>46038</v>
      </c>
      <c r="T216">
        <v>37.482895999999997</v>
      </c>
      <c r="U216">
        <v>126.898664</v>
      </c>
      <c r="V216" t="s">
        <v>8578</v>
      </c>
      <c r="W216" t="s">
        <v>8137</v>
      </c>
      <c r="X216">
        <v>1</v>
      </c>
      <c r="Y216" t="s">
        <v>7810</v>
      </c>
      <c r="Z216" t="s">
        <v>7810</v>
      </c>
      <c r="AA216" t="s">
        <v>8579</v>
      </c>
      <c r="AB216" t="s">
        <v>8580</v>
      </c>
      <c r="AC216">
        <v>36000</v>
      </c>
      <c r="AD216" t="s">
        <v>7810</v>
      </c>
      <c r="AE216" s="2" t="str">
        <f>HYPERLINK("https://fin.land.naver.com/articles/"&amp;표3_[[#This Row],[매물번호]],"link")</f>
        <v>link</v>
      </c>
      <c r="AF216" s="8" t="str" cm="1">
        <f t="array" ref="AF216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16" s="8" t="str" cm="1">
        <f t="array" ref="AG216">_xlfn.TEXTJOIN(",",TRUE,IF(지하철역사_IC!$B$2:$B$1282=AF216,지하철역사_IC!$A$2:$A$1282,""))</f>
        <v>서울2호선,신안산선</v>
      </c>
      <c r="AH216" s="9" cm="1">
        <f t="array" ref="AH216">RADIANS(SMALL(SQRT((지하철역사_IC!$D$2:$D$1282-표3_[[#This Row],[위도]])^2+(지하철역사_IC!$E$2:$E$1282-표3_[[#This Row],[경도]])^2),1))*6378137</f>
        <v>374.78390945029344</v>
      </c>
      <c r="AI216" s="8" t="str" cm="1">
        <f t="array" ref="AI216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16" s="8" t="str" cm="1">
        <f t="array" ref="AJ216">_xlfn.TEXTJOIN(",",TRUE,IF(지하철역사_IC!$Q$2:$Q$439=AI216,지하철역사_IC!$P$2:$P$439,""))</f>
        <v>다락</v>
      </c>
      <c r="AK216" s="9" cm="1">
        <f t="array" ref="AK216">RADIANS(SMALL(SQRT((지하철역사_IC!$V$2:$V$439-표3_[[#This Row],[위도]])^2+(지하철역사_IC!$T$2:$T$439-표3_[[#This Row],[경도]])^2),1))*6378137</f>
        <v>571.88583968620048</v>
      </c>
      <c r="AL216" cm="1">
        <f t="array" ref="AL2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16" t="str" cm="1">
        <f t="array" ref="AM216">kakaolatlon(표3_[[#This Row],[위도]],표3_[[#This Row],[경도]],"parcel")</f>
        <v>서울 구로구 구로동 1128-3</v>
      </c>
      <c r="AN216">
        <f t="shared" si="19"/>
        <v>25</v>
      </c>
      <c r="AO216" t="str">
        <f t="shared" si="20"/>
        <v>이내</v>
      </c>
      <c r="AP216">
        <f t="shared" si="21"/>
        <v>26</v>
      </c>
      <c r="AQ216">
        <f t="shared" si="22"/>
        <v>10</v>
      </c>
      <c r="AR216" t="str">
        <f t="shared" si="23"/>
        <v>저</v>
      </c>
    </row>
    <row r="217" spans="1:44" x14ac:dyDescent="0.3">
      <c r="A217" t="s">
        <v>8581</v>
      </c>
      <c r="B217" t="s">
        <v>7904</v>
      </c>
      <c r="C217" t="s">
        <v>7830</v>
      </c>
      <c r="D217" t="s">
        <v>7767</v>
      </c>
      <c r="E217" t="s">
        <v>2682</v>
      </c>
      <c r="F217" t="s">
        <v>8164</v>
      </c>
      <c r="G217" t="s">
        <v>7805</v>
      </c>
      <c r="H217">
        <v>14</v>
      </c>
      <c r="I217">
        <v>200000</v>
      </c>
      <c r="J217">
        <v>0</v>
      </c>
      <c r="K217" s="5" t="s">
        <v>7806</v>
      </c>
      <c r="L217">
        <v>57</v>
      </c>
      <c r="M217">
        <v>17</v>
      </c>
      <c r="N217">
        <v>11764</v>
      </c>
      <c r="O217">
        <v>42.22</v>
      </c>
      <c r="P217">
        <v>12</v>
      </c>
      <c r="Q217">
        <v>16667</v>
      </c>
      <c r="R217" t="s">
        <v>7816</v>
      </c>
      <c r="S217" s="1">
        <v>46050</v>
      </c>
      <c r="T217">
        <v>37.483199999999997</v>
      </c>
      <c r="U217">
        <v>126.90215999999999</v>
      </c>
      <c r="V217" t="s">
        <v>8582</v>
      </c>
      <c r="W217" t="s">
        <v>7907</v>
      </c>
      <c r="X217">
        <v>1</v>
      </c>
      <c r="Y217" t="s">
        <v>7810</v>
      </c>
      <c r="Z217" t="s">
        <v>7810</v>
      </c>
      <c r="AA217" t="s">
        <v>7826</v>
      </c>
      <c r="AB217" t="s">
        <v>8362</v>
      </c>
      <c r="AC217">
        <v>200000</v>
      </c>
      <c r="AD217" t="s">
        <v>7810</v>
      </c>
      <c r="AE217" s="2" t="str">
        <f>HYPERLINK("https://fin.land.naver.com/articles/"&amp;표3_[[#This Row],[매물번호]],"link")</f>
        <v>link</v>
      </c>
      <c r="AF217" s="8" t="str" cm="1">
        <f t="array" ref="AF217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17" s="8" t="str" cm="1">
        <f t="array" ref="AG217">_xlfn.TEXTJOIN(",",TRUE,IF(지하철역사_IC!$B$2:$B$1282=AF217,지하철역사_IC!$A$2:$A$1282,""))</f>
        <v>서울2호선,신안산선</v>
      </c>
      <c r="AH217" s="9" cm="1">
        <f t="array" ref="AH217">RADIANS(SMALL(SQRT((지하철역사_IC!$D$2:$D$1282-표3_[[#This Row],[위도]])^2+(지하철역사_IC!$E$2:$E$1282-표3_[[#This Row],[경도]])^2),1))*6378137</f>
        <v>288.80609176620186</v>
      </c>
      <c r="AI217" s="8" t="str" cm="1">
        <f t="array" ref="AI217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17" s="8" t="str" cm="1">
        <f t="array" ref="AJ217">_xlfn.TEXTJOIN(",",TRUE,IF(지하철역사_IC!$Q$2:$Q$439=AI217,지하철역사_IC!$P$2:$P$439,""))</f>
        <v>다락</v>
      </c>
      <c r="AK217" s="9" cm="1">
        <f t="array" ref="AK217">RADIANS(SMALL(SQRT((지하철역사_IC!$V$2:$V$439-표3_[[#This Row],[위도]])^2+(지하철역사_IC!$T$2:$T$439-표3_[[#This Row],[경도]])^2),1))*6378137</f>
        <v>193.19993611374565</v>
      </c>
      <c r="AL217" cm="1">
        <f t="array" ref="AL2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7" t="str" cm="1">
        <f t="array" ref="AM217">kakaolatlon(표3_[[#This Row],[위도]],표3_[[#This Row],[경도]],"parcel")</f>
        <v>서울 관악구 신림동 1655-8</v>
      </c>
      <c r="AN217">
        <f t="shared" si="19"/>
        <v>4</v>
      </c>
      <c r="AO217" t="str">
        <f t="shared" si="20"/>
        <v>이내</v>
      </c>
      <c r="AP217">
        <f t="shared" si="21"/>
        <v>10</v>
      </c>
      <c r="AQ217">
        <f t="shared" si="22"/>
        <v>10</v>
      </c>
      <c r="AR217" t="str">
        <f t="shared" si="23"/>
        <v>1층</v>
      </c>
    </row>
    <row r="218" spans="1:44" x14ac:dyDescent="0.3">
      <c r="A218" t="s">
        <v>8583</v>
      </c>
      <c r="B218" t="s">
        <v>7802</v>
      </c>
      <c r="C218" t="s">
        <v>7846</v>
      </c>
      <c r="D218" t="s">
        <v>7767</v>
      </c>
      <c r="E218" t="s">
        <v>2682</v>
      </c>
      <c r="F218" t="s">
        <v>8164</v>
      </c>
      <c r="G218" t="s">
        <v>6152</v>
      </c>
      <c r="H218">
        <v>15</v>
      </c>
      <c r="I218">
        <v>50000</v>
      </c>
      <c r="J218">
        <v>0</v>
      </c>
      <c r="K218" s="5" t="s">
        <v>7847</v>
      </c>
      <c r="L218">
        <v>166</v>
      </c>
      <c r="M218">
        <v>50</v>
      </c>
      <c r="N218">
        <v>1000</v>
      </c>
      <c r="O218">
        <v>97.31</v>
      </c>
      <c r="P218">
        <v>29</v>
      </c>
      <c r="Q218">
        <v>1724</v>
      </c>
      <c r="R218" t="s">
        <v>7848</v>
      </c>
      <c r="S218" s="1">
        <v>46050</v>
      </c>
      <c r="T218">
        <v>37.479441000000001</v>
      </c>
      <c r="U218">
        <v>126.884598</v>
      </c>
      <c r="V218" t="s">
        <v>8584</v>
      </c>
      <c r="W218" t="s">
        <v>8110</v>
      </c>
      <c r="X218">
        <v>1</v>
      </c>
      <c r="Y218" t="s">
        <v>7810</v>
      </c>
      <c r="Z218" t="s">
        <v>7810</v>
      </c>
      <c r="AA218" t="s">
        <v>7811</v>
      </c>
      <c r="AB218" t="s">
        <v>8585</v>
      </c>
      <c r="AC218">
        <v>50000</v>
      </c>
      <c r="AD218" t="s">
        <v>7810</v>
      </c>
      <c r="AE218" s="2" t="str">
        <f>HYPERLINK("https://fin.land.naver.com/articles/"&amp;표3_[[#This Row],[매물번호]],"link")</f>
        <v>link</v>
      </c>
      <c r="AF218" s="8" t="str" cm="1">
        <f t="array" ref="AF21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18" s="8" t="str" cm="1">
        <f t="array" ref="AG218">_xlfn.TEXTJOIN(",",TRUE,IF(지하철역사_IC!$B$2:$B$1282=AF218,지하철역사_IC!$A$2:$A$1282,""))</f>
        <v>서울1호선,서울7호선</v>
      </c>
      <c r="AH218" s="9" cm="1">
        <f t="array" ref="AH218">RADIANS(SMALL(SQRT((지하철역사_IC!$D$2:$D$1282-표3_[[#This Row],[위도]])^2+(지하철역사_IC!$E$2:$E$1282-표3_[[#This Row],[경도]])^2),1))*6378137</f>
        <v>422.36800861731632</v>
      </c>
      <c r="AI218" s="8" t="str" cm="1">
        <f t="array" ref="AI21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18" s="8" t="str" cm="1">
        <f t="array" ref="AJ218">_xlfn.TEXTJOIN(",",TRUE,IF(지하철역사_IC!$Q$2:$Q$439=AI218,지하철역사_IC!$P$2:$P$439,""))</f>
        <v>다락</v>
      </c>
      <c r="AK218" s="9" cm="1">
        <f t="array" ref="AK218">RADIANS(SMALL(SQRT((지하철역사_IC!$V$2:$V$439-표3_[[#This Row],[위도]])^2+(지하철역사_IC!$T$2:$T$439-표3_[[#This Row],[경도]])^2),1))*6378137</f>
        <v>524.44937681663635</v>
      </c>
      <c r="AL218" cm="1">
        <f t="array" ref="AL2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18" t="str" cm="1">
        <f t="array" ref="AM218">kakaolatlon(표3_[[#This Row],[위도]],표3_[[#This Row],[경도]],"parcel")</f>
        <v>서울 금천구 가산동 60-19</v>
      </c>
      <c r="AN218">
        <f t="shared" si="19"/>
        <v>25</v>
      </c>
      <c r="AO218" t="str">
        <f t="shared" si="20"/>
        <v>이내</v>
      </c>
      <c r="AP218">
        <f t="shared" si="21"/>
        <v>26</v>
      </c>
      <c r="AQ218">
        <f t="shared" si="22"/>
        <v>20</v>
      </c>
      <c r="AR218" t="str">
        <f t="shared" si="23"/>
        <v>B1</v>
      </c>
    </row>
    <row r="219" spans="1:44" x14ac:dyDescent="0.3">
      <c r="A219" t="s">
        <v>8586</v>
      </c>
      <c r="B219" t="s">
        <v>7829</v>
      </c>
      <c r="C219" t="s">
        <v>7830</v>
      </c>
      <c r="D219" t="s">
        <v>7767</v>
      </c>
      <c r="E219" t="s">
        <v>2682</v>
      </c>
      <c r="F219" t="s">
        <v>8164</v>
      </c>
      <c r="G219" t="s">
        <v>7839</v>
      </c>
      <c r="H219">
        <v>4</v>
      </c>
      <c r="I219">
        <v>200000</v>
      </c>
      <c r="J219">
        <v>0</v>
      </c>
      <c r="K219" s="5" t="s">
        <v>7806</v>
      </c>
      <c r="L219">
        <v>1022</v>
      </c>
      <c r="M219">
        <v>309</v>
      </c>
      <c r="N219">
        <v>647</v>
      </c>
      <c r="O219">
        <v>600.4</v>
      </c>
      <c r="P219">
        <v>181</v>
      </c>
      <c r="Q219">
        <v>1105</v>
      </c>
      <c r="R219" t="s">
        <v>7807</v>
      </c>
      <c r="S219" s="1">
        <v>46050</v>
      </c>
      <c r="T219">
        <v>37.448346999999998</v>
      </c>
      <c r="U219">
        <v>126.891481</v>
      </c>
      <c r="V219" t="s">
        <v>8587</v>
      </c>
      <c r="W219" t="s">
        <v>8588</v>
      </c>
      <c r="X219">
        <v>1</v>
      </c>
      <c r="Y219" t="s">
        <v>7810</v>
      </c>
      <c r="Z219" t="s">
        <v>7810</v>
      </c>
      <c r="AA219" t="s">
        <v>7908</v>
      </c>
      <c r="AB219" t="s">
        <v>7922</v>
      </c>
      <c r="AC219">
        <v>200000</v>
      </c>
      <c r="AD219" t="s">
        <v>7810</v>
      </c>
      <c r="AE219" s="2" t="str">
        <f>HYPERLINK("https://fin.land.naver.com/articles/"&amp;표3_[[#This Row],[매물번호]],"link")</f>
        <v>link</v>
      </c>
      <c r="AF219" s="8" t="str" cm="1">
        <f t="array" ref="AF21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19" s="8" t="str" cm="1">
        <f t="array" ref="AG219">_xlfn.TEXTJOIN(",",TRUE,IF(지하철역사_IC!$B$2:$B$1282=AF219,지하철역사_IC!$A$2:$A$1282,""))</f>
        <v>서울1호선</v>
      </c>
      <c r="AH219" s="9" cm="1">
        <f t="array" ref="AH219">RADIANS(SMALL(SQRT((지하철역사_IC!$D$2:$D$1282-표3_[[#This Row],[위도]])^2+(지하철역사_IC!$E$2:$E$1282-표3_[[#This Row],[경도]])^2),1))*6378137</f>
        <v>1001.3841167936268</v>
      </c>
      <c r="AI219" s="8" t="str" cm="1">
        <f t="array" ref="AI21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19" s="8" t="str" cm="1">
        <f t="array" ref="AJ219">_xlfn.TEXTJOIN(",",TRUE,IF(지하철역사_IC!$Q$2:$Q$439=AI219,지하철역사_IC!$P$2:$P$439,""))</f>
        <v>다락</v>
      </c>
      <c r="AK219" s="9" cm="1">
        <f t="array" ref="AK219">RADIANS(SMALL(SQRT((지하철역사_IC!$V$2:$V$439-표3_[[#This Row],[위도]])^2+(지하철역사_IC!$T$2:$T$439-표3_[[#This Row],[경도]])^2),1))*6378137</f>
        <v>418.23362418673821</v>
      </c>
      <c r="AL219" cm="1">
        <f t="array" ref="AL2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19" t="str" cm="1">
        <f t="array" ref="AM219">kakaolatlon(표3_[[#This Row],[위도]],표3_[[#This Row],[경도]],"parcel")</f>
        <v>경기 광명시 소하동 1364</v>
      </c>
      <c r="AN219">
        <f t="shared" si="19"/>
        <v>15</v>
      </c>
      <c r="AO219" t="str">
        <f t="shared" si="20"/>
        <v>이내</v>
      </c>
      <c r="AP219">
        <f t="shared" si="21"/>
        <v>25</v>
      </c>
      <c r="AQ219">
        <f t="shared" si="22"/>
        <v>40</v>
      </c>
      <c r="AR219" t="str">
        <f t="shared" si="23"/>
        <v>고</v>
      </c>
    </row>
    <row r="220" spans="1:44" x14ac:dyDescent="0.3">
      <c r="A220" t="s">
        <v>8589</v>
      </c>
      <c r="B220" t="s">
        <v>8077</v>
      </c>
      <c r="C220" t="s">
        <v>7830</v>
      </c>
      <c r="D220" t="s">
        <v>7767</v>
      </c>
      <c r="E220" t="s">
        <v>2682</v>
      </c>
      <c r="F220" t="s">
        <v>8164</v>
      </c>
      <c r="G220" t="s">
        <v>7805</v>
      </c>
      <c r="H220">
        <v>9</v>
      </c>
      <c r="I220">
        <v>180000</v>
      </c>
      <c r="J220">
        <v>0</v>
      </c>
      <c r="K220" s="5" t="s">
        <v>8590</v>
      </c>
      <c r="L220">
        <v>103</v>
      </c>
      <c r="M220">
        <v>31</v>
      </c>
      <c r="N220">
        <v>5806</v>
      </c>
      <c r="O220">
        <v>58.75</v>
      </c>
      <c r="P220">
        <v>17</v>
      </c>
      <c r="Q220">
        <v>10588</v>
      </c>
      <c r="R220" t="s">
        <v>7807</v>
      </c>
      <c r="S220" s="1">
        <v>46056</v>
      </c>
      <c r="T220">
        <v>37.453071000000001</v>
      </c>
      <c r="U220">
        <v>126.901715</v>
      </c>
      <c r="V220" t="s">
        <v>8591</v>
      </c>
      <c r="W220" t="s">
        <v>8080</v>
      </c>
      <c r="X220">
        <v>1</v>
      </c>
      <c r="Y220" t="s">
        <v>7810</v>
      </c>
      <c r="Z220" t="s">
        <v>7810</v>
      </c>
      <c r="AA220" t="s">
        <v>7811</v>
      </c>
      <c r="AB220" t="s">
        <v>8592</v>
      </c>
      <c r="AC220">
        <v>180000</v>
      </c>
      <c r="AD220" t="s">
        <v>7810</v>
      </c>
      <c r="AE220" s="2" t="str">
        <f>HYPERLINK("https://fin.land.naver.com/articles/"&amp;표3_[[#This Row],[매물번호]],"link")</f>
        <v>link</v>
      </c>
      <c r="AF220" s="8" t="str" cm="1">
        <f t="array" ref="AF22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20" s="8" t="str" cm="1">
        <f t="array" ref="AG220">_xlfn.TEXTJOIN(",",TRUE,IF(지하철역사_IC!$B$2:$B$1282=AF220,지하철역사_IC!$A$2:$A$1282,""))</f>
        <v>신안산선</v>
      </c>
      <c r="AH220" s="9" cm="1">
        <f t="array" ref="AH220">RADIANS(SMALL(SQRT((지하철역사_IC!$D$2:$D$1282-표3_[[#This Row],[위도]])^2+(지하철역사_IC!$E$2:$E$1282-표3_[[#This Row],[경도]])^2),1))*6378137</f>
        <v>138.64226687027883</v>
      </c>
      <c r="AI220" s="8" t="str" cm="1">
        <f t="array" ref="AI22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20" s="8" t="str" cm="1">
        <f t="array" ref="AJ220">_xlfn.TEXTJOIN(",",TRUE,IF(지하철역사_IC!$Q$2:$Q$439=AI220,지하철역사_IC!$P$2:$P$439,""))</f>
        <v>다락</v>
      </c>
      <c r="AK220" s="9" cm="1">
        <f t="array" ref="AK220">RADIANS(SMALL(SQRT((지하철역사_IC!$V$2:$V$439-표3_[[#This Row],[위도]])^2+(지하철역사_IC!$T$2:$T$439-표3_[[#This Row],[경도]])^2),1))*6378137</f>
        <v>1063.5523462291053</v>
      </c>
      <c r="AL220" t="str" cm="1">
        <f t="array" ref="AL2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0" t="str" cm="1">
        <f t="array" ref="AM220">kakaolatlon(표3_[[#This Row],[위도]],표3_[[#This Row],[경도]],"parcel")</f>
        <v>서울 금천구 시흥동 889-8</v>
      </c>
      <c r="AN220">
        <f t="shared" si="19"/>
        <v>25</v>
      </c>
      <c r="AO220" t="str">
        <f t="shared" si="20"/>
        <v>이내</v>
      </c>
      <c r="AP220">
        <f t="shared" si="21"/>
        <v>26</v>
      </c>
      <c r="AQ220">
        <f t="shared" si="22"/>
        <v>10</v>
      </c>
      <c r="AR220" t="str">
        <f t="shared" si="23"/>
        <v>1층</v>
      </c>
    </row>
    <row r="221" spans="1:44" x14ac:dyDescent="0.3">
      <c r="A221" t="s">
        <v>8593</v>
      </c>
      <c r="B221" t="s">
        <v>7845</v>
      </c>
      <c r="C221" t="s">
        <v>7803</v>
      </c>
      <c r="D221" t="s">
        <v>7767</v>
      </c>
      <c r="E221" t="s">
        <v>2682</v>
      </c>
      <c r="F221" t="s">
        <v>8164</v>
      </c>
      <c r="G221" t="s">
        <v>7805</v>
      </c>
      <c r="H221">
        <v>5</v>
      </c>
      <c r="I221">
        <v>75000</v>
      </c>
      <c r="J221">
        <v>0</v>
      </c>
      <c r="K221" s="5" t="s">
        <v>7863</v>
      </c>
      <c r="L221">
        <v>92</v>
      </c>
      <c r="M221">
        <v>27</v>
      </c>
      <c r="N221">
        <v>2777</v>
      </c>
      <c r="O221">
        <v>43</v>
      </c>
      <c r="P221">
        <v>13</v>
      </c>
      <c r="Q221">
        <v>5769</v>
      </c>
      <c r="R221" t="s">
        <v>7816</v>
      </c>
      <c r="S221" s="1">
        <v>46049</v>
      </c>
      <c r="T221">
        <v>37.458243000000003</v>
      </c>
      <c r="U221">
        <v>126.894176</v>
      </c>
      <c r="V221" t="s">
        <v>8594</v>
      </c>
      <c r="W221" t="s">
        <v>8297</v>
      </c>
      <c r="X221">
        <v>1</v>
      </c>
      <c r="Y221" t="s">
        <v>7810</v>
      </c>
      <c r="Z221" t="s">
        <v>7810</v>
      </c>
      <c r="AA221" t="s">
        <v>7811</v>
      </c>
      <c r="AB221" t="s">
        <v>8167</v>
      </c>
      <c r="AC221">
        <v>75000</v>
      </c>
      <c r="AD221" t="s">
        <v>7810</v>
      </c>
      <c r="AE221" s="2" t="str">
        <f>HYPERLINK("https://fin.land.naver.com/articles/"&amp;표3_[[#This Row],[매물번호]],"link")</f>
        <v>link</v>
      </c>
      <c r="AF221" s="8" t="str" cm="1">
        <f t="array" ref="AF22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21" s="8" t="str" cm="1">
        <f t="array" ref="AG221">_xlfn.TEXTJOIN(",",TRUE,IF(지하철역사_IC!$B$2:$B$1282=AF221,지하철역사_IC!$A$2:$A$1282,""))</f>
        <v>서울1호선</v>
      </c>
      <c r="AH221" s="9" cm="1">
        <f t="array" ref="AH221">RADIANS(SMALL(SQRT((지하철역사_IC!$D$2:$D$1282-표3_[[#This Row],[위도]])^2+(지하철역사_IC!$E$2:$E$1282-표3_[[#This Row],[경도]])^2),1))*6378137</f>
        <v>147.11594581163098</v>
      </c>
      <c r="AI221" s="8" t="str" cm="1">
        <f t="array" ref="AI221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21" s="8" t="str" cm="1">
        <f t="array" ref="AJ221">_xlfn.TEXTJOIN(",",TRUE,IF(지하철역사_IC!$Q$2:$Q$439=AI221,지하철역사_IC!$P$2:$P$439,""))</f>
        <v>다락</v>
      </c>
      <c r="AK221" s="9" cm="1">
        <f t="array" ref="AK221">RADIANS(SMALL(SQRT((지하철역사_IC!$V$2:$V$439-표3_[[#This Row],[위도]])^2+(지하철역사_IC!$T$2:$T$439-표3_[[#This Row],[경도]])^2),1))*6378137</f>
        <v>1208.8508992008688</v>
      </c>
      <c r="AL221" t="str" cm="1">
        <f t="array" ref="AL2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1" t="str" cm="1">
        <f t="array" ref="AM221">kakaolatlon(표3_[[#This Row],[위도]],표3_[[#This Row],[경도]],"parcel")</f>
        <v>서울 금천구 독산동 1150</v>
      </c>
      <c r="AN221">
        <f t="shared" si="19"/>
        <v>10</v>
      </c>
      <c r="AO221" t="str">
        <f t="shared" si="20"/>
        <v>이내</v>
      </c>
      <c r="AP221">
        <f t="shared" si="21"/>
        <v>10</v>
      </c>
      <c r="AQ221">
        <f t="shared" si="22"/>
        <v>10</v>
      </c>
      <c r="AR221" t="str">
        <f t="shared" si="23"/>
        <v>1층</v>
      </c>
    </row>
    <row r="222" spans="1:44" x14ac:dyDescent="0.3">
      <c r="A222" t="s">
        <v>8595</v>
      </c>
      <c r="B222" t="s">
        <v>7845</v>
      </c>
      <c r="C222" t="s">
        <v>7803</v>
      </c>
      <c r="D222" t="s">
        <v>7767</v>
      </c>
      <c r="E222" t="s">
        <v>2682</v>
      </c>
      <c r="F222" t="s">
        <v>8164</v>
      </c>
      <c r="G222" t="s">
        <v>7805</v>
      </c>
      <c r="H222">
        <v>3</v>
      </c>
      <c r="I222">
        <v>115000</v>
      </c>
      <c r="J222">
        <v>0</v>
      </c>
      <c r="K222" s="5" t="s">
        <v>8596</v>
      </c>
      <c r="L222">
        <v>65</v>
      </c>
      <c r="M222">
        <v>19</v>
      </c>
      <c r="N222">
        <v>6052</v>
      </c>
      <c r="O222">
        <v>65.23</v>
      </c>
      <c r="P222">
        <v>19</v>
      </c>
      <c r="Q222">
        <v>6053</v>
      </c>
      <c r="R222" t="s">
        <v>7816</v>
      </c>
      <c r="S222" s="1">
        <v>46049</v>
      </c>
      <c r="T222">
        <v>37.459983000000001</v>
      </c>
      <c r="U222">
        <v>126.897244</v>
      </c>
      <c r="V222" t="s">
        <v>8597</v>
      </c>
      <c r="W222" t="s">
        <v>8187</v>
      </c>
      <c r="X222">
        <v>1</v>
      </c>
      <c r="Y222" t="s">
        <v>7810</v>
      </c>
      <c r="Z222" t="s">
        <v>7810</v>
      </c>
      <c r="AA222" t="s">
        <v>7811</v>
      </c>
      <c r="AB222" t="s">
        <v>8014</v>
      </c>
      <c r="AC222">
        <v>115000</v>
      </c>
      <c r="AD222" t="s">
        <v>7810</v>
      </c>
      <c r="AE222" s="2" t="str">
        <f>HYPERLINK("https://fin.land.naver.com/articles/"&amp;표3_[[#This Row],[매물번호]],"link")</f>
        <v>link</v>
      </c>
      <c r="AF222" s="8" t="str" cm="1">
        <f t="array" ref="AF22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22" s="8" t="str" cm="1">
        <f t="array" ref="AG222">_xlfn.TEXTJOIN(",",TRUE,IF(지하철역사_IC!$B$2:$B$1282=AF222,지하철역사_IC!$A$2:$A$1282,""))</f>
        <v>서울1호선</v>
      </c>
      <c r="AH222" s="9" cm="1">
        <f t="array" ref="AH222">RADIANS(SMALL(SQRT((지하철역사_IC!$D$2:$D$1282-표3_[[#This Row],[위도]])^2+(지하철역사_IC!$E$2:$E$1282-표3_[[#This Row],[경도]])^2),1))*6378137</f>
        <v>480.54200529413919</v>
      </c>
      <c r="AI222" s="8" t="str" cm="1">
        <f t="array" ref="AI222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22" s="8" t="str" cm="1">
        <f t="array" ref="AJ222">_xlfn.TEXTJOIN(",",TRUE,IF(지하철역사_IC!$Q$2:$Q$439=AI222,지하철역사_IC!$P$2:$P$439,""))</f>
        <v>다락</v>
      </c>
      <c r="AK222" s="9" cm="1">
        <f t="array" ref="AK222">RADIANS(SMALL(SQRT((지하철역사_IC!$V$2:$V$439-표3_[[#This Row],[위도]])^2+(지하철역사_IC!$T$2:$T$439-표3_[[#This Row],[경도]])^2),1))*6378137</f>
        <v>859.67094194224592</v>
      </c>
      <c r="AL222" t="str" cm="1">
        <f t="array" ref="AL2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2" t="str" cm="1">
        <f t="array" ref="AM222">kakaolatlon(표3_[[#This Row],[위도]],표3_[[#This Row],[경도]],"parcel")</f>
        <v>서울 금천구 독산동 1155</v>
      </c>
      <c r="AN222">
        <f t="shared" si="19"/>
        <v>10</v>
      </c>
      <c r="AO222" t="str">
        <f t="shared" si="20"/>
        <v>이내</v>
      </c>
      <c r="AP222">
        <f t="shared" si="21"/>
        <v>10</v>
      </c>
      <c r="AQ222">
        <f t="shared" si="22"/>
        <v>10</v>
      </c>
      <c r="AR222" t="str">
        <f t="shared" si="23"/>
        <v>1층</v>
      </c>
    </row>
    <row r="223" spans="1:44" x14ac:dyDescent="0.3">
      <c r="A223" t="s">
        <v>8598</v>
      </c>
      <c r="B223" t="s">
        <v>7904</v>
      </c>
      <c r="C223" t="s">
        <v>7803</v>
      </c>
      <c r="D223" t="s">
        <v>7767</v>
      </c>
      <c r="E223" t="s">
        <v>2682</v>
      </c>
      <c r="F223" t="s">
        <v>8164</v>
      </c>
      <c r="G223" t="s">
        <v>7805</v>
      </c>
      <c r="H223">
        <v>4</v>
      </c>
      <c r="I223">
        <v>24000</v>
      </c>
      <c r="J223">
        <v>0</v>
      </c>
      <c r="K223" s="5" t="s">
        <v>8599</v>
      </c>
      <c r="L223">
        <v>20</v>
      </c>
      <c r="M223">
        <v>6</v>
      </c>
      <c r="N223">
        <v>4000</v>
      </c>
      <c r="O223">
        <v>20.16</v>
      </c>
      <c r="P223">
        <v>6</v>
      </c>
      <c r="Q223">
        <v>4000</v>
      </c>
      <c r="R223" t="s">
        <v>7816</v>
      </c>
      <c r="S223" s="1">
        <v>46049</v>
      </c>
      <c r="T223">
        <v>37.476332999999997</v>
      </c>
      <c r="U223">
        <v>126.91233</v>
      </c>
      <c r="W223" t="s">
        <v>8148</v>
      </c>
      <c r="X223">
        <v>1</v>
      </c>
      <c r="Y223" t="s">
        <v>7810</v>
      </c>
      <c r="Z223" t="s">
        <v>7810</v>
      </c>
      <c r="AA223" t="s">
        <v>7819</v>
      </c>
      <c r="AB223" t="s">
        <v>8183</v>
      </c>
      <c r="AC223">
        <v>24000</v>
      </c>
      <c r="AD223" t="s">
        <v>7810</v>
      </c>
      <c r="AE223" s="2" t="str">
        <f>HYPERLINK("https://fin.land.naver.com/articles/"&amp;표3_[[#This Row],[매물번호]],"link")</f>
        <v>link</v>
      </c>
      <c r="AF223" s="8" t="str" cm="1">
        <f t="array" ref="AF223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223" s="8" t="str" cm="1">
        <f t="array" ref="AG223">_xlfn.TEXTJOIN(",",TRUE,IF(지하철역사_IC!$B$2:$B$1282=AF223,지하철역사_IC!$A$2:$A$1282,""))</f>
        <v>서울2호선</v>
      </c>
      <c r="AH223" s="9" cm="1">
        <f t="array" ref="AH223">RADIANS(SMALL(SQRT((지하철역사_IC!$D$2:$D$1282-표3_[[#This Row],[위도]])^2+(지하철역사_IC!$E$2:$E$1282-표3_[[#This Row],[경도]])^2),1))*6378137</f>
        <v>1250.6666915772773</v>
      </c>
      <c r="AI223" s="8" t="str" cm="1">
        <f t="array" ref="AI223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23" s="8" t="str" cm="1">
        <f t="array" ref="AJ223">_xlfn.TEXTJOIN(",",TRUE,IF(지하철역사_IC!$Q$2:$Q$439=AI223,지하철역사_IC!$P$2:$P$439,""))</f>
        <v>다락</v>
      </c>
      <c r="AK223" s="9" cm="1">
        <f t="array" ref="AK223">RADIANS(SMALL(SQRT((지하철역사_IC!$V$2:$V$439-표3_[[#This Row],[위도]])^2+(지하철역사_IC!$T$2:$T$439-표3_[[#This Row],[경도]])^2),1))*6378137</f>
        <v>644.86516441767697</v>
      </c>
      <c r="AL223" t="str" cm="1">
        <f t="array" ref="AL2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3" t="str" cm="1">
        <f t="array" ref="AM223">kakaolatlon(표3_[[#This Row],[위도]],표3_[[#This Row],[경도]],"parcel")</f>
        <v>서울 관악구 신림동 746-43</v>
      </c>
      <c r="AN223">
        <f t="shared" si="19"/>
        <v>25</v>
      </c>
      <c r="AO223" t="str">
        <f t="shared" si="20"/>
        <v>이상</v>
      </c>
      <c r="AP223">
        <f t="shared" si="21"/>
        <v>26</v>
      </c>
      <c r="AQ223">
        <f t="shared" si="22"/>
        <v>9</v>
      </c>
      <c r="AR223" t="str">
        <f t="shared" si="23"/>
        <v>1층</v>
      </c>
    </row>
    <row r="224" spans="1:44" x14ac:dyDescent="0.3">
      <c r="A224" t="s">
        <v>8600</v>
      </c>
      <c r="B224" t="s">
        <v>7802</v>
      </c>
      <c r="C224" t="s">
        <v>7846</v>
      </c>
      <c r="D224" t="s">
        <v>7767</v>
      </c>
      <c r="E224" t="s">
        <v>2682</v>
      </c>
      <c r="F224" t="s">
        <v>8050</v>
      </c>
      <c r="G224" t="s">
        <v>7805</v>
      </c>
      <c r="H224">
        <v>15</v>
      </c>
      <c r="I224">
        <v>110000</v>
      </c>
      <c r="J224">
        <v>0</v>
      </c>
      <c r="K224" s="5" t="s">
        <v>7916</v>
      </c>
      <c r="L224">
        <v>299</v>
      </c>
      <c r="M224">
        <v>90</v>
      </c>
      <c r="N224">
        <v>1222</v>
      </c>
      <c r="O224">
        <v>164.39</v>
      </c>
      <c r="P224">
        <v>49</v>
      </c>
      <c r="Q224">
        <v>2245</v>
      </c>
      <c r="R224" t="s">
        <v>7848</v>
      </c>
      <c r="S224" s="1">
        <v>46044</v>
      </c>
      <c r="T224">
        <v>37.473205999999998</v>
      </c>
      <c r="U224">
        <v>126.88434700000001</v>
      </c>
      <c r="V224" t="s">
        <v>8601</v>
      </c>
      <c r="W224" t="s">
        <v>8602</v>
      </c>
      <c r="X224">
        <v>1</v>
      </c>
      <c r="Y224" t="s">
        <v>7810</v>
      </c>
      <c r="Z224" t="s">
        <v>7810</v>
      </c>
      <c r="AA224" t="s">
        <v>7811</v>
      </c>
      <c r="AB224" t="s">
        <v>8603</v>
      </c>
      <c r="AC224">
        <v>110000</v>
      </c>
      <c r="AD224" t="s">
        <v>7810</v>
      </c>
      <c r="AE224" s="2" t="str">
        <f>HYPERLINK("https://fin.land.naver.com/articles/"&amp;표3_[[#This Row],[매물번호]],"link")</f>
        <v>link</v>
      </c>
      <c r="AF224" s="8" t="str" cm="1">
        <f t="array" ref="AF224">_xlfn.LET(_xlpm.data,(지하철역사_IC!$D$2:$D$1282-표3_[[#This Row],[위도]])^2+(지하철역사_IC!$E$2:$E$1282-표3_[[#This Row],[경도]])^2,INDEX(지하철역사_IC!$B$2:$B$1282,MATCH(MIN(_xlpm.data),_xlpm.data,0)))</f>
        <v>독산</v>
      </c>
      <c r="AG224" s="8" t="str" cm="1">
        <f t="array" ref="AG224">_xlfn.TEXTJOIN(",",TRUE,IF(지하철역사_IC!$B$2:$B$1282=AF224,지하철역사_IC!$A$2:$A$1282,""))</f>
        <v>서울1호선,신안산선</v>
      </c>
      <c r="AH224" s="9" cm="1">
        <f t="array" ref="AH224">RADIANS(SMALL(SQRT((지하철역사_IC!$D$2:$D$1282-표3_[[#This Row],[위도]])^2+(지하철역사_IC!$E$2:$E$1282-표3_[[#This Row],[경도]])^2),1))*6378137</f>
        <v>923.85867330005135</v>
      </c>
      <c r="AI224" s="8" t="str" cm="1">
        <f t="array" ref="AI224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24" s="8" t="str" cm="1">
        <f t="array" ref="AJ224">_xlfn.TEXTJOIN(",",TRUE,IF(지하철역사_IC!$Q$2:$Q$439=AI224,지하철역사_IC!$P$2:$P$439,""))</f>
        <v>다락</v>
      </c>
      <c r="AK224" s="9" cm="1">
        <f t="array" ref="AK224">RADIANS(SMALL(SQRT((지하철역사_IC!$V$2:$V$439-표3_[[#This Row],[위도]])^2+(지하철역사_IC!$T$2:$T$439-표3_[[#This Row],[경도]])^2),1))*6378137</f>
        <v>313.2533304418472</v>
      </c>
      <c r="AL224" cm="1">
        <f t="array" ref="AL2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24" t="str" cm="1">
        <f t="array" ref="AM224">kakaolatlon(표3_[[#This Row],[위도]],표3_[[#This Row],[경도]],"parcel")</f>
        <v>서울 금천구 가산동 345-13</v>
      </c>
      <c r="AN224">
        <f t="shared" si="19"/>
        <v>15</v>
      </c>
      <c r="AO224" t="str">
        <f t="shared" si="20"/>
        <v>이내</v>
      </c>
      <c r="AP224">
        <f t="shared" si="21"/>
        <v>25</v>
      </c>
      <c r="AQ224">
        <f t="shared" si="22"/>
        <v>40</v>
      </c>
      <c r="AR224" t="str">
        <f t="shared" si="23"/>
        <v>1층</v>
      </c>
    </row>
    <row r="225" spans="1:44" x14ac:dyDescent="0.3">
      <c r="A225" t="s">
        <v>8604</v>
      </c>
      <c r="B225" t="s">
        <v>8221</v>
      </c>
      <c r="C225" t="s">
        <v>7830</v>
      </c>
      <c r="D225" t="s">
        <v>7767</v>
      </c>
      <c r="E225" t="s">
        <v>2682</v>
      </c>
      <c r="F225" t="s">
        <v>8164</v>
      </c>
      <c r="G225" t="s">
        <v>7940</v>
      </c>
      <c r="H225">
        <v>4</v>
      </c>
      <c r="I225">
        <v>30000</v>
      </c>
      <c r="J225">
        <v>0</v>
      </c>
      <c r="K225" s="5" t="s">
        <v>7852</v>
      </c>
      <c r="L225">
        <v>119</v>
      </c>
      <c r="M225">
        <v>35</v>
      </c>
      <c r="N225">
        <v>857</v>
      </c>
      <c r="O225">
        <v>83.79</v>
      </c>
      <c r="P225">
        <v>25</v>
      </c>
      <c r="Q225">
        <v>1200</v>
      </c>
      <c r="R225" t="s">
        <v>6154</v>
      </c>
      <c r="S225" s="1">
        <v>46049</v>
      </c>
      <c r="T225">
        <v>37.459423999999999</v>
      </c>
      <c r="U225">
        <v>126.88287699999999</v>
      </c>
      <c r="V225" t="s">
        <v>8605</v>
      </c>
      <c r="W225" t="s">
        <v>8223</v>
      </c>
      <c r="X225">
        <v>2</v>
      </c>
      <c r="Y225" t="s">
        <v>7852</v>
      </c>
      <c r="Z225" t="s">
        <v>7852</v>
      </c>
      <c r="AA225" t="s">
        <v>7949</v>
      </c>
      <c r="AB225" t="s">
        <v>8606</v>
      </c>
      <c r="AC225">
        <v>30000</v>
      </c>
      <c r="AD225" t="s">
        <v>7810</v>
      </c>
      <c r="AE225" s="2" t="str">
        <f>HYPERLINK("https://fin.land.naver.com/articles/"&amp;표3_[[#This Row],[매물번호]],"link")</f>
        <v>link</v>
      </c>
      <c r="AF225" s="8" t="str" cm="1">
        <f t="array" ref="AF225">_xlfn.LET(_xlpm.data,(지하철역사_IC!$D$2:$D$1282-표3_[[#This Row],[위도]])^2+(지하철역사_IC!$E$2:$E$1282-표3_[[#This Row],[경도]])^2,INDEX(지하철역사_IC!$B$2:$B$1282,MATCH(MIN(_xlpm.data),_xlpm.data,0)))</f>
        <v>독산</v>
      </c>
      <c r="AG225" s="8" t="str" cm="1">
        <f t="array" ref="AG225">_xlfn.TEXTJOIN(",",TRUE,IF(지하철역사_IC!$B$2:$B$1282=AF225,지하철역사_IC!$A$2:$A$1282,""))</f>
        <v>서울1호선,신안산선</v>
      </c>
      <c r="AH225" s="9" cm="1">
        <f t="array" ref="AH225">RADIANS(SMALL(SQRT((지하철역사_IC!$D$2:$D$1282-표3_[[#This Row],[위도]])^2+(지하철역사_IC!$E$2:$E$1282-표3_[[#This Row],[경도]])^2),1))*6378137</f>
        <v>1061.5947412846815</v>
      </c>
      <c r="AI225" s="8" t="str" cm="1">
        <f t="array" ref="AI225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25" s="8" t="str" cm="1">
        <f t="array" ref="AJ225">_xlfn.TEXTJOIN(",",TRUE,IF(지하철역사_IC!$Q$2:$Q$439=AI225,지하철역사_IC!$P$2:$P$439,""))</f>
        <v>다락</v>
      </c>
      <c r="AK225" s="9" cm="1">
        <f t="array" ref="AK225">RADIANS(SMALL(SQRT((지하철역사_IC!$V$2:$V$439-표3_[[#This Row],[위도]])^2+(지하철역사_IC!$T$2:$T$439-표3_[[#This Row],[경도]])^2),1))*6378137</f>
        <v>1151.730142882888</v>
      </c>
      <c r="AL225" t="str" cm="1">
        <f t="array" ref="AL2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5" t="str" cm="1">
        <f t="array" ref="AM225">kakaolatlon(표3_[[#This Row],[위도]],표3_[[#This Row],[경도]],"parcel")</f>
        <v>경기 광명시 하안동 200-1</v>
      </c>
      <c r="AN225">
        <f t="shared" si="19"/>
        <v>25</v>
      </c>
      <c r="AO225" t="str">
        <f t="shared" si="20"/>
        <v>이상</v>
      </c>
      <c r="AP225">
        <f t="shared" si="21"/>
        <v>26</v>
      </c>
      <c r="AQ225">
        <f t="shared" si="22"/>
        <v>20</v>
      </c>
      <c r="AR225" t="str">
        <f t="shared" si="23"/>
        <v>고</v>
      </c>
    </row>
    <row r="226" spans="1:44" x14ac:dyDescent="0.3">
      <c r="A226" t="s">
        <v>8607</v>
      </c>
      <c r="B226" t="s">
        <v>8221</v>
      </c>
      <c r="C226" t="s">
        <v>7830</v>
      </c>
      <c r="D226" t="s">
        <v>7767</v>
      </c>
      <c r="E226" t="s">
        <v>2682</v>
      </c>
      <c r="F226" t="s">
        <v>8164</v>
      </c>
      <c r="G226" t="s">
        <v>7839</v>
      </c>
      <c r="H226">
        <v>4</v>
      </c>
      <c r="I226">
        <v>35000</v>
      </c>
      <c r="J226">
        <v>0</v>
      </c>
      <c r="K226" s="5" t="s">
        <v>7822</v>
      </c>
      <c r="L226">
        <v>138</v>
      </c>
      <c r="M226">
        <v>41</v>
      </c>
      <c r="N226">
        <v>853</v>
      </c>
      <c r="O226">
        <v>106.08</v>
      </c>
      <c r="P226">
        <v>32</v>
      </c>
      <c r="Q226">
        <v>1094</v>
      </c>
      <c r="R226" t="s">
        <v>6154</v>
      </c>
      <c r="S226" s="1">
        <v>46049</v>
      </c>
      <c r="T226">
        <v>37.4574</v>
      </c>
      <c r="U226">
        <v>126.883813</v>
      </c>
      <c r="V226" t="s">
        <v>8608</v>
      </c>
      <c r="W226" t="s">
        <v>8223</v>
      </c>
      <c r="X226">
        <v>1</v>
      </c>
      <c r="Y226" t="s">
        <v>7810</v>
      </c>
      <c r="Z226" t="s">
        <v>7810</v>
      </c>
      <c r="AA226" t="s">
        <v>7949</v>
      </c>
      <c r="AB226" t="s">
        <v>8606</v>
      </c>
      <c r="AC226">
        <v>35000</v>
      </c>
      <c r="AD226" t="s">
        <v>7810</v>
      </c>
      <c r="AE226" s="2" t="str">
        <f>HYPERLINK("https://fin.land.naver.com/articles/"&amp;표3_[[#This Row],[매물번호]],"link")</f>
        <v>link</v>
      </c>
      <c r="AF226" s="8" t="str" cm="1">
        <f t="array" ref="AF22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26" s="8" t="str" cm="1">
        <f t="array" ref="AG226">_xlfn.TEXTJOIN(",",TRUE,IF(지하철역사_IC!$B$2:$B$1282=AF226,지하철역사_IC!$A$2:$A$1282,""))</f>
        <v>서울1호선</v>
      </c>
      <c r="AH226" s="9" cm="1">
        <f t="array" ref="AH226">RADIANS(SMALL(SQRT((지하철역사_IC!$D$2:$D$1282-표3_[[#This Row],[위도]])^2+(지하철역사_IC!$E$2:$E$1282-표3_[[#This Row],[경도]])^2),1))*6378137</f>
        <v>1157.5578919047455</v>
      </c>
      <c r="AI226" s="8" t="str" cm="1">
        <f t="array" ref="AI226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26" s="8" t="str" cm="1">
        <f t="array" ref="AJ226">_xlfn.TEXTJOIN(",",TRUE,IF(지하철역사_IC!$Q$2:$Q$439=AI226,지하철역사_IC!$P$2:$P$439,""))</f>
        <v>다락</v>
      </c>
      <c r="AK226" s="9" cm="1">
        <f t="array" ref="AK226">RADIANS(SMALL(SQRT((지하철역사_IC!$V$2:$V$439-표3_[[#This Row],[위도]])^2+(지하철역사_IC!$T$2:$T$439-표3_[[#This Row],[경도]])^2),1))*6378137</f>
        <v>1367.6696212406341</v>
      </c>
      <c r="AL226" t="str" cm="1">
        <f t="array" ref="AL2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6" t="str" cm="1">
        <f t="array" ref="AM226">kakaolatlon(표3_[[#This Row],[위도]],표3_[[#This Row],[경도]],"parcel")</f>
        <v>경기 광명시 하안동 260-4</v>
      </c>
      <c r="AN226">
        <f t="shared" si="19"/>
        <v>25</v>
      </c>
      <c r="AO226" t="str">
        <f t="shared" si="20"/>
        <v>이상</v>
      </c>
      <c r="AP226">
        <f t="shared" si="21"/>
        <v>26</v>
      </c>
      <c r="AQ226">
        <f t="shared" si="22"/>
        <v>30</v>
      </c>
      <c r="AR226" t="str">
        <f t="shared" si="23"/>
        <v>고</v>
      </c>
    </row>
    <row r="227" spans="1:44" x14ac:dyDescent="0.3">
      <c r="A227" t="s">
        <v>8609</v>
      </c>
      <c r="B227" t="s">
        <v>7904</v>
      </c>
      <c r="C227" t="s">
        <v>7803</v>
      </c>
      <c r="D227" t="s">
        <v>7767</v>
      </c>
      <c r="E227" t="s">
        <v>2682</v>
      </c>
      <c r="F227" t="s">
        <v>8164</v>
      </c>
      <c r="G227" t="s">
        <v>7805</v>
      </c>
      <c r="H227">
        <v>4</v>
      </c>
      <c r="I227">
        <v>20000</v>
      </c>
      <c r="J227">
        <v>0</v>
      </c>
      <c r="K227" s="5" t="s">
        <v>8208</v>
      </c>
      <c r="L227">
        <v>19</v>
      </c>
      <c r="M227">
        <v>5</v>
      </c>
      <c r="N227">
        <v>4000</v>
      </c>
      <c r="O227">
        <v>19.78</v>
      </c>
      <c r="P227">
        <v>5</v>
      </c>
      <c r="Q227">
        <v>4000</v>
      </c>
      <c r="R227" t="s">
        <v>7816</v>
      </c>
      <c r="S227" s="1">
        <v>46049</v>
      </c>
      <c r="T227">
        <v>37.476332999999997</v>
      </c>
      <c r="U227">
        <v>126.91233</v>
      </c>
      <c r="V227" t="s">
        <v>8610</v>
      </c>
      <c r="W227" t="s">
        <v>8148</v>
      </c>
      <c r="X227">
        <v>1</v>
      </c>
      <c r="Y227" t="s">
        <v>7810</v>
      </c>
      <c r="Z227" t="s">
        <v>7810</v>
      </c>
      <c r="AA227" t="s">
        <v>7819</v>
      </c>
      <c r="AB227" t="s">
        <v>8183</v>
      </c>
      <c r="AC227">
        <v>20000</v>
      </c>
      <c r="AD227" t="s">
        <v>7810</v>
      </c>
      <c r="AE227" s="2" t="str">
        <f>HYPERLINK("https://fin.land.naver.com/articles/"&amp;표3_[[#This Row],[매물번호]],"link")</f>
        <v>link</v>
      </c>
      <c r="AF227" s="8" t="str" cm="1">
        <f t="array" ref="AF227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227" s="8" t="str" cm="1">
        <f t="array" ref="AG227">_xlfn.TEXTJOIN(",",TRUE,IF(지하철역사_IC!$B$2:$B$1282=AF227,지하철역사_IC!$A$2:$A$1282,""))</f>
        <v>서울2호선</v>
      </c>
      <c r="AH227" s="9" cm="1">
        <f t="array" ref="AH227">RADIANS(SMALL(SQRT((지하철역사_IC!$D$2:$D$1282-표3_[[#This Row],[위도]])^2+(지하철역사_IC!$E$2:$E$1282-표3_[[#This Row],[경도]])^2),1))*6378137</f>
        <v>1250.6666915772773</v>
      </c>
      <c r="AI227" s="8" t="str" cm="1">
        <f t="array" ref="AI227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27" s="8" t="str" cm="1">
        <f t="array" ref="AJ227">_xlfn.TEXTJOIN(",",TRUE,IF(지하철역사_IC!$Q$2:$Q$439=AI227,지하철역사_IC!$P$2:$P$439,""))</f>
        <v>다락</v>
      </c>
      <c r="AK227" s="9" cm="1">
        <f t="array" ref="AK227">RADIANS(SMALL(SQRT((지하철역사_IC!$V$2:$V$439-표3_[[#This Row],[위도]])^2+(지하철역사_IC!$T$2:$T$439-표3_[[#This Row],[경도]])^2),1))*6378137</f>
        <v>644.86516441767697</v>
      </c>
      <c r="AL227" t="str" cm="1">
        <f t="array" ref="AL2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7" t="str" cm="1">
        <f t="array" ref="AM227">kakaolatlon(표3_[[#This Row],[위도]],표3_[[#This Row],[경도]],"parcel")</f>
        <v>서울 관악구 신림동 746-43</v>
      </c>
      <c r="AN227">
        <f t="shared" si="19"/>
        <v>25</v>
      </c>
      <c r="AO227" t="str">
        <f t="shared" si="20"/>
        <v>이상</v>
      </c>
      <c r="AP227">
        <f t="shared" si="21"/>
        <v>26</v>
      </c>
      <c r="AQ227">
        <f t="shared" si="22"/>
        <v>9</v>
      </c>
      <c r="AR227" t="str">
        <f t="shared" si="23"/>
        <v>1층</v>
      </c>
    </row>
    <row r="228" spans="1:44" x14ac:dyDescent="0.3">
      <c r="A228" t="s">
        <v>8611</v>
      </c>
      <c r="B228" t="s">
        <v>8221</v>
      </c>
      <c r="C228" t="s">
        <v>7830</v>
      </c>
      <c r="D228" t="s">
        <v>7767</v>
      </c>
      <c r="E228" t="s">
        <v>2682</v>
      </c>
      <c r="F228" t="s">
        <v>8164</v>
      </c>
      <c r="G228" t="s">
        <v>7839</v>
      </c>
      <c r="H228">
        <v>4</v>
      </c>
      <c r="I228">
        <v>60000</v>
      </c>
      <c r="J228">
        <v>0</v>
      </c>
      <c r="K228" s="5" t="s">
        <v>7965</v>
      </c>
      <c r="L228">
        <v>248</v>
      </c>
      <c r="M228">
        <v>75</v>
      </c>
      <c r="N228">
        <v>800</v>
      </c>
      <c r="O228">
        <v>190.36</v>
      </c>
      <c r="P228">
        <v>57</v>
      </c>
      <c r="Q228">
        <v>1053</v>
      </c>
      <c r="R228" t="s">
        <v>6154</v>
      </c>
      <c r="S228" s="1">
        <v>46049</v>
      </c>
      <c r="T228">
        <v>37.4574</v>
      </c>
      <c r="U228">
        <v>126.883813</v>
      </c>
      <c r="V228" t="s">
        <v>8612</v>
      </c>
      <c r="W228" t="s">
        <v>8223</v>
      </c>
      <c r="X228">
        <v>1</v>
      </c>
      <c r="Y228" t="s">
        <v>7810</v>
      </c>
      <c r="Z228" t="s">
        <v>7810</v>
      </c>
      <c r="AA228" t="s">
        <v>7949</v>
      </c>
      <c r="AB228" t="s">
        <v>8606</v>
      </c>
      <c r="AC228">
        <v>60000</v>
      </c>
      <c r="AD228" t="s">
        <v>7810</v>
      </c>
      <c r="AE228" s="2" t="str">
        <f>HYPERLINK("https://fin.land.naver.com/articles/"&amp;표3_[[#This Row],[매물번호]],"link")</f>
        <v>link</v>
      </c>
      <c r="AF228" s="8" t="str" cm="1">
        <f t="array" ref="AF228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28" s="8" t="str" cm="1">
        <f t="array" ref="AG228">_xlfn.TEXTJOIN(",",TRUE,IF(지하철역사_IC!$B$2:$B$1282=AF228,지하철역사_IC!$A$2:$A$1282,""))</f>
        <v>서울1호선</v>
      </c>
      <c r="AH228" s="9" cm="1">
        <f t="array" ref="AH228">RADIANS(SMALL(SQRT((지하철역사_IC!$D$2:$D$1282-표3_[[#This Row],[위도]])^2+(지하철역사_IC!$E$2:$E$1282-표3_[[#This Row],[경도]])^2),1))*6378137</f>
        <v>1157.5578919047455</v>
      </c>
      <c r="AI228" s="8" t="str" cm="1">
        <f t="array" ref="AI228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28" s="8" t="str" cm="1">
        <f t="array" ref="AJ228">_xlfn.TEXTJOIN(",",TRUE,IF(지하철역사_IC!$Q$2:$Q$439=AI228,지하철역사_IC!$P$2:$P$439,""))</f>
        <v>다락</v>
      </c>
      <c r="AK228" s="9" cm="1">
        <f t="array" ref="AK228">RADIANS(SMALL(SQRT((지하철역사_IC!$V$2:$V$439-표3_[[#This Row],[위도]])^2+(지하철역사_IC!$T$2:$T$439-표3_[[#This Row],[경도]])^2),1))*6378137</f>
        <v>1367.6696212406341</v>
      </c>
      <c r="AL228" t="str" cm="1">
        <f t="array" ref="AL2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28" t="str" cm="1">
        <f t="array" ref="AM228">kakaolatlon(표3_[[#This Row],[위도]],표3_[[#This Row],[경도]],"parcel")</f>
        <v>경기 광명시 하안동 260-4</v>
      </c>
      <c r="AN228">
        <f t="shared" si="19"/>
        <v>25</v>
      </c>
      <c r="AO228" t="str">
        <f t="shared" si="20"/>
        <v>이상</v>
      </c>
      <c r="AP228">
        <f t="shared" si="21"/>
        <v>26</v>
      </c>
      <c r="AQ228">
        <f t="shared" si="22"/>
        <v>40</v>
      </c>
      <c r="AR228" t="str">
        <f t="shared" si="23"/>
        <v>고</v>
      </c>
    </row>
    <row r="229" spans="1:44" x14ac:dyDescent="0.3">
      <c r="A229" t="s">
        <v>8613</v>
      </c>
      <c r="B229" t="s">
        <v>7829</v>
      </c>
      <c r="C229" t="s">
        <v>7846</v>
      </c>
      <c r="D229" t="s">
        <v>7767</v>
      </c>
      <c r="E229" t="s">
        <v>2682</v>
      </c>
      <c r="F229" t="s">
        <v>7831</v>
      </c>
      <c r="G229" t="s">
        <v>7814</v>
      </c>
      <c r="H229">
        <v>15</v>
      </c>
      <c r="I229">
        <v>49000</v>
      </c>
      <c r="J229">
        <v>0</v>
      </c>
      <c r="K229" s="5" t="s">
        <v>7919</v>
      </c>
      <c r="L229">
        <v>208</v>
      </c>
      <c r="M229">
        <v>62</v>
      </c>
      <c r="N229">
        <v>790</v>
      </c>
      <c r="O229">
        <v>104.58</v>
      </c>
      <c r="P229">
        <v>31</v>
      </c>
      <c r="Q229">
        <v>1581</v>
      </c>
      <c r="R229" t="s">
        <v>7924</v>
      </c>
      <c r="S229" s="1">
        <v>46038</v>
      </c>
      <c r="T229">
        <v>37.445824999999999</v>
      </c>
      <c r="U229">
        <v>126.894142</v>
      </c>
      <c r="V229" t="s">
        <v>7920</v>
      </c>
      <c r="W229" t="s">
        <v>8614</v>
      </c>
      <c r="X229">
        <v>1</v>
      </c>
      <c r="Y229" t="s">
        <v>7810</v>
      </c>
      <c r="Z229" t="s">
        <v>7810</v>
      </c>
      <c r="AA229" t="s">
        <v>7826</v>
      </c>
      <c r="AB229" t="s">
        <v>7922</v>
      </c>
      <c r="AC229">
        <v>49000</v>
      </c>
      <c r="AD229" t="s">
        <v>7810</v>
      </c>
      <c r="AE229" s="2" t="str">
        <f>HYPERLINK("https://fin.land.naver.com/articles/"&amp;표3_[[#This Row],[매물번호]],"link")</f>
        <v>link</v>
      </c>
      <c r="AF229" s="8" t="str" cm="1">
        <f t="array" ref="AF229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29" s="8" t="str" cm="1">
        <f t="array" ref="AG229">_xlfn.TEXTJOIN(",",TRUE,IF(지하철역사_IC!$B$2:$B$1282=AF229,지하철역사_IC!$A$2:$A$1282,""))</f>
        <v>신안산선</v>
      </c>
      <c r="AH229" s="9" cm="1">
        <f t="array" ref="AH229">RADIANS(SMALL(SQRT((지하철역사_IC!$D$2:$D$1282-표3_[[#This Row],[위도]])^2+(지하철역사_IC!$E$2:$E$1282-표3_[[#This Row],[경도]])^2),1))*6378137</f>
        <v>1230.8741880345376</v>
      </c>
      <c r="AI229" s="8" t="str" cm="1">
        <f t="array" ref="AI22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29" s="8" t="str" cm="1">
        <f t="array" ref="AJ229">_xlfn.TEXTJOIN(",",TRUE,IF(지하철역사_IC!$Q$2:$Q$439=AI229,지하철역사_IC!$P$2:$P$439,""))</f>
        <v>다락</v>
      </c>
      <c r="AK229" s="9" cm="1">
        <f t="array" ref="AK229">RADIANS(SMALL(SQRT((지하철역사_IC!$V$2:$V$439-표3_[[#This Row],[위도]])^2+(지하철역사_IC!$T$2:$T$439-표3_[[#This Row],[경도]])^2),1))*6378137</f>
        <v>38.541097200090739</v>
      </c>
      <c r="AL229" cm="1">
        <f t="array" ref="AL2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29" t="str" cm="1">
        <f t="array" ref="AM229">kakaolatlon(표3_[[#This Row],[위도]],표3_[[#This Row],[경도]],"parcel")</f>
        <v>경기 광명시 소하동 1344</v>
      </c>
      <c r="AN229">
        <f t="shared" si="19"/>
        <v>4</v>
      </c>
      <c r="AO229" t="str">
        <f t="shared" si="20"/>
        <v>이내</v>
      </c>
      <c r="AP229">
        <f t="shared" si="21"/>
        <v>10</v>
      </c>
      <c r="AQ229">
        <f t="shared" si="22"/>
        <v>30</v>
      </c>
      <c r="AR229" t="str">
        <f t="shared" si="23"/>
        <v>저</v>
      </c>
    </row>
    <row r="230" spans="1:44" x14ac:dyDescent="0.3">
      <c r="A230" t="s">
        <v>8615</v>
      </c>
      <c r="B230" t="s">
        <v>7845</v>
      </c>
      <c r="C230" t="s">
        <v>7846</v>
      </c>
      <c r="D230" t="s">
        <v>7767</v>
      </c>
      <c r="E230" t="s">
        <v>2682</v>
      </c>
      <c r="F230" t="s">
        <v>7804</v>
      </c>
      <c r="G230" t="s">
        <v>7805</v>
      </c>
      <c r="H230">
        <v>3</v>
      </c>
      <c r="I230">
        <v>50000</v>
      </c>
      <c r="J230">
        <v>0</v>
      </c>
      <c r="K230" s="5" t="s">
        <v>7847</v>
      </c>
      <c r="L230">
        <v>91</v>
      </c>
      <c r="M230">
        <v>27</v>
      </c>
      <c r="N230">
        <v>1851</v>
      </c>
      <c r="O230">
        <v>39.75</v>
      </c>
      <c r="P230">
        <v>12</v>
      </c>
      <c r="Q230">
        <v>4167</v>
      </c>
      <c r="R230" t="s">
        <v>7816</v>
      </c>
      <c r="S230" s="1">
        <v>46038</v>
      </c>
      <c r="T230">
        <v>37.459983000000001</v>
      </c>
      <c r="U230">
        <v>126.897244</v>
      </c>
      <c r="V230" t="s">
        <v>8616</v>
      </c>
      <c r="W230" t="s">
        <v>8187</v>
      </c>
      <c r="X230">
        <v>1</v>
      </c>
      <c r="Y230" t="s">
        <v>7810</v>
      </c>
      <c r="Z230" t="s">
        <v>7810</v>
      </c>
      <c r="AA230" t="s">
        <v>7811</v>
      </c>
      <c r="AB230" t="s">
        <v>8617</v>
      </c>
      <c r="AC230">
        <v>50000</v>
      </c>
      <c r="AD230" t="s">
        <v>7810</v>
      </c>
      <c r="AE230" s="2" t="str">
        <f>HYPERLINK("https://fin.land.naver.com/articles/"&amp;표3_[[#This Row],[매물번호]],"link")</f>
        <v>link</v>
      </c>
      <c r="AF230" s="8" t="str" cm="1">
        <f t="array" ref="AF23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30" s="8" t="str" cm="1">
        <f t="array" ref="AG230">_xlfn.TEXTJOIN(",",TRUE,IF(지하철역사_IC!$B$2:$B$1282=AF230,지하철역사_IC!$A$2:$A$1282,""))</f>
        <v>서울1호선</v>
      </c>
      <c r="AH230" s="9" cm="1">
        <f t="array" ref="AH230">RADIANS(SMALL(SQRT((지하철역사_IC!$D$2:$D$1282-표3_[[#This Row],[위도]])^2+(지하철역사_IC!$E$2:$E$1282-표3_[[#This Row],[경도]])^2),1))*6378137</f>
        <v>480.54200529413919</v>
      </c>
      <c r="AI230" s="8" t="str" cm="1">
        <f t="array" ref="AI23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30" s="8" t="str" cm="1">
        <f t="array" ref="AJ230">_xlfn.TEXTJOIN(",",TRUE,IF(지하철역사_IC!$Q$2:$Q$439=AI230,지하철역사_IC!$P$2:$P$439,""))</f>
        <v>다락</v>
      </c>
      <c r="AK230" s="9" cm="1">
        <f t="array" ref="AK230">RADIANS(SMALL(SQRT((지하철역사_IC!$V$2:$V$439-표3_[[#This Row],[위도]])^2+(지하철역사_IC!$T$2:$T$439-표3_[[#This Row],[경도]])^2),1))*6378137</f>
        <v>859.67094194224592</v>
      </c>
      <c r="AL230" t="str" cm="1">
        <f t="array" ref="AL2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30" t="str" cm="1">
        <f t="array" ref="AM230">kakaolatlon(표3_[[#This Row],[위도]],표3_[[#This Row],[경도]],"parcel")</f>
        <v>서울 금천구 독산동 1155</v>
      </c>
      <c r="AN230">
        <f t="shared" si="19"/>
        <v>10</v>
      </c>
      <c r="AO230" t="str">
        <f t="shared" si="20"/>
        <v>이내</v>
      </c>
      <c r="AP230">
        <f t="shared" si="21"/>
        <v>10</v>
      </c>
      <c r="AQ230">
        <f t="shared" si="22"/>
        <v>10</v>
      </c>
      <c r="AR230" t="str">
        <f t="shared" si="23"/>
        <v>1층</v>
      </c>
    </row>
    <row r="231" spans="1:44" x14ac:dyDescent="0.3">
      <c r="A231" t="s">
        <v>8618</v>
      </c>
      <c r="B231" t="s">
        <v>7802</v>
      </c>
      <c r="C231" t="s">
        <v>7846</v>
      </c>
      <c r="D231" t="s">
        <v>7767</v>
      </c>
      <c r="E231" t="s">
        <v>2682</v>
      </c>
      <c r="F231" t="s">
        <v>7804</v>
      </c>
      <c r="G231" t="s">
        <v>7814</v>
      </c>
      <c r="H231">
        <v>14</v>
      </c>
      <c r="I231">
        <v>160000</v>
      </c>
      <c r="J231">
        <v>0</v>
      </c>
      <c r="K231" s="5" t="s">
        <v>8348</v>
      </c>
      <c r="L231">
        <v>187</v>
      </c>
      <c r="M231">
        <v>56</v>
      </c>
      <c r="N231">
        <v>2857</v>
      </c>
      <c r="O231">
        <v>136.5</v>
      </c>
      <c r="P231">
        <v>41</v>
      </c>
      <c r="Q231">
        <v>3902</v>
      </c>
      <c r="R231" t="s">
        <v>7936</v>
      </c>
      <c r="S231" s="1">
        <v>46038</v>
      </c>
      <c r="T231">
        <v>37.477482000000002</v>
      </c>
      <c r="U231">
        <v>126.891238</v>
      </c>
      <c r="V231" t="s">
        <v>8619</v>
      </c>
      <c r="W231" t="s">
        <v>8620</v>
      </c>
      <c r="X231">
        <v>1</v>
      </c>
      <c r="Y231" t="s">
        <v>7810</v>
      </c>
      <c r="Z231" t="s">
        <v>7810</v>
      </c>
      <c r="AA231" t="s">
        <v>7819</v>
      </c>
      <c r="AB231" t="s">
        <v>7871</v>
      </c>
      <c r="AC231">
        <v>160000</v>
      </c>
      <c r="AD231" t="s">
        <v>7810</v>
      </c>
      <c r="AE231" s="2" t="str">
        <f>HYPERLINK("https://fin.land.naver.com/articles/"&amp;표3_[[#This Row],[매물번호]],"link")</f>
        <v>link</v>
      </c>
      <c r="AF231" s="8" t="str" cm="1">
        <f t="array" ref="AF231">_xlfn.LET(_xlpm.data,(지하철역사_IC!$D$2:$D$1282-표3_[[#This Row],[위도]])^2+(지하철역사_IC!$E$2:$E$1282-표3_[[#This Row],[경도]])^2,INDEX(지하철역사_IC!$B$2:$B$1282,MATCH(MIN(_xlpm.data),_xlpm.data,0)))</f>
        <v>남구로</v>
      </c>
      <c r="AG231" s="8" t="str" cm="1">
        <f t="array" ref="AG231">_xlfn.TEXTJOIN(",",TRUE,IF(지하철역사_IC!$B$2:$B$1282=AF231,지하철역사_IC!$A$2:$A$1282,""))</f>
        <v>서울7호선</v>
      </c>
      <c r="AH231" s="9" cm="1">
        <f t="array" ref="AH231">RADIANS(SMALL(SQRT((지하철역사_IC!$D$2:$D$1282-표3_[[#This Row],[위도]])^2+(지하철역사_IC!$E$2:$E$1282-표3_[[#This Row],[경도]])^2),1))*6378137</f>
        <v>969.20750232146929</v>
      </c>
      <c r="AI231" s="8" t="str" cm="1">
        <f t="array" ref="AI231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231" s="8" t="str" cm="1">
        <f t="array" ref="AJ231">_xlfn.TEXTJOIN(",",TRUE,IF(지하철역사_IC!$Q$2:$Q$439=AI231,지하철역사_IC!$P$2:$P$439,""))</f>
        <v>다락</v>
      </c>
      <c r="AK231" s="9" cm="1">
        <f t="array" ref="AK231">RADIANS(SMALL(SQRT((지하철역사_IC!$V$2:$V$439-표3_[[#This Row],[위도]])^2+(지하철역사_IC!$T$2:$T$439-표3_[[#This Row],[경도]])^2),1))*6378137</f>
        <v>206.89181155917842</v>
      </c>
      <c r="AL231" cm="1">
        <f t="array" ref="AL2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4</v>
      </c>
      <c r="AM231" t="str" cm="1">
        <f t="array" ref="AM231">kakaolatlon(표3_[[#This Row],[위도]],표3_[[#This Row],[경도]],"parcel")</f>
        <v>서울 금천구 가산동 143-7</v>
      </c>
      <c r="AN231">
        <f t="shared" si="19"/>
        <v>4</v>
      </c>
      <c r="AO231" t="str">
        <f t="shared" si="20"/>
        <v>이내</v>
      </c>
      <c r="AP231">
        <f t="shared" si="21"/>
        <v>10</v>
      </c>
      <c r="AQ231">
        <f t="shared" si="22"/>
        <v>40</v>
      </c>
      <c r="AR231" t="str">
        <f t="shared" si="23"/>
        <v>저</v>
      </c>
    </row>
    <row r="232" spans="1:44" x14ac:dyDescent="0.3">
      <c r="A232" t="s">
        <v>8621</v>
      </c>
      <c r="B232" t="s">
        <v>7829</v>
      </c>
      <c r="C232" t="s">
        <v>7846</v>
      </c>
      <c r="D232" t="s">
        <v>7767</v>
      </c>
      <c r="E232" t="s">
        <v>2682</v>
      </c>
      <c r="F232" t="s">
        <v>7831</v>
      </c>
      <c r="G232" t="s">
        <v>7805</v>
      </c>
      <c r="H232">
        <v>10</v>
      </c>
      <c r="I232">
        <v>75000</v>
      </c>
      <c r="J232">
        <v>0</v>
      </c>
      <c r="K232" s="5" t="s">
        <v>7863</v>
      </c>
      <c r="L232">
        <v>40</v>
      </c>
      <c r="M232">
        <v>12</v>
      </c>
      <c r="N232">
        <v>6250</v>
      </c>
      <c r="O232">
        <v>40.25</v>
      </c>
      <c r="P232">
        <v>12</v>
      </c>
      <c r="Q232">
        <v>6250</v>
      </c>
      <c r="R232" t="s">
        <v>7807</v>
      </c>
      <c r="S232" s="1">
        <v>46038</v>
      </c>
      <c r="T232">
        <v>37.451531000000003</v>
      </c>
      <c r="U232">
        <v>126.890733</v>
      </c>
      <c r="V232" t="s">
        <v>8622</v>
      </c>
      <c r="W232" t="s">
        <v>8528</v>
      </c>
      <c r="X232">
        <v>1</v>
      </c>
      <c r="Y232" t="s">
        <v>7810</v>
      </c>
      <c r="Z232" t="s">
        <v>7810</v>
      </c>
      <c r="AA232" t="s">
        <v>7811</v>
      </c>
      <c r="AB232" t="s">
        <v>8623</v>
      </c>
      <c r="AC232">
        <v>75000</v>
      </c>
      <c r="AD232" t="s">
        <v>7810</v>
      </c>
      <c r="AE232" s="2" t="str">
        <f>HYPERLINK("https://fin.land.naver.com/articles/"&amp;표3_[[#This Row],[매물번호]],"link")</f>
        <v>link</v>
      </c>
      <c r="AF232" s="8" t="str" cm="1">
        <f t="array" ref="AF23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32" s="8" t="str" cm="1">
        <f t="array" ref="AG232">_xlfn.TEXTJOIN(",",TRUE,IF(지하철역사_IC!$B$2:$B$1282=AF232,지하철역사_IC!$A$2:$A$1282,""))</f>
        <v>서울1호선</v>
      </c>
      <c r="AH232" s="9" cm="1">
        <f t="array" ref="AH232">RADIANS(SMALL(SQRT((지하철역사_IC!$D$2:$D$1282-표3_[[#This Row],[위도]])^2+(지하철역사_IC!$E$2:$E$1282-표3_[[#This Row],[경도]])^2),1))*6378137</f>
        <v>713.51258867638421</v>
      </c>
      <c r="AI232" s="8" t="str" cm="1">
        <f t="array" ref="AI232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32" s="8" t="str" cm="1">
        <f t="array" ref="AJ232">_xlfn.TEXTJOIN(",",TRUE,IF(지하철역사_IC!$Q$2:$Q$439=AI232,지하철역사_IC!$P$2:$P$439,""))</f>
        <v>다락</v>
      </c>
      <c r="AK232" s="9" cm="1">
        <f t="array" ref="AK232">RADIANS(SMALL(SQRT((지하철역사_IC!$V$2:$V$439-표3_[[#This Row],[위도]])^2+(지하철역사_IC!$T$2:$T$439-표3_[[#This Row],[경도]])^2),1))*6378137</f>
        <v>758.94146793722621</v>
      </c>
      <c r="AL232" t="str" cm="1">
        <f t="array" ref="AL2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32" t="str" cm="1">
        <f t="array" ref="AM232">kakaolatlon(표3_[[#This Row],[위도]],표3_[[#This Row],[경도]],"parcel")</f>
        <v>경기 광명시 소하동 36-52</v>
      </c>
      <c r="AN232">
        <f t="shared" si="19"/>
        <v>10</v>
      </c>
      <c r="AO232" t="str">
        <f t="shared" si="20"/>
        <v>이내</v>
      </c>
      <c r="AP232">
        <f t="shared" si="21"/>
        <v>10</v>
      </c>
      <c r="AQ232">
        <f t="shared" si="22"/>
        <v>10</v>
      </c>
      <c r="AR232" t="str">
        <f t="shared" si="23"/>
        <v>1층</v>
      </c>
    </row>
    <row r="233" spans="1:44" x14ac:dyDescent="0.3">
      <c r="A233" t="s">
        <v>8624</v>
      </c>
      <c r="B233" t="s">
        <v>7829</v>
      </c>
      <c r="C233" t="s">
        <v>7846</v>
      </c>
      <c r="D233" t="s">
        <v>7767</v>
      </c>
      <c r="E233" t="s">
        <v>2682</v>
      </c>
      <c r="F233" t="s">
        <v>8164</v>
      </c>
      <c r="G233" t="s">
        <v>7940</v>
      </c>
      <c r="H233">
        <v>10</v>
      </c>
      <c r="I233">
        <v>41000</v>
      </c>
      <c r="J233">
        <v>0</v>
      </c>
      <c r="K233" s="5" t="s">
        <v>8625</v>
      </c>
      <c r="L233">
        <v>95</v>
      </c>
      <c r="M233">
        <v>28</v>
      </c>
      <c r="N233">
        <v>1464</v>
      </c>
      <c r="O233">
        <v>95.46</v>
      </c>
      <c r="P233">
        <v>28</v>
      </c>
      <c r="Q233">
        <v>1464</v>
      </c>
      <c r="R233" t="s">
        <v>7807</v>
      </c>
      <c r="S233" s="1">
        <v>46048</v>
      </c>
      <c r="T233">
        <v>37.44847</v>
      </c>
      <c r="U233">
        <v>126.884057</v>
      </c>
      <c r="V233" t="s">
        <v>8626</v>
      </c>
      <c r="W233" t="s">
        <v>7890</v>
      </c>
      <c r="X233">
        <v>1</v>
      </c>
      <c r="Y233" t="s">
        <v>7810</v>
      </c>
      <c r="Z233" t="s">
        <v>7810</v>
      </c>
      <c r="AA233" t="s">
        <v>7811</v>
      </c>
      <c r="AB233" t="s">
        <v>8488</v>
      </c>
      <c r="AC233">
        <v>41000</v>
      </c>
      <c r="AD233" t="s">
        <v>7810</v>
      </c>
      <c r="AE233" s="2" t="str">
        <f>HYPERLINK("https://fin.land.naver.com/articles/"&amp;표3_[[#This Row],[매물번호]],"link")</f>
        <v>link</v>
      </c>
      <c r="AF233" s="8" t="str" cm="1">
        <f t="array" ref="AF23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33" s="8" t="str" cm="1">
        <f t="array" ref="AG233">_xlfn.TEXTJOIN(",",TRUE,IF(지하철역사_IC!$B$2:$B$1282=AF233,지하철역사_IC!$A$2:$A$1282,""))</f>
        <v>서울1호선</v>
      </c>
      <c r="AH233" s="9" cm="1">
        <f t="array" ref="AH233">RADIANS(SMALL(SQRT((지하철역사_IC!$D$2:$D$1282-표3_[[#This Row],[위도]])^2+(지하철역사_IC!$E$2:$E$1282-표3_[[#This Row],[경도]])^2),1))*6378137</f>
        <v>1469.7605838612124</v>
      </c>
      <c r="AI233" s="8" t="str" cm="1">
        <f t="array" ref="AI23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33" s="8" t="str" cm="1">
        <f t="array" ref="AJ233">_xlfn.TEXTJOIN(",",TRUE,IF(지하철역사_IC!$Q$2:$Q$439=AI233,지하철역사_IC!$P$2:$P$439,""))</f>
        <v>다락</v>
      </c>
      <c r="AK233" s="9" cm="1">
        <f t="array" ref="AK233">RADIANS(SMALL(SQRT((지하철역사_IC!$V$2:$V$439-표3_[[#This Row],[위도]])^2+(지하철역사_IC!$T$2:$T$439-표3_[[#This Row],[경도]])^2),1))*6378137</f>
        <v>1150.4964868655129</v>
      </c>
      <c r="AL233" t="str" cm="1">
        <f t="array" ref="AL2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33" t="str" cm="1">
        <f t="array" ref="AM233">kakaolatlon(표3_[[#This Row],[위도]],표3_[[#This Row],[경도]],"parcel")</f>
        <v>경기 광명시 소하동 1335</v>
      </c>
      <c r="AN233">
        <f t="shared" si="19"/>
        <v>10</v>
      </c>
      <c r="AO233" t="str">
        <f t="shared" si="20"/>
        <v>이내</v>
      </c>
      <c r="AP233">
        <f t="shared" si="21"/>
        <v>10</v>
      </c>
      <c r="AQ233">
        <f t="shared" si="22"/>
        <v>20</v>
      </c>
      <c r="AR233" t="str">
        <f t="shared" si="23"/>
        <v>저</v>
      </c>
    </row>
    <row r="234" spans="1:44" x14ac:dyDescent="0.3">
      <c r="A234" t="s">
        <v>8627</v>
      </c>
      <c r="B234" t="s">
        <v>7862</v>
      </c>
      <c r="C234" t="s">
        <v>7846</v>
      </c>
      <c r="D234" t="s">
        <v>7767</v>
      </c>
      <c r="E234" t="s">
        <v>2682</v>
      </c>
      <c r="F234" t="s">
        <v>8164</v>
      </c>
      <c r="G234" t="s">
        <v>7805</v>
      </c>
      <c r="H234">
        <v>14</v>
      </c>
      <c r="I234">
        <v>135000</v>
      </c>
      <c r="J234">
        <v>0</v>
      </c>
      <c r="K234" s="5" t="s">
        <v>8628</v>
      </c>
      <c r="L234">
        <v>208</v>
      </c>
      <c r="M234">
        <v>62</v>
      </c>
      <c r="N234">
        <v>2177</v>
      </c>
      <c r="O234">
        <v>125.97</v>
      </c>
      <c r="P234">
        <v>38</v>
      </c>
      <c r="Q234">
        <v>3553</v>
      </c>
      <c r="R234" t="s">
        <v>7807</v>
      </c>
      <c r="S234" s="1">
        <v>46048</v>
      </c>
      <c r="T234">
        <v>37.482902000000003</v>
      </c>
      <c r="U234">
        <v>126.896047</v>
      </c>
      <c r="V234" t="s">
        <v>8629</v>
      </c>
      <c r="W234" t="s">
        <v>7809</v>
      </c>
      <c r="X234">
        <v>2</v>
      </c>
      <c r="Y234" t="s">
        <v>8628</v>
      </c>
      <c r="Z234" t="s">
        <v>8131</v>
      </c>
      <c r="AA234" t="s">
        <v>7896</v>
      </c>
      <c r="AB234" t="s">
        <v>7982</v>
      </c>
      <c r="AC234">
        <v>135000</v>
      </c>
      <c r="AD234" t="s">
        <v>7810</v>
      </c>
      <c r="AE234" s="2" t="str">
        <f>HYPERLINK("https://fin.land.naver.com/articles/"&amp;표3_[[#This Row],[매물번호]],"link")</f>
        <v>link</v>
      </c>
      <c r="AF234" s="8" t="str" cm="1">
        <f t="array" ref="AF23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34" s="8" t="str" cm="1">
        <f t="array" ref="AG234">_xlfn.TEXTJOIN(",",TRUE,IF(지하철역사_IC!$B$2:$B$1282=AF234,지하철역사_IC!$A$2:$A$1282,""))</f>
        <v>서울2호선,신안산선</v>
      </c>
      <c r="AH234" s="9" cm="1">
        <f t="array" ref="AH234">RADIANS(SMALL(SQRT((지하철역사_IC!$D$2:$D$1282-표3_[[#This Row],[위도]])^2+(지하철역사_IC!$E$2:$E$1282-표3_[[#This Row],[경도]])^2),1))*6378137</f>
        <v>606.22679145976269</v>
      </c>
      <c r="AI234" s="8" t="str" cm="1">
        <f t="array" ref="AI234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234" s="8" t="str" cm="1">
        <f t="array" ref="AJ234">_xlfn.TEXTJOIN(",",TRUE,IF(지하철역사_IC!$Q$2:$Q$439=AI234,지하철역사_IC!$P$2:$P$439,""))</f>
        <v>다락</v>
      </c>
      <c r="AK234" s="9" cm="1">
        <f t="array" ref="AK234">RADIANS(SMALL(SQRT((지하철역사_IC!$V$2:$V$439-표3_[[#This Row],[위도]])^2+(지하철역사_IC!$T$2:$T$439-표3_[[#This Row],[경도]])^2),1))*6378137</f>
        <v>319.94925323656668</v>
      </c>
      <c r="AL234" cm="1">
        <f t="array" ref="AL2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34" t="str" cm="1">
        <f t="array" ref="AM234">kakaolatlon(표3_[[#This Row],[위도]],표3_[[#This Row],[경도]],"parcel")</f>
        <v>서울 구로구 구로동 222-8</v>
      </c>
      <c r="AN234">
        <f t="shared" si="19"/>
        <v>25</v>
      </c>
      <c r="AO234" t="str">
        <f t="shared" si="20"/>
        <v>이내</v>
      </c>
      <c r="AP234">
        <f t="shared" si="21"/>
        <v>26</v>
      </c>
      <c r="AQ234">
        <f t="shared" si="22"/>
        <v>30</v>
      </c>
      <c r="AR234" t="str">
        <f t="shared" si="23"/>
        <v>1층</v>
      </c>
    </row>
    <row r="235" spans="1:44" x14ac:dyDescent="0.3">
      <c r="A235" t="s">
        <v>8630</v>
      </c>
      <c r="B235" t="s">
        <v>7802</v>
      </c>
      <c r="C235" t="s">
        <v>7846</v>
      </c>
      <c r="D235" t="s">
        <v>7767</v>
      </c>
      <c r="E235" t="s">
        <v>2682</v>
      </c>
      <c r="F235" t="s">
        <v>8164</v>
      </c>
      <c r="G235" t="s">
        <v>7805</v>
      </c>
      <c r="H235">
        <v>15</v>
      </c>
      <c r="I235">
        <v>220000</v>
      </c>
      <c r="J235">
        <v>0</v>
      </c>
      <c r="K235" s="5" t="s">
        <v>8185</v>
      </c>
      <c r="L235">
        <v>261</v>
      </c>
      <c r="M235">
        <v>78</v>
      </c>
      <c r="N235">
        <v>2820</v>
      </c>
      <c r="O235">
        <v>139.34</v>
      </c>
      <c r="P235">
        <v>42</v>
      </c>
      <c r="Q235">
        <v>5238</v>
      </c>
      <c r="R235" t="s">
        <v>7807</v>
      </c>
      <c r="S235" s="1">
        <v>46048</v>
      </c>
      <c r="T235">
        <v>37.466239000000002</v>
      </c>
      <c r="U235">
        <v>126.887102</v>
      </c>
      <c r="V235" t="s">
        <v>8631</v>
      </c>
      <c r="W235" t="s">
        <v>8632</v>
      </c>
      <c r="X235">
        <v>1</v>
      </c>
      <c r="Y235" t="s">
        <v>7810</v>
      </c>
      <c r="Z235" t="s">
        <v>7810</v>
      </c>
      <c r="AA235" t="s">
        <v>7826</v>
      </c>
      <c r="AB235" t="s">
        <v>8548</v>
      </c>
      <c r="AC235">
        <v>220000</v>
      </c>
      <c r="AD235" t="s">
        <v>7810</v>
      </c>
      <c r="AE235" s="2" t="str">
        <f>HYPERLINK("https://fin.land.naver.com/articles/"&amp;표3_[[#This Row],[매물번호]],"link")</f>
        <v>link</v>
      </c>
      <c r="AF235" s="8" t="str" cm="1">
        <f t="array" ref="AF235">_xlfn.LET(_xlpm.data,(지하철역사_IC!$D$2:$D$1282-표3_[[#This Row],[위도]])^2+(지하철역사_IC!$E$2:$E$1282-표3_[[#This Row],[경도]])^2,INDEX(지하철역사_IC!$B$2:$B$1282,MATCH(MIN(_xlpm.data),_xlpm.data,0)))</f>
        <v>독산</v>
      </c>
      <c r="AG235" s="8" t="str" cm="1">
        <f t="array" ref="AG235">_xlfn.TEXTJOIN(",",TRUE,IF(지하철역사_IC!$B$2:$B$1282=AF235,지하철역사_IC!$A$2:$A$1282,""))</f>
        <v>서울1호선,신안산선</v>
      </c>
      <c r="AH235" s="9" cm="1">
        <f t="array" ref="AH235">RADIANS(SMALL(SQRT((지하철역사_IC!$D$2:$D$1282-표3_[[#This Row],[위도]])^2+(지하철역사_IC!$E$2:$E$1282-표3_[[#This Row],[경도]])^2),1))*6378137</f>
        <v>241.62502067868189</v>
      </c>
      <c r="AI235" s="8" t="str" cm="1">
        <f t="array" ref="AI235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35" s="8" t="str" cm="1">
        <f t="array" ref="AJ235">_xlfn.TEXTJOIN(",",TRUE,IF(지하철역사_IC!$Q$2:$Q$439=AI235,지하철역사_IC!$P$2:$P$439,""))</f>
        <v>다락</v>
      </c>
      <c r="AK235" s="9" cm="1">
        <f t="array" ref="AK235">RADIANS(SMALL(SQRT((지하철역사_IC!$V$2:$V$439-표3_[[#This Row],[위도]])^2+(지하철역사_IC!$T$2:$T$439-표3_[[#This Row],[경도]])^2),1))*6378137</f>
        <v>497.02499885651935</v>
      </c>
      <c r="AL235" cm="1">
        <f t="array" ref="AL2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35" t="str" cm="1">
        <f t="array" ref="AM235">kakaolatlon(표3_[[#This Row],[위도]],표3_[[#This Row],[경도]],"parcel")</f>
        <v>서울 금천구 가산동 691-3</v>
      </c>
      <c r="AN235">
        <f t="shared" si="19"/>
        <v>15</v>
      </c>
      <c r="AO235" t="str">
        <f t="shared" si="20"/>
        <v>이내</v>
      </c>
      <c r="AP235">
        <f t="shared" si="21"/>
        <v>25</v>
      </c>
      <c r="AQ235">
        <f t="shared" si="22"/>
        <v>40</v>
      </c>
      <c r="AR235" t="str">
        <f t="shared" si="23"/>
        <v>1층</v>
      </c>
    </row>
    <row r="236" spans="1:44" x14ac:dyDescent="0.3">
      <c r="A236" t="s">
        <v>8633</v>
      </c>
      <c r="B236" t="s">
        <v>7802</v>
      </c>
      <c r="C236" t="s">
        <v>7830</v>
      </c>
      <c r="D236" t="s">
        <v>7767</v>
      </c>
      <c r="E236" t="s">
        <v>2682</v>
      </c>
      <c r="F236" t="s">
        <v>8164</v>
      </c>
      <c r="G236" t="s">
        <v>6152</v>
      </c>
      <c r="H236">
        <v>18</v>
      </c>
      <c r="I236">
        <v>45000</v>
      </c>
      <c r="J236">
        <v>0</v>
      </c>
      <c r="K236" s="5" t="s">
        <v>7930</v>
      </c>
      <c r="L236">
        <v>249</v>
      </c>
      <c r="M236">
        <v>75</v>
      </c>
      <c r="N236">
        <v>600</v>
      </c>
      <c r="O236">
        <v>129.66999999999999</v>
      </c>
      <c r="P236">
        <v>39</v>
      </c>
      <c r="Q236">
        <v>1154</v>
      </c>
      <c r="R236" t="s">
        <v>7936</v>
      </c>
      <c r="S236" s="1">
        <v>46048</v>
      </c>
      <c r="T236">
        <v>37.473396999999999</v>
      </c>
      <c r="U236">
        <v>126.885446</v>
      </c>
      <c r="V236" t="s">
        <v>8371</v>
      </c>
      <c r="W236" t="s">
        <v>7855</v>
      </c>
      <c r="X236">
        <v>1</v>
      </c>
      <c r="Y236" t="s">
        <v>7810</v>
      </c>
      <c r="Z236" t="s">
        <v>7810</v>
      </c>
      <c r="AA236" t="s">
        <v>7811</v>
      </c>
      <c r="AB236" t="s">
        <v>8372</v>
      </c>
      <c r="AC236">
        <v>45000</v>
      </c>
      <c r="AD236" t="s">
        <v>7810</v>
      </c>
      <c r="AE236" s="2" t="str">
        <f>HYPERLINK("https://fin.land.naver.com/articles/"&amp;표3_[[#This Row],[매물번호]],"link")</f>
        <v>link</v>
      </c>
      <c r="AF236" s="8" t="str" cm="1">
        <f t="array" ref="AF236">_xlfn.LET(_xlpm.data,(지하철역사_IC!$D$2:$D$1282-표3_[[#This Row],[위도]])^2+(지하철역사_IC!$E$2:$E$1282-표3_[[#This Row],[경도]])^2,INDEX(지하철역사_IC!$B$2:$B$1282,MATCH(MIN(_xlpm.data),_xlpm.data,0)))</f>
        <v>독산</v>
      </c>
      <c r="AG236" s="8" t="str" cm="1">
        <f t="array" ref="AG236">_xlfn.TEXTJOIN(",",TRUE,IF(지하철역사_IC!$B$2:$B$1282=AF236,지하철역사_IC!$A$2:$A$1282,""))</f>
        <v>서울1호선,신안산선</v>
      </c>
      <c r="AH236" s="9" cm="1">
        <f t="array" ref="AH236">RADIANS(SMALL(SQRT((지하철역사_IC!$D$2:$D$1282-표3_[[#This Row],[위도]])^2+(지하철역사_IC!$E$2:$E$1282-표3_[[#This Row],[경도]])^2),1))*6378137</f>
        <v>875.74449224348984</v>
      </c>
      <c r="AI236" s="8" t="str" cm="1">
        <f t="array" ref="AI236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36" s="8" t="str" cm="1">
        <f t="array" ref="AJ236">_xlfn.TEXTJOIN(",",TRUE,IF(지하철역사_IC!$Q$2:$Q$439=AI236,지하철역사_IC!$P$2:$P$439,""))</f>
        <v>다락</v>
      </c>
      <c r="AK236" s="9" cm="1">
        <f t="array" ref="AK236">RADIANS(SMALL(SQRT((지하철역사_IC!$V$2:$V$439-표3_[[#This Row],[위도]])^2+(지하철역사_IC!$T$2:$T$439-표3_[[#This Row],[경도]])^2),1))*6378137</f>
        <v>368.83993494142885</v>
      </c>
      <c r="AL236" cm="1">
        <f t="array" ref="AL2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36" t="str" cm="1">
        <f t="array" ref="AM236">kakaolatlon(표3_[[#This Row],[위도]],표3_[[#This Row],[경도]],"parcel")</f>
        <v>서울 금천구 가산동 345-4</v>
      </c>
      <c r="AN236">
        <f t="shared" si="19"/>
        <v>25</v>
      </c>
      <c r="AO236" t="str">
        <f t="shared" si="20"/>
        <v>이내</v>
      </c>
      <c r="AP236">
        <f t="shared" si="21"/>
        <v>26</v>
      </c>
      <c r="AQ236">
        <f t="shared" si="22"/>
        <v>30</v>
      </c>
      <c r="AR236" t="str">
        <f t="shared" si="23"/>
        <v>B1</v>
      </c>
    </row>
    <row r="237" spans="1:44" x14ac:dyDescent="0.3">
      <c r="A237" t="s">
        <v>8634</v>
      </c>
      <c r="B237" t="s">
        <v>7845</v>
      </c>
      <c r="C237" t="s">
        <v>7830</v>
      </c>
      <c r="D237" t="s">
        <v>7767</v>
      </c>
      <c r="E237" t="s">
        <v>2682</v>
      </c>
      <c r="F237" t="s">
        <v>8164</v>
      </c>
      <c r="G237" t="s">
        <v>7805</v>
      </c>
      <c r="H237">
        <v>3</v>
      </c>
      <c r="I237">
        <v>60000</v>
      </c>
      <c r="J237">
        <v>0</v>
      </c>
      <c r="K237" s="5" t="s">
        <v>7965</v>
      </c>
      <c r="L237">
        <v>42</v>
      </c>
      <c r="M237">
        <v>12</v>
      </c>
      <c r="N237">
        <v>5000</v>
      </c>
      <c r="O237">
        <v>42.91</v>
      </c>
      <c r="P237">
        <v>12</v>
      </c>
      <c r="Q237">
        <v>5000</v>
      </c>
      <c r="R237" t="s">
        <v>7848</v>
      </c>
      <c r="S237" s="1">
        <v>46048</v>
      </c>
      <c r="T237">
        <v>37.48066</v>
      </c>
      <c r="U237">
        <v>126.90967000000001</v>
      </c>
      <c r="V237" t="s">
        <v>8635</v>
      </c>
      <c r="W237" t="s">
        <v>8148</v>
      </c>
      <c r="X237">
        <v>1</v>
      </c>
      <c r="Y237" t="s">
        <v>7810</v>
      </c>
      <c r="Z237" t="s">
        <v>7810</v>
      </c>
      <c r="AA237" t="s">
        <v>7819</v>
      </c>
      <c r="AB237" t="s">
        <v>8636</v>
      </c>
      <c r="AC237">
        <v>60000</v>
      </c>
      <c r="AD237" t="s">
        <v>7810</v>
      </c>
      <c r="AE237" s="2" t="str">
        <f>HYPERLINK("https://fin.land.naver.com/articles/"&amp;표3_[[#This Row],[매물번호]],"link")</f>
        <v>link</v>
      </c>
      <c r="AF237" s="8" t="str" cm="1">
        <f t="array" ref="AF237">_xlfn.LET(_xlpm.data,(지하철역사_IC!$D$2:$D$1282-표3_[[#This Row],[위도]])^2+(지하철역사_IC!$E$2:$E$1282-표3_[[#This Row],[경도]])^2,INDEX(지하철역사_IC!$B$2:$B$1282,MATCH(MIN(_xlpm.data),_xlpm.data,0)))</f>
        <v>신대방</v>
      </c>
      <c r="AG237" s="8" t="str" cm="1">
        <f t="array" ref="AG237">_xlfn.TEXTJOIN(",",TRUE,IF(지하철역사_IC!$B$2:$B$1282=AF237,지하철역사_IC!$A$2:$A$1282,""))</f>
        <v>서울2호선</v>
      </c>
      <c r="AH237" s="9" cm="1">
        <f t="array" ref="AH237">RADIANS(SMALL(SQRT((지하철역사_IC!$D$2:$D$1282-표3_[[#This Row],[위도]])^2+(지하철역사_IC!$E$2:$E$1282-표3_[[#This Row],[경도]])^2),1))*6378137</f>
        <v>849.9900711907668</v>
      </c>
      <c r="AI237" s="8" t="str" cm="1">
        <f t="array" ref="AI237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37" s="8" t="str" cm="1">
        <f t="array" ref="AJ237">_xlfn.TEXTJOIN(",",TRUE,IF(지하철역사_IC!$Q$2:$Q$439=AI237,지하철역사_IC!$P$2:$P$439,""))</f>
        <v>다락</v>
      </c>
      <c r="AK237" s="9" cm="1">
        <f t="array" ref="AK237">RADIANS(SMALL(SQRT((지하철역사_IC!$V$2:$V$439-표3_[[#This Row],[위도]])^2+(지하철역사_IC!$T$2:$T$439-표3_[[#This Row],[경도]])^2),1))*6378137</f>
        <v>84.401938744757786</v>
      </c>
      <c r="AL237" cm="1">
        <f t="array" ref="AL2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37" t="str" cm="1">
        <f t="array" ref="AM237">kakaolatlon(표3_[[#This Row],[위도]],표3_[[#This Row],[경도]],"parcel")</f>
        <v>서울 금천구 독산동 901-9</v>
      </c>
      <c r="AN237">
        <f t="shared" si="19"/>
        <v>25</v>
      </c>
      <c r="AO237" t="str">
        <f t="shared" si="20"/>
        <v>이상</v>
      </c>
      <c r="AP237">
        <f t="shared" si="21"/>
        <v>26</v>
      </c>
      <c r="AQ237">
        <f t="shared" si="22"/>
        <v>10</v>
      </c>
      <c r="AR237" t="str">
        <f t="shared" si="23"/>
        <v>1층</v>
      </c>
    </row>
    <row r="238" spans="1:44" x14ac:dyDescent="0.3">
      <c r="A238" t="s">
        <v>8637</v>
      </c>
      <c r="B238" t="s">
        <v>7802</v>
      </c>
      <c r="C238" t="s">
        <v>7846</v>
      </c>
      <c r="D238" t="s">
        <v>7767</v>
      </c>
      <c r="E238" t="s">
        <v>2682</v>
      </c>
      <c r="F238" t="s">
        <v>8164</v>
      </c>
      <c r="G238" t="s">
        <v>7805</v>
      </c>
      <c r="H238">
        <v>16</v>
      </c>
      <c r="I238">
        <v>175000</v>
      </c>
      <c r="J238">
        <v>0</v>
      </c>
      <c r="K238" s="5" t="s">
        <v>8638</v>
      </c>
      <c r="L238">
        <v>129</v>
      </c>
      <c r="M238">
        <v>39</v>
      </c>
      <c r="N238">
        <v>4487</v>
      </c>
      <c r="O238">
        <v>65.319999999999993</v>
      </c>
      <c r="P238">
        <v>19</v>
      </c>
      <c r="Q238">
        <v>9211</v>
      </c>
      <c r="R238" t="s">
        <v>7924</v>
      </c>
      <c r="S238" s="1">
        <v>46048</v>
      </c>
      <c r="T238">
        <v>37.480722</v>
      </c>
      <c r="U238">
        <v>126.885105</v>
      </c>
      <c r="V238" t="s">
        <v>8639</v>
      </c>
      <c r="W238" t="s">
        <v>7907</v>
      </c>
      <c r="X238">
        <v>1</v>
      </c>
      <c r="Y238" t="s">
        <v>7810</v>
      </c>
      <c r="Z238" t="s">
        <v>7810</v>
      </c>
      <c r="AA238" t="s">
        <v>7908</v>
      </c>
      <c r="AB238" t="s">
        <v>8240</v>
      </c>
      <c r="AC238">
        <v>175000</v>
      </c>
      <c r="AD238" t="s">
        <v>7810</v>
      </c>
      <c r="AE238" s="2" t="str">
        <f>HYPERLINK("https://fin.land.naver.com/articles/"&amp;표3_[[#This Row],[매물번호]],"link")</f>
        <v>link</v>
      </c>
      <c r="AF238" s="8" t="str" cm="1">
        <f t="array" ref="AF23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38" s="8" t="str" cm="1">
        <f t="array" ref="AG238">_xlfn.TEXTJOIN(",",TRUE,IF(지하철역사_IC!$B$2:$B$1282=AF238,지하철역사_IC!$A$2:$A$1282,""))</f>
        <v>서울1호선,서울7호선</v>
      </c>
      <c r="AH238" s="9" cm="1">
        <f t="array" ref="AH238">RADIANS(SMALL(SQRT((지하철역사_IC!$D$2:$D$1282-표3_[[#This Row],[위도]])^2+(지하철역사_IC!$E$2:$E$1282-표3_[[#This Row],[경도]])^2),1))*6378137</f>
        <v>370.35984147823388</v>
      </c>
      <c r="AI238" s="8" t="str" cm="1">
        <f t="array" ref="AI23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38" s="8" t="str" cm="1">
        <f t="array" ref="AJ238">_xlfn.TEXTJOIN(",",TRUE,IF(지하철역사_IC!$Q$2:$Q$439=AI238,지하철역사_IC!$P$2:$P$439,""))</f>
        <v>다락</v>
      </c>
      <c r="AK238" s="9" cm="1">
        <f t="array" ref="AK238">RADIANS(SMALL(SQRT((지하철역사_IC!$V$2:$V$439-표3_[[#This Row],[위도]])^2+(지하철역사_IC!$T$2:$T$439-표3_[[#This Row],[경도]])^2),1))*6378137</f>
        <v>579.25647402794255</v>
      </c>
      <c r="AL238" cm="1">
        <f t="array" ref="AL2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38" t="str" cm="1">
        <f t="array" ref="AM238">kakaolatlon(표3_[[#This Row],[위도]],표3_[[#This Row],[경도]],"parcel")</f>
        <v>서울 금천구 가산동 60-14</v>
      </c>
      <c r="AN238">
        <f t="shared" si="19"/>
        <v>4</v>
      </c>
      <c r="AO238" t="str">
        <f t="shared" si="20"/>
        <v>이내</v>
      </c>
      <c r="AP238">
        <f t="shared" si="21"/>
        <v>10</v>
      </c>
      <c r="AQ238">
        <f t="shared" si="22"/>
        <v>10</v>
      </c>
      <c r="AR238" t="str">
        <f t="shared" si="23"/>
        <v>1층</v>
      </c>
    </row>
    <row r="239" spans="1:44" x14ac:dyDescent="0.3">
      <c r="A239" t="s">
        <v>8640</v>
      </c>
      <c r="B239" t="s">
        <v>7802</v>
      </c>
      <c r="C239" t="s">
        <v>7846</v>
      </c>
      <c r="D239" t="s">
        <v>7767</v>
      </c>
      <c r="E239" t="s">
        <v>2682</v>
      </c>
      <c r="F239" t="s">
        <v>8164</v>
      </c>
      <c r="G239" t="s">
        <v>7805</v>
      </c>
      <c r="H239">
        <v>15</v>
      </c>
      <c r="I239">
        <v>84932</v>
      </c>
      <c r="J239">
        <v>0</v>
      </c>
      <c r="K239" s="5" t="s">
        <v>8641</v>
      </c>
      <c r="L239">
        <v>165</v>
      </c>
      <c r="M239">
        <v>49</v>
      </c>
      <c r="N239">
        <v>1733</v>
      </c>
      <c r="O239">
        <v>89.61</v>
      </c>
      <c r="P239">
        <v>27</v>
      </c>
      <c r="Q239">
        <v>3146</v>
      </c>
      <c r="R239" t="s">
        <v>7924</v>
      </c>
      <c r="S239" s="1">
        <v>46048</v>
      </c>
      <c r="T239">
        <v>37.465417000000002</v>
      </c>
      <c r="U239">
        <v>126.88749900000001</v>
      </c>
      <c r="V239" t="s">
        <v>8642</v>
      </c>
      <c r="W239" t="s">
        <v>8429</v>
      </c>
      <c r="X239">
        <v>1</v>
      </c>
      <c r="Y239" t="s">
        <v>7810</v>
      </c>
      <c r="Z239" t="s">
        <v>7810</v>
      </c>
      <c r="AA239" t="s">
        <v>7826</v>
      </c>
      <c r="AB239" t="s">
        <v>8548</v>
      </c>
      <c r="AC239">
        <v>84932</v>
      </c>
      <c r="AD239" t="s">
        <v>7810</v>
      </c>
      <c r="AE239" s="2" t="str">
        <f>HYPERLINK("https://fin.land.naver.com/articles/"&amp;표3_[[#This Row],[매물번호]],"link")</f>
        <v>link</v>
      </c>
      <c r="AF239" s="8" t="str" cm="1">
        <f t="array" ref="AF239">_xlfn.LET(_xlpm.data,(지하철역사_IC!$D$2:$D$1282-표3_[[#This Row],[위도]])^2+(지하철역사_IC!$E$2:$E$1282-표3_[[#This Row],[경도]])^2,INDEX(지하철역사_IC!$B$2:$B$1282,MATCH(MIN(_xlpm.data),_xlpm.data,0)))</f>
        <v>독산</v>
      </c>
      <c r="AG239" s="8" t="str" cm="1">
        <f t="array" ref="AG239">_xlfn.TEXTJOIN(",",TRUE,IF(지하철역사_IC!$B$2:$B$1282=AF239,지하철역사_IC!$A$2:$A$1282,""))</f>
        <v>서울1호선,신안산선</v>
      </c>
      <c r="AH239" s="9" cm="1">
        <f t="array" ref="AH239">RADIANS(SMALL(SQRT((지하철역사_IC!$D$2:$D$1282-표3_[[#This Row],[위도]])^2+(지하철역사_IC!$E$2:$E$1282-표3_[[#This Row],[경도]])^2),1))*6378137</f>
        <v>230.47894873631552</v>
      </c>
      <c r="AI239" s="8" t="str" cm="1">
        <f t="array" ref="AI239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39" s="8" t="str" cm="1">
        <f t="array" ref="AJ239">_xlfn.TEXTJOIN(",",TRUE,IF(지하철역사_IC!$Q$2:$Q$439=AI239,지하철역사_IC!$P$2:$P$439,""))</f>
        <v>다락</v>
      </c>
      <c r="AK239" s="9" cm="1">
        <f t="array" ref="AK239">RADIANS(SMALL(SQRT((지하철역사_IC!$V$2:$V$439-표3_[[#This Row],[위도]])^2+(지하철역사_IC!$T$2:$T$439-표3_[[#This Row],[경도]])^2),1))*6378137</f>
        <v>596.18675375575231</v>
      </c>
      <c r="AL239" t="str" cm="1">
        <f t="array" ref="AL2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39" t="str" cm="1">
        <f t="array" ref="AM239">kakaolatlon(표3_[[#This Row],[위도]],표3_[[#This Row],[경도]],"parcel")</f>
        <v>서울 금천구 가산동 685</v>
      </c>
      <c r="AN239">
        <f t="shared" si="19"/>
        <v>25</v>
      </c>
      <c r="AO239" t="str">
        <f t="shared" si="20"/>
        <v>이내</v>
      </c>
      <c r="AP239">
        <f t="shared" si="21"/>
        <v>26</v>
      </c>
      <c r="AQ239">
        <f t="shared" si="22"/>
        <v>20</v>
      </c>
      <c r="AR239" t="str">
        <f t="shared" si="23"/>
        <v>1층</v>
      </c>
    </row>
    <row r="240" spans="1:44" x14ac:dyDescent="0.3">
      <c r="A240" t="s">
        <v>8643</v>
      </c>
      <c r="B240" t="s">
        <v>7845</v>
      </c>
      <c r="C240" t="s">
        <v>7803</v>
      </c>
      <c r="D240" t="s">
        <v>7767</v>
      </c>
      <c r="E240" t="s">
        <v>2682</v>
      </c>
      <c r="F240" t="s">
        <v>8164</v>
      </c>
      <c r="G240" t="s">
        <v>7805</v>
      </c>
      <c r="H240">
        <v>2</v>
      </c>
      <c r="I240">
        <v>72000</v>
      </c>
      <c r="J240">
        <v>0</v>
      </c>
      <c r="K240" s="5" t="s">
        <v>8644</v>
      </c>
      <c r="L240">
        <v>35</v>
      </c>
      <c r="M240">
        <v>10</v>
      </c>
      <c r="N240">
        <v>7200</v>
      </c>
      <c r="O240">
        <v>29.11</v>
      </c>
      <c r="P240">
        <v>8</v>
      </c>
      <c r="Q240">
        <v>9000</v>
      </c>
      <c r="R240" t="s">
        <v>6154</v>
      </c>
      <c r="S240" s="1">
        <v>46048</v>
      </c>
      <c r="T240">
        <v>37.459758000000001</v>
      </c>
      <c r="U240">
        <v>126.894458</v>
      </c>
      <c r="V240" t="s">
        <v>8645</v>
      </c>
      <c r="W240" t="s">
        <v>8646</v>
      </c>
      <c r="X240">
        <v>1</v>
      </c>
      <c r="Y240" t="s">
        <v>7810</v>
      </c>
      <c r="Z240" t="s">
        <v>7810</v>
      </c>
      <c r="AA240" t="s">
        <v>7811</v>
      </c>
      <c r="AB240" t="s">
        <v>8494</v>
      </c>
      <c r="AC240">
        <v>72000</v>
      </c>
      <c r="AD240" t="s">
        <v>7810</v>
      </c>
      <c r="AE240" s="2" t="str">
        <f>HYPERLINK("https://fin.land.naver.com/articles/"&amp;표3_[[#This Row],[매물번호]],"link")</f>
        <v>link</v>
      </c>
      <c r="AF240" s="8" t="str" cm="1">
        <f t="array" ref="AF24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40" s="8" t="str" cm="1">
        <f t="array" ref="AG240">_xlfn.TEXTJOIN(",",TRUE,IF(지하철역사_IC!$B$2:$B$1282=AF240,지하철역사_IC!$A$2:$A$1282,""))</f>
        <v>서울1호선</v>
      </c>
      <c r="AH240" s="9" cm="1">
        <f t="array" ref="AH240">RADIANS(SMALL(SQRT((지하철역사_IC!$D$2:$D$1282-표3_[[#This Row],[위도]])^2+(지하철역사_IC!$E$2:$E$1282-표3_[[#This Row],[경도]])^2),1))*6378137</f>
        <v>317.03806032382067</v>
      </c>
      <c r="AI240" s="8" t="str" cm="1">
        <f t="array" ref="AI240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40" s="8" t="str" cm="1">
        <f t="array" ref="AJ240">_xlfn.TEXTJOIN(",",TRUE,IF(지하철역사_IC!$Q$2:$Q$439=AI240,지하철역사_IC!$P$2:$P$439,""))</f>
        <v>다락</v>
      </c>
      <c r="AK240" s="9" cm="1">
        <f t="array" ref="AK240">RADIANS(SMALL(SQRT((지하철역사_IC!$V$2:$V$439-표3_[[#This Row],[위도]])^2+(지하철역사_IC!$T$2:$T$439-표3_[[#This Row],[경도]])^2),1))*6378137</f>
        <v>1037.5788556061696</v>
      </c>
      <c r="AL240" t="str" cm="1">
        <f t="array" ref="AL2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40" t="str" cm="1">
        <f t="array" ref="AM240">kakaolatlon(표3_[[#This Row],[위도]],표3_[[#This Row],[경도]],"parcel")</f>
        <v>서울 금천구 독산동 1147</v>
      </c>
      <c r="AN240">
        <f t="shared" si="19"/>
        <v>10</v>
      </c>
      <c r="AO240" t="str">
        <f t="shared" si="20"/>
        <v>이내</v>
      </c>
      <c r="AP240">
        <f t="shared" si="21"/>
        <v>10</v>
      </c>
      <c r="AQ240">
        <f t="shared" si="22"/>
        <v>9</v>
      </c>
      <c r="AR240" t="str">
        <f t="shared" si="23"/>
        <v>1층</v>
      </c>
    </row>
    <row r="241" spans="1:44" x14ac:dyDescent="0.3">
      <c r="A241" t="s">
        <v>8647</v>
      </c>
      <c r="B241" t="s">
        <v>7845</v>
      </c>
      <c r="C241" t="s">
        <v>7803</v>
      </c>
      <c r="D241" t="s">
        <v>7767</v>
      </c>
      <c r="E241" t="s">
        <v>2682</v>
      </c>
      <c r="F241" t="s">
        <v>8164</v>
      </c>
      <c r="G241" t="s">
        <v>7814</v>
      </c>
      <c r="H241">
        <v>2</v>
      </c>
      <c r="I241">
        <v>68500</v>
      </c>
      <c r="J241">
        <v>0</v>
      </c>
      <c r="K241" s="5" t="s">
        <v>8648</v>
      </c>
      <c r="L241">
        <v>260</v>
      </c>
      <c r="M241">
        <v>78</v>
      </c>
      <c r="N241">
        <v>878</v>
      </c>
      <c r="O241">
        <v>98.52</v>
      </c>
      <c r="P241">
        <v>29</v>
      </c>
      <c r="Q241">
        <v>2362</v>
      </c>
      <c r="R241" t="s">
        <v>7848</v>
      </c>
      <c r="S241" s="1">
        <v>46048</v>
      </c>
      <c r="T241">
        <v>37.461108000000003</v>
      </c>
      <c r="U241">
        <v>126.896801</v>
      </c>
      <c r="V241" t="s">
        <v>8649</v>
      </c>
      <c r="W241" t="s">
        <v>8650</v>
      </c>
      <c r="X241">
        <v>1</v>
      </c>
      <c r="Y241" t="s">
        <v>7810</v>
      </c>
      <c r="Z241" t="s">
        <v>7810</v>
      </c>
      <c r="AA241" t="s">
        <v>7811</v>
      </c>
      <c r="AB241" t="s">
        <v>8183</v>
      </c>
      <c r="AC241">
        <v>68500</v>
      </c>
      <c r="AD241" t="s">
        <v>7810</v>
      </c>
      <c r="AE241" s="2" t="str">
        <f>HYPERLINK("https://fin.land.naver.com/articles/"&amp;표3_[[#This Row],[매물번호]],"link")</f>
        <v>link</v>
      </c>
      <c r="AF241" s="8" t="str" cm="1">
        <f t="array" ref="AF24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41" s="8" t="str" cm="1">
        <f t="array" ref="AG241">_xlfn.TEXTJOIN(",",TRUE,IF(지하철역사_IC!$B$2:$B$1282=AF241,지하철역사_IC!$A$2:$A$1282,""))</f>
        <v>서울1호선</v>
      </c>
      <c r="AH241" s="9" cm="1">
        <f t="array" ref="AH241">RADIANS(SMALL(SQRT((지하철역사_IC!$D$2:$D$1282-표3_[[#This Row],[위도]])^2+(지하철역사_IC!$E$2:$E$1282-표3_[[#This Row],[경도]])^2),1))*6378137</f>
        <v>548.61383130553907</v>
      </c>
      <c r="AI241" s="8" t="str" cm="1">
        <f t="array" ref="AI241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41" s="8" t="str" cm="1">
        <f t="array" ref="AJ241">_xlfn.TEXTJOIN(",",TRUE,IF(지하철역사_IC!$Q$2:$Q$439=AI241,지하철역사_IC!$P$2:$P$439,""))</f>
        <v>다락</v>
      </c>
      <c r="AK241" s="9" cm="1">
        <f t="array" ref="AK241">RADIANS(SMALL(SQRT((지하철역사_IC!$V$2:$V$439-표3_[[#This Row],[위도]])^2+(지하철역사_IC!$T$2:$T$439-표3_[[#This Row],[경도]])^2),1))*6378137</f>
        <v>814.83977044611765</v>
      </c>
      <c r="AL241" t="str" cm="1">
        <f t="array" ref="AL2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41" t="str" cm="1">
        <f t="array" ref="AM241">kakaolatlon(표3_[[#This Row],[위도]],표3_[[#This Row],[경도]],"parcel")</f>
        <v>서울 금천구 독산동 1156</v>
      </c>
      <c r="AN241">
        <f t="shared" si="19"/>
        <v>10</v>
      </c>
      <c r="AO241" t="str">
        <f t="shared" si="20"/>
        <v>이내</v>
      </c>
      <c r="AP241">
        <f t="shared" si="21"/>
        <v>10</v>
      </c>
      <c r="AQ241">
        <f t="shared" si="22"/>
        <v>20</v>
      </c>
      <c r="AR241" t="str">
        <f t="shared" si="23"/>
        <v>고</v>
      </c>
    </row>
    <row r="242" spans="1:44" x14ac:dyDescent="0.3">
      <c r="A242" t="s">
        <v>8651</v>
      </c>
      <c r="B242" t="s">
        <v>7845</v>
      </c>
      <c r="C242" t="s">
        <v>7846</v>
      </c>
      <c r="D242" t="s">
        <v>7767</v>
      </c>
      <c r="E242" t="s">
        <v>2682</v>
      </c>
      <c r="F242" t="s">
        <v>8164</v>
      </c>
      <c r="G242" t="s">
        <v>6152</v>
      </c>
      <c r="H242">
        <v>26</v>
      </c>
      <c r="I242">
        <v>110000</v>
      </c>
      <c r="J242">
        <v>0</v>
      </c>
      <c r="K242" s="5" t="s">
        <v>7916</v>
      </c>
      <c r="L242">
        <v>241</v>
      </c>
      <c r="M242">
        <v>72</v>
      </c>
      <c r="N242">
        <v>1527</v>
      </c>
      <c r="O242">
        <v>123.82</v>
      </c>
      <c r="P242">
        <v>37</v>
      </c>
      <c r="Q242">
        <v>2973</v>
      </c>
      <c r="R242" t="s">
        <v>7807</v>
      </c>
      <c r="S242" s="1">
        <v>46048</v>
      </c>
      <c r="T242">
        <v>37.469022000000002</v>
      </c>
      <c r="U242">
        <v>126.89560299999999</v>
      </c>
      <c r="V242" t="s">
        <v>8652</v>
      </c>
      <c r="W242" t="s">
        <v>8653</v>
      </c>
      <c r="X242">
        <v>1</v>
      </c>
      <c r="Y242" t="s">
        <v>7810</v>
      </c>
      <c r="Z242" t="s">
        <v>7810</v>
      </c>
      <c r="AA242" t="s">
        <v>7896</v>
      </c>
      <c r="AB242" t="s">
        <v>7982</v>
      </c>
      <c r="AC242">
        <v>110000</v>
      </c>
      <c r="AD242" t="s">
        <v>7810</v>
      </c>
      <c r="AE242" s="2" t="str">
        <f>HYPERLINK("https://fin.land.naver.com/articles/"&amp;표3_[[#This Row],[매물번호]],"link")</f>
        <v>link</v>
      </c>
      <c r="AF242" s="8" t="str" cm="1">
        <f t="array" ref="AF242">_xlfn.LET(_xlpm.data,(지하철역사_IC!$D$2:$D$1282-표3_[[#This Row],[위도]])^2+(지하철역사_IC!$E$2:$E$1282-표3_[[#This Row],[경도]])^2,INDEX(지하철역사_IC!$B$2:$B$1282,MATCH(MIN(_xlpm.data),_xlpm.data,0)))</f>
        <v>독산</v>
      </c>
      <c r="AG242" s="8" t="str" cm="1">
        <f t="array" ref="AG242">_xlfn.TEXTJOIN(",",TRUE,IF(지하철역사_IC!$B$2:$B$1282=AF242,지하철역사_IC!$A$2:$A$1282,""))</f>
        <v>서울1호선,신안산선</v>
      </c>
      <c r="AH242" s="9" cm="1">
        <f t="array" ref="AH242">RADIANS(SMALL(SQRT((지하철역사_IC!$D$2:$D$1282-표3_[[#This Row],[위도]])^2+(지하철역사_IC!$E$2:$E$1282-표3_[[#This Row],[경도]])^2),1))*6378137</f>
        <v>759.81020787405259</v>
      </c>
      <c r="AI242" s="8" t="str" cm="1">
        <f t="array" ref="AI242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42" s="8" t="str" cm="1">
        <f t="array" ref="AJ242">_xlfn.TEXTJOIN(",",TRUE,IF(지하철역사_IC!$Q$2:$Q$439=AI242,지하철역사_IC!$P$2:$P$439,""))</f>
        <v>다락</v>
      </c>
      <c r="AK242" s="9" cm="1">
        <f t="array" ref="AK242">RADIANS(SMALL(SQRT((지하철역사_IC!$V$2:$V$439-표3_[[#This Row],[위도]])^2+(지하철역사_IC!$T$2:$T$439-표3_[[#This Row],[경도]])^2),1))*6378137</f>
        <v>1.5335528976055304</v>
      </c>
      <c r="AL242" cm="1">
        <f t="array" ref="AL2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42" t="str" cm="1">
        <f t="array" ref="AM242">kakaolatlon(표3_[[#This Row],[위도]],표3_[[#This Row],[경도]],"parcel")</f>
        <v>서울 금천구 독산동 291-1</v>
      </c>
      <c r="AN242">
        <f t="shared" si="19"/>
        <v>15</v>
      </c>
      <c r="AO242" t="str">
        <f t="shared" si="20"/>
        <v>이내</v>
      </c>
      <c r="AP242">
        <f t="shared" si="21"/>
        <v>25</v>
      </c>
      <c r="AQ242">
        <f t="shared" si="22"/>
        <v>30</v>
      </c>
      <c r="AR242" t="str">
        <f t="shared" si="23"/>
        <v>B1</v>
      </c>
    </row>
    <row r="243" spans="1:44" x14ac:dyDescent="0.3">
      <c r="A243" t="s">
        <v>8654</v>
      </c>
      <c r="B243" t="s">
        <v>7845</v>
      </c>
      <c r="C243" t="s">
        <v>7803</v>
      </c>
      <c r="D243" t="s">
        <v>7767</v>
      </c>
      <c r="E243" t="s">
        <v>2682</v>
      </c>
      <c r="F243" t="s">
        <v>8164</v>
      </c>
      <c r="G243" t="s">
        <v>7839</v>
      </c>
      <c r="H243">
        <v>4</v>
      </c>
      <c r="I243">
        <v>310000</v>
      </c>
      <c r="J243">
        <v>0</v>
      </c>
      <c r="K243" s="5" t="s">
        <v>8655</v>
      </c>
      <c r="L243">
        <v>1681</v>
      </c>
      <c r="M243">
        <v>508</v>
      </c>
      <c r="N243">
        <v>610</v>
      </c>
      <c r="O243">
        <v>980.85</v>
      </c>
      <c r="P243">
        <v>296</v>
      </c>
      <c r="Q243">
        <v>1047</v>
      </c>
      <c r="R243" t="s">
        <v>7853</v>
      </c>
      <c r="S243" s="1">
        <v>46048</v>
      </c>
      <c r="T243">
        <v>37.456529000000003</v>
      </c>
      <c r="U243">
        <v>126.888032</v>
      </c>
      <c r="V243" t="s">
        <v>8656</v>
      </c>
      <c r="W243" t="s">
        <v>8223</v>
      </c>
      <c r="X243">
        <v>1</v>
      </c>
      <c r="Y243" t="s">
        <v>7810</v>
      </c>
      <c r="Z243" t="s">
        <v>7810</v>
      </c>
      <c r="AA243" t="s">
        <v>7811</v>
      </c>
      <c r="AB243" t="s">
        <v>7876</v>
      </c>
      <c r="AC243">
        <v>310000</v>
      </c>
      <c r="AD243" t="s">
        <v>7810</v>
      </c>
      <c r="AE243" s="2" t="str">
        <f>HYPERLINK("https://fin.land.naver.com/articles/"&amp;표3_[[#This Row],[매물번호]],"link")</f>
        <v>link</v>
      </c>
      <c r="AF243" s="8" t="str" cm="1">
        <f t="array" ref="AF24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43" s="8" t="str" cm="1">
        <f t="array" ref="AG243">_xlfn.TEXTJOIN(",",TRUE,IF(지하철역사_IC!$B$2:$B$1282=AF243,지하철역사_IC!$A$2:$A$1282,""))</f>
        <v>서울1호선</v>
      </c>
      <c r="AH243" s="9" cm="1">
        <f t="array" ref="AH243">RADIANS(SMALL(SQRT((지하철역사_IC!$D$2:$D$1282-표3_[[#This Row],[위도]])^2+(지하철역사_IC!$E$2:$E$1282-표3_[[#This Row],[경도]])^2),1))*6378137</f>
        <v>688.06541025998115</v>
      </c>
      <c r="AI243" s="8" t="str" cm="1">
        <f t="array" ref="AI24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43" s="8" t="str" cm="1">
        <f t="array" ref="AJ243">_xlfn.TEXTJOIN(",",TRUE,IF(지하철역사_IC!$Q$2:$Q$439=AI243,지하철역사_IC!$P$2:$P$439,""))</f>
        <v>다락</v>
      </c>
      <c r="AK243" s="9" cm="1">
        <f t="array" ref="AK243">RADIANS(SMALL(SQRT((지하철역사_IC!$V$2:$V$439-표3_[[#This Row],[위도]])^2+(지하철역사_IC!$T$2:$T$439-표3_[[#This Row],[경도]])^2),1))*6378137</f>
        <v>1391.3631315334374</v>
      </c>
      <c r="AL243" t="str" cm="1">
        <f t="array" ref="AL2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43" t="str" cm="1">
        <f t="array" ref="AM243">kakaolatlon(표3_[[#This Row],[위도]],표3_[[#This Row],[경도]],"parcel")</f>
        <v>서울 금천구 독산동 1093-4</v>
      </c>
      <c r="AN243">
        <f t="shared" si="19"/>
        <v>25</v>
      </c>
      <c r="AO243" t="str">
        <f t="shared" si="20"/>
        <v>이상</v>
      </c>
      <c r="AP243">
        <f t="shared" si="21"/>
        <v>26</v>
      </c>
      <c r="AQ243">
        <f t="shared" si="22"/>
        <v>40</v>
      </c>
      <c r="AR243" t="str">
        <f t="shared" si="23"/>
        <v>고</v>
      </c>
    </row>
    <row r="244" spans="1:44" x14ac:dyDescent="0.3">
      <c r="A244" t="s">
        <v>8657</v>
      </c>
      <c r="B244" t="s">
        <v>7802</v>
      </c>
      <c r="C244" t="s">
        <v>7846</v>
      </c>
      <c r="D244" t="s">
        <v>7767</v>
      </c>
      <c r="E244" t="s">
        <v>2682</v>
      </c>
      <c r="F244" t="s">
        <v>8164</v>
      </c>
      <c r="G244" t="s">
        <v>7805</v>
      </c>
      <c r="H244">
        <v>17</v>
      </c>
      <c r="I244">
        <v>110000</v>
      </c>
      <c r="J244">
        <v>0</v>
      </c>
      <c r="K244" s="5" t="s">
        <v>7916</v>
      </c>
      <c r="L244">
        <v>154</v>
      </c>
      <c r="M244">
        <v>46</v>
      </c>
      <c r="N244">
        <v>2391</v>
      </c>
      <c r="O244">
        <v>79.790000000000006</v>
      </c>
      <c r="P244">
        <v>24</v>
      </c>
      <c r="Q244">
        <v>4583</v>
      </c>
      <c r="R244" t="s">
        <v>7853</v>
      </c>
      <c r="S244" s="1">
        <v>46048</v>
      </c>
      <c r="T244">
        <v>37.47457</v>
      </c>
      <c r="U244">
        <v>126.88981800000001</v>
      </c>
      <c r="W244" t="s">
        <v>7870</v>
      </c>
      <c r="X244">
        <v>1</v>
      </c>
      <c r="Y244" t="s">
        <v>7810</v>
      </c>
      <c r="Z244" t="s">
        <v>7810</v>
      </c>
      <c r="AA244" t="s">
        <v>7896</v>
      </c>
      <c r="AB244" t="s">
        <v>7982</v>
      </c>
      <c r="AC244">
        <v>110000</v>
      </c>
      <c r="AD244" t="s">
        <v>7810</v>
      </c>
      <c r="AE244" s="2" t="str">
        <f>HYPERLINK("https://fin.land.naver.com/articles/"&amp;표3_[[#This Row],[매물번호]],"link")</f>
        <v>link</v>
      </c>
      <c r="AF244" s="8" t="str" cm="1">
        <f t="array" ref="AF244">_xlfn.LET(_xlpm.data,(지하철역사_IC!$D$2:$D$1282-표3_[[#This Row],[위도]])^2+(지하철역사_IC!$E$2:$E$1282-표3_[[#This Row],[경도]])^2,INDEX(지하철역사_IC!$B$2:$B$1282,MATCH(MIN(_xlpm.data),_xlpm.data,0)))</f>
        <v>독산</v>
      </c>
      <c r="AG244" s="8" t="str" cm="1">
        <f t="array" ref="AG244">_xlfn.TEXTJOIN(",",TRUE,IF(지하철역사_IC!$B$2:$B$1282=AF244,지하철역사_IC!$A$2:$A$1282,""))</f>
        <v>서울1호선,신안산선</v>
      </c>
      <c r="AH244" s="9" cm="1">
        <f t="array" ref="AH244">RADIANS(SMALL(SQRT((지하철역사_IC!$D$2:$D$1282-표3_[[#This Row],[위도]])^2+(지하철역사_IC!$E$2:$E$1282-표3_[[#This Row],[경도]])^2),1))*6378137</f>
        <v>899.00796737553878</v>
      </c>
      <c r="AI244" s="8" t="str" cm="1">
        <f t="array" ref="AI244">_xlfn.LET(_xlpm.data,(지하철역사_IC!$V$2:$V$225-표3_[[#This Row],[위도]])^2+(지하철역사_IC!$T$2:$T$225-표3_[[#This Row],[경도]])^2,INDEX(지하철역사_IC!$Q$2:$Q$439,MATCH(MIN(_xlpm.data),_xlpm.data,0)))</f>
        <v>서울 금천구 디지털로10길 37</v>
      </c>
      <c r="AJ244" s="8" t="str" cm="1">
        <f t="array" ref="AJ244">_xlfn.TEXTJOIN(",",TRUE,IF(지하철역사_IC!$Q$2:$Q$439=AI244,지하철역사_IC!$P$2:$P$439,""))</f>
        <v>다락</v>
      </c>
      <c r="AK244" s="9" cm="1">
        <f t="array" ref="AK244">RADIANS(SMALL(SQRT((지하철역사_IC!$V$2:$V$439-표3_[[#This Row],[위도]])^2+(지하철역사_IC!$T$2:$T$439-표3_[[#This Row],[경도]])^2),1))*6378137</f>
        <v>141.08952239871812</v>
      </c>
      <c r="AL244" cm="1">
        <f t="array" ref="AL2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44" t="str" cm="1">
        <f t="array" ref="AM244">kakaolatlon(표3_[[#This Row],[위도]],표3_[[#This Row],[경도]],"parcel")</f>
        <v>서울 금천구 가산동 219-5</v>
      </c>
      <c r="AN244">
        <f t="shared" si="19"/>
        <v>10</v>
      </c>
      <c r="AO244" t="str">
        <f t="shared" si="20"/>
        <v>이내</v>
      </c>
      <c r="AP244">
        <f t="shared" si="21"/>
        <v>10</v>
      </c>
      <c r="AQ244">
        <f t="shared" si="22"/>
        <v>20</v>
      </c>
      <c r="AR244" t="str">
        <f t="shared" si="23"/>
        <v>1층</v>
      </c>
    </row>
    <row r="245" spans="1:44" x14ac:dyDescent="0.3">
      <c r="A245" t="s">
        <v>8658</v>
      </c>
      <c r="B245" t="s">
        <v>8077</v>
      </c>
      <c r="C245" t="s">
        <v>7830</v>
      </c>
      <c r="D245" t="s">
        <v>7767</v>
      </c>
      <c r="E245" t="s">
        <v>2682</v>
      </c>
      <c r="F245" t="s">
        <v>8164</v>
      </c>
      <c r="G245" t="s">
        <v>7805</v>
      </c>
      <c r="H245">
        <v>14</v>
      </c>
      <c r="I245">
        <v>80000</v>
      </c>
      <c r="J245">
        <v>0</v>
      </c>
      <c r="K245" s="5" t="s">
        <v>7975</v>
      </c>
      <c r="L245">
        <v>53</v>
      </c>
      <c r="M245">
        <v>16</v>
      </c>
      <c r="N245">
        <v>5000</v>
      </c>
      <c r="O245">
        <v>24.7</v>
      </c>
      <c r="P245">
        <v>7</v>
      </c>
      <c r="Q245">
        <v>11429</v>
      </c>
      <c r="R245" t="s">
        <v>7924</v>
      </c>
      <c r="S245" s="1">
        <v>46048</v>
      </c>
      <c r="T245">
        <v>37.456017000000003</v>
      </c>
      <c r="U245">
        <v>126.89588500000001</v>
      </c>
      <c r="V245" t="s">
        <v>8659</v>
      </c>
      <c r="W245" t="s">
        <v>8034</v>
      </c>
      <c r="X245">
        <v>1</v>
      </c>
      <c r="Y245" t="s">
        <v>7810</v>
      </c>
      <c r="Z245" t="s">
        <v>7810</v>
      </c>
      <c r="AA245" t="s">
        <v>7896</v>
      </c>
      <c r="AB245" t="s">
        <v>8660</v>
      </c>
      <c r="AC245">
        <v>80000</v>
      </c>
      <c r="AD245" t="s">
        <v>7810</v>
      </c>
      <c r="AE245" s="2" t="str">
        <f>HYPERLINK("https://fin.land.naver.com/articles/"&amp;표3_[[#This Row],[매물번호]],"link")</f>
        <v>link</v>
      </c>
      <c r="AF245" s="8" t="str" cm="1">
        <f t="array" ref="AF24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45" s="8" t="str" cm="1">
        <f t="array" ref="AG245">_xlfn.TEXTJOIN(",",TRUE,IF(지하철역사_IC!$B$2:$B$1282=AF245,지하철역사_IC!$A$2:$A$1282,""))</f>
        <v>서울1호선</v>
      </c>
      <c r="AH245" s="9" cm="1">
        <f t="array" ref="AH245">RADIANS(SMALL(SQRT((지하철역사_IC!$D$2:$D$1282-표3_[[#This Row],[위도]])^2+(지하철역사_IC!$E$2:$E$1282-표3_[[#This Row],[경도]])^2),1))*6378137</f>
        <v>212.84783246974635</v>
      </c>
      <c r="AI245" s="8" t="str" cm="1">
        <f t="array" ref="AI24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45" s="8" t="str" cm="1">
        <f t="array" ref="AJ245">_xlfn.TEXTJOIN(",",TRUE,IF(지하철역사_IC!$Q$2:$Q$439=AI245,지하철역사_IC!$P$2:$P$439,""))</f>
        <v>다락</v>
      </c>
      <c r="AK245" s="9" cm="1">
        <f t="array" ref="AK245">RADIANS(SMALL(SQRT((지하철역사_IC!$V$2:$V$439-표3_[[#This Row],[위도]])^2+(지하철역사_IC!$T$2:$T$439-표3_[[#This Row],[경도]])^2),1))*6378137</f>
        <v>1187.0662915811906</v>
      </c>
      <c r="AL245" t="str" cm="1">
        <f t="array" ref="AL2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45" t="str" cm="1">
        <f t="array" ref="AM245">kakaolatlon(표3_[[#This Row],[위도]],표3_[[#This Row],[경도]],"parcel")</f>
        <v>서울 금천구 시흥동 1031</v>
      </c>
      <c r="AN245">
        <f t="shared" si="19"/>
        <v>10</v>
      </c>
      <c r="AO245" t="str">
        <f t="shared" si="20"/>
        <v>이내</v>
      </c>
      <c r="AP245">
        <f t="shared" si="21"/>
        <v>10</v>
      </c>
      <c r="AQ245">
        <f t="shared" si="22"/>
        <v>9</v>
      </c>
      <c r="AR245" t="str">
        <f t="shared" si="23"/>
        <v>1층</v>
      </c>
    </row>
    <row r="246" spans="1:44" x14ac:dyDescent="0.3">
      <c r="A246" t="s">
        <v>8661</v>
      </c>
      <c r="B246" t="s">
        <v>7802</v>
      </c>
      <c r="C246" t="s">
        <v>7803</v>
      </c>
      <c r="D246" t="s">
        <v>7767</v>
      </c>
      <c r="E246" t="s">
        <v>2682</v>
      </c>
      <c r="F246" t="s">
        <v>8164</v>
      </c>
      <c r="G246" t="s">
        <v>6152</v>
      </c>
      <c r="H246">
        <v>15</v>
      </c>
      <c r="I246">
        <v>129403</v>
      </c>
      <c r="J246">
        <v>0</v>
      </c>
      <c r="K246" s="5" t="s">
        <v>8662</v>
      </c>
      <c r="L246">
        <v>427</v>
      </c>
      <c r="M246">
        <v>129</v>
      </c>
      <c r="N246">
        <v>1003</v>
      </c>
      <c r="O246">
        <v>250.41</v>
      </c>
      <c r="P246">
        <v>75</v>
      </c>
      <c r="Q246">
        <v>1725</v>
      </c>
      <c r="R246" t="s">
        <v>7807</v>
      </c>
      <c r="S246" s="1">
        <v>46048</v>
      </c>
      <c r="T246">
        <v>37.479441000000001</v>
      </c>
      <c r="U246">
        <v>126.884598</v>
      </c>
      <c r="V246" t="s">
        <v>8663</v>
      </c>
      <c r="W246" t="s">
        <v>8110</v>
      </c>
      <c r="X246">
        <v>1</v>
      </c>
      <c r="Y246" t="s">
        <v>7810</v>
      </c>
      <c r="Z246" t="s">
        <v>7810</v>
      </c>
      <c r="AA246" t="s">
        <v>7896</v>
      </c>
      <c r="AB246" t="s">
        <v>8366</v>
      </c>
      <c r="AC246">
        <v>129403</v>
      </c>
      <c r="AD246" t="s">
        <v>7810</v>
      </c>
      <c r="AE246" s="2" t="str">
        <f>HYPERLINK("https://fin.land.naver.com/articles/"&amp;표3_[[#This Row],[매물번호]],"link")</f>
        <v>link</v>
      </c>
      <c r="AF246" s="8" t="str" cm="1">
        <f t="array" ref="AF246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46" s="8" t="str" cm="1">
        <f t="array" ref="AG246">_xlfn.TEXTJOIN(",",TRUE,IF(지하철역사_IC!$B$2:$B$1282=AF246,지하철역사_IC!$A$2:$A$1282,""))</f>
        <v>서울1호선,서울7호선</v>
      </c>
      <c r="AH246" s="9" cm="1">
        <f t="array" ref="AH246">RADIANS(SMALL(SQRT((지하철역사_IC!$D$2:$D$1282-표3_[[#This Row],[위도]])^2+(지하철역사_IC!$E$2:$E$1282-표3_[[#This Row],[경도]])^2),1))*6378137</f>
        <v>422.36800861731632</v>
      </c>
      <c r="AI246" s="8" t="str" cm="1">
        <f t="array" ref="AI246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46" s="8" t="str" cm="1">
        <f t="array" ref="AJ246">_xlfn.TEXTJOIN(",",TRUE,IF(지하철역사_IC!$Q$2:$Q$439=AI246,지하철역사_IC!$P$2:$P$439,""))</f>
        <v>다락</v>
      </c>
      <c r="AK246" s="9" cm="1">
        <f t="array" ref="AK246">RADIANS(SMALL(SQRT((지하철역사_IC!$V$2:$V$439-표3_[[#This Row],[위도]])^2+(지하철역사_IC!$T$2:$T$439-표3_[[#This Row],[경도]])^2),1))*6378137</f>
        <v>524.44937681663635</v>
      </c>
      <c r="AL246" cm="1">
        <f t="array" ref="AL2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46" t="str" cm="1">
        <f t="array" ref="AM246">kakaolatlon(표3_[[#This Row],[위도]],표3_[[#This Row],[경도]],"parcel")</f>
        <v>서울 금천구 가산동 60-19</v>
      </c>
      <c r="AN246">
        <f t="shared" si="19"/>
        <v>25</v>
      </c>
      <c r="AO246" t="str">
        <f t="shared" si="20"/>
        <v>이내</v>
      </c>
      <c r="AP246">
        <f t="shared" si="21"/>
        <v>26</v>
      </c>
      <c r="AQ246">
        <f t="shared" si="22"/>
        <v>40</v>
      </c>
      <c r="AR246" t="str">
        <f t="shared" si="23"/>
        <v>B1</v>
      </c>
    </row>
    <row r="247" spans="1:44" x14ac:dyDescent="0.3">
      <c r="A247" t="s">
        <v>8664</v>
      </c>
      <c r="B247" t="s">
        <v>7802</v>
      </c>
      <c r="C247" t="s">
        <v>7846</v>
      </c>
      <c r="D247" t="s">
        <v>7767</v>
      </c>
      <c r="E247" t="s">
        <v>2682</v>
      </c>
      <c r="F247" t="s">
        <v>8164</v>
      </c>
      <c r="G247" t="s">
        <v>7805</v>
      </c>
      <c r="H247">
        <v>20</v>
      </c>
      <c r="I247">
        <v>34000</v>
      </c>
      <c r="J247">
        <v>0</v>
      </c>
      <c r="K247" s="5" t="s">
        <v>8230</v>
      </c>
      <c r="L247">
        <v>100</v>
      </c>
      <c r="M247">
        <v>30</v>
      </c>
      <c r="N247">
        <v>1133</v>
      </c>
      <c r="O247">
        <v>51</v>
      </c>
      <c r="P247">
        <v>15</v>
      </c>
      <c r="Q247">
        <v>2267</v>
      </c>
      <c r="R247" t="s">
        <v>7816</v>
      </c>
      <c r="S247" s="1">
        <v>46048</v>
      </c>
      <c r="T247">
        <v>37.471226000000001</v>
      </c>
      <c r="U247">
        <v>126.886405</v>
      </c>
      <c r="V247" t="s">
        <v>8665</v>
      </c>
      <c r="W247" t="s">
        <v>8007</v>
      </c>
      <c r="X247">
        <v>2</v>
      </c>
      <c r="Y247" t="s">
        <v>8230</v>
      </c>
      <c r="Z247" t="s">
        <v>7852</v>
      </c>
      <c r="AA247" t="s">
        <v>7811</v>
      </c>
      <c r="AB247" t="s">
        <v>8437</v>
      </c>
      <c r="AC247">
        <v>34000</v>
      </c>
      <c r="AD247" t="s">
        <v>7810</v>
      </c>
      <c r="AE247" s="2" t="str">
        <f>HYPERLINK("https://fin.land.naver.com/articles/"&amp;표3_[[#This Row],[매물번호]],"link")</f>
        <v>link</v>
      </c>
      <c r="AF247" s="8" t="str" cm="1">
        <f t="array" ref="AF247">_xlfn.LET(_xlpm.data,(지하철역사_IC!$D$2:$D$1282-표3_[[#This Row],[위도]])^2+(지하철역사_IC!$E$2:$E$1282-표3_[[#This Row],[경도]])^2,INDEX(지하철역사_IC!$B$2:$B$1282,MATCH(MIN(_xlpm.data),_xlpm.data,0)))</f>
        <v>독산</v>
      </c>
      <c r="AG247" s="8" t="str" cm="1">
        <f t="array" ref="AG247">_xlfn.TEXTJOIN(",",TRUE,IF(지하철역사_IC!$B$2:$B$1282=AF247,지하철역사_IC!$A$2:$A$1282,""))</f>
        <v>서울1호선,신안산선</v>
      </c>
      <c r="AH247" s="9" cm="1">
        <f t="array" ref="AH247">RADIANS(SMALL(SQRT((지하철역사_IC!$D$2:$D$1282-표3_[[#This Row],[위도]])^2+(지하철역사_IC!$E$2:$E$1282-표3_[[#This Row],[경도]])^2),1))*6378137</f>
        <v>613.05307854776277</v>
      </c>
      <c r="AI247" s="8" t="str" cm="1">
        <f t="array" ref="AI247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47" s="8" t="str" cm="1">
        <f t="array" ref="AJ247">_xlfn.TEXTJOIN(",",TRUE,IF(지하철역사_IC!$Q$2:$Q$439=AI247,지하철역사_IC!$P$2:$P$439,""))</f>
        <v>다락</v>
      </c>
      <c r="AK247" s="9" cm="1">
        <f t="array" ref="AK247">RADIANS(SMALL(SQRT((지하철역사_IC!$V$2:$V$439-표3_[[#This Row],[위도]])^2+(지하철역사_IC!$T$2:$T$439-표3_[[#This Row],[경도]])^2),1))*6378137</f>
        <v>281.92813057263436</v>
      </c>
      <c r="AL247" cm="1">
        <f t="array" ref="AL2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47" t="str" cm="1">
        <f t="array" ref="AM247">kakaolatlon(표3_[[#This Row],[위도]],표3_[[#This Row],[경도]],"parcel")</f>
        <v>서울 금천구 가산동 319-8</v>
      </c>
      <c r="AN247">
        <f t="shared" si="19"/>
        <v>10</v>
      </c>
      <c r="AO247" t="str">
        <f t="shared" si="20"/>
        <v>이내</v>
      </c>
      <c r="AP247">
        <f t="shared" si="21"/>
        <v>10</v>
      </c>
      <c r="AQ247">
        <f t="shared" si="22"/>
        <v>10</v>
      </c>
      <c r="AR247" t="str">
        <f t="shared" si="23"/>
        <v>1층</v>
      </c>
    </row>
    <row r="248" spans="1:44" x14ac:dyDescent="0.3">
      <c r="A248" t="s">
        <v>8666</v>
      </c>
      <c r="B248" t="s">
        <v>8077</v>
      </c>
      <c r="C248" t="s">
        <v>7803</v>
      </c>
      <c r="D248" t="s">
        <v>7767</v>
      </c>
      <c r="E248" t="s">
        <v>2682</v>
      </c>
      <c r="F248" t="s">
        <v>8164</v>
      </c>
      <c r="G248" t="s">
        <v>6152</v>
      </c>
      <c r="H248">
        <v>20</v>
      </c>
      <c r="I248">
        <v>39500</v>
      </c>
      <c r="J248">
        <v>0</v>
      </c>
      <c r="K248" s="5" t="s">
        <v>8667</v>
      </c>
      <c r="L248">
        <v>196</v>
      </c>
      <c r="M248">
        <v>59</v>
      </c>
      <c r="N248">
        <v>669</v>
      </c>
      <c r="O248">
        <v>175.2</v>
      </c>
      <c r="P248">
        <v>52</v>
      </c>
      <c r="Q248">
        <v>760</v>
      </c>
      <c r="R248" t="s">
        <v>7816</v>
      </c>
      <c r="S248" s="1">
        <v>46048</v>
      </c>
      <c r="T248">
        <v>37.454281999999999</v>
      </c>
      <c r="U248">
        <v>126.900121</v>
      </c>
      <c r="V248" t="s">
        <v>8668</v>
      </c>
      <c r="W248" t="s">
        <v>8669</v>
      </c>
      <c r="X248">
        <v>1</v>
      </c>
      <c r="Y248" t="s">
        <v>7810</v>
      </c>
      <c r="Z248" t="s">
        <v>7810</v>
      </c>
      <c r="AA248" t="s">
        <v>7908</v>
      </c>
      <c r="AB248" t="s">
        <v>8670</v>
      </c>
      <c r="AC248">
        <v>39500</v>
      </c>
      <c r="AD248" t="s">
        <v>7810</v>
      </c>
      <c r="AE248" s="2" t="str">
        <f>HYPERLINK("https://fin.land.naver.com/articles/"&amp;표3_[[#This Row],[매물번호]],"link")</f>
        <v>link</v>
      </c>
      <c r="AF248" s="8" t="str" cm="1">
        <f t="array" ref="AF248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48" s="8" t="str" cm="1">
        <f t="array" ref="AG248">_xlfn.TEXTJOIN(",",TRUE,IF(지하철역사_IC!$B$2:$B$1282=AF248,지하철역사_IC!$A$2:$A$1282,""))</f>
        <v>신안산선</v>
      </c>
      <c r="AH248" s="9" cm="1">
        <f t="array" ref="AH248">RADIANS(SMALL(SQRT((지하철역사_IC!$D$2:$D$1282-표3_[[#This Row],[위도]])^2+(지하철역사_IC!$E$2:$E$1282-표3_[[#This Row],[경도]])^2),1))*6378137</f>
        <v>131.974797654116</v>
      </c>
      <c r="AI248" s="8" t="str" cm="1">
        <f t="array" ref="AI248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48" s="8" t="str" cm="1">
        <f t="array" ref="AJ248">_xlfn.TEXTJOIN(",",TRUE,IF(지하철역사_IC!$Q$2:$Q$439=AI248,지하철역사_IC!$P$2:$P$439,""))</f>
        <v>다락</v>
      </c>
      <c r="AK248" s="9" cm="1">
        <f t="array" ref="AK248">RADIANS(SMALL(SQRT((지하철역사_IC!$V$2:$V$439-표3_[[#This Row],[위도]])^2+(지하철역사_IC!$T$2:$T$439-표3_[[#This Row],[경도]])^2),1))*6378137</f>
        <v>1011.9293142117939</v>
      </c>
      <c r="AL248" t="str" cm="1">
        <f t="array" ref="AL2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48" t="str" cm="1">
        <f t="array" ref="AM248">kakaolatlon(표3_[[#This Row],[위도]],표3_[[#This Row],[경도]],"parcel")</f>
        <v>서울 금천구 시흥동 994-1</v>
      </c>
      <c r="AN248">
        <f t="shared" si="19"/>
        <v>10</v>
      </c>
      <c r="AO248" t="str">
        <f t="shared" si="20"/>
        <v>이내</v>
      </c>
      <c r="AP248">
        <f t="shared" si="21"/>
        <v>10</v>
      </c>
      <c r="AQ248">
        <f t="shared" si="22"/>
        <v>40</v>
      </c>
      <c r="AR248" t="str">
        <f t="shared" si="23"/>
        <v>B1</v>
      </c>
    </row>
    <row r="249" spans="1:44" x14ac:dyDescent="0.3">
      <c r="A249" t="s">
        <v>8671</v>
      </c>
      <c r="B249" t="s">
        <v>7904</v>
      </c>
      <c r="C249" t="s">
        <v>7830</v>
      </c>
      <c r="D249" t="s">
        <v>7767</v>
      </c>
      <c r="E249" t="s">
        <v>2682</v>
      </c>
      <c r="F249" t="s">
        <v>8164</v>
      </c>
      <c r="G249" t="s">
        <v>7805</v>
      </c>
      <c r="H249">
        <v>6</v>
      </c>
      <c r="I249">
        <v>47000</v>
      </c>
      <c r="J249">
        <v>0</v>
      </c>
      <c r="K249" s="5" t="s">
        <v>8039</v>
      </c>
      <c r="L249">
        <v>69</v>
      </c>
      <c r="M249">
        <v>20</v>
      </c>
      <c r="N249">
        <v>2350</v>
      </c>
      <c r="O249">
        <v>57.84</v>
      </c>
      <c r="P249">
        <v>17</v>
      </c>
      <c r="Q249">
        <v>2765</v>
      </c>
      <c r="R249" t="s">
        <v>7833</v>
      </c>
      <c r="S249" s="1">
        <v>46048</v>
      </c>
      <c r="T249">
        <v>37.481051000000001</v>
      </c>
      <c r="U249">
        <v>126.905289</v>
      </c>
      <c r="V249" t="s">
        <v>8672</v>
      </c>
      <c r="W249" t="s">
        <v>8673</v>
      </c>
      <c r="X249">
        <v>1</v>
      </c>
      <c r="Y249" t="s">
        <v>7810</v>
      </c>
      <c r="Z249" t="s">
        <v>7810</v>
      </c>
      <c r="AA249" t="s">
        <v>7819</v>
      </c>
      <c r="AB249" t="s">
        <v>8098</v>
      </c>
      <c r="AC249">
        <v>47000</v>
      </c>
      <c r="AD249" t="s">
        <v>7810</v>
      </c>
      <c r="AE249" s="2" t="str">
        <f>HYPERLINK("https://fin.land.naver.com/articles/"&amp;표3_[[#This Row],[매물번호]],"link")</f>
        <v>link</v>
      </c>
      <c r="AF249" s="8" t="str" cm="1">
        <f t="array" ref="AF249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49" s="8" t="str" cm="1">
        <f t="array" ref="AG249">_xlfn.TEXTJOIN(",",TRUE,IF(지하철역사_IC!$B$2:$B$1282=AF249,지하철역사_IC!$A$2:$A$1282,""))</f>
        <v>서울2호선,신안산선</v>
      </c>
      <c r="AH249" s="9" cm="1">
        <f t="array" ref="AH249">RADIANS(SMALL(SQRT((지하철역사_IC!$D$2:$D$1282-표3_[[#This Row],[위도]])^2+(지하철역사_IC!$E$2:$E$1282-표3_[[#This Row],[경도]])^2),1))*6378137</f>
        <v>694.45535181875471</v>
      </c>
      <c r="AI249" s="8" t="str" cm="1">
        <f t="array" ref="AI249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49" s="8" t="str" cm="1">
        <f t="array" ref="AJ249">_xlfn.TEXTJOIN(",",TRUE,IF(지하철역사_IC!$Q$2:$Q$439=AI249,지하철역사_IC!$P$2:$P$439,""))</f>
        <v>다락</v>
      </c>
      <c r="AK249" s="9" cm="1">
        <f t="array" ref="AK249">RADIANS(SMALL(SQRT((지하철역사_IC!$V$2:$V$439-표3_[[#This Row],[위도]])^2+(지하철역사_IC!$T$2:$T$439-표3_[[#This Row],[경도]])^2),1))*6378137</f>
        <v>380.40718256339164</v>
      </c>
      <c r="AL249" cm="1">
        <f t="array" ref="AL2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49" t="str" cm="1">
        <f t="array" ref="AM249">kakaolatlon(표3_[[#This Row],[위도]],표3_[[#This Row],[경도]],"parcel")</f>
        <v>서울 관악구 신림동 571-5</v>
      </c>
      <c r="AN249">
        <f t="shared" si="19"/>
        <v>10</v>
      </c>
      <c r="AO249" t="str">
        <f t="shared" si="20"/>
        <v>이내</v>
      </c>
      <c r="AP249">
        <f t="shared" si="21"/>
        <v>10</v>
      </c>
      <c r="AQ249">
        <f t="shared" si="22"/>
        <v>10</v>
      </c>
      <c r="AR249" t="str">
        <f t="shared" si="23"/>
        <v>1층</v>
      </c>
    </row>
    <row r="250" spans="1:44" x14ac:dyDescent="0.3">
      <c r="A250" t="s">
        <v>8674</v>
      </c>
      <c r="B250" t="s">
        <v>8077</v>
      </c>
      <c r="C250" t="s">
        <v>7830</v>
      </c>
      <c r="D250" t="s">
        <v>7767</v>
      </c>
      <c r="E250" t="s">
        <v>2682</v>
      </c>
      <c r="F250" t="s">
        <v>8164</v>
      </c>
      <c r="G250" t="s">
        <v>6152</v>
      </c>
      <c r="H250">
        <v>11</v>
      </c>
      <c r="I250">
        <v>160000</v>
      </c>
      <c r="J250">
        <v>0</v>
      </c>
      <c r="K250" s="5" t="s">
        <v>8348</v>
      </c>
      <c r="L250">
        <v>1220</v>
      </c>
      <c r="M250">
        <v>369</v>
      </c>
      <c r="N250">
        <v>433</v>
      </c>
      <c r="O250">
        <v>812</v>
      </c>
      <c r="P250">
        <v>245</v>
      </c>
      <c r="Q250">
        <v>653</v>
      </c>
      <c r="R250" t="s">
        <v>7936</v>
      </c>
      <c r="S250" s="1">
        <v>46048</v>
      </c>
      <c r="T250">
        <v>37.450431000000002</v>
      </c>
      <c r="U250">
        <v>126.90944399999999</v>
      </c>
      <c r="V250" t="s">
        <v>8675</v>
      </c>
      <c r="W250" t="s">
        <v>8676</v>
      </c>
      <c r="X250">
        <v>1</v>
      </c>
      <c r="Y250" t="s">
        <v>7810</v>
      </c>
      <c r="Z250" t="s">
        <v>7810</v>
      </c>
      <c r="AA250" t="s">
        <v>7819</v>
      </c>
      <c r="AB250" t="s">
        <v>8098</v>
      </c>
      <c r="AC250">
        <v>160000</v>
      </c>
      <c r="AD250" t="s">
        <v>7810</v>
      </c>
      <c r="AE250" s="2" t="str">
        <f>HYPERLINK("https://fin.land.naver.com/articles/"&amp;표3_[[#This Row],[매물번호]],"link")</f>
        <v>link</v>
      </c>
      <c r="AF250" s="8" t="str" cm="1">
        <f t="array" ref="AF25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50" s="8" t="str" cm="1">
        <f t="array" ref="AG250">_xlfn.TEXTJOIN(",",TRUE,IF(지하철역사_IC!$B$2:$B$1282=AF250,지하철역사_IC!$A$2:$A$1282,""))</f>
        <v>신안산선</v>
      </c>
      <c r="AH250" s="9" cm="1">
        <f t="array" ref="AH250">RADIANS(SMALL(SQRT((지하철역사_IC!$D$2:$D$1282-표3_[[#This Row],[위도]])^2+(지하철역사_IC!$E$2:$E$1282-표3_[[#This Row],[경도]])^2),1))*6378137</f>
        <v>1000.5828777015248</v>
      </c>
      <c r="AI250" s="8" t="str" cm="1">
        <f t="array" ref="AI25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50" s="8" t="str" cm="1">
        <f t="array" ref="AJ250">_xlfn.TEXTJOIN(",",TRUE,IF(지하철역사_IC!$Q$2:$Q$439=AI250,지하철역사_IC!$P$2:$P$439,""))</f>
        <v>다락</v>
      </c>
      <c r="AK250" s="9" cm="1">
        <f t="array" ref="AK250">RADIANS(SMALL(SQRT((지하철역사_IC!$V$2:$V$439-표3_[[#This Row],[위도]])^2+(지하철역사_IC!$T$2:$T$439-표3_[[#This Row],[경도]])^2),1))*6378137</f>
        <v>1410.6308153471043</v>
      </c>
      <c r="AL250" t="str" cm="1">
        <f t="array" ref="AL2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0" t="str" cm="1">
        <f t="array" ref="AM250">kakaolatlon(표3_[[#This Row],[위도]],표3_[[#This Row],[경도]],"parcel")</f>
        <v>서울 금천구 시흥동 912-20</v>
      </c>
      <c r="AN250">
        <f t="shared" si="19"/>
        <v>25</v>
      </c>
      <c r="AO250" t="str">
        <f t="shared" si="20"/>
        <v>이상</v>
      </c>
      <c r="AP250">
        <f t="shared" si="21"/>
        <v>26</v>
      </c>
      <c r="AQ250">
        <f t="shared" si="22"/>
        <v>40</v>
      </c>
      <c r="AR250" t="str">
        <f t="shared" si="23"/>
        <v>B1</v>
      </c>
    </row>
    <row r="251" spans="1:44" x14ac:dyDescent="0.3">
      <c r="A251" t="s">
        <v>8677</v>
      </c>
      <c r="B251" t="s">
        <v>8221</v>
      </c>
      <c r="C251" t="s">
        <v>7803</v>
      </c>
      <c r="D251" t="s">
        <v>7767</v>
      </c>
      <c r="E251" t="s">
        <v>2682</v>
      </c>
      <c r="F251" t="s">
        <v>8164</v>
      </c>
      <c r="G251" t="s">
        <v>7805</v>
      </c>
      <c r="H251">
        <v>2</v>
      </c>
      <c r="I251">
        <v>75000</v>
      </c>
      <c r="J251">
        <v>0</v>
      </c>
      <c r="K251" s="5" t="s">
        <v>7863</v>
      </c>
      <c r="L251">
        <v>45</v>
      </c>
      <c r="M251">
        <v>13</v>
      </c>
      <c r="N251">
        <v>5769</v>
      </c>
      <c r="O251">
        <v>37.409999999999997</v>
      </c>
      <c r="P251">
        <v>11</v>
      </c>
      <c r="Q251">
        <v>6818</v>
      </c>
      <c r="R251" t="s">
        <v>7833</v>
      </c>
      <c r="S251" s="1">
        <v>46048</v>
      </c>
      <c r="T251">
        <v>37.461582</v>
      </c>
      <c r="U251">
        <v>126.88294</v>
      </c>
      <c r="W251" t="s">
        <v>8143</v>
      </c>
      <c r="X251">
        <v>1</v>
      </c>
      <c r="Y251" t="s">
        <v>7810</v>
      </c>
      <c r="Z251" t="s">
        <v>7810</v>
      </c>
      <c r="AA251" t="s">
        <v>7819</v>
      </c>
      <c r="AB251" t="s">
        <v>8678</v>
      </c>
      <c r="AC251">
        <v>75000</v>
      </c>
      <c r="AD251" t="s">
        <v>7810</v>
      </c>
      <c r="AE251" s="2" t="str">
        <f>HYPERLINK("https://fin.land.naver.com/articles/"&amp;표3_[[#This Row],[매물번호]],"link")</f>
        <v>link</v>
      </c>
      <c r="AF251" s="8" t="str" cm="1">
        <f t="array" ref="AF251">_xlfn.LET(_xlpm.data,(지하철역사_IC!$D$2:$D$1282-표3_[[#This Row],[위도]])^2+(지하철역사_IC!$E$2:$E$1282-표3_[[#This Row],[경도]])^2,INDEX(지하철역사_IC!$B$2:$B$1282,MATCH(MIN(_xlpm.data),_xlpm.data,0)))</f>
        <v>독산</v>
      </c>
      <c r="AG251" s="8" t="str" cm="1">
        <f t="array" ref="AG251">_xlfn.TEXTJOIN(",",TRUE,IF(지하철역사_IC!$B$2:$B$1282=AF251,지하철역사_IC!$A$2:$A$1282,""))</f>
        <v>서울1호선,신안산선</v>
      </c>
      <c r="AH251" s="9" cm="1">
        <f t="array" ref="AH251">RADIANS(SMALL(SQRT((지하철역사_IC!$D$2:$D$1282-표3_[[#This Row],[위도]])^2+(지하철역사_IC!$E$2:$E$1282-표3_[[#This Row],[경도]])^2),1))*6378137</f>
        <v>891.96230984726037</v>
      </c>
      <c r="AI251" s="8" t="str" cm="1">
        <f t="array" ref="AI251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51" s="8" t="str" cm="1">
        <f t="array" ref="AJ251">_xlfn.TEXTJOIN(",",TRUE,IF(지하철역사_IC!$Q$2:$Q$439=AI251,지하철역사_IC!$P$2:$P$439,""))</f>
        <v>다락</v>
      </c>
      <c r="AK251" s="9" cm="1">
        <f t="array" ref="AK251">RADIANS(SMALL(SQRT((지하철역사_IC!$V$2:$V$439-표3_[[#This Row],[위도]])^2+(지하철역사_IC!$T$2:$T$439-표3_[[#This Row],[경도]])^2),1))*6378137</f>
        <v>913.05112735743057</v>
      </c>
      <c r="AL251" t="str" cm="1">
        <f t="array" ref="AL2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1" t="str" cm="1">
        <f t="array" ref="AM251">kakaolatlon(표3_[[#This Row],[위도]],표3_[[#This Row],[경도]],"parcel")</f>
        <v>경기 광명시 하안동 110-5</v>
      </c>
      <c r="AN251">
        <f t="shared" si="19"/>
        <v>25</v>
      </c>
      <c r="AO251" t="str">
        <f t="shared" si="20"/>
        <v>이상</v>
      </c>
      <c r="AP251">
        <f t="shared" si="21"/>
        <v>26</v>
      </c>
      <c r="AQ251">
        <f t="shared" si="22"/>
        <v>10</v>
      </c>
      <c r="AR251" t="str">
        <f t="shared" si="23"/>
        <v>1층</v>
      </c>
    </row>
    <row r="252" spans="1:44" x14ac:dyDescent="0.3">
      <c r="A252" t="s">
        <v>8679</v>
      </c>
      <c r="B252" t="s">
        <v>7802</v>
      </c>
      <c r="C252" t="s">
        <v>7846</v>
      </c>
      <c r="D252" t="s">
        <v>7767</v>
      </c>
      <c r="E252" t="s">
        <v>2682</v>
      </c>
      <c r="F252" t="s">
        <v>8164</v>
      </c>
      <c r="G252" t="s">
        <v>7814</v>
      </c>
      <c r="H252">
        <v>16</v>
      </c>
      <c r="I252">
        <v>97563</v>
      </c>
      <c r="J252">
        <v>0</v>
      </c>
      <c r="K252" s="5" t="s">
        <v>8680</v>
      </c>
      <c r="L252">
        <v>157</v>
      </c>
      <c r="M252">
        <v>47</v>
      </c>
      <c r="N252">
        <v>2075</v>
      </c>
      <c r="O252">
        <v>79.25</v>
      </c>
      <c r="P252">
        <v>23</v>
      </c>
      <c r="Q252">
        <v>4242</v>
      </c>
      <c r="R252" t="s">
        <v>7924</v>
      </c>
      <c r="S252" s="1">
        <v>46048</v>
      </c>
      <c r="T252">
        <v>37.480722</v>
      </c>
      <c r="U252">
        <v>126.885105</v>
      </c>
      <c r="V252" t="s">
        <v>8681</v>
      </c>
      <c r="W252" t="s">
        <v>8682</v>
      </c>
      <c r="X252">
        <v>1</v>
      </c>
      <c r="Y252" t="s">
        <v>7810</v>
      </c>
      <c r="Z252" t="s">
        <v>7810</v>
      </c>
      <c r="AA252" t="s">
        <v>7811</v>
      </c>
      <c r="AB252" t="s">
        <v>8437</v>
      </c>
      <c r="AC252">
        <v>97563</v>
      </c>
      <c r="AD252" t="s">
        <v>7810</v>
      </c>
      <c r="AE252" s="2" t="str">
        <f>HYPERLINK("https://fin.land.naver.com/articles/"&amp;표3_[[#This Row],[매물번호]],"link")</f>
        <v>link</v>
      </c>
      <c r="AF252" s="8" t="str" cm="1">
        <f t="array" ref="AF252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52" s="8" t="str" cm="1">
        <f t="array" ref="AG252">_xlfn.TEXTJOIN(",",TRUE,IF(지하철역사_IC!$B$2:$B$1282=AF252,지하철역사_IC!$A$2:$A$1282,""))</f>
        <v>서울1호선,서울7호선</v>
      </c>
      <c r="AH252" s="9" cm="1">
        <f t="array" ref="AH252">RADIANS(SMALL(SQRT((지하철역사_IC!$D$2:$D$1282-표3_[[#This Row],[위도]])^2+(지하철역사_IC!$E$2:$E$1282-표3_[[#This Row],[경도]])^2),1))*6378137</f>
        <v>370.35984147823388</v>
      </c>
      <c r="AI252" s="8" t="str" cm="1">
        <f t="array" ref="AI252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52" s="8" t="str" cm="1">
        <f t="array" ref="AJ252">_xlfn.TEXTJOIN(",",TRUE,IF(지하철역사_IC!$Q$2:$Q$439=AI252,지하철역사_IC!$P$2:$P$439,""))</f>
        <v>다락</v>
      </c>
      <c r="AK252" s="9" cm="1">
        <f t="array" ref="AK252">RADIANS(SMALL(SQRT((지하철역사_IC!$V$2:$V$439-표3_[[#This Row],[위도]])^2+(지하철역사_IC!$T$2:$T$439-표3_[[#This Row],[경도]])^2),1))*6378137</f>
        <v>579.25647402794255</v>
      </c>
      <c r="AL252" cm="1">
        <f t="array" ref="AL2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52" t="str" cm="1">
        <f t="array" ref="AM252">kakaolatlon(표3_[[#This Row],[위도]],표3_[[#This Row],[경도]],"parcel")</f>
        <v>서울 금천구 가산동 60-14</v>
      </c>
      <c r="AN252">
        <f t="shared" si="19"/>
        <v>4</v>
      </c>
      <c r="AO252" t="str">
        <f t="shared" si="20"/>
        <v>이내</v>
      </c>
      <c r="AP252">
        <f t="shared" si="21"/>
        <v>10</v>
      </c>
      <c r="AQ252">
        <f t="shared" si="22"/>
        <v>20</v>
      </c>
      <c r="AR252" t="str">
        <f t="shared" si="23"/>
        <v>저</v>
      </c>
    </row>
    <row r="253" spans="1:44" x14ac:dyDescent="0.3">
      <c r="A253" t="s">
        <v>8683</v>
      </c>
      <c r="B253" t="s">
        <v>7829</v>
      </c>
      <c r="C253" t="s">
        <v>7830</v>
      </c>
      <c r="D253" t="s">
        <v>7767</v>
      </c>
      <c r="E253" t="s">
        <v>2682</v>
      </c>
      <c r="F253" t="s">
        <v>7804</v>
      </c>
      <c r="G253" t="s">
        <v>7940</v>
      </c>
      <c r="H253">
        <v>8</v>
      </c>
      <c r="I253">
        <v>35000</v>
      </c>
      <c r="J253">
        <v>0</v>
      </c>
      <c r="K253" s="5" t="s">
        <v>7822</v>
      </c>
      <c r="L253">
        <v>166</v>
      </c>
      <c r="M253">
        <v>50</v>
      </c>
      <c r="N253">
        <v>700</v>
      </c>
      <c r="O253">
        <v>94.6</v>
      </c>
      <c r="P253">
        <v>28</v>
      </c>
      <c r="Q253">
        <v>1250</v>
      </c>
      <c r="R253" t="s">
        <v>7853</v>
      </c>
      <c r="S253" s="1">
        <v>46037</v>
      </c>
      <c r="T253">
        <v>37.447288999999998</v>
      </c>
      <c r="U253">
        <v>126.88499</v>
      </c>
      <c r="V253" t="s">
        <v>8684</v>
      </c>
      <c r="W253" t="s">
        <v>8685</v>
      </c>
      <c r="X253">
        <v>1</v>
      </c>
      <c r="Y253" t="s">
        <v>7810</v>
      </c>
      <c r="Z253" t="s">
        <v>7810</v>
      </c>
      <c r="AA253" t="s">
        <v>7811</v>
      </c>
      <c r="AB253" t="s">
        <v>8106</v>
      </c>
      <c r="AC253">
        <v>35000</v>
      </c>
      <c r="AD253" t="s">
        <v>7810</v>
      </c>
      <c r="AE253" s="2" t="str">
        <f>HYPERLINK("https://fin.land.naver.com/articles/"&amp;표3_[[#This Row],[매물번호]],"link")</f>
        <v>link</v>
      </c>
      <c r="AF253" s="8" t="str" cm="1">
        <f t="array" ref="AF25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53" s="8" t="str" cm="1">
        <f t="array" ref="AG253">_xlfn.TEXTJOIN(",",TRUE,IF(지하철역사_IC!$B$2:$B$1282=AF253,지하철역사_IC!$A$2:$A$1282,""))</f>
        <v>서울1호선</v>
      </c>
      <c r="AH253" s="9" cm="1">
        <f t="array" ref="AH253">RADIANS(SMALL(SQRT((지하철역사_IC!$D$2:$D$1282-표3_[[#This Row],[위도]])^2+(지하철역사_IC!$E$2:$E$1282-표3_[[#This Row],[경도]])^2),1))*6378137</f>
        <v>1483.6082307742809</v>
      </c>
      <c r="AI253" s="8" t="str" cm="1">
        <f t="array" ref="AI25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53" s="8" t="str" cm="1">
        <f t="array" ref="AJ253">_xlfn.TEXTJOIN(",",TRUE,IF(지하철역사_IC!$Q$2:$Q$439=AI253,지하철역사_IC!$P$2:$P$439,""))</f>
        <v>다락</v>
      </c>
      <c r="AK253" s="9" cm="1">
        <f t="array" ref="AK253">RADIANS(SMALL(SQRT((지하철역사_IC!$V$2:$V$439-표3_[[#This Row],[위도]])^2+(지하철역사_IC!$T$2:$T$439-표3_[[#This Row],[경도]])^2),1))*6378137</f>
        <v>1018.086227524116</v>
      </c>
      <c r="AL253" t="str" cm="1">
        <f t="array" ref="AL2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3" t="str" cm="1">
        <f t="array" ref="AM253">kakaolatlon(표3_[[#This Row],[위도]],표3_[[#This Row],[경도]],"parcel")</f>
        <v>경기 광명시 소하동 1338-2</v>
      </c>
      <c r="AN253">
        <f t="shared" si="19"/>
        <v>15</v>
      </c>
      <c r="AO253" t="str">
        <f t="shared" si="20"/>
        <v>이내</v>
      </c>
      <c r="AP253">
        <f t="shared" si="21"/>
        <v>25</v>
      </c>
      <c r="AQ253">
        <f t="shared" si="22"/>
        <v>20</v>
      </c>
      <c r="AR253" t="str">
        <f t="shared" si="23"/>
        <v>저</v>
      </c>
    </row>
    <row r="254" spans="1:44" x14ac:dyDescent="0.3">
      <c r="A254" t="s">
        <v>8686</v>
      </c>
      <c r="B254" t="s">
        <v>7904</v>
      </c>
      <c r="C254" t="s">
        <v>7803</v>
      </c>
      <c r="D254" t="s">
        <v>7767</v>
      </c>
      <c r="E254" t="s">
        <v>2682</v>
      </c>
      <c r="F254" t="s">
        <v>7804</v>
      </c>
      <c r="G254" t="s">
        <v>7805</v>
      </c>
      <c r="H254">
        <v>1</v>
      </c>
      <c r="I254">
        <v>88000</v>
      </c>
      <c r="J254">
        <v>0</v>
      </c>
      <c r="K254" s="5" t="s">
        <v>7905</v>
      </c>
      <c r="L254">
        <v>58</v>
      </c>
      <c r="M254">
        <v>17</v>
      </c>
      <c r="N254">
        <v>5176</v>
      </c>
      <c r="O254">
        <v>50.06</v>
      </c>
      <c r="P254">
        <v>15</v>
      </c>
      <c r="Q254">
        <v>5867</v>
      </c>
      <c r="R254" t="s">
        <v>7807</v>
      </c>
      <c r="S254" s="1">
        <v>46037</v>
      </c>
      <c r="T254">
        <v>37.484003999999999</v>
      </c>
      <c r="U254">
        <v>126.905445</v>
      </c>
      <c r="V254" t="s">
        <v>8687</v>
      </c>
      <c r="W254" t="s">
        <v>7907</v>
      </c>
      <c r="X254">
        <v>1</v>
      </c>
      <c r="Y254" t="s">
        <v>7810</v>
      </c>
      <c r="Z254" t="s">
        <v>7810</v>
      </c>
      <c r="AA254" t="s">
        <v>7819</v>
      </c>
      <c r="AB254" t="s">
        <v>8063</v>
      </c>
      <c r="AC254">
        <v>88000</v>
      </c>
      <c r="AD254" t="s">
        <v>7810</v>
      </c>
      <c r="AE254" s="2" t="str">
        <f>HYPERLINK("https://fin.land.naver.com/articles/"&amp;표3_[[#This Row],[매물번호]],"link")</f>
        <v>link</v>
      </c>
      <c r="AF254" s="8" t="str" cm="1">
        <f t="array" ref="AF254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54" s="8" t="str" cm="1">
        <f t="array" ref="AG254">_xlfn.TEXTJOIN(",",TRUE,IF(지하철역사_IC!$B$2:$B$1282=AF254,지하철역사_IC!$A$2:$A$1282,""))</f>
        <v>서울2호선,신안산선</v>
      </c>
      <c r="AH254" s="9" cm="1">
        <f t="array" ref="AH254">RADIANS(SMALL(SQRT((지하철역사_IC!$D$2:$D$1282-표3_[[#This Row],[위도]])^2+(지하철역사_IC!$E$2:$E$1282-표3_[[#This Row],[경도]])^2),1))*6378137</f>
        <v>534.85222916665407</v>
      </c>
      <c r="AI254" s="8" t="str" cm="1">
        <f t="array" ref="AI254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54" s="8" t="str" cm="1">
        <f t="array" ref="AJ254">_xlfn.TEXTJOIN(",",TRUE,IF(지하철역사_IC!$Q$2:$Q$439=AI254,지하철역사_IC!$P$2:$P$439,""))</f>
        <v>다락</v>
      </c>
      <c r="AK254" s="9" cm="1">
        <f t="array" ref="AK254">RADIANS(SMALL(SQRT((지하철역사_IC!$V$2:$V$439-표3_[[#This Row],[위도]])^2+(지하철역사_IC!$T$2:$T$439-표3_[[#This Row],[경도]])^2),1))*6378137</f>
        <v>197.92117552971294</v>
      </c>
      <c r="AL254" cm="1">
        <f t="array" ref="AL2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54" t="str" cm="1">
        <f t="array" ref="AM254">kakaolatlon(표3_[[#This Row],[위도]],표3_[[#This Row],[경도]],"parcel")</f>
        <v>서울 관악구 신림동 1746</v>
      </c>
      <c r="AN254">
        <f t="shared" si="19"/>
        <v>4</v>
      </c>
      <c r="AO254" t="str">
        <f t="shared" si="20"/>
        <v>이내</v>
      </c>
      <c r="AP254">
        <f t="shared" si="21"/>
        <v>10</v>
      </c>
      <c r="AQ254">
        <f t="shared" si="22"/>
        <v>10</v>
      </c>
      <c r="AR254" t="str">
        <f t="shared" si="23"/>
        <v>1층</v>
      </c>
    </row>
    <row r="255" spans="1:44" x14ac:dyDescent="0.3">
      <c r="A255" t="s">
        <v>8688</v>
      </c>
      <c r="B255" t="s">
        <v>8077</v>
      </c>
      <c r="C255" t="s">
        <v>7830</v>
      </c>
      <c r="D255" t="s">
        <v>7767</v>
      </c>
      <c r="E255" t="s">
        <v>2682</v>
      </c>
      <c r="F255" t="s">
        <v>7804</v>
      </c>
      <c r="G255" t="s">
        <v>8009</v>
      </c>
      <c r="H255">
        <v>12</v>
      </c>
      <c r="I255">
        <v>90000</v>
      </c>
      <c r="J255">
        <v>0</v>
      </c>
      <c r="K255" s="5" t="s">
        <v>7832</v>
      </c>
      <c r="L255">
        <v>221</v>
      </c>
      <c r="M255">
        <v>66</v>
      </c>
      <c r="N255">
        <v>1363</v>
      </c>
      <c r="O255">
        <v>126.19</v>
      </c>
      <c r="P255">
        <v>38</v>
      </c>
      <c r="Q255">
        <v>2368</v>
      </c>
      <c r="R255" t="s">
        <v>7807</v>
      </c>
      <c r="S255" s="1">
        <v>46037</v>
      </c>
      <c r="T255">
        <v>37.453071000000001</v>
      </c>
      <c r="U255">
        <v>126.901715</v>
      </c>
      <c r="V255" t="s">
        <v>8689</v>
      </c>
      <c r="W255" t="s">
        <v>7932</v>
      </c>
      <c r="X255">
        <v>1</v>
      </c>
      <c r="Y255" t="s">
        <v>7810</v>
      </c>
      <c r="Z255" t="s">
        <v>7810</v>
      </c>
      <c r="AA255" t="s">
        <v>7819</v>
      </c>
      <c r="AB255" t="s">
        <v>8690</v>
      </c>
      <c r="AC255">
        <v>90000</v>
      </c>
      <c r="AD255" t="s">
        <v>7810</v>
      </c>
      <c r="AE255" s="2" t="str">
        <f>HYPERLINK("https://fin.land.naver.com/articles/"&amp;표3_[[#This Row],[매물번호]],"link")</f>
        <v>link</v>
      </c>
      <c r="AF255" s="8" t="str" cm="1">
        <f t="array" ref="AF255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55" s="8" t="str" cm="1">
        <f t="array" ref="AG255">_xlfn.TEXTJOIN(",",TRUE,IF(지하철역사_IC!$B$2:$B$1282=AF255,지하철역사_IC!$A$2:$A$1282,""))</f>
        <v>신안산선</v>
      </c>
      <c r="AH255" s="9" cm="1">
        <f t="array" ref="AH255">RADIANS(SMALL(SQRT((지하철역사_IC!$D$2:$D$1282-표3_[[#This Row],[위도]])^2+(지하철역사_IC!$E$2:$E$1282-표3_[[#This Row],[경도]])^2),1))*6378137</f>
        <v>138.64226687027883</v>
      </c>
      <c r="AI255" s="8" t="str" cm="1">
        <f t="array" ref="AI255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55" s="8" t="str" cm="1">
        <f t="array" ref="AJ255">_xlfn.TEXTJOIN(",",TRUE,IF(지하철역사_IC!$Q$2:$Q$439=AI255,지하철역사_IC!$P$2:$P$439,""))</f>
        <v>다락</v>
      </c>
      <c r="AK255" s="9" cm="1">
        <f t="array" ref="AK255">RADIANS(SMALL(SQRT((지하철역사_IC!$V$2:$V$439-표3_[[#This Row],[위도]])^2+(지하철역사_IC!$T$2:$T$439-표3_[[#This Row],[경도]])^2),1))*6378137</f>
        <v>1063.5523462291053</v>
      </c>
      <c r="AL255" t="str" cm="1">
        <f t="array" ref="AL2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5" t="str" cm="1">
        <f t="array" ref="AM255">kakaolatlon(표3_[[#This Row],[위도]],표3_[[#This Row],[경도]],"parcel")</f>
        <v>서울 금천구 시흥동 889-8</v>
      </c>
      <c r="AN255">
        <f t="shared" si="19"/>
        <v>25</v>
      </c>
      <c r="AO255" t="str">
        <f t="shared" si="20"/>
        <v>이내</v>
      </c>
      <c r="AP255">
        <f t="shared" si="21"/>
        <v>26</v>
      </c>
      <c r="AQ255">
        <f t="shared" si="22"/>
        <v>30</v>
      </c>
      <c r="AR255" t="str">
        <f t="shared" si="23"/>
        <v>중</v>
      </c>
    </row>
    <row r="256" spans="1:44" x14ac:dyDescent="0.3">
      <c r="A256" t="s">
        <v>8691</v>
      </c>
      <c r="B256" t="s">
        <v>7829</v>
      </c>
      <c r="C256" t="s">
        <v>7803</v>
      </c>
      <c r="D256" t="s">
        <v>7767</v>
      </c>
      <c r="E256" t="s">
        <v>2682</v>
      </c>
      <c r="F256" t="s">
        <v>7831</v>
      </c>
      <c r="G256" t="s">
        <v>7814</v>
      </c>
      <c r="H256">
        <v>2</v>
      </c>
      <c r="I256">
        <v>45000</v>
      </c>
      <c r="J256">
        <v>0</v>
      </c>
      <c r="K256" s="5" t="s">
        <v>7930</v>
      </c>
      <c r="L256">
        <v>117</v>
      </c>
      <c r="M256">
        <v>35</v>
      </c>
      <c r="N256">
        <v>1285</v>
      </c>
      <c r="O256">
        <v>87.72</v>
      </c>
      <c r="P256">
        <v>26</v>
      </c>
      <c r="Q256">
        <v>1731</v>
      </c>
      <c r="R256" t="s">
        <v>7823</v>
      </c>
      <c r="S256" s="1">
        <v>46037</v>
      </c>
      <c r="T256">
        <v>37.454645999999997</v>
      </c>
      <c r="U256">
        <v>126.886893</v>
      </c>
      <c r="V256" t="s">
        <v>8692</v>
      </c>
      <c r="W256" t="s">
        <v>8693</v>
      </c>
      <c r="X256">
        <v>1</v>
      </c>
      <c r="Y256" t="s">
        <v>7810</v>
      </c>
      <c r="Z256" t="s">
        <v>7810</v>
      </c>
      <c r="AA256" t="s">
        <v>7836</v>
      </c>
      <c r="AB256" t="s">
        <v>7837</v>
      </c>
      <c r="AC256">
        <v>45000</v>
      </c>
      <c r="AD256" t="s">
        <v>7810</v>
      </c>
      <c r="AE256" s="2" t="str">
        <f>HYPERLINK("https://fin.land.naver.com/articles/"&amp;표3_[[#This Row],[매물번호]],"link")</f>
        <v>link</v>
      </c>
      <c r="AF256" s="8" t="str" cm="1">
        <f t="array" ref="AF25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56" s="8" t="str" cm="1">
        <f t="array" ref="AG256">_xlfn.TEXTJOIN(",",TRUE,IF(지하철역사_IC!$B$2:$B$1282=AF256,지하철역사_IC!$A$2:$A$1282,""))</f>
        <v>서울1호선</v>
      </c>
      <c r="AH256" s="9" cm="1">
        <f t="array" ref="AH256">RADIANS(SMALL(SQRT((지하철역사_IC!$D$2:$D$1282-표3_[[#This Row],[위도]])^2+(지하철역사_IC!$E$2:$E$1282-표3_[[#This Row],[경도]])^2),1))*6378137</f>
        <v>852.00048206529914</v>
      </c>
      <c r="AI256" s="8" t="str" cm="1">
        <f t="array" ref="AI25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56" s="8" t="str" cm="1">
        <f t="array" ref="AJ256">_xlfn.TEXTJOIN(",",TRUE,IF(지하철역사_IC!$Q$2:$Q$439=AI256,지하철역사_IC!$P$2:$P$439,""))</f>
        <v>다락</v>
      </c>
      <c r="AK256" s="9" cm="1">
        <f t="array" ref="AK256">RADIANS(SMALL(SQRT((지하철역사_IC!$V$2:$V$439-표3_[[#This Row],[위도]])^2+(지하철역사_IC!$T$2:$T$439-표3_[[#This Row],[경도]])^2),1))*6378137</f>
        <v>1284.5092224339883</v>
      </c>
      <c r="AL256" t="str" cm="1">
        <f t="array" ref="AL2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6" t="str" cm="1">
        <f t="array" ref="AM256">kakaolatlon(표3_[[#This Row],[위도]],표3_[[#This Row],[경도]],"parcel")</f>
        <v>경기 광명시 소하동 48-56</v>
      </c>
      <c r="AN256">
        <f t="shared" si="19"/>
        <v>25</v>
      </c>
      <c r="AO256" t="str">
        <f t="shared" si="20"/>
        <v>이내</v>
      </c>
      <c r="AP256">
        <f t="shared" si="21"/>
        <v>26</v>
      </c>
      <c r="AQ256">
        <f t="shared" si="22"/>
        <v>20</v>
      </c>
      <c r="AR256" t="str">
        <f t="shared" si="23"/>
        <v>고</v>
      </c>
    </row>
    <row r="257" spans="1:44" x14ac:dyDescent="0.3">
      <c r="A257" t="s">
        <v>8694</v>
      </c>
      <c r="B257" t="s">
        <v>7845</v>
      </c>
      <c r="C257" t="s">
        <v>7803</v>
      </c>
      <c r="D257" t="s">
        <v>7767</v>
      </c>
      <c r="E257" t="s">
        <v>2682</v>
      </c>
      <c r="F257" t="s">
        <v>7804</v>
      </c>
      <c r="G257" t="s">
        <v>7814</v>
      </c>
      <c r="H257">
        <v>5</v>
      </c>
      <c r="I257">
        <v>25000</v>
      </c>
      <c r="J257">
        <v>0</v>
      </c>
      <c r="K257" s="5" t="s">
        <v>8411</v>
      </c>
      <c r="L257">
        <v>45</v>
      </c>
      <c r="M257">
        <v>13</v>
      </c>
      <c r="N257">
        <v>1923</v>
      </c>
      <c r="O257">
        <v>45.24</v>
      </c>
      <c r="P257">
        <v>13</v>
      </c>
      <c r="Q257">
        <v>1923</v>
      </c>
      <c r="R257" t="s">
        <v>7807</v>
      </c>
      <c r="S257" s="1">
        <v>46037</v>
      </c>
      <c r="T257">
        <v>37.458243000000003</v>
      </c>
      <c r="U257">
        <v>126.894176</v>
      </c>
      <c r="V257" t="s">
        <v>8695</v>
      </c>
      <c r="W257" t="s">
        <v>8696</v>
      </c>
      <c r="X257">
        <v>1</v>
      </c>
      <c r="Y257" t="s">
        <v>7810</v>
      </c>
      <c r="Z257" t="s">
        <v>7810</v>
      </c>
      <c r="AA257" t="s">
        <v>7811</v>
      </c>
      <c r="AB257" t="s">
        <v>8697</v>
      </c>
      <c r="AC257">
        <v>25000</v>
      </c>
      <c r="AD257" t="s">
        <v>7810</v>
      </c>
      <c r="AE257" s="2" t="str">
        <f>HYPERLINK("https://fin.land.naver.com/articles/"&amp;표3_[[#This Row],[매물번호]],"link")</f>
        <v>link</v>
      </c>
      <c r="AF257" s="8" t="str" cm="1">
        <f t="array" ref="AF25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57" s="8" t="str" cm="1">
        <f t="array" ref="AG257">_xlfn.TEXTJOIN(",",TRUE,IF(지하철역사_IC!$B$2:$B$1282=AF257,지하철역사_IC!$A$2:$A$1282,""))</f>
        <v>서울1호선</v>
      </c>
      <c r="AH257" s="9" cm="1">
        <f t="array" ref="AH257">RADIANS(SMALL(SQRT((지하철역사_IC!$D$2:$D$1282-표3_[[#This Row],[위도]])^2+(지하철역사_IC!$E$2:$E$1282-표3_[[#This Row],[경도]])^2),1))*6378137</f>
        <v>147.11594581163098</v>
      </c>
      <c r="AI257" s="8" t="str" cm="1">
        <f t="array" ref="AI257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57" s="8" t="str" cm="1">
        <f t="array" ref="AJ257">_xlfn.TEXTJOIN(",",TRUE,IF(지하철역사_IC!$Q$2:$Q$439=AI257,지하철역사_IC!$P$2:$P$439,""))</f>
        <v>다락</v>
      </c>
      <c r="AK257" s="9" cm="1">
        <f t="array" ref="AK257">RADIANS(SMALL(SQRT((지하철역사_IC!$V$2:$V$439-표3_[[#This Row],[위도]])^2+(지하철역사_IC!$T$2:$T$439-표3_[[#This Row],[경도]])^2),1))*6378137</f>
        <v>1208.8508992008688</v>
      </c>
      <c r="AL257" t="str" cm="1">
        <f t="array" ref="AL2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7" t="str" cm="1">
        <f t="array" ref="AM257">kakaolatlon(표3_[[#This Row],[위도]],표3_[[#This Row],[경도]],"parcel")</f>
        <v>서울 금천구 독산동 1150</v>
      </c>
      <c r="AN257">
        <f t="shared" si="19"/>
        <v>10</v>
      </c>
      <c r="AO257" t="str">
        <f t="shared" si="20"/>
        <v>이내</v>
      </c>
      <c r="AP257">
        <f t="shared" si="21"/>
        <v>10</v>
      </c>
      <c r="AQ257">
        <f t="shared" si="22"/>
        <v>10</v>
      </c>
      <c r="AR257" t="str">
        <f t="shared" si="23"/>
        <v>저</v>
      </c>
    </row>
    <row r="258" spans="1:44" x14ac:dyDescent="0.3">
      <c r="A258" t="s">
        <v>8698</v>
      </c>
      <c r="B258" t="s">
        <v>7802</v>
      </c>
      <c r="C258" t="s">
        <v>7846</v>
      </c>
      <c r="D258" t="s">
        <v>7767</v>
      </c>
      <c r="E258" t="s">
        <v>2682</v>
      </c>
      <c r="F258" t="s">
        <v>8072</v>
      </c>
      <c r="G258" t="s">
        <v>7814</v>
      </c>
      <c r="H258">
        <v>20</v>
      </c>
      <c r="I258">
        <v>180285</v>
      </c>
      <c r="J258">
        <v>0</v>
      </c>
      <c r="K258" s="5" t="s">
        <v>8699</v>
      </c>
      <c r="L258">
        <v>397</v>
      </c>
      <c r="M258">
        <v>120</v>
      </c>
      <c r="N258">
        <v>1502</v>
      </c>
      <c r="O258">
        <v>207.09</v>
      </c>
      <c r="P258">
        <v>62</v>
      </c>
      <c r="Q258">
        <v>2908</v>
      </c>
      <c r="R258" t="s">
        <v>7823</v>
      </c>
      <c r="S258" s="1">
        <v>46044</v>
      </c>
      <c r="T258">
        <v>37.481403999999998</v>
      </c>
      <c r="U258">
        <v>126.883927</v>
      </c>
      <c r="V258" t="s">
        <v>8700</v>
      </c>
      <c r="W258" t="s">
        <v>8137</v>
      </c>
      <c r="X258">
        <v>1</v>
      </c>
      <c r="Y258" t="s">
        <v>7810</v>
      </c>
      <c r="Z258" t="s">
        <v>7810</v>
      </c>
      <c r="AA258" t="s">
        <v>7826</v>
      </c>
      <c r="AB258" t="s">
        <v>8701</v>
      </c>
      <c r="AC258">
        <v>180285</v>
      </c>
      <c r="AD258" t="s">
        <v>7810</v>
      </c>
      <c r="AE258" s="2" t="str">
        <f>HYPERLINK("https://fin.land.naver.com/articles/"&amp;표3_[[#This Row],[매물번호]],"link")</f>
        <v>link</v>
      </c>
      <c r="AF258" s="8" t="str" cm="1">
        <f t="array" ref="AF258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58" s="8" t="str" cm="1">
        <f t="array" ref="AG258">_xlfn.TEXTJOIN(",",TRUE,IF(지하철역사_IC!$B$2:$B$1282=AF258,지하철역사_IC!$A$2:$A$1282,""))</f>
        <v>서울1호선,서울7호선</v>
      </c>
      <c r="AH258" s="9" cm="1">
        <f t="array" ref="AH258">RADIANS(SMALL(SQRT((지하철역사_IC!$D$2:$D$1282-표3_[[#This Row],[위도]])^2+(지하철역사_IC!$E$2:$E$1282-표3_[[#This Row],[경도]])^2),1))*6378137</f>
        <v>218.84356585580591</v>
      </c>
      <c r="AI258" s="8" t="str" cm="1">
        <f t="array" ref="AI258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58" s="8" t="str" cm="1">
        <f t="array" ref="AJ258">_xlfn.TEXTJOIN(",",TRUE,IF(지하철역사_IC!$Q$2:$Q$439=AI258,지하철역사_IC!$P$2:$P$439,""))</f>
        <v>다락</v>
      </c>
      <c r="AK258" s="9" cm="1">
        <f t="array" ref="AK258">RADIANS(SMALL(SQRT((지하철역사_IC!$V$2:$V$439-표3_[[#This Row],[위도]])^2+(지하철역사_IC!$T$2:$T$439-표3_[[#This Row],[경도]])^2),1))*6378137</f>
        <v>466.62710129074901</v>
      </c>
      <c r="AL258" cm="1">
        <f t="array" ref="AL2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58" t="str" cm="1">
        <f t="array" ref="AM258">kakaolatlon(표3_[[#This Row],[위도]],표3_[[#This Row],[경도]],"parcel")</f>
        <v>서울 금천구 가산동 50-3</v>
      </c>
      <c r="AN258">
        <f t="shared" si="19"/>
        <v>25</v>
      </c>
      <c r="AO258" t="str">
        <f t="shared" si="20"/>
        <v>이내</v>
      </c>
      <c r="AP258">
        <f t="shared" si="21"/>
        <v>26</v>
      </c>
      <c r="AQ258">
        <f t="shared" si="22"/>
        <v>40</v>
      </c>
      <c r="AR258" t="str">
        <f t="shared" si="23"/>
        <v>저</v>
      </c>
    </row>
    <row r="259" spans="1:44" x14ac:dyDescent="0.3">
      <c r="A259" t="s">
        <v>8702</v>
      </c>
      <c r="B259" t="s">
        <v>7829</v>
      </c>
      <c r="C259" t="s">
        <v>7803</v>
      </c>
      <c r="D259" t="s">
        <v>7767</v>
      </c>
      <c r="E259" t="s">
        <v>2682</v>
      </c>
      <c r="F259" t="s">
        <v>7831</v>
      </c>
      <c r="G259" t="s">
        <v>7814</v>
      </c>
      <c r="H259">
        <v>2</v>
      </c>
      <c r="I259">
        <v>37000</v>
      </c>
      <c r="J259">
        <v>0</v>
      </c>
      <c r="K259" s="5" t="s">
        <v>8703</v>
      </c>
      <c r="L259">
        <v>62</v>
      </c>
      <c r="M259">
        <v>18</v>
      </c>
      <c r="N259">
        <v>2055</v>
      </c>
      <c r="O259">
        <v>62.25</v>
      </c>
      <c r="P259">
        <v>18</v>
      </c>
      <c r="Q259">
        <v>2056</v>
      </c>
      <c r="R259" t="s">
        <v>7848</v>
      </c>
      <c r="S259" s="1">
        <v>46037</v>
      </c>
      <c r="T259">
        <v>37.453468999999998</v>
      </c>
      <c r="U259">
        <v>126.889008</v>
      </c>
      <c r="V259" t="s">
        <v>8704</v>
      </c>
      <c r="W259" t="s">
        <v>7880</v>
      </c>
      <c r="X259">
        <v>1</v>
      </c>
      <c r="Y259" t="s">
        <v>7810</v>
      </c>
      <c r="Z259" t="s">
        <v>7810</v>
      </c>
      <c r="AA259" t="s">
        <v>7811</v>
      </c>
      <c r="AB259" t="s">
        <v>8623</v>
      </c>
      <c r="AC259">
        <v>37000</v>
      </c>
      <c r="AD259" t="s">
        <v>7810</v>
      </c>
      <c r="AE259" s="2" t="str">
        <f>HYPERLINK("https://fin.land.naver.com/articles/"&amp;표3_[[#This Row],[매물번호]],"link")</f>
        <v>link</v>
      </c>
      <c r="AF259" s="8" t="str" cm="1">
        <f t="array" ref="AF259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59" s="8" t="str" cm="1">
        <f t="array" ref="AG259">_xlfn.TEXTJOIN(",",TRUE,IF(지하철역사_IC!$B$2:$B$1282=AF259,지하철역사_IC!$A$2:$A$1282,""))</f>
        <v>서울1호선</v>
      </c>
      <c r="AH259" s="9" cm="1">
        <f t="array" ref="AH259">RADIANS(SMALL(SQRT((지하철역사_IC!$D$2:$D$1282-표3_[[#This Row],[위도]])^2+(지하철역사_IC!$E$2:$E$1282-표3_[[#This Row],[경도]])^2),1))*6378137</f>
        <v>694.14692145277979</v>
      </c>
      <c r="AI259" s="8" t="str" cm="1">
        <f t="array" ref="AI25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59" s="8" t="str" cm="1">
        <f t="array" ref="AJ259">_xlfn.TEXTJOIN(",",TRUE,IF(지하철역사_IC!$Q$2:$Q$439=AI259,지하철역사_IC!$P$2:$P$439,""))</f>
        <v>다락</v>
      </c>
      <c r="AK259" s="9" cm="1">
        <f t="array" ref="AK259">RADIANS(SMALL(SQRT((지하철역사_IC!$V$2:$V$439-표3_[[#This Row],[위도]])^2+(지하철역사_IC!$T$2:$T$439-표3_[[#This Row],[경도]])^2),1))*6378137</f>
        <v>1042.0674279923173</v>
      </c>
      <c r="AL259" t="str" cm="1">
        <f t="array" ref="AL2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59" t="str" cm="1">
        <f t="array" ref="AM259">kakaolatlon(표3_[[#This Row],[위도]],표3_[[#This Row],[경도]],"parcel")</f>
        <v>경기 광명시 소하동 1272</v>
      </c>
      <c r="AN259">
        <f t="shared" ref="AN259:AN322" si="24">VALUE(LEFT($W259,FIND("년",$W259)-1))</f>
        <v>25</v>
      </c>
      <c r="AO259" t="str">
        <f t="shared" ref="AO259:AO322" si="25">IF(FIND("년",$W259)=3,MID($W259,FIND("년",$W259)+1,FIND("년",$W259)-1),MID($W259,FIND("년",$W259)+1,FIND("년",$W259)))</f>
        <v>이내</v>
      </c>
      <c r="AP259">
        <f t="shared" ref="AP259:AP322" si="26">IF(AN259&lt;11,10,IF(AND(AN259&lt;25,AO259="이내"),25,26))</f>
        <v>26</v>
      </c>
      <c r="AQ259">
        <f t="shared" ref="AQ259:AQ322" si="27">IF(P259&lt;10,9,IF(P259&lt;20,10,IF(P259&lt;30,20,IF(P259&lt;40,30,40))))</f>
        <v>10</v>
      </c>
      <c r="AR259" t="str">
        <f t="shared" ref="AR259:AR322" si="28">IF(D259="상가",IF(G259="1","1층",IF(G259="전체층","전체층",IF(LEFT(G259,1)="B","B1",IF(G259&lt;6,"저",IF(G259/H259&lt;=$BC$9,"저",IF(G259/H259&lt;=$BC$10,"중","고")))))),IF(LEFT(G259,1)="B","B1",IF(H259&lt;6,"저",IF(G259/H259&lt;=$BC$2,"저",IF(G259/H259&lt;=$BC$3,"중","고")))))</f>
        <v>고</v>
      </c>
    </row>
    <row r="260" spans="1:44" x14ac:dyDescent="0.3">
      <c r="A260" t="s">
        <v>8705</v>
      </c>
      <c r="B260" t="s">
        <v>7829</v>
      </c>
      <c r="C260" t="s">
        <v>7830</v>
      </c>
      <c r="D260" t="s">
        <v>7767</v>
      </c>
      <c r="E260" t="s">
        <v>2682</v>
      </c>
      <c r="F260" t="s">
        <v>7831</v>
      </c>
      <c r="G260" t="s">
        <v>7929</v>
      </c>
      <c r="H260">
        <v>10</v>
      </c>
      <c r="I260">
        <v>60000</v>
      </c>
      <c r="J260">
        <v>0</v>
      </c>
      <c r="K260" s="5" t="s">
        <v>7965</v>
      </c>
      <c r="L260">
        <v>268</v>
      </c>
      <c r="M260">
        <v>81</v>
      </c>
      <c r="N260">
        <v>740</v>
      </c>
      <c r="O260">
        <v>138.34</v>
      </c>
      <c r="P260">
        <v>41</v>
      </c>
      <c r="Q260">
        <v>1463</v>
      </c>
      <c r="R260" t="s">
        <v>7807</v>
      </c>
      <c r="S260" s="1">
        <v>46037</v>
      </c>
      <c r="T260">
        <v>37.448402999999999</v>
      </c>
      <c r="U260">
        <v>126.883315</v>
      </c>
      <c r="V260" t="s">
        <v>8706</v>
      </c>
      <c r="W260" t="s">
        <v>8125</v>
      </c>
      <c r="X260">
        <v>1</v>
      </c>
      <c r="Y260" t="s">
        <v>7810</v>
      </c>
      <c r="Z260" t="s">
        <v>7810</v>
      </c>
      <c r="AA260" t="s">
        <v>7836</v>
      </c>
      <c r="AB260" t="s">
        <v>7837</v>
      </c>
      <c r="AC260">
        <v>60000</v>
      </c>
      <c r="AD260" t="s">
        <v>7810</v>
      </c>
      <c r="AE260" s="2" t="str">
        <f>HYPERLINK("https://fin.land.naver.com/articles/"&amp;표3_[[#This Row],[매물번호]],"link")</f>
        <v>link</v>
      </c>
      <c r="AF260" s="8" t="str" cm="1">
        <f t="array" ref="AF26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0" s="8" t="str" cm="1">
        <f t="array" ref="AG260">_xlfn.TEXTJOIN(",",TRUE,IF(지하철역사_IC!$B$2:$B$1282=AF260,지하철역사_IC!$A$2:$A$1282,""))</f>
        <v>서울1호선</v>
      </c>
      <c r="AH260" s="9" cm="1">
        <f t="array" ref="AH260">RADIANS(SMALL(SQRT((지하철역사_IC!$D$2:$D$1282-표3_[[#This Row],[위도]])^2+(지하철역사_IC!$E$2:$E$1282-표3_[[#This Row],[경도]])^2),1))*6378137</f>
        <v>1538.7155423892982</v>
      </c>
      <c r="AI260" s="8" t="str" cm="1">
        <f t="array" ref="AI26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0" s="8" t="str" cm="1">
        <f t="array" ref="AJ260">_xlfn.TEXTJOIN(",",TRUE,IF(지하철역사_IC!$Q$2:$Q$439=AI260,지하철역사_IC!$P$2:$P$439,""))</f>
        <v>다락</v>
      </c>
      <c r="AK260" s="9" cm="1">
        <f t="array" ref="AK260">RADIANS(SMALL(SQRT((지하철역사_IC!$V$2:$V$439-표3_[[#This Row],[위도]])^2+(지하철역사_IC!$T$2:$T$439-표3_[[#This Row],[경도]])^2),1))*6378137</f>
        <v>1227.9374038403334</v>
      </c>
      <c r="AL260" t="str" cm="1">
        <f t="array" ref="AL2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0" t="str" cm="1">
        <f t="array" ref="AM260">kakaolatlon(표3_[[#This Row],[위도]],표3_[[#This Row],[경도]],"parcel")</f>
        <v>경기 광명시 소하동 1340-5</v>
      </c>
      <c r="AN260">
        <f t="shared" si="24"/>
        <v>15</v>
      </c>
      <c r="AO260" t="str">
        <f t="shared" si="25"/>
        <v>이내</v>
      </c>
      <c r="AP260">
        <f t="shared" si="26"/>
        <v>25</v>
      </c>
      <c r="AQ260">
        <f t="shared" si="27"/>
        <v>40</v>
      </c>
      <c r="AR260" t="str">
        <f t="shared" si="28"/>
        <v>중</v>
      </c>
    </row>
    <row r="261" spans="1:44" x14ac:dyDescent="0.3">
      <c r="A261" t="s">
        <v>8707</v>
      </c>
      <c r="B261" t="s">
        <v>7829</v>
      </c>
      <c r="C261" t="s">
        <v>7830</v>
      </c>
      <c r="D261" t="s">
        <v>7767</v>
      </c>
      <c r="E261" t="s">
        <v>2682</v>
      </c>
      <c r="F261" t="s">
        <v>7831</v>
      </c>
      <c r="G261" t="s">
        <v>8009</v>
      </c>
      <c r="H261">
        <v>8</v>
      </c>
      <c r="I261">
        <v>70000</v>
      </c>
      <c r="J261">
        <v>0</v>
      </c>
      <c r="K261" s="5" t="s">
        <v>7941</v>
      </c>
      <c r="L261">
        <v>307</v>
      </c>
      <c r="M261">
        <v>92</v>
      </c>
      <c r="N261">
        <v>760</v>
      </c>
      <c r="O261">
        <v>185.07</v>
      </c>
      <c r="P261">
        <v>55</v>
      </c>
      <c r="Q261">
        <v>1273</v>
      </c>
      <c r="R261" t="s">
        <v>7848</v>
      </c>
      <c r="S261" s="1">
        <v>46037</v>
      </c>
      <c r="T261">
        <v>37.447268999999999</v>
      </c>
      <c r="U261">
        <v>126.88336099999999</v>
      </c>
      <c r="V261" t="s">
        <v>8708</v>
      </c>
      <c r="W261" t="s">
        <v>8011</v>
      </c>
      <c r="X261">
        <v>1</v>
      </c>
      <c r="Y261" t="s">
        <v>7810</v>
      </c>
      <c r="Z261" t="s">
        <v>7810</v>
      </c>
      <c r="AA261" t="s">
        <v>7836</v>
      </c>
      <c r="AB261" t="s">
        <v>7837</v>
      </c>
      <c r="AC261">
        <v>70000</v>
      </c>
      <c r="AD261" t="s">
        <v>7810</v>
      </c>
      <c r="AE261" s="2" t="str">
        <f>HYPERLINK("https://fin.land.naver.com/articles/"&amp;표3_[[#This Row],[매물번호]],"link")</f>
        <v>link</v>
      </c>
      <c r="AF261" s="8" t="str" cm="1">
        <f t="array" ref="AF261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1" s="8" t="str" cm="1">
        <f t="array" ref="AG261">_xlfn.TEXTJOIN(",",TRUE,IF(지하철역사_IC!$B$2:$B$1282=AF261,지하철역사_IC!$A$2:$A$1282,""))</f>
        <v>서울1호선</v>
      </c>
      <c r="AH261" s="9" cm="1">
        <f t="array" ref="AH261">RADIANS(SMALL(SQRT((지하철역사_IC!$D$2:$D$1282-표3_[[#This Row],[위도]])^2+(지하철역사_IC!$E$2:$E$1282-표3_[[#This Row],[경도]])^2),1))*6378137</f>
        <v>1615.7398240411108</v>
      </c>
      <c r="AI261" s="8" t="str" cm="1">
        <f t="array" ref="AI261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1" s="8" t="str" cm="1">
        <f t="array" ref="AJ261">_xlfn.TEXTJOIN(",",TRUE,IF(지하철역사_IC!$Q$2:$Q$439=AI261,지하철역사_IC!$P$2:$P$439,""))</f>
        <v>다락</v>
      </c>
      <c r="AK261" s="9" cm="1">
        <f t="array" ref="AK261">RADIANS(SMALL(SQRT((지하철역사_IC!$V$2:$V$439-표3_[[#This Row],[위도]])^2+(지하철역사_IC!$T$2:$T$439-표3_[[#This Row],[경도]])^2),1))*6378137</f>
        <v>1196.1783224652847</v>
      </c>
      <c r="AL261" t="str" cm="1">
        <f t="array" ref="AL2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1" t="str" cm="1">
        <f t="array" ref="AM261">kakaolatlon(표3_[[#This Row],[위도]],표3_[[#This Row],[경도]],"parcel")</f>
        <v>경기 광명시 소하동 1341-2</v>
      </c>
      <c r="AN261">
        <f t="shared" si="24"/>
        <v>25</v>
      </c>
      <c r="AO261" t="str">
        <f t="shared" si="25"/>
        <v>이내</v>
      </c>
      <c r="AP261">
        <f t="shared" si="26"/>
        <v>26</v>
      </c>
      <c r="AQ261">
        <f t="shared" si="27"/>
        <v>40</v>
      </c>
      <c r="AR261" t="str">
        <f t="shared" si="28"/>
        <v>고</v>
      </c>
    </row>
    <row r="262" spans="1:44" x14ac:dyDescent="0.3">
      <c r="A262" t="s">
        <v>8709</v>
      </c>
      <c r="B262" t="s">
        <v>7845</v>
      </c>
      <c r="C262" t="s">
        <v>7803</v>
      </c>
      <c r="D262" t="s">
        <v>7767</v>
      </c>
      <c r="E262" t="s">
        <v>2682</v>
      </c>
      <c r="F262" t="s">
        <v>7804</v>
      </c>
      <c r="G262" t="s">
        <v>7805</v>
      </c>
      <c r="H262">
        <v>3</v>
      </c>
      <c r="I262">
        <v>60000</v>
      </c>
      <c r="J262">
        <v>0</v>
      </c>
      <c r="K262" s="5" t="s">
        <v>7965</v>
      </c>
      <c r="L262">
        <v>150</v>
      </c>
      <c r="M262">
        <v>45</v>
      </c>
      <c r="N262">
        <v>1333</v>
      </c>
      <c r="O262">
        <v>65.17</v>
      </c>
      <c r="P262">
        <v>19</v>
      </c>
      <c r="Q262">
        <v>3158</v>
      </c>
      <c r="R262" t="s">
        <v>7848</v>
      </c>
      <c r="S262" s="1">
        <v>46037</v>
      </c>
      <c r="T262">
        <v>37.459983000000001</v>
      </c>
      <c r="U262">
        <v>126.897244</v>
      </c>
      <c r="V262" t="s">
        <v>8710</v>
      </c>
      <c r="W262" t="s">
        <v>7981</v>
      </c>
      <c r="X262">
        <v>1</v>
      </c>
      <c r="Y262" t="s">
        <v>7810</v>
      </c>
      <c r="Z262" t="s">
        <v>7810</v>
      </c>
      <c r="AA262" t="s">
        <v>7819</v>
      </c>
      <c r="AB262" t="s">
        <v>8063</v>
      </c>
      <c r="AC262">
        <v>60000</v>
      </c>
      <c r="AD262" t="s">
        <v>7810</v>
      </c>
      <c r="AE262" s="2" t="str">
        <f>HYPERLINK("https://fin.land.naver.com/articles/"&amp;표3_[[#This Row],[매물번호]],"link")</f>
        <v>link</v>
      </c>
      <c r="AF262" s="8" t="str" cm="1">
        <f t="array" ref="AF262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2" s="8" t="str" cm="1">
        <f t="array" ref="AG262">_xlfn.TEXTJOIN(",",TRUE,IF(지하철역사_IC!$B$2:$B$1282=AF262,지하철역사_IC!$A$2:$A$1282,""))</f>
        <v>서울1호선</v>
      </c>
      <c r="AH262" s="9" cm="1">
        <f t="array" ref="AH262">RADIANS(SMALL(SQRT((지하철역사_IC!$D$2:$D$1282-표3_[[#This Row],[위도]])^2+(지하철역사_IC!$E$2:$E$1282-표3_[[#This Row],[경도]])^2),1))*6378137</f>
        <v>480.54200529413919</v>
      </c>
      <c r="AI262" s="8" t="str" cm="1">
        <f t="array" ref="AI262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62" s="8" t="str" cm="1">
        <f t="array" ref="AJ262">_xlfn.TEXTJOIN(",",TRUE,IF(지하철역사_IC!$Q$2:$Q$439=AI262,지하철역사_IC!$P$2:$P$439,""))</f>
        <v>다락</v>
      </c>
      <c r="AK262" s="9" cm="1">
        <f t="array" ref="AK262">RADIANS(SMALL(SQRT((지하철역사_IC!$V$2:$V$439-표3_[[#This Row],[위도]])^2+(지하철역사_IC!$T$2:$T$439-표3_[[#This Row],[경도]])^2),1))*6378137</f>
        <v>859.67094194224592</v>
      </c>
      <c r="AL262" t="str" cm="1">
        <f t="array" ref="AL2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2" t="str" cm="1">
        <f t="array" ref="AM262">kakaolatlon(표3_[[#This Row],[위도]],표3_[[#This Row],[경도]],"parcel")</f>
        <v>서울 금천구 독산동 1155</v>
      </c>
      <c r="AN262">
        <f t="shared" si="24"/>
        <v>10</v>
      </c>
      <c r="AO262" t="str">
        <f t="shared" si="25"/>
        <v>이내</v>
      </c>
      <c r="AP262">
        <f t="shared" si="26"/>
        <v>10</v>
      </c>
      <c r="AQ262">
        <f t="shared" si="27"/>
        <v>10</v>
      </c>
      <c r="AR262" t="str">
        <f t="shared" si="28"/>
        <v>1층</v>
      </c>
    </row>
    <row r="263" spans="1:44" x14ac:dyDescent="0.3">
      <c r="A263" t="s">
        <v>8711</v>
      </c>
      <c r="B263" t="s">
        <v>7845</v>
      </c>
      <c r="C263" t="s">
        <v>7803</v>
      </c>
      <c r="D263" t="s">
        <v>7767</v>
      </c>
      <c r="E263" t="s">
        <v>2682</v>
      </c>
      <c r="F263" t="s">
        <v>7804</v>
      </c>
      <c r="G263" t="s">
        <v>7814</v>
      </c>
      <c r="H263">
        <v>3</v>
      </c>
      <c r="I263">
        <v>25000</v>
      </c>
      <c r="J263">
        <v>0</v>
      </c>
      <c r="K263" s="5" t="s">
        <v>8411</v>
      </c>
      <c r="L263">
        <v>100</v>
      </c>
      <c r="M263">
        <v>30</v>
      </c>
      <c r="N263">
        <v>833</v>
      </c>
      <c r="O263">
        <v>45.24</v>
      </c>
      <c r="P263">
        <v>13</v>
      </c>
      <c r="Q263">
        <v>1923</v>
      </c>
      <c r="R263" t="s">
        <v>7807</v>
      </c>
      <c r="S263" s="1">
        <v>46036</v>
      </c>
      <c r="T263">
        <v>37.458243000000003</v>
      </c>
      <c r="U263">
        <v>126.894176</v>
      </c>
      <c r="V263" t="s">
        <v>8712</v>
      </c>
      <c r="W263" t="s">
        <v>8413</v>
      </c>
      <c r="X263">
        <v>1</v>
      </c>
      <c r="Y263" t="s">
        <v>7810</v>
      </c>
      <c r="Z263" t="s">
        <v>7810</v>
      </c>
      <c r="AA263" t="s">
        <v>7811</v>
      </c>
      <c r="AB263" t="s">
        <v>7989</v>
      </c>
      <c r="AC263">
        <v>25000</v>
      </c>
      <c r="AD263" t="s">
        <v>7810</v>
      </c>
      <c r="AE263" s="2" t="str">
        <f>HYPERLINK("https://fin.land.naver.com/articles/"&amp;표3_[[#This Row],[매물번호]],"link")</f>
        <v>link</v>
      </c>
      <c r="AF263" s="8" t="str" cm="1">
        <f t="array" ref="AF26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3" s="8" t="str" cm="1">
        <f t="array" ref="AG263">_xlfn.TEXTJOIN(",",TRUE,IF(지하철역사_IC!$B$2:$B$1282=AF263,지하철역사_IC!$A$2:$A$1282,""))</f>
        <v>서울1호선</v>
      </c>
      <c r="AH263" s="9" cm="1">
        <f t="array" ref="AH263">RADIANS(SMALL(SQRT((지하철역사_IC!$D$2:$D$1282-표3_[[#This Row],[위도]])^2+(지하철역사_IC!$E$2:$E$1282-표3_[[#This Row],[경도]])^2),1))*6378137</f>
        <v>147.11594581163098</v>
      </c>
      <c r="AI263" s="8" t="str" cm="1">
        <f t="array" ref="AI263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63" s="8" t="str" cm="1">
        <f t="array" ref="AJ263">_xlfn.TEXTJOIN(",",TRUE,IF(지하철역사_IC!$Q$2:$Q$439=AI263,지하철역사_IC!$P$2:$P$439,""))</f>
        <v>다락</v>
      </c>
      <c r="AK263" s="9" cm="1">
        <f t="array" ref="AK263">RADIANS(SMALL(SQRT((지하철역사_IC!$V$2:$V$439-표3_[[#This Row],[위도]])^2+(지하철역사_IC!$T$2:$T$439-표3_[[#This Row],[경도]])^2),1))*6378137</f>
        <v>1208.8508992008688</v>
      </c>
      <c r="AL263" t="str" cm="1">
        <f t="array" ref="AL2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3" t="str" cm="1">
        <f t="array" ref="AM263">kakaolatlon(표3_[[#This Row],[위도]],표3_[[#This Row],[경도]],"parcel")</f>
        <v>서울 금천구 독산동 1150</v>
      </c>
      <c r="AN263">
        <f t="shared" si="24"/>
        <v>10</v>
      </c>
      <c r="AO263" t="str">
        <f t="shared" si="25"/>
        <v>이내</v>
      </c>
      <c r="AP263">
        <f t="shared" si="26"/>
        <v>10</v>
      </c>
      <c r="AQ263">
        <f t="shared" si="27"/>
        <v>10</v>
      </c>
      <c r="AR263" t="str">
        <f t="shared" si="28"/>
        <v>중</v>
      </c>
    </row>
    <row r="264" spans="1:44" x14ac:dyDescent="0.3">
      <c r="A264" t="s">
        <v>8713</v>
      </c>
      <c r="B264" t="s">
        <v>7845</v>
      </c>
      <c r="C264" t="s">
        <v>7803</v>
      </c>
      <c r="D264" t="s">
        <v>7767</v>
      </c>
      <c r="E264" t="s">
        <v>2682</v>
      </c>
      <c r="F264" t="s">
        <v>7831</v>
      </c>
      <c r="G264" t="s">
        <v>7805</v>
      </c>
      <c r="H264">
        <v>3</v>
      </c>
      <c r="I264">
        <v>80000</v>
      </c>
      <c r="J264">
        <v>0</v>
      </c>
      <c r="K264" s="5" t="s">
        <v>7975</v>
      </c>
      <c r="L264">
        <v>153</v>
      </c>
      <c r="M264">
        <v>46</v>
      </c>
      <c r="N264">
        <v>1739</v>
      </c>
      <c r="O264">
        <v>66.83</v>
      </c>
      <c r="P264">
        <v>20</v>
      </c>
      <c r="Q264">
        <v>4000</v>
      </c>
      <c r="R264" t="s">
        <v>6154</v>
      </c>
      <c r="S264" s="1">
        <v>46036</v>
      </c>
      <c r="T264">
        <v>37.459983000000001</v>
      </c>
      <c r="U264">
        <v>126.897244</v>
      </c>
      <c r="V264" t="s">
        <v>8714</v>
      </c>
      <c r="W264" t="s">
        <v>8007</v>
      </c>
      <c r="X264">
        <v>1</v>
      </c>
      <c r="Y264" t="s">
        <v>7810</v>
      </c>
      <c r="Z264" t="s">
        <v>7810</v>
      </c>
      <c r="AA264" t="s">
        <v>7949</v>
      </c>
      <c r="AB264" t="s">
        <v>8314</v>
      </c>
      <c r="AC264">
        <v>80000</v>
      </c>
      <c r="AD264" t="s">
        <v>7810</v>
      </c>
      <c r="AE264" s="2" t="str">
        <f>HYPERLINK("https://fin.land.naver.com/articles/"&amp;표3_[[#This Row],[매물번호]],"link")</f>
        <v>link</v>
      </c>
      <c r="AF264" s="8" t="str" cm="1">
        <f t="array" ref="AF264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4" s="8" t="str" cm="1">
        <f t="array" ref="AG264">_xlfn.TEXTJOIN(",",TRUE,IF(지하철역사_IC!$B$2:$B$1282=AF264,지하철역사_IC!$A$2:$A$1282,""))</f>
        <v>서울1호선</v>
      </c>
      <c r="AH264" s="9" cm="1">
        <f t="array" ref="AH264">RADIANS(SMALL(SQRT((지하철역사_IC!$D$2:$D$1282-표3_[[#This Row],[위도]])^2+(지하철역사_IC!$E$2:$E$1282-표3_[[#This Row],[경도]])^2),1))*6378137</f>
        <v>480.54200529413919</v>
      </c>
      <c r="AI264" s="8" t="str" cm="1">
        <f t="array" ref="AI264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64" s="8" t="str" cm="1">
        <f t="array" ref="AJ264">_xlfn.TEXTJOIN(",",TRUE,IF(지하철역사_IC!$Q$2:$Q$439=AI264,지하철역사_IC!$P$2:$P$439,""))</f>
        <v>다락</v>
      </c>
      <c r="AK264" s="9" cm="1">
        <f t="array" ref="AK264">RADIANS(SMALL(SQRT((지하철역사_IC!$V$2:$V$439-표3_[[#This Row],[위도]])^2+(지하철역사_IC!$T$2:$T$439-표3_[[#This Row],[경도]])^2),1))*6378137</f>
        <v>859.67094194224592</v>
      </c>
      <c r="AL264" t="str" cm="1">
        <f t="array" ref="AL2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4" t="str" cm="1">
        <f t="array" ref="AM264">kakaolatlon(표3_[[#This Row],[위도]],표3_[[#This Row],[경도]],"parcel")</f>
        <v>서울 금천구 독산동 1155</v>
      </c>
      <c r="AN264">
        <f t="shared" si="24"/>
        <v>10</v>
      </c>
      <c r="AO264" t="str">
        <f t="shared" si="25"/>
        <v>이내</v>
      </c>
      <c r="AP264">
        <f t="shared" si="26"/>
        <v>10</v>
      </c>
      <c r="AQ264">
        <f t="shared" si="27"/>
        <v>20</v>
      </c>
      <c r="AR264" t="str">
        <f t="shared" si="28"/>
        <v>1층</v>
      </c>
    </row>
    <row r="265" spans="1:44" x14ac:dyDescent="0.3">
      <c r="A265" t="s">
        <v>8715</v>
      </c>
      <c r="B265" t="s">
        <v>7829</v>
      </c>
      <c r="C265" t="s">
        <v>7830</v>
      </c>
      <c r="D265" t="s">
        <v>7767</v>
      </c>
      <c r="E265" t="s">
        <v>2682</v>
      </c>
      <c r="F265" t="s">
        <v>7831</v>
      </c>
      <c r="G265" t="s">
        <v>6155</v>
      </c>
      <c r="H265">
        <v>15</v>
      </c>
      <c r="I265">
        <v>253000</v>
      </c>
      <c r="J265">
        <v>0</v>
      </c>
      <c r="K265" s="5" t="s">
        <v>8189</v>
      </c>
      <c r="L265">
        <v>1193</v>
      </c>
      <c r="M265">
        <v>360</v>
      </c>
      <c r="N265">
        <v>702</v>
      </c>
      <c r="O265">
        <v>597.19000000000005</v>
      </c>
      <c r="P265">
        <v>180</v>
      </c>
      <c r="Q265">
        <v>1406</v>
      </c>
      <c r="R265" t="s">
        <v>7807</v>
      </c>
      <c r="S265" s="1">
        <v>46036</v>
      </c>
      <c r="T265">
        <v>37.445824999999999</v>
      </c>
      <c r="U265">
        <v>126.894142</v>
      </c>
      <c r="V265" t="s">
        <v>8716</v>
      </c>
      <c r="W265" t="s">
        <v>8717</v>
      </c>
      <c r="X265">
        <v>1</v>
      </c>
      <c r="Y265" t="s">
        <v>7810</v>
      </c>
      <c r="Z265" t="s">
        <v>7810</v>
      </c>
      <c r="AA265" t="s">
        <v>7908</v>
      </c>
      <c r="AB265" t="s">
        <v>7922</v>
      </c>
      <c r="AC265">
        <v>253000</v>
      </c>
      <c r="AD265" t="s">
        <v>7810</v>
      </c>
      <c r="AE265" s="2" t="str">
        <f>HYPERLINK("https://fin.land.naver.com/articles/"&amp;표3_[[#This Row],[매물번호]],"link")</f>
        <v>link</v>
      </c>
      <c r="AF265" s="8" t="str" cm="1">
        <f t="array" ref="AF265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65" s="8" t="str" cm="1">
        <f t="array" ref="AG265">_xlfn.TEXTJOIN(",",TRUE,IF(지하철역사_IC!$B$2:$B$1282=AF265,지하철역사_IC!$A$2:$A$1282,""))</f>
        <v>신안산선</v>
      </c>
      <c r="AH265" s="9" cm="1">
        <f t="array" ref="AH265">RADIANS(SMALL(SQRT((지하철역사_IC!$D$2:$D$1282-표3_[[#This Row],[위도]])^2+(지하철역사_IC!$E$2:$E$1282-표3_[[#This Row],[경도]])^2),1))*6378137</f>
        <v>1230.8741880345376</v>
      </c>
      <c r="AI265" s="8" t="str" cm="1">
        <f t="array" ref="AI26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5" s="8" t="str" cm="1">
        <f t="array" ref="AJ265">_xlfn.TEXTJOIN(",",TRUE,IF(지하철역사_IC!$Q$2:$Q$439=AI265,지하철역사_IC!$P$2:$P$439,""))</f>
        <v>다락</v>
      </c>
      <c r="AK265" s="9" cm="1">
        <f t="array" ref="AK265">RADIANS(SMALL(SQRT((지하철역사_IC!$V$2:$V$439-표3_[[#This Row],[위도]])^2+(지하철역사_IC!$T$2:$T$439-표3_[[#This Row],[경도]])^2),1))*6378137</f>
        <v>38.541097200090739</v>
      </c>
      <c r="AL265" cm="1">
        <f t="array" ref="AL2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65" t="str" cm="1">
        <f t="array" ref="AM265">kakaolatlon(표3_[[#This Row],[위도]],표3_[[#This Row],[경도]],"parcel")</f>
        <v>경기 광명시 소하동 1344</v>
      </c>
      <c r="AN265">
        <f t="shared" si="24"/>
        <v>4</v>
      </c>
      <c r="AO265" t="str">
        <f t="shared" si="25"/>
        <v>이내</v>
      </c>
      <c r="AP265">
        <f t="shared" si="26"/>
        <v>10</v>
      </c>
      <c r="AQ265">
        <f t="shared" si="27"/>
        <v>40</v>
      </c>
      <c r="AR265" t="str">
        <f t="shared" si="28"/>
        <v>B1</v>
      </c>
    </row>
    <row r="266" spans="1:44" x14ac:dyDescent="0.3">
      <c r="A266" t="s">
        <v>8718</v>
      </c>
      <c r="B266" t="s">
        <v>7845</v>
      </c>
      <c r="C266" t="s">
        <v>7803</v>
      </c>
      <c r="D266" t="s">
        <v>7767</v>
      </c>
      <c r="E266" t="s">
        <v>2682</v>
      </c>
      <c r="F266" t="s">
        <v>7804</v>
      </c>
      <c r="G266" t="s">
        <v>7805</v>
      </c>
      <c r="H266">
        <v>5</v>
      </c>
      <c r="I266">
        <v>32000</v>
      </c>
      <c r="J266">
        <v>0</v>
      </c>
      <c r="K266" s="5" t="s">
        <v>8249</v>
      </c>
      <c r="L266">
        <v>27</v>
      </c>
      <c r="M266">
        <v>8</v>
      </c>
      <c r="N266">
        <v>4000</v>
      </c>
      <c r="O266">
        <v>27</v>
      </c>
      <c r="P266">
        <v>8</v>
      </c>
      <c r="Q266">
        <v>4000</v>
      </c>
      <c r="R266" t="s">
        <v>7807</v>
      </c>
      <c r="S266" s="1">
        <v>46036</v>
      </c>
      <c r="T266">
        <v>37.458243000000003</v>
      </c>
      <c r="U266">
        <v>126.894176</v>
      </c>
      <c r="V266" t="s">
        <v>8719</v>
      </c>
      <c r="W266" t="s">
        <v>8297</v>
      </c>
      <c r="X266">
        <v>1</v>
      </c>
      <c r="Y266" t="s">
        <v>7810</v>
      </c>
      <c r="Z266" t="s">
        <v>7810</v>
      </c>
      <c r="AA266" t="s">
        <v>7811</v>
      </c>
      <c r="AB266" t="s">
        <v>8697</v>
      </c>
      <c r="AC266">
        <v>32000</v>
      </c>
      <c r="AD266" t="s">
        <v>7810</v>
      </c>
      <c r="AE266" s="2" t="str">
        <f>HYPERLINK("https://fin.land.naver.com/articles/"&amp;표3_[[#This Row],[매물번호]],"link")</f>
        <v>link</v>
      </c>
      <c r="AF266" s="8" t="str" cm="1">
        <f t="array" ref="AF26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6" s="8" t="str" cm="1">
        <f t="array" ref="AG266">_xlfn.TEXTJOIN(",",TRUE,IF(지하철역사_IC!$B$2:$B$1282=AF266,지하철역사_IC!$A$2:$A$1282,""))</f>
        <v>서울1호선</v>
      </c>
      <c r="AH266" s="9" cm="1">
        <f t="array" ref="AH266">RADIANS(SMALL(SQRT((지하철역사_IC!$D$2:$D$1282-표3_[[#This Row],[위도]])^2+(지하철역사_IC!$E$2:$E$1282-표3_[[#This Row],[경도]])^2),1))*6378137</f>
        <v>147.11594581163098</v>
      </c>
      <c r="AI266" s="8" t="str" cm="1">
        <f t="array" ref="AI266">_xlfn.LET(_xlpm.data,(지하철역사_IC!$V$2:$V$225-표3_[[#This Row],[위도]])^2+(지하철역사_IC!$T$2:$T$225-표3_[[#This Row],[경도]])^2,INDEX(지하철역사_IC!$Q$2:$Q$439,MATCH(MIN(_xlpm.data),_xlpm.data,0)))</f>
        <v>서울 금천구 독산동 291-1</v>
      </c>
      <c r="AJ266" s="8" t="str" cm="1">
        <f t="array" ref="AJ266">_xlfn.TEXTJOIN(",",TRUE,IF(지하철역사_IC!$Q$2:$Q$439=AI266,지하철역사_IC!$P$2:$P$439,""))</f>
        <v>다락</v>
      </c>
      <c r="AK266" s="9" cm="1">
        <f t="array" ref="AK266">RADIANS(SMALL(SQRT((지하철역사_IC!$V$2:$V$439-표3_[[#This Row],[위도]])^2+(지하철역사_IC!$T$2:$T$439-표3_[[#This Row],[경도]])^2),1))*6378137</f>
        <v>1208.8508992008688</v>
      </c>
      <c r="AL266" t="str" cm="1">
        <f t="array" ref="AL2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6" t="str" cm="1">
        <f t="array" ref="AM266">kakaolatlon(표3_[[#This Row],[위도]],표3_[[#This Row],[경도]],"parcel")</f>
        <v>서울 금천구 독산동 1150</v>
      </c>
      <c r="AN266">
        <f t="shared" si="24"/>
        <v>10</v>
      </c>
      <c r="AO266" t="str">
        <f t="shared" si="25"/>
        <v>이내</v>
      </c>
      <c r="AP266">
        <f t="shared" si="26"/>
        <v>10</v>
      </c>
      <c r="AQ266">
        <f t="shared" si="27"/>
        <v>9</v>
      </c>
      <c r="AR266" t="str">
        <f t="shared" si="28"/>
        <v>1층</v>
      </c>
    </row>
    <row r="267" spans="1:44" x14ac:dyDescent="0.3">
      <c r="A267" t="s">
        <v>8720</v>
      </c>
      <c r="B267" t="s">
        <v>7829</v>
      </c>
      <c r="C267" t="s">
        <v>7846</v>
      </c>
      <c r="D267" t="s">
        <v>7767</v>
      </c>
      <c r="E267" t="s">
        <v>2682</v>
      </c>
      <c r="F267" t="s">
        <v>7831</v>
      </c>
      <c r="G267" t="s">
        <v>7814</v>
      </c>
      <c r="H267">
        <v>10</v>
      </c>
      <c r="I267">
        <v>85000</v>
      </c>
      <c r="J267">
        <v>0</v>
      </c>
      <c r="K267" s="5" t="s">
        <v>8090</v>
      </c>
      <c r="L267">
        <v>298</v>
      </c>
      <c r="M267">
        <v>90</v>
      </c>
      <c r="N267">
        <v>944</v>
      </c>
      <c r="O267">
        <v>150.69999999999999</v>
      </c>
      <c r="P267">
        <v>45</v>
      </c>
      <c r="Q267">
        <v>1889</v>
      </c>
      <c r="R267" t="s">
        <v>7823</v>
      </c>
      <c r="S267" s="1">
        <v>46036</v>
      </c>
      <c r="T267">
        <v>37.44847</v>
      </c>
      <c r="U267">
        <v>126.884057</v>
      </c>
      <c r="V267" t="s">
        <v>8721</v>
      </c>
      <c r="W267" t="s">
        <v>8722</v>
      </c>
      <c r="X267">
        <v>1</v>
      </c>
      <c r="Y267" t="s">
        <v>7810</v>
      </c>
      <c r="Z267" t="s">
        <v>7810</v>
      </c>
      <c r="AA267" t="s">
        <v>7843</v>
      </c>
      <c r="AB267" t="s">
        <v>7844</v>
      </c>
      <c r="AC267">
        <v>85000</v>
      </c>
      <c r="AD267" t="s">
        <v>7810</v>
      </c>
      <c r="AE267" s="2" t="str">
        <f>HYPERLINK("https://fin.land.naver.com/articles/"&amp;표3_[[#This Row],[매물번호]],"link")</f>
        <v>link</v>
      </c>
      <c r="AF267" s="8" t="str" cm="1">
        <f t="array" ref="AF267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67" s="8" t="str" cm="1">
        <f t="array" ref="AG267">_xlfn.TEXTJOIN(",",TRUE,IF(지하철역사_IC!$B$2:$B$1282=AF267,지하철역사_IC!$A$2:$A$1282,""))</f>
        <v>서울1호선</v>
      </c>
      <c r="AH267" s="9" cm="1">
        <f t="array" ref="AH267">RADIANS(SMALL(SQRT((지하철역사_IC!$D$2:$D$1282-표3_[[#This Row],[위도]])^2+(지하철역사_IC!$E$2:$E$1282-표3_[[#This Row],[경도]])^2),1))*6378137</f>
        <v>1469.7605838612124</v>
      </c>
      <c r="AI267" s="8" t="str" cm="1">
        <f t="array" ref="AI267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7" s="8" t="str" cm="1">
        <f t="array" ref="AJ267">_xlfn.TEXTJOIN(",",TRUE,IF(지하철역사_IC!$Q$2:$Q$439=AI267,지하철역사_IC!$P$2:$P$439,""))</f>
        <v>다락</v>
      </c>
      <c r="AK267" s="9" cm="1">
        <f t="array" ref="AK267">RADIANS(SMALL(SQRT((지하철역사_IC!$V$2:$V$439-표3_[[#This Row],[위도]])^2+(지하철역사_IC!$T$2:$T$439-표3_[[#This Row],[경도]])^2),1))*6378137</f>
        <v>1150.4964868655129</v>
      </c>
      <c r="AL267" t="str" cm="1">
        <f t="array" ref="AL2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7" t="str" cm="1">
        <f t="array" ref="AM267">kakaolatlon(표3_[[#This Row],[위도]],표3_[[#This Row],[경도]],"parcel")</f>
        <v>경기 광명시 소하동 1335</v>
      </c>
      <c r="AN267">
        <f t="shared" si="24"/>
        <v>10</v>
      </c>
      <c r="AO267" t="str">
        <f t="shared" si="25"/>
        <v>이내</v>
      </c>
      <c r="AP267">
        <f t="shared" si="26"/>
        <v>10</v>
      </c>
      <c r="AQ267">
        <f t="shared" si="27"/>
        <v>40</v>
      </c>
      <c r="AR267" t="str">
        <f t="shared" si="28"/>
        <v>저</v>
      </c>
    </row>
    <row r="268" spans="1:44" x14ac:dyDescent="0.3">
      <c r="A268" t="s">
        <v>8723</v>
      </c>
      <c r="B268" t="s">
        <v>8077</v>
      </c>
      <c r="C268" t="s">
        <v>7830</v>
      </c>
      <c r="D268" t="s">
        <v>7767</v>
      </c>
      <c r="E268" t="s">
        <v>2682</v>
      </c>
      <c r="F268" t="s">
        <v>7831</v>
      </c>
      <c r="G268" t="s">
        <v>7940</v>
      </c>
      <c r="H268">
        <v>12</v>
      </c>
      <c r="I268">
        <v>105000</v>
      </c>
      <c r="J268">
        <v>0</v>
      </c>
      <c r="K268" s="5" t="s">
        <v>8724</v>
      </c>
      <c r="L268">
        <v>266</v>
      </c>
      <c r="M268">
        <v>80</v>
      </c>
      <c r="N268">
        <v>1312</v>
      </c>
      <c r="O268">
        <v>152.43</v>
      </c>
      <c r="P268">
        <v>46</v>
      </c>
      <c r="Q268">
        <v>2283</v>
      </c>
      <c r="R268" t="s">
        <v>7823</v>
      </c>
      <c r="S268" s="1">
        <v>46036</v>
      </c>
      <c r="T268">
        <v>37.453071000000001</v>
      </c>
      <c r="U268">
        <v>126.901715</v>
      </c>
      <c r="V268" t="s">
        <v>8725</v>
      </c>
      <c r="W268" t="s">
        <v>8044</v>
      </c>
      <c r="X268">
        <v>1</v>
      </c>
      <c r="Y268" t="s">
        <v>7810</v>
      </c>
      <c r="Z268" t="s">
        <v>7810</v>
      </c>
      <c r="AA268" t="s">
        <v>7896</v>
      </c>
      <c r="AB268" t="s">
        <v>8726</v>
      </c>
      <c r="AC268">
        <v>105000</v>
      </c>
      <c r="AD268" t="s">
        <v>7810</v>
      </c>
      <c r="AE268" s="2" t="str">
        <f>HYPERLINK("https://fin.land.naver.com/articles/"&amp;표3_[[#This Row],[매물번호]],"link")</f>
        <v>link</v>
      </c>
      <c r="AF268" s="8" t="str" cm="1">
        <f t="array" ref="AF268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68" s="8" t="str" cm="1">
        <f t="array" ref="AG268">_xlfn.TEXTJOIN(",",TRUE,IF(지하철역사_IC!$B$2:$B$1282=AF268,지하철역사_IC!$A$2:$A$1282,""))</f>
        <v>신안산선</v>
      </c>
      <c r="AH268" s="9" cm="1">
        <f t="array" ref="AH268">RADIANS(SMALL(SQRT((지하철역사_IC!$D$2:$D$1282-표3_[[#This Row],[위도]])^2+(지하철역사_IC!$E$2:$E$1282-표3_[[#This Row],[경도]])^2),1))*6378137</f>
        <v>138.64226687027883</v>
      </c>
      <c r="AI268" s="8" t="str" cm="1">
        <f t="array" ref="AI268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68" s="8" t="str" cm="1">
        <f t="array" ref="AJ268">_xlfn.TEXTJOIN(",",TRUE,IF(지하철역사_IC!$Q$2:$Q$439=AI268,지하철역사_IC!$P$2:$P$439,""))</f>
        <v>다락</v>
      </c>
      <c r="AK268" s="9" cm="1">
        <f t="array" ref="AK268">RADIANS(SMALL(SQRT((지하철역사_IC!$V$2:$V$439-표3_[[#This Row],[위도]])^2+(지하철역사_IC!$T$2:$T$439-표3_[[#This Row],[경도]])^2),1))*6378137</f>
        <v>1063.5523462291053</v>
      </c>
      <c r="AL268" t="str" cm="1">
        <f t="array" ref="AL2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68" t="str" cm="1">
        <f t="array" ref="AM268">kakaolatlon(표3_[[#This Row],[위도]],표3_[[#This Row],[경도]],"parcel")</f>
        <v>서울 금천구 시흥동 889-8</v>
      </c>
      <c r="AN268">
        <f t="shared" si="24"/>
        <v>25</v>
      </c>
      <c r="AO268" t="str">
        <f t="shared" si="25"/>
        <v>이내</v>
      </c>
      <c r="AP268">
        <f t="shared" si="26"/>
        <v>26</v>
      </c>
      <c r="AQ268">
        <f t="shared" si="27"/>
        <v>40</v>
      </c>
      <c r="AR268" t="str">
        <f t="shared" si="28"/>
        <v>저</v>
      </c>
    </row>
    <row r="269" spans="1:44" x14ac:dyDescent="0.3">
      <c r="A269" t="s">
        <v>8727</v>
      </c>
      <c r="B269" t="s">
        <v>7829</v>
      </c>
      <c r="C269" t="s">
        <v>7830</v>
      </c>
      <c r="D269" t="s">
        <v>7767</v>
      </c>
      <c r="E269" t="s">
        <v>2682</v>
      </c>
      <c r="F269" t="s">
        <v>7831</v>
      </c>
      <c r="G269" t="s">
        <v>6155</v>
      </c>
      <c r="H269">
        <v>15</v>
      </c>
      <c r="I269">
        <v>253000</v>
      </c>
      <c r="J269">
        <v>0</v>
      </c>
      <c r="K269" s="5" t="s">
        <v>8189</v>
      </c>
      <c r="L269">
        <v>1193</v>
      </c>
      <c r="M269">
        <v>360</v>
      </c>
      <c r="N269">
        <v>702</v>
      </c>
      <c r="O269">
        <v>597.17999999999995</v>
      </c>
      <c r="P269">
        <v>180</v>
      </c>
      <c r="Q269">
        <v>1406</v>
      </c>
      <c r="R269" t="s">
        <v>7807</v>
      </c>
      <c r="S269" s="1">
        <v>46036</v>
      </c>
      <c r="T269">
        <v>37.445824999999999</v>
      </c>
      <c r="U269">
        <v>126.894142</v>
      </c>
      <c r="V269" t="s">
        <v>8728</v>
      </c>
      <c r="W269" t="s">
        <v>8717</v>
      </c>
      <c r="X269">
        <v>1</v>
      </c>
      <c r="Y269" t="s">
        <v>7810</v>
      </c>
      <c r="Z269" t="s">
        <v>7810</v>
      </c>
      <c r="AA269" t="s">
        <v>7826</v>
      </c>
      <c r="AB269" t="s">
        <v>7922</v>
      </c>
      <c r="AC269">
        <v>253000</v>
      </c>
      <c r="AD269" t="s">
        <v>7810</v>
      </c>
      <c r="AE269" s="2" t="str">
        <f>HYPERLINK("https://fin.land.naver.com/articles/"&amp;표3_[[#This Row],[매물번호]],"link")</f>
        <v>link</v>
      </c>
      <c r="AF269" s="8" t="str" cm="1">
        <f t="array" ref="AF269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69" s="8" t="str" cm="1">
        <f t="array" ref="AG269">_xlfn.TEXTJOIN(",",TRUE,IF(지하철역사_IC!$B$2:$B$1282=AF269,지하철역사_IC!$A$2:$A$1282,""))</f>
        <v>신안산선</v>
      </c>
      <c r="AH269" s="9" cm="1">
        <f t="array" ref="AH269">RADIANS(SMALL(SQRT((지하철역사_IC!$D$2:$D$1282-표3_[[#This Row],[위도]])^2+(지하철역사_IC!$E$2:$E$1282-표3_[[#This Row],[경도]])^2),1))*6378137</f>
        <v>1230.8741880345376</v>
      </c>
      <c r="AI269" s="8" t="str" cm="1">
        <f t="array" ref="AI26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69" s="8" t="str" cm="1">
        <f t="array" ref="AJ269">_xlfn.TEXTJOIN(",",TRUE,IF(지하철역사_IC!$Q$2:$Q$439=AI269,지하철역사_IC!$P$2:$P$439,""))</f>
        <v>다락</v>
      </c>
      <c r="AK269" s="9" cm="1">
        <f t="array" ref="AK269">RADIANS(SMALL(SQRT((지하철역사_IC!$V$2:$V$439-표3_[[#This Row],[위도]])^2+(지하철역사_IC!$T$2:$T$439-표3_[[#This Row],[경도]])^2),1))*6378137</f>
        <v>38.541097200090739</v>
      </c>
      <c r="AL269" cm="1">
        <f t="array" ref="AL2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69" t="str" cm="1">
        <f t="array" ref="AM269">kakaolatlon(표3_[[#This Row],[위도]],표3_[[#This Row],[경도]],"parcel")</f>
        <v>경기 광명시 소하동 1344</v>
      </c>
      <c r="AN269">
        <f t="shared" si="24"/>
        <v>4</v>
      </c>
      <c r="AO269" t="str">
        <f t="shared" si="25"/>
        <v>이내</v>
      </c>
      <c r="AP269">
        <f t="shared" si="26"/>
        <v>10</v>
      </c>
      <c r="AQ269">
        <f t="shared" si="27"/>
        <v>40</v>
      </c>
      <c r="AR269" t="str">
        <f t="shared" si="28"/>
        <v>B1</v>
      </c>
    </row>
    <row r="270" spans="1:44" x14ac:dyDescent="0.3">
      <c r="A270" t="s">
        <v>8729</v>
      </c>
      <c r="B270" t="s">
        <v>7845</v>
      </c>
      <c r="C270" t="s">
        <v>7803</v>
      </c>
      <c r="D270" t="s">
        <v>7767</v>
      </c>
      <c r="E270" t="s">
        <v>2682</v>
      </c>
      <c r="F270" t="s">
        <v>7831</v>
      </c>
      <c r="G270" t="s">
        <v>7805</v>
      </c>
      <c r="H270">
        <v>3</v>
      </c>
      <c r="I270">
        <v>30000</v>
      </c>
      <c r="J270">
        <v>0</v>
      </c>
      <c r="K270" s="5" t="s">
        <v>7852</v>
      </c>
      <c r="L270">
        <v>87</v>
      </c>
      <c r="M270">
        <v>26</v>
      </c>
      <c r="N270">
        <v>1153</v>
      </c>
      <c r="O270">
        <v>38</v>
      </c>
      <c r="P270">
        <v>11</v>
      </c>
      <c r="Q270">
        <v>2727</v>
      </c>
      <c r="R270" t="s">
        <v>7816</v>
      </c>
      <c r="S270" s="1">
        <v>46036</v>
      </c>
      <c r="T270">
        <v>37.459983000000001</v>
      </c>
      <c r="U270">
        <v>126.897244</v>
      </c>
      <c r="W270" t="s">
        <v>8730</v>
      </c>
      <c r="X270">
        <v>1</v>
      </c>
      <c r="Y270" t="s">
        <v>7810</v>
      </c>
      <c r="Z270" t="s">
        <v>7810</v>
      </c>
      <c r="AA270" t="s">
        <v>7949</v>
      </c>
      <c r="AB270" t="s">
        <v>8314</v>
      </c>
      <c r="AC270">
        <v>30000</v>
      </c>
      <c r="AD270" t="s">
        <v>7810</v>
      </c>
      <c r="AE270" s="2" t="str">
        <f>HYPERLINK("https://fin.land.naver.com/articles/"&amp;표3_[[#This Row],[매물번호]],"link")</f>
        <v>link</v>
      </c>
      <c r="AF270" s="8" t="str" cm="1">
        <f t="array" ref="AF270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70" s="8" t="str" cm="1">
        <f t="array" ref="AG270">_xlfn.TEXTJOIN(",",TRUE,IF(지하철역사_IC!$B$2:$B$1282=AF270,지하철역사_IC!$A$2:$A$1282,""))</f>
        <v>서울1호선</v>
      </c>
      <c r="AH270" s="9" cm="1">
        <f t="array" ref="AH270">RADIANS(SMALL(SQRT((지하철역사_IC!$D$2:$D$1282-표3_[[#This Row],[위도]])^2+(지하철역사_IC!$E$2:$E$1282-표3_[[#This Row],[경도]])^2),1))*6378137</f>
        <v>480.54200529413919</v>
      </c>
      <c r="AI270" s="8" t="str" cm="1">
        <f t="array" ref="AI270">_xlfn.LET(_xlpm.data,(지하철역사_IC!$V$2:$V$225-표3_[[#This Row],[위도]])^2+(지하철역사_IC!$T$2:$T$225-표3_[[#This Row],[경도]])^2,INDEX(지하철역사_IC!$Q$2:$Q$439,MATCH(MIN(_xlpm.data),_xlpm.data,0)))</f>
        <v>서울 금천구 시흥동 789-21</v>
      </c>
      <c r="AJ270" s="8" t="str" cm="1">
        <f t="array" ref="AJ270">_xlfn.TEXTJOIN(",",TRUE,IF(지하철역사_IC!$Q$2:$Q$439=AI270,지하철역사_IC!$P$2:$P$439,""))</f>
        <v>다락</v>
      </c>
      <c r="AK270" s="9" cm="1">
        <f t="array" ref="AK270">RADIANS(SMALL(SQRT((지하철역사_IC!$V$2:$V$439-표3_[[#This Row],[위도]])^2+(지하철역사_IC!$T$2:$T$439-표3_[[#This Row],[경도]])^2),1))*6378137</f>
        <v>859.67094194224592</v>
      </c>
      <c r="AL270" t="str" cm="1">
        <f t="array" ref="AL2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0" t="str" cm="1">
        <f t="array" ref="AM270">kakaolatlon(표3_[[#This Row],[위도]],표3_[[#This Row],[경도]],"parcel")</f>
        <v>서울 금천구 독산동 1155</v>
      </c>
      <c r="AN270">
        <f t="shared" si="24"/>
        <v>10</v>
      </c>
      <c r="AO270" t="str">
        <f t="shared" si="25"/>
        <v>이내</v>
      </c>
      <c r="AP270">
        <f t="shared" si="26"/>
        <v>10</v>
      </c>
      <c r="AQ270">
        <f t="shared" si="27"/>
        <v>10</v>
      </c>
      <c r="AR270" t="str">
        <f t="shared" si="28"/>
        <v>1층</v>
      </c>
    </row>
    <row r="271" spans="1:44" x14ac:dyDescent="0.3">
      <c r="A271" t="s">
        <v>8731</v>
      </c>
      <c r="B271" t="s">
        <v>7862</v>
      </c>
      <c r="C271" t="s">
        <v>7846</v>
      </c>
      <c r="D271" t="s">
        <v>7767</v>
      </c>
      <c r="E271" t="s">
        <v>2682</v>
      </c>
      <c r="F271" t="s">
        <v>7804</v>
      </c>
      <c r="G271" t="s">
        <v>6152</v>
      </c>
      <c r="H271">
        <v>14</v>
      </c>
      <c r="I271">
        <v>65000</v>
      </c>
      <c r="J271">
        <v>0</v>
      </c>
      <c r="K271" s="5" t="s">
        <v>7984</v>
      </c>
      <c r="L271">
        <v>120</v>
      </c>
      <c r="M271">
        <v>36</v>
      </c>
      <c r="N271">
        <v>1805</v>
      </c>
      <c r="O271">
        <v>72.97</v>
      </c>
      <c r="P271">
        <v>22</v>
      </c>
      <c r="Q271">
        <v>2955</v>
      </c>
      <c r="R271" t="s">
        <v>7924</v>
      </c>
      <c r="S271" s="1">
        <v>46036</v>
      </c>
      <c r="T271">
        <v>37.482902000000003</v>
      </c>
      <c r="U271">
        <v>126.896047</v>
      </c>
      <c r="V271" t="s">
        <v>7985</v>
      </c>
      <c r="W271" t="s">
        <v>7855</v>
      </c>
      <c r="X271">
        <v>1</v>
      </c>
      <c r="Y271" t="s">
        <v>7810</v>
      </c>
      <c r="Z271" t="s">
        <v>7810</v>
      </c>
      <c r="AA271" t="s">
        <v>7826</v>
      </c>
      <c r="AB271" t="s">
        <v>7866</v>
      </c>
      <c r="AC271">
        <v>65000</v>
      </c>
      <c r="AD271" t="s">
        <v>7810</v>
      </c>
      <c r="AE271" s="2" t="str">
        <f>HYPERLINK("https://fin.land.naver.com/articles/"&amp;표3_[[#This Row],[매물번호]],"link")</f>
        <v>link</v>
      </c>
      <c r="AF271" s="8" t="str" cm="1">
        <f t="array" ref="AF271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71" s="8" t="str" cm="1">
        <f t="array" ref="AG271">_xlfn.TEXTJOIN(",",TRUE,IF(지하철역사_IC!$B$2:$B$1282=AF271,지하철역사_IC!$A$2:$A$1282,""))</f>
        <v>서울2호선,신안산선</v>
      </c>
      <c r="AH271" s="9" cm="1">
        <f t="array" ref="AH271">RADIANS(SMALL(SQRT((지하철역사_IC!$D$2:$D$1282-표3_[[#This Row],[위도]])^2+(지하철역사_IC!$E$2:$E$1282-표3_[[#This Row],[경도]])^2),1))*6378137</f>
        <v>606.22679145976269</v>
      </c>
      <c r="AI271" s="8" t="str" cm="1">
        <f t="array" ref="AI271">_xlfn.LET(_xlpm.data,(지하철역사_IC!$V$2:$V$225-표3_[[#This Row],[위도]])^2+(지하철역사_IC!$T$2:$T$225-표3_[[#This Row],[경도]])^2,INDEX(지하철역사_IC!$Q$2:$Q$439,MATCH(MIN(_xlpm.data),_xlpm.data,0)))</f>
        <v>서울 구로구 디지털로26길 5</v>
      </c>
      <c r="AJ271" s="8" t="str" cm="1">
        <f t="array" ref="AJ271">_xlfn.TEXTJOIN(",",TRUE,IF(지하철역사_IC!$Q$2:$Q$439=AI271,지하철역사_IC!$P$2:$P$439,""))</f>
        <v>다락</v>
      </c>
      <c r="AK271" s="9" cm="1">
        <f t="array" ref="AK271">RADIANS(SMALL(SQRT((지하철역사_IC!$V$2:$V$439-표3_[[#This Row],[위도]])^2+(지하철역사_IC!$T$2:$T$439-표3_[[#This Row],[경도]])^2),1))*6378137</f>
        <v>319.94925323656668</v>
      </c>
      <c r="AL271" cm="1">
        <f t="array" ref="AL2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71" t="str" cm="1">
        <f t="array" ref="AM271">kakaolatlon(표3_[[#This Row],[위도]],표3_[[#This Row],[경도]],"parcel")</f>
        <v>서울 구로구 구로동 222-8</v>
      </c>
      <c r="AN271">
        <f t="shared" si="24"/>
        <v>25</v>
      </c>
      <c r="AO271" t="str">
        <f t="shared" si="25"/>
        <v>이내</v>
      </c>
      <c r="AP271">
        <f t="shared" si="26"/>
        <v>26</v>
      </c>
      <c r="AQ271">
        <f t="shared" si="27"/>
        <v>20</v>
      </c>
      <c r="AR271" t="str">
        <f t="shared" si="28"/>
        <v>B1</v>
      </c>
    </row>
    <row r="272" spans="1:44" x14ac:dyDescent="0.3">
      <c r="A272" t="s">
        <v>8732</v>
      </c>
      <c r="B272" t="s">
        <v>8221</v>
      </c>
      <c r="C272" t="s">
        <v>7830</v>
      </c>
      <c r="D272" t="s">
        <v>7767</v>
      </c>
      <c r="E272" t="s">
        <v>2682</v>
      </c>
      <c r="F272" t="s">
        <v>8164</v>
      </c>
      <c r="G272" t="s">
        <v>7805</v>
      </c>
      <c r="H272">
        <v>4</v>
      </c>
      <c r="I272">
        <v>50000</v>
      </c>
      <c r="J272">
        <v>0</v>
      </c>
      <c r="K272" s="5" t="s">
        <v>7847</v>
      </c>
      <c r="L272">
        <v>50</v>
      </c>
      <c r="M272">
        <v>15</v>
      </c>
      <c r="N272">
        <v>3333</v>
      </c>
      <c r="O272">
        <v>35.200000000000003</v>
      </c>
      <c r="P272">
        <v>10</v>
      </c>
      <c r="Q272">
        <v>5000</v>
      </c>
      <c r="R272" t="s">
        <v>6154</v>
      </c>
      <c r="S272" s="1">
        <v>46046</v>
      </c>
      <c r="T272">
        <v>37.459226000000001</v>
      </c>
      <c r="U272">
        <v>126.88302299999999</v>
      </c>
      <c r="V272" t="s">
        <v>8733</v>
      </c>
      <c r="W272" t="s">
        <v>8565</v>
      </c>
      <c r="X272">
        <v>1</v>
      </c>
      <c r="Y272" t="s">
        <v>7810</v>
      </c>
      <c r="Z272" t="s">
        <v>7810</v>
      </c>
      <c r="AA272" t="s">
        <v>7811</v>
      </c>
      <c r="AB272" t="s">
        <v>8734</v>
      </c>
      <c r="AC272">
        <v>50000</v>
      </c>
      <c r="AD272" t="s">
        <v>7810</v>
      </c>
      <c r="AE272" s="2" t="str">
        <f>HYPERLINK("https://fin.land.naver.com/articles/"&amp;표3_[[#This Row],[매물번호]],"link")</f>
        <v>link</v>
      </c>
      <c r="AF272" s="8" t="str" cm="1">
        <f t="array" ref="AF272">_xlfn.LET(_xlpm.data,(지하철역사_IC!$D$2:$D$1282-표3_[[#This Row],[위도]])^2+(지하철역사_IC!$E$2:$E$1282-표3_[[#This Row],[경도]])^2,INDEX(지하철역사_IC!$B$2:$B$1282,MATCH(MIN(_xlpm.data),_xlpm.data,0)))</f>
        <v>독산</v>
      </c>
      <c r="AG272" s="8" t="str" cm="1">
        <f t="array" ref="AG272">_xlfn.TEXTJOIN(",",TRUE,IF(지하철역사_IC!$B$2:$B$1282=AF272,지하철역사_IC!$A$2:$A$1282,""))</f>
        <v>서울1호선,신안산선</v>
      </c>
      <c r="AH272" s="9" cm="1">
        <f t="array" ref="AH272">RADIANS(SMALL(SQRT((지하철역사_IC!$D$2:$D$1282-표3_[[#This Row],[위도]])^2+(지하철역사_IC!$E$2:$E$1282-표3_[[#This Row],[경도]])^2),1))*6378137</f>
        <v>1067.4480508459408</v>
      </c>
      <c r="AI272" s="8" t="str" cm="1">
        <f t="array" ref="AI272">_xlfn.LET(_xlpm.data,(지하철역사_IC!$V$2:$V$225-표3_[[#This Row],[위도]])^2+(지하철역사_IC!$T$2:$T$225-표3_[[#This Row],[경도]])^2,INDEX(지하철역사_IC!$Q$2:$Q$439,MATCH(MIN(_xlpm.data),_xlpm.data,0)))</f>
        <v>서울 금천구 가산디지털2로 14</v>
      </c>
      <c r="AJ272" s="8" t="str" cm="1">
        <f t="array" ref="AJ272">_xlfn.TEXTJOIN(",",TRUE,IF(지하철역사_IC!$Q$2:$Q$439=AI272,지하철역사_IC!$P$2:$P$439,""))</f>
        <v>다락</v>
      </c>
      <c r="AK272" s="9" cm="1">
        <f t="array" ref="AK272">RADIANS(SMALL(SQRT((지하철역사_IC!$V$2:$V$439-표3_[[#This Row],[위도]])^2+(지하철역사_IC!$T$2:$T$439-표3_[[#This Row],[경도]])^2),1))*6378137</f>
        <v>1171.5659146894643</v>
      </c>
      <c r="AL272" t="str" cm="1">
        <f t="array" ref="AL2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2" t="str" cm="1">
        <f t="array" ref="AM272">kakaolatlon(표3_[[#This Row],[위도]],표3_[[#This Row],[경도]],"parcel")</f>
        <v>경기 광명시 하안동 200-2</v>
      </c>
      <c r="AN272">
        <f t="shared" si="24"/>
        <v>25</v>
      </c>
      <c r="AO272" t="str">
        <f t="shared" si="25"/>
        <v>이상</v>
      </c>
      <c r="AP272">
        <f t="shared" si="26"/>
        <v>26</v>
      </c>
      <c r="AQ272">
        <f t="shared" si="27"/>
        <v>10</v>
      </c>
      <c r="AR272" t="str">
        <f t="shared" si="28"/>
        <v>1층</v>
      </c>
    </row>
    <row r="273" spans="1:44" x14ac:dyDescent="0.3">
      <c r="A273" t="s">
        <v>8735</v>
      </c>
      <c r="B273" t="s">
        <v>7829</v>
      </c>
      <c r="C273" t="s">
        <v>7846</v>
      </c>
      <c r="D273" t="s">
        <v>7767</v>
      </c>
      <c r="E273" t="s">
        <v>2682</v>
      </c>
      <c r="F273" t="s">
        <v>8164</v>
      </c>
      <c r="G273" t="s">
        <v>7805</v>
      </c>
      <c r="H273">
        <v>10</v>
      </c>
      <c r="I273">
        <v>70000</v>
      </c>
      <c r="J273">
        <v>0</v>
      </c>
      <c r="K273" s="5" t="s">
        <v>7941</v>
      </c>
      <c r="L273">
        <v>48</v>
      </c>
      <c r="M273">
        <v>14</v>
      </c>
      <c r="N273">
        <v>5000</v>
      </c>
      <c r="O273">
        <v>48.9</v>
      </c>
      <c r="P273">
        <v>14</v>
      </c>
      <c r="Q273">
        <v>5000</v>
      </c>
      <c r="R273" t="s">
        <v>7807</v>
      </c>
      <c r="S273" s="1">
        <v>46046</v>
      </c>
      <c r="T273">
        <v>37.448402999999999</v>
      </c>
      <c r="U273">
        <v>126.883315</v>
      </c>
      <c r="V273" t="s">
        <v>8736</v>
      </c>
      <c r="W273" t="s">
        <v>8737</v>
      </c>
      <c r="X273">
        <v>1</v>
      </c>
      <c r="Y273" t="s">
        <v>7810</v>
      </c>
      <c r="Z273" t="s">
        <v>7810</v>
      </c>
      <c r="AA273" t="s">
        <v>7811</v>
      </c>
      <c r="AB273" t="s">
        <v>8179</v>
      </c>
      <c r="AC273">
        <v>70000</v>
      </c>
      <c r="AD273" t="s">
        <v>7810</v>
      </c>
      <c r="AE273" s="2" t="str">
        <f>HYPERLINK("https://fin.land.naver.com/articles/"&amp;표3_[[#This Row],[매물번호]],"link")</f>
        <v>link</v>
      </c>
      <c r="AF273" s="8" t="str" cm="1">
        <f t="array" ref="AF273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73" s="8" t="str" cm="1">
        <f t="array" ref="AG273">_xlfn.TEXTJOIN(",",TRUE,IF(지하철역사_IC!$B$2:$B$1282=AF273,지하철역사_IC!$A$2:$A$1282,""))</f>
        <v>서울1호선</v>
      </c>
      <c r="AH273" s="9" cm="1">
        <f t="array" ref="AH273">RADIANS(SMALL(SQRT((지하철역사_IC!$D$2:$D$1282-표3_[[#This Row],[위도]])^2+(지하철역사_IC!$E$2:$E$1282-표3_[[#This Row],[경도]])^2),1))*6378137</f>
        <v>1538.7155423892982</v>
      </c>
      <c r="AI273" s="8" t="str" cm="1">
        <f t="array" ref="AI273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3" s="8" t="str" cm="1">
        <f t="array" ref="AJ273">_xlfn.TEXTJOIN(",",TRUE,IF(지하철역사_IC!$Q$2:$Q$439=AI273,지하철역사_IC!$P$2:$P$439,""))</f>
        <v>다락</v>
      </c>
      <c r="AK273" s="9" cm="1">
        <f t="array" ref="AK273">RADIANS(SMALL(SQRT((지하철역사_IC!$V$2:$V$439-표3_[[#This Row],[위도]])^2+(지하철역사_IC!$T$2:$T$439-표3_[[#This Row],[경도]])^2),1))*6378137</f>
        <v>1227.9374038403334</v>
      </c>
      <c r="AL273" t="str" cm="1">
        <f t="array" ref="AL2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3" t="str" cm="1">
        <f t="array" ref="AM273">kakaolatlon(표3_[[#This Row],[위도]],표3_[[#This Row],[경도]],"parcel")</f>
        <v>경기 광명시 소하동 1340-5</v>
      </c>
      <c r="AN273">
        <f t="shared" si="24"/>
        <v>15</v>
      </c>
      <c r="AO273" t="str">
        <f t="shared" si="25"/>
        <v>이내</v>
      </c>
      <c r="AP273">
        <f t="shared" si="26"/>
        <v>25</v>
      </c>
      <c r="AQ273">
        <f t="shared" si="27"/>
        <v>10</v>
      </c>
      <c r="AR273" t="str">
        <f t="shared" si="28"/>
        <v>1층</v>
      </c>
    </row>
    <row r="274" spans="1:44" x14ac:dyDescent="0.3">
      <c r="A274" t="s">
        <v>8738</v>
      </c>
      <c r="B274" t="s">
        <v>8077</v>
      </c>
      <c r="C274" t="s">
        <v>7830</v>
      </c>
      <c r="D274" t="s">
        <v>7767</v>
      </c>
      <c r="E274" t="s">
        <v>2682</v>
      </c>
      <c r="F274" t="s">
        <v>8164</v>
      </c>
      <c r="G274" t="s">
        <v>7805</v>
      </c>
      <c r="H274">
        <v>11</v>
      </c>
      <c r="I274">
        <v>35000</v>
      </c>
      <c r="J274">
        <v>0</v>
      </c>
      <c r="K274" s="5" t="s">
        <v>7822</v>
      </c>
      <c r="L274">
        <v>29</v>
      </c>
      <c r="M274">
        <v>8</v>
      </c>
      <c r="N274">
        <v>4375</v>
      </c>
      <c r="O274">
        <v>29.12</v>
      </c>
      <c r="P274">
        <v>8</v>
      </c>
      <c r="Q274">
        <v>4375</v>
      </c>
      <c r="R274" t="s">
        <v>7816</v>
      </c>
      <c r="S274" s="1">
        <v>46046</v>
      </c>
      <c r="T274">
        <v>37.450296000000002</v>
      </c>
      <c r="U274">
        <v>126.900301</v>
      </c>
      <c r="V274" t="s">
        <v>8739</v>
      </c>
      <c r="W274" t="s">
        <v>7955</v>
      </c>
      <c r="X274">
        <v>1</v>
      </c>
      <c r="Y274" t="s">
        <v>7810</v>
      </c>
      <c r="Z274" t="s">
        <v>7810</v>
      </c>
      <c r="AA274" t="s">
        <v>7811</v>
      </c>
      <c r="AB274" t="s">
        <v>8149</v>
      </c>
      <c r="AC274">
        <v>35000</v>
      </c>
      <c r="AD274" t="s">
        <v>7810</v>
      </c>
      <c r="AE274" s="2" t="str">
        <f>HYPERLINK("https://fin.land.naver.com/articles/"&amp;표3_[[#This Row],[매물번호]],"link")</f>
        <v>link</v>
      </c>
      <c r="AF274" s="8" t="str" cm="1">
        <f t="array" ref="AF274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74" s="8" t="str" cm="1">
        <f t="array" ref="AG274">_xlfn.TEXTJOIN(",",TRUE,IF(지하철역사_IC!$B$2:$B$1282=AF274,지하철역사_IC!$A$2:$A$1282,""))</f>
        <v>신안산선</v>
      </c>
      <c r="AH274" s="9" cm="1">
        <f t="array" ref="AH274">RADIANS(SMALL(SQRT((지하철역사_IC!$D$2:$D$1282-표3_[[#This Row],[위도]])^2+(지하철역사_IC!$E$2:$E$1282-표3_[[#This Row],[경도]])^2),1))*6378137</f>
        <v>453.87207790917381</v>
      </c>
      <c r="AI274" s="8" t="str" cm="1">
        <f t="array" ref="AI274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4" s="8" t="str" cm="1">
        <f t="array" ref="AJ274">_xlfn.TEXTJOIN(",",TRUE,IF(지하철역사_IC!$Q$2:$Q$439=AI274,지하철역사_IC!$P$2:$P$439,""))</f>
        <v>다락</v>
      </c>
      <c r="AK274" s="9" cm="1">
        <f t="array" ref="AK274">RADIANS(SMALL(SQRT((지하철역사_IC!$V$2:$V$439-표3_[[#This Row],[위도]])^2+(지하철역사_IC!$T$2:$T$439-표3_[[#This Row],[경도]])^2),1))*6378137</f>
        <v>882.78496559272048</v>
      </c>
      <c r="AL274" t="str" cm="1">
        <f t="array" ref="AL2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4" t="str" cm="1">
        <f t="array" ref="AM274">kakaolatlon(표3_[[#This Row],[위도]],표3_[[#This Row],[경도]],"parcel")</f>
        <v>서울 금천구 시흥동 990-66</v>
      </c>
      <c r="AN274">
        <f t="shared" si="24"/>
        <v>25</v>
      </c>
      <c r="AO274" t="str">
        <f t="shared" si="25"/>
        <v>이내</v>
      </c>
      <c r="AP274">
        <f t="shared" si="26"/>
        <v>26</v>
      </c>
      <c r="AQ274">
        <f t="shared" si="27"/>
        <v>9</v>
      </c>
      <c r="AR274" t="str">
        <f t="shared" si="28"/>
        <v>1층</v>
      </c>
    </row>
    <row r="275" spans="1:44" x14ac:dyDescent="0.3">
      <c r="A275" t="s">
        <v>8740</v>
      </c>
      <c r="B275" t="s">
        <v>7829</v>
      </c>
      <c r="C275" t="s">
        <v>7846</v>
      </c>
      <c r="D275" t="s">
        <v>7767</v>
      </c>
      <c r="E275" t="s">
        <v>2682</v>
      </c>
      <c r="F275" t="s">
        <v>8164</v>
      </c>
      <c r="G275" t="s">
        <v>8009</v>
      </c>
      <c r="H275">
        <v>8</v>
      </c>
      <c r="I275">
        <v>55000</v>
      </c>
      <c r="J275">
        <v>0</v>
      </c>
      <c r="K275" s="5" t="s">
        <v>7935</v>
      </c>
      <c r="L275">
        <v>285</v>
      </c>
      <c r="M275">
        <v>86</v>
      </c>
      <c r="N275">
        <v>639</v>
      </c>
      <c r="O275">
        <v>142.80000000000001</v>
      </c>
      <c r="P275">
        <v>43</v>
      </c>
      <c r="Q275">
        <v>1279</v>
      </c>
      <c r="R275" t="s">
        <v>7848</v>
      </c>
      <c r="S275" s="1">
        <v>46046</v>
      </c>
      <c r="T275">
        <v>37.447268999999999</v>
      </c>
      <c r="U275">
        <v>126.88336099999999</v>
      </c>
      <c r="V275" t="s">
        <v>8741</v>
      </c>
      <c r="W275" t="s">
        <v>8742</v>
      </c>
      <c r="X275">
        <v>1</v>
      </c>
      <c r="Y275" t="s">
        <v>7810</v>
      </c>
      <c r="Z275" t="s">
        <v>7810</v>
      </c>
      <c r="AA275" t="s">
        <v>7811</v>
      </c>
      <c r="AB275" t="s">
        <v>8179</v>
      </c>
      <c r="AC275">
        <v>55000</v>
      </c>
      <c r="AD275" t="s">
        <v>7810</v>
      </c>
      <c r="AE275" s="2" t="str">
        <f>HYPERLINK("https://fin.land.naver.com/articles/"&amp;표3_[[#This Row],[매물번호]],"link")</f>
        <v>link</v>
      </c>
      <c r="AF275" s="8" t="str" cm="1">
        <f t="array" ref="AF275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75" s="8" t="str" cm="1">
        <f t="array" ref="AG275">_xlfn.TEXTJOIN(",",TRUE,IF(지하철역사_IC!$B$2:$B$1282=AF275,지하철역사_IC!$A$2:$A$1282,""))</f>
        <v>서울1호선</v>
      </c>
      <c r="AH275" s="9" cm="1">
        <f t="array" ref="AH275">RADIANS(SMALL(SQRT((지하철역사_IC!$D$2:$D$1282-표3_[[#This Row],[위도]])^2+(지하철역사_IC!$E$2:$E$1282-표3_[[#This Row],[경도]])^2),1))*6378137</f>
        <v>1615.7398240411108</v>
      </c>
      <c r="AI275" s="8" t="str" cm="1">
        <f t="array" ref="AI275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5" s="8" t="str" cm="1">
        <f t="array" ref="AJ275">_xlfn.TEXTJOIN(",",TRUE,IF(지하철역사_IC!$Q$2:$Q$439=AI275,지하철역사_IC!$P$2:$P$439,""))</f>
        <v>다락</v>
      </c>
      <c r="AK275" s="9" cm="1">
        <f t="array" ref="AK275">RADIANS(SMALL(SQRT((지하철역사_IC!$V$2:$V$439-표3_[[#This Row],[위도]])^2+(지하철역사_IC!$T$2:$T$439-표3_[[#This Row],[경도]])^2),1))*6378137</f>
        <v>1196.1783224652847</v>
      </c>
      <c r="AL275" t="str" cm="1">
        <f t="array" ref="AL2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5" t="str" cm="1">
        <f t="array" ref="AM275">kakaolatlon(표3_[[#This Row],[위도]],표3_[[#This Row],[경도]],"parcel")</f>
        <v>경기 광명시 소하동 1341-2</v>
      </c>
      <c r="AN275">
        <f t="shared" si="24"/>
        <v>25</v>
      </c>
      <c r="AO275" t="str">
        <f t="shared" si="25"/>
        <v>이내</v>
      </c>
      <c r="AP275">
        <f t="shared" si="26"/>
        <v>26</v>
      </c>
      <c r="AQ275">
        <f t="shared" si="27"/>
        <v>40</v>
      </c>
      <c r="AR275" t="str">
        <f t="shared" si="28"/>
        <v>고</v>
      </c>
    </row>
    <row r="276" spans="1:44" x14ac:dyDescent="0.3">
      <c r="A276" t="s">
        <v>8743</v>
      </c>
      <c r="B276" t="s">
        <v>7829</v>
      </c>
      <c r="C276" t="s">
        <v>7846</v>
      </c>
      <c r="D276" t="s">
        <v>7767</v>
      </c>
      <c r="E276" t="s">
        <v>2682</v>
      </c>
      <c r="F276" t="s">
        <v>8164</v>
      </c>
      <c r="G276" t="s">
        <v>8009</v>
      </c>
      <c r="H276">
        <v>8</v>
      </c>
      <c r="I276">
        <v>70000</v>
      </c>
      <c r="J276">
        <v>0</v>
      </c>
      <c r="K276" s="5" t="s">
        <v>7941</v>
      </c>
      <c r="L276">
        <v>370</v>
      </c>
      <c r="M276">
        <v>111</v>
      </c>
      <c r="N276">
        <v>630</v>
      </c>
      <c r="O276">
        <v>185.07</v>
      </c>
      <c r="P276">
        <v>55</v>
      </c>
      <c r="Q276">
        <v>1273</v>
      </c>
      <c r="R276" t="s">
        <v>7848</v>
      </c>
      <c r="S276" s="1">
        <v>46046</v>
      </c>
      <c r="T276">
        <v>37.447268999999999</v>
      </c>
      <c r="U276">
        <v>126.88336099999999</v>
      </c>
      <c r="V276" t="s">
        <v>8744</v>
      </c>
      <c r="W276" t="s">
        <v>8742</v>
      </c>
      <c r="X276">
        <v>1</v>
      </c>
      <c r="Y276" t="s">
        <v>7810</v>
      </c>
      <c r="Z276" t="s">
        <v>7810</v>
      </c>
      <c r="AA276" t="s">
        <v>7811</v>
      </c>
      <c r="AB276" t="s">
        <v>8179</v>
      </c>
      <c r="AC276">
        <v>70000</v>
      </c>
      <c r="AD276" t="s">
        <v>7810</v>
      </c>
      <c r="AE276" s="2" t="str">
        <f>HYPERLINK("https://fin.land.naver.com/articles/"&amp;표3_[[#This Row],[매물번호]],"link")</f>
        <v>link</v>
      </c>
      <c r="AF276" s="8" t="str" cm="1">
        <f t="array" ref="AF276">_xlfn.LET(_xlpm.data,(지하철역사_IC!$D$2:$D$1282-표3_[[#This Row],[위도]])^2+(지하철역사_IC!$E$2:$E$1282-표3_[[#This Row],[경도]])^2,INDEX(지하철역사_IC!$B$2:$B$1282,MATCH(MIN(_xlpm.data),_xlpm.data,0)))</f>
        <v>금천구청</v>
      </c>
      <c r="AG276" s="8" t="str" cm="1">
        <f t="array" ref="AG276">_xlfn.TEXTJOIN(",",TRUE,IF(지하철역사_IC!$B$2:$B$1282=AF276,지하철역사_IC!$A$2:$A$1282,""))</f>
        <v>서울1호선</v>
      </c>
      <c r="AH276" s="9" cm="1">
        <f t="array" ref="AH276">RADIANS(SMALL(SQRT((지하철역사_IC!$D$2:$D$1282-표3_[[#This Row],[위도]])^2+(지하철역사_IC!$E$2:$E$1282-표3_[[#This Row],[경도]])^2),1))*6378137</f>
        <v>1615.7398240411108</v>
      </c>
      <c r="AI276" s="8" t="str" cm="1">
        <f t="array" ref="AI276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6" s="8" t="str" cm="1">
        <f t="array" ref="AJ276">_xlfn.TEXTJOIN(",",TRUE,IF(지하철역사_IC!$Q$2:$Q$439=AI276,지하철역사_IC!$P$2:$P$439,""))</f>
        <v>다락</v>
      </c>
      <c r="AK276" s="9" cm="1">
        <f t="array" ref="AK276">RADIANS(SMALL(SQRT((지하철역사_IC!$V$2:$V$439-표3_[[#This Row],[위도]])^2+(지하철역사_IC!$T$2:$T$439-표3_[[#This Row],[경도]])^2),1))*6378137</f>
        <v>1196.1783224652847</v>
      </c>
      <c r="AL276" t="str" cm="1">
        <f t="array" ref="AL2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6" t="str" cm="1">
        <f t="array" ref="AM276">kakaolatlon(표3_[[#This Row],[위도]],표3_[[#This Row],[경도]],"parcel")</f>
        <v>경기 광명시 소하동 1341-2</v>
      </c>
      <c r="AN276">
        <f t="shared" si="24"/>
        <v>25</v>
      </c>
      <c r="AO276" t="str">
        <f t="shared" si="25"/>
        <v>이내</v>
      </c>
      <c r="AP276">
        <f t="shared" si="26"/>
        <v>26</v>
      </c>
      <c r="AQ276">
        <f t="shared" si="27"/>
        <v>40</v>
      </c>
      <c r="AR276" t="str">
        <f t="shared" si="28"/>
        <v>고</v>
      </c>
    </row>
    <row r="277" spans="1:44" x14ac:dyDescent="0.3">
      <c r="A277" t="s">
        <v>8745</v>
      </c>
      <c r="B277" t="s">
        <v>7862</v>
      </c>
      <c r="C277" t="s">
        <v>7846</v>
      </c>
      <c r="D277" t="s">
        <v>7767</v>
      </c>
      <c r="E277" t="s">
        <v>2682</v>
      </c>
      <c r="F277" t="s">
        <v>8164</v>
      </c>
      <c r="G277" t="s">
        <v>6152</v>
      </c>
      <c r="H277">
        <v>15</v>
      </c>
      <c r="I277">
        <v>211100</v>
      </c>
      <c r="J277">
        <v>0</v>
      </c>
      <c r="K277" s="5" t="s">
        <v>8746</v>
      </c>
      <c r="L277">
        <v>517</v>
      </c>
      <c r="M277">
        <v>156</v>
      </c>
      <c r="N277">
        <v>1353</v>
      </c>
      <c r="O277">
        <v>292.12</v>
      </c>
      <c r="P277">
        <v>88</v>
      </c>
      <c r="Q277">
        <v>2399</v>
      </c>
      <c r="R277" t="s">
        <v>7936</v>
      </c>
      <c r="S277" s="1">
        <v>46046</v>
      </c>
      <c r="T277">
        <v>37.484302999999997</v>
      </c>
      <c r="U277">
        <v>126.899266</v>
      </c>
      <c r="V277" t="s">
        <v>8747</v>
      </c>
      <c r="W277" t="s">
        <v>8110</v>
      </c>
      <c r="X277">
        <v>1</v>
      </c>
      <c r="Y277" t="s">
        <v>7810</v>
      </c>
      <c r="Z277" t="s">
        <v>7810</v>
      </c>
      <c r="AA277" t="s">
        <v>7819</v>
      </c>
      <c r="AB277" t="s">
        <v>8748</v>
      </c>
      <c r="AC277">
        <v>211100</v>
      </c>
      <c r="AD277" t="s">
        <v>7810</v>
      </c>
      <c r="AE277" s="2" t="str">
        <f>HYPERLINK("https://fin.land.naver.com/articles/"&amp;표3_[[#This Row],[매물번호]],"link")</f>
        <v>link</v>
      </c>
      <c r="AF277" s="8" t="str" cm="1">
        <f t="array" ref="AF277">_xlfn.LET(_xlpm.data,(지하철역사_IC!$D$2:$D$1282-표3_[[#This Row],[위도]])^2+(지하철역사_IC!$E$2:$E$1282-표3_[[#This Row],[경도]])^2,INDEX(지하철역사_IC!$B$2:$B$1282,MATCH(MIN(_xlpm.data),_xlpm.data,0)))</f>
        <v>구로디지털단지</v>
      </c>
      <c r="AG277" s="8" t="str" cm="1">
        <f t="array" ref="AG277">_xlfn.TEXTJOIN(",",TRUE,IF(지하철역사_IC!$B$2:$B$1282=AF277,지하철역사_IC!$A$2:$A$1282,""))</f>
        <v>서울2호선,신안산선</v>
      </c>
      <c r="AH277" s="9" cm="1">
        <f t="array" ref="AH277">RADIANS(SMALL(SQRT((지하철역사_IC!$D$2:$D$1282-표3_[[#This Row],[위도]])^2+(지하철역사_IC!$E$2:$E$1282-표3_[[#This Row],[경도]])^2),1))*6378137</f>
        <v>218.5419719449888</v>
      </c>
      <c r="AI277" s="8" t="str" cm="1">
        <f t="array" ref="AI277">_xlfn.LET(_xlpm.data,(지하철역사_IC!$V$2:$V$225-표3_[[#This Row],[위도]])^2+(지하철역사_IC!$T$2:$T$225-표3_[[#This Row],[경도]])^2,INDEX(지하철역사_IC!$Q$2:$Q$439,MATCH(MIN(_xlpm.data),_xlpm.data,0)))</f>
        <v>서울 관악구 조원로 5-14</v>
      </c>
      <c r="AJ277" s="8" t="str" cm="1">
        <f t="array" ref="AJ277">_xlfn.TEXTJOIN(",",TRUE,IF(지하철역사_IC!$Q$2:$Q$439=AI277,지하철역사_IC!$P$2:$P$439,""))</f>
        <v>다락</v>
      </c>
      <c r="AK277" s="9" cm="1">
        <f t="array" ref="AK277">RADIANS(SMALL(SQRT((지하철역사_IC!$V$2:$V$439-표3_[[#This Row],[위도]])^2+(지하철역사_IC!$T$2:$T$439-표3_[[#This Row],[경도]])^2),1))*6378137</f>
        <v>490.76817639228619</v>
      </c>
      <c r="AL277" cm="1">
        <f t="array" ref="AL2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1</v>
      </c>
      <c r="AM277" t="str" cm="1">
        <f t="array" ref="AM277">kakaolatlon(표3_[[#This Row],[위도]],표3_[[#This Row],[경도]],"parcel")</f>
        <v>서울 구로구 구로동 811</v>
      </c>
      <c r="AN277">
        <f t="shared" si="24"/>
        <v>25</v>
      </c>
      <c r="AO277" t="str">
        <f t="shared" si="25"/>
        <v>이내</v>
      </c>
      <c r="AP277">
        <f t="shared" si="26"/>
        <v>26</v>
      </c>
      <c r="AQ277">
        <f t="shared" si="27"/>
        <v>40</v>
      </c>
      <c r="AR277" t="str">
        <f t="shared" si="28"/>
        <v>B1</v>
      </c>
    </row>
    <row r="278" spans="1:44" x14ac:dyDescent="0.3">
      <c r="A278" t="s">
        <v>8749</v>
      </c>
      <c r="B278" t="s">
        <v>8077</v>
      </c>
      <c r="C278" t="s">
        <v>7830</v>
      </c>
      <c r="D278" t="s">
        <v>7767</v>
      </c>
      <c r="E278" t="s">
        <v>2682</v>
      </c>
      <c r="F278" t="s">
        <v>8164</v>
      </c>
      <c r="G278" t="s">
        <v>6152</v>
      </c>
      <c r="H278">
        <v>3</v>
      </c>
      <c r="I278">
        <v>50000</v>
      </c>
      <c r="J278">
        <v>0</v>
      </c>
      <c r="K278" s="5" t="s">
        <v>7847</v>
      </c>
      <c r="L278">
        <v>227</v>
      </c>
      <c r="M278">
        <v>68</v>
      </c>
      <c r="N278">
        <v>735</v>
      </c>
      <c r="O278">
        <v>227.21</v>
      </c>
      <c r="P278">
        <v>68</v>
      </c>
      <c r="Q278">
        <v>735</v>
      </c>
      <c r="R278" t="s">
        <v>7924</v>
      </c>
      <c r="S278" s="1">
        <v>46046</v>
      </c>
      <c r="T278">
        <v>37.446877000000001</v>
      </c>
      <c r="U278">
        <v>126.90306699999999</v>
      </c>
      <c r="V278" t="s">
        <v>8750</v>
      </c>
      <c r="W278" t="s">
        <v>8751</v>
      </c>
      <c r="X278">
        <v>1</v>
      </c>
      <c r="Y278" t="s">
        <v>7810</v>
      </c>
      <c r="Z278" t="s">
        <v>7810</v>
      </c>
      <c r="AA278" t="s">
        <v>7811</v>
      </c>
      <c r="AB278" t="s">
        <v>8149</v>
      </c>
      <c r="AC278">
        <v>50000</v>
      </c>
      <c r="AD278" t="s">
        <v>7810</v>
      </c>
      <c r="AE278" s="2" t="str">
        <f>HYPERLINK("https://fin.land.naver.com/articles/"&amp;표3_[[#This Row],[매물번호]],"link")</f>
        <v>link</v>
      </c>
      <c r="AF278" s="8" t="str" cm="1">
        <f t="array" ref="AF278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78" s="8" t="str" cm="1">
        <f t="array" ref="AG278">_xlfn.TEXTJOIN(",",TRUE,IF(지하철역사_IC!$B$2:$B$1282=AF278,지하철역사_IC!$A$2:$A$1282,""))</f>
        <v>신안산선</v>
      </c>
      <c r="AH278" s="9" cm="1">
        <f t="array" ref="AH278">RADIANS(SMALL(SQRT((지하철역사_IC!$D$2:$D$1282-표3_[[#This Row],[위도]])^2+(지하철역사_IC!$E$2:$E$1282-표3_[[#This Row],[경도]])^2),1))*6378137</f>
        <v>843.56069328290107</v>
      </c>
      <c r="AI278" s="8" t="str" cm="1">
        <f t="array" ref="AI278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8" s="8" t="str" cm="1">
        <f t="array" ref="AJ278">_xlfn.TEXTJOIN(",",TRUE,IF(지하철역사_IC!$Q$2:$Q$439=AI278,지하철역사_IC!$P$2:$P$439,""))</f>
        <v>다락</v>
      </c>
      <c r="AK278" s="9" cm="1">
        <f t="array" ref="AK278">RADIANS(SMALL(SQRT((지하철역사_IC!$V$2:$V$439-표3_[[#This Row],[위도]])^2+(지하철역사_IC!$T$2:$T$439-표3_[[#This Row],[경도]])^2),1))*6378137</f>
        <v>1024.3633156155333</v>
      </c>
      <c r="AL278" t="str" cm="1">
        <f t="array" ref="AL2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8" t="str" cm="1">
        <f t="array" ref="AM278">kakaolatlon(표3_[[#This Row],[위도]],표3_[[#This Row],[경도]],"parcel")</f>
        <v>서울 금천구 시흥동 985-12</v>
      </c>
      <c r="AN278">
        <f t="shared" si="24"/>
        <v>25</v>
      </c>
      <c r="AO278" t="str">
        <f t="shared" si="25"/>
        <v>이상</v>
      </c>
      <c r="AP278">
        <f t="shared" si="26"/>
        <v>26</v>
      </c>
      <c r="AQ278">
        <f t="shared" si="27"/>
        <v>40</v>
      </c>
      <c r="AR278" t="str">
        <f t="shared" si="28"/>
        <v>B1</v>
      </c>
    </row>
    <row r="279" spans="1:44" x14ac:dyDescent="0.3">
      <c r="A279" t="s">
        <v>8752</v>
      </c>
      <c r="B279" t="s">
        <v>8077</v>
      </c>
      <c r="C279" t="s">
        <v>7830</v>
      </c>
      <c r="D279" t="s">
        <v>7767</v>
      </c>
      <c r="E279" t="s">
        <v>2682</v>
      </c>
      <c r="F279" t="s">
        <v>8164</v>
      </c>
      <c r="G279" t="s">
        <v>7940</v>
      </c>
      <c r="H279">
        <v>3</v>
      </c>
      <c r="I279">
        <v>120000</v>
      </c>
      <c r="J279">
        <v>0</v>
      </c>
      <c r="K279" s="5" t="s">
        <v>7858</v>
      </c>
      <c r="L279">
        <v>281</v>
      </c>
      <c r="M279">
        <v>85</v>
      </c>
      <c r="N279">
        <v>1411</v>
      </c>
      <c r="O279">
        <v>281.98</v>
      </c>
      <c r="P279">
        <v>85</v>
      </c>
      <c r="Q279">
        <v>1412</v>
      </c>
      <c r="R279" t="s">
        <v>7924</v>
      </c>
      <c r="S279" s="1">
        <v>46046</v>
      </c>
      <c r="T279">
        <v>37.446877000000001</v>
      </c>
      <c r="U279">
        <v>126.90306699999999</v>
      </c>
      <c r="V279" t="s">
        <v>8753</v>
      </c>
      <c r="W279" t="s">
        <v>8754</v>
      </c>
      <c r="X279">
        <v>1</v>
      </c>
      <c r="Y279" t="s">
        <v>7810</v>
      </c>
      <c r="Z279" t="s">
        <v>7810</v>
      </c>
      <c r="AA279" t="s">
        <v>7811</v>
      </c>
      <c r="AB279" t="s">
        <v>8149</v>
      </c>
      <c r="AC279">
        <v>120000</v>
      </c>
      <c r="AD279" t="s">
        <v>7810</v>
      </c>
      <c r="AE279" s="2" t="str">
        <f>HYPERLINK("https://fin.land.naver.com/articles/"&amp;표3_[[#This Row],[매물번호]],"link")</f>
        <v>link</v>
      </c>
      <c r="AF279" s="8" t="str" cm="1">
        <f t="array" ref="AF279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79" s="8" t="str" cm="1">
        <f t="array" ref="AG279">_xlfn.TEXTJOIN(",",TRUE,IF(지하철역사_IC!$B$2:$B$1282=AF279,지하철역사_IC!$A$2:$A$1282,""))</f>
        <v>신안산선</v>
      </c>
      <c r="AH279" s="9" cm="1">
        <f t="array" ref="AH279">RADIANS(SMALL(SQRT((지하철역사_IC!$D$2:$D$1282-표3_[[#This Row],[위도]])^2+(지하철역사_IC!$E$2:$E$1282-표3_[[#This Row],[경도]])^2),1))*6378137</f>
        <v>843.56069328290107</v>
      </c>
      <c r="AI279" s="8" t="str" cm="1">
        <f t="array" ref="AI279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79" s="8" t="str" cm="1">
        <f t="array" ref="AJ279">_xlfn.TEXTJOIN(",",TRUE,IF(지하철역사_IC!$Q$2:$Q$439=AI279,지하철역사_IC!$P$2:$P$439,""))</f>
        <v>다락</v>
      </c>
      <c r="AK279" s="9" cm="1">
        <f t="array" ref="AK279">RADIANS(SMALL(SQRT((지하철역사_IC!$V$2:$V$439-표3_[[#This Row],[위도]])^2+(지하철역사_IC!$T$2:$T$439-표3_[[#This Row],[경도]])^2),1))*6378137</f>
        <v>1024.3633156155333</v>
      </c>
      <c r="AL279" t="str" cm="1">
        <f t="array" ref="AL2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79" t="str" cm="1">
        <f t="array" ref="AM279">kakaolatlon(표3_[[#This Row],[위도]],표3_[[#This Row],[경도]],"parcel")</f>
        <v>서울 금천구 시흥동 985-12</v>
      </c>
      <c r="AN279">
        <f t="shared" si="24"/>
        <v>25</v>
      </c>
      <c r="AO279" t="str">
        <f t="shared" si="25"/>
        <v>이상</v>
      </c>
      <c r="AP279">
        <f t="shared" si="26"/>
        <v>26</v>
      </c>
      <c r="AQ279">
        <f t="shared" si="27"/>
        <v>40</v>
      </c>
      <c r="AR279" t="str">
        <f t="shared" si="28"/>
        <v>고</v>
      </c>
    </row>
    <row r="280" spans="1:44" x14ac:dyDescent="0.3">
      <c r="A280" t="s">
        <v>8755</v>
      </c>
      <c r="B280" t="s">
        <v>7829</v>
      </c>
      <c r="C280" t="s">
        <v>7846</v>
      </c>
      <c r="D280" t="s">
        <v>7767</v>
      </c>
      <c r="E280" t="s">
        <v>2682</v>
      </c>
      <c r="F280" t="s">
        <v>7804</v>
      </c>
      <c r="G280" t="s">
        <v>7814</v>
      </c>
      <c r="H280">
        <v>14</v>
      </c>
      <c r="I280">
        <v>120000</v>
      </c>
      <c r="J280">
        <v>0</v>
      </c>
      <c r="K280" s="5" t="s">
        <v>7858</v>
      </c>
      <c r="L280">
        <v>256</v>
      </c>
      <c r="M280">
        <v>77</v>
      </c>
      <c r="N280">
        <v>1558</v>
      </c>
      <c r="O280">
        <v>128.52000000000001</v>
      </c>
      <c r="P280">
        <v>38</v>
      </c>
      <c r="Q280">
        <v>3158</v>
      </c>
      <c r="R280" t="s">
        <v>7823</v>
      </c>
      <c r="S280" s="1">
        <v>46035</v>
      </c>
      <c r="T280">
        <v>37.445824999999999</v>
      </c>
      <c r="U280">
        <v>126.894142</v>
      </c>
      <c r="V280" t="s">
        <v>8756</v>
      </c>
      <c r="W280" t="s">
        <v>8757</v>
      </c>
      <c r="X280">
        <v>1</v>
      </c>
      <c r="Y280" t="s">
        <v>7810</v>
      </c>
      <c r="Z280" t="s">
        <v>7810</v>
      </c>
      <c r="AA280" t="s">
        <v>7819</v>
      </c>
      <c r="AB280" t="s">
        <v>7871</v>
      </c>
      <c r="AC280">
        <v>120000</v>
      </c>
      <c r="AD280" t="s">
        <v>7810</v>
      </c>
      <c r="AE280" s="2" t="str">
        <f>HYPERLINK("https://fin.land.naver.com/articles/"&amp;표3_[[#This Row],[매물번호]],"link")</f>
        <v>link</v>
      </c>
      <c r="AF280" s="8" t="str" cm="1">
        <f t="array" ref="AF280">_xlfn.LET(_xlpm.data,(지하철역사_IC!$D$2:$D$1282-표3_[[#This Row],[위도]])^2+(지하철역사_IC!$E$2:$E$1282-표3_[[#This Row],[경도]])^2,INDEX(지하철역사_IC!$B$2:$B$1282,MATCH(MIN(_xlpm.data),_xlpm.data,0)))</f>
        <v>시흥사거리</v>
      </c>
      <c r="AG280" s="8" t="str" cm="1">
        <f t="array" ref="AG280">_xlfn.TEXTJOIN(",",TRUE,IF(지하철역사_IC!$B$2:$B$1282=AF280,지하철역사_IC!$A$2:$A$1282,""))</f>
        <v>신안산선</v>
      </c>
      <c r="AH280" s="9" cm="1">
        <f t="array" ref="AH280">RADIANS(SMALL(SQRT((지하철역사_IC!$D$2:$D$1282-표3_[[#This Row],[위도]])^2+(지하철역사_IC!$E$2:$E$1282-표3_[[#This Row],[경도]])^2),1))*6378137</f>
        <v>1230.8741880345376</v>
      </c>
      <c r="AI280" s="8" t="str" cm="1">
        <f t="array" ref="AI280">_xlfn.LET(_xlpm.data,(지하철역사_IC!$V$2:$V$225-표3_[[#This Row],[위도]])^2+(지하철역사_IC!$T$2:$T$225-표3_[[#This Row],[경도]])^2,INDEX(지하철역사_IC!$Q$2:$Q$439,MATCH(MIN(_xlpm.data),_xlpm.data,0)))</f>
        <v>경기 광명시 소하로 190</v>
      </c>
      <c r="AJ280" s="8" t="str" cm="1">
        <f t="array" ref="AJ280">_xlfn.TEXTJOIN(",",TRUE,IF(지하철역사_IC!$Q$2:$Q$439=AI280,지하철역사_IC!$P$2:$P$439,""))</f>
        <v>다락</v>
      </c>
      <c r="AK280" s="9" cm="1">
        <f t="array" ref="AK280">RADIANS(SMALL(SQRT((지하철역사_IC!$V$2:$V$439-표3_[[#This Row],[위도]])^2+(지하철역사_IC!$T$2:$T$439-표3_[[#This Row],[경도]])^2),1))*6378137</f>
        <v>38.541097200090739</v>
      </c>
      <c r="AL280" cm="1">
        <f t="array" ref="AL2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2</v>
      </c>
      <c r="AM280" t="str" cm="1">
        <f t="array" ref="AM280">kakaolatlon(표3_[[#This Row],[위도]],표3_[[#This Row],[경도]],"parcel")</f>
        <v>경기 광명시 소하동 1344</v>
      </c>
      <c r="AN280">
        <f t="shared" si="24"/>
        <v>4</v>
      </c>
      <c r="AO280" t="str">
        <f t="shared" si="25"/>
        <v>이내</v>
      </c>
      <c r="AP280">
        <f t="shared" si="26"/>
        <v>10</v>
      </c>
      <c r="AQ280">
        <f t="shared" si="27"/>
        <v>30</v>
      </c>
      <c r="AR280" t="str">
        <f t="shared" si="28"/>
        <v>저</v>
      </c>
    </row>
    <row r="281" spans="1:44" x14ac:dyDescent="0.3">
      <c r="A281" t="s">
        <v>8758</v>
      </c>
      <c r="B281" t="s">
        <v>7802</v>
      </c>
      <c r="C281" t="s">
        <v>7803</v>
      </c>
      <c r="D281" t="s">
        <v>7767</v>
      </c>
      <c r="E281" t="s">
        <v>2682</v>
      </c>
      <c r="F281" t="s">
        <v>8164</v>
      </c>
      <c r="G281" t="s">
        <v>7805</v>
      </c>
      <c r="H281">
        <v>11</v>
      </c>
      <c r="I281">
        <v>135000</v>
      </c>
      <c r="J281">
        <v>0</v>
      </c>
      <c r="K281" s="5" t="s">
        <v>8628</v>
      </c>
      <c r="L281">
        <v>155</v>
      </c>
      <c r="M281">
        <v>46</v>
      </c>
      <c r="N281">
        <v>2934</v>
      </c>
      <c r="O281">
        <v>96.18</v>
      </c>
      <c r="P281">
        <v>29</v>
      </c>
      <c r="Q281">
        <v>4655</v>
      </c>
      <c r="R281" t="s">
        <v>7848</v>
      </c>
      <c r="S281" s="1">
        <v>46052</v>
      </c>
      <c r="T281">
        <v>37.475673</v>
      </c>
      <c r="U281">
        <v>126.882947</v>
      </c>
      <c r="V281" t="s">
        <v>8759</v>
      </c>
      <c r="W281" t="s">
        <v>8387</v>
      </c>
      <c r="X281">
        <v>1</v>
      </c>
      <c r="Y281" t="s">
        <v>7810</v>
      </c>
      <c r="Z281" t="s">
        <v>7810</v>
      </c>
      <c r="AA281" t="s">
        <v>7811</v>
      </c>
      <c r="AB281" t="s">
        <v>8084</v>
      </c>
      <c r="AC281">
        <v>135000</v>
      </c>
      <c r="AD281" t="s">
        <v>7810</v>
      </c>
      <c r="AE281" s="2" t="str">
        <f>HYPERLINK("https://fin.land.naver.com/articles/"&amp;표3_[[#This Row],[매물번호]],"link")</f>
        <v>link</v>
      </c>
      <c r="AF281" s="8" t="str" cm="1">
        <f t="array" ref="AF281">_xlfn.LET(_xlpm.data,(지하철역사_IC!$D$2:$D$1282-표3_[[#This Row],[위도]])^2+(지하철역사_IC!$E$2:$E$1282-표3_[[#This Row],[경도]])^2,INDEX(지하철역사_IC!$B$2:$B$1282,MATCH(MIN(_xlpm.data),_xlpm.data,0)))</f>
        <v>가산디지털단지</v>
      </c>
      <c r="AG281" s="8" t="str" cm="1">
        <f t="array" ref="AG281">_xlfn.TEXTJOIN(",",TRUE,IF(지하철역사_IC!$B$2:$B$1282=AF281,지하철역사_IC!$A$2:$A$1282,""))</f>
        <v>서울1호선,서울7호선</v>
      </c>
      <c r="AH281" s="9" cm="1">
        <f t="array" ref="AH281">RADIANS(SMALL(SQRT((지하철역사_IC!$D$2:$D$1282-표3_[[#This Row],[위도]])^2+(지하철역사_IC!$E$2:$E$1282-표3_[[#This Row],[경도]])^2),1))*6378137</f>
        <v>754.4773096681389</v>
      </c>
      <c r="AI281" s="8" t="str" cm="1">
        <f t="array" ref="AI281">_xlfn.LET(_xlpm.data,(지하철역사_IC!$V$2:$V$225-표3_[[#This Row],[위도]])^2+(지하철역사_IC!$T$2:$T$225-표3_[[#This Row],[경도]])^2,INDEX(지하철역사_IC!$Q$2:$Q$439,MATCH(MIN(_xlpm.data),_xlpm.data,0)))</f>
        <v>서울 금천구 가산디지털2로 136</v>
      </c>
      <c r="AJ281" s="8" t="str" cm="1">
        <f t="array" ref="AJ281">_xlfn.TEXTJOIN(",",TRUE,IF(지하철역사_IC!$Q$2:$Q$439=AI281,지하철역사_IC!$P$2:$P$439,""))</f>
        <v>다락</v>
      </c>
      <c r="AK281" s="9" cm="1">
        <f t="array" ref="AK281">RADIANS(SMALL(SQRT((지하철역사_IC!$V$2:$V$439-표3_[[#This Row],[위도]])^2+(지하철역사_IC!$T$2:$T$439-표3_[[#This Row],[경도]])^2),1))*6378137</f>
        <v>597.33807660879484</v>
      </c>
      <c r="AL281" t="str" cm="1">
        <f t="array" ref="AL2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1" t="str" cm="1">
        <f t="array" ref="AM281">kakaolatlon(표3_[[#This Row],[위도]],표3_[[#This Row],[경도]],"parcel")</f>
        <v>서울 금천구 가산동 345-9</v>
      </c>
      <c r="AN281">
        <f t="shared" si="24"/>
        <v>25</v>
      </c>
      <c r="AO281" t="str">
        <f t="shared" si="25"/>
        <v>이내</v>
      </c>
      <c r="AP281">
        <f t="shared" si="26"/>
        <v>26</v>
      </c>
      <c r="AQ281">
        <f t="shared" si="27"/>
        <v>20</v>
      </c>
      <c r="AR281" t="str">
        <f t="shared" si="28"/>
        <v>1층</v>
      </c>
    </row>
    <row r="282" spans="1:44" x14ac:dyDescent="0.3">
      <c r="AF282" s="8" t="e" cm="1">
        <f t="array" ref="AF2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2" s="8" t="e" cm="1">
        <f t="array" ref="AG282">_xlfn.TEXTJOIN(",",TRUE,IF(지하철역사_IC!$B$2:$B$1282=AF282,지하철역사_IC!$A$2:$A$1282,""))</f>
        <v>#VALUE!</v>
      </c>
      <c r="AH282" s="9" t="e" cm="1">
        <f t="array" ref="AH282">RADIANS(SMALL(SQRT((지하철역사_IC!$D$2:$D$1282-표3_[[#This Row],[위도]])^2+(지하철역사_IC!$E$2:$E$1282-표3_[[#This Row],[경도]])^2),1))*6378137</f>
        <v>#VALUE!</v>
      </c>
      <c r="AI282" s="8" t="e" cm="1">
        <f t="array" ref="AI282">_xlfn.LET(_xlpm.data,(지하철역사_IC!$V$2:$V$225-표3_[[#This Row],[위도]])^2+(지하철역사_IC!$T$2:$T$225-표3_[[#This Row],[경도]])^2,INDEX(지하철역사_IC!$Q$2:$Q$439,MATCH(MIN(_xlpm.data),_xlpm.data,0)))</f>
        <v>#VALUE!</v>
      </c>
      <c r="AJ282" s="8" t="e" cm="1">
        <f t="array" ref="AJ282">_xlfn.TEXTJOIN(",",TRUE,IF(지하철역사_IC!$Q$2:$Q$439=AI282,지하철역사_IC!$P$2:$P$439,""))</f>
        <v>#VALUE!</v>
      </c>
      <c r="AK282" s="9" t="e" cm="1">
        <f t="array" ref="AK282">RADIANS(SMALL(SQRT((지하철역사_IC!$V$2:$V$439-표3_[[#This Row],[위도]])^2+(지하철역사_IC!$T$2:$T$439-표3_[[#This Row],[경도]])^2),1))*6378137</f>
        <v>#VALUE!</v>
      </c>
      <c r="AL282" t="str" cm="1">
        <f t="array" ref="AL2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2" t="e" cm="1">
        <f t="array" ref="AM282">kakaolatlon(표3_[[#This Row],[위도]],표3_[[#This Row],[경도]],"parcel")</f>
        <v>#VALUE!</v>
      </c>
      <c r="AN282" t="e">
        <f t="shared" si="24"/>
        <v>#VALUE!</v>
      </c>
      <c r="AO282" t="e">
        <f t="shared" si="25"/>
        <v>#VALUE!</v>
      </c>
      <c r="AP282" t="e">
        <f t="shared" si="26"/>
        <v>#VALUE!</v>
      </c>
      <c r="AQ282">
        <f t="shared" si="27"/>
        <v>9</v>
      </c>
      <c r="AR282" t="str">
        <f t="shared" si="28"/>
        <v>저</v>
      </c>
    </row>
    <row r="283" spans="1:44" x14ac:dyDescent="0.3">
      <c r="AF283" s="8" t="e" cm="1">
        <f t="array" ref="AF2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3" s="8" t="e" cm="1">
        <f t="array" ref="AG283">_xlfn.TEXTJOIN(",",TRUE,IF(지하철역사_IC!$B$2:$B$1282=AF283,지하철역사_IC!$A$2:$A$1282,""))</f>
        <v>#VALUE!</v>
      </c>
      <c r="AH283" s="9" t="e" cm="1">
        <f t="array" ref="AH283">RADIANS(SMALL(SQRT((지하철역사_IC!$D$2:$D$1282-표3_[[#This Row],[위도]])^2+(지하철역사_IC!$E$2:$E$1282-표3_[[#This Row],[경도]])^2),1))*6378137</f>
        <v>#VALUE!</v>
      </c>
      <c r="AI283" s="8" t="e" cm="1">
        <f t="array" ref="AI283">_xlfn.LET(_xlpm.data,(지하철역사_IC!$V$2:$V$225-표3_[[#This Row],[위도]])^2+(지하철역사_IC!$T$2:$T$225-표3_[[#This Row],[경도]])^2,INDEX(지하철역사_IC!$Q$2:$Q$439,MATCH(MIN(_xlpm.data),_xlpm.data,0)))</f>
        <v>#VALUE!</v>
      </c>
      <c r="AJ283" s="8" t="e" cm="1">
        <f t="array" ref="AJ283">_xlfn.TEXTJOIN(",",TRUE,IF(지하철역사_IC!$Q$2:$Q$439=AI283,지하철역사_IC!$P$2:$P$439,""))</f>
        <v>#VALUE!</v>
      </c>
      <c r="AK283" s="9" t="e" cm="1">
        <f t="array" ref="AK283">RADIANS(SMALL(SQRT((지하철역사_IC!$V$2:$V$439-표3_[[#This Row],[위도]])^2+(지하철역사_IC!$T$2:$T$439-표3_[[#This Row],[경도]])^2),1))*6378137</f>
        <v>#VALUE!</v>
      </c>
      <c r="AL283" t="str" cm="1">
        <f t="array" ref="AL2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3" t="e" cm="1">
        <f t="array" ref="AM283">kakaolatlon(표3_[[#This Row],[위도]],표3_[[#This Row],[경도]],"parcel")</f>
        <v>#VALUE!</v>
      </c>
      <c r="AN283" t="e">
        <f t="shared" si="24"/>
        <v>#VALUE!</v>
      </c>
      <c r="AO283" t="e">
        <f t="shared" si="25"/>
        <v>#VALUE!</v>
      </c>
      <c r="AP283" t="e">
        <f t="shared" si="26"/>
        <v>#VALUE!</v>
      </c>
      <c r="AQ283">
        <f t="shared" si="27"/>
        <v>9</v>
      </c>
      <c r="AR283" t="str">
        <f t="shared" si="28"/>
        <v>저</v>
      </c>
    </row>
    <row r="284" spans="1:44" x14ac:dyDescent="0.3">
      <c r="AF284" s="8" t="e" cm="1">
        <f t="array" ref="AF2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4" s="8" t="e" cm="1">
        <f t="array" ref="AG284">_xlfn.TEXTJOIN(",",TRUE,IF(지하철역사_IC!$B$2:$B$1282=AF284,지하철역사_IC!$A$2:$A$1282,""))</f>
        <v>#VALUE!</v>
      </c>
      <c r="AH284" s="9" t="e" cm="1">
        <f t="array" ref="AH284">RADIANS(SMALL(SQRT((지하철역사_IC!$D$2:$D$1282-표3_[[#This Row],[위도]])^2+(지하철역사_IC!$E$2:$E$1282-표3_[[#This Row],[경도]])^2),1))*6378137</f>
        <v>#VALUE!</v>
      </c>
      <c r="AI284" s="8" t="e" cm="1">
        <f t="array" ref="AI284">_xlfn.LET(_xlpm.data,(지하철역사_IC!$V$2:$V$225-표3_[[#This Row],[위도]])^2+(지하철역사_IC!$T$2:$T$225-표3_[[#This Row],[경도]])^2,INDEX(지하철역사_IC!$Q$2:$Q$439,MATCH(MIN(_xlpm.data),_xlpm.data,0)))</f>
        <v>#VALUE!</v>
      </c>
      <c r="AJ284" s="8" t="e" cm="1">
        <f t="array" ref="AJ284">_xlfn.TEXTJOIN(",",TRUE,IF(지하철역사_IC!$Q$2:$Q$439=AI284,지하철역사_IC!$P$2:$P$439,""))</f>
        <v>#VALUE!</v>
      </c>
      <c r="AK284" s="9" t="e" cm="1">
        <f t="array" ref="AK284">RADIANS(SMALL(SQRT((지하철역사_IC!$V$2:$V$439-표3_[[#This Row],[위도]])^2+(지하철역사_IC!$T$2:$T$439-표3_[[#This Row],[경도]])^2),1))*6378137</f>
        <v>#VALUE!</v>
      </c>
      <c r="AL284" t="str" cm="1">
        <f t="array" ref="AL2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4" t="e" cm="1">
        <f t="array" ref="AM284">kakaolatlon(표3_[[#This Row],[위도]],표3_[[#This Row],[경도]],"parcel")</f>
        <v>#VALUE!</v>
      </c>
      <c r="AN284" t="e">
        <f t="shared" si="24"/>
        <v>#VALUE!</v>
      </c>
      <c r="AO284" t="e">
        <f t="shared" si="25"/>
        <v>#VALUE!</v>
      </c>
      <c r="AP284" t="e">
        <f t="shared" si="26"/>
        <v>#VALUE!</v>
      </c>
      <c r="AQ284">
        <f t="shared" si="27"/>
        <v>9</v>
      </c>
      <c r="AR284" t="str">
        <f t="shared" si="28"/>
        <v>저</v>
      </c>
    </row>
    <row r="285" spans="1:44" x14ac:dyDescent="0.3">
      <c r="AF285" s="8" t="e" cm="1">
        <f t="array" ref="AF2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5" s="8" t="e" cm="1">
        <f t="array" ref="AG285">_xlfn.TEXTJOIN(",",TRUE,IF(지하철역사_IC!$B$2:$B$1282=AF285,지하철역사_IC!$A$2:$A$1282,""))</f>
        <v>#VALUE!</v>
      </c>
      <c r="AH285" s="9" t="e" cm="1">
        <f t="array" ref="AH285">RADIANS(SMALL(SQRT((지하철역사_IC!$D$2:$D$1282-표3_[[#This Row],[위도]])^2+(지하철역사_IC!$E$2:$E$1282-표3_[[#This Row],[경도]])^2),1))*6378137</f>
        <v>#VALUE!</v>
      </c>
      <c r="AI285" s="8" t="e" cm="1">
        <f t="array" ref="AI285">_xlfn.LET(_xlpm.data,(지하철역사_IC!$V$2:$V$225-표3_[[#This Row],[위도]])^2+(지하철역사_IC!$T$2:$T$225-표3_[[#This Row],[경도]])^2,INDEX(지하철역사_IC!$Q$2:$Q$439,MATCH(MIN(_xlpm.data),_xlpm.data,0)))</f>
        <v>#VALUE!</v>
      </c>
      <c r="AJ285" s="8" t="e" cm="1">
        <f t="array" ref="AJ285">_xlfn.TEXTJOIN(",",TRUE,IF(지하철역사_IC!$Q$2:$Q$439=AI285,지하철역사_IC!$P$2:$P$439,""))</f>
        <v>#VALUE!</v>
      </c>
      <c r="AK285" s="9" t="e" cm="1">
        <f t="array" ref="AK285">RADIANS(SMALL(SQRT((지하철역사_IC!$V$2:$V$439-표3_[[#This Row],[위도]])^2+(지하철역사_IC!$T$2:$T$439-표3_[[#This Row],[경도]])^2),1))*6378137</f>
        <v>#VALUE!</v>
      </c>
      <c r="AL285" t="str" cm="1">
        <f t="array" ref="AL2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5" t="e" cm="1">
        <f t="array" ref="AM285">kakaolatlon(표3_[[#This Row],[위도]],표3_[[#This Row],[경도]],"parcel")</f>
        <v>#VALUE!</v>
      </c>
      <c r="AN285" t="e">
        <f t="shared" si="24"/>
        <v>#VALUE!</v>
      </c>
      <c r="AO285" t="e">
        <f t="shared" si="25"/>
        <v>#VALUE!</v>
      </c>
      <c r="AP285" t="e">
        <f t="shared" si="26"/>
        <v>#VALUE!</v>
      </c>
      <c r="AQ285">
        <f t="shared" si="27"/>
        <v>9</v>
      </c>
      <c r="AR285" t="str">
        <f t="shared" si="28"/>
        <v>저</v>
      </c>
    </row>
    <row r="286" spans="1:44" x14ac:dyDescent="0.3">
      <c r="AF286" s="8" t="e" cm="1">
        <f t="array" ref="AF2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6" s="8" t="e" cm="1">
        <f t="array" ref="AG286">_xlfn.TEXTJOIN(",",TRUE,IF(지하철역사_IC!$B$2:$B$1282=AF286,지하철역사_IC!$A$2:$A$1282,""))</f>
        <v>#VALUE!</v>
      </c>
      <c r="AH286" s="9" t="e" cm="1">
        <f t="array" ref="AH286">RADIANS(SMALL(SQRT((지하철역사_IC!$D$2:$D$1282-표3_[[#This Row],[위도]])^2+(지하철역사_IC!$E$2:$E$1282-표3_[[#This Row],[경도]])^2),1))*6378137</f>
        <v>#VALUE!</v>
      </c>
      <c r="AI286" s="8" t="e" cm="1">
        <f t="array" ref="AI286">_xlfn.LET(_xlpm.data,(지하철역사_IC!$V$2:$V$225-표3_[[#This Row],[위도]])^2+(지하철역사_IC!$T$2:$T$225-표3_[[#This Row],[경도]])^2,INDEX(지하철역사_IC!$Q$2:$Q$439,MATCH(MIN(_xlpm.data),_xlpm.data,0)))</f>
        <v>#VALUE!</v>
      </c>
      <c r="AJ286" s="8" t="e" cm="1">
        <f t="array" ref="AJ286">_xlfn.TEXTJOIN(",",TRUE,IF(지하철역사_IC!$Q$2:$Q$439=AI286,지하철역사_IC!$P$2:$P$439,""))</f>
        <v>#VALUE!</v>
      </c>
      <c r="AK286" s="9" t="e" cm="1">
        <f t="array" ref="AK286">RADIANS(SMALL(SQRT((지하철역사_IC!$V$2:$V$439-표3_[[#This Row],[위도]])^2+(지하철역사_IC!$T$2:$T$439-표3_[[#This Row],[경도]])^2),1))*6378137</f>
        <v>#VALUE!</v>
      </c>
      <c r="AL286" t="str" cm="1">
        <f t="array" ref="AL2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6" t="e" cm="1">
        <f t="array" ref="AM286">kakaolatlon(표3_[[#This Row],[위도]],표3_[[#This Row],[경도]],"parcel")</f>
        <v>#VALUE!</v>
      </c>
      <c r="AN286" t="e">
        <f t="shared" si="24"/>
        <v>#VALUE!</v>
      </c>
      <c r="AO286" t="e">
        <f t="shared" si="25"/>
        <v>#VALUE!</v>
      </c>
      <c r="AP286" t="e">
        <f t="shared" si="26"/>
        <v>#VALUE!</v>
      </c>
      <c r="AQ286">
        <f t="shared" si="27"/>
        <v>9</v>
      </c>
      <c r="AR286" t="str">
        <f t="shared" si="28"/>
        <v>저</v>
      </c>
    </row>
    <row r="287" spans="1:44" x14ac:dyDescent="0.3">
      <c r="AF287" s="8" t="e" cm="1">
        <f t="array" ref="AF2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7" s="8" t="e" cm="1">
        <f t="array" ref="AG287">_xlfn.TEXTJOIN(",",TRUE,IF(지하철역사_IC!$B$2:$B$1282=AF287,지하철역사_IC!$A$2:$A$1282,""))</f>
        <v>#VALUE!</v>
      </c>
      <c r="AH287" s="9" t="e" cm="1">
        <f t="array" ref="AH287">RADIANS(SMALL(SQRT((지하철역사_IC!$D$2:$D$1282-표3_[[#This Row],[위도]])^2+(지하철역사_IC!$E$2:$E$1282-표3_[[#This Row],[경도]])^2),1))*6378137</f>
        <v>#VALUE!</v>
      </c>
      <c r="AI287" s="8" t="e" cm="1">
        <f t="array" ref="AI287">_xlfn.LET(_xlpm.data,(지하철역사_IC!$V$2:$V$225-표3_[[#This Row],[위도]])^2+(지하철역사_IC!$T$2:$T$225-표3_[[#This Row],[경도]])^2,INDEX(지하철역사_IC!$Q$2:$Q$439,MATCH(MIN(_xlpm.data),_xlpm.data,0)))</f>
        <v>#VALUE!</v>
      </c>
      <c r="AJ287" s="8" t="e" cm="1">
        <f t="array" ref="AJ287">_xlfn.TEXTJOIN(",",TRUE,IF(지하철역사_IC!$Q$2:$Q$439=AI287,지하철역사_IC!$P$2:$P$439,""))</f>
        <v>#VALUE!</v>
      </c>
      <c r="AK287" s="9" t="e" cm="1">
        <f t="array" ref="AK287">RADIANS(SMALL(SQRT((지하철역사_IC!$V$2:$V$439-표3_[[#This Row],[위도]])^2+(지하철역사_IC!$T$2:$T$439-표3_[[#This Row],[경도]])^2),1))*6378137</f>
        <v>#VALUE!</v>
      </c>
      <c r="AL287" t="str" cm="1">
        <f t="array" ref="AL2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7" t="e" cm="1">
        <f t="array" ref="AM287">kakaolatlon(표3_[[#This Row],[위도]],표3_[[#This Row],[경도]],"parcel")</f>
        <v>#VALUE!</v>
      </c>
      <c r="AN287" t="e">
        <f t="shared" si="24"/>
        <v>#VALUE!</v>
      </c>
      <c r="AO287" t="e">
        <f t="shared" si="25"/>
        <v>#VALUE!</v>
      </c>
      <c r="AP287" t="e">
        <f t="shared" si="26"/>
        <v>#VALUE!</v>
      </c>
      <c r="AQ287">
        <f t="shared" si="27"/>
        <v>9</v>
      </c>
      <c r="AR287" t="str">
        <f t="shared" si="28"/>
        <v>저</v>
      </c>
    </row>
    <row r="288" spans="1:44" x14ac:dyDescent="0.3">
      <c r="AF288" s="8" t="e" cm="1">
        <f t="array" ref="AF2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8" s="8" t="e" cm="1">
        <f t="array" ref="AG288">_xlfn.TEXTJOIN(",",TRUE,IF(지하철역사_IC!$B$2:$B$1282=AF288,지하철역사_IC!$A$2:$A$1282,""))</f>
        <v>#VALUE!</v>
      </c>
      <c r="AH288" s="9" t="e" cm="1">
        <f t="array" ref="AH288">RADIANS(SMALL(SQRT((지하철역사_IC!$D$2:$D$1282-표3_[[#This Row],[위도]])^2+(지하철역사_IC!$E$2:$E$1282-표3_[[#This Row],[경도]])^2),1))*6378137</f>
        <v>#VALUE!</v>
      </c>
      <c r="AI288" s="8" t="e" cm="1">
        <f t="array" ref="AI288">_xlfn.LET(_xlpm.data,(지하철역사_IC!$V$2:$V$225-표3_[[#This Row],[위도]])^2+(지하철역사_IC!$T$2:$T$225-표3_[[#This Row],[경도]])^2,INDEX(지하철역사_IC!$Q$2:$Q$439,MATCH(MIN(_xlpm.data),_xlpm.data,0)))</f>
        <v>#VALUE!</v>
      </c>
      <c r="AJ288" s="8" t="e" cm="1">
        <f t="array" ref="AJ288">_xlfn.TEXTJOIN(",",TRUE,IF(지하철역사_IC!$Q$2:$Q$439=AI288,지하철역사_IC!$P$2:$P$439,""))</f>
        <v>#VALUE!</v>
      </c>
      <c r="AK288" s="9" t="e" cm="1">
        <f t="array" ref="AK288">RADIANS(SMALL(SQRT((지하철역사_IC!$V$2:$V$439-표3_[[#This Row],[위도]])^2+(지하철역사_IC!$T$2:$T$439-표3_[[#This Row],[경도]])^2),1))*6378137</f>
        <v>#VALUE!</v>
      </c>
      <c r="AL288" t="str" cm="1">
        <f t="array" ref="AL2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8" t="e" cm="1">
        <f t="array" ref="AM288">kakaolatlon(표3_[[#This Row],[위도]],표3_[[#This Row],[경도]],"parcel")</f>
        <v>#VALUE!</v>
      </c>
      <c r="AN288" t="e">
        <f t="shared" si="24"/>
        <v>#VALUE!</v>
      </c>
      <c r="AO288" t="e">
        <f t="shared" si="25"/>
        <v>#VALUE!</v>
      </c>
      <c r="AP288" t="e">
        <f t="shared" si="26"/>
        <v>#VALUE!</v>
      </c>
      <c r="AQ288">
        <f t="shared" si="27"/>
        <v>9</v>
      </c>
      <c r="AR288" t="str">
        <f t="shared" si="28"/>
        <v>저</v>
      </c>
    </row>
    <row r="289" spans="32:44" x14ac:dyDescent="0.3">
      <c r="AF289" s="8" t="e" cm="1">
        <f t="array" ref="AF2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89" s="8" t="e" cm="1">
        <f t="array" ref="AG289">_xlfn.TEXTJOIN(",",TRUE,IF(지하철역사_IC!$B$2:$B$1282=AF289,지하철역사_IC!$A$2:$A$1282,""))</f>
        <v>#VALUE!</v>
      </c>
      <c r="AH289" s="9" t="e" cm="1">
        <f t="array" ref="AH289">RADIANS(SMALL(SQRT((지하철역사_IC!$D$2:$D$1282-표3_[[#This Row],[위도]])^2+(지하철역사_IC!$E$2:$E$1282-표3_[[#This Row],[경도]])^2),1))*6378137</f>
        <v>#VALUE!</v>
      </c>
      <c r="AI289" s="8" t="e" cm="1">
        <f t="array" ref="AI289">_xlfn.LET(_xlpm.data,(지하철역사_IC!$V$2:$V$225-표3_[[#This Row],[위도]])^2+(지하철역사_IC!$T$2:$T$225-표3_[[#This Row],[경도]])^2,INDEX(지하철역사_IC!$Q$2:$Q$439,MATCH(MIN(_xlpm.data),_xlpm.data,0)))</f>
        <v>#VALUE!</v>
      </c>
      <c r="AJ289" s="8" t="e" cm="1">
        <f t="array" ref="AJ289">_xlfn.TEXTJOIN(",",TRUE,IF(지하철역사_IC!$Q$2:$Q$439=AI289,지하철역사_IC!$P$2:$P$439,""))</f>
        <v>#VALUE!</v>
      </c>
      <c r="AK289" s="9" t="e" cm="1">
        <f t="array" ref="AK289">RADIANS(SMALL(SQRT((지하철역사_IC!$V$2:$V$439-표3_[[#This Row],[위도]])^2+(지하철역사_IC!$T$2:$T$439-표3_[[#This Row],[경도]])^2),1))*6378137</f>
        <v>#VALUE!</v>
      </c>
      <c r="AL289" t="str" cm="1">
        <f t="array" ref="AL2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89" t="e" cm="1">
        <f t="array" ref="AM289">kakaolatlon(표3_[[#This Row],[위도]],표3_[[#This Row],[경도]],"parcel")</f>
        <v>#VALUE!</v>
      </c>
      <c r="AN289" t="e">
        <f t="shared" si="24"/>
        <v>#VALUE!</v>
      </c>
      <c r="AO289" t="e">
        <f t="shared" si="25"/>
        <v>#VALUE!</v>
      </c>
      <c r="AP289" t="e">
        <f t="shared" si="26"/>
        <v>#VALUE!</v>
      </c>
      <c r="AQ289">
        <f t="shared" si="27"/>
        <v>9</v>
      </c>
      <c r="AR289" t="str">
        <f t="shared" si="28"/>
        <v>저</v>
      </c>
    </row>
    <row r="290" spans="32:44" x14ac:dyDescent="0.3">
      <c r="AF290" s="8" t="e" cm="1">
        <f t="array" ref="AF2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0" s="8" t="e" cm="1">
        <f t="array" ref="AG290">_xlfn.TEXTJOIN(",",TRUE,IF(지하철역사_IC!$B$2:$B$1282=AF290,지하철역사_IC!$A$2:$A$1282,""))</f>
        <v>#VALUE!</v>
      </c>
      <c r="AH290" s="9" t="e" cm="1">
        <f t="array" ref="AH290">RADIANS(SMALL(SQRT((지하철역사_IC!$D$2:$D$1282-표3_[[#This Row],[위도]])^2+(지하철역사_IC!$E$2:$E$1282-표3_[[#This Row],[경도]])^2),1))*6378137</f>
        <v>#VALUE!</v>
      </c>
      <c r="AI290" s="8" t="e" cm="1">
        <f t="array" ref="AI290">_xlfn.LET(_xlpm.data,(지하철역사_IC!$V$2:$V$225-표3_[[#This Row],[위도]])^2+(지하철역사_IC!$T$2:$T$225-표3_[[#This Row],[경도]])^2,INDEX(지하철역사_IC!$Q$2:$Q$439,MATCH(MIN(_xlpm.data),_xlpm.data,0)))</f>
        <v>#VALUE!</v>
      </c>
      <c r="AJ290" s="8" t="e" cm="1">
        <f t="array" ref="AJ290">_xlfn.TEXTJOIN(",",TRUE,IF(지하철역사_IC!$Q$2:$Q$439=AI290,지하철역사_IC!$P$2:$P$439,""))</f>
        <v>#VALUE!</v>
      </c>
      <c r="AK290" s="9" t="e" cm="1">
        <f t="array" ref="AK290">RADIANS(SMALL(SQRT((지하철역사_IC!$V$2:$V$439-표3_[[#This Row],[위도]])^2+(지하철역사_IC!$T$2:$T$439-표3_[[#This Row],[경도]])^2),1))*6378137</f>
        <v>#VALUE!</v>
      </c>
      <c r="AL290" t="str" cm="1">
        <f t="array" ref="AL2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0" t="e" cm="1">
        <f t="array" ref="AM290">kakaolatlon(표3_[[#This Row],[위도]],표3_[[#This Row],[경도]],"parcel")</f>
        <v>#VALUE!</v>
      </c>
      <c r="AN290" t="e">
        <f t="shared" si="24"/>
        <v>#VALUE!</v>
      </c>
      <c r="AO290" t="e">
        <f t="shared" si="25"/>
        <v>#VALUE!</v>
      </c>
      <c r="AP290" t="e">
        <f t="shared" si="26"/>
        <v>#VALUE!</v>
      </c>
      <c r="AQ290">
        <f t="shared" si="27"/>
        <v>9</v>
      </c>
      <c r="AR290" t="str">
        <f t="shared" si="28"/>
        <v>저</v>
      </c>
    </row>
    <row r="291" spans="32:44" x14ac:dyDescent="0.3">
      <c r="AF291" s="8" t="e" cm="1">
        <f t="array" ref="AF2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1" s="8" t="e" cm="1">
        <f t="array" ref="AG291">_xlfn.TEXTJOIN(",",TRUE,IF(지하철역사_IC!$B$2:$B$1282=AF291,지하철역사_IC!$A$2:$A$1282,""))</f>
        <v>#VALUE!</v>
      </c>
      <c r="AH291" s="9" t="e" cm="1">
        <f t="array" ref="AH291">RADIANS(SMALL(SQRT((지하철역사_IC!$D$2:$D$1282-표3_[[#This Row],[위도]])^2+(지하철역사_IC!$E$2:$E$1282-표3_[[#This Row],[경도]])^2),1))*6378137</f>
        <v>#VALUE!</v>
      </c>
      <c r="AI291" s="8" t="e" cm="1">
        <f t="array" ref="AI291">_xlfn.LET(_xlpm.data,(지하철역사_IC!$V$2:$V$225-표3_[[#This Row],[위도]])^2+(지하철역사_IC!$T$2:$T$225-표3_[[#This Row],[경도]])^2,INDEX(지하철역사_IC!$Q$2:$Q$439,MATCH(MIN(_xlpm.data),_xlpm.data,0)))</f>
        <v>#VALUE!</v>
      </c>
      <c r="AJ291" s="8" t="e" cm="1">
        <f t="array" ref="AJ291">_xlfn.TEXTJOIN(",",TRUE,IF(지하철역사_IC!$Q$2:$Q$439=AI291,지하철역사_IC!$P$2:$P$439,""))</f>
        <v>#VALUE!</v>
      </c>
      <c r="AK291" s="9" t="e" cm="1">
        <f t="array" ref="AK291">RADIANS(SMALL(SQRT((지하철역사_IC!$V$2:$V$439-표3_[[#This Row],[위도]])^2+(지하철역사_IC!$T$2:$T$439-표3_[[#This Row],[경도]])^2),1))*6378137</f>
        <v>#VALUE!</v>
      </c>
      <c r="AL291" t="str" cm="1">
        <f t="array" ref="AL2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1" t="e" cm="1">
        <f t="array" ref="AM291">kakaolatlon(표3_[[#This Row],[위도]],표3_[[#This Row],[경도]],"parcel")</f>
        <v>#VALUE!</v>
      </c>
      <c r="AN291" t="e">
        <f t="shared" si="24"/>
        <v>#VALUE!</v>
      </c>
      <c r="AO291" t="e">
        <f t="shared" si="25"/>
        <v>#VALUE!</v>
      </c>
      <c r="AP291" t="e">
        <f t="shared" si="26"/>
        <v>#VALUE!</v>
      </c>
      <c r="AQ291">
        <f t="shared" si="27"/>
        <v>9</v>
      </c>
      <c r="AR291" t="str">
        <f t="shared" si="28"/>
        <v>저</v>
      </c>
    </row>
    <row r="292" spans="32:44" x14ac:dyDescent="0.3">
      <c r="AF292" s="8" t="e" cm="1">
        <f t="array" ref="AF2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2" s="8" t="e" cm="1">
        <f t="array" ref="AG292">_xlfn.TEXTJOIN(",",TRUE,IF(지하철역사_IC!$B$2:$B$1282=AF292,지하철역사_IC!$A$2:$A$1282,""))</f>
        <v>#VALUE!</v>
      </c>
      <c r="AH292" s="9" t="e" cm="1">
        <f t="array" ref="AH292">RADIANS(SMALL(SQRT((지하철역사_IC!$D$2:$D$1282-표3_[[#This Row],[위도]])^2+(지하철역사_IC!$E$2:$E$1282-표3_[[#This Row],[경도]])^2),1))*6378137</f>
        <v>#VALUE!</v>
      </c>
      <c r="AI292" s="8" t="e" cm="1">
        <f t="array" ref="AI292">_xlfn.LET(_xlpm.data,(지하철역사_IC!$V$2:$V$225-표3_[[#This Row],[위도]])^2+(지하철역사_IC!$T$2:$T$225-표3_[[#This Row],[경도]])^2,INDEX(지하철역사_IC!$Q$2:$Q$439,MATCH(MIN(_xlpm.data),_xlpm.data,0)))</f>
        <v>#VALUE!</v>
      </c>
      <c r="AJ292" s="8" t="e" cm="1">
        <f t="array" ref="AJ292">_xlfn.TEXTJOIN(",",TRUE,IF(지하철역사_IC!$Q$2:$Q$439=AI292,지하철역사_IC!$P$2:$P$439,""))</f>
        <v>#VALUE!</v>
      </c>
      <c r="AK292" s="9" t="e" cm="1">
        <f t="array" ref="AK292">RADIANS(SMALL(SQRT((지하철역사_IC!$V$2:$V$439-표3_[[#This Row],[위도]])^2+(지하철역사_IC!$T$2:$T$439-표3_[[#This Row],[경도]])^2),1))*6378137</f>
        <v>#VALUE!</v>
      </c>
      <c r="AL292" t="str" cm="1">
        <f t="array" ref="AL2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2" t="e" cm="1">
        <f t="array" ref="AM292">kakaolatlon(표3_[[#This Row],[위도]],표3_[[#This Row],[경도]],"parcel")</f>
        <v>#VALUE!</v>
      </c>
      <c r="AN292" t="e">
        <f t="shared" si="24"/>
        <v>#VALUE!</v>
      </c>
      <c r="AO292" t="e">
        <f t="shared" si="25"/>
        <v>#VALUE!</v>
      </c>
      <c r="AP292" t="e">
        <f t="shared" si="26"/>
        <v>#VALUE!</v>
      </c>
      <c r="AQ292">
        <f t="shared" si="27"/>
        <v>9</v>
      </c>
      <c r="AR292" t="str">
        <f t="shared" si="28"/>
        <v>저</v>
      </c>
    </row>
    <row r="293" spans="32:44" x14ac:dyDescent="0.3">
      <c r="AF293" s="8" t="e" cm="1">
        <f t="array" ref="AF2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3" s="8" t="e" cm="1">
        <f t="array" ref="AG293">_xlfn.TEXTJOIN(",",TRUE,IF(지하철역사_IC!$B$2:$B$1282=AF293,지하철역사_IC!$A$2:$A$1282,""))</f>
        <v>#VALUE!</v>
      </c>
      <c r="AH293" s="9" t="e" cm="1">
        <f t="array" ref="AH293">RADIANS(SMALL(SQRT((지하철역사_IC!$D$2:$D$1282-표3_[[#This Row],[위도]])^2+(지하철역사_IC!$E$2:$E$1282-표3_[[#This Row],[경도]])^2),1))*6378137</f>
        <v>#VALUE!</v>
      </c>
      <c r="AI293" s="8" t="e" cm="1">
        <f t="array" ref="AI293">_xlfn.LET(_xlpm.data,(지하철역사_IC!$V$2:$V$225-표3_[[#This Row],[위도]])^2+(지하철역사_IC!$T$2:$T$225-표3_[[#This Row],[경도]])^2,INDEX(지하철역사_IC!$Q$2:$Q$439,MATCH(MIN(_xlpm.data),_xlpm.data,0)))</f>
        <v>#VALUE!</v>
      </c>
      <c r="AJ293" s="8" t="e" cm="1">
        <f t="array" ref="AJ293">_xlfn.TEXTJOIN(",",TRUE,IF(지하철역사_IC!$Q$2:$Q$439=AI293,지하철역사_IC!$P$2:$P$439,""))</f>
        <v>#VALUE!</v>
      </c>
      <c r="AK293" s="9" t="e" cm="1">
        <f t="array" ref="AK293">RADIANS(SMALL(SQRT((지하철역사_IC!$V$2:$V$439-표3_[[#This Row],[위도]])^2+(지하철역사_IC!$T$2:$T$439-표3_[[#This Row],[경도]])^2),1))*6378137</f>
        <v>#VALUE!</v>
      </c>
      <c r="AL293" t="str" cm="1">
        <f t="array" ref="AL2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3" t="e" cm="1">
        <f t="array" ref="AM293">kakaolatlon(표3_[[#This Row],[위도]],표3_[[#This Row],[경도]],"parcel")</f>
        <v>#VALUE!</v>
      </c>
      <c r="AN293" t="e">
        <f t="shared" si="24"/>
        <v>#VALUE!</v>
      </c>
      <c r="AO293" t="e">
        <f t="shared" si="25"/>
        <v>#VALUE!</v>
      </c>
      <c r="AP293" t="e">
        <f t="shared" si="26"/>
        <v>#VALUE!</v>
      </c>
      <c r="AQ293">
        <f t="shared" si="27"/>
        <v>9</v>
      </c>
      <c r="AR293" t="str">
        <f t="shared" si="28"/>
        <v>저</v>
      </c>
    </row>
    <row r="294" spans="32:44" x14ac:dyDescent="0.3">
      <c r="AF294" s="8" t="e" cm="1">
        <f t="array" ref="AF2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4" s="8" t="e" cm="1">
        <f t="array" ref="AG294">_xlfn.TEXTJOIN(",",TRUE,IF(지하철역사_IC!$B$2:$B$1282=AF294,지하철역사_IC!$A$2:$A$1282,""))</f>
        <v>#VALUE!</v>
      </c>
      <c r="AH294" s="9" t="e" cm="1">
        <f t="array" ref="AH294">RADIANS(SMALL(SQRT((지하철역사_IC!$D$2:$D$1282-표3_[[#This Row],[위도]])^2+(지하철역사_IC!$E$2:$E$1282-표3_[[#This Row],[경도]])^2),1))*6378137</f>
        <v>#VALUE!</v>
      </c>
      <c r="AI294" s="8" t="e" cm="1">
        <f t="array" ref="AI294">_xlfn.LET(_xlpm.data,(지하철역사_IC!$V$2:$V$225-표3_[[#This Row],[위도]])^2+(지하철역사_IC!$T$2:$T$225-표3_[[#This Row],[경도]])^2,INDEX(지하철역사_IC!$Q$2:$Q$439,MATCH(MIN(_xlpm.data),_xlpm.data,0)))</f>
        <v>#VALUE!</v>
      </c>
      <c r="AJ294" s="8" t="e" cm="1">
        <f t="array" ref="AJ294">_xlfn.TEXTJOIN(",",TRUE,IF(지하철역사_IC!$Q$2:$Q$439=AI294,지하철역사_IC!$P$2:$P$439,""))</f>
        <v>#VALUE!</v>
      </c>
      <c r="AK294" s="9" t="e" cm="1">
        <f t="array" ref="AK294">RADIANS(SMALL(SQRT((지하철역사_IC!$V$2:$V$439-표3_[[#This Row],[위도]])^2+(지하철역사_IC!$T$2:$T$439-표3_[[#This Row],[경도]])^2),1))*6378137</f>
        <v>#VALUE!</v>
      </c>
      <c r="AL294" t="str" cm="1">
        <f t="array" ref="AL2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4" t="e" cm="1">
        <f t="array" ref="AM294">kakaolatlon(표3_[[#This Row],[위도]],표3_[[#This Row],[경도]],"parcel")</f>
        <v>#VALUE!</v>
      </c>
      <c r="AN294" t="e">
        <f t="shared" si="24"/>
        <v>#VALUE!</v>
      </c>
      <c r="AO294" t="e">
        <f t="shared" si="25"/>
        <v>#VALUE!</v>
      </c>
      <c r="AP294" t="e">
        <f t="shared" si="26"/>
        <v>#VALUE!</v>
      </c>
      <c r="AQ294">
        <f t="shared" si="27"/>
        <v>9</v>
      </c>
      <c r="AR294" t="str">
        <f t="shared" si="28"/>
        <v>저</v>
      </c>
    </row>
    <row r="295" spans="32:44" x14ac:dyDescent="0.3">
      <c r="AF295" s="8" t="e" cm="1">
        <f t="array" ref="AF2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5" s="8" t="e" cm="1">
        <f t="array" ref="AG295">_xlfn.TEXTJOIN(",",TRUE,IF(지하철역사_IC!$B$2:$B$1282=AF295,지하철역사_IC!$A$2:$A$1282,""))</f>
        <v>#VALUE!</v>
      </c>
      <c r="AH295" s="9" t="e" cm="1">
        <f t="array" ref="AH295">RADIANS(SMALL(SQRT((지하철역사_IC!$D$2:$D$1282-표3_[[#This Row],[위도]])^2+(지하철역사_IC!$E$2:$E$1282-표3_[[#This Row],[경도]])^2),1))*6378137</f>
        <v>#VALUE!</v>
      </c>
      <c r="AI295" s="8" t="e" cm="1">
        <f t="array" ref="AI295">_xlfn.LET(_xlpm.data,(지하철역사_IC!$V$2:$V$225-표3_[[#This Row],[위도]])^2+(지하철역사_IC!$T$2:$T$225-표3_[[#This Row],[경도]])^2,INDEX(지하철역사_IC!$Q$2:$Q$439,MATCH(MIN(_xlpm.data),_xlpm.data,0)))</f>
        <v>#VALUE!</v>
      </c>
      <c r="AJ295" s="8" t="e" cm="1">
        <f t="array" ref="AJ295">_xlfn.TEXTJOIN(",",TRUE,IF(지하철역사_IC!$Q$2:$Q$439=AI295,지하철역사_IC!$P$2:$P$439,""))</f>
        <v>#VALUE!</v>
      </c>
      <c r="AK295" s="9" t="e" cm="1">
        <f t="array" ref="AK295">RADIANS(SMALL(SQRT((지하철역사_IC!$V$2:$V$439-표3_[[#This Row],[위도]])^2+(지하철역사_IC!$T$2:$T$439-표3_[[#This Row],[경도]])^2),1))*6378137</f>
        <v>#VALUE!</v>
      </c>
      <c r="AL295" t="str" cm="1">
        <f t="array" ref="AL2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5" t="e" cm="1">
        <f t="array" ref="AM295">kakaolatlon(표3_[[#This Row],[위도]],표3_[[#This Row],[경도]],"parcel")</f>
        <v>#VALUE!</v>
      </c>
      <c r="AN295" t="e">
        <f t="shared" si="24"/>
        <v>#VALUE!</v>
      </c>
      <c r="AO295" t="e">
        <f t="shared" si="25"/>
        <v>#VALUE!</v>
      </c>
      <c r="AP295" t="e">
        <f t="shared" si="26"/>
        <v>#VALUE!</v>
      </c>
      <c r="AQ295">
        <f t="shared" si="27"/>
        <v>9</v>
      </c>
      <c r="AR295" t="str">
        <f t="shared" si="28"/>
        <v>저</v>
      </c>
    </row>
    <row r="296" spans="32:44" x14ac:dyDescent="0.3">
      <c r="AF296" s="8" t="e" cm="1">
        <f t="array" ref="AF2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6" s="8" t="e" cm="1">
        <f t="array" ref="AG296">_xlfn.TEXTJOIN(",",TRUE,IF(지하철역사_IC!$B$2:$B$1282=AF296,지하철역사_IC!$A$2:$A$1282,""))</f>
        <v>#VALUE!</v>
      </c>
      <c r="AH296" s="9" t="e" cm="1">
        <f t="array" ref="AH296">RADIANS(SMALL(SQRT((지하철역사_IC!$D$2:$D$1282-표3_[[#This Row],[위도]])^2+(지하철역사_IC!$E$2:$E$1282-표3_[[#This Row],[경도]])^2),1))*6378137</f>
        <v>#VALUE!</v>
      </c>
      <c r="AI296" s="8" t="e" cm="1">
        <f t="array" ref="AI296">_xlfn.LET(_xlpm.data,(지하철역사_IC!$V$2:$V$225-표3_[[#This Row],[위도]])^2+(지하철역사_IC!$T$2:$T$225-표3_[[#This Row],[경도]])^2,INDEX(지하철역사_IC!$Q$2:$Q$439,MATCH(MIN(_xlpm.data),_xlpm.data,0)))</f>
        <v>#VALUE!</v>
      </c>
      <c r="AJ296" s="8" t="e" cm="1">
        <f t="array" ref="AJ296">_xlfn.TEXTJOIN(",",TRUE,IF(지하철역사_IC!$Q$2:$Q$439=AI296,지하철역사_IC!$P$2:$P$439,""))</f>
        <v>#VALUE!</v>
      </c>
      <c r="AK296" s="9" t="e" cm="1">
        <f t="array" ref="AK296">RADIANS(SMALL(SQRT((지하철역사_IC!$V$2:$V$439-표3_[[#This Row],[위도]])^2+(지하철역사_IC!$T$2:$T$439-표3_[[#This Row],[경도]])^2),1))*6378137</f>
        <v>#VALUE!</v>
      </c>
      <c r="AL296" t="str" cm="1">
        <f t="array" ref="AL2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6" t="e" cm="1">
        <f t="array" ref="AM296">kakaolatlon(표3_[[#This Row],[위도]],표3_[[#This Row],[경도]],"parcel")</f>
        <v>#VALUE!</v>
      </c>
      <c r="AN296" t="e">
        <f t="shared" si="24"/>
        <v>#VALUE!</v>
      </c>
      <c r="AO296" t="e">
        <f t="shared" si="25"/>
        <v>#VALUE!</v>
      </c>
      <c r="AP296" t="e">
        <f t="shared" si="26"/>
        <v>#VALUE!</v>
      </c>
      <c r="AQ296">
        <f t="shared" si="27"/>
        <v>9</v>
      </c>
      <c r="AR296" t="str">
        <f t="shared" si="28"/>
        <v>저</v>
      </c>
    </row>
    <row r="297" spans="32:44" x14ac:dyDescent="0.3">
      <c r="AF297" s="8" t="e" cm="1">
        <f t="array" ref="AF2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7" s="8" t="e" cm="1">
        <f t="array" ref="AG297">_xlfn.TEXTJOIN(",",TRUE,IF(지하철역사_IC!$B$2:$B$1282=AF297,지하철역사_IC!$A$2:$A$1282,""))</f>
        <v>#VALUE!</v>
      </c>
      <c r="AH297" s="9" t="e" cm="1">
        <f t="array" ref="AH297">RADIANS(SMALL(SQRT((지하철역사_IC!$D$2:$D$1282-표3_[[#This Row],[위도]])^2+(지하철역사_IC!$E$2:$E$1282-표3_[[#This Row],[경도]])^2),1))*6378137</f>
        <v>#VALUE!</v>
      </c>
      <c r="AI297" s="8" t="e" cm="1">
        <f t="array" ref="AI297">_xlfn.LET(_xlpm.data,(지하철역사_IC!$V$2:$V$225-표3_[[#This Row],[위도]])^2+(지하철역사_IC!$T$2:$T$225-표3_[[#This Row],[경도]])^2,INDEX(지하철역사_IC!$Q$2:$Q$439,MATCH(MIN(_xlpm.data),_xlpm.data,0)))</f>
        <v>#VALUE!</v>
      </c>
      <c r="AJ297" s="8" t="e" cm="1">
        <f t="array" ref="AJ297">_xlfn.TEXTJOIN(",",TRUE,IF(지하철역사_IC!$Q$2:$Q$439=AI297,지하철역사_IC!$P$2:$P$439,""))</f>
        <v>#VALUE!</v>
      </c>
      <c r="AK297" s="9" t="e" cm="1">
        <f t="array" ref="AK297">RADIANS(SMALL(SQRT((지하철역사_IC!$V$2:$V$439-표3_[[#This Row],[위도]])^2+(지하철역사_IC!$T$2:$T$439-표3_[[#This Row],[경도]])^2),1))*6378137</f>
        <v>#VALUE!</v>
      </c>
      <c r="AL297" t="str" cm="1">
        <f t="array" ref="AL2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7" t="e" cm="1">
        <f t="array" ref="AM297">kakaolatlon(표3_[[#This Row],[위도]],표3_[[#This Row],[경도]],"parcel")</f>
        <v>#VALUE!</v>
      </c>
      <c r="AN297" t="e">
        <f t="shared" si="24"/>
        <v>#VALUE!</v>
      </c>
      <c r="AO297" t="e">
        <f t="shared" si="25"/>
        <v>#VALUE!</v>
      </c>
      <c r="AP297" t="e">
        <f t="shared" si="26"/>
        <v>#VALUE!</v>
      </c>
      <c r="AQ297">
        <f t="shared" si="27"/>
        <v>9</v>
      </c>
      <c r="AR297" t="str">
        <f t="shared" si="28"/>
        <v>저</v>
      </c>
    </row>
    <row r="298" spans="32:44" x14ac:dyDescent="0.3">
      <c r="AF298" s="8" t="e" cm="1">
        <f t="array" ref="AF2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8" s="8" t="e" cm="1">
        <f t="array" ref="AG298">_xlfn.TEXTJOIN(",",TRUE,IF(지하철역사_IC!$B$2:$B$1282=AF298,지하철역사_IC!$A$2:$A$1282,""))</f>
        <v>#VALUE!</v>
      </c>
      <c r="AH298" s="9" t="e" cm="1">
        <f t="array" ref="AH298">RADIANS(SMALL(SQRT((지하철역사_IC!$D$2:$D$1282-표3_[[#This Row],[위도]])^2+(지하철역사_IC!$E$2:$E$1282-표3_[[#This Row],[경도]])^2),1))*6378137</f>
        <v>#VALUE!</v>
      </c>
      <c r="AI298" s="8" t="e" cm="1">
        <f t="array" ref="AI298">_xlfn.LET(_xlpm.data,(지하철역사_IC!$V$2:$V$225-표3_[[#This Row],[위도]])^2+(지하철역사_IC!$T$2:$T$225-표3_[[#This Row],[경도]])^2,INDEX(지하철역사_IC!$Q$2:$Q$439,MATCH(MIN(_xlpm.data),_xlpm.data,0)))</f>
        <v>#VALUE!</v>
      </c>
      <c r="AJ298" s="8" t="e" cm="1">
        <f t="array" ref="AJ298">_xlfn.TEXTJOIN(",",TRUE,IF(지하철역사_IC!$Q$2:$Q$439=AI298,지하철역사_IC!$P$2:$P$439,""))</f>
        <v>#VALUE!</v>
      </c>
      <c r="AK298" s="9" t="e" cm="1">
        <f t="array" ref="AK298">RADIANS(SMALL(SQRT((지하철역사_IC!$V$2:$V$439-표3_[[#This Row],[위도]])^2+(지하철역사_IC!$T$2:$T$439-표3_[[#This Row],[경도]])^2),1))*6378137</f>
        <v>#VALUE!</v>
      </c>
      <c r="AL298" t="str" cm="1">
        <f t="array" ref="AL2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8" t="e" cm="1">
        <f t="array" ref="AM298">kakaolatlon(표3_[[#This Row],[위도]],표3_[[#This Row],[경도]],"parcel")</f>
        <v>#VALUE!</v>
      </c>
      <c r="AN298" t="e">
        <f t="shared" si="24"/>
        <v>#VALUE!</v>
      </c>
      <c r="AO298" t="e">
        <f t="shared" si="25"/>
        <v>#VALUE!</v>
      </c>
      <c r="AP298" t="e">
        <f t="shared" si="26"/>
        <v>#VALUE!</v>
      </c>
      <c r="AQ298">
        <f t="shared" si="27"/>
        <v>9</v>
      </c>
      <c r="AR298" t="str">
        <f t="shared" si="28"/>
        <v>저</v>
      </c>
    </row>
    <row r="299" spans="32:44" x14ac:dyDescent="0.3">
      <c r="AF299" s="8" t="e" cm="1">
        <f t="array" ref="AF2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299" s="8" t="e" cm="1">
        <f t="array" ref="AG299">_xlfn.TEXTJOIN(",",TRUE,IF(지하철역사_IC!$B$2:$B$1282=AF299,지하철역사_IC!$A$2:$A$1282,""))</f>
        <v>#VALUE!</v>
      </c>
      <c r="AH299" s="9" t="e" cm="1">
        <f t="array" ref="AH299">RADIANS(SMALL(SQRT((지하철역사_IC!$D$2:$D$1282-표3_[[#This Row],[위도]])^2+(지하철역사_IC!$E$2:$E$1282-표3_[[#This Row],[경도]])^2),1))*6378137</f>
        <v>#VALUE!</v>
      </c>
      <c r="AI299" s="8" t="e" cm="1">
        <f t="array" ref="AI299">_xlfn.LET(_xlpm.data,(지하철역사_IC!$V$2:$V$225-표3_[[#This Row],[위도]])^2+(지하철역사_IC!$T$2:$T$225-표3_[[#This Row],[경도]])^2,INDEX(지하철역사_IC!$Q$2:$Q$439,MATCH(MIN(_xlpm.data),_xlpm.data,0)))</f>
        <v>#VALUE!</v>
      </c>
      <c r="AJ299" s="8" t="e" cm="1">
        <f t="array" ref="AJ299">_xlfn.TEXTJOIN(",",TRUE,IF(지하철역사_IC!$Q$2:$Q$439=AI299,지하철역사_IC!$P$2:$P$439,""))</f>
        <v>#VALUE!</v>
      </c>
      <c r="AK299" s="9" t="e" cm="1">
        <f t="array" ref="AK299">RADIANS(SMALL(SQRT((지하철역사_IC!$V$2:$V$439-표3_[[#This Row],[위도]])^2+(지하철역사_IC!$T$2:$T$439-표3_[[#This Row],[경도]])^2),1))*6378137</f>
        <v>#VALUE!</v>
      </c>
      <c r="AL299" t="str" cm="1">
        <f t="array" ref="AL2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299" t="e" cm="1">
        <f t="array" ref="AM299">kakaolatlon(표3_[[#This Row],[위도]],표3_[[#This Row],[경도]],"parcel")</f>
        <v>#VALUE!</v>
      </c>
      <c r="AN299" t="e">
        <f t="shared" si="24"/>
        <v>#VALUE!</v>
      </c>
      <c r="AO299" t="e">
        <f t="shared" si="25"/>
        <v>#VALUE!</v>
      </c>
      <c r="AP299" t="e">
        <f t="shared" si="26"/>
        <v>#VALUE!</v>
      </c>
      <c r="AQ299">
        <f t="shared" si="27"/>
        <v>9</v>
      </c>
      <c r="AR299" t="str">
        <f t="shared" si="28"/>
        <v>저</v>
      </c>
    </row>
    <row r="300" spans="32:44" x14ac:dyDescent="0.3">
      <c r="AF300" s="8" t="e" cm="1">
        <f t="array" ref="AF3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0" s="8" t="e" cm="1">
        <f t="array" ref="AG300">_xlfn.TEXTJOIN(",",TRUE,IF(지하철역사_IC!$B$2:$B$1282=AF300,지하철역사_IC!$A$2:$A$1282,""))</f>
        <v>#VALUE!</v>
      </c>
      <c r="AH300" s="9" t="e" cm="1">
        <f t="array" ref="AH300">RADIANS(SMALL(SQRT((지하철역사_IC!$D$2:$D$1282-표3_[[#This Row],[위도]])^2+(지하철역사_IC!$E$2:$E$1282-표3_[[#This Row],[경도]])^2),1))*6378137</f>
        <v>#VALUE!</v>
      </c>
      <c r="AI300" s="8" t="e" cm="1">
        <f t="array" ref="AI300">_xlfn.LET(_xlpm.data,(지하철역사_IC!$V$2:$V$225-표3_[[#This Row],[위도]])^2+(지하철역사_IC!$T$2:$T$225-표3_[[#This Row],[경도]])^2,INDEX(지하철역사_IC!$Q$2:$Q$439,MATCH(MIN(_xlpm.data),_xlpm.data,0)))</f>
        <v>#VALUE!</v>
      </c>
      <c r="AJ300" s="8" t="e" cm="1">
        <f t="array" ref="AJ300">_xlfn.TEXTJOIN(",",TRUE,IF(지하철역사_IC!$Q$2:$Q$439=AI300,지하철역사_IC!$P$2:$P$439,""))</f>
        <v>#VALUE!</v>
      </c>
      <c r="AK300" s="9" t="e" cm="1">
        <f t="array" ref="AK300">RADIANS(SMALL(SQRT((지하철역사_IC!$V$2:$V$439-표3_[[#This Row],[위도]])^2+(지하철역사_IC!$T$2:$T$439-표3_[[#This Row],[경도]])^2),1))*6378137</f>
        <v>#VALUE!</v>
      </c>
      <c r="AL300" t="str" cm="1">
        <f t="array" ref="AL3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0" t="e" cm="1">
        <f t="array" ref="AM300">kakaolatlon(표3_[[#This Row],[위도]],표3_[[#This Row],[경도]],"parcel")</f>
        <v>#VALUE!</v>
      </c>
      <c r="AN300" t="e">
        <f t="shared" si="24"/>
        <v>#VALUE!</v>
      </c>
      <c r="AO300" t="e">
        <f t="shared" si="25"/>
        <v>#VALUE!</v>
      </c>
      <c r="AP300" t="e">
        <f t="shared" si="26"/>
        <v>#VALUE!</v>
      </c>
      <c r="AQ300">
        <f t="shared" si="27"/>
        <v>9</v>
      </c>
      <c r="AR300" t="str">
        <f t="shared" si="28"/>
        <v>저</v>
      </c>
    </row>
    <row r="301" spans="32:44" x14ac:dyDescent="0.3">
      <c r="AF301" s="8" t="e" cm="1">
        <f t="array" ref="AF3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1" s="8" t="e" cm="1">
        <f t="array" ref="AG301">_xlfn.TEXTJOIN(",",TRUE,IF(지하철역사_IC!$B$2:$B$1282=AF301,지하철역사_IC!$A$2:$A$1282,""))</f>
        <v>#VALUE!</v>
      </c>
      <c r="AH301" s="9" t="e" cm="1">
        <f t="array" ref="AH301">RADIANS(SMALL(SQRT((지하철역사_IC!$D$2:$D$1282-표3_[[#This Row],[위도]])^2+(지하철역사_IC!$E$2:$E$1282-표3_[[#This Row],[경도]])^2),1))*6378137</f>
        <v>#VALUE!</v>
      </c>
      <c r="AI301" s="8" t="e" cm="1">
        <f t="array" ref="AI301">_xlfn.LET(_xlpm.data,(지하철역사_IC!$V$2:$V$225-표3_[[#This Row],[위도]])^2+(지하철역사_IC!$T$2:$T$225-표3_[[#This Row],[경도]])^2,INDEX(지하철역사_IC!$Q$2:$Q$439,MATCH(MIN(_xlpm.data),_xlpm.data,0)))</f>
        <v>#VALUE!</v>
      </c>
      <c r="AJ301" s="8" t="e" cm="1">
        <f t="array" ref="AJ301">_xlfn.TEXTJOIN(",",TRUE,IF(지하철역사_IC!$Q$2:$Q$439=AI301,지하철역사_IC!$P$2:$P$439,""))</f>
        <v>#VALUE!</v>
      </c>
      <c r="AK301" s="9" t="e" cm="1">
        <f t="array" ref="AK301">RADIANS(SMALL(SQRT((지하철역사_IC!$V$2:$V$439-표3_[[#This Row],[위도]])^2+(지하철역사_IC!$T$2:$T$439-표3_[[#This Row],[경도]])^2),1))*6378137</f>
        <v>#VALUE!</v>
      </c>
      <c r="AL301" t="str" cm="1">
        <f t="array" ref="AL3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1" t="e" cm="1">
        <f t="array" ref="AM301">kakaolatlon(표3_[[#This Row],[위도]],표3_[[#This Row],[경도]],"parcel")</f>
        <v>#VALUE!</v>
      </c>
      <c r="AN301" t="e">
        <f t="shared" si="24"/>
        <v>#VALUE!</v>
      </c>
      <c r="AO301" t="e">
        <f t="shared" si="25"/>
        <v>#VALUE!</v>
      </c>
      <c r="AP301" t="e">
        <f t="shared" si="26"/>
        <v>#VALUE!</v>
      </c>
      <c r="AQ301">
        <f t="shared" si="27"/>
        <v>9</v>
      </c>
      <c r="AR301" t="str">
        <f t="shared" si="28"/>
        <v>저</v>
      </c>
    </row>
    <row r="302" spans="32:44" x14ac:dyDescent="0.3">
      <c r="AF302" s="8" t="e" cm="1">
        <f t="array" ref="AF3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2" s="8" t="e" cm="1">
        <f t="array" ref="AG302">_xlfn.TEXTJOIN(",",TRUE,IF(지하철역사_IC!$B$2:$B$1282=AF302,지하철역사_IC!$A$2:$A$1282,""))</f>
        <v>#VALUE!</v>
      </c>
      <c r="AH302" s="9" t="e" cm="1">
        <f t="array" ref="AH302">RADIANS(SMALL(SQRT((지하철역사_IC!$D$2:$D$1282-표3_[[#This Row],[위도]])^2+(지하철역사_IC!$E$2:$E$1282-표3_[[#This Row],[경도]])^2),1))*6378137</f>
        <v>#VALUE!</v>
      </c>
      <c r="AI302" s="8" t="e" cm="1">
        <f t="array" ref="AI302">_xlfn.LET(_xlpm.data,(지하철역사_IC!$V$2:$V$225-표3_[[#This Row],[위도]])^2+(지하철역사_IC!$T$2:$T$225-표3_[[#This Row],[경도]])^2,INDEX(지하철역사_IC!$Q$2:$Q$439,MATCH(MIN(_xlpm.data),_xlpm.data,0)))</f>
        <v>#VALUE!</v>
      </c>
      <c r="AJ302" s="8" t="e" cm="1">
        <f t="array" ref="AJ302">_xlfn.TEXTJOIN(",",TRUE,IF(지하철역사_IC!$Q$2:$Q$439=AI302,지하철역사_IC!$P$2:$P$439,""))</f>
        <v>#VALUE!</v>
      </c>
      <c r="AK302" s="9" t="e" cm="1">
        <f t="array" ref="AK302">RADIANS(SMALL(SQRT((지하철역사_IC!$V$2:$V$439-표3_[[#This Row],[위도]])^2+(지하철역사_IC!$T$2:$T$439-표3_[[#This Row],[경도]])^2),1))*6378137</f>
        <v>#VALUE!</v>
      </c>
      <c r="AL302" t="str" cm="1">
        <f t="array" ref="AL3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2" t="e" cm="1">
        <f t="array" ref="AM302">kakaolatlon(표3_[[#This Row],[위도]],표3_[[#This Row],[경도]],"parcel")</f>
        <v>#VALUE!</v>
      </c>
      <c r="AN302" t="e">
        <f t="shared" si="24"/>
        <v>#VALUE!</v>
      </c>
      <c r="AO302" t="e">
        <f t="shared" si="25"/>
        <v>#VALUE!</v>
      </c>
      <c r="AP302" t="e">
        <f t="shared" si="26"/>
        <v>#VALUE!</v>
      </c>
      <c r="AQ302">
        <f t="shared" si="27"/>
        <v>9</v>
      </c>
      <c r="AR302" t="str">
        <f t="shared" si="28"/>
        <v>저</v>
      </c>
    </row>
    <row r="303" spans="32:44" x14ac:dyDescent="0.3">
      <c r="AF303" s="8" t="e" cm="1">
        <f t="array" ref="AF3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3" s="8" t="e" cm="1">
        <f t="array" ref="AG303">_xlfn.TEXTJOIN(",",TRUE,IF(지하철역사_IC!$B$2:$B$1282=AF303,지하철역사_IC!$A$2:$A$1282,""))</f>
        <v>#VALUE!</v>
      </c>
      <c r="AH303" s="9" t="e" cm="1">
        <f t="array" ref="AH303">RADIANS(SMALL(SQRT((지하철역사_IC!$D$2:$D$1282-표3_[[#This Row],[위도]])^2+(지하철역사_IC!$E$2:$E$1282-표3_[[#This Row],[경도]])^2),1))*6378137</f>
        <v>#VALUE!</v>
      </c>
      <c r="AI303" s="8" t="e" cm="1">
        <f t="array" ref="AI303">_xlfn.LET(_xlpm.data,(지하철역사_IC!$V$2:$V$225-표3_[[#This Row],[위도]])^2+(지하철역사_IC!$T$2:$T$225-표3_[[#This Row],[경도]])^2,INDEX(지하철역사_IC!$Q$2:$Q$439,MATCH(MIN(_xlpm.data),_xlpm.data,0)))</f>
        <v>#VALUE!</v>
      </c>
      <c r="AJ303" s="8" t="e" cm="1">
        <f t="array" ref="AJ303">_xlfn.TEXTJOIN(",",TRUE,IF(지하철역사_IC!$Q$2:$Q$439=AI303,지하철역사_IC!$P$2:$P$439,""))</f>
        <v>#VALUE!</v>
      </c>
      <c r="AK303" s="9" t="e" cm="1">
        <f t="array" ref="AK303">RADIANS(SMALL(SQRT((지하철역사_IC!$V$2:$V$439-표3_[[#This Row],[위도]])^2+(지하철역사_IC!$T$2:$T$439-표3_[[#This Row],[경도]])^2),1))*6378137</f>
        <v>#VALUE!</v>
      </c>
      <c r="AL303" t="str" cm="1">
        <f t="array" ref="AL3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3" t="e" cm="1">
        <f t="array" ref="AM303">kakaolatlon(표3_[[#This Row],[위도]],표3_[[#This Row],[경도]],"parcel")</f>
        <v>#VALUE!</v>
      </c>
      <c r="AN303" t="e">
        <f t="shared" si="24"/>
        <v>#VALUE!</v>
      </c>
      <c r="AO303" t="e">
        <f t="shared" si="25"/>
        <v>#VALUE!</v>
      </c>
      <c r="AP303" t="e">
        <f t="shared" si="26"/>
        <v>#VALUE!</v>
      </c>
      <c r="AQ303">
        <f t="shared" si="27"/>
        <v>9</v>
      </c>
      <c r="AR303" t="str">
        <f t="shared" si="28"/>
        <v>저</v>
      </c>
    </row>
    <row r="304" spans="32:44" x14ac:dyDescent="0.3">
      <c r="AF304" s="8" t="e" cm="1">
        <f t="array" ref="AF3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4" s="8" t="e" cm="1">
        <f t="array" ref="AG304">_xlfn.TEXTJOIN(",",TRUE,IF(지하철역사_IC!$B$2:$B$1282=AF304,지하철역사_IC!$A$2:$A$1282,""))</f>
        <v>#VALUE!</v>
      </c>
      <c r="AH304" s="9" t="e" cm="1">
        <f t="array" ref="AH304">RADIANS(SMALL(SQRT((지하철역사_IC!$D$2:$D$1282-표3_[[#This Row],[위도]])^2+(지하철역사_IC!$E$2:$E$1282-표3_[[#This Row],[경도]])^2),1))*6378137</f>
        <v>#VALUE!</v>
      </c>
      <c r="AI304" s="8" t="e" cm="1">
        <f t="array" ref="AI304">_xlfn.LET(_xlpm.data,(지하철역사_IC!$V$2:$V$225-표3_[[#This Row],[위도]])^2+(지하철역사_IC!$T$2:$T$225-표3_[[#This Row],[경도]])^2,INDEX(지하철역사_IC!$Q$2:$Q$439,MATCH(MIN(_xlpm.data),_xlpm.data,0)))</f>
        <v>#VALUE!</v>
      </c>
      <c r="AJ304" s="8" t="e" cm="1">
        <f t="array" ref="AJ304">_xlfn.TEXTJOIN(",",TRUE,IF(지하철역사_IC!$Q$2:$Q$439=AI304,지하철역사_IC!$P$2:$P$439,""))</f>
        <v>#VALUE!</v>
      </c>
      <c r="AK304" s="9" t="e" cm="1">
        <f t="array" ref="AK304">RADIANS(SMALL(SQRT((지하철역사_IC!$V$2:$V$439-표3_[[#This Row],[위도]])^2+(지하철역사_IC!$T$2:$T$439-표3_[[#This Row],[경도]])^2),1))*6378137</f>
        <v>#VALUE!</v>
      </c>
      <c r="AL304" t="str" cm="1">
        <f t="array" ref="AL3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4" t="e" cm="1">
        <f t="array" ref="AM304">kakaolatlon(표3_[[#This Row],[위도]],표3_[[#This Row],[경도]],"parcel")</f>
        <v>#VALUE!</v>
      </c>
      <c r="AN304" t="e">
        <f t="shared" si="24"/>
        <v>#VALUE!</v>
      </c>
      <c r="AO304" t="e">
        <f t="shared" si="25"/>
        <v>#VALUE!</v>
      </c>
      <c r="AP304" t="e">
        <f t="shared" si="26"/>
        <v>#VALUE!</v>
      </c>
      <c r="AQ304">
        <f t="shared" si="27"/>
        <v>9</v>
      </c>
      <c r="AR304" t="str">
        <f t="shared" si="28"/>
        <v>저</v>
      </c>
    </row>
    <row r="305" spans="32:44" x14ac:dyDescent="0.3">
      <c r="AF305" s="8" t="e" cm="1">
        <f t="array" ref="AF3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5" s="8" t="e" cm="1">
        <f t="array" ref="AG305">_xlfn.TEXTJOIN(",",TRUE,IF(지하철역사_IC!$B$2:$B$1282=AF305,지하철역사_IC!$A$2:$A$1282,""))</f>
        <v>#VALUE!</v>
      </c>
      <c r="AH305" s="9" t="e" cm="1">
        <f t="array" ref="AH305">RADIANS(SMALL(SQRT((지하철역사_IC!$D$2:$D$1282-표3_[[#This Row],[위도]])^2+(지하철역사_IC!$E$2:$E$1282-표3_[[#This Row],[경도]])^2),1))*6378137</f>
        <v>#VALUE!</v>
      </c>
      <c r="AI305" s="8" t="e" cm="1">
        <f t="array" ref="AI305">_xlfn.LET(_xlpm.data,(지하철역사_IC!$V$2:$V$225-표3_[[#This Row],[위도]])^2+(지하철역사_IC!$T$2:$T$225-표3_[[#This Row],[경도]])^2,INDEX(지하철역사_IC!$Q$2:$Q$439,MATCH(MIN(_xlpm.data),_xlpm.data,0)))</f>
        <v>#VALUE!</v>
      </c>
      <c r="AJ305" s="8" t="e" cm="1">
        <f t="array" ref="AJ305">_xlfn.TEXTJOIN(",",TRUE,IF(지하철역사_IC!$Q$2:$Q$439=AI305,지하철역사_IC!$P$2:$P$439,""))</f>
        <v>#VALUE!</v>
      </c>
      <c r="AK305" s="9" t="e" cm="1">
        <f t="array" ref="AK305">RADIANS(SMALL(SQRT((지하철역사_IC!$V$2:$V$439-표3_[[#This Row],[위도]])^2+(지하철역사_IC!$T$2:$T$439-표3_[[#This Row],[경도]])^2),1))*6378137</f>
        <v>#VALUE!</v>
      </c>
      <c r="AL305" t="str" cm="1">
        <f t="array" ref="AL3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5" t="e" cm="1">
        <f t="array" ref="AM305">kakaolatlon(표3_[[#This Row],[위도]],표3_[[#This Row],[경도]],"parcel")</f>
        <v>#VALUE!</v>
      </c>
      <c r="AN305" t="e">
        <f t="shared" si="24"/>
        <v>#VALUE!</v>
      </c>
      <c r="AO305" t="e">
        <f t="shared" si="25"/>
        <v>#VALUE!</v>
      </c>
      <c r="AP305" t="e">
        <f t="shared" si="26"/>
        <v>#VALUE!</v>
      </c>
      <c r="AQ305">
        <f t="shared" si="27"/>
        <v>9</v>
      </c>
      <c r="AR305" t="str">
        <f t="shared" si="28"/>
        <v>저</v>
      </c>
    </row>
    <row r="306" spans="32:44" x14ac:dyDescent="0.3">
      <c r="AF306" s="8" t="e" cm="1">
        <f t="array" ref="AF3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6" s="8" t="e" cm="1">
        <f t="array" ref="AG306">_xlfn.TEXTJOIN(",",TRUE,IF(지하철역사_IC!$B$2:$B$1282=AF306,지하철역사_IC!$A$2:$A$1282,""))</f>
        <v>#VALUE!</v>
      </c>
      <c r="AH306" s="9" t="e" cm="1">
        <f t="array" ref="AH306">RADIANS(SMALL(SQRT((지하철역사_IC!$D$2:$D$1282-표3_[[#This Row],[위도]])^2+(지하철역사_IC!$E$2:$E$1282-표3_[[#This Row],[경도]])^2),1))*6378137</f>
        <v>#VALUE!</v>
      </c>
      <c r="AI306" s="8" t="e" cm="1">
        <f t="array" ref="AI306">_xlfn.LET(_xlpm.data,(지하철역사_IC!$V$2:$V$225-표3_[[#This Row],[위도]])^2+(지하철역사_IC!$T$2:$T$225-표3_[[#This Row],[경도]])^2,INDEX(지하철역사_IC!$Q$2:$Q$439,MATCH(MIN(_xlpm.data),_xlpm.data,0)))</f>
        <v>#VALUE!</v>
      </c>
      <c r="AJ306" s="8" t="e" cm="1">
        <f t="array" ref="AJ306">_xlfn.TEXTJOIN(",",TRUE,IF(지하철역사_IC!$Q$2:$Q$439=AI306,지하철역사_IC!$P$2:$P$439,""))</f>
        <v>#VALUE!</v>
      </c>
      <c r="AK306" s="9" t="e" cm="1">
        <f t="array" ref="AK306">RADIANS(SMALL(SQRT((지하철역사_IC!$V$2:$V$439-표3_[[#This Row],[위도]])^2+(지하철역사_IC!$T$2:$T$439-표3_[[#This Row],[경도]])^2),1))*6378137</f>
        <v>#VALUE!</v>
      </c>
      <c r="AL306" t="str" cm="1">
        <f t="array" ref="AL3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6" t="e" cm="1">
        <f t="array" ref="AM306">kakaolatlon(표3_[[#This Row],[위도]],표3_[[#This Row],[경도]],"parcel")</f>
        <v>#VALUE!</v>
      </c>
      <c r="AN306" t="e">
        <f t="shared" si="24"/>
        <v>#VALUE!</v>
      </c>
      <c r="AO306" t="e">
        <f t="shared" si="25"/>
        <v>#VALUE!</v>
      </c>
      <c r="AP306" t="e">
        <f t="shared" si="26"/>
        <v>#VALUE!</v>
      </c>
      <c r="AQ306">
        <f t="shared" si="27"/>
        <v>9</v>
      </c>
      <c r="AR306" t="str">
        <f t="shared" si="28"/>
        <v>저</v>
      </c>
    </row>
    <row r="307" spans="32:44" x14ac:dyDescent="0.3">
      <c r="AF307" s="8" t="e" cm="1">
        <f t="array" ref="AF3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7" s="8" t="e" cm="1">
        <f t="array" ref="AG307">_xlfn.TEXTJOIN(",",TRUE,IF(지하철역사_IC!$B$2:$B$1282=AF307,지하철역사_IC!$A$2:$A$1282,""))</f>
        <v>#VALUE!</v>
      </c>
      <c r="AH307" s="9" t="e" cm="1">
        <f t="array" ref="AH307">RADIANS(SMALL(SQRT((지하철역사_IC!$D$2:$D$1282-표3_[[#This Row],[위도]])^2+(지하철역사_IC!$E$2:$E$1282-표3_[[#This Row],[경도]])^2),1))*6378137</f>
        <v>#VALUE!</v>
      </c>
      <c r="AI307" s="8" t="e" cm="1">
        <f t="array" ref="AI307">_xlfn.LET(_xlpm.data,(지하철역사_IC!$V$2:$V$225-표3_[[#This Row],[위도]])^2+(지하철역사_IC!$T$2:$T$225-표3_[[#This Row],[경도]])^2,INDEX(지하철역사_IC!$Q$2:$Q$439,MATCH(MIN(_xlpm.data),_xlpm.data,0)))</f>
        <v>#VALUE!</v>
      </c>
      <c r="AJ307" s="8" t="e" cm="1">
        <f t="array" ref="AJ307">_xlfn.TEXTJOIN(",",TRUE,IF(지하철역사_IC!$Q$2:$Q$439=AI307,지하철역사_IC!$P$2:$P$439,""))</f>
        <v>#VALUE!</v>
      </c>
      <c r="AK307" s="9" t="e" cm="1">
        <f t="array" ref="AK307">RADIANS(SMALL(SQRT((지하철역사_IC!$V$2:$V$439-표3_[[#This Row],[위도]])^2+(지하철역사_IC!$T$2:$T$439-표3_[[#This Row],[경도]])^2),1))*6378137</f>
        <v>#VALUE!</v>
      </c>
      <c r="AL307" t="str" cm="1">
        <f t="array" ref="AL3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7" t="e" cm="1">
        <f t="array" ref="AM307">kakaolatlon(표3_[[#This Row],[위도]],표3_[[#This Row],[경도]],"parcel")</f>
        <v>#VALUE!</v>
      </c>
      <c r="AN307" t="e">
        <f t="shared" si="24"/>
        <v>#VALUE!</v>
      </c>
      <c r="AO307" t="e">
        <f t="shared" si="25"/>
        <v>#VALUE!</v>
      </c>
      <c r="AP307" t="e">
        <f t="shared" si="26"/>
        <v>#VALUE!</v>
      </c>
      <c r="AQ307">
        <f t="shared" si="27"/>
        <v>9</v>
      </c>
      <c r="AR307" t="str">
        <f t="shared" si="28"/>
        <v>저</v>
      </c>
    </row>
    <row r="308" spans="32:44" x14ac:dyDescent="0.3">
      <c r="AF308" s="8" t="e" cm="1">
        <f t="array" ref="AF3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8" s="8" t="e" cm="1">
        <f t="array" ref="AG308">_xlfn.TEXTJOIN(",",TRUE,IF(지하철역사_IC!$B$2:$B$1282=AF308,지하철역사_IC!$A$2:$A$1282,""))</f>
        <v>#VALUE!</v>
      </c>
      <c r="AH308" s="9" t="e" cm="1">
        <f t="array" ref="AH308">RADIANS(SMALL(SQRT((지하철역사_IC!$D$2:$D$1282-표3_[[#This Row],[위도]])^2+(지하철역사_IC!$E$2:$E$1282-표3_[[#This Row],[경도]])^2),1))*6378137</f>
        <v>#VALUE!</v>
      </c>
      <c r="AI308" s="8" t="e" cm="1">
        <f t="array" ref="AI308">_xlfn.LET(_xlpm.data,(지하철역사_IC!$V$2:$V$225-표3_[[#This Row],[위도]])^2+(지하철역사_IC!$T$2:$T$225-표3_[[#This Row],[경도]])^2,INDEX(지하철역사_IC!$Q$2:$Q$439,MATCH(MIN(_xlpm.data),_xlpm.data,0)))</f>
        <v>#VALUE!</v>
      </c>
      <c r="AJ308" s="8" t="e" cm="1">
        <f t="array" ref="AJ308">_xlfn.TEXTJOIN(",",TRUE,IF(지하철역사_IC!$Q$2:$Q$439=AI308,지하철역사_IC!$P$2:$P$439,""))</f>
        <v>#VALUE!</v>
      </c>
      <c r="AK308" s="9" t="e" cm="1">
        <f t="array" ref="AK308">RADIANS(SMALL(SQRT((지하철역사_IC!$V$2:$V$439-표3_[[#This Row],[위도]])^2+(지하철역사_IC!$T$2:$T$439-표3_[[#This Row],[경도]])^2),1))*6378137</f>
        <v>#VALUE!</v>
      </c>
      <c r="AL308" t="str" cm="1">
        <f t="array" ref="AL3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8" t="e" cm="1">
        <f t="array" ref="AM308">kakaolatlon(표3_[[#This Row],[위도]],표3_[[#This Row],[경도]],"parcel")</f>
        <v>#VALUE!</v>
      </c>
      <c r="AN308" t="e">
        <f t="shared" si="24"/>
        <v>#VALUE!</v>
      </c>
      <c r="AO308" t="e">
        <f t="shared" si="25"/>
        <v>#VALUE!</v>
      </c>
      <c r="AP308" t="e">
        <f t="shared" si="26"/>
        <v>#VALUE!</v>
      </c>
      <c r="AQ308">
        <f t="shared" si="27"/>
        <v>9</v>
      </c>
      <c r="AR308" t="str">
        <f t="shared" si="28"/>
        <v>저</v>
      </c>
    </row>
    <row r="309" spans="32:44" x14ac:dyDescent="0.3">
      <c r="AF309" s="8" t="e" cm="1">
        <f t="array" ref="AF3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09" s="8" t="e" cm="1">
        <f t="array" ref="AG309">_xlfn.TEXTJOIN(",",TRUE,IF(지하철역사_IC!$B$2:$B$1282=AF309,지하철역사_IC!$A$2:$A$1282,""))</f>
        <v>#VALUE!</v>
      </c>
      <c r="AH309" s="9" t="e" cm="1">
        <f t="array" ref="AH309">RADIANS(SMALL(SQRT((지하철역사_IC!$D$2:$D$1282-표3_[[#This Row],[위도]])^2+(지하철역사_IC!$E$2:$E$1282-표3_[[#This Row],[경도]])^2),1))*6378137</f>
        <v>#VALUE!</v>
      </c>
      <c r="AI309" s="8" t="e" cm="1">
        <f t="array" ref="AI309">_xlfn.LET(_xlpm.data,(지하철역사_IC!$V$2:$V$225-표3_[[#This Row],[위도]])^2+(지하철역사_IC!$T$2:$T$225-표3_[[#This Row],[경도]])^2,INDEX(지하철역사_IC!$Q$2:$Q$439,MATCH(MIN(_xlpm.data),_xlpm.data,0)))</f>
        <v>#VALUE!</v>
      </c>
      <c r="AJ309" s="8" t="e" cm="1">
        <f t="array" ref="AJ309">_xlfn.TEXTJOIN(",",TRUE,IF(지하철역사_IC!$Q$2:$Q$439=AI309,지하철역사_IC!$P$2:$P$439,""))</f>
        <v>#VALUE!</v>
      </c>
      <c r="AK309" s="9" t="e" cm="1">
        <f t="array" ref="AK309">RADIANS(SMALL(SQRT((지하철역사_IC!$V$2:$V$439-표3_[[#This Row],[위도]])^2+(지하철역사_IC!$T$2:$T$439-표3_[[#This Row],[경도]])^2),1))*6378137</f>
        <v>#VALUE!</v>
      </c>
      <c r="AL309" t="str" cm="1">
        <f t="array" ref="AL3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09" t="e" cm="1">
        <f t="array" ref="AM309">kakaolatlon(표3_[[#This Row],[위도]],표3_[[#This Row],[경도]],"parcel")</f>
        <v>#VALUE!</v>
      </c>
      <c r="AN309" t="e">
        <f t="shared" si="24"/>
        <v>#VALUE!</v>
      </c>
      <c r="AO309" t="e">
        <f t="shared" si="25"/>
        <v>#VALUE!</v>
      </c>
      <c r="AP309" t="e">
        <f t="shared" si="26"/>
        <v>#VALUE!</v>
      </c>
      <c r="AQ309">
        <f t="shared" si="27"/>
        <v>9</v>
      </c>
      <c r="AR309" t="str">
        <f t="shared" si="28"/>
        <v>저</v>
      </c>
    </row>
    <row r="310" spans="32:44" x14ac:dyDescent="0.3">
      <c r="AF310" s="8" t="e" cm="1">
        <f t="array" ref="AF3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0" s="8" t="e" cm="1">
        <f t="array" ref="AG310">_xlfn.TEXTJOIN(",",TRUE,IF(지하철역사_IC!$B$2:$B$1282=AF310,지하철역사_IC!$A$2:$A$1282,""))</f>
        <v>#VALUE!</v>
      </c>
      <c r="AH310" s="9" t="e" cm="1">
        <f t="array" ref="AH310">RADIANS(SMALL(SQRT((지하철역사_IC!$D$2:$D$1282-표3_[[#This Row],[위도]])^2+(지하철역사_IC!$E$2:$E$1282-표3_[[#This Row],[경도]])^2),1))*6378137</f>
        <v>#VALUE!</v>
      </c>
      <c r="AI310" s="8" t="e" cm="1">
        <f t="array" ref="AI310">_xlfn.LET(_xlpm.data,(지하철역사_IC!$V$2:$V$225-표3_[[#This Row],[위도]])^2+(지하철역사_IC!$T$2:$T$225-표3_[[#This Row],[경도]])^2,INDEX(지하철역사_IC!$Q$2:$Q$439,MATCH(MIN(_xlpm.data),_xlpm.data,0)))</f>
        <v>#VALUE!</v>
      </c>
      <c r="AJ310" s="8" t="e" cm="1">
        <f t="array" ref="AJ310">_xlfn.TEXTJOIN(",",TRUE,IF(지하철역사_IC!$Q$2:$Q$439=AI310,지하철역사_IC!$P$2:$P$439,""))</f>
        <v>#VALUE!</v>
      </c>
      <c r="AK310" s="9" t="e" cm="1">
        <f t="array" ref="AK310">RADIANS(SMALL(SQRT((지하철역사_IC!$V$2:$V$439-표3_[[#This Row],[위도]])^2+(지하철역사_IC!$T$2:$T$439-표3_[[#This Row],[경도]])^2),1))*6378137</f>
        <v>#VALUE!</v>
      </c>
      <c r="AL310" t="str" cm="1">
        <f t="array" ref="AL3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0" t="e" cm="1">
        <f t="array" ref="AM310">kakaolatlon(표3_[[#This Row],[위도]],표3_[[#This Row],[경도]],"parcel")</f>
        <v>#VALUE!</v>
      </c>
      <c r="AN310" t="e">
        <f t="shared" si="24"/>
        <v>#VALUE!</v>
      </c>
      <c r="AO310" t="e">
        <f t="shared" si="25"/>
        <v>#VALUE!</v>
      </c>
      <c r="AP310" t="e">
        <f t="shared" si="26"/>
        <v>#VALUE!</v>
      </c>
      <c r="AQ310">
        <f t="shared" si="27"/>
        <v>9</v>
      </c>
      <c r="AR310" t="str">
        <f t="shared" si="28"/>
        <v>저</v>
      </c>
    </row>
    <row r="311" spans="32:44" x14ac:dyDescent="0.3">
      <c r="AF311" s="8" t="e" cm="1">
        <f t="array" ref="AF3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1" s="8" t="e" cm="1">
        <f t="array" ref="AG311">_xlfn.TEXTJOIN(",",TRUE,IF(지하철역사_IC!$B$2:$B$1282=AF311,지하철역사_IC!$A$2:$A$1282,""))</f>
        <v>#VALUE!</v>
      </c>
      <c r="AH311" s="9" t="e" cm="1">
        <f t="array" ref="AH311">RADIANS(SMALL(SQRT((지하철역사_IC!$D$2:$D$1282-표3_[[#This Row],[위도]])^2+(지하철역사_IC!$E$2:$E$1282-표3_[[#This Row],[경도]])^2),1))*6378137</f>
        <v>#VALUE!</v>
      </c>
      <c r="AI311" s="8" t="e" cm="1">
        <f t="array" ref="AI311">_xlfn.LET(_xlpm.data,(지하철역사_IC!$V$2:$V$225-표3_[[#This Row],[위도]])^2+(지하철역사_IC!$T$2:$T$225-표3_[[#This Row],[경도]])^2,INDEX(지하철역사_IC!$Q$2:$Q$439,MATCH(MIN(_xlpm.data),_xlpm.data,0)))</f>
        <v>#VALUE!</v>
      </c>
      <c r="AJ311" s="8" t="e" cm="1">
        <f t="array" ref="AJ311">_xlfn.TEXTJOIN(",",TRUE,IF(지하철역사_IC!$Q$2:$Q$439=AI311,지하철역사_IC!$P$2:$P$439,""))</f>
        <v>#VALUE!</v>
      </c>
      <c r="AK311" s="9" t="e" cm="1">
        <f t="array" ref="AK311">RADIANS(SMALL(SQRT((지하철역사_IC!$V$2:$V$439-표3_[[#This Row],[위도]])^2+(지하철역사_IC!$T$2:$T$439-표3_[[#This Row],[경도]])^2),1))*6378137</f>
        <v>#VALUE!</v>
      </c>
      <c r="AL311" t="str" cm="1">
        <f t="array" ref="AL3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1" t="e" cm="1">
        <f t="array" ref="AM311">kakaolatlon(표3_[[#This Row],[위도]],표3_[[#This Row],[경도]],"parcel")</f>
        <v>#VALUE!</v>
      </c>
      <c r="AN311" t="e">
        <f t="shared" si="24"/>
        <v>#VALUE!</v>
      </c>
      <c r="AO311" t="e">
        <f t="shared" si="25"/>
        <v>#VALUE!</v>
      </c>
      <c r="AP311" t="e">
        <f t="shared" si="26"/>
        <v>#VALUE!</v>
      </c>
      <c r="AQ311">
        <f t="shared" si="27"/>
        <v>9</v>
      </c>
      <c r="AR311" t="str">
        <f t="shared" si="28"/>
        <v>저</v>
      </c>
    </row>
    <row r="312" spans="32:44" x14ac:dyDescent="0.3">
      <c r="AF312" s="8" t="e" cm="1">
        <f t="array" ref="AF3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2" s="8" t="e" cm="1">
        <f t="array" ref="AG312">_xlfn.TEXTJOIN(",",TRUE,IF(지하철역사_IC!$B$2:$B$1282=AF312,지하철역사_IC!$A$2:$A$1282,""))</f>
        <v>#VALUE!</v>
      </c>
      <c r="AH312" s="9" t="e" cm="1">
        <f t="array" ref="AH312">RADIANS(SMALL(SQRT((지하철역사_IC!$D$2:$D$1282-표3_[[#This Row],[위도]])^2+(지하철역사_IC!$E$2:$E$1282-표3_[[#This Row],[경도]])^2),1))*6378137</f>
        <v>#VALUE!</v>
      </c>
      <c r="AI312" s="8" t="e" cm="1">
        <f t="array" ref="AI312">_xlfn.LET(_xlpm.data,(지하철역사_IC!$V$2:$V$225-표3_[[#This Row],[위도]])^2+(지하철역사_IC!$T$2:$T$225-표3_[[#This Row],[경도]])^2,INDEX(지하철역사_IC!$Q$2:$Q$439,MATCH(MIN(_xlpm.data),_xlpm.data,0)))</f>
        <v>#VALUE!</v>
      </c>
      <c r="AJ312" s="8" t="e" cm="1">
        <f t="array" ref="AJ312">_xlfn.TEXTJOIN(",",TRUE,IF(지하철역사_IC!$Q$2:$Q$439=AI312,지하철역사_IC!$P$2:$P$439,""))</f>
        <v>#VALUE!</v>
      </c>
      <c r="AK312" s="9" t="e" cm="1">
        <f t="array" ref="AK312">RADIANS(SMALL(SQRT((지하철역사_IC!$V$2:$V$439-표3_[[#This Row],[위도]])^2+(지하철역사_IC!$T$2:$T$439-표3_[[#This Row],[경도]])^2),1))*6378137</f>
        <v>#VALUE!</v>
      </c>
      <c r="AL312" t="str" cm="1">
        <f t="array" ref="AL3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2" t="e" cm="1">
        <f t="array" ref="AM312">kakaolatlon(표3_[[#This Row],[위도]],표3_[[#This Row],[경도]],"parcel")</f>
        <v>#VALUE!</v>
      </c>
      <c r="AN312" t="e">
        <f t="shared" si="24"/>
        <v>#VALUE!</v>
      </c>
      <c r="AO312" t="e">
        <f t="shared" si="25"/>
        <v>#VALUE!</v>
      </c>
      <c r="AP312" t="e">
        <f t="shared" si="26"/>
        <v>#VALUE!</v>
      </c>
      <c r="AQ312">
        <f t="shared" si="27"/>
        <v>9</v>
      </c>
      <c r="AR312" t="str">
        <f t="shared" si="28"/>
        <v>저</v>
      </c>
    </row>
    <row r="313" spans="32:44" x14ac:dyDescent="0.3">
      <c r="AF313" s="8" t="e" cm="1">
        <f t="array" ref="AF3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3" s="8" t="e" cm="1">
        <f t="array" ref="AG313">_xlfn.TEXTJOIN(",",TRUE,IF(지하철역사_IC!$B$2:$B$1282=AF313,지하철역사_IC!$A$2:$A$1282,""))</f>
        <v>#VALUE!</v>
      </c>
      <c r="AH313" s="9" t="e" cm="1">
        <f t="array" ref="AH313">RADIANS(SMALL(SQRT((지하철역사_IC!$D$2:$D$1282-표3_[[#This Row],[위도]])^2+(지하철역사_IC!$E$2:$E$1282-표3_[[#This Row],[경도]])^2),1))*6378137</f>
        <v>#VALUE!</v>
      </c>
      <c r="AI313" s="8" t="e" cm="1">
        <f t="array" ref="AI313">_xlfn.LET(_xlpm.data,(지하철역사_IC!$V$2:$V$225-표3_[[#This Row],[위도]])^2+(지하철역사_IC!$T$2:$T$225-표3_[[#This Row],[경도]])^2,INDEX(지하철역사_IC!$Q$2:$Q$439,MATCH(MIN(_xlpm.data),_xlpm.data,0)))</f>
        <v>#VALUE!</v>
      </c>
      <c r="AJ313" s="8" t="e" cm="1">
        <f t="array" ref="AJ313">_xlfn.TEXTJOIN(",",TRUE,IF(지하철역사_IC!$Q$2:$Q$439=AI313,지하철역사_IC!$P$2:$P$439,""))</f>
        <v>#VALUE!</v>
      </c>
      <c r="AK313" s="9" t="e" cm="1">
        <f t="array" ref="AK313">RADIANS(SMALL(SQRT((지하철역사_IC!$V$2:$V$439-표3_[[#This Row],[위도]])^2+(지하철역사_IC!$T$2:$T$439-표3_[[#This Row],[경도]])^2),1))*6378137</f>
        <v>#VALUE!</v>
      </c>
      <c r="AL313" t="str" cm="1">
        <f t="array" ref="AL3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3" t="e" cm="1">
        <f t="array" ref="AM313">kakaolatlon(표3_[[#This Row],[위도]],표3_[[#This Row],[경도]],"parcel")</f>
        <v>#VALUE!</v>
      </c>
      <c r="AN313" t="e">
        <f t="shared" si="24"/>
        <v>#VALUE!</v>
      </c>
      <c r="AO313" t="e">
        <f t="shared" si="25"/>
        <v>#VALUE!</v>
      </c>
      <c r="AP313" t="e">
        <f t="shared" si="26"/>
        <v>#VALUE!</v>
      </c>
      <c r="AQ313">
        <f t="shared" si="27"/>
        <v>9</v>
      </c>
      <c r="AR313" t="str">
        <f t="shared" si="28"/>
        <v>저</v>
      </c>
    </row>
    <row r="314" spans="32:44" x14ac:dyDescent="0.3">
      <c r="AF314" s="8" t="e" cm="1">
        <f t="array" ref="AF3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4" s="8" t="e" cm="1">
        <f t="array" ref="AG314">_xlfn.TEXTJOIN(",",TRUE,IF(지하철역사_IC!$B$2:$B$1282=AF314,지하철역사_IC!$A$2:$A$1282,""))</f>
        <v>#VALUE!</v>
      </c>
      <c r="AH314" s="9" t="e" cm="1">
        <f t="array" ref="AH314">RADIANS(SMALL(SQRT((지하철역사_IC!$D$2:$D$1282-표3_[[#This Row],[위도]])^2+(지하철역사_IC!$E$2:$E$1282-표3_[[#This Row],[경도]])^2),1))*6378137</f>
        <v>#VALUE!</v>
      </c>
      <c r="AI314" s="8" t="e" cm="1">
        <f t="array" ref="AI314">_xlfn.LET(_xlpm.data,(지하철역사_IC!$V$2:$V$225-표3_[[#This Row],[위도]])^2+(지하철역사_IC!$T$2:$T$225-표3_[[#This Row],[경도]])^2,INDEX(지하철역사_IC!$Q$2:$Q$439,MATCH(MIN(_xlpm.data),_xlpm.data,0)))</f>
        <v>#VALUE!</v>
      </c>
      <c r="AJ314" s="8" t="e" cm="1">
        <f t="array" ref="AJ314">_xlfn.TEXTJOIN(",",TRUE,IF(지하철역사_IC!$Q$2:$Q$439=AI314,지하철역사_IC!$P$2:$P$439,""))</f>
        <v>#VALUE!</v>
      </c>
      <c r="AK314" s="9" t="e" cm="1">
        <f t="array" ref="AK314">RADIANS(SMALL(SQRT((지하철역사_IC!$V$2:$V$439-표3_[[#This Row],[위도]])^2+(지하철역사_IC!$T$2:$T$439-표3_[[#This Row],[경도]])^2),1))*6378137</f>
        <v>#VALUE!</v>
      </c>
      <c r="AL314" t="str" cm="1">
        <f t="array" ref="AL3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4" t="e" cm="1">
        <f t="array" ref="AM314">kakaolatlon(표3_[[#This Row],[위도]],표3_[[#This Row],[경도]],"parcel")</f>
        <v>#VALUE!</v>
      </c>
      <c r="AN314" t="e">
        <f t="shared" si="24"/>
        <v>#VALUE!</v>
      </c>
      <c r="AO314" t="e">
        <f t="shared" si="25"/>
        <v>#VALUE!</v>
      </c>
      <c r="AP314" t="e">
        <f t="shared" si="26"/>
        <v>#VALUE!</v>
      </c>
      <c r="AQ314">
        <f t="shared" si="27"/>
        <v>9</v>
      </c>
      <c r="AR314" t="str">
        <f t="shared" si="28"/>
        <v>저</v>
      </c>
    </row>
    <row r="315" spans="32:44" x14ac:dyDescent="0.3">
      <c r="AF315" s="8" t="e" cm="1">
        <f t="array" ref="AF3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5" s="8" t="e" cm="1">
        <f t="array" ref="AG315">_xlfn.TEXTJOIN(",",TRUE,IF(지하철역사_IC!$B$2:$B$1282=AF315,지하철역사_IC!$A$2:$A$1282,""))</f>
        <v>#VALUE!</v>
      </c>
      <c r="AH315" s="9" t="e" cm="1">
        <f t="array" ref="AH315">RADIANS(SMALL(SQRT((지하철역사_IC!$D$2:$D$1282-표3_[[#This Row],[위도]])^2+(지하철역사_IC!$E$2:$E$1282-표3_[[#This Row],[경도]])^2),1))*6378137</f>
        <v>#VALUE!</v>
      </c>
      <c r="AI315" s="8" t="e" cm="1">
        <f t="array" ref="AI315">_xlfn.LET(_xlpm.data,(지하철역사_IC!$V$2:$V$225-표3_[[#This Row],[위도]])^2+(지하철역사_IC!$T$2:$T$225-표3_[[#This Row],[경도]])^2,INDEX(지하철역사_IC!$Q$2:$Q$439,MATCH(MIN(_xlpm.data),_xlpm.data,0)))</f>
        <v>#VALUE!</v>
      </c>
      <c r="AJ315" s="8" t="e" cm="1">
        <f t="array" ref="AJ315">_xlfn.TEXTJOIN(",",TRUE,IF(지하철역사_IC!$Q$2:$Q$439=AI315,지하철역사_IC!$P$2:$P$439,""))</f>
        <v>#VALUE!</v>
      </c>
      <c r="AK315" s="9" t="e" cm="1">
        <f t="array" ref="AK315">RADIANS(SMALL(SQRT((지하철역사_IC!$V$2:$V$439-표3_[[#This Row],[위도]])^2+(지하철역사_IC!$T$2:$T$439-표3_[[#This Row],[경도]])^2),1))*6378137</f>
        <v>#VALUE!</v>
      </c>
      <c r="AL315" t="str" cm="1">
        <f t="array" ref="AL3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5" t="e" cm="1">
        <f t="array" ref="AM315">kakaolatlon(표3_[[#This Row],[위도]],표3_[[#This Row],[경도]],"parcel")</f>
        <v>#VALUE!</v>
      </c>
      <c r="AN315" t="e">
        <f t="shared" si="24"/>
        <v>#VALUE!</v>
      </c>
      <c r="AO315" t="e">
        <f t="shared" si="25"/>
        <v>#VALUE!</v>
      </c>
      <c r="AP315" t="e">
        <f t="shared" si="26"/>
        <v>#VALUE!</v>
      </c>
      <c r="AQ315">
        <f t="shared" si="27"/>
        <v>9</v>
      </c>
      <c r="AR315" t="str">
        <f t="shared" si="28"/>
        <v>저</v>
      </c>
    </row>
    <row r="316" spans="32:44" x14ac:dyDescent="0.3">
      <c r="AF316" s="8" t="e" cm="1">
        <f t="array" ref="AF3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6" s="8" t="e" cm="1">
        <f t="array" ref="AG316">_xlfn.TEXTJOIN(",",TRUE,IF(지하철역사_IC!$B$2:$B$1282=AF316,지하철역사_IC!$A$2:$A$1282,""))</f>
        <v>#VALUE!</v>
      </c>
      <c r="AH316" s="9" t="e" cm="1">
        <f t="array" ref="AH316">RADIANS(SMALL(SQRT((지하철역사_IC!$D$2:$D$1282-표3_[[#This Row],[위도]])^2+(지하철역사_IC!$E$2:$E$1282-표3_[[#This Row],[경도]])^2),1))*6378137</f>
        <v>#VALUE!</v>
      </c>
      <c r="AI316" s="8" t="e" cm="1">
        <f t="array" ref="AI316">_xlfn.LET(_xlpm.data,(지하철역사_IC!$V$2:$V$225-표3_[[#This Row],[위도]])^2+(지하철역사_IC!$T$2:$T$225-표3_[[#This Row],[경도]])^2,INDEX(지하철역사_IC!$Q$2:$Q$439,MATCH(MIN(_xlpm.data),_xlpm.data,0)))</f>
        <v>#VALUE!</v>
      </c>
      <c r="AJ316" s="8" t="e" cm="1">
        <f t="array" ref="AJ316">_xlfn.TEXTJOIN(",",TRUE,IF(지하철역사_IC!$Q$2:$Q$439=AI316,지하철역사_IC!$P$2:$P$439,""))</f>
        <v>#VALUE!</v>
      </c>
      <c r="AK316" s="9" t="e" cm="1">
        <f t="array" ref="AK316">RADIANS(SMALL(SQRT((지하철역사_IC!$V$2:$V$439-표3_[[#This Row],[위도]])^2+(지하철역사_IC!$T$2:$T$439-표3_[[#This Row],[경도]])^2),1))*6378137</f>
        <v>#VALUE!</v>
      </c>
      <c r="AL316" t="str" cm="1">
        <f t="array" ref="AL3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6" t="e" cm="1">
        <f t="array" ref="AM316">kakaolatlon(표3_[[#This Row],[위도]],표3_[[#This Row],[경도]],"parcel")</f>
        <v>#VALUE!</v>
      </c>
      <c r="AN316" t="e">
        <f t="shared" si="24"/>
        <v>#VALUE!</v>
      </c>
      <c r="AO316" t="e">
        <f t="shared" si="25"/>
        <v>#VALUE!</v>
      </c>
      <c r="AP316" t="e">
        <f t="shared" si="26"/>
        <v>#VALUE!</v>
      </c>
      <c r="AQ316">
        <f t="shared" si="27"/>
        <v>9</v>
      </c>
      <c r="AR316" t="str">
        <f t="shared" si="28"/>
        <v>저</v>
      </c>
    </row>
    <row r="317" spans="32:44" x14ac:dyDescent="0.3">
      <c r="AF317" s="8" t="e" cm="1">
        <f t="array" ref="AF3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7" s="8" t="e" cm="1">
        <f t="array" ref="AG317">_xlfn.TEXTJOIN(",",TRUE,IF(지하철역사_IC!$B$2:$B$1282=AF317,지하철역사_IC!$A$2:$A$1282,""))</f>
        <v>#VALUE!</v>
      </c>
      <c r="AH317" s="9" t="e" cm="1">
        <f t="array" ref="AH317">RADIANS(SMALL(SQRT((지하철역사_IC!$D$2:$D$1282-표3_[[#This Row],[위도]])^2+(지하철역사_IC!$E$2:$E$1282-표3_[[#This Row],[경도]])^2),1))*6378137</f>
        <v>#VALUE!</v>
      </c>
      <c r="AI317" s="8" t="e" cm="1">
        <f t="array" ref="AI317">_xlfn.LET(_xlpm.data,(지하철역사_IC!$V$2:$V$225-표3_[[#This Row],[위도]])^2+(지하철역사_IC!$T$2:$T$225-표3_[[#This Row],[경도]])^2,INDEX(지하철역사_IC!$Q$2:$Q$439,MATCH(MIN(_xlpm.data),_xlpm.data,0)))</f>
        <v>#VALUE!</v>
      </c>
      <c r="AJ317" s="8" t="e" cm="1">
        <f t="array" ref="AJ317">_xlfn.TEXTJOIN(",",TRUE,IF(지하철역사_IC!$Q$2:$Q$439=AI317,지하철역사_IC!$P$2:$P$439,""))</f>
        <v>#VALUE!</v>
      </c>
      <c r="AK317" s="9" t="e" cm="1">
        <f t="array" ref="AK317">RADIANS(SMALL(SQRT((지하철역사_IC!$V$2:$V$439-표3_[[#This Row],[위도]])^2+(지하철역사_IC!$T$2:$T$439-표3_[[#This Row],[경도]])^2),1))*6378137</f>
        <v>#VALUE!</v>
      </c>
      <c r="AL317" t="str" cm="1">
        <f t="array" ref="AL3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7" t="e" cm="1">
        <f t="array" ref="AM317">kakaolatlon(표3_[[#This Row],[위도]],표3_[[#This Row],[경도]],"parcel")</f>
        <v>#VALUE!</v>
      </c>
      <c r="AN317" t="e">
        <f t="shared" si="24"/>
        <v>#VALUE!</v>
      </c>
      <c r="AO317" t="e">
        <f t="shared" si="25"/>
        <v>#VALUE!</v>
      </c>
      <c r="AP317" t="e">
        <f t="shared" si="26"/>
        <v>#VALUE!</v>
      </c>
      <c r="AQ317">
        <f t="shared" si="27"/>
        <v>9</v>
      </c>
      <c r="AR317" t="str">
        <f t="shared" si="28"/>
        <v>저</v>
      </c>
    </row>
    <row r="318" spans="32:44" x14ac:dyDescent="0.3">
      <c r="AF318" s="8" t="e" cm="1">
        <f t="array" ref="AF3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8" s="8" t="e" cm="1">
        <f t="array" ref="AG318">_xlfn.TEXTJOIN(",",TRUE,IF(지하철역사_IC!$B$2:$B$1282=AF318,지하철역사_IC!$A$2:$A$1282,""))</f>
        <v>#VALUE!</v>
      </c>
      <c r="AH318" s="9" t="e" cm="1">
        <f t="array" ref="AH318">RADIANS(SMALL(SQRT((지하철역사_IC!$D$2:$D$1282-표3_[[#This Row],[위도]])^2+(지하철역사_IC!$E$2:$E$1282-표3_[[#This Row],[경도]])^2),1))*6378137</f>
        <v>#VALUE!</v>
      </c>
      <c r="AI318" s="8" t="e" cm="1">
        <f t="array" ref="AI318">_xlfn.LET(_xlpm.data,(지하철역사_IC!$V$2:$V$225-표3_[[#This Row],[위도]])^2+(지하철역사_IC!$T$2:$T$225-표3_[[#This Row],[경도]])^2,INDEX(지하철역사_IC!$Q$2:$Q$439,MATCH(MIN(_xlpm.data),_xlpm.data,0)))</f>
        <v>#VALUE!</v>
      </c>
      <c r="AJ318" s="8" t="e" cm="1">
        <f t="array" ref="AJ318">_xlfn.TEXTJOIN(",",TRUE,IF(지하철역사_IC!$Q$2:$Q$439=AI318,지하철역사_IC!$P$2:$P$439,""))</f>
        <v>#VALUE!</v>
      </c>
      <c r="AK318" s="9" t="e" cm="1">
        <f t="array" ref="AK318">RADIANS(SMALL(SQRT((지하철역사_IC!$V$2:$V$439-표3_[[#This Row],[위도]])^2+(지하철역사_IC!$T$2:$T$439-표3_[[#This Row],[경도]])^2),1))*6378137</f>
        <v>#VALUE!</v>
      </c>
      <c r="AL318" t="str" cm="1">
        <f t="array" ref="AL3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8" t="e" cm="1">
        <f t="array" ref="AM318">kakaolatlon(표3_[[#This Row],[위도]],표3_[[#This Row],[경도]],"parcel")</f>
        <v>#VALUE!</v>
      </c>
      <c r="AN318" t="e">
        <f t="shared" si="24"/>
        <v>#VALUE!</v>
      </c>
      <c r="AO318" t="e">
        <f t="shared" si="25"/>
        <v>#VALUE!</v>
      </c>
      <c r="AP318" t="e">
        <f t="shared" si="26"/>
        <v>#VALUE!</v>
      </c>
      <c r="AQ318">
        <f t="shared" si="27"/>
        <v>9</v>
      </c>
      <c r="AR318" t="str">
        <f t="shared" si="28"/>
        <v>저</v>
      </c>
    </row>
    <row r="319" spans="32:44" x14ac:dyDescent="0.3">
      <c r="AF319" s="8" t="e" cm="1">
        <f t="array" ref="AF3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19" s="8" t="e" cm="1">
        <f t="array" ref="AG319">_xlfn.TEXTJOIN(",",TRUE,IF(지하철역사_IC!$B$2:$B$1282=AF319,지하철역사_IC!$A$2:$A$1282,""))</f>
        <v>#VALUE!</v>
      </c>
      <c r="AH319" s="9" t="e" cm="1">
        <f t="array" ref="AH319">RADIANS(SMALL(SQRT((지하철역사_IC!$D$2:$D$1282-표3_[[#This Row],[위도]])^2+(지하철역사_IC!$E$2:$E$1282-표3_[[#This Row],[경도]])^2),1))*6378137</f>
        <v>#VALUE!</v>
      </c>
      <c r="AI319" s="8" t="e" cm="1">
        <f t="array" ref="AI319">_xlfn.LET(_xlpm.data,(지하철역사_IC!$V$2:$V$225-표3_[[#This Row],[위도]])^2+(지하철역사_IC!$T$2:$T$225-표3_[[#This Row],[경도]])^2,INDEX(지하철역사_IC!$Q$2:$Q$439,MATCH(MIN(_xlpm.data),_xlpm.data,0)))</f>
        <v>#VALUE!</v>
      </c>
      <c r="AJ319" s="8" t="e" cm="1">
        <f t="array" ref="AJ319">_xlfn.TEXTJOIN(",",TRUE,IF(지하철역사_IC!$Q$2:$Q$439=AI319,지하철역사_IC!$P$2:$P$439,""))</f>
        <v>#VALUE!</v>
      </c>
      <c r="AK319" s="9" t="e" cm="1">
        <f t="array" ref="AK319">RADIANS(SMALL(SQRT((지하철역사_IC!$V$2:$V$439-표3_[[#This Row],[위도]])^2+(지하철역사_IC!$T$2:$T$439-표3_[[#This Row],[경도]])^2),1))*6378137</f>
        <v>#VALUE!</v>
      </c>
      <c r="AL319" t="str" cm="1">
        <f t="array" ref="AL3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19" t="e" cm="1">
        <f t="array" ref="AM319">kakaolatlon(표3_[[#This Row],[위도]],표3_[[#This Row],[경도]],"parcel")</f>
        <v>#VALUE!</v>
      </c>
      <c r="AN319" t="e">
        <f t="shared" si="24"/>
        <v>#VALUE!</v>
      </c>
      <c r="AO319" t="e">
        <f t="shared" si="25"/>
        <v>#VALUE!</v>
      </c>
      <c r="AP319" t="e">
        <f t="shared" si="26"/>
        <v>#VALUE!</v>
      </c>
      <c r="AQ319">
        <f t="shared" si="27"/>
        <v>9</v>
      </c>
      <c r="AR319" t="str">
        <f t="shared" si="28"/>
        <v>저</v>
      </c>
    </row>
    <row r="320" spans="32:44" x14ac:dyDescent="0.3">
      <c r="AF320" s="8" t="e" cm="1">
        <f t="array" ref="AF3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0" s="8" t="e" cm="1">
        <f t="array" ref="AG320">_xlfn.TEXTJOIN(",",TRUE,IF(지하철역사_IC!$B$2:$B$1282=AF320,지하철역사_IC!$A$2:$A$1282,""))</f>
        <v>#VALUE!</v>
      </c>
      <c r="AH320" s="9" t="e" cm="1">
        <f t="array" ref="AH320">RADIANS(SMALL(SQRT((지하철역사_IC!$D$2:$D$1282-표3_[[#This Row],[위도]])^2+(지하철역사_IC!$E$2:$E$1282-표3_[[#This Row],[경도]])^2),1))*6378137</f>
        <v>#VALUE!</v>
      </c>
      <c r="AI320" s="8" t="e" cm="1">
        <f t="array" ref="AI320">_xlfn.LET(_xlpm.data,(지하철역사_IC!$V$2:$V$225-표3_[[#This Row],[위도]])^2+(지하철역사_IC!$T$2:$T$225-표3_[[#This Row],[경도]])^2,INDEX(지하철역사_IC!$Q$2:$Q$439,MATCH(MIN(_xlpm.data),_xlpm.data,0)))</f>
        <v>#VALUE!</v>
      </c>
      <c r="AJ320" s="8" t="e" cm="1">
        <f t="array" ref="AJ320">_xlfn.TEXTJOIN(",",TRUE,IF(지하철역사_IC!$Q$2:$Q$439=AI320,지하철역사_IC!$P$2:$P$439,""))</f>
        <v>#VALUE!</v>
      </c>
      <c r="AK320" s="9" t="e" cm="1">
        <f t="array" ref="AK320">RADIANS(SMALL(SQRT((지하철역사_IC!$V$2:$V$439-표3_[[#This Row],[위도]])^2+(지하철역사_IC!$T$2:$T$439-표3_[[#This Row],[경도]])^2),1))*6378137</f>
        <v>#VALUE!</v>
      </c>
      <c r="AL320" t="str" cm="1">
        <f t="array" ref="AL3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0" t="e" cm="1">
        <f t="array" ref="AM320">kakaolatlon(표3_[[#This Row],[위도]],표3_[[#This Row],[경도]],"parcel")</f>
        <v>#VALUE!</v>
      </c>
      <c r="AN320" t="e">
        <f t="shared" si="24"/>
        <v>#VALUE!</v>
      </c>
      <c r="AO320" t="e">
        <f t="shared" si="25"/>
        <v>#VALUE!</v>
      </c>
      <c r="AP320" t="e">
        <f t="shared" si="26"/>
        <v>#VALUE!</v>
      </c>
      <c r="AQ320">
        <f t="shared" si="27"/>
        <v>9</v>
      </c>
      <c r="AR320" t="str">
        <f t="shared" si="28"/>
        <v>저</v>
      </c>
    </row>
    <row r="321" spans="32:44" x14ac:dyDescent="0.3">
      <c r="AF321" s="8" t="e" cm="1">
        <f t="array" ref="AF3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1" s="8" t="e" cm="1">
        <f t="array" ref="AG321">_xlfn.TEXTJOIN(",",TRUE,IF(지하철역사_IC!$B$2:$B$1282=AF321,지하철역사_IC!$A$2:$A$1282,""))</f>
        <v>#VALUE!</v>
      </c>
      <c r="AH321" s="9" t="e" cm="1">
        <f t="array" ref="AH321">RADIANS(SMALL(SQRT((지하철역사_IC!$D$2:$D$1282-표3_[[#This Row],[위도]])^2+(지하철역사_IC!$E$2:$E$1282-표3_[[#This Row],[경도]])^2),1))*6378137</f>
        <v>#VALUE!</v>
      </c>
      <c r="AI321" s="8" t="e" cm="1">
        <f t="array" ref="AI321">_xlfn.LET(_xlpm.data,(지하철역사_IC!$V$2:$V$225-표3_[[#This Row],[위도]])^2+(지하철역사_IC!$T$2:$T$225-표3_[[#This Row],[경도]])^2,INDEX(지하철역사_IC!$Q$2:$Q$439,MATCH(MIN(_xlpm.data),_xlpm.data,0)))</f>
        <v>#VALUE!</v>
      </c>
      <c r="AJ321" s="8" t="e" cm="1">
        <f t="array" ref="AJ321">_xlfn.TEXTJOIN(",",TRUE,IF(지하철역사_IC!$Q$2:$Q$439=AI321,지하철역사_IC!$P$2:$P$439,""))</f>
        <v>#VALUE!</v>
      </c>
      <c r="AK321" s="9" t="e" cm="1">
        <f t="array" ref="AK321">RADIANS(SMALL(SQRT((지하철역사_IC!$V$2:$V$439-표3_[[#This Row],[위도]])^2+(지하철역사_IC!$T$2:$T$439-표3_[[#This Row],[경도]])^2),1))*6378137</f>
        <v>#VALUE!</v>
      </c>
      <c r="AL321" t="str" cm="1">
        <f t="array" ref="AL3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1" t="e" cm="1">
        <f t="array" ref="AM321">kakaolatlon(표3_[[#This Row],[위도]],표3_[[#This Row],[경도]],"parcel")</f>
        <v>#VALUE!</v>
      </c>
      <c r="AN321" t="e">
        <f t="shared" si="24"/>
        <v>#VALUE!</v>
      </c>
      <c r="AO321" t="e">
        <f t="shared" si="25"/>
        <v>#VALUE!</v>
      </c>
      <c r="AP321" t="e">
        <f t="shared" si="26"/>
        <v>#VALUE!</v>
      </c>
      <c r="AQ321">
        <f t="shared" si="27"/>
        <v>9</v>
      </c>
      <c r="AR321" t="str">
        <f t="shared" si="28"/>
        <v>저</v>
      </c>
    </row>
    <row r="322" spans="32:44" x14ac:dyDescent="0.3">
      <c r="AF322" s="8" t="e" cm="1">
        <f t="array" ref="AF3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2" s="8" t="e" cm="1">
        <f t="array" ref="AG322">_xlfn.TEXTJOIN(",",TRUE,IF(지하철역사_IC!$B$2:$B$1282=AF322,지하철역사_IC!$A$2:$A$1282,""))</f>
        <v>#VALUE!</v>
      </c>
      <c r="AH322" s="9" t="e" cm="1">
        <f t="array" ref="AH322">RADIANS(SMALL(SQRT((지하철역사_IC!$D$2:$D$1282-표3_[[#This Row],[위도]])^2+(지하철역사_IC!$E$2:$E$1282-표3_[[#This Row],[경도]])^2),1))*6378137</f>
        <v>#VALUE!</v>
      </c>
      <c r="AI322" s="8" t="e" cm="1">
        <f t="array" ref="AI322">_xlfn.LET(_xlpm.data,(지하철역사_IC!$V$2:$V$225-표3_[[#This Row],[위도]])^2+(지하철역사_IC!$T$2:$T$225-표3_[[#This Row],[경도]])^2,INDEX(지하철역사_IC!$Q$2:$Q$439,MATCH(MIN(_xlpm.data),_xlpm.data,0)))</f>
        <v>#VALUE!</v>
      </c>
      <c r="AJ322" s="8" t="e" cm="1">
        <f t="array" ref="AJ322">_xlfn.TEXTJOIN(",",TRUE,IF(지하철역사_IC!$Q$2:$Q$439=AI322,지하철역사_IC!$P$2:$P$439,""))</f>
        <v>#VALUE!</v>
      </c>
      <c r="AK322" s="9" t="e" cm="1">
        <f t="array" ref="AK322">RADIANS(SMALL(SQRT((지하철역사_IC!$V$2:$V$439-표3_[[#This Row],[위도]])^2+(지하철역사_IC!$T$2:$T$439-표3_[[#This Row],[경도]])^2),1))*6378137</f>
        <v>#VALUE!</v>
      </c>
      <c r="AL322" t="str" cm="1">
        <f t="array" ref="AL3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2" t="e" cm="1">
        <f t="array" ref="AM322">kakaolatlon(표3_[[#This Row],[위도]],표3_[[#This Row],[경도]],"parcel")</f>
        <v>#VALUE!</v>
      </c>
      <c r="AN322" t="e">
        <f t="shared" si="24"/>
        <v>#VALUE!</v>
      </c>
      <c r="AO322" t="e">
        <f t="shared" si="25"/>
        <v>#VALUE!</v>
      </c>
      <c r="AP322" t="e">
        <f t="shared" si="26"/>
        <v>#VALUE!</v>
      </c>
      <c r="AQ322">
        <f t="shared" si="27"/>
        <v>9</v>
      </c>
      <c r="AR322" t="str">
        <f t="shared" si="28"/>
        <v>저</v>
      </c>
    </row>
    <row r="323" spans="32:44" x14ac:dyDescent="0.3">
      <c r="AF323" s="8" t="e" cm="1">
        <f t="array" ref="AF3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3" s="8" t="e" cm="1">
        <f t="array" ref="AG323">_xlfn.TEXTJOIN(",",TRUE,IF(지하철역사_IC!$B$2:$B$1282=AF323,지하철역사_IC!$A$2:$A$1282,""))</f>
        <v>#VALUE!</v>
      </c>
      <c r="AH323" s="9" t="e" cm="1">
        <f t="array" ref="AH323">RADIANS(SMALL(SQRT((지하철역사_IC!$D$2:$D$1282-표3_[[#This Row],[위도]])^2+(지하철역사_IC!$E$2:$E$1282-표3_[[#This Row],[경도]])^2),1))*6378137</f>
        <v>#VALUE!</v>
      </c>
      <c r="AI323" s="8" t="e" cm="1">
        <f t="array" ref="AI323">_xlfn.LET(_xlpm.data,(지하철역사_IC!$V$2:$V$225-표3_[[#This Row],[위도]])^2+(지하철역사_IC!$T$2:$T$225-표3_[[#This Row],[경도]])^2,INDEX(지하철역사_IC!$Q$2:$Q$439,MATCH(MIN(_xlpm.data),_xlpm.data,0)))</f>
        <v>#VALUE!</v>
      </c>
      <c r="AJ323" s="8" t="e" cm="1">
        <f t="array" ref="AJ323">_xlfn.TEXTJOIN(",",TRUE,IF(지하철역사_IC!$Q$2:$Q$439=AI323,지하철역사_IC!$P$2:$P$439,""))</f>
        <v>#VALUE!</v>
      </c>
      <c r="AK323" s="9" t="e" cm="1">
        <f t="array" ref="AK323">RADIANS(SMALL(SQRT((지하철역사_IC!$V$2:$V$439-표3_[[#This Row],[위도]])^2+(지하철역사_IC!$T$2:$T$439-표3_[[#This Row],[경도]])^2),1))*6378137</f>
        <v>#VALUE!</v>
      </c>
      <c r="AL323" t="str" cm="1">
        <f t="array" ref="AL3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3" t="e" cm="1">
        <f t="array" ref="AM323">kakaolatlon(표3_[[#This Row],[위도]],표3_[[#This Row],[경도]],"parcel")</f>
        <v>#VALUE!</v>
      </c>
      <c r="AN323" t="e">
        <f t="shared" ref="AN323:AN386" si="29">VALUE(LEFT($W323,FIND("년",$W323)-1))</f>
        <v>#VALUE!</v>
      </c>
      <c r="AO323" t="e">
        <f t="shared" ref="AO323:AO386" si="30">IF(FIND("년",$W323)=3,MID($W323,FIND("년",$W323)+1,FIND("년",$W323)-1),MID($W323,FIND("년",$W323)+1,FIND("년",$W323)))</f>
        <v>#VALUE!</v>
      </c>
      <c r="AP323" t="e">
        <f t="shared" ref="AP323:AP386" si="31">IF(AN323&lt;11,10,IF(AND(AN323&lt;25,AO323="이내"),25,26))</f>
        <v>#VALUE!</v>
      </c>
      <c r="AQ323">
        <f t="shared" ref="AQ323:AQ386" si="32">IF(P323&lt;10,9,IF(P323&lt;20,10,IF(P323&lt;30,20,IF(P323&lt;40,30,40))))</f>
        <v>9</v>
      </c>
      <c r="AR323" t="str">
        <f t="shared" ref="AR323:AR386" si="33">IF(D323="상가",IF(G323="1","1층",IF(G323="전체층","전체층",IF(LEFT(G323,1)="B","B1",IF(G323&lt;6,"저",IF(G323/H323&lt;=$BC$9,"저",IF(G323/H323&lt;=$BC$10,"중","고")))))),IF(LEFT(G323,1)="B","B1",IF(H323&lt;6,"저",IF(G323/H323&lt;=$BC$2,"저",IF(G323/H323&lt;=$BC$3,"중","고")))))</f>
        <v>저</v>
      </c>
    </row>
    <row r="324" spans="32:44" x14ac:dyDescent="0.3">
      <c r="AF324" s="8" t="e" cm="1">
        <f t="array" ref="AF3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4" s="8" t="e" cm="1">
        <f t="array" ref="AG324">_xlfn.TEXTJOIN(",",TRUE,IF(지하철역사_IC!$B$2:$B$1282=AF324,지하철역사_IC!$A$2:$A$1282,""))</f>
        <v>#VALUE!</v>
      </c>
      <c r="AH324" s="9" t="e" cm="1">
        <f t="array" ref="AH324">RADIANS(SMALL(SQRT((지하철역사_IC!$D$2:$D$1282-표3_[[#This Row],[위도]])^2+(지하철역사_IC!$E$2:$E$1282-표3_[[#This Row],[경도]])^2),1))*6378137</f>
        <v>#VALUE!</v>
      </c>
      <c r="AI324" s="8" t="e" cm="1">
        <f t="array" ref="AI324">_xlfn.LET(_xlpm.data,(지하철역사_IC!$V$2:$V$225-표3_[[#This Row],[위도]])^2+(지하철역사_IC!$T$2:$T$225-표3_[[#This Row],[경도]])^2,INDEX(지하철역사_IC!$Q$2:$Q$439,MATCH(MIN(_xlpm.data),_xlpm.data,0)))</f>
        <v>#VALUE!</v>
      </c>
      <c r="AJ324" s="8" t="e" cm="1">
        <f t="array" ref="AJ324">_xlfn.TEXTJOIN(",",TRUE,IF(지하철역사_IC!$Q$2:$Q$439=AI324,지하철역사_IC!$P$2:$P$439,""))</f>
        <v>#VALUE!</v>
      </c>
      <c r="AK324" s="9" t="e" cm="1">
        <f t="array" ref="AK324">RADIANS(SMALL(SQRT((지하철역사_IC!$V$2:$V$439-표3_[[#This Row],[위도]])^2+(지하철역사_IC!$T$2:$T$439-표3_[[#This Row],[경도]])^2),1))*6378137</f>
        <v>#VALUE!</v>
      </c>
      <c r="AL324" t="str" cm="1">
        <f t="array" ref="AL3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4" t="e" cm="1">
        <f t="array" ref="AM324">kakaolatlon(표3_[[#This Row],[위도]],표3_[[#This Row],[경도]],"parcel")</f>
        <v>#VALUE!</v>
      </c>
      <c r="AN324" t="e">
        <f t="shared" si="29"/>
        <v>#VALUE!</v>
      </c>
      <c r="AO324" t="e">
        <f t="shared" si="30"/>
        <v>#VALUE!</v>
      </c>
      <c r="AP324" t="e">
        <f t="shared" si="31"/>
        <v>#VALUE!</v>
      </c>
      <c r="AQ324">
        <f t="shared" si="32"/>
        <v>9</v>
      </c>
      <c r="AR324" t="str">
        <f t="shared" si="33"/>
        <v>저</v>
      </c>
    </row>
    <row r="325" spans="32:44" x14ac:dyDescent="0.3">
      <c r="AF325" s="8" t="e" cm="1">
        <f t="array" ref="AF3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5" s="8" t="e" cm="1">
        <f t="array" ref="AG325">_xlfn.TEXTJOIN(",",TRUE,IF(지하철역사_IC!$B$2:$B$1282=AF325,지하철역사_IC!$A$2:$A$1282,""))</f>
        <v>#VALUE!</v>
      </c>
      <c r="AH325" s="9" t="e" cm="1">
        <f t="array" ref="AH325">RADIANS(SMALL(SQRT((지하철역사_IC!$D$2:$D$1282-표3_[[#This Row],[위도]])^2+(지하철역사_IC!$E$2:$E$1282-표3_[[#This Row],[경도]])^2),1))*6378137</f>
        <v>#VALUE!</v>
      </c>
      <c r="AI325" s="8" t="e" cm="1">
        <f t="array" ref="AI325">_xlfn.LET(_xlpm.data,(지하철역사_IC!$V$2:$V$225-표3_[[#This Row],[위도]])^2+(지하철역사_IC!$T$2:$T$225-표3_[[#This Row],[경도]])^2,INDEX(지하철역사_IC!$Q$2:$Q$439,MATCH(MIN(_xlpm.data),_xlpm.data,0)))</f>
        <v>#VALUE!</v>
      </c>
      <c r="AJ325" s="8" t="e" cm="1">
        <f t="array" ref="AJ325">_xlfn.TEXTJOIN(",",TRUE,IF(지하철역사_IC!$Q$2:$Q$439=AI325,지하철역사_IC!$P$2:$P$439,""))</f>
        <v>#VALUE!</v>
      </c>
      <c r="AK325" s="9" t="e" cm="1">
        <f t="array" ref="AK325">RADIANS(SMALL(SQRT((지하철역사_IC!$V$2:$V$439-표3_[[#This Row],[위도]])^2+(지하철역사_IC!$T$2:$T$439-표3_[[#This Row],[경도]])^2),1))*6378137</f>
        <v>#VALUE!</v>
      </c>
      <c r="AL325" t="str" cm="1">
        <f t="array" ref="AL3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5" t="e" cm="1">
        <f t="array" ref="AM325">kakaolatlon(표3_[[#This Row],[위도]],표3_[[#This Row],[경도]],"parcel")</f>
        <v>#VALUE!</v>
      </c>
      <c r="AN325" t="e">
        <f t="shared" si="29"/>
        <v>#VALUE!</v>
      </c>
      <c r="AO325" t="e">
        <f t="shared" si="30"/>
        <v>#VALUE!</v>
      </c>
      <c r="AP325" t="e">
        <f t="shared" si="31"/>
        <v>#VALUE!</v>
      </c>
      <c r="AQ325">
        <f t="shared" si="32"/>
        <v>9</v>
      </c>
      <c r="AR325" t="str">
        <f t="shared" si="33"/>
        <v>저</v>
      </c>
    </row>
    <row r="326" spans="32:44" x14ac:dyDescent="0.3">
      <c r="AF326" s="8" t="e" cm="1">
        <f t="array" ref="AF3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6" s="8" t="e" cm="1">
        <f t="array" ref="AG326">_xlfn.TEXTJOIN(",",TRUE,IF(지하철역사_IC!$B$2:$B$1282=AF326,지하철역사_IC!$A$2:$A$1282,""))</f>
        <v>#VALUE!</v>
      </c>
      <c r="AH326" s="9" t="e" cm="1">
        <f t="array" ref="AH326">RADIANS(SMALL(SQRT((지하철역사_IC!$D$2:$D$1282-표3_[[#This Row],[위도]])^2+(지하철역사_IC!$E$2:$E$1282-표3_[[#This Row],[경도]])^2),1))*6378137</f>
        <v>#VALUE!</v>
      </c>
      <c r="AI326" s="8" t="e" cm="1">
        <f t="array" ref="AI326">_xlfn.LET(_xlpm.data,(지하철역사_IC!$V$2:$V$225-표3_[[#This Row],[위도]])^2+(지하철역사_IC!$T$2:$T$225-표3_[[#This Row],[경도]])^2,INDEX(지하철역사_IC!$Q$2:$Q$439,MATCH(MIN(_xlpm.data),_xlpm.data,0)))</f>
        <v>#VALUE!</v>
      </c>
      <c r="AJ326" s="8" t="e" cm="1">
        <f t="array" ref="AJ326">_xlfn.TEXTJOIN(",",TRUE,IF(지하철역사_IC!$Q$2:$Q$439=AI326,지하철역사_IC!$P$2:$P$439,""))</f>
        <v>#VALUE!</v>
      </c>
      <c r="AK326" s="9" t="e" cm="1">
        <f t="array" ref="AK326">RADIANS(SMALL(SQRT((지하철역사_IC!$V$2:$V$439-표3_[[#This Row],[위도]])^2+(지하철역사_IC!$T$2:$T$439-표3_[[#This Row],[경도]])^2),1))*6378137</f>
        <v>#VALUE!</v>
      </c>
      <c r="AL326" t="str" cm="1">
        <f t="array" ref="AL3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6" t="e" cm="1">
        <f t="array" ref="AM326">kakaolatlon(표3_[[#This Row],[위도]],표3_[[#This Row],[경도]],"parcel")</f>
        <v>#VALUE!</v>
      </c>
      <c r="AN326" t="e">
        <f t="shared" si="29"/>
        <v>#VALUE!</v>
      </c>
      <c r="AO326" t="e">
        <f t="shared" si="30"/>
        <v>#VALUE!</v>
      </c>
      <c r="AP326" t="e">
        <f t="shared" si="31"/>
        <v>#VALUE!</v>
      </c>
      <c r="AQ326">
        <f t="shared" si="32"/>
        <v>9</v>
      </c>
      <c r="AR326" t="str">
        <f t="shared" si="33"/>
        <v>저</v>
      </c>
    </row>
    <row r="327" spans="32:44" x14ac:dyDescent="0.3">
      <c r="AF327" s="8" t="e" cm="1">
        <f t="array" ref="AF3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7" s="8" t="e" cm="1">
        <f t="array" ref="AG327">_xlfn.TEXTJOIN(",",TRUE,IF(지하철역사_IC!$B$2:$B$1282=AF327,지하철역사_IC!$A$2:$A$1282,""))</f>
        <v>#VALUE!</v>
      </c>
      <c r="AH327" s="9" t="e" cm="1">
        <f t="array" ref="AH327">RADIANS(SMALL(SQRT((지하철역사_IC!$D$2:$D$1282-표3_[[#This Row],[위도]])^2+(지하철역사_IC!$E$2:$E$1282-표3_[[#This Row],[경도]])^2),1))*6378137</f>
        <v>#VALUE!</v>
      </c>
      <c r="AI327" s="8" t="e" cm="1">
        <f t="array" ref="AI327">_xlfn.LET(_xlpm.data,(지하철역사_IC!$V$2:$V$225-표3_[[#This Row],[위도]])^2+(지하철역사_IC!$T$2:$T$225-표3_[[#This Row],[경도]])^2,INDEX(지하철역사_IC!$Q$2:$Q$439,MATCH(MIN(_xlpm.data),_xlpm.data,0)))</f>
        <v>#VALUE!</v>
      </c>
      <c r="AJ327" s="8" t="e" cm="1">
        <f t="array" ref="AJ327">_xlfn.TEXTJOIN(",",TRUE,IF(지하철역사_IC!$Q$2:$Q$439=AI327,지하철역사_IC!$P$2:$P$439,""))</f>
        <v>#VALUE!</v>
      </c>
      <c r="AK327" s="9" t="e" cm="1">
        <f t="array" ref="AK327">RADIANS(SMALL(SQRT((지하철역사_IC!$V$2:$V$439-표3_[[#This Row],[위도]])^2+(지하철역사_IC!$T$2:$T$439-표3_[[#This Row],[경도]])^2),1))*6378137</f>
        <v>#VALUE!</v>
      </c>
      <c r="AL327" t="str" cm="1">
        <f t="array" ref="AL3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7" t="e" cm="1">
        <f t="array" ref="AM327">kakaolatlon(표3_[[#This Row],[위도]],표3_[[#This Row],[경도]],"parcel")</f>
        <v>#VALUE!</v>
      </c>
      <c r="AN327" t="e">
        <f t="shared" si="29"/>
        <v>#VALUE!</v>
      </c>
      <c r="AO327" t="e">
        <f t="shared" si="30"/>
        <v>#VALUE!</v>
      </c>
      <c r="AP327" t="e">
        <f t="shared" si="31"/>
        <v>#VALUE!</v>
      </c>
      <c r="AQ327">
        <f t="shared" si="32"/>
        <v>9</v>
      </c>
      <c r="AR327" t="str">
        <f t="shared" si="33"/>
        <v>저</v>
      </c>
    </row>
    <row r="328" spans="32:44" x14ac:dyDescent="0.3">
      <c r="AF328" s="8" t="e" cm="1">
        <f t="array" ref="AF3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8" s="8" t="e" cm="1">
        <f t="array" ref="AG328">_xlfn.TEXTJOIN(",",TRUE,IF(지하철역사_IC!$B$2:$B$1282=AF328,지하철역사_IC!$A$2:$A$1282,""))</f>
        <v>#VALUE!</v>
      </c>
      <c r="AH328" s="9" t="e" cm="1">
        <f t="array" ref="AH328">RADIANS(SMALL(SQRT((지하철역사_IC!$D$2:$D$1282-표3_[[#This Row],[위도]])^2+(지하철역사_IC!$E$2:$E$1282-표3_[[#This Row],[경도]])^2),1))*6378137</f>
        <v>#VALUE!</v>
      </c>
      <c r="AI328" s="8" t="e" cm="1">
        <f t="array" ref="AI328">_xlfn.LET(_xlpm.data,(지하철역사_IC!$V$2:$V$225-표3_[[#This Row],[위도]])^2+(지하철역사_IC!$T$2:$T$225-표3_[[#This Row],[경도]])^2,INDEX(지하철역사_IC!$Q$2:$Q$439,MATCH(MIN(_xlpm.data),_xlpm.data,0)))</f>
        <v>#VALUE!</v>
      </c>
      <c r="AJ328" s="8" t="e" cm="1">
        <f t="array" ref="AJ328">_xlfn.TEXTJOIN(",",TRUE,IF(지하철역사_IC!$Q$2:$Q$439=AI328,지하철역사_IC!$P$2:$P$439,""))</f>
        <v>#VALUE!</v>
      </c>
      <c r="AK328" s="9" t="e" cm="1">
        <f t="array" ref="AK328">RADIANS(SMALL(SQRT((지하철역사_IC!$V$2:$V$439-표3_[[#This Row],[위도]])^2+(지하철역사_IC!$T$2:$T$439-표3_[[#This Row],[경도]])^2),1))*6378137</f>
        <v>#VALUE!</v>
      </c>
      <c r="AL328" t="str" cm="1">
        <f t="array" ref="AL3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8" t="e" cm="1">
        <f t="array" ref="AM328">kakaolatlon(표3_[[#This Row],[위도]],표3_[[#This Row],[경도]],"parcel")</f>
        <v>#VALUE!</v>
      </c>
      <c r="AN328" t="e">
        <f t="shared" si="29"/>
        <v>#VALUE!</v>
      </c>
      <c r="AO328" t="e">
        <f t="shared" si="30"/>
        <v>#VALUE!</v>
      </c>
      <c r="AP328" t="e">
        <f t="shared" si="31"/>
        <v>#VALUE!</v>
      </c>
      <c r="AQ328">
        <f t="shared" si="32"/>
        <v>9</v>
      </c>
      <c r="AR328" t="str">
        <f t="shared" si="33"/>
        <v>저</v>
      </c>
    </row>
    <row r="329" spans="32:44" x14ac:dyDescent="0.3">
      <c r="AF329" s="8" t="e" cm="1">
        <f t="array" ref="AF3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29" s="8" t="e" cm="1">
        <f t="array" ref="AG329">_xlfn.TEXTJOIN(",",TRUE,IF(지하철역사_IC!$B$2:$B$1282=AF329,지하철역사_IC!$A$2:$A$1282,""))</f>
        <v>#VALUE!</v>
      </c>
      <c r="AH329" s="9" t="e" cm="1">
        <f t="array" ref="AH329">RADIANS(SMALL(SQRT((지하철역사_IC!$D$2:$D$1282-표3_[[#This Row],[위도]])^2+(지하철역사_IC!$E$2:$E$1282-표3_[[#This Row],[경도]])^2),1))*6378137</f>
        <v>#VALUE!</v>
      </c>
      <c r="AI329" s="8" t="e" cm="1">
        <f t="array" ref="AI329">_xlfn.LET(_xlpm.data,(지하철역사_IC!$V$2:$V$225-표3_[[#This Row],[위도]])^2+(지하철역사_IC!$T$2:$T$225-표3_[[#This Row],[경도]])^2,INDEX(지하철역사_IC!$Q$2:$Q$439,MATCH(MIN(_xlpm.data),_xlpm.data,0)))</f>
        <v>#VALUE!</v>
      </c>
      <c r="AJ329" s="8" t="e" cm="1">
        <f t="array" ref="AJ329">_xlfn.TEXTJOIN(",",TRUE,IF(지하철역사_IC!$Q$2:$Q$439=AI329,지하철역사_IC!$P$2:$P$439,""))</f>
        <v>#VALUE!</v>
      </c>
      <c r="AK329" s="9" t="e" cm="1">
        <f t="array" ref="AK329">RADIANS(SMALL(SQRT((지하철역사_IC!$V$2:$V$439-표3_[[#This Row],[위도]])^2+(지하철역사_IC!$T$2:$T$439-표3_[[#This Row],[경도]])^2),1))*6378137</f>
        <v>#VALUE!</v>
      </c>
      <c r="AL329" t="str" cm="1">
        <f t="array" ref="AL3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29" t="e" cm="1">
        <f t="array" ref="AM329">kakaolatlon(표3_[[#This Row],[위도]],표3_[[#This Row],[경도]],"parcel")</f>
        <v>#VALUE!</v>
      </c>
      <c r="AN329" t="e">
        <f t="shared" si="29"/>
        <v>#VALUE!</v>
      </c>
      <c r="AO329" t="e">
        <f t="shared" si="30"/>
        <v>#VALUE!</v>
      </c>
      <c r="AP329" t="e">
        <f t="shared" si="31"/>
        <v>#VALUE!</v>
      </c>
      <c r="AQ329">
        <f t="shared" si="32"/>
        <v>9</v>
      </c>
      <c r="AR329" t="str">
        <f t="shared" si="33"/>
        <v>저</v>
      </c>
    </row>
    <row r="330" spans="32:44" x14ac:dyDescent="0.3">
      <c r="AF330" s="8" t="e" cm="1">
        <f t="array" ref="AF3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0" s="8" t="e" cm="1">
        <f t="array" ref="AG330">_xlfn.TEXTJOIN(",",TRUE,IF(지하철역사_IC!$B$2:$B$1282=AF330,지하철역사_IC!$A$2:$A$1282,""))</f>
        <v>#VALUE!</v>
      </c>
      <c r="AH330" s="9" t="e" cm="1">
        <f t="array" ref="AH330">RADIANS(SMALL(SQRT((지하철역사_IC!$D$2:$D$1282-표3_[[#This Row],[위도]])^2+(지하철역사_IC!$E$2:$E$1282-표3_[[#This Row],[경도]])^2),1))*6378137</f>
        <v>#VALUE!</v>
      </c>
      <c r="AI330" s="8" t="e" cm="1">
        <f t="array" ref="AI330">_xlfn.LET(_xlpm.data,(지하철역사_IC!$V$2:$V$225-표3_[[#This Row],[위도]])^2+(지하철역사_IC!$T$2:$T$225-표3_[[#This Row],[경도]])^2,INDEX(지하철역사_IC!$Q$2:$Q$439,MATCH(MIN(_xlpm.data),_xlpm.data,0)))</f>
        <v>#VALUE!</v>
      </c>
      <c r="AJ330" s="8" t="e" cm="1">
        <f t="array" ref="AJ330">_xlfn.TEXTJOIN(",",TRUE,IF(지하철역사_IC!$Q$2:$Q$439=AI330,지하철역사_IC!$P$2:$P$439,""))</f>
        <v>#VALUE!</v>
      </c>
      <c r="AK330" s="9" t="e" cm="1">
        <f t="array" ref="AK330">RADIANS(SMALL(SQRT((지하철역사_IC!$V$2:$V$439-표3_[[#This Row],[위도]])^2+(지하철역사_IC!$T$2:$T$439-표3_[[#This Row],[경도]])^2),1))*6378137</f>
        <v>#VALUE!</v>
      </c>
      <c r="AL330" t="str" cm="1">
        <f t="array" ref="AL3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0" t="e" cm="1">
        <f t="array" ref="AM330">kakaolatlon(표3_[[#This Row],[위도]],표3_[[#This Row],[경도]],"parcel")</f>
        <v>#VALUE!</v>
      </c>
      <c r="AN330" t="e">
        <f t="shared" si="29"/>
        <v>#VALUE!</v>
      </c>
      <c r="AO330" t="e">
        <f t="shared" si="30"/>
        <v>#VALUE!</v>
      </c>
      <c r="AP330" t="e">
        <f t="shared" si="31"/>
        <v>#VALUE!</v>
      </c>
      <c r="AQ330">
        <f t="shared" si="32"/>
        <v>9</v>
      </c>
      <c r="AR330" t="str">
        <f t="shared" si="33"/>
        <v>저</v>
      </c>
    </row>
    <row r="331" spans="32:44" x14ac:dyDescent="0.3">
      <c r="AF331" s="8" t="e" cm="1">
        <f t="array" ref="AF3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1" s="8" t="e" cm="1">
        <f t="array" ref="AG331">_xlfn.TEXTJOIN(",",TRUE,IF(지하철역사_IC!$B$2:$B$1282=AF331,지하철역사_IC!$A$2:$A$1282,""))</f>
        <v>#VALUE!</v>
      </c>
      <c r="AH331" s="9" t="e" cm="1">
        <f t="array" ref="AH331">RADIANS(SMALL(SQRT((지하철역사_IC!$D$2:$D$1282-표3_[[#This Row],[위도]])^2+(지하철역사_IC!$E$2:$E$1282-표3_[[#This Row],[경도]])^2),1))*6378137</f>
        <v>#VALUE!</v>
      </c>
      <c r="AI331" s="8" t="e" cm="1">
        <f t="array" ref="AI331">_xlfn.LET(_xlpm.data,(지하철역사_IC!$V$2:$V$225-표3_[[#This Row],[위도]])^2+(지하철역사_IC!$T$2:$T$225-표3_[[#This Row],[경도]])^2,INDEX(지하철역사_IC!$Q$2:$Q$439,MATCH(MIN(_xlpm.data),_xlpm.data,0)))</f>
        <v>#VALUE!</v>
      </c>
      <c r="AJ331" s="8" t="e" cm="1">
        <f t="array" ref="AJ331">_xlfn.TEXTJOIN(",",TRUE,IF(지하철역사_IC!$Q$2:$Q$439=AI331,지하철역사_IC!$P$2:$P$439,""))</f>
        <v>#VALUE!</v>
      </c>
      <c r="AK331" s="9" t="e" cm="1">
        <f t="array" ref="AK331">RADIANS(SMALL(SQRT((지하철역사_IC!$V$2:$V$439-표3_[[#This Row],[위도]])^2+(지하철역사_IC!$T$2:$T$439-표3_[[#This Row],[경도]])^2),1))*6378137</f>
        <v>#VALUE!</v>
      </c>
      <c r="AL331" t="str" cm="1">
        <f t="array" ref="AL3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1" t="e" cm="1">
        <f t="array" ref="AM331">kakaolatlon(표3_[[#This Row],[위도]],표3_[[#This Row],[경도]],"parcel")</f>
        <v>#VALUE!</v>
      </c>
      <c r="AN331" t="e">
        <f t="shared" si="29"/>
        <v>#VALUE!</v>
      </c>
      <c r="AO331" t="e">
        <f t="shared" si="30"/>
        <v>#VALUE!</v>
      </c>
      <c r="AP331" t="e">
        <f t="shared" si="31"/>
        <v>#VALUE!</v>
      </c>
      <c r="AQ331">
        <f t="shared" si="32"/>
        <v>9</v>
      </c>
      <c r="AR331" t="str">
        <f t="shared" si="33"/>
        <v>저</v>
      </c>
    </row>
    <row r="332" spans="32:44" x14ac:dyDescent="0.3">
      <c r="AF332" s="8" t="e" cm="1">
        <f t="array" ref="AF3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2" s="8" t="e" cm="1">
        <f t="array" ref="AG332">_xlfn.TEXTJOIN(",",TRUE,IF(지하철역사_IC!$B$2:$B$1282=AF332,지하철역사_IC!$A$2:$A$1282,""))</f>
        <v>#VALUE!</v>
      </c>
      <c r="AH332" s="9" t="e" cm="1">
        <f t="array" ref="AH332">RADIANS(SMALL(SQRT((지하철역사_IC!$D$2:$D$1282-표3_[[#This Row],[위도]])^2+(지하철역사_IC!$E$2:$E$1282-표3_[[#This Row],[경도]])^2),1))*6378137</f>
        <v>#VALUE!</v>
      </c>
      <c r="AI332" s="8" t="e" cm="1">
        <f t="array" ref="AI332">_xlfn.LET(_xlpm.data,(지하철역사_IC!$V$2:$V$225-표3_[[#This Row],[위도]])^2+(지하철역사_IC!$T$2:$T$225-표3_[[#This Row],[경도]])^2,INDEX(지하철역사_IC!$Q$2:$Q$439,MATCH(MIN(_xlpm.data),_xlpm.data,0)))</f>
        <v>#VALUE!</v>
      </c>
      <c r="AJ332" s="8" t="e" cm="1">
        <f t="array" ref="AJ332">_xlfn.TEXTJOIN(",",TRUE,IF(지하철역사_IC!$Q$2:$Q$439=AI332,지하철역사_IC!$P$2:$P$439,""))</f>
        <v>#VALUE!</v>
      </c>
      <c r="AK332" s="9" t="e" cm="1">
        <f t="array" ref="AK332">RADIANS(SMALL(SQRT((지하철역사_IC!$V$2:$V$439-표3_[[#This Row],[위도]])^2+(지하철역사_IC!$T$2:$T$439-표3_[[#This Row],[경도]])^2),1))*6378137</f>
        <v>#VALUE!</v>
      </c>
      <c r="AL332" t="str" cm="1">
        <f t="array" ref="AL3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2" t="e" cm="1">
        <f t="array" ref="AM332">kakaolatlon(표3_[[#This Row],[위도]],표3_[[#This Row],[경도]],"parcel")</f>
        <v>#VALUE!</v>
      </c>
      <c r="AN332" t="e">
        <f t="shared" si="29"/>
        <v>#VALUE!</v>
      </c>
      <c r="AO332" t="e">
        <f t="shared" si="30"/>
        <v>#VALUE!</v>
      </c>
      <c r="AP332" t="e">
        <f t="shared" si="31"/>
        <v>#VALUE!</v>
      </c>
      <c r="AQ332">
        <f t="shared" si="32"/>
        <v>9</v>
      </c>
      <c r="AR332" t="str">
        <f t="shared" si="33"/>
        <v>저</v>
      </c>
    </row>
    <row r="333" spans="32:44" x14ac:dyDescent="0.3">
      <c r="AF333" s="8" t="e" cm="1">
        <f t="array" ref="AF3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3" s="8" t="e" cm="1">
        <f t="array" ref="AG333">_xlfn.TEXTJOIN(",",TRUE,IF(지하철역사_IC!$B$2:$B$1282=AF333,지하철역사_IC!$A$2:$A$1282,""))</f>
        <v>#VALUE!</v>
      </c>
      <c r="AH333" s="9" t="e" cm="1">
        <f t="array" ref="AH333">RADIANS(SMALL(SQRT((지하철역사_IC!$D$2:$D$1282-표3_[[#This Row],[위도]])^2+(지하철역사_IC!$E$2:$E$1282-표3_[[#This Row],[경도]])^2),1))*6378137</f>
        <v>#VALUE!</v>
      </c>
      <c r="AI333" s="8" t="e" cm="1">
        <f t="array" ref="AI333">_xlfn.LET(_xlpm.data,(지하철역사_IC!$V$2:$V$225-표3_[[#This Row],[위도]])^2+(지하철역사_IC!$T$2:$T$225-표3_[[#This Row],[경도]])^2,INDEX(지하철역사_IC!$Q$2:$Q$439,MATCH(MIN(_xlpm.data),_xlpm.data,0)))</f>
        <v>#VALUE!</v>
      </c>
      <c r="AJ333" s="8" t="e" cm="1">
        <f t="array" ref="AJ333">_xlfn.TEXTJOIN(",",TRUE,IF(지하철역사_IC!$Q$2:$Q$439=AI333,지하철역사_IC!$P$2:$P$439,""))</f>
        <v>#VALUE!</v>
      </c>
      <c r="AK333" s="9" t="e" cm="1">
        <f t="array" ref="AK333">RADIANS(SMALL(SQRT((지하철역사_IC!$V$2:$V$439-표3_[[#This Row],[위도]])^2+(지하철역사_IC!$T$2:$T$439-표3_[[#This Row],[경도]])^2),1))*6378137</f>
        <v>#VALUE!</v>
      </c>
      <c r="AL333" t="str" cm="1">
        <f t="array" ref="AL3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3" t="e" cm="1">
        <f t="array" ref="AM333">kakaolatlon(표3_[[#This Row],[위도]],표3_[[#This Row],[경도]],"parcel")</f>
        <v>#VALUE!</v>
      </c>
      <c r="AN333" t="e">
        <f t="shared" si="29"/>
        <v>#VALUE!</v>
      </c>
      <c r="AO333" t="e">
        <f t="shared" si="30"/>
        <v>#VALUE!</v>
      </c>
      <c r="AP333" t="e">
        <f t="shared" si="31"/>
        <v>#VALUE!</v>
      </c>
      <c r="AQ333">
        <f t="shared" si="32"/>
        <v>9</v>
      </c>
      <c r="AR333" t="str">
        <f t="shared" si="33"/>
        <v>저</v>
      </c>
    </row>
    <row r="334" spans="32:44" x14ac:dyDescent="0.3">
      <c r="AF334" s="8" t="e" cm="1">
        <f t="array" ref="AF3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4" s="8" t="e" cm="1">
        <f t="array" ref="AG334">_xlfn.TEXTJOIN(",",TRUE,IF(지하철역사_IC!$B$2:$B$1282=AF334,지하철역사_IC!$A$2:$A$1282,""))</f>
        <v>#VALUE!</v>
      </c>
      <c r="AH334" s="9" t="e" cm="1">
        <f t="array" ref="AH334">RADIANS(SMALL(SQRT((지하철역사_IC!$D$2:$D$1282-표3_[[#This Row],[위도]])^2+(지하철역사_IC!$E$2:$E$1282-표3_[[#This Row],[경도]])^2),1))*6378137</f>
        <v>#VALUE!</v>
      </c>
      <c r="AI334" s="8" t="e" cm="1">
        <f t="array" ref="AI334">_xlfn.LET(_xlpm.data,(지하철역사_IC!$V$2:$V$225-표3_[[#This Row],[위도]])^2+(지하철역사_IC!$T$2:$T$225-표3_[[#This Row],[경도]])^2,INDEX(지하철역사_IC!$Q$2:$Q$439,MATCH(MIN(_xlpm.data),_xlpm.data,0)))</f>
        <v>#VALUE!</v>
      </c>
      <c r="AJ334" s="8" t="e" cm="1">
        <f t="array" ref="AJ334">_xlfn.TEXTJOIN(",",TRUE,IF(지하철역사_IC!$Q$2:$Q$439=AI334,지하철역사_IC!$P$2:$P$439,""))</f>
        <v>#VALUE!</v>
      </c>
      <c r="AK334" s="9" t="e" cm="1">
        <f t="array" ref="AK334">RADIANS(SMALL(SQRT((지하철역사_IC!$V$2:$V$439-표3_[[#This Row],[위도]])^2+(지하철역사_IC!$T$2:$T$439-표3_[[#This Row],[경도]])^2),1))*6378137</f>
        <v>#VALUE!</v>
      </c>
      <c r="AL334" t="str" cm="1">
        <f t="array" ref="AL3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4" t="e" cm="1">
        <f t="array" ref="AM334">kakaolatlon(표3_[[#This Row],[위도]],표3_[[#This Row],[경도]],"parcel")</f>
        <v>#VALUE!</v>
      </c>
      <c r="AN334" t="e">
        <f t="shared" si="29"/>
        <v>#VALUE!</v>
      </c>
      <c r="AO334" t="e">
        <f t="shared" si="30"/>
        <v>#VALUE!</v>
      </c>
      <c r="AP334" t="e">
        <f t="shared" si="31"/>
        <v>#VALUE!</v>
      </c>
      <c r="AQ334">
        <f t="shared" si="32"/>
        <v>9</v>
      </c>
      <c r="AR334" t="str">
        <f t="shared" si="33"/>
        <v>저</v>
      </c>
    </row>
    <row r="335" spans="32:44" x14ac:dyDescent="0.3">
      <c r="AF335" s="8" t="e" cm="1">
        <f t="array" ref="AF3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5" s="8" t="e" cm="1">
        <f t="array" ref="AG335">_xlfn.TEXTJOIN(",",TRUE,IF(지하철역사_IC!$B$2:$B$1282=AF335,지하철역사_IC!$A$2:$A$1282,""))</f>
        <v>#VALUE!</v>
      </c>
      <c r="AH335" s="9" t="e" cm="1">
        <f t="array" ref="AH335">RADIANS(SMALL(SQRT((지하철역사_IC!$D$2:$D$1282-표3_[[#This Row],[위도]])^2+(지하철역사_IC!$E$2:$E$1282-표3_[[#This Row],[경도]])^2),1))*6378137</f>
        <v>#VALUE!</v>
      </c>
      <c r="AI335" s="8" t="e" cm="1">
        <f t="array" ref="AI335">_xlfn.LET(_xlpm.data,(지하철역사_IC!$V$2:$V$225-표3_[[#This Row],[위도]])^2+(지하철역사_IC!$T$2:$T$225-표3_[[#This Row],[경도]])^2,INDEX(지하철역사_IC!$Q$2:$Q$439,MATCH(MIN(_xlpm.data),_xlpm.data,0)))</f>
        <v>#VALUE!</v>
      </c>
      <c r="AJ335" s="8" t="e" cm="1">
        <f t="array" ref="AJ335">_xlfn.TEXTJOIN(",",TRUE,IF(지하철역사_IC!$Q$2:$Q$439=AI335,지하철역사_IC!$P$2:$P$439,""))</f>
        <v>#VALUE!</v>
      </c>
      <c r="AK335" s="9" t="e" cm="1">
        <f t="array" ref="AK335">RADIANS(SMALL(SQRT((지하철역사_IC!$V$2:$V$439-표3_[[#This Row],[위도]])^2+(지하철역사_IC!$T$2:$T$439-표3_[[#This Row],[경도]])^2),1))*6378137</f>
        <v>#VALUE!</v>
      </c>
      <c r="AL335" t="str" cm="1">
        <f t="array" ref="AL3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5" t="e" cm="1">
        <f t="array" ref="AM335">kakaolatlon(표3_[[#This Row],[위도]],표3_[[#This Row],[경도]],"parcel")</f>
        <v>#VALUE!</v>
      </c>
      <c r="AN335" t="e">
        <f t="shared" si="29"/>
        <v>#VALUE!</v>
      </c>
      <c r="AO335" t="e">
        <f t="shared" si="30"/>
        <v>#VALUE!</v>
      </c>
      <c r="AP335" t="e">
        <f t="shared" si="31"/>
        <v>#VALUE!</v>
      </c>
      <c r="AQ335">
        <f t="shared" si="32"/>
        <v>9</v>
      </c>
      <c r="AR335" t="str">
        <f t="shared" si="33"/>
        <v>저</v>
      </c>
    </row>
    <row r="336" spans="32:44" x14ac:dyDescent="0.3">
      <c r="AF336" s="8" t="e" cm="1">
        <f t="array" ref="AF3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6" s="8" t="e" cm="1">
        <f t="array" ref="AG336">_xlfn.TEXTJOIN(",",TRUE,IF(지하철역사_IC!$B$2:$B$1282=AF336,지하철역사_IC!$A$2:$A$1282,""))</f>
        <v>#VALUE!</v>
      </c>
      <c r="AH336" s="9" t="e" cm="1">
        <f t="array" ref="AH336">RADIANS(SMALL(SQRT((지하철역사_IC!$D$2:$D$1282-표3_[[#This Row],[위도]])^2+(지하철역사_IC!$E$2:$E$1282-표3_[[#This Row],[경도]])^2),1))*6378137</f>
        <v>#VALUE!</v>
      </c>
      <c r="AI336" s="8" t="e" cm="1">
        <f t="array" ref="AI336">_xlfn.LET(_xlpm.data,(지하철역사_IC!$V$2:$V$225-표3_[[#This Row],[위도]])^2+(지하철역사_IC!$T$2:$T$225-표3_[[#This Row],[경도]])^2,INDEX(지하철역사_IC!$Q$2:$Q$439,MATCH(MIN(_xlpm.data),_xlpm.data,0)))</f>
        <v>#VALUE!</v>
      </c>
      <c r="AJ336" s="8" t="e" cm="1">
        <f t="array" ref="AJ336">_xlfn.TEXTJOIN(",",TRUE,IF(지하철역사_IC!$Q$2:$Q$439=AI336,지하철역사_IC!$P$2:$P$439,""))</f>
        <v>#VALUE!</v>
      </c>
      <c r="AK336" s="9" t="e" cm="1">
        <f t="array" ref="AK336">RADIANS(SMALL(SQRT((지하철역사_IC!$V$2:$V$439-표3_[[#This Row],[위도]])^2+(지하철역사_IC!$T$2:$T$439-표3_[[#This Row],[경도]])^2),1))*6378137</f>
        <v>#VALUE!</v>
      </c>
      <c r="AL336" t="str" cm="1">
        <f t="array" ref="AL3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6" t="e" cm="1">
        <f t="array" ref="AM336">kakaolatlon(표3_[[#This Row],[위도]],표3_[[#This Row],[경도]],"parcel")</f>
        <v>#VALUE!</v>
      </c>
      <c r="AN336" t="e">
        <f t="shared" si="29"/>
        <v>#VALUE!</v>
      </c>
      <c r="AO336" t="e">
        <f t="shared" si="30"/>
        <v>#VALUE!</v>
      </c>
      <c r="AP336" t="e">
        <f t="shared" si="31"/>
        <v>#VALUE!</v>
      </c>
      <c r="AQ336">
        <f t="shared" si="32"/>
        <v>9</v>
      </c>
      <c r="AR336" t="str">
        <f t="shared" si="33"/>
        <v>저</v>
      </c>
    </row>
    <row r="337" spans="32:44" x14ac:dyDescent="0.3">
      <c r="AF337" s="8" t="e" cm="1">
        <f t="array" ref="AF3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7" s="8" t="e" cm="1">
        <f t="array" ref="AG337">_xlfn.TEXTJOIN(",",TRUE,IF(지하철역사_IC!$B$2:$B$1282=AF337,지하철역사_IC!$A$2:$A$1282,""))</f>
        <v>#VALUE!</v>
      </c>
      <c r="AH337" s="9" t="e" cm="1">
        <f t="array" ref="AH337">RADIANS(SMALL(SQRT((지하철역사_IC!$D$2:$D$1282-표3_[[#This Row],[위도]])^2+(지하철역사_IC!$E$2:$E$1282-표3_[[#This Row],[경도]])^2),1))*6378137</f>
        <v>#VALUE!</v>
      </c>
      <c r="AI337" s="8" t="e" cm="1">
        <f t="array" ref="AI337">_xlfn.LET(_xlpm.data,(지하철역사_IC!$V$2:$V$225-표3_[[#This Row],[위도]])^2+(지하철역사_IC!$T$2:$T$225-표3_[[#This Row],[경도]])^2,INDEX(지하철역사_IC!$Q$2:$Q$439,MATCH(MIN(_xlpm.data),_xlpm.data,0)))</f>
        <v>#VALUE!</v>
      </c>
      <c r="AJ337" s="8" t="e" cm="1">
        <f t="array" ref="AJ337">_xlfn.TEXTJOIN(",",TRUE,IF(지하철역사_IC!$Q$2:$Q$439=AI337,지하철역사_IC!$P$2:$P$439,""))</f>
        <v>#VALUE!</v>
      </c>
      <c r="AK337" s="9" t="e" cm="1">
        <f t="array" ref="AK337">RADIANS(SMALL(SQRT((지하철역사_IC!$V$2:$V$439-표3_[[#This Row],[위도]])^2+(지하철역사_IC!$T$2:$T$439-표3_[[#This Row],[경도]])^2),1))*6378137</f>
        <v>#VALUE!</v>
      </c>
      <c r="AL337" t="str" cm="1">
        <f t="array" ref="AL3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7" t="e" cm="1">
        <f t="array" ref="AM337">kakaolatlon(표3_[[#This Row],[위도]],표3_[[#This Row],[경도]],"parcel")</f>
        <v>#VALUE!</v>
      </c>
      <c r="AN337" t="e">
        <f t="shared" si="29"/>
        <v>#VALUE!</v>
      </c>
      <c r="AO337" t="e">
        <f t="shared" si="30"/>
        <v>#VALUE!</v>
      </c>
      <c r="AP337" t="e">
        <f t="shared" si="31"/>
        <v>#VALUE!</v>
      </c>
      <c r="AQ337">
        <f t="shared" si="32"/>
        <v>9</v>
      </c>
      <c r="AR337" t="str">
        <f t="shared" si="33"/>
        <v>저</v>
      </c>
    </row>
    <row r="338" spans="32:44" x14ac:dyDescent="0.3">
      <c r="AF338" s="8" t="e" cm="1">
        <f t="array" ref="AF3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8" s="8" t="e" cm="1">
        <f t="array" ref="AG338">_xlfn.TEXTJOIN(",",TRUE,IF(지하철역사_IC!$B$2:$B$1282=AF338,지하철역사_IC!$A$2:$A$1282,""))</f>
        <v>#VALUE!</v>
      </c>
      <c r="AH338" s="9" t="e" cm="1">
        <f t="array" ref="AH338">RADIANS(SMALL(SQRT((지하철역사_IC!$D$2:$D$1282-표3_[[#This Row],[위도]])^2+(지하철역사_IC!$E$2:$E$1282-표3_[[#This Row],[경도]])^2),1))*6378137</f>
        <v>#VALUE!</v>
      </c>
      <c r="AI338" s="8" t="e" cm="1">
        <f t="array" ref="AI338">_xlfn.LET(_xlpm.data,(지하철역사_IC!$V$2:$V$225-표3_[[#This Row],[위도]])^2+(지하철역사_IC!$T$2:$T$225-표3_[[#This Row],[경도]])^2,INDEX(지하철역사_IC!$Q$2:$Q$439,MATCH(MIN(_xlpm.data),_xlpm.data,0)))</f>
        <v>#VALUE!</v>
      </c>
      <c r="AJ338" s="8" t="e" cm="1">
        <f t="array" ref="AJ338">_xlfn.TEXTJOIN(",",TRUE,IF(지하철역사_IC!$Q$2:$Q$439=AI338,지하철역사_IC!$P$2:$P$439,""))</f>
        <v>#VALUE!</v>
      </c>
      <c r="AK338" s="9" t="e" cm="1">
        <f t="array" ref="AK338">RADIANS(SMALL(SQRT((지하철역사_IC!$V$2:$V$439-표3_[[#This Row],[위도]])^2+(지하철역사_IC!$T$2:$T$439-표3_[[#This Row],[경도]])^2),1))*6378137</f>
        <v>#VALUE!</v>
      </c>
      <c r="AL338" t="str" cm="1">
        <f t="array" ref="AL3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8" t="e" cm="1">
        <f t="array" ref="AM338">kakaolatlon(표3_[[#This Row],[위도]],표3_[[#This Row],[경도]],"parcel")</f>
        <v>#VALUE!</v>
      </c>
      <c r="AN338" t="e">
        <f t="shared" si="29"/>
        <v>#VALUE!</v>
      </c>
      <c r="AO338" t="e">
        <f t="shared" si="30"/>
        <v>#VALUE!</v>
      </c>
      <c r="AP338" t="e">
        <f t="shared" si="31"/>
        <v>#VALUE!</v>
      </c>
      <c r="AQ338">
        <f t="shared" si="32"/>
        <v>9</v>
      </c>
      <c r="AR338" t="str">
        <f t="shared" si="33"/>
        <v>저</v>
      </c>
    </row>
    <row r="339" spans="32:44" x14ac:dyDescent="0.3">
      <c r="AF339" s="8" t="e" cm="1">
        <f t="array" ref="AF3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39" s="8" t="e" cm="1">
        <f t="array" ref="AG339">_xlfn.TEXTJOIN(",",TRUE,IF(지하철역사_IC!$B$2:$B$1282=AF339,지하철역사_IC!$A$2:$A$1282,""))</f>
        <v>#VALUE!</v>
      </c>
      <c r="AH339" s="9" t="e" cm="1">
        <f t="array" ref="AH339">RADIANS(SMALL(SQRT((지하철역사_IC!$D$2:$D$1282-표3_[[#This Row],[위도]])^2+(지하철역사_IC!$E$2:$E$1282-표3_[[#This Row],[경도]])^2),1))*6378137</f>
        <v>#VALUE!</v>
      </c>
      <c r="AI339" s="8" t="e" cm="1">
        <f t="array" ref="AI339">_xlfn.LET(_xlpm.data,(지하철역사_IC!$V$2:$V$225-표3_[[#This Row],[위도]])^2+(지하철역사_IC!$T$2:$T$225-표3_[[#This Row],[경도]])^2,INDEX(지하철역사_IC!$Q$2:$Q$439,MATCH(MIN(_xlpm.data),_xlpm.data,0)))</f>
        <v>#VALUE!</v>
      </c>
      <c r="AJ339" s="8" t="e" cm="1">
        <f t="array" ref="AJ339">_xlfn.TEXTJOIN(",",TRUE,IF(지하철역사_IC!$Q$2:$Q$439=AI339,지하철역사_IC!$P$2:$P$439,""))</f>
        <v>#VALUE!</v>
      </c>
      <c r="AK339" s="9" t="e" cm="1">
        <f t="array" ref="AK339">RADIANS(SMALL(SQRT((지하철역사_IC!$V$2:$V$439-표3_[[#This Row],[위도]])^2+(지하철역사_IC!$T$2:$T$439-표3_[[#This Row],[경도]])^2),1))*6378137</f>
        <v>#VALUE!</v>
      </c>
      <c r="AL339" t="str" cm="1">
        <f t="array" ref="AL3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39" t="e" cm="1">
        <f t="array" ref="AM339">kakaolatlon(표3_[[#This Row],[위도]],표3_[[#This Row],[경도]],"parcel")</f>
        <v>#VALUE!</v>
      </c>
      <c r="AN339" t="e">
        <f t="shared" si="29"/>
        <v>#VALUE!</v>
      </c>
      <c r="AO339" t="e">
        <f t="shared" si="30"/>
        <v>#VALUE!</v>
      </c>
      <c r="AP339" t="e">
        <f t="shared" si="31"/>
        <v>#VALUE!</v>
      </c>
      <c r="AQ339">
        <f t="shared" si="32"/>
        <v>9</v>
      </c>
      <c r="AR339" t="str">
        <f t="shared" si="33"/>
        <v>저</v>
      </c>
    </row>
    <row r="340" spans="32:44" x14ac:dyDescent="0.3">
      <c r="AF340" s="8" t="e" cm="1">
        <f t="array" ref="AF3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0" s="8" t="e" cm="1">
        <f t="array" ref="AG340">_xlfn.TEXTJOIN(",",TRUE,IF(지하철역사_IC!$B$2:$B$1282=AF340,지하철역사_IC!$A$2:$A$1282,""))</f>
        <v>#VALUE!</v>
      </c>
      <c r="AH340" s="9" t="e" cm="1">
        <f t="array" ref="AH340">RADIANS(SMALL(SQRT((지하철역사_IC!$D$2:$D$1282-표3_[[#This Row],[위도]])^2+(지하철역사_IC!$E$2:$E$1282-표3_[[#This Row],[경도]])^2),1))*6378137</f>
        <v>#VALUE!</v>
      </c>
      <c r="AI340" s="8" t="e" cm="1">
        <f t="array" ref="AI340">_xlfn.LET(_xlpm.data,(지하철역사_IC!$V$2:$V$225-표3_[[#This Row],[위도]])^2+(지하철역사_IC!$T$2:$T$225-표3_[[#This Row],[경도]])^2,INDEX(지하철역사_IC!$Q$2:$Q$439,MATCH(MIN(_xlpm.data),_xlpm.data,0)))</f>
        <v>#VALUE!</v>
      </c>
      <c r="AJ340" s="8" t="e" cm="1">
        <f t="array" ref="AJ340">_xlfn.TEXTJOIN(",",TRUE,IF(지하철역사_IC!$Q$2:$Q$439=AI340,지하철역사_IC!$P$2:$P$439,""))</f>
        <v>#VALUE!</v>
      </c>
      <c r="AK340" s="9" t="e" cm="1">
        <f t="array" ref="AK340">RADIANS(SMALL(SQRT((지하철역사_IC!$V$2:$V$439-표3_[[#This Row],[위도]])^2+(지하철역사_IC!$T$2:$T$439-표3_[[#This Row],[경도]])^2),1))*6378137</f>
        <v>#VALUE!</v>
      </c>
      <c r="AL340" t="str" cm="1">
        <f t="array" ref="AL3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0" t="e" cm="1">
        <f t="array" ref="AM340">kakaolatlon(표3_[[#This Row],[위도]],표3_[[#This Row],[경도]],"parcel")</f>
        <v>#VALUE!</v>
      </c>
      <c r="AN340" t="e">
        <f t="shared" si="29"/>
        <v>#VALUE!</v>
      </c>
      <c r="AO340" t="e">
        <f t="shared" si="30"/>
        <v>#VALUE!</v>
      </c>
      <c r="AP340" t="e">
        <f t="shared" si="31"/>
        <v>#VALUE!</v>
      </c>
      <c r="AQ340">
        <f t="shared" si="32"/>
        <v>9</v>
      </c>
      <c r="AR340" t="str">
        <f t="shared" si="33"/>
        <v>저</v>
      </c>
    </row>
    <row r="341" spans="32:44" x14ac:dyDescent="0.3">
      <c r="AF341" s="8" t="e" cm="1">
        <f t="array" ref="AF3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1" s="8" t="e" cm="1">
        <f t="array" ref="AG341">_xlfn.TEXTJOIN(",",TRUE,IF(지하철역사_IC!$B$2:$B$1282=AF341,지하철역사_IC!$A$2:$A$1282,""))</f>
        <v>#VALUE!</v>
      </c>
      <c r="AH341" s="9" t="e" cm="1">
        <f t="array" ref="AH341">RADIANS(SMALL(SQRT((지하철역사_IC!$D$2:$D$1282-표3_[[#This Row],[위도]])^2+(지하철역사_IC!$E$2:$E$1282-표3_[[#This Row],[경도]])^2),1))*6378137</f>
        <v>#VALUE!</v>
      </c>
      <c r="AI341" s="8" t="e" cm="1">
        <f t="array" ref="AI341">_xlfn.LET(_xlpm.data,(지하철역사_IC!$V$2:$V$225-표3_[[#This Row],[위도]])^2+(지하철역사_IC!$T$2:$T$225-표3_[[#This Row],[경도]])^2,INDEX(지하철역사_IC!$Q$2:$Q$439,MATCH(MIN(_xlpm.data),_xlpm.data,0)))</f>
        <v>#VALUE!</v>
      </c>
      <c r="AJ341" s="8" t="e" cm="1">
        <f t="array" ref="AJ341">_xlfn.TEXTJOIN(",",TRUE,IF(지하철역사_IC!$Q$2:$Q$439=AI341,지하철역사_IC!$P$2:$P$439,""))</f>
        <v>#VALUE!</v>
      </c>
      <c r="AK341" s="9" t="e" cm="1">
        <f t="array" ref="AK341">RADIANS(SMALL(SQRT((지하철역사_IC!$V$2:$V$439-표3_[[#This Row],[위도]])^2+(지하철역사_IC!$T$2:$T$439-표3_[[#This Row],[경도]])^2),1))*6378137</f>
        <v>#VALUE!</v>
      </c>
      <c r="AL341" t="str" cm="1">
        <f t="array" ref="AL3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1" t="e" cm="1">
        <f t="array" ref="AM341">kakaolatlon(표3_[[#This Row],[위도]],표3_[[#This Row],[경도]],"parcel")</f>
        <v>#VALUE!</v>
      </c>
      <c r="AN341" t="e">
        <f t="shared" si="29"/>
        <v>#VALUE!</v>
      </c>
      <c r="AO341" t="e">
        <f t="shared" si="30"/>
        <v>#VALUE!</v>
      </c>
      <c r="AP341" t="e">
        <f t="shared" si="31"/>
        <v>#VALUE!</v>
      </c>
      <c r="AQ341">
        <f t="shared" si="32"/>
        <v>9</v>
      </c>
      <c r="AR341" t="str">
        <f t="shared" si="33"/>
        <v>저</v>
      </c>
    </row>
    <row r="342" spans="32:44" x14ac:dyDescent="0.3">
      <c r="AF342" s="8" t="e" cm="1">
        <f t="array" ref="AF3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2" s="8" t="e" cm="1">
        <f t="array" ref="AG342">_xlfn.TEXTJOIN(",",TRUE,IF(지하철역사_IC!$B$2:$B$1282=AF342,지하철역사_IC!$A$2:$A$1282,""))</f>
        <v>#VALUE!</v>
      </c>
      <c r="AH342" s="9" t="e" cm="1">
        <f t="array" ref="AH342">RADIANS(SMALL(SQRT((지하철역사_IC!$D$2:$D$1282-표3_[[#This Row],[위도]])^2+(지하철역사_IC!$E$2:$E$1282-표3_[[#This Row],[경도]])^2),1))*6378137</f>
        <v>#VALUE!</v>
      </c>
      <c r="AI342" s="8" t="e" cm="1">
        <f t="array" ref="AI342">_xlfn.LET(_xlpm.data,(지하철역사_IC!$V$2:$V$225-표3_[[#This Row],[위도]])^2+(지하철역사_IC!$T$2:$T$225-표3_[[#This Row],[경도]])^2,INDEX(지하철역사_IC!$Q$2:$Q$439,MATCH(MIN(_xlpm.data),_xlpm.data,0)))</f>
        <v>#VALUE!</v>
      </c>
      <c r="AJ342" s="8" t="e" cm="1">
        <f t="array" ref="AJ342">_xlfn.TEXTJOIN(",",TRUE,IF(지하철역사_IC!$Q$2:$Q$439=AI342,지하철역사_IC!$P$2:$P$439,""))</f>
        <v>#VALUE!</v>
      </c>
      <c r="AK342" s="9" t="e" cm="1">
        <f t="array" ref="AK342">RADIANS(SMALL(SQRT((지하철역사_IC!$V$2:$V$439-표3_[[#This Row],[위도]])^2+(지하철역사_IC!$T$2:$T$439-표3_[[#This Row],[경도]])^2),1))*6378137</f>
        <v>#VALUE!</v>
      </c>
      <c r="AL342" t="str" cm="1">
        <f t="array" ref="AL3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2" t="e" cm="1">
        <f t="array" ref="AM342">kakaolatlon(표3_[[#This Row],[위도]],표3_[[#This Row],[경도]],"parcel")</f>
        <v>#VALUE!</v>
      </c>
      <c r="AN342" t="e">
        <f t="shared" si="29"/>
        <v>#VALUE!</v>
      </c>
      <c r="AO342" t="e">
        <f t="shared" si="30"/>
        <v>#VALUE!</v>
      </c>
      <c r="AP342" t="e">
        <f t="shared" si="31"/>
        <v>#VALUE!</v>
      </c>
      <c r="AQ342">
        <f t="shared" si="32"/>
        <v>9</v>
      </c>
      <c r="AR342" t="str">
        <f t="shared" si="33"/>
        <v>저</v>
      </c>
    </row>
    <row r="343" spans="32:44" x14ac:dyDescent="0.3">
      <c r="AF343" s="8" t="e" cm="1">
        <f t="array" ref="AF3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3" s="8" t="e" cm="1">
        <f t="array" ref="AG343">_xlfn.TEXTJOIN(",",TRUE,IF(지하철역사_IC!$B$2:$B$1282=AF343,지하철역사_IC!$A$2:$A$1282,""))</f>
        <v>#VALUE!</v>
      </c>
      <c r="AH343" s="9" t="e" cm="1">
        <f t="array" ref="AH343">RADIANS(SMALL(SQRT((지하철역사_IC!$D$2:$D$1282-표3_[[#This Row],[위도]])^2+(지하철역사_IC!$E$2:$E$1282-표3_[[#This Row],[경도]])^2),1))*6378137</f>
        <v>#VALUE!</v>
      </c>
      <c r="AI343" s="8" t="e" cm="1">
        <f t="array" ref="AI343">_xlfn.LET(_xlpm.data,(지하철역사_IC!$V$2:$V$225-표3_[[#This Row],[위도]])^2+(지하철역사_IC!$T$2:$T$225-표3_[[#This Row],[경도]])^2,INDEX(지하철역사_IC!$Q$2:$Q$439,MATCH(MIN(_xlpm.data),_xlpm.data,0)))</f>
        <v>#VALUE!</v>
      </c>
      <c r="AJ343" s="8" t="e" cm="1">
        <f t="array" ref="AJ343">_xlfn.TEXTJOIN(",",TRUE,IF(지하철역사_IC!$Q$2:$Q$439=AI343,지하철역사_IC!$P$2:$P$439,""))</f>
        <v>#VALUE!</v>
      </c>
      <c r="AK343" s="9" t="e" cm="1">
        <f t="array" ref="AK343">RADIANS(SMALL(SQRT((지하철역사_IC!$V$2:$V$439-표3_[[#This Row],[위도]])^2+(지하철역사_IC!$T$2:$T$439-표3_[[#This Row],[경도]])^2),1))*6378137</f>
        <v>#VALUE!</v>
      </c>
      <c r="AL343" t="str" cm="1">
        <f t="array" ref="AL3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3" t="e" cm="1">
        <f t="array" ref="AM343">kakaolatlon(표3_[[#This Row],[위도]],표3_[[#This Row],[경도]],"parcel")</f>
        <v>#VALUE!</v>
      </c>
      <c r="AN343" t="e">
        <f t="shared" si="29"/>
        <v>#VALUE!</v>
      </c>
      <c r="AO343" t="e">
        <f t="shared" si="30"/>
        <v>#VALUE!</v>
      </c>
      <c r="AP343" t="e">
        <f t="shared" si="31"/>
        <v>#VALUE!</v>
      </c>
      <c r="AQ343">
        <f t="shared" si="32"/>
        <v>9</v>
      </c>
      <c r="AR343" t="str">
        <f t="shared" si="33"/>
        <v>저</v>
      </c>
    </row>
    <row r="344" spans="32:44" x14ac:dyDescent="0.3">
      <c r="AF344" s="8" t="e" cm="1">
        <f t="array" ref="AF3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4" s="8" t="e" cm="1">
        <f t="array" ref="AG344">_xlfn.TEXTJOIN(",",TRUE,IF(지하철역사_IC!$B$2:$B$1282=AF344,지하철역사_IC!$A$2:$A$1282,""))</f>
        <v>#VALUE!</v>
      </c>
      <c r="AH344" s="9" t="e" cm="1">
        <f t="array" ref="AH344">RADIANS(SMALL(SQRT((지하철역사_IC!$D$2:$D$1282-표3_[[#This Row],[위도]])^2+(지하철역사_IC!$E$2:$E$1282-표3_[[#This Row],[경도]])^2),1))*6378137</f>
        <v>#VALUE!</v>
      </c>
      <c r="AI344" s="8" t="e" cm="1">
        <f t="array" ref="AI344">_xlfn.LET(_xlpm.data,(지하철역사_IC!$V$2:$V$225-표3_[[#This Row],[위도]])^2+(지하철역사_IC!$T$2:$T$225-표3_[[#This Row],[경도]])^2,INDEX(지하철역사_IC!$Q$2:$Q$439,MATCH(MIN(_xlpm.data),_xlpm.data,0)))</f>
        <v>#VALUE!</v>
      </c>
      <c r="AJ344" s="8" t="e" cm="1">
        <f t="array" ref="AJ344">_xlfn.TEXTJOIN(",",TRUE,IF(지하철역사_IC!$Q$2:$Q$439=AI344,지하철역사_IC!$P$2:$P$439,""))</f>
        <v>#VALUE!</v>
      </c>
      <c r="AK344" s="9" t="e" cm="1">
        <f t="array" ref="AK344">RADIANS(SMALL(SQRT((지하철역사_IC!$V$2:$V$439-표3_[[#This Row],[위도]])^2+(지하철역사_IC!$T$2:$T$439-표3_[[#This Row],[경도]])^2),1))*6378137</f>
        <v>#VALUE!</v>
      </c>
      <c r="AL344" t="str" cm="1">
        <f t="array" ref="AL3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4" t="e" cm="1">
        <f t="array" ref="AM344">kakaolatlon(표3_[[#This Row],[위도]],표3_[[#This Row],[경도]],"parcel")</f>
        <v>#VALUE!</v>
      </c>
      <c r="AN344" t="e">
        <f t="shared" si="29"/>
        <v>#VALUE!</v>
      </c>
      <c r="AO344" t="e">
        <f t="shared" si="30"/>
        <v>#VALUE!</v>
      </c>
      <c r="AP344" t="e">
        <f t="shared" si="31"/>
        <v>#VALUE!</v>
      </c>
      <c r="AQ344">
        <f t="shared" si="32"/>
        <v>9</v>
      </c>
      <c r="AR344" t="str">
        <f t="shared" si="33"/>
        <v>저</v>
      </c>
    </row>
    <row r="345" spans="32:44" x14ac:dyDescent="0.3">
      <c r="AF345" s="8" t="e" cm="1">
        <f t="array" ref="AF3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5" s="8" t="e" cm="1">
        <f t="array" ref="AG345">_xlfn.TEXTJOIN(",",TRUE,IF(지하철역사_IC!$B$2:$B$1282=AF345,지하철역사_IC!$A$2:$A$1282,""))</f>
        <v>#VALUE!</v>
      </c>
      <c r="AH345" s="9" t="e" cm="1">
        <f t="array" ref="AH345">RADIANS(SMALL(SQRT((지하철역사_IC!$D$2:$D$1282-표3_[[#This Row],[위도]])^2+(지하철역사_IC!$E$2:$E$1282-표3_[[#This Row],[경도]])^2),1))*6378137</f>
        <v>#VALUE!</v>
      </c>
      <c r="AI345" s="8" t="e" cm="1">
        <f t="array" ref="AI345">_xlfn.LET(_xlpm.data,(지하철역사_IC!$V$2:$V$225-표3_[[#This Row],[위도]])^2+(지하철역사_IC!$T$2:$T$225-표3_[[#This Row],[경도]])^2,INDEX(지하철역사_IC!$Q$2:$Q$439,MATCH(MIN(_xlpm.data),_xlpm.data,0)))</f>
        <v>#VALUE!</v>
      </c>
      <c r="AJ345" s="8" t="e" cm="1">
        <f t="array" ref="AJ345">_xlfn.TEXTJOIN(",",TRUE,IF(지하철역사_IC!$Q$2:$Q$439=AI345,지하철역사_IC!$P$2:$P$439,""))</f>
        <v>#VALUE!</v>
      </c>
      <c r="AK345" s="9" t="e" cm="1">
        <f t="array" ref="AK345">RADIANS(SMALL(SQRT((지하철역사_IC!$V$2:$V$439-표3_[[#This Row],[위도]])^2+(지하철역사_IC!$T$2:$T$439-표3_[[#This Row],[경도]])^2),1))*6378137</f>
        <v>#VALUE!</v>
      </c>
      <c r="AL345" t="str" cm="1">
        <f t="array" ref="AL3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5" t="e" cm="1">
        <f t="array" ref="AM345">kakaolatlon(표3_[[#This Row],[위도]],표3_[[#This Row],[경도]],"parcel")</f>
        <v>#VALUE!</v>
      </c>
      <c r="AN345" t="e">
        <f t="shared" si="29"/>
        <v>#VALUE!</v>
      </c>
      <c r="AO345" t="e">
        <f t="shared" si="30"/>
        <v>#VALUE!</v>
      </c>
      <c r="AP345" t="e">
        <f t="shared" si="31"/>
        <v>#VALUE!</v>
      </c>
      <c r="AQ345">
        <f t="shared" si="32"/>
        <v>9</v>
      </c>
      <c r="AR345" t="str">
        <f t="shared" si="33"/>
        <v>저</v>
      </c>
    </row>
    <row r="346" spans="32:44" x14ac:dyDescent="0.3">
      <c r="AF346" s="8" t="e" cm="1">
        <f t="array" ref="AF3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6" s="8" t="e" cm="1">
        <f t="array" ref="AG346">_xlfn.TEXTJOIN(",",TRUE,IF(지하철역사_IC!$B$2:$B$1282=AF346,지하철역사_IC!$A$2:$A$1282,""))</f>
        <v>#VALUE!</v>
      </c>
      <c r="AH346" s="9" t="e" cm="1">
        <f t="array" ref="AH346">RADIANS(SMALL(SQRT((지하철역사_IC!$D$2:$D$1282-표3_[[#This Row],[위도]])^2+(지하철역사_IC!$E$2:$E$1282-표3_[[#This Row],[경도]])^2),1))*6378137</f>
        <v>#VALUE!</v>
      </c>
      <c r="AI346" s="8" t="e" cm="1">
        <f t="array" ref="AI346">_xlfn.LET(_xlpm.data,(지하철역사_IC!$V$2:$V$225-표3_[[#This Row],[위도]])^2+(지하철역사_IC!$T$2:$T$225-표3_[[#This Row],[경도]])^2,INDEX(지하철역사_IC!$Q$2:$Q$439,MATCH(MIN(_xlpm.data),_xlpm.data,0)))</f>
        <v>#VALUE!</v>
      </c>
      <c r="AJ346" s="8" t="e" cm="1">
        <f t="array" ref="AJ346">_xlfn.TEXTJOIN(",",TRUE,IF(지하철역사_IC!$Q$2:$Q$439=AI346,지하철역사_IC!$P$2:$P$439,""))</f>
        <v>#VALUE!</v>
      </c>
      <c r="AK346" s="9" t="e" cm="1">
        <f t="array" ref="AK346">RADIANS(SMALL(SQRT((지하철역사_IC!$V$2:$V$439-표3_[[#This Row],[위도]])^2+(지하철역사_IC!$T$2:$T$439-표3_[[#This Row],[경도]])^2),1))*6378137</f>
        <v>#VALUE!</v>
      </c>
      <c r="AL346" t="str" cm="1">
        <f t="array" ref="AL3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6" t="e" cm="1">
        <f t="array" ref="AM346">kakaolatlon(표3_[[#This Row],[위도]],표3_[[#This Row],[경도]],"parcel")</f>
        <v>#VALUE!</v>
      </c>
      <c r="AN346" t="e">
        <f t="shared" si="29"/>
        <v>#VALUE!</v>
      </c>
      <c r="AO346" t="e">
        <f t="shared" si="30"/>
        <v>#VALUE!</v>
      </c>
      <c r="AP346" t="e">
        <f t="shared" si="31"/>
        <v>#VALUE!</v>
      </c>
      <c r="AQ346">
        <f t="shared" si="32"/>
        <v>9</v>
      </c>
      <c r="AR346" t="str">
        <f t="shared" si="33"/>
        <v>저</v>
      </c>
    </row>
    <row r="347" spans="32:44" x14ac:dyDescent="0.3">
      <c r="AF347" s="8" t="e" cm="1">
        <f t="array" ref="AF3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7" s="8" t="e" cm="1">
        <f t="array" ref="AG347">_xlfn.TEXTJOIN(",",TRUE,IF(지하철역사_IC!$B$2:$B$1282=AF347,지하철역사_IC!$A$2:$A$1282,""))</f>
        <v>#VALUE!</v>
      </c>
      <c r="AH347" s="9" t="e" cm="1">
        <f t="array" ref="AH347">RADIANS(SMALL(SQRT((지하철역사_IC!$D$2:$D$1282-표3_[[#This Row],[위도]])^2+(지하철역사_IC!$E$2:$E$1282-표3_[[#This Row],[경도]])^2),1))*6378137</f>
        <v>#VALUE!</v>
      </c>
      <c r="AI347" s="8" t="e" cm="1">
        <f t="array" ref="AI347">_xlfn.LET(_xlpm.data,(지하철역사_IC!$V$2:$V$225-표3_[[#This Row],[위도]])^2+(지하철역사_IC!$T$2:$T$225-표3_[[#This Row],[경도]])^2,INDEX(지하철역사_IC!$Q$2:$Q$439,MATCH(MIN(_xlpm.data),_xlpm.data,0)))</f>
        <v>#VALUE!</v>
      </c>
      <c r="AJ347" s="8" t="e" cm="1">
        <f t="array" ref="AJ347">_xlfn.TEXTJOIN(",",TRUE,IF(지하철역사_IC!$Q$2:$Q$439=AI347,지하철역사_IC!$P$2:$P$439,""))</f>
        <v>#VALUE!</v>
      </c>
      <c r="AK347" s="9" t="e" cm="1">
        <f t="array" ref="AK347">RADIANS(SMALL(SQRT((지하철역사_IC!$V$2:$V$439-표3_[[#This Row],[위도]])^2+(지하철역사_IC!$T$2:$T$439-표3_[[#This Row],[경도]])^2),1))*6378137</f>
        <v>#VALUE!</v>
      </c>
      <c r="AL347" t="str" cm="1">
        <f t="array" ref="AL3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7" t="e" cm="1">
        <f t="array" ref="AM347">kakaolatlon(표3_[[#This Row],[위도]],표3_[[#This Row],[경도]],"parcel")</f>
        <v>#VALUE!</v>
      </c>
      <c r="AN347" t="e">
        <f t="shared" si="29"/>
        <v>#VALUE!</v>
      </c>
      <c r="AO347" t="e">
        <f t="shared" si="30"/>
        <v>#VALUE!</v>
      </c>
      <c r="AP347" t="e">
        <f t="shared" si="31"/>
        <v>#VALUE!</v>
      </c>
      <c r="AQ347">
        <f t="shared" si="32"/>
        <v>9</v>
      </c>
      <c r="AR347" t="str">
        <f t="shared" si="33"/>
        <v>저</v>
      </c>
    </row>
    <row r="348" spans="32:44" x14ac:dyDescent="0.3">
      <c r="AF348" s="8" t="e" cm="1">
        <f t="array" ref="AF3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8" s="8" t="e" cm="1">
        <f t="array" ref="AG348">_xlfn.TEXTJOIN(",",TRUE,IF(지하철역사_IC!$B$2:$B$1282=AF348,지하철역사_IC!$A$2:$A$1282,""))</f>
        <v>#VALUE!</v>
      </c>
      <c r="AH348" s="9" t="e" cm="1">
        <f t="array" ref="AH348">RADIANS(SMALL(SQRT((지하철역사_IC!$D$2:$D$1282-표3_[[#This Row],[위도]])^2+(지하철역사_IC!$E$2:$E$1282-표3_[[#This Row],[경도]])^2),1))*6378137</f>
        <v>#VALUE!</v>
      </c>
      <c r="AI348" s="8" t="e" cm="1">
        <f t="array" ref="AI348">_xlfn.LET(_xlpm.data,(지하철역사_IC!$V$2:$V$225-표3_[[#This Row],[위도]])^2+(지하철역사_IC!$T$2:$T$225-표3_[[#This Row],[경도]])^2,INDEX(지하철역사_IC!$Q$2:$Q$439,MATCH(MIN(_xlpm.data),_xlpm.data,0)))</f>
        <v>#VALUE!</v>
      </c>
      <c r="AJ348" s="8" t="e" cm="1">
        <f t="array" ref="AJ348">_xlfn.TEXTJOIN(",",TRUE,IF(지하철역사_IC!$Q$2:$Q$439=AI348,지하철역사_IC!$P$2:$P$439,""))</f>
        <v>#VALUE!</v>
      </c>
      <c r="AK348" s="9" t="e" cm="1">
        <f t="array" ref="AK348">RADIANS(SMALL(SQRT((지하철역사_IC!$V$2:$V$439-표3_[[#This Row],[위도]])^2+(지하철역사_IC!$T$2:$T$439-표3_[[#This Row],[경도]])^2),1))*6378137</f>
        <v>#VALUE!</v>
      </c>
      <c r="AL348" t="str" cm="1">
        <f t="array" ref="AL3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8" t="e" cm="1">
        <f t="array" ref="AM348">kakaolatlon(표3_[[#This Row],[위도]],표3_[[#This Row],[경도]],"parcel")</f>
        <v>#VALUE!</v>
      </c>
      <c r="AN348" t="e">
        <f t="shared" si="29"/>
        <v>#VALUE!</v>
      </c>
      <c r="AO348" t="e">
        <f t="shared" si="30"/>
        <v>#VALUE!</v>
      </c>
      <c r="AP348" t="e">
        <f t="shared" si="31"/>
        <v>#VALUE!</v>
      </c>
      <c r="AQ348">
        <f t="shared" si="32"/>
        <v>9</v>
      </c>
      <c r="AR348" t="str">
        <f t="shared" si="33"/>
        <v>저</v>
      </c>
    </row>
    <row r="349" spans="32:44" x14ac:dyDescent="0.3">
      <c r="AF349" s="8" t="e" cm="1">
        <f t="array" ref="AF3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49" s="8" t="e" cm="1">
        <f t="array" ref="AG349">_xlfn.TEXTJOIN(",",TRUE,IF(지하철역사_IC!$B$2:$B$1282=AF349,지하철역사_IC!$A$2:$A$1282,""))</f>
        <v>#VALUE!</v>
      </c>
      <c r="AH349" s="9" t="e" cm="1">
        <f t="array" ref="AH349">RADIANS(SMALL(SQRT((지하철역사_IC!$D$2:$D$1282-표3_[[#This Row],[위도]])^2+(지하철역사_IC!$E$2:$E$1282-표3_[[#This Row],[경도]])^2),1))*6378137</f>
        <v>#VALUE!</v>
      </c>
      <c r="AI349" s="8" t="e" cm="1">
        <f t="array" ref="AI349">_xlfn.LET(_xlpm.data,(지하철역사_IC!$V$2:$V$225-표3_[[#This Row],[위도]])^2+(지하철역사_IC!$T$2:$T$225-표3_[[#This Row],[경도]])^2,INDEX(지하철역사_IC!$Q$2:$Q$439,MATCH(MIN(_xlpm.data),_xlpm.data,0)))</f>
        <v>#VALUE!</v>
      </c>
      <c r="AJ349" s="8" t="e" cm="1">
        <f t="array" ref="AJ349">_xlfn.TEXTJOIN(",",TRUE,IF(지하철역사_IC!$Q$2:$Q$439=AI349,지하철역사_IC!$P$2:$P$439,""))</f>
        <v>#VALUE!</v>
      </c>
      <c r="AK349" s="9" t="e" cm="1">
        <f t="array" ref="AK349">RADIANS(SMALL(SQRT((지하철역사_IC!$V$2:$V$439-표3_[[#This Row],[위도]])^2+(지하철역사_IC!$T$2:$T$439-표3_[[#This Row],[경도]])^2),1))*6378137</f>
        <v>#VALUE!</v>
      </c>
      <c r="AL349" t="str" cm="1">
        <f t="array" ref="AL3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49" t="e" cm="1">
        <f t="array" ref="AM349">kakaolatlon(표3_[[#This Row],[위도]],표3_[[#This Row],[경도]],"parcel")</f>
        <v>#VALUE!</v>
      </c>
      <c r="AN349" t="e">
        <f t="shared" si="29"/>
        <v>#VALUE!</v>
      </c>
      <c r="AO349" t="e">
        <f t="shared" si="30"/>
        <v>#VALUE!</v>
      </c>
      <c r="AP349" t="e">
        <f t="shared" si="31"/>
        <v>#VALUE!</v>
      </c>
      <c r="AQ349">
        <f t="shared" si="32"/>
        <v>9</v>
      </c>
      <c r="AR349" t="str">
        <f t="shared" si="33"/>
        <v>저</v>
      </c>
    </row>
    <row r="350" spans="32:44" x14ac:dyDescent="0.3">
      <c r="AF350" s="8" t="e" cm="1">
        <f t="array" ref="AF3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0" s="8" t="e" cm="1">
        <f t="array" ref="AG350">_xlfn.TEXTJOIN(",",TRUE,IF(지하철역사_IC!$B$2:$B$1282=AF350,지하철역사_IC!$A$2:$A$1282,""))</f>
        <v>#VALUE!</v>
      </c>
      <c r="AH350" s="9" t="e" cm="1">
        <f t="array" ref="AH350">RADIANS(SMALL(SQRT((지하철역사_IC!$D$2:$D$1282-표3_[[#This Row],[위도]])^2+(지하철역사_IC!$E$2:$E$1282-표3_[[#This Row],[경도]])^2),1))*6378137</f>
        <v>#VALUE!</v>
      </c>
      <c r="AI350" s="8" t="e" cm="1">
        <f t="array" ref="AI350">_xlfn.LET(_xlpm.data,(지하철역사_IC!$V$2:$V$225-표3_[[#This Row],[위도]])^2+(지하철역사_IC!$T$2:$T$225-표3_[[#This Row],[경도]])^2,INDEX(지하철역사_IC!$Q$2:$Q$439,MATCH(MIN(_xlpm.data),_xlpm.data,0)))</f>
        <v>#VALUE!</v>
      </c>
      <c r="AJ350" s="8" t="e" cm="1">
        <f t="array" ref="AJ350">_xlfn.TEXTJOIN(",",TRUE,IF(지하철역사_IC!$Q$2:$Q$439=AI350,지하철역사_IC!$P$2:$P$439,""))</f>
        <v>#VALUE!</v>
      </c>
      <c r="AK350" s="9" t="e" cm="1">
        <f t="array" ref="AK350">RADIANS(SMALL(SQRT((지하철역사_IC!$V$2:$V$439-표3_[[#This Row],[위도]])^2+(지하철역사_IC!$T$2:$T$439-표3_[[#This Row],[경도]])^2),1))*6378137</f>
        <v>#VALUE!</v>
      </c>
      <c r="AL350" t="str" cm="1">
        <f t="array" ref="AL3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0" t="e" cm="1">
        <f t="array" ref="AM350">kakaolatlon(표3_[[#This Row],[위도]],표3_[[#This Row],[경도]],"parcel")</f>
        <v>#VALUE!</v>
      </c>
      <c r="AN350" t="e">
        <f t="shared" si="29"/>
        <v>#VALUE!</v>
      </c>
      <c r="AO350" t="e">
        <f t="shared" si="30"/>
        <v>#VALUE!</v>
      </c>
      <c r="AP350" t="e">
        <f t="shared" si="31"/>
        <v>#VALUE!</v>
      </c>
      <c r="AQ350">
        <f t="shared" si="32"/>
        <v>9</v>
      </c>
      <c r="AR350" t="str">
        <f t="shared" si="33"/>
        <v>저</v>
      </c>
    </row>
    <row r="351" spans="32:44" x14ac:dyDescent="0.3">
      <c r="AF351" s="8" t="e" cm="1">
        <f t="array" ref="AF3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1" s="8" t="e" cm="1">
        <f t="array" ref="AG351">_xlfn.TEXTJOIN(",",TRUE,IF(지하철역사_IC!$B$2:$B$1282=AF351,지하철역사_IC!$A$2:$A$1282,""))</f>
        <v>#VALUE!</v>
      </c>
      <c r="AH351" s="9" t="e" cm="1">
        <f t="array" ref="AH351">RADIANS(SMALL(SQRT((지하철역사_IC!$D$2:$D$1282-표3_[[#This Row],[위도]])^2+(지하철역사_IC!$E$2:$E$1282-표3_[[#This Row],[경도]])^2),1))*6378137</f>
        <v>#VALUE!</v>
      </c>
      <c r="AI351" s="8" t="e" cm="1">
        <f t="array" ref="AI351">_xlfn.LET(_xlpm.data,(지하철역사_IC!$V$2:$V$225-표3_[[#This Row],[위도]])^2+(지하철역사_IC!$T$2:$T$225-표3_[[#This Row],[경도]])^2,INDEX(지하철역사_IC!$Q$2:$Q$439,MATCH(MIN(_xlpm.data),_xlpm.data,0)))</f>
        <v>#VALUE!</v>
      </c>
      <c r="AJ351" s="8" t="e" cm="1">
        <f t="array" ref="AJ351">_xlfn.TEXTJOIN(",",TRUE,IF(지하철역사_IC!$Q$2:$Q$439=AI351,지하철역사_IC!$P$2:$P$439,""))</f>
        <v>#VALUE!</v>
      </c>
      <c r="AK351" s="9" t="e" cm="1">
        <f t="array" ref="AK351">RADIANS(SMALL(SQRT((지하철역사_IC!$V$2:$V$439-표3_[[#This Row],[위도]])^2+(지하철역사_IC!$T$2:$T$439-표3_[[#This Row],[경도]])^2),1))*6378137</f>
        <v>#VALUE!</v>
      </c>
      <c r="AL351" t="str" cm="1">
        <f t="array" ref="AL3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1" t="e" cm="1">
        <f t="array" ref="AM351">kakaolatlon(표3_[[#This Row],[위도]],표3_[[#This Row],[경도]],"parcel")</f>
        <v>#VALUE!</v>
      </c>
      <c r="AN351" t="e">
        <f t="shared" si="29"/>
        <v>#VALUE!</v>
      </c>
      <c r="AO351" t="e">
        <f t="shared" si="30"/>
        <v>#VALUE!</v>
      </c>
      <c r="AP351" t="e">
        <f t="shared" si="31"/>
        <v>#VALUE!</v>
      </c>
      <c r="AQ351">
        <f t="shared" si="32"/>
        <v>9</v>
      </c>
      <c r="AR351" t="str">
        <f t="shared" si="33"/>
        <v>저</v>
      </c>
    </row>
    <row r="352" spans="32:44" x14ac:dyDescent="0.3">
      <c r="AF352" s="8" t="e" cm="1">
        <f t="array" ref="AF3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2" s="8" t="e" cm="1">
        <f t="array" ref="AG352">_xlfn.TEXTJOIN(",",TRUE,IF(지하철역사_IC!$B$2:$B$1282=AF352,지하철역사_IC!$A$2:$A$1282,""))</f>
        <v>#VALUE!</v>
      </c>
      <c r="AH352" s="9" t="e" cm="1">
        <f t="array" ref="AH352">RADIANS(SMALL(SQRT((지하철역사_IC!$D$2:$D$1282-표3_[[#This Row],[위도]])^2+(지하철역사_IC!$E$2:$E$1282-표3_[[#This Row],[경도]])^2),1))*6378137</f>
        <v>#VALUE!</v>
      </c>
      <c r="AI352" s="8" t="e" cm="1">
        <f t="array" ref="AI352">_xlfn.LET(_xlpm.data,(지하철역사_IC!$V$2:$V$225-표3_[[#This Row],[위도]])^2+(지하철역사_IC!$T$2:$T$225-표3_[[#This Row],[경도]])^2,INDEX(지하철역사_IC!$Q$2:$Q$439,MATCH(MIN(_xlpm.data),_xlpm.data,0)))</f>
        <v>#VALUE!</v>
      </c>
      <c r="AJ352" s="8" t="e" cm="1">
        <f t="array" ref="AJ352">_xlfn.TEXTJOIN(",",TRUE,IF(지하철역사_IC!$Q$2:$Q$439=AI352,지하철역사_IC!$P$2:$P$439,""))</f>
        <v>#VALUE!</v>
      </c>
      <c r="AK352" s="9" t="e" cm="1">
        <f t="array" ref="AK352">RADIANS(SMALL(SQRT((지하철역사_IC!$V$2:$V$439-표3_[[#This Row],[위도]])^2+(지하철역사_IC!$T$2:$T$439-표3_[[#This Row],[경도]])^2),1))*6378137</f>
        <v>#VALUE!</v>
      </c>
      <c r="AL352" t="str" cm="1">
        <f t="array" ref="AL3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2" t="e" cm="1">
        <f t="array" ref="AM352">kakaolatlon(표3_[[#This Row],[위도]],표3_[[#This Row],[경도]],"parcel")</f>
        <v>#VALUE!</v>
      </c>
      <c r="AN352" t="e">
        <f t="shared" si="29"/>
        <v>#VALUE!</v>
      </c>
      <c r="AO352" t="e">
        <f t="shared" si="30"/>
        <v>#VALUE!</v>
      </c>
      <c r="AP352" t="e">
        <f t="shared" si="31"/>
        <v>#VALUE!</v>
      </c>
      <c r="AQ352">
        <f t="shared" si="32"/>
        <v>9</v>
      </c>
      <c r="AR352" t="str">
        <f t="shared" si="33"/>
        <v>저</v>
      </c>
    </row>
    <row r="353" spans="32:44" x14ac:dyDescent="0.3">
      <c r="AF353" s="8" t="e" cm="1">
        <f t="array" ref="AF3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3" s="8" t="e" cm="1">
        <f t="array" ref="AG353">_xlfn.TEXTJOIN(",",TRUE,IF(지하철역사_IC!$B$2:$B$1282=AF353,지하철역사_IC!$A$2:$A$1282,""))</f>
        <v>#VALUE!</v>
      </c>
      <c r="AH353" s="9" t="e" cm="1">
        <f t="array" ref="AH353">RADIANS(SMALL(SQRT((지하철역사_IC!$D$2:$D$1282-표3_[[#This Row],[위도]])^2+(지하철역사_IC!$E$2:$E$1282-표3_[[#This Row],[경도]])^2),1))*6378137</f>
        <v>#VALUE!</v>
      </c>
      <c r="AI353" s="8" t="e" cm="1">
        <f t="array" ref="AI353">_xlfn.LET(_xlpm.data,(지하철역사_IC!$V$2:$V$225-표3_[[#This Row],[위도]])^2+(지하철역사_IC!$T$2:$T$225-표3_[[#This Row],[경도]])^2,INDEX(지하철역사_IC!$Q$2:$Q$439,MATCH(MIN(_xlpm.data),_xlpm.data,0)))</f>
        <v>#VALUE!</v>
      </c>
      <c r="AJ353" s="8" t="e" cm="1">
        <f t="array" ref="AJ353">_xlfn.TEXTJOIN(",",TRUE,IF(지하철역사_IC!$Q$2:$Q$439=AI353,지하철역사_IC!$P$2:$P$439,""))</f>
        <v>#VALUE!</v>
      </c>
      <c r="AK353" s="9" t="e" cm="1">
        <f t="array" ref="AK353">RADIANS(SMALL(SQRT((지하철역사_IC!$V$2:$V$439-표3_[[#This Row],[위도]])^2+(지하철역사_IC!$T$2:$T$439-표3_[[#This Row],[경도]])^2),1))*6378137</f>
        <v>#VALUE!</v>
      </c>
      <c r="AL353" t="str" cm="1">
        <f t="array" ref="AL3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3" t="e" cm="1">
        <f t="array" ref="AM353">kakaolatlon(표3_[[#This Row],[위도]],표3_[[#This Row],[경도]],"parcel")</f>
        <v>#VALUE!</v>
      </c>
      <c r="AN353" t="e">
        <f t="shared" si="29"/>
        <v>#VALUE!</v>
      </c>
      <c r="AO353" t="e">
        <f t="shared" si="30"/>
        <v>#VALUE!</v>
      </c>
      <c r="AP353" t="e">
        <f t="shared" si="31"/>
        <v>#VALUE!</v>
      </c>
      <c r="AQ353">
        <f t="shared" si="32"/>
        <v>9</v>
      </c>
      <c r="AR353" t="str">
        <f t="shared" si="33"/>
        <v>저</v>
      </c>
    </row>
    <row r="354" spans="32:44" x14ac:dyDescent="0.3">
      <c r="AF354" s="8" t="e" cm="1">
        <f t="array" ref="AF3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4" s="8" t="e" cm="1">
        <f t="array" ref="AG354">_xlfn.TEXTJOIN(",",TRUE,IF(지하철역사_IC!$B$2:$B$1282=AF354,지하철역사_IC!$A$2:$A$1282,""))</f>
        <v>#VALUE!</v>
      </c>
      <c r="AH354" s="9" t="e" cm="1">
        <f t="array" ref="AH354">RADIANS(SMALL(SQRT((지하철역사_IC!$D$2:$D$1282-표3_[[#This Row],[위도]])^2+(지하철역사_IC!$E$2:$E$1282-표3_[[#This Row],[경도]])^2),1))*6378137</f>
        <v>#VALUE!</v>
      </c>
      <c r="AI354" s="8" t="e" cm="1">
        <f t="array" ref="AI354">_xlfn.LET(_xlpm.data,(지하철역사_IC!$V$2:$V$225-표3_[[#This Row],[위도]])^2+(지하철역사_IC!$T$2:$T$225-표3_[[#This Row],[경도]])^2,INDEX(지하철역사_IC!$Q$2:$Q$439,MATCH(MIN(_xlpm.data),_xlpm.data,0)))</f>
        <v>#VALUE!</v>
      </c>
      <c r="AJ354" s="8" t="e" cm="1">
        <f t="array" ref="AJ354">_xlfn.TEXTJOIN(",",TRUE,IF(지하철역사_IC!$Q$2:$Q$439=AI354,지하철역사_IC!$P$2:$P$439,""))</f>
        <v>#VALUE!</v>
      </c>
      <c r="AK354" s="9" t="e" cm="1">
        <f t="array" ref="AK354">RADIANS(SMALL(SQRT((지하철역사_IC!$V$2:$V$439-표3_[[#This Row],[위도]])^2+(지하철역사_IC!$T$2:$T$439-표3_[[#This Row],[경도]])^2),1))*6378137</f>
        <v>#VALUE!</v>
      </c>
      <c r="AL354" t="str" cm="1">
        <f t="array" ref="AL3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4" t="e" cm="1">
        <f t="array" ref="AM354">kakaolatlon(표3_[[#This Row],[위도]],표3_[[#This Row],[경도]],"parcel")</f>
        <v>#VALUE!</v>
      </c>
      <c r="AN354" t="e">
        <f t="shared" si="29"/>
        <v>#VALUE!</v>
      </c>
      <c r="AO354" t="e">
        <f t="shared" si="30"/>
        <v>#VALUE!</v>
      </c>
      <c r="AP354" t="e">
        <f t="shared" si="31"/>
        <v>#VALUE!</v>
      </c>
      <c r="AQ354">
        <f t="shared" si="32"/>
        <v>9</v>
      </c>
      <c r="AR354" t="str">
        <f t="shared" si="33"/>
        <v>저</v>
      </c>
    </row>
    <row r="355" spans="32:44" x14ac:dyDescent="0.3">
      <c r="AF355" s="8" t="e" cm="1">
        <f t="array" ref="AF3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5" s="8" t="e" cm="1">
        <f t="array" ref="AG355">_xlfn.TEXTJOIN(",",TRUE,IF(지하철역사_IC!$B$2:$B$1282=AF355,지하철역사_IC!$A$2:$A$1282,""))</f>
        <v>#VALUE!</v>
      </c>
      <c r="AH355" s="9" t="e" cm="1">
        <f t="array" ref="AH355">RADIANS(SMALL(SQRT((지하철역사_IC!$D$2:$D$1282-표3_[[#This Row],[위도]])^2+(지하철역사_IC!$E$2:$E$1282-표3_[[#This Row],[경도]])^2),1))*6378137</f>
        <v>#VALUE!</v>
      </c>
      <c r="AI355" s="8" t="e" cm="1">
        <f t="array" ref="AI355">_xlfn.LET(_xlpm.data,(지하철역사_IC!$V$2:$V$225-표3_[[#This Row],[위도]])^2+(지하철역사_IC!$T$2:$T$225-표3_[[#This Row],[경도]])^2,INDEX(지하철역사_IC!$Q$2:$Q$439,MATCH(MIN(_xlpm.data),_xlpm.data,0)))</f>
        <v>#VALUE!</v>
      </c>
      <c r="AJ355" s="8" t="e" cm="1">
        <f t="array" ref="AJ355">_xlfn.TEXTJOIN(",",TRUE,IF(지하철역사_IC!$Q$2:$Q$439=AI355,지하철역사_IC!$P$2:$P$439,""))</f>
        <v>#VALUE!</v>
      </c>
      <c r="AK355" s="9" t="e" cm="1">
        <f t="array" ref="AK355">RADIANS(SMALL(SQRT((지하철역사_IC!$V$2:$V$439-표3_[[#This Row],[위도]])^2+(지하철역사_IC!$T$2:$T$439-표3_[[#This Row],[경도]])^2),1))*6378137</f>
        <v>#VALUE!</v>
      </c>
      <c r="AL355" t="str" cm="1">
        <f t="array" ref="AL3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5" t="e" cm="1">
        <f t="array" ref="AM355">kakaolatlon(표3_[[#This Row],[위도]],표3_[[#This Row],[경도]],"parcel")</f>
        <v>#VALUE!</v>
      </c>
      <c r="AN355" t="e">
        <f t="shared" si="29"/>
        <v>#VALUE!</v>
      </c>
      <c r="AO355" t="e">
        <f t="shared" si="30"/>
        <v>#VALUE!</v>
      </c>
      <c r="AP355" t="e">
        <f t="shared" si="31"/>
        <v>#VALUE!</v>
      </c>
      <c r="AQ355">
        <f t="shared" si="32"/>
        <v>9</v>
      </c>
      <c r="AR355" t="str">
        <f t="shared" si="33"/>
        <v>저</v>
      </c>
    </row>
    <row r="356" spans="32:44" x14ac:dyDescent="0.3">
      <c r="AF356" s="8" t="e" cm="1">
        <f t="array" ref="AF3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6" s="8" t="e" cm="1">
        <f t="array" ref="AG356">_xlfn.TEXTJOIN(",",TRUE,IF(지하철역사_IC!$B$2:$B$1282=AF356,지하철역사_IC!$A$2:$A$1282,""))</f>
        <v>#VALUE!</v>
      </c>
      <c r="AH356" s="9" t="e" cm="1">
        <f t="array" ref="AH356">RADIANS(SMALL(SQRT((지하철역사_IC!$D$2:$D$1282-표3_[[#This Row],[위도]])^2+(지하철역사_IC!$E$2:$E$1282-표3_[[#This Row],[경도]])^2),1))*6378137</f>
        <v>#VALUE!</v>
      </c>
      <c r="AI356" s="8" t="e" cm="1">
        <f t="array" ref="AI356">_xlfn.LET(_xlpm.data,(지하철역사_IC!$V$2:$V$225-표3_[[#This Row],[위도]])^2+(지하철역사_IC!$T$2:$T$225-표3_[[#This Row],[경도]])^2,INDEX(지하철역사_IC!$Q$2:$Q$439,MATCH(MIN(_xlpm.data),_xlpm.data,0)))</f>
        <v>#VALUE!</v>
      </c>
      <c r="AJ356" s="8" t="e" cm="1">
        <f t="array" ref="AJ356">_xlfn.TEXTJOIN(",",TRUE,IF(지하철역사_IC!$Q$2:$Q$439=AI356,지하철역사_IC!$P$2:$P$439,""))</f>
        <v>#VALUE!</v>
      </c>
      <c r="AK356" s="9" t="e" cm="1">
        <f t="array" ref="AK356">RADIANS(SMALL(SQRT((지하철역사_IC!$V$2:$V$439-표3_[[#This Row],[위도]])^2+(지하철역사_IC!$T$2:$T$439-표3_[[#This Row],[경도]])^2),1))*6378137</f>
        <v>#VALUE!</v>
      </c>
      <c r="AL356" t="str" cm="1">
        <f t="array" ref="AL3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6" t="e" cm="1">
        <f t="array" ref="AM356">kakaolatlon(표3_[[#This Row],[위도]],표3_[[#This Row],[경도]],"parcel")</f>
        <v>#VALUE!</v>
      </c>
      <c r="AN356" t="e">
        <f t="shared" si="29"/>
        <v>#VALUE!</v>
      </c>
      <c r="AO356" t="e">
        <f t="shared" si="30"/>
        <v>#VALUE!</v>
      </c>
      <c r="AP356" t="e">
        <f t="shared" si="31"/>
        <v>#VALUE!</v>
      </c>
      <c r="AQ356">
        <f t="shared" si="32"/>
        <v>9</v>
      </c>
      <c r="AR356" t="str">
        <f t="shared" si="33"/>
        <v>저</v>
      </c>
    </row>
    <row r="357" spans="32:44" x14ac:dyDescent="0.3">
      <c r="AF357" s="8" t="e" cm="1">
        <f t="array" ref="AF3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7" s="8" t="e" cm="1">
        <f t="array" ref="AG357">_xlfn.TEXTJOIN(",",TRUE,IF(지하철역사_IC!$B$2:$B$1282=AF357,지하철역사_IC!$A$2:$A$1282,""))</f>
        <v>#VALUE!</v>
      </c>
      <c r="AH357" s="9" t="e" cm="1">
        <f t="array" ref="AH357">RADIANS(SMALL(SQRT((지하철역사_IC!$D$2:$D$1282-표3_[[#This Row],[위도]])^2+(지하철역사_IC!$E$2:$E$1282-표3_[[#This Row],[경도]])^2),1))*6378137</f>
        <v>#VALUE!</v>
      </c>
      <c r="AI357" s="8" t="e" cm="1">
        <f t="array" ref="AI357">_xlfn.LET(_xlpm.data,(지하철역사_IC!$V$2:$V$225-표3_[[#This Row],[위도]])^2+(지하철역사_IC!$T$2:$T$225-표3_[[#This Row],[경도]])^2,INDEX(지하철역사_IC!$Q$2:$Q$439,MATCH(MIN(_xlpm.data),_xlpm.data,0)))</f>
        <v>#VALUE!</v>
      </c>
      <c r="AJ357" s="8" t="e" cm="1">
        <f t="array" ref="AJ357">_xlfn.TEXTJOIN(",",TRUE,IF(지하철역사_IC!$Q$2:$Q$439=AI357,지하철역사_IC!$P$2:$P$439,""))</f>
        <v>#VALUE!</v>
      </c>
      <c r="AK357" s="9" t="e" cm="1">
        <f t="array" ref="AK357">RADIANS(SMALL(SQRT((지하철역사_IC!$V$2:$V$439-표3_[[#This Row],[위도]])^2+(지하철역사_IC!$T$2:$T$439-표3_[[#This Row],[경도]])^2),1))*6378137</f>
        <v>#VALUE!</v>
      </c>
      <c r="AL357" t="str" cm="1">
        <f t="array" ref="AL3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7" t="e" cm="1">
        <f t="array" ref="AM357">kakaolatlon(표3_[[#This Row],[위도]],표3_[[#This Row],[경도]],"parcel")</f>
        <v>#VALUE!</v>
      </c>
      <c r="AN357" t="e">
        <f t="shared" si="29"/>
        <v>#VALUE!</v>
      </c>
      <c r="AO357" t="e">
        <f t="shared" si="30"/>
        <v>#VALUE!</v>
      </c>
      <c r="AP357" t="e">
        <f t="shared" si="31"/>
        <v>#VALUE!</v>
      </c>
      <c r="AQ357">
        <f t="shared" si="32"/>
        <v>9</v>
      </c>
      <c r="AR357" t="str">
        <f t="shared" si="33"/>
        <v>저</v>
      </c>
    </row>
    <row r="358" spans="32:44" x14ac:dyDescent="0.3">
      <c r="AF358" s="8" t="e" cm="1">
        <f t="array" ref="AF3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8" s="8" t="e" cm="1">
        <f t="array" ref="AG358">_xlfn.TEXTJOIN(",",TRUE,IF(지하철역사_IC!$B$2:$B$1282=AF358,지하철역사_IC!$A$2:$A$1282,""))</f>
        <v>#VALUE!</v>
      </c>
      <c r="AH358" s="9" t="e" cm="1">
        <f t="array" ref="AH358">RADIANS(SMALL(SQRT((지하철역사_IC!$D$2:$D$1282-표3_[[#This Row],[위도]])^2+(지하철역사_IC!$E$2:$E$1282-표3_[[#This Row],[경도]])^2),1))*6378137</f>
        <v>#VALUE!</v>
      </c>
      <c r="AI358" s="8" t="e" cm="1">
        <f t="array" ref="AI358">_xlfn.LET(_xlpm.data,(지하철역사_IC!$V$2:$V$225-표3_[[#This Row],[위도]])^2+(지하철역사_IC!$T$2:$T$225-표3_[[#This Row],[경도]])^2,INDEX(지하철역사_IC!$Q$2:$Q$439,MATCH(MIN(_xlpm.data),_xlpm.data,0)))</f>
        <v>#VALUE!</v>
      </c>
      <c r="AJ358" s="8" t="e" cm="1">
        <f t="array" ref="AJ358">_xlfn.TEXTJOIN(",",TRUE,IF(지하철역사_IC!$Q$2:$Q$439=AI358,지하철역사_IC!$P$2:$P$439,""))</f>
        <v>#VALUE!</v>
      </c>
      <c r="AK358" s="9" t="e" cm="1">
        <f t="array" ref="AK358">RADIANS(SMALL(SQRT((지하철역사_IC!$V$2:$V$439-표3_[[#This Row],[위도]])^2+(지하철역사_IC!$T$2:$T$439-표3_[[#This Row],[경도]])^2),1))*6378137</f>
        <v>#VALUE!</v>
      </c>
      <c r="AL358" t="str" cm="1">
        <f t="array" ref="AL3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8" t="e" cm="1">
        <f t="array" ref="AM358">kakaolatlon(표3_[[#This Row],[위도]],표3_[[#This Row],[경도]],"parcel")</f>
        <v>#VALUE!</v>
      </c>
      <c r="AN358" t="e">
        <f t="shared" si="29"/>
        <v>#VALUE!</v>
      </c>
      <c r="AO358" t="e">
        <f t="shared" si="30"/>
        <v>#VALUE!</v>
      </c>
      <c r="AP358" t="e">
        <f t="shared" si="31"/>
        <v>#VALUE!</v>
      </c>
      <c r="AQ358">
        <f t="shared" si="32"/>
        <v>9</v>
      </c>
      <c r="AR358" t="str">
        <f t="shared" si="33"/>
        <v>저</v>
      </c>
    </row>
    <row r="359" spans="32:44" x14ac:dyDescent="0.3">
      <c r="AF359" s="8" t="e" cm="1">
        <f t="array" ref="AF3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59" s="8" t="e" cm="1">
        <f t="array" ref="AG359">_xlfn.TEXTJOIN(",",TRUE,IF(지하철역사_IC!$B$2:$B$1282=AF359,지하철역사_IC!$A$2:$A$1282,""))</f>
        <v>#VALUE!</v>
      </c>
      <c r="AH359" s="9" t="e" cm="1">
        <f t="array" ref="AH359">RADIANS(SMALL(SQRT((지하철역사_IC!$D$2:$D$1282-표3_[[#This Row],[위도]])^2+(지하철역사_IC!$E$2:$E$1282-표3_[[#This Row],[경도]])^2),1))*6378137</f>
        <v>#VALUE!</v>
      </c>
      <c r="AI359" s="8" t="e" cm="1">
        <f t="array" ref="AI359">_xlfn.LET(_xlpm.data,(지하철역사_IC!$V$2:$V$225-표3_[[#This Row],[위도]])^2+(지하철역사_IC!$T$2:$T$225-표3_[[#This Row],[경도]])^2,INDEX(지하철역사_IC!$Q$2:$Q$439,MATCH(MIN(_xlpm.data),_xlpm.data,0)))</f>
        <v>#VALUE!</v>
      </c>
      <c r="AJ359" s="8" t="e" cm="1">
        <f t="array" ref="AJ359">_xlfn.TEXTJOIN(",",TRUE,IF(지하철역사_IC!$Q$2:$Q$439=AI359,지하철역사_IC!$P$2:$P$439,""))</f>
        <v>#VALUE!</v>
      </c>
      <c r="AK359" s="9" t="e" cm="1">
        <f t="array" ref="AK359">RADIANS(SMALL(SQRT((지하철역사_IC!$V$2:$V$439-표3_[[#This Row],[위도]])^2+(지하철역사_IC!$T$2:$T$439-표3_[[#This Row],[경도]])^2),1))*6378137</f>
        <v>#VALUE!</v>
      </c>
      <c r="AL359" t="str" cm="1">
        <f t="array" ref="AL3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59" t="e" cm="1">
        <f t="array" ref="AM359">kakaolatlon(표3_[[#This Row],[위도]],표3_[[#This Row],[경도]],"parcel")</f>
        <v>#VALUE!</v>
      </c>
      <c r="AN359" t="e">
        <f t="shared" si="29"/>
        <v>#VALUE!</v>
      </c>
      <c r="AO359" t="e">
        <f t="shared" si="30"/>
        <v>#VALUE!</v>
      </c>
      <c r="AP359" t="e">
        <f t="shared" si="31"/>
        <v>#VALUE!</v>
      </c>
      <c r="AQ359">
        <f t="shared" si="32"/>
        <v>9</v>
      </c>
      <c r="AR359" t="str">
        <f t="shared" si="33"/>
        <v>저</v>
      </c>
    </row>
    <row r="360" spans="32:44" x14ac:dyDescent="0.3">
      <c r="AF360" s="8" t="e" cm="1">
        <f t="array" ref="AF3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0" s="8" t="e" cm="1">
        <f t="array" ref="AG360">_xlfn.TEXTJOIN(",",TRUE,IF(지하철역사_IC!$B$2:$B$1282=AF360,지하철역사_IC!$A$2:$A$1282,""))</f>
        <v>#VALUE!</v>
      </c>
      <c r="AH360" s="9" t="e" cm="1">
        <f t="array" ref="AH360">RADIANS(SMALL(SQRT((지하철역사_IC!$D$2:$D$1282-표3_[[#This Row],[위도]])^2+(지하철역사_IC!$E$2:$E$1282-표3_[[#This Row],[경도]])^2),1))*6378137</f>
        <v>#VALUE!</v>
      </c>
      <c r="AI360" s="8" t="e" cm="1">
        <f t="array" ref="AI360">_xlfn.LET(_xlpm.data,(지하철역사_IC!$V$2:$V$225-표3_[[#This Row],[위도]])^2+(지하철역사_IC!$T$2:$T$225-표3_[[#This Row],[경도]])^2,INDEX(지하철역사_IC!$Q$2:$Q$439,MATCH(MIN(_xlpm.data),_xlpm.data,0)))</f>
        <v>#VALUE!</v>
      </c>
      <c r="AJ360" s="8" t="e" cm="1">
        <f t="array" ref="AJ360">_xlfn.TEXTJOIN(",",TRUE,IF(지하철역사_IC!$Q$2:$Q$439=AI360,지하철역사_IC!$P$2:$P$439,""))</f>
        <v>#VALUE!</v>
      </c>
      <c r="AK360" s="9" t="e" cm="1">
        <f t="array" ref="AK360">RADIANS(SMALL(SQRT((지하철역사_IC!$V$2:$V$439-표3_[[#This Row],[위도]])^2+(지하철역사_IC!$T$2:$T$439-표3_[[#This Row],[경도]])^2),1))*6378137</f>
        <v>#VALUE!</v>
      </c>
      <c r="AL360" t="str" cm="1">
        <f t="array" ref="AL3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0" t="e" cm="1">
        <f t="array" ref="AM360">kakaolatlon(표3_[[#This Row],[위도]],표3_[[#This Row],[경도]],"parcel")</f>
        <v>#VALUE!</v>
      </c>
      <c r="AN360" t="e">
        <f t="shared" si="29"/>
        <v>#VALUE!</v>
      </c>
      <c r="AO360" t="e">
        <f t="shared" si="30"/>
        <v>#VALUE!</v>
      </c>
      <c r="AP360" t="e">
        <f t="shared" si="31"/>
        <v>#VALUE!</v>
      </c>
      <c r="AQ360">
        <f t="shared" si="32"/>
        <v>9</v>
      </c>
      <c r="AR360" t="str">
        <f t="shared" si="33"/>
        <v>저</v>
      </c>
    </row>
    <row r="361" spans="32:44" x14ac:dyDescent="0.3">
      <c r="AF361" s="8" t="e" cm="1">
        <f t="array" ref="AF3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1" s="8" t="e" cm="1">
        <f t="array" ref="AG361">_xlfn.TEXTJOIN(",",TRUE,IF(지하철역사_IC!$B$2:$B$1282=AF361,지하철역사_IC!$A$2:$A$1282,""))</f>
        <v>#VALUE!</v>
      </c>
      <c r="AH361" s="9" t="e" cm="1">
        <f t="array" ref="AH361">RADIANS(SMALL(SQRT((지하철역사_IC!$D$2:$D$1282-표3_[[#This Row],[위도]])^2+(지하철역사_IC!$E$2:$E$1282-표3_[[#This Row],[경도]])^2),1))*6378137</f>
        <v>#VALUE!</v>
      </c>
      <c r="AI361" s="8" t="e" cm="1">
        <f t="array" ref="AI361">_xlfn.LET(_xlpm.data,(지하철역사_IC!$V$2:$V$225-표3_[[#This Row],[위도]])^2+(지하철역사_IC!$T$2:$T$225-표3_[[#This Row],[경도]])^2,INDEX(지하철역사_IC!$Q$2:$Q$439,MATCH(MIN(_xlpm.data),_xlpm.data,0)))</f>
        <v>#VALUE!</v>
      </c>
      <c r="AJ361" s="8" t="e" cm="1">
        <f t="array" ref="AJ361">_xlfn.TEXTJOIN(",",TRUE,IF(지하철역사_IC!$Q$2:$Q$439=AI361,지하철역사_IC!$P$2:$P$439,""))</f>
        <v>#VALUE!</v>
      </c>
      <c r="AK361" s="9" t="e" cm="1">
        <f t="array" ref="AK361">RADIANS(SMALL(SQRT((지하철역사_IC!$V$2:$V$439-표3_[[#This Row],[위도]])^2+(지하철역사_IC!$T$2:$T$439-표3_[[#This Row],[경도]])^2),1))*6378137</f>
        <v>#VALUE!</v>
      </c>
      <c r="AL361" t="str" cm="1">
        <f t="array" ref="AL3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1" t="e" cm="1">
        <f t="array" ref="AM361">kakaolatlon(표3_[[#This Row],[위도]],표3_[[#This Row],[경도]],"parcel")</f>
        <v>#VALUE!</v>
      </c>
      <c r="AN361" t="e">
        <f t="shared" si="29"/>
        <v>#VALUE!</v>
      </c>
      <c r="AO361" t="e">
        <f t="shared" si="30"/>
        <v>#VALUE!</v>
      </c>
      <c r="AP361" t="e">
        <f t="shared" si="31"/>
        <v>#VALUE!</v>
      </c>
      <c r="AQ361">
        <f t="shared" si="32"/>
        <v>9</v>
      </c>
      <c r="AR361" t="str">
        <f t="shared" si="33"/>
        <v>저</v>
      </c>
    </row>
    <row r="362" spans="32:44" x14ac:dyDescent="0.3">
      <c r="AF362" s="8" t="e" cm="1">
        <f t="array" ref="AF3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2" s="8" t="e" cm="1">
        <f t="array" ref="AG362">_xlfn.TEXTJOIN(",",TRUE,IF(지하철역사_IC!$B$2:$B$1282=AF362,지하철역사_IC!$A$2:$A$1282,""))</f>
        <v>#VALUE!</v>
      </c>
      <c r="AH362" s="9" t="e" cm="1">
        <f t="array" ref="AH362">RADIANS(SMALL(SQRT((지하철역사_IC!$D$2:$D$1282-표3_[[#This Row],[위도]])^2+(지하철역사_IC!$E$2:$E$1282-표3_[[#This Row],[경도]])^2),1))*6378137</f>
        <v>#VALUE!</v>
      </c>
      <c r="AI362" s="8" t="e" cm="1">
        <f t="array" ref="AI362">_xlfn.LET(_xlpm.data,(지하철역사_IC!$V$2:$V$225-표3_[[#This Row],[위도]])^2+(지하철역사_IC!$T$2:$T$225-표3_[[#This Row],[경도]])^2,INDEX(지하철역사_IC!$Q$2:$Q$439,MATCH(MIN(_xlpm.data),_xlpm.data,0)))</f>
        <v>#VALUE!</v>
      </c>
      <c r="AJ362" s="8" t="e" cm="1">
        <f t="array" ref="AJ362">_xlfn.TEXTJOIN(",",TRUE,IF(지하철역사_IC!$Q$2:$Q$439=AI362,지하철역사_IC!$P$2:$P$439,""))</f>
        <v>#VALUE!</v>
      </c>
      <c r="AK362" s="9" t="e" cm="1">
        <f t="array" ref="AK362">RADIANS(SMALL(SQRT((지하철역사_IC!$V$2:$V$439-표3_[[#This Row],[위도]])^2+(지하철역사_IC!$T$2:$T$439-표3_[[#This Row],[경도]])^2),1))*6378137</f>
        <v>#VALUE!</v>
      </c>
      <c r="AL362" t="str" cm="1">
        <f t="array" ref="AL3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2" t="e" cm="1">
        <f t="array" ref="AM362">kakaolatlon(표3_[[#This Row],[위도]],표3_[[#This Row],[경도]],"parcel")</f>
        <v>#VALUE!</v>
      </c>
      <c r="AN362" t="e">
        <f t="shared" si="29"/>
        <v>#VALUE!</v>
      </c>
      <c r="AO362" t="e">
        <f t="shared" si="30"/>
        <v>#VALUE!</v>
      </c>
      <c r="AP362" t="e">
        <f t="shared" si="31"/>
        <v>#VALUE!</v>
      </c>
      <c r="AQ362">
        <f t="shared" si="32"/>
        <v>9</v>
      </c>
      <c r="AR362" t="str">
        <f t="shared" si="33"/>
        <v>저</v>
      </c>
    </row>
    <row r="363" spans="32:44" x14ac:dyDescent="0.3">
      <c r="AF363" s="8" t="e" cm="1">
        <f t="array" ref="AF3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3" s="8" t="e" cm="1">
        <f t="array" ref="AG363">_xlfn.TEXTJOIN(",",TRUE,IF(지하철역사_IC!$B$2:$B$1282=AF363,지하철역사_IC!$A$2:$A$1282,""))</f>
        <v>#VALUE!</v>
      </c>
      <c r="AH363" s="9" t="e" cm="1">
        <f t="array" ref="AH363">RADIANS(SMALL(SQRT((지하철역사_IC!$D$2:$D$1282-표3_[[#This Row],[위도]])^2+(지하철역사_IC!$E$2:$E$1282-표3_[[#This Row],[경도]])^2),1))*6378137</f>
        <v>#VALUE!</v>
      </c>
      <c r="AI363" s="8" t="e" cm="1">
        <f t="array" ref="AI363">_xlfn.LET(_xlpm.data,(지하철역사_IC!$V$2:$V$225-표3_[[#This Row],[위도]])^2+(지하철역사_IC!$T$2:$T$225-표3_[[#This Row],[경도]])^2,INDEX(지하철역사_IC!$Q$2:$Q$439,MATCH(MIN(_xlpm.data),_xlpm.data,0)))</f>
        <v>#VALUE!</v>
      </c>
      <c r="AJ363" s="8" t="e" cm="1">
        <f t="array" ref="AJ363">_xlfn.TEXTJOIN(",",TRUE,IF(지하철역사_IC!$Q$2:$Q$439=AI363,지하철역사_IC!$P$2:$P$439,""))</f>
        <v>#VALUE!</v>
      </c>
      <c r="AK363" s="9" t="e" cm="1">
        <f t="array" ref="AK363">RADIANS(SMALL(SQRT((지하철역사_IC!$V$2:$V$439-표3_[[#This Row],[위도]])^2+(지하철역사_IC!$T$2:$T$439-표3_[[#This Row],[경도]])^2),1))*6378137</f>
        <v>#VALUE!</v>
      </c>
      <c r="AL363" t="str" cm="1">
        <f t="array" ref="AL3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3" t="e" cm="1">
        <f t="array" ref="AM363">kakaolatlon(표3_[[#This Row],[위도]],표3_[[#This Row],[경도]],"parcel")</f>
        <v>#VALUE!</v>
      </c>
      <c r="AN363" t="e">
        <f t="shared" si="29"/>
        <v>#VALUE!</v>
      </c>
      <c r="AO363" t="e">
        <f t="shared" si="30"/>
        <v>#VALUE!</v>
      </c>
      <c r="AP363" t="e">
        <f t="shared" si="31"/>
        <v>#VALUE!</v>
      </c>
      <c r="AQ363">
        <f t="shared" si="32"/>
        <v>9</v>
      </c>
      <c r="AR363" t="str">
        <f t="shared" si="33"/>
        <v>저</v>
      </c>
    </row>
    <row r="364" spans="32:44" x14ac:dyDescent="0.3">
      <c r="AF364" s="8" t="e" cm="1">
        <f t="array" ref="AF3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4" s="8" t="e" cm="1">
        <f t="array" ref="AG364">_xlfn.TEXTJOIN(",",TRUE,IF(지하철역사_IC!$B$2:$B$1282=AF364,지하철역사_IC!$A$2:$A$1282,""))</f>
        <v>#VALUE!</v>
      </c>
      <c r="AH364" s="9" t="e" cm="1">
        <f t="array" ref="AH364">RADIANS(SMALL(SQRT((지하철역사_IC!$D$2:$D$1282-표3_[[#This Row],[위도]])^2+(지하철역사_IC!$E$2:$E$1282-표3_[[#This Row],[경도]])^2),1))*6378137</f>
        <v>#VALUE!</v>
      </c>
      <c r="AI364" s="8" t="e" cm="1">
        <f t="array" ref="AI364">_xlfn.LET(_xlpm.data,(지하철역사_IC!$V$2:$V$225-표3_[[#This Row],[위도]])^2+(지하철역사_IC!$T$2:$T$225-표3_[[#This Row],[경도]])^2,INDEX(지하철역사_IC!$Q$2:$Q$439,MATCH(MIN(_xlpm.data),_xlpm.data,0)))</f>
        <v>#VALUE!</v>
      </c>
      <c r="AJ364" s="8" t="e" cm="1">
        <f t="array" ref="AJ364">_xlfn.TEXTJOIN(",",TRUE,IF(지하철역사_IC!$Q$2:$Q$439=AI364,지하철역사_IC!$P$2:$P$439,""))</f>
        <v>#VALUE!</v>
      </c>
      <c r="AK364" s="9" t="e" cm="1">
        <f t="array" ref="AK364">RADIANS(SMALL(SQRT((지하철역사_IC!$V$2:$V$439-표3_[[#This Row],[위도]])^2+(지하철역사_IC!$T$2:$T$439-표3_[[#This Row],[경도]])^2),1))*6378137</f>
        <v>#VALUE!</v>
      </c>
      <c r="AL364" t="str" cm="1">
        <f t="array" ref="AL3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4" t="e" cm="1">
        <f t="array" ref="AM364">kakaolatlon(표3_[[#This Row],[위도]],표3_[[#This Row],[경도]],"parcel")</f>
        <v>#VALUE!</v>
      </c>
      <c r="AN364" t="e">
        <f t="shared" si="29"/>
        <v>#VALUE!</v>
      </c>
      <c r="AO364" t="e">
        <f t="shared" si="30"/>
        <v>#VALUE!</v>
      </c>
      <c r="AP364" t="e">
        <f t="shared" si="31"/>
        <v>#VALUE!</v>
      </c>
      <c r="AQ364">
        <f t="shared" si="32"/>
        <v>9</v>
      </c>
      <c r="AR364" t="str">
        <f t="shared" si="33"/>
        <v>저</v>
      </c>
    </row>
    <row r="365" spans="32:44" x14ac:dyDescent="0.3">
      <c r="AF365" s="8" t="e" cm="1">
        <f t="array" ref="AF3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5" s="8" t="e" cm="1">
        <f t="array" ref="AG365">_xlfn.TEXTJOIN(",",TRUE,IF(지하철역사_IC!$B$2:$B$1282=AF365,지하철역사_IC!$A$2:$A$1282,""))</f>
        <v>#VALUE!</v>
      </c>
      <c r="AH365" s="9" t="e" cm="1">
        <f t="array" ref="AH365">RADIANS(SMALL(SQRT((지하철역사_IC!$D$2:$D$1282-표3_[[#This Row],[위도]])^2+(지하철역사_IC!$E$2:$E$1282-표3_[[#This Row],[경도]])^2),1))*6378137</f>
        <v>#VALUE!</v>
      </c>
      <c r="AI365" s="8" t="e" cm="1">
        <f t="array" ref="AI365">_xlfn.LET(_xlpm.data,(지하철역사_IC!$V$2:$V$225-표3_[[#This Row],[위도]])^2+(지하철역사_IC!$T$2:$T$225-표3_[[#This Row],[경도]])^2,INDEX(지하철역사_IC!$Q$2:$Q$439,MATCH(MIN(_xlpm.data),_xlpm.data,0)))</f>
        <v>#VALUE!</v>
      </c>
      <c r="AJ365" s="8" t="e" cm="1">
        <f t="array" ref="AJ365">_xlfn.TEXTJOIN(",",TRUE,IF(지하철역사_IC!$Q$2:$Q$439=AI365,지하철역사_IC!$P$2:$P$439,""))</f>
        <v>#VALUE!</v>
      </c>
      <c r="AK365" s="9" t="e" cm="1">
        <f t="array" ref="AK365">RADIANS(SMALL(SQRT((지하철역사_IC!$V$2:$V$439-표3_[[#This Row],[위도]])^2+(지하철역사_IC!$T$2:$T$439-표3_[[#This Row],[경도]])^2),1))*6378137</f>
        <v>#VALUE!</v>
      </c>
      <c r="AL365" t="str" cm="1">
        <f t="array" ref="AL3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5" t="e" cm="1">
        <f t="array" ref="AM365">kakaolatlon(표3_[[#This Row],[위도]],표3_[[#This Row],[경도]],"parcel")</f>
        <v>#VALUE!</v>
      </c>
      <c r="AN365" t="e">
        <f t="shared" si="29"/>
        <v>#VALUE!</v>
      </c>
      <c r="AO365" t="e">
        <f t="shared" si="30"/>
        <v>#VALUE!</v>
      </c>
      <c r="AP365" t="e">
        <f t="shared" si="31"/>
        <v>#VALUE!</v>
      </c>
      <c r="AQ365">
        <f t="shared" si="32"/>
        <v>9</v>
      </c>
      <c r="AR365" t="str">
        <f t="shared" si="33"/>
        <v>저</v>
      </c>
    </row>
    <row r="366" spans="32:44" x14ac:dyDescent="0.3">
      <c r="AF366" s="8" t="e" cm="1">
        <f t="array" ref="AF3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6" s="8" t="e" cm="1">
        <f t="array" ref="AG366">_xlfn.TEXTJOIN(",",TRUE,IF(지하철역사_IC!$B$2:$B$1282=AF366,지하철역사_IC!$A$2:$A$1282,""))</f>
        <v>#VALUE!</v>
      </c>
      <c r="AH366" s="9" t="e" cm="1">
        <f t="array" ref="AH366">RADIANS(SMALL(SQRT((지하철역사_IC!$D$2:$D$1282-표3_[[#This Row],[위도]])^2+(지하철역사_IC!$E$2:$E$1282-표3_[[#This Row],[경도]])^2),1))*6378137</f>
        <v>#VALUE!</v>
      </c>
      <c r="AI366" s="8" t="e" cm="1">
        <f t="array" ref="AI366">_xlfn.LET(_xlpm.data,(지하철역사_IC!$V$2:$V$225-표3_[[#This Row],[위도]])^2+(지하철역사_IC!$T$2:$T$225-표3_[[#This Row],[경도]])^2,INDEX(지하철역사_IC!$Q$2:$Q$439,MATCH(MIN(_xlpm.data),_xlpm.data,0)))</f>
        <v>#VALUE!</v>
      </c>
      <c r="AJ366" s="8" t="e" cm="1">
        <f t="array" ref="AJ366">_xlfn.TEXTJOIN(",",TRUE,IF(지하철역사_IC!$Q$2:$Q$439=AI366,지하철역사_IC!$P$2:$P$439,""))</f>
        <v>#VALUE!</v>
      </c>
      <c r="AK366" s="9" t="e" cm="1">
        <f t="array" ref="AK366">RADIANS(SMALL(SQRT((지하철역사_IC!$V$2:$V$439-표3_[[#This Row],[위도]])^2+(지하철역사_IC!$T$2:$T$439-표3_[[#This Row],[경도]])^2),1))*6378137</f>
        <v>#VALUE!</v>
      </c>
      <c r="AL366" t="str" cm="1">
        <f t="array" ref="AL3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6" t="e" cm="1">
        <f t="array" ref="AM366">kakaolatlon(표3_[[#This Row],[위도]],표3_[[#This Row],[경도]],"parcel")</f>
        <v>#VALUE!</v>
      </c>
      <c r="AN366" t="e">
        <f t="shared" si="29"/>
        <v>#VALUE!</v>
      </c>
      <c r="AO366" t="e">
        <f t="shared" si="30"/>
        <v>#VALUE!</v>
      </c>
      <c r="AP366" t="e">
        <f t="shared" si="31"/>
        <v>#VALUE!</v>
      </c>
      <c r="AQ366">
        <f t="shared" si="32"/>
        <v>9</v>
      </c>
      <c r="AR366" t="str">
        <f t="shared" si="33"/>
        <v>저</v>
      </c>
    </row>
    <row r="367" spans="32:44" x14ac:dyDescent="0.3">
      <c r="AF367" s="8" t="e" cm="1">
        <f t="array" ref="AF3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7" s="8" t="e" cm="1">
        <f t="array" ref="AG367">_xlfn.TEXTJOIN(",",TRUE,IF(지하철역사_IC!$B$2:$B$1282=AF367,지하철역사_IC!$A$2:$A$1282,""))</f>
        <v>#VALUE!</v>
      </c>
      <c r="AH367" s="9" t="e" cm="1">
        <f t="array" ref="AH367">RADIANS(SMALL(SQRT((지하철역사_IC!$D$2:$D$1282-표3_[[#This Row],[위도]])^2+(지하철역사_IC!$E$2:$E$1282-표3_[[#This Row],[경도]])^2),1))*6378137</f>
        <v>#VALUE!</v>
      </c>
      <c r="AI367" s="8" t="e" cm="1">
        <f t="array" ref="AI367">_xlfn.LET(_xlpm.data,(지하철역사_IC!$V$2:$V$225-표3_[[#This Row],[위도]])^2+(지하철역사_IC!$T$2:$T$225-표3_[[#This Row],[경도]])^2,INDEX(지하철역사_IC!$Q$2:$Q$439,MATCH(MIN(_xlpm.data),_xlpm.data,0)))</f>
        <v>#VALUE!</v>
      </c>
      <c r="AJ367" s="8" t="e" cm="1">
        <f t="array" ref="AJ367">_xlfn.TEXTJOIN(",",TRUE,IF(지하철역사_IC!$Q$2:$Q$439=AI367,지하철역사_IC!$P$2:$P$439,""))</f>
        <v>#VALUE!</v>
      </c>
      <c r="AK367" s="9" t="e" cm="1">
        <f t="array" ref="AK367">RADIANS(SMALL(SQRT((지하철역사_IC!$V$2:$V$439-표3_[[#This Row],[위도]])^2+(지하철역사_IC!$T$2:$T$439-표3_[[#This Row],[경도]])^2),1))*6378137</f>
        <v>#VALUE!</v>
      </c>
      <c r="AL367" t="str" cm="1">
        <f t="array" ref="AL3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7" t="e" cm="1">
        <f t="array" ref="AM367">kakaolatlon(표3_[[#This Row],[위도]],표3_[[#This Row],[경도]],"parcel")</f>
        <v>#VALUE!</v>
      </c>
      <c r="AN367" t="e">
        <f t="shared" si="29"/>
        <v>#VALUE!</v>
      </c>
      <c r="AO367" t="e">
        <f t="shared" si="30"/>
        <v>#VALUE!</v>
      </c>
      <c r="AP367" t="e">
        <f t="shared" si="31"/>
        <v>#VALUE!</v>
      </c>
      <c r="AQ367">
        <f t="shared" si="32"/>
        <v>9</v>
      </c>
      <c r="AR367" t="str">
        <f t="shared" si="33"/>
        <v>저</v>
      </c>
    </row>
    <row r="368" spans="32:44" x14ac:dyDescent="0.3">
      <c r="AF368" s="8" t="e" cm="1">
        <f t="array" ref="AF3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8" s="8" t="e" cm="1">
        <f t="array" ref="AG368">_xlfn.TEXTJOIN(",",TRUE,IF(지하철역사_IC!$B$2:$B$1282=AF368,지하철역사_IC!$A$2:$A$1282,""))</f>
        <v>#VALUE!</v>
      </c>
      <c r="AH368" s="9" t="e" cm="1">
        <f t="array" ref="AH368">RADIANS(SMALL(SQRT((지하철역사_IC!$D$2:$D$1282-표3_[[#This Row],[위도]])^2+(지하철역사_IC!$E$2:$E$1282-표3_[[#This Row],[경도]])^2),1))*6378137</f>
        <v>#VALUE!</v>
      </c>
      <c r="AI368" s="8" t="e" cm="1">
        <f t="array" ref="AI368">_xlfn.LET(_xlpm.data,(지하철역사_IC!$V$2:$V$225-표3_[[#This Row],[위도]])^2+(지하철역사_IC!$T$2:$T$225-표3_[[#This Row],[경도]])^2,INDEX(지하철역사_IC!$Q$2:$Q$439,MATCH(MIN(_xlpm.data),_xlpm.data,0)))</f>
        <v>#VALUE!</v>
      </c>
      <c r="AJ368" s="8" t="e" cm="1">
        <f t="array" ref="AJ368">_xlfn.TEXTJOIN(",",TRUE,IF(지하철역사_IC!$Q$2:$Q$439=AI368,지하철역사_IC!$P$2:$P$439,""))</f>
        <v>#VALUE!</v>
      </c>
      <c r="AK368" s="9" t="e" cm="1">
        <f t="array" ref="AK368">RADIANS(SMALL(SQRT((지하철역사_IC!$V$2:$V$439-표3_[[#This Row],[위도]])^2+(지하철역사_IC!$T$2:$T$439-표3_[[#This Row],[경도]])^2),1))*6378137</f>
        <v>#VALUE!</v>
      </c>
      <c r="AL368" t="str" cm="1">
        <f t="array" ref="AL3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8" t="e" cm="1">
        <f t="array" ref="AM368">kakaolatlon(표3_[[#This Row],[위도]],표3_[[#This Row],[경도]],"parcel")</f>
        <v>#VALUE!</v>
      </c>
      <c r="AN368" t="e">
        <f t="shared" si="29"/>
        <v>#VALUE!</v>
      </c>
      <c r="AO368" t="e">
        <f t="shared" si="30"/>
        <v>#VALUE!</v>
      </c>
      <c r="AP368" t="e">
        <f t="shared" si="31"/>
        <v>#VALUE!</v>
      </c>
      <c r="AQ368">
        <f t="shared" si="32"/>
        <v>9</v>
      </c>
      <c r="AR368" t="str">
        <f t="shared" si="33"/>
        <v>저</v>
      </c>
    </row>
    <row r="369" spans="32:44" x14ac:dyDescent="0.3">
      <c r="AF369" s="8" t="e" cm="1">
        <f t="array" ref="AF3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69" s="8" t="e" cm="1">
        <f t="array" ref="AG369">_xlfn.TEXTJOIN(",",TRUE,IF(지하철역사_IC!$B$2:$B$1282=AF369,지하철역사_IC!$A$2:$A$1282,""))</f>
        <v>#VALUE!</v>
      </c>
      <c r="AH369" s="9" t="e" cm="1">
        <f t="array" ref="AH369">RADIANS(SMALL(SQRT((지하철역사_IC!$D$2:$D$1282-표3_[[#This Row],[위도]])^2+(지하철역사_IC!$E$2:$E$1282-표3_[[#This Row],[경도]])^2),1))*6378137</f>
        <v>#VALUE!</v>
      </c>
      <c r="AI369" s="8" t="e" cm="1">
        <f t="array" ref="AI369">_xlfn.LET(_xlpm.data,(지하철역사_IC!$V$2:$V$225-표3_[[#This Row],[위도]])^2+(지하철역사_IC!$T$2:$T$225-표3_[[#This Row],[경도]])^2,INDEX(지하철역사_IC!$Q$2:$Q$439,MATCH(MIN(_xlpm.data),_xlpm.data,0)))</f>
        <v>#VALUE!</v>
      </c>
      <c r="AJ369" s="8" t="e" cm="1">
        <f t="array" ref="AJ369">_xlfn.TEXTJOIN(",",TRUE,IF(지하철역사_IC!$Q$2:$Q$439=AI369,지하철역사_IC!$P$2:$P$439,""))</f>
        <v>#VALUE!</v>
      </c>
      <c r="AK369" s="9" t="e" cm="1">
        <f t="array" ref="AK369">RADIANS(SMALL(SQRT((지하철역사_IC!$V$2:$V$439-표3_[[#This Row],[위도]])^2+(지하철역사_IC!$T$2:$T$439-표3_[[#This Row],[경도]])^2),1))*6378137</f>
        <v>#VALUE!</v>
      </c>
      <c r="AL369" t="str" cm="1">
        <f t="array" ref="AL3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69" t="e" cm="1">
        <f t="array" ref="AM369">kakaolatlon(표3_[[#This Row],[위도]],표3_[[#This Row],[경도]],"parcel")</f>
        <v>#VALUE!</v>
      </c>
      <c r="AN369" t="e">
        <f t="shared" si="29"/>
        <v>#VALUE!</v>
      </c>
      <c r="AO369" t="e">
        <f t="shared" si="30"/>
        <v>#VALUE!</v>
      </c>
      <c r="AP369" t="e">
        <f t="shared" si="31"/>
        <v>#VALUE!</v>
      </c>
      <c r="AQ369">
        <f t="shared" si="32"/>
        <v>9</v>
      </c>
      <c r="AR369" t="str">
        <f t="shared" si="33"/>
        <v>저</v>
      </c>
    </row>
    <row r="370" spans="32:44" x14ac:dyDescent="0.3">
      <c r="AF370" s="8" t="e" cm="1">
        <f t="array" ref="AF3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0" s="8" t="e" cm="1">
        <f t="array" ref="AG370">_xlfn.TEXTJOIN(",",TRUE,IF(지하철역사_IC!$B$2:$B$1282=AF370,지하철역사_IC!$A$2:$A$1282,""))</f>
        <v>#VALUE!</v>
      </c>
      <c r="AH370" s="9" t="e" cm="1">
        <f t="array" ref="AH370">RADIANS(SMALL(SQRT((지하철역사_IC!$D$2:$D$1282-표3_[[#This Row],[위도]])^2+(지하철역사_IC!$E$2:$E$1282-표3_[[#This Row],[경도]])^2),1))*6378137</f>
        <v>#VALUE!</v>
      </c>
      <c r="AI370" s="8" t="e" cm="1">
        <f t="array" ref="AI370">_xlfn.LET(_xlpm.data,(지하철역사_IC!$V$2:$V$225-표3_[[#This Row],[위도]])^2+(지하철역사_IC!$T$2:$T$225-표3_[[#This Row],[경도]])^2,INDEX(지하철역사_IC!$Q$2:$Q$439,MATCH(MIN(_xlpm.data),_xlpm.data,0)))</f>
        <v>#VALUE!</v>
      </c>
      <c r="AJ370" s="8" t="e" cm="1">
        <f t="array" ref="AJ370">_xlfn.TEXTJOIN(",",TRUE,IF(지하철역사_IC!$Q$2:$Q$439=AI370,지하철역사_IC!$P$2:$P$439,""))</f>
        <v>#VALUE!</v>
      </c>
      <c r="AK370" s="9" t="e" cm="1">
        <f t="array" ref="AK370">RADIANS(SMALL(SQRT((지하철역사_IC!$V$2:$V$439-표3_[[#This Row],[위도]])^2+(지하철역사_IC!$T$2:$T$439-표3_[[#This Row],[경도]])^2),1))*6378137</f>
        <v>#VALUE!</v>
      </c>
      <c r="AL370" t="str" cm="1">
        <f t="array" ref="AL3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0" t="e" cm="1">
        <f t="array" ref="AM370">kakaolatlon(표3_[[#This Row],[위도]],표3_[[#This Row],[경도]],"parcel")</f>
        <v>#VALUE!</v>
      </c>
      <c r="AN370" t="e">
        <f t="shared" si="29"/>
        <v>#VALUE!</v>
      </c>
      <c r="AO370" t="e">
        <f t="shared" si="30"/>
        <v>#VALUE!</v>
      </c>
      <c r="AP370" t="e">
        <f t="shared" si="31"/>
        <v>#VALUE!</v>
      </c>
      <c r="AQ370">
        <f t="shared" si="32"/>
        <v>9</v>
      </c>
      <c r="AR370" t="str">
        <f t="shared" si="33"/>
        <v>저</v>
      </c>
    </row>
    <row r="371" spans="32:44" x14ac:dyDescent="0.3">
      <c r="AF371" s="8" t="e" cm="1">
        <f t="array" ref="AF3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1" s="8" t="e" cm="1">
        <f t="array" ref="AG371">_xlfn.TEXTJOIN(",",TRUE,IF(지하철역사_IC!$B$2:$B$1282=AF371,지하철역사_IC!$A$2:$A$1282,""))</f>
        <v>#VALUE!</v>
      </c>
      <c r="AH371" s="9" t="e" cm="1">
        <f t="array" ref="AH371">RADIANS(SMALL(SQRT((지하철역사_IC!$D$2:$D$1282-표3_[[#This Row],[위도]])^2+(지하철역사_IC!$E$2:$E$1282-표3_[[#This Row],[경도]])^2),1))*6378137</f>
        <v>#VALUE!</v>
      </c>
      <c r="AI371" s="8" t="e" cm="1">
        <f t="array" ref="AI371">_xlfn.LET(_xlpm.data,(지하철역사_IC!$V$2:$V$225-표3_[[#This Row],[위도]])^2+(지하철역사_IC!$T$2:$T$225-표3_[[#This Row],[경도]])^2,INDEX(지하철역사_IC!$Q$2:$Q$439,MATCH(MIN(_xlpm.data),_xlpm.data,0)))</f>
        <v>#VALUE!</v>
      </c>
      <c r="AJ371" s="8" t="e" cm="1">
        <f t="array" ref="AJ371">_xlfn.TEXTJOIN(",",TRUE,IF(지하철역사_IC!$Q$2:$Q$439=AI371,지하철역사_IC!$P$2:$P$439,""))</f>
        <v>#VALUE!</v>
      </c>
      <c r="AK371" s="9" t="e" cm="1">
        <f t="array" ref="AK371">RADIANS(SMALL(SQRT((지하철역사_IC!$V$2:$V$439-표3_[[#This Row],[위도]])^2+(지하철역사_IC!$T$2:$T$439-표3_[[#This Row],[경도]])^2),1))*6378137</f>
        <v>#VALUE!</v>
      </c>
      <c r="AL371" t="str" cm="1">
        <f t="array" ref="AL3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1" t="e" cm="1">
        <f t="array" ref="AM371">kakaolatlon(표3_[[#This Row],[위도]],표3_[[#This Row],[경도]],"parcel")</f>
        <v>#VALUE!</v>
      </c>
      <c r="AN371" t="e">
        <f t="shared" si="29"/>
        <v>#VALUE!</v>
      </c>
      <c r="AO371" t="e">
        <f t="shared" si="30"/>
        <v>#VALUE!</v>
      </c>
      <c r="AP371" t="e">
        <f t="shared" si="31"/>
        <v>#VALUE!</v>
      </c>
      <c r="AQ371">
        <f t="shared" si="32"/>
        <v>9</v>
      </c>
      <c r="AR371" t="str">
        <f t="shared" si="33"/>
        <v>저</v>
      </c>
    </row>
    <row r="372" spans="32:44" x14ac:dyDescent="0.3">
      <c r="AF372" s="8" t="e" cm="1">
        <f t="array" ref="AF3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2" s="8" t="e" cm="1">
        <f t="array" ref="AG372">_xlfn.TEXTJOIN(",",TRUE,IF(지하철역사_IC!$B$2:$B$1282=AF372,지하철역사_IC!$A$2:$A$1282,""))</f>
        <v>#VALUE!</v>
      </c>
      <c r="AH372" s="9" t="e" cm="1">
        <f t="array" ref="AH372">RADIANS(SMALL(SQRT((지하철역사_IC!$D$2:$D$1282-표3_[[#This Row],[위도]])^2+(지하철역사_IC!$E$2:$E$1282-표3_[[#This Row],[경도]])^2),1))*6378137</f>
        <v>#VALUE!</v>
      </c>
      <c r="AI372" s="8" t="e" cm="1">
        <f t="array" ref="AI372">_xlfn.LET(_xlpm.data,(지하철역사_IC!$V$2:$V$225-표3_[[#This Row],[위도]])^2+(지하철역사_IC!$T$2:$T$225-표3_[[#This Row],[경도]])^2,INDEX(지하철역사_IC!$Q$2:$Q$439,MATCH(MIN(_xlpm.data),_xlpm.data,0)))</f>
        <v>#VALUE!</v>
      </c>
      <c r="AJ372" s="8" t="e" cm="1">
        <f t="array" ref="AJ372">_xlfn.TEXTJOIN(",",TRUE,IF(지하철역사_IC!$Q$2:$Q$439=AI372,지하철역사_IC!$P$2:$P$439,""))</f>
        <v>#VALUE!</v>
      </c>
      <c r="AK372" s="9" t="e" cm="1">
        <f t="array" ref="AK372">RADIANS(SMALL(SQRT((지하철역사_IC!$V$2:$V$439-표3_[[#This Row],[위도]])^2+(지하철역사_IC!$T$2:$T$439-표3_[[#This Row],[경도]])^2),1))*6378137</f>
        <v>#VALUE!</v>
      </c>
      <c r="AL372" t="str" cm="1">
        <f t="array" ref="AL3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2" t="e" cm="1">
        <f t="array" ref="AM372">kakaolatlon(표3_[[#This Row],[위도]],표3_[[#This Row],[경도]],"parcel")</f>
        <v>#VALUE!</v>
      </c>
      <c r="AN372" t="e">
        <f t="shared" si="29"/>
        <v>#VALUE!</v>
      </c>
      <c r="AO372" t="e">
        <f t="shared" si="30"/>
        <v>#VALUE!</v>
      </c>
      <c r="AP372" t="e">
        <f t="shared" si="31"/>
        <v>#VALUE!</v>
      </c>
      <c r="AQ372">
        <f t="shared" si="32"/>
        <v>9</v>
      </c>
      <c r="AR372" t="str">
        <f t="shared" si="33"/>
        <v>저</v>
      </c>
    </row>
    <row r="373" spans="32:44" x14ac:dyDescent="0.3">
      <c r="AF373" s="8" t="e" cm="1">
        <f t="array" ref="AF3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3" s="8" t="e" cm="1">
        <f t="array" ref="AG373">_xlfn.TEXTJOIN(",",TRUE,IF(지하철역사_IC!$B$2:$B$1282=AF373,지하철역사_IC!$A$2:$A$1282,""))</f>
        <v>#VALUE!</v>
      </c>
      <c r="AH373" s="9" t="e" cm="1">
        <f t="array" ref="AH373">RADIANS(SMALL(SQRT((지하철역사_IC!$D$2:$D$1282-표3_[[#This Row],[위도]])^2+(지하철역사_IC!$E$2:$E$1282-표3_[[#This Row],[경도]])^2),1))*6378137</f>
        <v>#VALUE!</v>
      </c>
      <c r="AI373" s="8" t="e" cm="1">
        <f t="array" ref="AI373">_xlfn.LET(_xlpm.data,(지하철역사_IC!$V$2:$V$225-표3_[[#This Row],[위도]])^2+(지하철역사_IC!$T$2:$T$225-표3_[[#This Row],[경도]])^2,INDEX(지하철역사_IC!$Q$2:$Q$439,MATCH(MIN(_xlpm.data),_xlpm.data,0)))</f>
        <v>#VALUE!</v>
      </c>
      <c r="AJ373" s="8" t="e" cm="1">
        <f t="array" ref="AJ373">_xlfn.TEXTJOIN(",",TRUE,IF(지하철역사_IC!$Q$2:$Q$439=AI373,지하철역사_IC!$P$2:$P$439,""))</f>
        <v>#VALUE!</v>
      </c>
      <c r="AK373" s="9" t="e" cm="1">
        <f t="array" ref="AK373">RADIANS(SMALL(SQRT((지하철역사_IC!$V$2:$V$439-표3_[[#This Row],[위도]])^2+(지하철역사_IC!$T$2:$T$439-표3_[[#This Row],[경도]])^2),1))*6378137</f>
        <v>#VALUE!</v>
      </c>
      <c r="AL373" t="str" cm="1">
        <f t="array" ref="AL3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3" t="e" cm="1">
        <f t="array" ref="AM373">kakaolatlon(표3_[[#This Row],[위도]],표3_[[#This Row],[경도]],"parcel")</f>
        <v>#VALUE!</v>
      </c>
      <c r="AN373" t="e">
        <f t="shared" si="29"/>
        <v>#VALUE!</v>
      </c>
      <c r="AO373" t="e">
        <f t="shared" si="30"/>
        <v>#VALUE!</v>
      </c>
      <c r="AP373" t="e">
        <f t="shared" si="31"/>
        <v>#VALUE!</v>
      </c>
      <c r="AQ373">
        <f t="shared" si="32"/>
        <v>9</v>
      </c>
      <c r="AR373" t="str">
        <f t="shared" si="33"/>
        <v>저</v>
      </c>
    </row>
    <row r="374" spans="32:44" x14ac:dyDescent="0.3">
      <c r="AF374" s="8" t="e" cm="1">
        <f t="array" ref="AF3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4" s="8" t="e" cm="1">
        <f t="array" ref="AG374">_xlfn.TEXTJOIN(",",TRUE,IF(지하철역사_IC!$B$2:$B$1282=AF374,지하철역사_IC!$A$2:$A$1282,""))</f>
        <v>#VALUE!</v>
      </c>
      <c r="AH374" s="9" t="e" cm="1">
        <f t="array" ref="AH374">RADIANS(SMALL(SQRT((지하철역사_IC!$D$2:$D$1282-표3_[[#This Row],[위도]])^2+(지하철역사_IC!$E$2:$E$1282-표3_[[#This Row],[경도]])^2),1))*6378137</f>
        <v>#VALUE!</v>
      </c>
      <c r="AI374" s="8" t="e" cm="1">
        <f t="array" ref="AI374">_xlfn.LET(_xlpm.data,(지하철역사_IC!$V$2:$V$225-표3_[[#This Row],[위도]])^2+(지하철역사_IC!$T$2:$T$225-표3_[[#This Row],[경도]])^2,INDEX(지하철역사_IC!$Q$2:$Q$439,MATCH(MIN(_xlpm.data),_xlpm.data,0)))</f>
        <v>#VALUE!</v>
      </c>
      <c r="AJ374" s="8" t="e" cm="1">
        <f t="array" ref="AJ374">_xlfn.TEXTJOIN(",",TRUE,IF(지하철역사_IC!$Q$2:$Q$439=AI374,지하철역사_IC!$P$2:$P$439,""))</f>
        <v>#VALUE!</v>
      </c>
      <c r="AK374" s="9" t="e" cm="1">
        <f t="array" ref="AK374">RADIANS(SMALL(SQRT((지하철역사_IC!$V$2:$V$439-표3_[[#This Row],[위도]])^2+(지하철역사_IC!$T$2:$T$439-표3_[[#This Row],[경도]])^2),1))*6378137</f>
        <v>#VALUE!</v>
      </c>
      <c r="AL374" t="str" cm="1">
        <f t="array" ref="AL3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4" t="e" cm="1">
        <f t="array" ref="AM374">kakaolatlon(표3_[[#This Row],[위도]],표3_[[#This Row],[경도]],"parcel")</f>
        <v>#VALUE!</v>
      </c>
      <c r="AN374" t="e">
        <f t="shared" si="29"/>
        <v>#VALUE!</v>
      </c>
      <c r="AO374" t="e">
        <f t="shared" si="30"/>
        <v>#VALUE!</v>
      </c>
      <c r="AP374" t="e">
        <f t="shared" si="31"/>
        <v>#VALUE!</v>
      </c>
      <c r="AQ374">
        <f t="shared" si="32"/>
        <v>9</v>
      </c>
      <c r="AR374" t="str">
        <f t="shared" si="33"/>
        <v>저</v>
      </c>
    </row>
    <row r="375" spans="32:44" x14ac:dyDescent="0.3">
      <c r="AF375" s="8" t="e" cm="1">
        <f t="array" ref="AF3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5" s="8" t="e" cm="1">
        <f t="array" ref="AG375">_xlfn.TEXTJOIN(",",TRUE,IF(지하철역사_IC!$B$2:$B$1282=AF375,지하철역사_IC!$A$2:$A$1282,""))</f>
        <v>#VALUE!</v>
      </c>
      <c r="AH375" s="9" t="e" cm="1">
        <f t="array" ref="AH375">RADIANS(SMALL(SQRT((지하철역사_IC!$D$2:$D$1282-표3_[[#This Row],[위도]])^2+(지하철역사_IC!$E$2:$E$1282-표3_[[#This Row],[경도]])^2),1))*6378137</f>
        <v>#VALUE!</v>
      </c>
      <c r="AI375" s="8" t="e" cm="1">
        <f t="array" ref="AI375">_xlfn.LET(_xlpm.data,(지하철역사_IC!$V$2:$V$225-표3_[[#This Row],[위도]])^2+(지하철역사_IC!$T$2:$T$225-표3_[[#This Row],[경도]])^2,INDEX(지하철역사_IC!$Q$2:$Q$439,MATCH(MIN(_xlpm.data),_xlpm.data,0)))</f>
        <v>#VALUE!</v>
      </c>
      <c r="AJ375" s="8" t="e" cm="1">
        <f t="array" ref="AJ375">_xlfn.TEXTJOIN(",",TRUE,IF(지하철역사_IC!$Q$2:$Q$439=AI375,지하철역사_IC!$P$2:$P$439,""))</f>
        <v>#VALUE!</v>
      </c>
      <c r="AK375" s="9" t="e" cm="1">
        <f t="array" ref="AK375">RADIANS(SMALL(SQRT((지하철역사_IC!$V$2:$V$439-표3_[[#This Row],[위도]])^2+(지하철역사_IC!$T$2:$T$439-표3_[[#This Row],[경도]])^2),1))*6378137</f>
        <v>#VALUE!</v>
      </c>
      <c r="AL375" t="str" cm="1">
        <f t="array" ref="AL3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5" t="e" cm="1">
        <f t="array" ref="AM375">kakaolatlon(표3_[[#This Row],[위도]],표3_[[#This Row],[경도]],"parcel")</f>
        <v>#VALUE!</v>
      </c>
      <c r="AN375" t="e">
        <f t="shared" si="29"/>
        <v>#VALUE!</v>
      </c>
      <c r="AO375" t="e">
        <f t="shared" si="30"/>
        <v>#VALUE!</v>
      </c>
      <c r="AP375" t="e">
        <f t="shared" si="31"/>
        <v>#VALUE!</v>
      </c>
      <c r="AQ375">
        <f t="shared" si="32"/>
        <v>9</v>
      </c>
      <c r="AR375" t="str">
        <f t="shared" si="33"/>
        <v>저</v>
      </c>
    </row>
    <row r="376" spans="32:44" x14ac:dyDescent="0.3">
      <c r="AF376" s="8" t="e" cm="1">
        <f t="array" ref="AF3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6" s="8" t="e" cm="1">
        <f t="array" ref="AG376">_xlfn.TEXTJOIN(",",TRUE,IF(지하철역사_IC!$B$2:$B$1282=AF376,지하철역사_IC!$A$2:$A$1282,""))</f>
        <v>#VALUE!</v>
      </c>
      <c r="AH376" s="9" t="e" cm="1">
        <f t="array" ref="AH376">RADIANS(SMALL(SQRT((지하철역사_IC!$D$2:$D$1282-표3_[[#This Row],[위도]])^2+(지하철역사_IC!$E$2:$E$1282-표3_[[#This Row],[경도]])^2),1))*6378137</f>
        <v>#VALUE!</v>
      </c>
      <c r="AI376" s="8" t="e" cm="1">
        <f t="array" ref="AI376">_xlfn.LET(_xlpm.data,(지하철역사_IC!$V$2:$V$225-표3_[[#This Row],[위도]])^2+(지하철역사_IC!$T$2:$T$225-표3_[[#This Row],[경도]])^2,INDEX(지하철역사_IC!$Q$2:$Q$439,MATCH(MIN(_xlpm.data),_xlpm.data,0)))</f>
        <v>#VALUE!</v>
      </c>
      <c r="AJ376" s="8" t="e" cm="1">
        <f t="array" ref="AJ376">_xlfn.TEXTJOIN(",",TRUE,IF(지하철역사_IC!$Q$2:$Q$439=AI376,지하철역사_IC!$P$2:$P$439,""))</f>
        <v>#VALUE!</v>
      </c>
      <c r="AK376" s="9" t="e" cm="1">
        <f t="array" ref="AK376">RADIANS(SMALL(SQRT((지하철역사_IC!$V$2:$V$439-표3_[[#This Row],[위도]])^2+(지하철역사_IC!$T$2:$T$439-표3_[[#This Row],[경도]])^2),1))*6378137</f>
        <v>#VALUE!</v>
      </c>
      <c r="AL376" t="str" cm="1">
        <f t="array" ref="AL3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6" t="e" cm="1">
        <f t="array" ref="AM376">kakaolatlon(표3_[[#This Row],[위도]],표3_[[#This Row],[경도]],"parcel")</f>
        <v>#VALUE!</v>
      </c>
      <c r="AN376" t="e">
        <f t="shared" si="29"/>
        <v>#VALUE!</v>
      </c>
      <c r="AO376" t="e">
        <f t="shared" si="30"/>
        <v>#VALUE!</v>
      </c>
      <c r="AP376" t="e">
        <f t="shared" si="31"/>
        <v>#VALUE!</v>
      </c>
      <c r="AQ376">
        <f t="shared" si="32"/>
        <v>9</v>
      </c>
      <c r="AR376" t="str">
        <f t="shared" si="33"/>
        <v>저</v>
      </c>
    </row>
    <row r="377" spans="32:44" x14ac:dyDescent="0.3">
      <c r="AF377" s="8" t="e" cm="1">
        <f t="array" ref="AF3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7" s="8" t="e" cm="1">
        <f t="array" ref="AG377">_xlfn.TEXTJOIN(",",TRUE,IF(지하철역사_IC!$B$2:$B$1282=AF377,지하철역사_IC!$A$2:$A$1282,""))</f>
        <v>#VALUE!</v>
      </c>
      <c r="AH377" s="9" t="e" cm="1">
        <f t="array" ref="AH377">RADIANS(SMALL(SQRT((지하철역사_IC!$D$2:$D$1282-표3_[[#This Row],[위도]])^2+(지하철역사_IC!$E$2:$E$1282-표3_[[#This Row],[경도]])^2),1))*6378137</f>
        <v>#VALUE!</v>
      </c>
      <c r="AI377" s="8" t="e" cm="1">
        <f t="array" ref="AI377">_xlfn.LET(_xlpm.data,(지하철역사_IC!$V$2:$V$225-표3_[[#This Row],[위도]])^2+(지하철역사_IC!$T$2:$T$225-표3_[[#This Row],[경도]])^2,INDEX(지하철역사_IC!$Q$2:$Q$439,MATCH(MIN(_xlpm.data),_xlpm.data,0)))</f>
        <v>#VALUE!</v>
      </c>
      <c r="AJ377" s="8" t="e" cm="1">
        <f t="array" ref="AJ377">_xlfn.TEXTJOIN(",",TRUE,IF(지하철역사_IC!$Q$2:$Q$439=AI377,지하철역사_IC!$P$2:$P$439,""))</f>
        <v>#VALUE!</v>
      </c>
      <c r="AK377" s="9" t="e" cm="1">
        <f t="array" ref="AK377">RADIANS(SMALL(SQRT((지하철역사_IC!$V$2:$V$439-표3_[[#This Row],[위도]])^2+(지하철역사_IC!$T$2:$T$439-표3_[[#This Row],[경도]])^2),1))*6378137</f>
        <v>#VALUE!</v>
      </c>
      <c r="AL377" t="str" cm="1">
        <f t="array" ref="AL3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7" t="e" cm="1">
        <f t="array" ref="AM377">kakaolatlon(표3_[[#This Row],[위도]],표3_[[#This Row],[경도]],"parcel")</f>
        <v>#VALUE!</v>
      </c>
      <c r="AN377" t="e">
        <f t="shared" si="29"/>
        <v>#VALUE!</v>
      </c>
      <c r="AO377" t="e">
        <f t="shared" si="30"/>
        <v>#VALUE!</v>
      </c>
      <c r="AP377" t="e">
        <f t="shared" si="31"/>
        <v>#VALUE!</v>
      </c>
      <c r="AQ377">
        <f t="shared" si="32"/>
        <v>9</v>
      </c>
      <c r="AR377" t="str">
        <f t="shared" si="33"/>
        <v>저</v>
      </c>
    </row>
    <row r="378" spans="32:44" x14ac:dyDescent="0.3">
      <c r="AF378" s="8" t="e" cm="1">
        <f t="array" ref="AF3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8" s="8" t="e" cm="1">
        <f t="array" ref="AG378">_xlfn.TEXTJOIN(",",TRUE,IF(지하철역사_IC!$B$2:$B$1282=AF378,지하철역사_IC!$A$2:$A$1282,""))</f>
        <v>#VALUE!</v>
      </c>
      <c r="AH378" s="9" t="e" cm="1">
        <f t="array" ref="AH378">RADIANS(SMALL(SQRT((지하철역사_IC!$D$2:$D$1282-표3_[[#This Row],[위도]])^2+(지하철역사_IC!$E$2:$E$1282-표3_[[#This Row],[경도]])^2),1))*6378137</f>
        <v>#VALUE!</v>
      </c>
      <c r="AI378" s="8" t="e" cm="1">
        <f t="array" ref="AI378">_xlfn.LET(_xlpm.data,(지하철역사_IC!$V$2:$V$225-표3_[[#This Row],[위도]])^2+(지하철역사_IC!$T$2:$T$225-표3_[[#This Row],[경도]])^2,INDEX(지하철역사_IC!$Q$2:$Q$439,MATCH(MIN(_xlpm.data),_xlpm.data,0)))</f>
        <v>#VALUE!</v>
      </c>
      <c r="AJ378" s="8" t="e" cm="1">
        <f t="array" ref="AJ378">_xlfn.TEXTJOIN(",",TRUE,IF(지하철역사_IC!$Q$2:$Q$439=AI378,지하철역사_IC!$P$2:$P$439,""))</f>
        <v>#VALUE!</v>
      </c>
      <c r="AK378" s="9" t="e" cm="1">
        <f t="array" ref="AK378">RADIANS(SMALL(SQRT((지하철역사_IC!$V$2:$V$439-표3_[[#This Row],[위도]])^2+(지하철역사_IC!$T$2:$T$439-표3_[[#This Row],[경도]])^2),1))*6378137</f>
        <v>#VALUE!</v>
      </c>
      <c r="AL378" t="str" cm="1">
        <f t="array" ref="AL3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8" t="e" cm="1">
        <f t="array" ref="AM378">kakaolatlon(표3_[[#This Row],[위도]],표3_[[#This Row],[경도]],"parcel")</f>
        <v>#VALUE!</v>
      </c>
      <c r="AN378" t="e">
        <f t="shared" si="29"/>
        <v>#VALUE!</v>
      </c>
      <c r="AO378" t="e">
        <f t="shared" si="30"/>
        <v>#VALUE!</v>
      </c>
      <c r="AP378" t="e">
        <f t="shared" si="31"/>
        <v>#VALUE!</v>
      </c>
      <c r="AQ378">
        <f t="shared" si="32"/>
        <v>9</v>
      </c>
      <c r="AR378" t="str">
        <f t="shared" si="33"/>
        <v>저</v>
      </c>
    </row>
    <row r="379" spans="32:44" x14ac:dyDescent="0.3">
      <c r="AF379" s="8" t="e" cm="1">
        <f t="array" ref="AF3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79" s="8" t="e" cm="1">
        <f t="array" ref="AG379">_xlfn.TEXTJOIN(",",TRUE,IF(지하철역사_IC!$B$2:$B$1282=AF379,지하철역사_IC!$A$2:$A$1282,""))</f>
        <v>#VALUE!</v>
      </c>
      <c r="AH379" s="9" t="e" cm="1">
        <f t="array" ref="AH379">RADIANS(SMALL(SQRT((지하철역사_IC!$D$2:$D$1282-표3_[[#This Row],[위도]])^2+(지하철역사_IC!$E$2:$E$1282-표3_[[#This Row],[경도]])^2),1))*6378137</f>
        <v>#VALUE!</v>
      </c>
      <c r="AI379" s="8" t="e" cm="1">
        <f t="array" ref="AI379">_xlfn.LET(_xlpm.data,(지하철역사_IC!$V$2:$V$225-표3_[[#This Row],[위도]])^2+(지하철역사_IC!$T$2:$T$225-표3_[[#This Row],[경도]])^2,INDEX(지하철역사_IC!$Q$2:$Q$439,MATCH(MIN(_xlpm.data),_xlpm.data,0)))</f>
        <v>#VALUE!</v>
      </c>
      <c r="AJ379" s="8" t="e" cm="1">
        <f t="array" ref="AJ379">_xlfn.TEXTJOIN(",",TRUE,IF(지하철역사_IC!$Q$2:$Q$439=AI379,지하철역사_IC!$P$2:$P$439,""))</f>
        <v>#VALUE!</v>
      </c>
      <c r="AK379" s="9" t="e" cm="1">
        <f t="array" ref="AK379">RADIANS(SMALL(SQRT((지하철역사_IC!$V$2:$V$439-표3_[[#This Row],[위도]])^2+(지하철역사_IC!$T$2:$T$439-표3_[[#This Row],[경도]])^2),1))*6378137</f>
        <v>#VALUE!</v>
      </c>
      <c r="AL379" t="str" cm="1">
        <f t="array" ref="AL3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79" t="e" cm="1">
        <f t="array" ref="AM379">kakaolatlon(표3_[[#This Row],[위도]],표3_[[#This Row],[경도]],"parcel")</f>
        <v>#VALUE!</v>
      </c>
      <c r="AN379" t="e">
        <f t="shared" si="29"/>
        <v>#VALUE!</v>
      </c>
      <c r="AO379" t="e">
        <f t="shared" si="30"/>
        <v>#VALUE!</v>
      </c>
      <c r="AP379" t="e">
        <f t="shared" si="31"/>
        <v>#VALUE!</v>
      </c>
      <c r="AQ379">
        <f t="shared" si="32"/>
        <v>9</v>
      </c>
      <c r="AR379" t="str">
        <f t="shared" si="33"/>
        <v>저</v>
      </c>
    </row>
    <row r="380" spans="32:44" x14ac:dyDescent="0.3">
      <c r="AF380" s="8" t="e" cm="1">
        <f t="array" ref="AF3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0" s="8" t="e" cm="1">
        <f t="array" ref="AG380">_xlfn.TEXTJOIN(",",TRUE,IF(지하철역사_IC!$B$2:$B$1282=AF380,지하철역사_IC!$A$2:$A$1282,""))</f>
        <v>#VALUE!</v>
      </c>
      <c r="AH380" s="9" t="e" cm="1">
        <f t="array" ref="AH380">RADIANS(SMALL(SQRT((지하철역사_IC!$D$2:$D$1282-표3_[[#This Row],[위도]])^2+(지하철역사_IC!$E$2:$E$1282-표3_[[#This Row],[경도]])^2),1))*6378137</f>
        <v>#VALUE!</v>
      </c>
      <c r="AI380" s="8" t="e" cm="1">
        <f t="array" ref="AI380">_xlfn.LET(_xlpm.data,(지하철역사_IC!$V$2:$V$225-표3_[[#This Row],[위도]])^2+(지하철역사_IC!$T$2:$T$225-표3_[[#This Row],[경도]])^2,INDEX(지하철역사_IC!$Q$2:$Q$439,MATCH(MIN(_xlpm.data),_xlpm.data,0)))</f>
        <v>#VALUE!</v>
      </c>
      <c r="AJ380" s="8" t="e" cm="1">
        <f t="array" ref="AJ380">_xlfn.TEXTJOIN(",",TRUE,IF(지하철역사_IC!$Q$2:$Q$439=AI380,지하철역사_IC!$P$2:$P$439,""))</f>
        <v>#VALUE!</v>
      </c>
      <c r="AK380" s="9" t="e" cm="1">
        <f t="array" ref="AK380">RADIANS(SMALL(SQRT((지하철역사_IC!$V$2:$V$439-표3_[[#This Row],[위도]])^2+(지하철역사_IC!$T$2:$T$439-표3_[[#This Row],[경도]])^2),1))*6378137</f>
        <v>#VALUE!</v>
      </c>
      <c r="AL380" t="str" cm="1">
        <f t="array" ref="AL3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0" t="e" cm="1">
        <f t="array" ref="AM380">kakaolatlon(표3_[[#This Row],[위도]],표3_[[#This Row],[경도]],"parcel")</f>
        <v>#VALUE!</v>
      </c>
      <c r="AN380" t="e">
        <f t="shared" si="29"/>
        <v>#VALUE!</v>
      </c>
      <c r="AO380" t="e">
        <f t="shared" si="30"/>
        <v>#VALUE!</v>
      </c>
      <c r="AP380" t="e">
        <f t="shared" si="31"/>
        <v>#VALUE!</v>
      </c>
      <c r="AQ380">
        <f t="shared" si="32"/>
        <v>9</v>
      </c>
      <c r="AR380" t="str">
        <f t="shared" si="33"/>
        <v>저</v>
      </c>
    </row>
    <row r="381" spans="32:44" x14ac:dyDescent="0.3">
      <c r="AF381" s="8" t="e" cm="1">
        <f t="array" ref="AF3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1" s="8" t="e" cm="1">
        <f t="array" ref="AG381">_xlfn.TEXTJOIN(",",TRUE,IF(지하철역사_IC!$B$2:$B$1282=AF381,지하철역사_IC!$A$2:$A$1282,""))</f>
        <v>#VALUE!</v>
      </c>
      <c r="AH381" s="9" t="e" cm="1">
        <f t="array" ref="AH381">RADIANS(SMALL(SQRT((지하철역사_IC!$D$2:$D$1282-표3_[[#This Row],[위도]])^2+(지하철역사_IC!$E$2:$E$1282-표3_[[#This Row],[경도]])^2),1))*6378137</f>
        <v>#VALUE!</v>
      </c>
      <c r="AI381" s="8" t="e" cm="1">
        <f t="array" ref="AI381">_xlfn.LET(_xlpm.data,(지하철역사_IC!$V$2:$V$225-표3_[[#This Row],[위도]])^2+(지하철역사_IC!$T$2:$T$225-표3_[[#This Row],[경도]])^2,INDEX(지하철역사_IC!$Q$2:$Q$439,MATCH(MIN(_xlpm.data),_xlpm.data,0)))</f>
        <v>#VALUE!</v>
      </c>
      <c r="AJ381" s="8" t="e" cm="1">
        <f t="array" ref="AJ381">_xlfn.TEXTJOIN(",",TRUE,IF(지하철역사_IC!$Q$2:$Q$439=AI381,지하철역사_IC!$P$2:$P$439,""))</f>
        <v>#VALUE!</v>
      </c>
      <c r="AK381" s="9" t="e" cm="1">
        <f t="array" ref="AK381">RADIANS(SMALL(SQRT((지하철역사_IC!$V$2:$V$439-표3_[[#This Row],[위도]])^2+(지하철역사_IC!$T$2:$T$439-표3_[[#This Row],[경도]])^2),1))*6378137</f>
        <v>#VALUE!</v>
      </c>
      <c r="AL381" t="str" cm="1">
        <f t="array" ref="AL3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1" t="e" cm="1">
        <f t="array" ref="AM381">kakaolatlon(표3_[[#This Row],[위도]],표3_[[#This Row],[경도]],"parcel")</f>
        <v>#VALUE!</v>
      </c>
      <c r="AN381" t="e">
        <f t="shared" si="29"/>
        <v>#VALUE!</v>
      </c>
      <c r="AO381" t="e">
        <f t="shared" si="30"/>
        <v>#VALUE!</v>
      </c>
      <c r="AP381" t="e">
        <f t="shared" si="31"/>
        <v>#VALUE!</v>
      </c>
      <c r="AQ381">
        <f t="shared" si="32"/>
        <v>9</v>
      </c>
      <c r="AR381" t="str">
        <f t="shared" si="33"/>
        <v>저</v>
      </c>
    </row>
    <row r="382" spans="32:44" x14ac:dyDescent="0.3">
      <c r="AF382" s="8" t="e" cm="1">
        <f t="array" ref="AF3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2" s="8" t="e" cm="1">
        <f t="array" ref="AG382">_xlfn.TEXTJOIN(",",TRUE,IF(지하철역사_IC!$B$2:$B$1282=AF382,지하철역사_IC!$A$2:$A$1282,""))</f>
        <v>#VALUE!</v>
      </c>
      <c r="AH382" s="9" t="e" cm="1">
        <f t="array" ref="AH382">RADIANS(SMALL(SQRT((지하철역사_IC!$D$2:$D$1282-표3_[[#This Row],[위도]])^2+(지하철역사_IC!$E$2:$E$1282-표3_[[#This Row],[경도]])^2),1))*6378137</f>
        <v>#VALUE!</v>
      </c>
      <c r="AI382" s="8" t="e" cm="1">
        <f t="array" ref="AI382">_xlfn.LET(_xlpm.data,(지하철역사_IC!$V$2:$V$225-표3_[[#This Row],[위도]])^2+(지하철역사_IC!$T$2:$T$225-표3_[[#This Row],[경도]])^2,INDEX(지하철역사_IC!$Q$2:$Q$439,MATCH(MIN(_xlpm.data),_xlpm.data,0)))</f>
        <v>#VALUE!</v>
      </c>
      <c r="AJ382" s="8" t="e" cm="1">
        <f t="array" ref="AJ382">_xlfn.TEXTJOIN(",",TRUE,IF(지하철역사_IC!$Q$2:$Q$439=AI382,지하철역사_IC!$P$2:$P$439,""))</f>
        <v>#VALUE!</v>
      </c>
      <c r="AK382" s="9" t="e" cm="1">
        <f t="array" ref="AK382">RADIANS(SMALL(SQRT((지하철역사_IC!$V$2:$V$439-표3_[[#This Row],[위도]])^2+(지하철역사_IC!$T$2:$T$439-표3_[[#This Row],[경도]])^2),1))*6378137</f>
        <v>#VALUE!</v>
      </c>
      <c r="AL382" t="str" cm="1">
        <f t="array" ref="AL3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2" t="e" cm="1">
        <f t="array" ref="AM382">kakaolatlon(표3_[[#This Row],[위도]],표3_[[#This Row],[경도]],"parcel")</f>
        <v>#VALUE!</v>
      </c>
      <c r="AN382" t="e">
        <f t="shared" si="29"/>
        <v>#VALUE!</v>
      </c>
      <c r="AO382" t="e">
        <f t="shared" si="30"/>
        <v>#VALUE!</v>
      </c>
      <c r="AP382" t="e">
        <f t="shared" si="31"/>
        <v>#VALUE!</v>
      </c>
      <c r="AQ382">
        <f t="shared" si="32"/>
        <v>9</v>
      </c>
      <c r="AR382" t="str">
        <f t="shared" si="33"/>
        <v>저</v>
      </c>
    </row>
    <row r="383" spans="32:44" x14ac:dyDescent="0.3">
      <c r="AF383" s="8" t="e" cm="1">
        <f t="array" ref="AF3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3" s="8" t="e" cm="1">
        <f t="array" ref="AG383">_xlfn.TEXTJOIN(",",TRUE,IF(지하철역사_IC!$B$2:$B$1282=AF383,지하철역사_IC!$A$2:$A$1282,""))</f>
        <v>#VALUE!</v>
      </c>
      <c r="AH383" s="9" t="e" cm="1">
        <f t="array" ref="AH383">RADIANS(SMALL(SQRT((지하철역사_IC!$D$2:$D$1282-표3_[[#This Row],[위도]])^2+(지하철역사_IC!$E$2:$E$1282-표3_[[#This Row],[경도]])^2),1))*6378137</f>
        <v>#VALUE!</v>
      </c>
      <c r="AI383" s="8" t="e" cm="1">
        <f t="array" ref="AI383">_xlfn.LET(_xlpm.data,(지하철역사_IC!$V$2:$V$225-표3_[[#This Row],[위도]])^2+(지하철역사_IC!$T$2:$T$225-표3_[[#This Row],[경도]])^2,INDEX(지하철역사_IC!$Q$2:$Q$439,MATCH(MIN(_xlpm.data),_xlpm.data,0)))</f>
        <v>#VALUE!</v>
      </c>
      <c r="AJ383" s="8" t="e" cm="1">
        <f t="array" ref="AJ383">_xlfn.TEXTJOIN(",",TRUE,IF(지하철역사_IC!$Q$2:$Q$439=AI383,지하철역사_IC!$P$2:$P$439,""))</f>
        <v>#VALUE!</v>
      </c>
      <c r="AK383" s="9" t="e" cm="1">
        <f t="array" ref="AK383">RADIANS(SMALL(SQRT((지하철역사_IC!$V$2:$V$439-표3_[[#This Row],[위도]])^2+(지하철역사_IC!$T$2:$T$439-표3_[[#This Row],[경도]])^2),1))*6378137</f>
        <v>#VALUE!</v>
      </c>
      <c r="AL383" t="str" cm="1">
        <f t="array" ref="AL3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3" t="e" cm="1">
        <f t="array" ref="AM383">kakaolatlon(표3_[[#This Row],[위도]],표3_[[#This Row],[경도]],"parcel")</f>
        <v>#VALUE!</v>
      </c>
      <c r="AN383" t="e">
        <f t="shared" si="29"/>
        <v>#VALUE!</v>
      </c>
      <c r="AO383" t="e">
        <f t="shared" si="30"/>
        <v>#VALUE!</v>
      </c>
      <c r="AP383" t="e">
        <f t="shared" si="31"/>
        <v>#VALUE!</v>
      </c>
      <c r="AQ383">
        <f t="shared" si="32"/>
        <v>9</v>
      </c>
      <c r="AR383" t="str">
        <f t="shared" si="33"/>
        <v>저</v>
      </c>
    </row>
    <row r="384" spans="32:44" x14ac:dyDescent="0.3">
      <c r="AF384" s="8" t="e" cm="1">
        <f t="array" ref="AF3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4" s="8" t="e" cm="1">
        <f t="array" ref="AG384">_xlfn.TEXTJOIN(",",TRUE,IF(지하철역사_IC!$B$2:$B$1282=AF384,지하철역사_IC!$A$2:$A$1282,""))</f>
        <v>#VALUE!</v>
      </c>
      <c r="AH384" s="9" t="e" cm="1">
        <f t="array" ref="AH384">RADIANS(SMALL(SQRT((지하철역사_IC!$D$2:$D$1282-표3_[[#This Row],[위도]])^2+(지하철역사_IC!$E$2:$E$1282-표3_[[#This Row],[경도]])^2),1))*6378137</f>
        <v>#VALUE!</v>
      </c>
      <c r="AI384" s="8" t="e" cm="1">
        <f t="array" ref="AI384">_xlfn.LET(_xlpm.data,(지하철역사_IC!$V$2:$V$225-표3_[[#This Row],[위도]])^2+(지하철역사_IC!$T$2:$T$225-표3_[[#This Row],[경도]])^2,INDEX(지하철역사_IC!$Q$2:$Q$439,MATCH(MIN(_xlpm.data),_xlpm.data,0)))</f>
        <v>#VALUE!</v>
      </c>
      <c r="AJ384" s="8" t="e" cm="1">
        <f t="array" ref="AJ384">_xlfn.TEXTJOIN(",",TRUE,IF(지하철역사_IC!$Q$2:$Q$439=AI384,지하철역사_IC!$P$2:$P$439,""))</f>
        <v>#VALUE!</v>
      </c>
      <c r="AK384" s="9" t="e" cm="1">
        <f t="array" ref="AK384">RADIANS(SMALL(SQRT((지하철역사_IC!$V$2:$V$439-표3_[[#This Row],[위도]])^2+(지하철역사_IC!$T$2:$T$439-표3_[[#This Row],[경도]])^2),1))*6378137</f>
        <v>#VALUE!</v>
      </c>
      <c r="AL384" t="str" cm="1">
        <f t="array" ref="AL3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4" t="e" cm="1">
        <f t="array" ref="AM384">kakaolatlon(표3_[[#This Row],[위도]],표3_[[#This Row],[경도]],"parcel")</f>
        <v>#VALUE!</v>
      </c>
      <c r="AN384" t="e">
        <f t="shared" si="29"/>
        <v>#VALUE!</v>
      </c>
      <c r="AO384" t="e">
        <f t="shared" si="30"/>
        <v>#VALUE!</v>
      </c>
      <c r="AP384" t="e">
        <f t="shared" si="31"/>
        <v>#VALUE!</v>
      </c>
      <c r="AQ384">
        <f t="shared" si="32"/>
        <v>9</v>
      </c>
      <c r="AR384" t="str">
        <f t="shared" si="33"/>
        <v>저</v>
      </c>
    </row>
    <row r="385" spans="32:44" x14ac:dyDescent="0.3">
      <c r="AF385" s="8" t="e" cm="1">
        <f t="array" ref="AF3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5" s="8" t="e" cm="1">
        <f t="array" ref="AG385">_xlfn.TEXTJOIN(",",TRUE,IF(지하철역사_IC!$B$2:$B$1282=AF385,지하철역사_IC!$A$2:$A$1282,""))</f>
        <v>#VALUE!</v>
      </c>
      <c r="AH385" s="9" t="e" cm="1">
        <f t="array" ref="AH385">RADIANS(SMALL(SQRT((지하철역사_IC!$D$2:$D$1282-표3_[[#This Row],[위도]])^2+(지하철역사_IC!$E$2:$E$1282-표3_[[#This Row],[경도]])^2),1))*6378137</f>
        <v>#VALUE!</v>
      </c>
      <c r="AI385" s="8" t="e" cm="1">
        <f t="array" ref="AI385">_xlfn.LET(_xlpm.data,(지하철역사_IC!$V$2:$V$225-표3_[[#This Row],[위도]])^2+(지하철역사_IC!$T$2:$T$225-표3_[[#This Row],[경도]])^2,INDEX(지하철역사_IC!$Q$2:$Q$439,MATCH(MIN(_xlpm.data),_xlpm.data,0)))</f>
        <v>#VALUE!</v>
      </c>
      <c r="AJ385" s="8" t="e" cm="1">
        <f t="array" ref="AJ385">_xlfn.TEXTJOIN(",",TRUE,IF(지하철역사_IC!$Q$2:$Q$439=AI385,지하철역사_IC!$P$2:$P$439,""))</f>
        <v>#VALUE!</v>
      </c>
      <c r="AK385" s="9" t="e" cm="1">
        <f t="array" ref="AK385">RADIANS(SMALL(SQRT((지하철역사_IC!$V$2:$V$439-표3_[[#This Row],[위도]])^2+(지하철역사_IC!$T$2:$T$439-표3_[[#This Row],[경도]])^2),1))*6378137</f>
        <v>#VALUE!</v>
      </c>
      <c r="AL385" t="str" cm="1">
        <f t="array" ref="AL3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5" t="e" cm="1">
        <f t="array" ref="AM385">kakaolatlon(표3_[[#This Row],[위도]],표3_[[#This Row],[경도]],"parcel")</f>
        <v>#VALUE!</v>
      </c>
      <c r="AN385" t="e">
        <f t="shared" si="29"/>
        <v>#VALUE!</v>
      </c>
      <c r="AO385" t="e">
        <f t="shared" si="30"/>
        <v>#VALUE!</v>
      </c>
      <c r="AP385" t="e">
        <f t="shared" si="31"/>
        <v>#VALUE!</v>
      </c>
      <c r="AQ385">
        <f t="shared" si="32"/>
        <v>9</v>
      </c>
      <c r="AR385" t="str">
        <f t="shared" si="33"/>
        <v>저</v>
      </c>
    </row>
    <row r="386" spans="32:44" x14ac:dyDescent="0.3">
      <c r="AF386" s="8" t="e" cm="1">
        <f t="array" ref="AF3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6" s="8" t="e" cm="1">
        <f t="array" ref="AG386">_xlfn.TEXTJOIN(",",TRUE,IF(지하철역사_IC!$B$2:$B$1282=AF386,지하철역사_IC!$A$2:$A$1282,""))</f>
        <v>#VALUE!</v>
      </c>
      <c r="AH386" s="9" t="e" cm="1">
        <f t="array" ref="AH386">RADIANS(SMALL(SQRT((지하철역사_IC!$D$2:$D$1282-표3_[[#This Row],[위도]])^2+(지하철역사_IC!$E$2:$E$1282-표3_[[#This Row],[경도]])^2),1))*6378137</f>
        <v>#VALUE!</v>
      </c>
      <c r="AI386" s="8" t="e" cm="1">
        <f t="array" ref="AI386">_xlfn.LET(_xlpm.data,(지하철역사_IC!$V$2:$V$225-표3_[[#This Row],[위도]])^2+(지하철역사_IC!$T$2:$T$225-표3_[[#This Row],[경도]])^2,INDEX(지하철역사_IC!$Q$2:$Q$439,MATCH(MIN(_xlpm.data),_xlpm.data,0)))</f>
        <v>#VALUE!</v>
      </c>
      <c r="AJ386" s="8" t="e" cm="1">
        <f t="array" ref="AJ386">_xlfn.TEXTJOIN(",",TRUE,IF(지하철역사_IC!$Q$2:$Q$439=AI386,지하철역사_IC!$P$2:$P$439,""))</f>
        <v>#VALUE!</v>
      </c>
      <c r="AK386" s="9" t="e" cm="1">
        <f t="array" ref="AK386">RADIANS(SMALL(SQRT((지하철역사_IC!$V$2:$V$439-표3_[[#This Row],[위도]])^2+(지하철역사_IC!$T$2:$T$439-표3_[[#This Row],[경도]])^2),1))*6378137</f>
        <v>#VALUE!</v>
      </c>
      <c r="AL386" t="str" cm="1">
        <f t="array" ref="AL3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6" t="e" cm="1">
        <f t="array" ref="AM386">kakaolatlon(표3_[[#This Row],[위도]],표3_[[#This Row],[경도]],"parcel")</f>
        <v>#VALUE!</v>
      </c>
      <c r="AN386" t="e">
        <f t="shared" si="29"/>
        <v>#VALUE!</v>
      </c>
      <c r="AO386" t="e">
        <f t="shared" si="30"/>
        <v>#VALUE!</v>
      </c>
      <c r="AP386" t="e">
        <f t="shared" si="31"/>
        <v>#VALUE!</v>
      </c>
      <c r="AQ386">
        <f t="shared" si="32"/>
        <v>9</v>
      </c>
      <c r="AR386" t="str">
        <f t="shared" si="33"/>
        <v>저</v>
      </c>
    </row>
    <row r="387" spans="32:44" x14ac:dyDescent="0.3">
      <c r="AF387" s="8" t="e" cm="1">
        <f t="array" ref="AF3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7" s="8" t="e" cm="1">
        <f t="array" ref="AG387">_xlfn.TEXTJOIN(",",TRUE,IF(지하철역사_IC!$B$2:$B$1282=AF387,지하철역사_IC!$A$2:$A$1282,""))</f>
        <v>#VALUE!</v>
      </c>
      <c r="AH387" s="9" t="e" cm="1">
        <f t="array" ref="AH387">RADIANS(SMALL(SQRT((지하철역사_IC!$D$2:$D$1282-표3_[[#This Row],[위도]])^2+(지하철역사_IC!$E$2:$E$1282-표3_[[#This Row],[경도]])^2),1))*6378137</f>
        <v>#VALUE!</v>
      </c>
      <c r="AI387" s="8" t="e" cm="1">
        <f t="array" ref="AI387">_xlfn.LET(_xlpm.data,(지하철역사_IC!$V$2:$V$225-표3_[[#This Row],[위도]])^2+(지하철역사_IC!$T$2:$T$225-표3_[[#This Row],[경도]])^2,INDEX(지하철역사_IC!$Q$2:$Q$439,MATCH(MIN(_xlpm.data),_xlpm.data,0)))</f>
        <v>#VALUE!</v>
      </c>
      <c r="AJ387" s="8" t="e" cm="1">
        <f t="array" ref="AJ387">_xlfn.TEXTJOIN(",",TRUE,IF(지하철역사_IC!$Q$2:$Q$439=AI387,지하철역사_IC!$P$2:$P$439,""))</f>
        <v>#VALUE!</v>
      </c>
      <c r="AK387" s="9" t="e" cm="1">
        <f t="array" ref="AK387">RADIANS(SMALL(SQRT((지하철역사_IC!$V$2:$V$439-표3_[[#This Row],[위도]])^2+(지하철역사_IC!$T$2:$T$439-표3_[[#This Row],[경도]])^2),1))*6378137</f>
        <v>#VALUE!</v>
      </c>
      <c r="AL387" t="str" cm="1">
        <f t="array" ref="AL3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7" t="e" cm="1">
        <f t="array" ref="AM387">kakaolatlon(표3_[[#This Row],[위도]],표3_[[#This Row],[경도]],"parcel")</f>
        <v>#VALUE!</v>
      </c>
      <c r="AN387" t="e">
        <f t="shared" ref="AN387:AN450" si="34">VALUE(LEFT($W387,FIND("년",$W387)-1))</f>
        <v>#VALUE!</v>
      </c>
      <c r="AO387" t="e">
        <f t="shared" ref="AO387:AO450" si="35">IF(FIND("년",$W387)=3,MID($W387,FIND("년",$W387)+1,FIND("년",$W387)-1),MID($W387,FIND("년",$W387)+1,FIND("년",$W387)))</f>
        <v>#VALUE!</v>
      </c>
      <c r="AP387" t="e">
        <f t="shared" ref="AP387:AP450" si="36">IF(AN387&lt;11,10,IF(AND(AN387&lt;25,AO387="이내"),25,26))</f>
        <v>#VALUE!</v>
      </c>
      <c r="AQ387">
        <f t="shared" ref="AQ387:AQ450" si="37">IF(P387&lt;10,9,IF(P387&lt;20,10,IF(P387&lt;30,20,IF(P387&lt;40,30,40))))</f>
        <v>9</v>
      </c>
      <c r="AR387" t="str">
        <f t="shared" ref="AR387:AR450" si="38">IF(D387="상가",IF(G387="1","1층",IF(G387="전체층","전체층",IF(LEFT(G387,1)="B","B1",IF(G387&lt;6,"저",IF(G387/H387&lt;=$BC$9,"저",IF(G387/H387&lt;=$BC$10,"중","고")))))),IF(LEFT(G387,1)="B","B1",IF(H387&lt;6,"저",IF(G387/H387&lt;=$BC$2,"저",IF(G387/H387&lt;=$BC$3,"중","고")))))</f>
        <v>저</v>
      </c>
    </row>
    <row r="388" spans="32:44" x14ac:dyDescent="0.3">
      <c r="AF388" s="8" t="e" cm="1">
        <f t="array" ref="AF3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8" s="8" t="e" cm="1">
        <f t="array" ref="AG388">_xlfn.TEXTJOIN(",",TRUE,IF(지하철역사_IC!$B$2:$B$1282=AF388,지하철역사_IC!$A$2:$A$1282,""))</f>
        <v>#VALUE!</v>
      </c>
      <c r="AH388" s="9" t="e" cm="1">
        <f t="array" ref="AH388">RADIANS(SMALL(SQRT((지하철역사_IC!$D$2:$D$1282-표3_[[#This Row],[위도]])^2+(지하철역사_IC!$E$2:$E$1282-표3_[[#This Row],[경도]])^2),1))*6378137</f>
        <v>#VALUE!</v>
      </c>
      <c r="AI388" s="8" t="e" cm="1">
        <f t="array" ref="AI388">_xlfn.LET(_xlpm.data,(지하철역사_IC!$V$2:$V$225-표3_[[#This Row],[위도]])^2+(지하철역사_IC!$T$2:$T$225-표3_[[#This Row],[경도]])^2,INDEX(지하철역사_IC!$Q$2:$Q$439,MATCH(MIN(_xlpm.data),_xlpm.data,0)))</f>
        <v>#VALUE!</v>
      </c>
      <c r="AJ388" s="8" t="e" cm="1">
        <f t="array" ref="AJ388">_xlfn.TEXTJOIN(",",TRUE,IF(지하철역사_IC!$Q$2:$Q$439=AI388,지하철역사_IC!$P$2:$P$439,""))</f>
        <v>#VALUE!</v>
      </c>
      <c r="AK388" s="9" t="e" cm="1">
        <f t="array" ref="AK388">RADIANS(SMALL(SQRT((지하철역사_IC!$V$2:$V$439-표3_[[#This Row],[위도]])^2+(지하철역사_IC!$T$2:$T$439-표3_[[#This Row],[경도]])^2),1))*6378137</f>
        <v>#VALUE!</v>
      </c>
      <c r="AL388" t="str" cm="1">
        <f t="array" ref="AL3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8" t="e" cm="1">
        <f t="array" ref="AM388">kakaolatlon(표3_[[#This Row],[위도]],표3_[[#This Row],[경도]],"parcel")</f>
        <v>#VALUE!</v>
      </c>
      <c r="AN388" t="e">
        <f t="shared" si="34"/>
        <v>#VALUE!</v>
      </c>
      <c r="AO388" t="e">
        <f t="shared" si="35"/>
        <v>#VALUE!</v>
      </c>
      <c r="AP388" t="e">
        <f t="shared" si="36"/>
        <v>#VALUE!</v>
      </c>
      <c r="AQ388">
        <f t="shared" si="37"/>
        <v>9</v>
      </c>
      <c r="AR388" t="str">
        <f t="shared" si="38"/>
        <v>저</v>
      </c>
    </row>
    <row r="389" spans="32:44" x14ac:dyDescent="0.3">
      <c r="AF389" s="8" t="e" cm="1">
        <f t="array" ref="AF3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89" s="8" t="e" cm="1">
        <f t="array" ref="AG389">_xlfn.TEXTJOIN(",",TRUE,IF(지하철역사_IC!$B$2:$B$1282=AF389,지하철역사_IC!$A$2:$A$1282,""))</f>
        <v>#VALUE!</v>
      </c>
      <c r="AH389" s="9" t="e" cm="1">
        <f t="array" ref="AH389">RADIANS(SMALL(SQRT((지하철역사_IC!$D$2:$D$1282-표3_[[#This Row],[위도]])^2+(지하철역사_IC!$E$2:$E$1282-표3_[[#This Row],[경도]])^2),1))*6378137</f>
        <v>#VALUE!</v>
      </c>
      <c r="AI389" s="8" t="e" cm="1">
        <f t="array" ref="AI389">_xlfn.LET(_xlpm.data,(지하철역사_IC!$V$2:$V$225-표3_[[#This Row],[위도]])^2+(지하철역사_IC!$T$2:$T$225-표3_[[#This Row],[경도]])^2,INDEX(지하철역사_IC!$Q$2:$Q$439,MATCH(MIN(_xlpm.data),_xlpm.data,0)))</f>
        <v>#VALUE!</v>
      </c>
      <c r="AJ389" s="8" t="e" cm="1">
        <f t="array" ref="AJ389">_xlfn.TEXTJOIN(",",TRUE,IF(지하철역사_IC!$Q$2:$Q$439=AI389,지하철역사_IC!$P$2:$P$439,""))</f>
        <v>#VALUE!</v>
      </c>
      <c r="AK389" s="9" t="e" cm="1">
        <f t="array" ref="AK389">RADIANS(SMALL(SQRT((지하철역사_IC!$V$2:$V$439-표3_[[#This Row],[위도]])^2+(지하철역사_IC!$T$2:$T$439-표3_[[#This Row],[경도]])^2),1))*6378137</f>
        <v>#VALUE!</v>
      </c>
      <c r="AL389" t="str" cm="1">
        <f t="array" ref="AL3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89" t="e" cm="1">
        <f t="array" ref="AM389">kakaolatlon(표3_[[#This Row],[위도]],표3_[[#This Row],[경도]],"parcel")</f>
        <v>#VALUE!</v>
      </c>
      <c r="AN389" t="e">
        <f t="shared" si="34"/>
        <v>#VALUE!</v>
      </c>
      <c r="AO389" t="e">
        <f t="shared" si="35"/>
        <v>#VALUE!</v>
      </c>
      <c r="AP389" t="e">
        <f t="shared" si="36"/>
        <v>#VALUE!</v>
      </c>
      <c r="AQ389">
        <f t="shared" si="37"/>
        <v>9</v>
      </c>
      <c r="AR389" t="str">
        <f t="shared" si="38"/>
        <v>저</v>
      </c>
    </row>
    <row r="390" spans="32:44" x14ac:dyDescent="0.3">
      <c r="AF390" s="8" t="e" cm="1">
        <f t="array" ref="AF3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0" s="8" t="e" cm="1">
        <f t="array" ref="AG390">_xlfn.TEXTJOIN(",",TRUE,IF(지하철역사_IC!$B$2:$B$1282=AF390,지하철역사_IC!$A$2:$A$1282,""))</f>
        <v>#VALUE!</v>
      </c>
      <c r="AH390" s="9" t="e" cm="1">
        <f t="array" ref="AH390">RADIANS(SMALL(SQRT((지하철역사_IC!$D$2:$D$1282-표3_[[#This Row],[위도]])^2+(지하철역사_IC!$E$2:$E$1282-표3_[[#This Row],[경도]])^2),1))*6378137</f>
        <v>#VALUE!</v>
      </c>
      <c r="AI390" s="8" t="e" cm="1">
        <f t="array" ref="AI390">_xlfn.LET(_xlpm.data,(지하철역사_IC!$V$2:$V$225-표3_[[#This Row],[위도]])^2+(지하철역사_IC!$T$2:$T$225-표3_[[#This Row],[경도]])^2,INDEX(지하철역사_IC!$Q$2:$Q$439,MATCH(MIN(_xlpm.data),_xlpm.data,0)))</f>
        <v>#VALUE!</v>
      </c>
      <c r="AJ390" s="8" t="e" cm="1">
        <f t="array" ref="AJ390">_xlfn.TEXTJOIN(",",TRUE,IF(지하철역사_IC!$Q$2:$Q$439=AI390,지하철역사_IC!$P$2:$P$439,""))</f>
        <v>#VALUE!</v>
      </c>
      <c r="AK390" s="9" t="e" cm="1">
        <f t="array" ref="AK390">RADIANS(SMALL(SQRT((지하철역사_IC!$V$2:$V$439-표3_[[#This Row],[위도]])^2+(지하철역사_IC!$T$2:$T$439-표3_[[#This Row],[경도]])^2),1))*6378137</f>
        <v>#VALUE!</v>
      </c>
      <c r="AL390" t="str" cm="1">
        <f t="array" ref="AL3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0" t="e" cm="1">
        <f t="array" ref="AM390">kakaolatlon(표3_[[#This Row],[위도]],표3_[[#This Row],[경도]],"parcel")</f>
        <v>#VALUE!</v>
      </c>
      <c r="AN390" t="e">
        <f t="shared" si="34"/>
        <v>#VALUE!</v>
      </c>
      <c r="AO390" t="e">
        <f t="shared" si="35"/>
        <v>#VALUE!</v>
      </c>
      <c r="AP390" t="e">
        <f t="shared" si="36"/>
        <v>#VALUE!</v>
      </c>
      <c r="AQ390">
        <f t="shared" si="37"/>
        <v>9</v>
      </c>
      <c r="AR390" t="str">
        <f t="shared" si="38"/>
        <v>저</v>
      </c>
    </row>
    <row r="391" spans="32:44" x14ac:dyDescent="0.3">
      <c r="AF391" s="8" t="e" cm="1">
        <f t="array" ref="AF3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1" s="8" t="e" cm="1">
        <f t="array" ref="AG391">_xlfn.TEXTJOIN(",",TRUE,IF(지하철역사_IC!$B$2:$B$1282=AF391,지하철역사_IC!$A$2:$A$1282,""))</f>
        <v>#VALUE!</v>
      </c>
      <c r="AH391" s="9" t="e" cm="1">
        <f t="array" ref="AH391">RADIANS(SMALL(SQRT((지하철역사_IC!$D$2:$D$1282-표3_[[#This Row],[위도]])^2+(지하철역사_IC!$E$2:$E$1282-표3_[[#This Row],[경도]])^2),1))*6378137</f>
        <v>#VALUE!</v>
      </c>
      <c r="AI391" s="8" t="e" cm="1">
        <f t="array" ref="AI391">_xlfn.LET(_xlpm.data,(지하철역사_IC!$V$2:$V$225-표3_[[#This Row],[위도]])^2+(지하철역사_IC!$T$2:$T$225-표3_[[#This Row],[경도]])^2,INDEX(지하철역사_IC!$Q$2:$Q$439,MATCH(MIN(_xlpm.data),_xlpm.data,0)))</f>
        <v>#VALUE!</v>
      </c>
      <c r="AJ391" s="8" t="e" cm="1">
        <f t="array" ref="AJ391">_xlfn.TEXTJOIN(",",TRUE,IF(지하철역사_IC!$Q$2:$Q$439=AI391,지하철역사_IC!$P$2:$P$439,""))</f>
        <v>#VALUE!</v>
      </c>
      <c r="AK391" s="9" t="e" cm="1">
        <f t="array" ref="AK391">RADIANS(SMALL(SQRT((지하철역사_IC!$V$2:$V$439-표3_[[#This Row],[위도]])^2+(지하철역사_IC!$T$2:$T$439-표3_[[#This Row],[경도]])^2),1))*6378137</f>
        <v>#VALUE!</v>
      </c>
      <c r="AL391" t="str" cm="1">
        <f t="array" ref="AL3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1" t="e" cm="1">
        <f t="array" ref="AM391">kakaolatlon(표3_[[#This Row],[위도]],표3_[[#This Row],[경도]],"parcel")</f>
        <v>#VALUE!</v>
      </c>
      <c r="AN391" t="e">
        <f t="shared" si="34"/>
        <v>#VALUE!</v>
      </c>
      <c r="AO391" t="e">
        <f t="shared" si="35"/>
        <v>#VALUE!</v>
      </c>
      <c r="AP391" t="e">
        <f t="shared" si="36"/>
        <v>#VALUE!</v>
      </c>
      <c r="AQ391">
        <f t="shared" si="37"/>
        <v>9</v>
      </c>
      <c r="AR391" t="str">
        <f t="shared" si="38"/>
        <v>저</v>
      </c>
    </row>
    <row r="392" spans="32:44" x14ac:dyDescent="0.3">
      <c r="AF392" s="8" t="e" cm="1">
        <f t="array" ref="AF3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2" s="8" t="e" cm="1">
        <f t="array" ref="AG392">_xlfn.TEXTJOIN(",",TRUE,IF(지하철역사_IC!$B$2:$B$1282=AF392,지하철역사_IC!$A$2:$A$1282,""))</f>
        <v>#VALUE!</v>
      </c>
      <c r="AH392" s="9" t="e" cm="1">
        <f t="array" ref="AH392">RADIANS(SMALL(SQRT((지하철역사_IC!$D$2:$D$1282-표3_[[#This Row],[위도]])^2+(지하철역사_IC!$E$2:$E$1282-표3_[[#This Row],[경도]])^2),1))*6378137</f>
        <v>#VALUE!</v>
      </c>
      <c r="AI392" s="8" t="e" cm="1">
        <f t="array" ref="AI392">_xlfn.LET(_xlpm.data,(지하철역사_IC!$V$2:$V$225-표3_[[#This Row],[위도]])^2+(지하철역사_IC!$T$2:$T$225-표3_[[#This Row],[경도]])^2,INDEX(지하철역사_IC!$Q$2:$Q$439,MATCH(MIN(_xlpm.data),_xlpm.data,0)))</f>
        <v>#VALUE!</v>
      </c>
      <c r="AJ392" s="8" t="e" cm="1">
        <f t="array" ref="AJ392">_xlfn.TEXTJOIN(",",TRUE,IF(지하철역사_IC!$Q$2:$Q$439=AI392,지하철역사_IC!$P$2:$P$439,""))</f>
        <v>#VALUE!</v>
      </c>
      <c r="AK392" s="9" t="e" cm="1">
        <f t="array" ref="AK392">RADIANS(SMALL(SQRT((지하철역사_IC!$V$2:$V$439-표3_[[#This Row],[위도]])^2+(지하철역사_IC!$T$2:$T$439-표3_[[#This Row],[경도]])^2),1))*6378137</f>
        <v>#VALUE!</v>
      </c>
      <c r="AL392" t="str" cm="1">
        <f t="array" ref="AL3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2" t="e" cm="1">
        <f t="array" ref="AM392">kakaolatlon(표3_[[#This Row],[위도]],표3_[[#This Row],[경도]],"parcel")</f>
        <v>#VALUE!</v>
      </c>
      <c r="AN392" t="e">
        <f t="shared" si="34"/>
        <v>#VALUE!</v>
      </c>
      <c r="AO392" t="e">
        <f t="shared" si="35"/>
        <v>#VALUE!</v>
      </c>
      <c r="AP392" t="e">
        <f t="shared" si="36"/>
        <v>#VALUE!</v>
      </c>
      <c r="AQ392">
        <f t="shared" si="37"/>
        <v>9</v>
      </c>
      <c r="AR392" t="str">
        <f t="shared" si="38"/>
        <v>저</v>
      </c>
    </row>
    <row r="393" spans="32:44" x14ac:dyDescent="0.3">
      <c r="AF393" s="8" t="e" cm="1">
        <f t="array" ref="AF3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3" s="8" t="e" cm="1">
        <f t="array" ref="AG393">_xlfn.TEXTJOIN(",",TRUE,IF(지하철역사_IC!$B$2:$B$1282=AF393,지하철역사_IC!$A$2:$A$1282,""))</f>
        <v>#VALUE!</v>
      </c>
      <c r="AH393" s="9" t="e" cm="1">
        <f t="array" ref="AH393">RADIANS(SMALL(SQRT((지하철역사_IC!$D$2:$D$1282-표3_[[#This Row],[위도]])^2+(지하철역사_IC!$E$2:$E$1282-표3_[[#This Row],[경도]])^2),1))*6378137</f>
        <v>#VALUE!</v>
      </c>
      <c r="AI393" s="8" t="e" cm="1">
        <f t="array" ref="AI393">_xlfn.LET(_xlpm.data,(지하철역사_IC!$V$2:$V$225-표3_[[#This Row],[위도]])^2+(지하철역사_IC!$T$2:$T$225-표3_[[#This Row],[경도]])^2,INDEX(지하철역사_IC!$Q$2:$Q$439,MATCH(MIN(_xlpm.data),_xlpm.data,0)))</f>
        <v>#VALUE!</v>
      </c>
      <c r="AJ393" s="8" t="e" cm="1">
        <f t="array" ref="AJ393">_xlfn.TEXTJOIN(",",TRUE,IF(지하철역사_IC!$Q$2:$Q$439=AI393,지하철역사_IC!$P$2:$P$439,""))</f>
        <v>#VALUE!</v>
      </c>
      <c r="AK393" s="9" t="e" cm="1">
        <f t="array" ref="AK393">RADIANS(SMALL(SQRT((지하철역사_IC!$V$2:$V$439-표3_[[#This Row],[위도]])^2+(지하철역사_IC!$T$2:$T$439-표3_[[#This Row],[경도]])^2),1))*6378137</f>
        <v>#VALUE!</v>
      </c>
      <c r="AL393" t="str" cm="1">
        <f t="array" ref="AL3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3" t="e" cm="1">
        <f t="array" ref="AM393">kakaolatlon(표3_[[#This Row],[위도]],표3_[[#This Row],[경도]],"parcel")</f>
        <v>#VALUE!</v>
      </c>
      <c r="AN393" t="e">
        <f t="shared" si="34"/>
        <v>#VALUE!</v>
      </c>
      <c r="AO393" t="e">
        <f t="shared" si="35"/>
        <v>#VALUE!</v>
      </c>
      <c r="AP393" t="e">
        <f t="shared" si="36"/>
        <v>#VALUE!</v>
      </c>
      <c r="AQ393">
        <f t="shared" si="37"/>
        <v>9</v>
      </c>
      <c r="AR393" t="str">
        <f t="shared" si="38"/>
        <v>저</v>
      </c>
    </row>
    <row r="394" spans="32:44" x14ac:dyDescent="0.3">
      <c r="AF394" s="8" t="e" cm="1">
        <f t="array" ref="AF3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4" s="8" t="e" cm="1">
        <f t="array" ref="AG394">_xlfn.TEXTJOIN(",",TRUE,IF(지하철역사_IC!$B$2:$B$1282=AF394,지하철역사_IC!$A$2:$A$1282,""))</f>
        <v>#VALUE!</v>
      </c>
      <c r="AH394" s="9" t="e" cm="1">
        <f t="array" ref="AH394">RADIANS(SMALL(SQRT((지하철역사_IC!$D$2:$D$1282-표3_[[#This Row],[위도]])^2+(지하철역사_IC!$E$2:$E$1282-표3_[[#This Row],[경도]])^2),1))*6378137</f>
        <v>#VALUE!</v>
      </c>
      <c r="AI394" s="8" t="e" cm="1">
        <f t="array" ref="AI394">_xlfn.LET(_xlpm.data,(지하철역사_IC!$V$2:$V$225-표3_[[#This Row],[위도]])^2+(지하철역사_IC!$T$2:$T$225-표3_[[#This Row],[경도]])^2,INDEX(지하철역사_IC!$Q$2:$Q$439,MATCH(MIN(_xlpm.data),_xlpm.data,0)))</f>
        <v>#VALUE!</v>
      </c>
      <c r="AJ394" s="8" t="e" cm="1">
        <f t="array" ref="AJ394">_xlfn.TEXTJOIN(",",TRUE,IF(지하철역사_IC!$Q$2:$Q$439=AI394,지하철역사_IC!$P$2:$P$439,""))</f>
        <v>#VALUE!</v>
      </c>
      <c r="AK394" s="9" t="e" cm="1">
        <f t="array" ref="AK394">RADIANS(SMALL(SQRT((지하철역사_IC!$V$2:$V$439-표3_[[#This Row],[위도]])^2+(지하철역사_IC!$T$2:$T$439-표3_[[#This Row],[경도]])^2),1))*6378137</f>
        <v>#VALUE!</v>
      </c>
      <c r="AL394" t="str" cm="1">
        <f t="array" ref="AL3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4" t="e" cm="1">
        <f t="array" ref="AM394">kakaolatlon(표3_[[#This Row],[위도]],표3_[[#This Row],[경도]],"parcel")</f>
        <v>#VALUE!</v>
      </c>
      <c r="AN394" t="e">
        <f t="shared" si="34"/>
        <v>#VALUE!</v>
      </c>
      <c r="AO394" t="e">
        <f t="shared" si="35"/>
        <v>#VALUE!</v>
      </c>
      <c r="AP394" t="e">
        <f t="shared" si="36"/>
        <v>#VALUE!</v>
      </c>
      <c r="AQ394">
        <f t="shared" si="37"/>
        <v>9</v>
      </c>
      <c r="AR394" t="str">
        <f t="shared" si="38"/>
        <v>저</v>
      </c>
    </row>
    <row r="395" spans="32:44" x14ac:dyDescent="0.3">
      <c r="AF395" s="8" t="e" cm="1">
        <f t="array" ref="AF3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5" s="8" t="e" cm="1">
        <f t="array" ref="AG395">_xlfn.TEXTJOIN(",",TRUE,IF(지하철역사_IC!$B$2:$B$1282=AF395,지하철역사_IC!$A$2:$A$1282,""))</f>
        <v>#VALUE!</v>
      </c>
      <c r="AH395" s="9" t="e" cm="1">
        <f t="array" ref="AH395">RADIANS(SMALL(SQRT((지하철역사_IC!$D$2:$D$1282-표3_[[#This Row],[위도]])^2+(지하철역사_IC!$E$2:$E$1282-표3_[[#This Row],[경도]])^2),1))*6378137</f>
        <v>#VALUE!</v>
      </c>
      <c r="AI395" s="8" t="e" cm="1">
        <f t="array" ref="AI395">_xlfn.LET(_xlpm.data,(지하철역사_IC!$V$2:$V$225-표3_[[#This Row],[위도]])^2+(지하철역사_IC!$T$2:$T$225-표3_[[#This Row],[경도]])^2,INDEX(지하철역사_IC!$Q$2:$Q$439,MATCH(MIN(_xlpm.data),_xlpm.data,0)))</f>
        <v>#VALUE!</v>
      </c>
      <c r="AJ395" s="8" t="e" cm="1">
        <f t="array" ref="AJ395">_xlfn.TEXTJOIN(",",TRUE,IF(지하철역사_IC!$Q$2:$Q$439=AI395,지하철역사_IC!$P$2:$P$439,""))</f>
        <v>#VALUE!</v>
      </c>
      <c r="AK395" s="9" t="e" cm="1">
        <f t="array" ref="AK395">RADIANS(SMALL(SQRT((지하철역사_IC!$V$2:$V$439-표3_[[#This Row],[위도]])^2+(지하철역사_IC!$T$2:$T$439-표3_[[#This Row],[경도]])^2),1))*6378137</f>
        <v>#VALUE!</v>
      </c>
      <c r="AL395" t="str" cm="1">
        <f t="array" ref="AL3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5" t="e" cm="1">
        <f t="array" ref="AM395">kakaolatlon(표3_[[#This Row],[위도]],표3_[[#This Row],[경도]],"parcel")</f>
        <v>#VALUE!</v>
      </c>
      <c r="AN395" t="e">
        <f t="shared" si="34"/>
        <v>#VALUE!</v>
      </c>
      <c r="AO395" t="e">
        <f t="shared" si="35"/>
        <v>#VALUE!</v>
      </c>
      <c r="AP395" t="e">
        <f t="shared" si="36"/>
        <v>#VALUE!</v>
      </c>
      <c r="AQ395">
        <f t="shared" si="37"/>
        <v>9</v>
      </c>
      <c r="AR395" t="str">
        <f t="shared" si="38"/>
        <v>저</v>
      </c>
    </row>
    <row r="396" spans="32:44" x14ac:dyDescent="0.3">
      <c r="AF396" s="8" t="e" cm="1">
        <f t="array" ref="AF3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6" s="8" t="e" cm="1">
        <f t="array" ref="AG396">_xlfn.TEXTJOIN(",",TRUE,IF(지하철역사_IC!$B$2:$B$1282=AF396,지하철역사_IC!$A$2:$A$1282,""))</f>
        <v>#VALUE!</v>
      </c>
      <c r="AH396" s="9" t="e" cm="1">
        <f t="array" ref="AH396">RADIANS(SMALL(SQRT((지하철역사_IC!$D$2:$D$1282-표3_[[#This Row],[위도]])^2+(지하철역사_IC!$E$2:$E$1282-표3_[[#This Row],[경도]])^2),1))*6378137</f>
        <v>#VALUE!</v>
      </c>
      <c r="AI396" s="8" t="e" cm="1">
        <f t="array" ref="AI396">_xlfn.LET(_xlpm.data,(지하철역사_IC!$V$2:$V$225-표3_[[#This Row],[위도]])^2+(지하철역사_IC!$T$2:$T$225-표3_[[#This Row],[경도]])^2,INDEX(지하철역사_IC!$Q$2:$Q$439,MATCH(MIN(_xlpm.data),_xlpm.data,0)))</f>
        <v>#VALUE!</v>
      </c>
      <c r="AJ396" s="8" t="e" cm="1">
        <f t="array" ref="AJ396">_xlfn.TEXTJOIN(",",TRUE,IF(지하철역사_IC!$Q$2:$Q$439=AI396,지하철역사_IC!$P$2:$P$439,""))</f>
        <v>#VALUE!</v>
      </c>
      <c r="AK396" s="9" t="e" cm="1">
        <f t="array" ref="AK396">RADIANS(SMALL(SQRT((지하철역사_IC!$V$2:$V$439-표3_[[#This Row],[위도]])^2+(지하철역사_IC!$T$2:$T$439-표3_[[#This Row],[경도]])^2),1))*6378137</f>
        <v>#VALUE!</v>
      </c>
      <c r="AL396" t="str" cm="1">
        <f t="array" ref="AL3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6" t="e" cm="1">
        <f t="array" ref="AM396">kakaolatlon(표3_[[#This Row],[위도]],표3_[[#This Row],[경도]],"parcel")</f>
        <v>#VALUE!</v>
      </c>
      <c r="AN396" t="e">
        <f t="shared" si="34"/>
        <v>#VALUE!</v>
      </c>
      <c r="AO396" t="e">
        <f t="shared" si="35"/>
        <v>#VALUE!</v>
      </c>
      <c r="AP396" t="e">
        <f t="shared" si="36"/>
        <v>#VALUE!</v>
      </c>
      <c r="AQ396">
        <f t="shared" si="37"/>
        <v>9</v>
      </c>
      <c r="AR396" t="str">
        <f t="shared" si="38"/>
        <v>저</v>
      </c>
    </row>
    <row r="397" spans="32:44" x14ac:dyDescent="0.3">
      <c r="AF397" s="8" t="e" cm="1">
        <f t="array" ref="AF3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7" s="8" t="e" cm="1">
        <f t="array" ref="AG397">_xlfn.TEXTJOIN(",",TRUE,IF(지하철역사_IC!$B$2:$B$1282=AF397,지하철역사_IC!$A$2:$A$1282,""))</f>
        <v>#VALUE!</v>
      </c>
      <c r="AH397" s="9" t="e" cm="1">
        <f t="array" ref="AH397">RADIANS(SMALL(SQRT((지하철역사_IC!$D$2:$D$1282-표3_[[#This Row],[위도]])^2+(지하철역사_IC!$E$2:$E$1282-표3_[[#This Row],[경도]])^2),1))*6378137</f>
        <v>#VALUE!</v>
      </c>
      <c r="AI397" s="8" t="e" cm="1">
        <f t="array" ref="AI397">_xlfn.LET(_xlpm.data,(지하철역사_IC!$V$2:$V$225-표3_[[#This Row],[위도]])^2+(지하철역사_IC!$T$2:$T$225-표3_[[#This Row],[경도]])^2,INDEX(지하철역사_IC!$Q$2:$Q$439,MATCH(MIN(_xlpm.data),_xlpm.data,0)))</f>
        <v>#VALUE!</v>
      </c>
      <c r="AJ397" s="8" t="e" cm="1">
        <f t="array" ref="AJ397">_xlfn.TEXTJOIN(",",TRUE,IF(지하철역사_IC!$Q$2:$Q$439=AI397,지하철역사_IC!$P$2:$P$439,""))</f>
        <v>#VALUE!</v>
      </c>
      <c r="AK397" s="9" t="e" cm="1">
        <f t="array" ref="AK397">RADIANS(SMALL(SQRT((지하철역사_IC!$V$2:$V$439-표3_[[#This Row],[위도]])^2+(지하철역사_IC!$T$2:$T$439-표3_[[#This Row],[경도]])^2),1))*6378137</f>
        <v>#VALUE!</v>
      </c>
      <c r="AL397" t="str" cm="1">
        <f t="array" ref="AL3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7" t="e" cm="1">
        <f t="array" ref="AM397">kakaolatlon(표3_[[#This Row],[위도]],표3_[[#This Row],[경도]],"parcel")</f>
        <v>#VALUE!</v>
      </c>
      <c r="AN397" t="e">
        <f t="shared" si="34"/>
        <v>#VALUE!</v>
      </c>
      <c r="AO397" t="e">
        <f t="shared" si="35"/>
        <v>#VALUE!</v>
      </c>
      <c r="AP397" t="e">
        <f t="shared" si="36"/>
        <v>#VALUE!</v>
      </c>
      <c r="AQ397">
        <f t="shared" si="37"/>
        <v>9</v>
      </c>
      <c r="AR397" t="str">
        <f t="shared" si="38"/>
        <v>저</v>
      </c>
    </row>
    <row r="398" spans="32:44" x14ac:dyDescent="0.3">
      <c r="AF398" s="8" t="e" cm="1">
        <f t="array" ref="AF3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8" s="8" t="e" cm="1">
        <f t="array" ref="AG398">_xlfn.TEXTJOIN(",",TRUE,IF(지하철역사_IC!$B$2:$B$1282=AF398,지하철역사_IC!$A$2:$A$1282,""))</f>
        <v>#VALUE!</v>
      </c>
      <c r="AH398" s="9" t="e" cm="1">
        <f t="array" ref="AH398">RADIANS(SMALL(SQRT((지하철역사_IC!$D$2:$D$1282-표3_[[#This Row],[위도]])^2+(지하철역사_IC!$E$2:$E$1282-표3_[[#This Row],[경도]])^2),1))*6378137</f>
        <v>#VALUE!</v>
      </c>
      <c r="AI398" s="8" t="e" cm="1">
        <f t="array" ref="AI398">_xlfn.LET(_xlpm.data,(지하철역사_IC!$V$2:$V$225-표3_[[#This Row],[위도]])^2+(지하철역사_IC!$T$2:$T$225-표3_[[#This Row],[경도]])^2,INDEX(지하철역사_IC!$Q$2:$Q$439,MATCH(MIN(_xlpm.data),_xlpm.data,0)))</f>
        <v>#VALUE!</v>
      </c>
      <c r="AJ398" s="8" t="e" cm="1">
        <f t="array" ref="AJ398">_xlfn.TEXTJOIN(",",TRUE,IF(지하철역사_IC!$Q$2:$Q$439=AI398,지하철역사_IC!$P$2:$P$439,""))</f>
        <v>#VALUE!</v>
      </c>
      <c r="AK398" s="9" t="e" cm="1">
        <f t="array" ref="AK398">RADIANS(SMALL(SQRT((지하철역사_IC!$V$2:$V$439-표3_[[#This Row],[위도]])^2+(지하철역사_IC!$T$2:$T$439-표3_[[#This Row],[경도]])^2),1))*6378137</f>
        <v>#VALUE!</v>
      </c>
      <c r="AL398" t="str" cm="1">
        <f t="array" ref="AL3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8" t="e" cm="1">
        <f t="array" ref="AM398">kakaolatlon(표3_[[#This Row],[위도]],표3_[[#This Row],[경도]],"parcel")</f>
        <v>#VALUE!</v>
      </c>
      <c r="AN398" t="e">
        <f t="shared" si="34"/>
        <v>#VALUE!</v>
      </c>
      <c r="AO398" t="e">
        <f t="shared" si="35"/>
        <v>#VALUE!</v>
      </c>
      <c r="AP398" t="e">
        <f t="shared" si="36"/>
        <v>#VALUE!</v>
      </c>
      <c r="AQ398">
        <f t="shared" si="37"/>
        <v>9</v>
      </c>
      <c r="AR398" t="str">
        <f t="shared" si="38"/>
        <v>저</v>
      </c>
    </row>
    <row r="399" spans="32:44" x14ac:dyDescent="0.3">
      <c r="AF399" s="8" t="e" cm="1">
        <f t="array" ref="AF3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399" s="8" t="e" cm="1">
        <f t="array" ref="AG399">_xlfn.TEXTJOIN(",",TRUE,IF(지하철역사_IC!$B$2:$B$1282=AF399,지하철역사_IC!$A$2:$A$1282,""))</f>
        <v>#VALUE!</v>
      </c>
      <c r="AH399" s="9" t="e" cm="1">
        <f t="array" ref="AH399">RADIANS(SMALL(SQRT((지하철역사_IC!$D$2:$D$1282-표3_[[#This Row],[위도]])^2+(지하철역사_IC!$E$2:$E$1282-표3_[[#This Row],[경도]])^2),1))*6378137</f>
        <v>#VALUE!</v>
      </c>
      <c r="AI399" s="8" t="e" cm="1">
        <f t="array" ref="AI399">_xlfn.LET(_xlpm.data,(지하철역사_IC!$V$2:$V$225-표3_[[#This Row],[위도]])^2+(지하철역사_IC!$T$2:$T$225-표3_[[#This Row],[경도]])^2,INDEX(지하철역사_IC!$Q$2:$Q$439,MATCH(MIN(_xlpm.data),_xlpm.data,0)))</f>
        <v>#VALUE!</v>
      </c>
      <c r="AJ399" s="8" t="e" cm="1">
        <f t="array" ref="AJ399">_xlfn.TEXTJOIN(",",TRUE,IF(지하철역사_IC!$Q$2:$Q$439=AI399,지하철역사_IC!$P$2:$P$439,""))</f>
        <v>#VALUE!</v>
      </c>
      <c r="AK399" s="9" t="e" cm="1">
        <f t="array" ref="AK399">RADIANS(SMALL(SQRT((지하철역사_IC!$V$2:$V$439-표3_[[#This Row],[위도]])^2+(지하철역사_IC!$T$2:$T$439-표3_[[#This Row],[경도]])^2),1))*6378137</f>
        <v>#VALUE!</v>
      </c>
      <c r="AL399" t="str" cm="1">
        <f t="array" ref="AL3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399" t="e" cm="1">
        <f t="array" ref="AM399">kakaolatlon(표3_[[#This Row],[위도]],표3_[[#This Row],[경도]],"parcel")</f>
        <v>#VALUE!</v>
      </c>
      <c r="AN399" t="e">
        <f t="shared" si="34"/>
        <v>#VALUE!</v>
      </c>
      <c r="AO399" t="e">
        <f t="shared" si="35"/>
        <v>#VALUE!</v>
      </c>
      <c r="AP399" t="e">
        <f t="shared" si="36"/>
        <v>#VALUE!</v>
      </c>
      <c r="AQ399">
        <f t="shared" si="37"/>
        <v>9</v>
      </c>
      <c r="AR399" t="str">
        <f t="shared" si="38"/>
        <v>저</v>
      </c>
    </row>
    <row r="400" spans="32:44" x14ac:dyDescent="0.3">
      <c r="AF400" s="8" t="e" cm="1">
        <f t="array" ref="AF4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0" s="8" t="e" cm="1">
        <f t="array" ref="AG400">_xlfn.TEXTJOIN(",",TRUE,IF(지하철역사_IC!$B$2:$B$1282=AF400,지하철역사_IC!$A$2:$A$1282,""))</f>
        <v>#VALUE!</v>
      </c>
      <c r="AH400" s="9" t="e" cm="1">
        <f t="array" ref="AH400">RADIANS(SMALL(SQRT((지하철역사_IC!$D$2:$D$1282-표3_[[#This Row],[위도]])^2+(지하철역사_IC!$E$2:$E$1282-표3_[[#This Row],[경도]])^2),1))*6378137</f>
        <v>#VALUE!</v>
      </c>
      <c r="AI400" s="8" t="e" cm="1">
        <f t="array" ref="AI400">_xlfn.LET(_xlpm.data,(지하철역사_IC!$V$2:$V$225-표3_[[#This Row],[위도]])^2+(지하철역사_IC!$T$2:$T$225-표3_[[#This Row],[경도]])^2,INDEX(지하철역사_IC!$Q$2:$Q$439,MATCH(MIN(_xlpm.data),_xlpm.data,0)))</f>
        <v>#VALUE!</v>
      </c>
      <c r="AJ400" s="8" t="e" cm="1">
        <f t="array" ref="AJ400">_xlfn.TEXTJOIN(",",TRUE,IF(지하철역사_IC!$Q$2:$Q$439=AI400,지하철역사_IC!$P$2:$P$439,""))</f>
        <v>#VALUE!</v>
      </c>
      <c r="AK400" s="9" t="e" cm="1">
        <f t="array" ref="AK400">RADIANS(SMALL(SQRT((지하철역사_IC!$V$2:$V$439-표3_[[#This Row],[위도]])^2+(지하철역사_IC!$T$2:$T$439-표3_[[#This Row],[경도]])^2),1))*6378137</f>
        <v>#VALUE!</v>
      </c>
      <c r="AL400" t="str" cm="1">
        <f t="array" ref="AL4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0" t="e" cm="1">
        <f t="array" ref="AM400">kakaolatlon(표3_[[#This Row],[위도]],표3_[[#This Row],[경도]],"parcel")</f>
        <v>#VALUE!</v>
      </c>
      <c r="AN400" t="e">
        <f t="shared" si="34"/>
        <v>#VALUE!</v>
      </c>
      <c r="AO400" t="e">
        <f t="shared" si="35"/>
        <v>#VALUE!</v>
      </c>
      <c r="AP400" t="e">
        <f t="shared" si="36"/>
        <v>#VALUE!</v>
      </c>
      <c r="AQ400">
        <f t="shared" si="37"/>
        <v>9</v>
      </c>
      <c r="AR400" t="str">
        <f t="shared" si="38"/>
        <v>저</v>
      </c>
    </row>
    <row r="401" spans="32:44" x14ac:dyDescent="0.3">
      <c r="AF401" s="8" t="e" cm="1">
        <f t="array" ref="AF4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1" s="8" t="e" cm="1">
        <f t="array" ref="AG401">_xlfn.TEXTJOIN(",",TRUE,IF(지하철역사_IC!$B$2:$B$1282=AF401,지하철역사_IC!$A$2:$A$1282,""))</f>
        <v>#VALUE!</v>
      </c>
      <c r="AH401" s="9" t="e" cm="1">
        <f t="array" ref="AH401">RADIANS(SMALL(SQRT((지하철역사_IC!$D$2:$D$1282-표3_[[#This Row],[위도]])^2+(지하철역사_IC!$E$2:$E$1282-표3_[[#This Row],[경도]])^2),1))*6378137</f>
        <v>#VALUE!</v>
      </c>
      <c r="AI401" s="8" t="e" cm="1">
        <f t="array" ref="AI401">_xlfn.LET(_xlpm.data,(지하철역사_IC!$V$2:$V$225-표3_[[#This Row],[위도]])^2+(지하철역사_IC!$T$2:$T$225-표3_[[#This Row],[경도]])^2,INDEX(지하철역사_IC!$Q$2:$Q$439,MATCH(MIN(_xlpm.data),_xlpm.data,0)))</f>
        <v>#VALUE!</v>
      </c>
      <c r="AJ401" s="8" t="e" cm="1">
        <f t="array" ref="AJ401">_xlfn.TEXTJOIN(",",TRUE,IF(지하철역사_IC!$Q$2:$Q$439=AI401,지하철역사_IC!$P$2:$P$439,""))</f>
        <v>#VALUE!</v>
      </c>
      <c r="AK401" s="9" t="e" cm="1">
        <f t="array" ref="AK401">RADIANS(SMALL(SQRT((지하철역사_IC!$V$2:$V$439-표3_[[#This Row],[위도]])^2+(지하철역사_IC!$T$2:$T$439-표3_[[#This Row],[경도]])^2),1))*6378137</f>
        <v>#VALUE!</v>
      </c>
      <c r="AL401" t="str" cm="1">
        <f t="array" ref="AL4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1" t="e" cm="1">
        <f t="array" ref="AM401">kakaolatlon(표3_[[#This Row],[위도]],표3_[[#This Row],[경도]],"parcel")</f>
        <v>#VALUE!</v>
      </c>
      <c r="AN401" t="e">
        <f t="shared" si="34"/>
        <v>#VALUE!</v>
      </c>
      <c r="AO401" t="e">
        <f t="shared" si="35"/>
        <v>#VALUE!</v>
      </c>
      <c r="AP401" t="e">
        <f t="shared" si="36"/>
        <v>#VALUE!</v>
      </c>
      <c r="AQ401">
        <f t="shared" si="37"/>
        <v>9</v>
      </c>
      <c r="AR401" t="str">
        <f t="shared" si="38"/>
        <v>저</v>
      </c>
    </row>
    <row r="402" spans="32:44" x14ac:dyDescent="0.3">
      <c r="AF402" s="8" t="e" cm="1">
        <f t="array" ref="AF4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2" s="8" t="e" cm="1">
        <f t="array" ref="AG402">_xlfn.TEXTJOIN(",",TRUE,IF(지하철역사_IC!$B$2:$B$1282=AF402,지하철역사_IC!$A$2:$A$1282,""))</f>
        <v>#VALUE!</v>
      </c>
      <c r="AH402" s="9" t="e" cm="1">
        <f t="array" ref="AH402">RADIANS(SMALL(SQRT((지하철역사_IC!$D$2:$D$1282-표3_[[#This Row],[위도]])^2+(지하철역사_IC!$E$2:$E$1282-표3_[[#This Row],[경도]])^2),1))*6378137</f>
        <v>#VALUE!</v>
      </c>
      <c r="AI402" s="8" t="e" cm="1">
        <f t="array" ref="AI402">_xlfn.LET(_xlpm.data,(지하철역사_IC!$V$2:$V$225-표3_[[#This Row],[위도]])^2+(지하철역사_IC!$T$2:$T$225-표3_[[#This Row],[경도]])^2,INDEX(지하철역사_IC!$Q$2:$Q$439,MATCH(MIN(_xlpm.data),_xlpm.data,0)))</f>
        <v>#VALUE!</v>
      </c>
      <c r="AJ402" s="8" t="e" cm="1">
        <f t="array" ref="AJ402">_xlfn.TEXTJOIN(",",TRUE,IF(지하철역사_IC!$Q$2:$Q$439=AI402,지하철역사_IC!$P$2:$P$439,""))</f>
        <v>#VALUE!</v>
      </c>
      <c r="AK402" s="9" t="e" cm="1">
        <f t="array" ref="AK402">RADIANS(SMALL(SQRT((지하철역사_IC!$V$2:$V$439-표3_[[#This Row],[위도]])^2+(지하철역사_IC!$T$2:$T$439-표3_[[#This Row],[경도]])^2),1))*6378137</f>
        <v>#VALUE!</v>
      </c>
      <c r="AL402" t="str" cm="1">
        <f t="array" ref="AL4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2" t="e" cm="1">
        <f t="array" ref="AM402">kakaolatlon(표3_[[#This Row],[위도]],표3_[[#This Row],[경도]],"parcel")</f>
        <v>#VALUE!</v>
      </c>
      <c r="AN402" t="e">
        <f t="shared" si="34"/>
        <v>#VALUE!</v>
      </c>
      <c r="AO402" t="e">
        <f t="shared" si="35"/>
        <v>#VALUE!</v>
      </c>
      <c r="AP402" t="e">
        <f t="shared" si="36"/>
        <v>#VALUE!</v>
      </c>
      <c r="AQ402">
        <f t="shared" si="37"/>
        <v>9</v>
      </c>
      <c r="AR402" t="str">
        <f t="shared" si="38"/>
        <v>저</v>
      </c>
    </row>
    <row r="403" spans="32:44" x14ac:dyDescent="0.3">
      <c r="AF403" s="8" t="e" cm="1">
        <f t="array" ref="AF4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3" s="8" t="e" cm="1">
        <f t="array" ref="AG403">_xlfn.TEXTJOIN(",",TRUE,IF(지하철역사_IC!$B$2:$B$1282=AF403,지하철역사_IC!$A$2:$A$1282,""))</f>
        <v>#VALUE!</v>
      </c>
      <c r="AH403" s="9" t="e" cm="1">
        <f t="array" ref="AH403">RADIANS(SMALL(SQRT((지하철역사_IC!$D$2:$D$1282-표3_[[#This Row],[위도]])^2+(지하철역사_IC!$E$2:$E$1282-표3_[[#This Row],[경도]])^2),1))*6378137</f>
        <v>#VALUE!</v>
      </c>
      <c r="AI403" s="8" t="e" cm="1">
        <f t="array" ref="AI403">_xlfn.LET(_xlpm.data,(지하철역사_IC!$V$2:$V$225-표3_[[#This Row],[위도]])^2+(지하철역사_IC!$T$2:$T$225-표3_[[#This Row],[경도]])^2,INDEX(지하철역사_IC!$Q$2:$Q$439,MATCH(MIN(_xlpm.data),_xlpm.data,0)))</f>
        <v>#VALUE!</v>
      </c>
      <c r="AJ403" s="8" t="e" cm="1">
        <f t="array" ref="AJ403">_xlfn.TEXTJOIN(",",TRUE,IF(지하철역사_IC!$Q$2:$Q$439=AI403,지하철역사_IC!$P$2:$P$439,""))</f>
        <v>#VALUE!</v>
      </c>
      <c r="AK403" s="9" t="e" cm="1">
        <f t="array" ref="AK403">RADIANS(SMALL(SQRT((지하철역사_IC!$V$2:$V$439-표3_[[#This Row],[위도]])^2+(지하철역사_IC!$T$2:$T$439-표3_[[#This Row],[경도]])^2),1))*6378137</f>
        <v>#VALUE!</v>
      </c>
      <c r="AL403" t="str" cm="1">
        <f t="array" ref="AL4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3" t="e" cm="1">
        <f t="array" ref="AM403">kakaolatlon(표3_[[#This Row],[위도]],표3_[[#This Row],[경도]],"parcel")</f>
        <v>#VALUE!</v>
      </c>
      <c r="AN403" t="e">
        <f t="shared" si="34"/>
        <v>#VALUE!</v>
      </c>
      <c r="AO403" t="e">
        <f t="shared" si="35"/>
        <v>#VALUE!</v>
      </c>
      <c r="AP403" t="e">
        <f t="shared" si="36"/>
        <v>#VALUE!</v>
      </c>
      <c r="AQ403">
        <f t="shared" si="37"/>
        <v>9</v>
      </c>
      <c r="AR403" t="str">
        <f t="shared" si="38"/>
        <v>저</v>
      </c>
    </row>
    <row r="404" spans="32:44" x14ac:dyDescent="0.3">
      <c r="AF404" s="8" t="e" cm="1">
        <f t="array" ref="AF4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4" s="8" t="e" cm="1">
        <f t="array" ref="AG404">_xlfn.TEXTJOIN(",",TRUE,IF(지하철역사_IC!$B$2:$B$1282=AF404,지하철역사_IC!$A$2:$A$1282,""))</f>
        <v>#VALUE!</v>
      </c>
      <c r="AH404" s="9" t="e" cm="1">
        <f t="array" ref="AH404">RADIANS(SMALL(SQRT((지하철역사_IC!$D$2:$D$1282-표3_[[#This Row],[위도]])^2+(지하철역사_IC!$E$2:$E$1282-표3_[[#This Row],[경도]])^2),1))*6378137</f>
        <v>#VALUE!</v>
      </c>
      <c r="AI404" s="8" t="e" cm="1">
        <f t="array" ref="AI404">_xlfn.LET(_xlpm.data,(지하철역사_IC!$V$2:$V$225-표3_[[#This Row],[위도]])^2+(지하철역사_IC!$T$2:$T$225-표3_[[#This Row],[경도]])^2,INDEX(지하철역사_IC!$Q$2:$Q$439,MATCH(MIN(_xlpm.data),_xlpm.data,0)))</f>
        <v>#VALUE!</v>
      </c>
      <c r="AJ404" s="8" t="e" cm="1">
        <f t="array" ref="AJ404">_xlfn.TEXTJOIN(",",TRUE,IF(지하철역사_IC!$Q$2:$Q$439=AI404,지하철역사_IC!$P$2:$P$439,""))</f>
        <v>#VALUE!</v>
      </c>
      <c r="AK404" s="9" t="e" cm="1">
        <f t="array" ref="AK404">RADIANS(SMALL(SQRT((지하철역사_IC!$V$2:$V$439-표3_[[#This Row],[위도]])^2+(지하철역사_IC!$T$2:$T$439-표3_[[#This Row],[경도]])^2),1))*6378137</f>
        <v>#VALUE!</v>
      </c>
      <c r="AL404" t="str" cm="1">
        <f t="array" ref="AL4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4" t="e" cm="1">
        <f t="array" ref="AM404">kakaolatlon(표3_[[#This Row],[위도]],표3_[[#This Row],[경도]],"parcel")</f>
        <v>#VALUE!</v>
      </c>
      <c r="AN404" t="e">
        <f t="shared" si="34"/>
        <v>#VALUE!</v>
      </c>
      <c r="AO404" t="e">
        <f t="shared" si="35"/>
        <v>#VALUE!</v>
      </c>
      <c r="AP404" t="e">
        <f t="shared" si="36"/>
        <v>#VALUE!</v>
      </c>
      <c r="AQ404">
        <f t="shared" si="37"/>
        <v>9</v>
      </c>
      <c r="AR404" t="str">
        <f t="shared" si="38"/>
        <v>저</v>
      </c>
    </row>
    <row r="405" spans="32:44" x14ac:dyDescent="0.3">
      <c r="AF405" s="8" t="e" cm="1">
        <f t="array" ref="AF4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5" s="8" t="e" cm="1">
        <f t="array" ref="AG405">_xlfn.TEXTJOIN(",",TRUE,IF(지하철역사_IC!$B$2:$B$1282=AF405,지하철역사_IC!$A$2:$A$1282,""))</f>
        <v>#VALUE!</v>
      </c>
      <c r="AH405" s="9" t="e" cm="1">
        <f t="array" ref="AH405">RADIANS(SMALL(SQRT((지하철역사_IC!$D$2:$D$1282-표3_[[#This Row],[위도]])^2+(지하철역사_IC!$E$2:$E$1282-표3_[[#This Row],[경도]])^2),1))*6378137</f>
        <v>#VALUE!</v>
      </c>
      <c r="AI405" s="8" t="e" cm="1">
        <f t="array" ref="AI405">_xlfn.LET(_xlpm.data,(지하철역사_IC!$V$2:$V$225-표3_[[#This Row],[위도]])^2+(지하철역사_IC!$T$2:$T$225-표3_[[#This Row],[경도]])^2,INDEX(지하철역사_IC!$Q$2:$Q$439,MATCH(MIN(_xlpm.data),_xlpm.data,0)))</f>
        <v>#VALUE!</v>
      </c>
      <c r="AJ405" s="8" t="e" cm="1">
        <f t="array" ref="AJ405">_xlfn.TEXTJOIN(",",TRUE,IF(지하철역사_IC!$Q$2:$Q$439=AI405,지하철역사_IC!$P$2:$P$439,""))</f>
        <v>#VALUE!</v>
      </c>
      <c r="AK405" s="9" t="e" cm="1">
        <f t="array" ref="AK405">RADIANS(SMALL(SQRT((지하철역사_IC!$V$2:$V$439-표3_[[#This Row],[위도]])^2+(지하철역사_IC!$T$2:$T$439-표3_[[#This Row],[경도]])^2),1))*6378137</f>
        <v>#VALUE!</v>
      </c>
      <c r="AL405" t="str" cm="1">
        <f t="array" ref="AL4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5" t="e" cm="1">
        <f t="array" ref="AM405">kakaolatlon(표3_[[#This Row],[위도]],표3_[[#This Row],[경도]],"parcel")</f>
        <v>#VALUE!</v>
      </c>
      <c r="AN405" t="e">
        <f t="shared" si="34"/>
        <v>#VALUE!</v>
      </c>
      <c r="AO405" t="e">
        <f t="shared" si="35"/>
        <v>#VALUE!</v>
      </c>
      <c r="AP405" t="e">
        <f t="shared" si="36"/>
        <v>#VALUE!</v>
      </c>
      <c r="AQ405">
        <f t="shared" si="37"/>
        <v>9</v>
      </c>
      <c r="AR405" t="str">
        <f t="shared" si="38"/>
        <v>저</v>
      </c>
    </row>
    <row r="406" spans="32:44" x14ac:dyDescent="0.3">
      <c r="AF406" s="8" t="e" cm="1">
        <f t="array" ref="AF4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6" s="8" t="e" cm="1">
        <f t="array" ref="AG406">_xlfn.TEXTJOIN(",",TRUE,IF(지하철역사_IC!$B$2:$B$1282=AF406,지하철역사_IC!$A$2:$A$1282,""))</f>
        <v>#VALUE!</v>
      </c>
      <c r="AH406" s="9" t="e" cm="1">
        <f t="array" ref="AH406">RADIANS(SMALL(SQRT((지하철역사_IC!$D$2:$D$1282-표3_[[#This Row],[위도]])^2+(지하철역사_IC!$E$2:$E$1282-표3_[[#This Row],[경도]])^2),1))*6378137</f>
        <v>#VALUE!</v>
      </c>
      <c r="AI406" s="8" t="e" cm="1">
        <f t="array" ref="AI406">_xlfn.LET(_xlpm.data,(지하철역사_IC!$V$2:$V$225-표3_[[#This Row],[위도]])^2+(지하철역사_IC!$T$2:$T$225-표3_[[#This Row],[경도]])^2,INDEX(지하철역사_IC!$Q$2:$Q$439,MATCH(MIN(_xlpm.data),_xlpm.data,0)))</f>
        <v>#VALUE!</v>
      </c>
      <c r="AJ406" s="8" t="e" cm="1">
        <f t="array" ref="AJ406">_xlfn.TEXTJOIN(",",TRUE,IF(지하철역사_IC!$Q$2:$Q$439=AI406,지하철역사_IC!$P$2:$P$439,""))</f>
        <v>#VALUE!</v>
      </c>
      <c r="AK406" s="9" t="e" cm="1">
        <f t="array" ref="AK406">RADIANS(SMALL(SQRT((지하철역사_IC!$V$2:$V$439-표3_[[#This Row],[위도]])^2+(지하철역사_IC!$T$2:$T$439-표3_[[#This Row],[경도]])^2),1))*6378137</f>
        <v>#VALUE!</v>
      </c>
      <c r="AL406" t="str" cm="1">
        <f t="array" ref="AL4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6" t="e" cm="1">
        <f t="array" ref="AM406">kakaolatlon(표3_[[#This Row],[위도]],표3_[[#This Row],[경도]],"parcel")</f>
        <v>#VALUE!</v>
      </c>
      <c r="AN406" t="e">
        <f t="shared" si="34"/>
        <v>#VALUE!</v>
      </c>
      <c r="AO406" t="e">
        <f t="shared" si="35"/>
        <v>#VALUE!</v>
      </c>
      <c r="AP406" t="e">
        <f t="shared" si="36"/>
        <v>#VALUE!</v>
      </c>
      <c r="AQ406">
        <f t="shared" si="37"/>
        <v>9</v>
      </c>
      <c r="AR406" t="str">
        <f t="shared" si="38"/>
        <v>저</v>
      </c>
    </row>
    <row r="407" spans="32:44" x14ac:dyDescent="0.3">
      <c r="AF407" s="8" t="e" cm="1">
        <f t="array" ref="AF4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7" s="8" t="e" cm="1">
        <f t="array" ref="AG407">_xlfn.TEXTJOIN(",",TRUE,IF(지하철역사_IC!$B$2:$B$1282=AF407,지하철역사_IC!$A$2:$A$1282,""))</f>
        <v>#VALUE!</v>
      </c>
      <c r="AH407" s="9" t="e" cm="1">
        <f t="array" ref="AH407">RADIANS(SMALL(SQRT((지하철역사_IC!$D$2:$D$1282-표3_[[#This Row],[위도]])^2+(지하철역사_IC!$E$2:$E$1282-표3_[[#This Row],[경도]])^2),1))*6378137</f>
        <v>#VALUE!</v>
      </c>
      <c r="AI407" s="8" t="e" cm="1">
        <f t="array" ref="AI407">_xlfn.LET(_xlpm.data,(지하철역사_IC!$V$2:$V$225-표3_[[#This Row],[위도]])^2+(지하철역사_IC!$T$2:$T$225-표3_[[#This Row],[경도]])^2,INDEX(지하철역사_IC!$Q$2:$Q$439,MATCH(MIN(_xlpm.data),_xlpm.data,0)))</f>
        <v>#VALUE!</v>
      </c>
      <c r="AJ407" s="8" t="e" cm="1">
        <f t="array" ref="AJ407">_xlfn.TEXTJOIN(",",TRUE,IF(지하철역사_IC!$Q$2:$Q$439=AI407,지하철역사_IC!$P$2:$P$439,""))</f>
        <v>#VALUE!</v>
      </c>
      <c r="AK407" s="9" t="e" cm="1">
        <f t="array" ref="AK407">RADIANS(SMALL(SQRT((지하철역사_IC!$V$2:$V$439-표3_[[#This Row],[위도]])^2+(지하철역사_IC!$T$2:$T$439-표3_[[#This Row],[경도]])^2),1))*6378137</f>
        <v>#VALUE!</v>
      </c>
      <c r="AL407" t="str" cm="1">
        <f t="array" ref="AL4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7" t="e" cm="1">
        <f t="array" ref="AM407">kakaolatlon(표3_[[#This Row],[위도]],표3_[[#This Row],[경도]],"parcel")</f>
        <v>#VALUE!</v>
      </c>
      <c r="AN407" t="e">
        <f t="shared" si="34"/>
        <v>#VALUE!</v>
      </c>
      <c r="AO407" t="e">
        <f t="shared" si="35"/>
        <v>#VALUE!</v>
      </c>
      <c r="AP407" t="e">
        <f t="shared" si="36"/>
        <v>#VALUE!</v>
      </c>
      <c r="AQ407">
        <f t="shared" si="37"/>
        <v>9</v>
      </c>
      <c r="AR407" t="str">
        <f t="shared" si="38"/>
        <v>저</v>
      </c>
    </row>
    <row r="408" spans="32:44" x14ac:dyDescent="0.3">
      <c r="AF408" s="8" t="e" cm="1">
        <f t="array" ref="AF4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8" s="8" t="e" cm="1">
        <f t="array" ref="AG408">_xlfn.TEXTJOIN(",",TRUE,IF(지하철역사_IC!$B$2:$B$1282=AF408,지하철역사_IC!$A$2:$A$1282,""))</f>
        <v>#VALUE!</v>
      </c>
      <c r="AH408" s="9" t="e" cm="1">
        <f t="array" ref="AH408">RADIANS(SMALL(SQRT((지하철역사_IC!$D$2:$D$1282-표3_[[#This Row],[위도]])^2+(지하철역사_IC!$E$2:$E$1282-표3_[[#This Row],[경도]])^2),1))*6378137</f>
        <v>#VALUE!</v>
      </c>
      <c r="AI408" s="8" t="e" cm="1">
        <f t="array" ref="AI408">_xlfn.LET(_xlpm.data,(지하철역사_IC!$V$2:$V$225-표3_[[#This Row],[위도]])^2+(지하철역사_IC!$T$2:$T$225-표3_[[#This Row],[경도]])^2,INDEX(지하철역사_IC!$Q$2:$Q$439,MATCH(MIN(_xlpm.data),_xlpm.data,0)))</f>
        <v>#VALUE!</v>
      </c>
      <c r="AJ408" s="8" t="e" cm="1">
        <f t="array" ref="AJ408">_xlfn.TEXTJOIN(",",TRUE,IF(지하철역사_IC!$Q$2:$Q$439=AI408,지하철역사_IC!$P$2:$P$439,""))</f>
        <v>#VALUE!</v>
      </c>
      <c r="AK408" s="9" t="e" cm="1">
        <f t="array" ref="AK408">RADIANS(SMALL(SQRT((지하철역사_IC!$V$2:$V$439-표3_[[#This Row],[위도]])^2+(지하철역사_IC!$T$2:$T$439-표3_[[#This Row],[경도]])^2),1))*6378137</f>
        <v>#VALUE!</v>
      </c>
      <c r="AL408" t="str" cm="1">
        <f t="array" ref="AL4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8" t="e" cm="1">
        <f t="array" ref="AM408">kakaolatlon(표3_[[#This Row],[위도]],표3_[[#This Row],[경도]],"parcel")</f>
        <v>#VALUE!</v>
      </c>
      <c r="AN408" t="e">
        <f t="shared" si="34"/>
        <v>#VALUE!</v>
      </c>
      <c r="AO408" t="e">
        <f t="shared" si="35"/>
        <v>#VALUE!</v>
      </c>
      <c r="AP408" t="e">
        <f t="shared" si="36"/>
        <v>#VALUE!</v>
      </c>
      <c r="AQ408">
        <f t="shared" si="37"/>
        <v>9</v>
      </c>
      <c r="AR408" t="str">
        <f t="shared" si="38"/>
        <v>저</v>
      </c>
    </row>
    <row r="409" spans="32:44" x14ac:dyDescent="0.3">
      <c r="AF409" s="8" t="e" cm="1">
        <f t="array" ref="AF4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09" s="8" t="e" cm="1">
        <f t="array" ref="AG409">_xlfn.TEXTJOIN(",",TRUE,IF(지하철역사_IC!$B$2:$B$1282=AF409,지하철역사_IC!$A$2:$A$1282,""))</f>
        <v>#VALUE!</v>
      </c>
      <c r="AH409" s="9" t="e" cm="1">
        <f t="array" ref="AH409">RADIANS(SMALL(SQRT((지하철역사_IC!$D$2:$D$1282-표3_[[#This Row],[위도]])^2+(지하철역사_IC!$E$2:$E$1282-표3_[[#This Row],[경도]])^2),1))*6378137</f>
        <v>#VALUE!</v>
      </c>
      <c r="AI409" s="8" t="e" cm="1">
        <f t="array" ref="AI409">_xlfn.LET(_xlpm.data,(지하철역사_IC!$V$2:$V$225-표3_[[#This Row],[위도]])^2+(지하철역사_IC!$T$2:$T$225-표3_[[#This Row],[경도]])^2,INDEX(지하철역사_IC!$Q$2:$Q$439,MATCH(MIN(_xlpm.data),_xlpm.data,0)))</f>
        <v>#VALUE!</v>
      </c>
      <c r="AJ409" s="8" t="e" cm="1">
        <f t="array" ref="AJ409">_xlfn.TEXTJOIN(",",TRUE,IF(지하철역사_IC!$Q$2:$Q$439=AI409,지하철역사_IC!$P$2:$P$439,""))</f>
        <v>#VALUE!</v>
      </c>
      <c r="AK409" s="9" t="e" cm="1">
        <f t="array" ref="AK409">RADIANS(SMALL(SQRT((지하철역사_IC!$V$2:$V$439-표3_[[#This Row],[위도]])^2+(지하철역사_IC!$T$2:$T$439-표3_[[#This Row],[경도]])^2),1))*6378137</f>
        <v>#VALUE!</v>
      </c>
      <c r="AL409" t="str" cm="1">
        <f t="array" ref="AL4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09" t="e" cm="1">
        <f t="array" ref="AM409">kakaolatlon(표3_[[#This Row],[위도]],표3_[[#This Row],[경도]],"parcel")</f>
        <v>#VALUE!</v>
      </c>
      <c r="AN409" t="e">
        <f t="shared" si="34"/>
        <v>#VALUE!</v>
      </c>
      <c r="AO409" t="e">
        <f t="shared" si="35"/>
        <v>#VALUE!</v>
      </c>
      <c r="AP409" t="e">
        <f t="shared" si="36"/>
        <v>#VALUE!</v>
      </c>
      <c r="AQ409">
        <f t="shared" si="37"/>
        <v>9</v>
      </c>
      <c r="AR409" t="str">
        <f t="shared" si="38"/>
        <v>저</v>
      </c>
    </row>
    <row r="410" spans="32:44" x14ac:dyDescent="0.3">
      <c r="AF410" s="8" t="e" cm="1">
        <f t="array" ref="AF4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0" s="8" t="e" cm="1">
        <f t="array" ref="AG410">_xlfn.TEXTJOIN(",",TRUE,IF(지하철역사_IC!$B$2:$B$1282=AF410,지하철역사_IC!$A$2:$A$1282,""))</f>
        <v>#VALUE!</v>
      </c>
      <c r="AH410" s="9" t="e" cm="1">
        <f t="array" ref="AH410">RADIANS(SMALL(SQRT((지하철역사_IC!$D$2:$D$1282-표3_[[#This Row],[위도]])^2+(지하철역사_IC!$E$2:$E$1282-표3_[[#This Row],[경도]])^2),1))*6378137</f>
        <v>#VALUE!</v>
      </c>
      <c r="AI410" s="8" t="e" cm="1">
        <f t="array" ref="AI410">_xlfn.LET(_xlpm.data,(지하철역사_IC!$V$2:$V$225-표3_[[#This Row],[위도]])^2+(지하철역사_IC!$T$2:$T$225-표3_[[#This Row],[경도]])^2,INDEX(지하철역사_IC!$Q$2:$Q$439,MATCH(MIN(_xlpm.data),_xlpm.data,0)))</f>
        <v>#VALUE!</v>
      </c>
      <c r="AJ410" s="8" t="e" cm="1">
        <f t="array" ref="AJ410">_xlfn.TEXTJOIN(",",TRUE,IF(지하철역사_IC!$Q$2:$Q$439=AI410,지하철역사_IC!$P$2:$P$439,""))</f>
        <v>#VALUE!</v>
      </c>
      <c r="AK410" s="9" t="e" cm="1">
        <f t="array" ref="AK410">RADIANS(SMALL(SQRT((지하철역사_IC!$V$2:$V$439-표3_[[#This Row],[위도]])^2+(지하철역사_IC!$T$2:$T$439-표3_[[#This Row],[경도]])^2),1))*6378137</f>
        <v>#VALUE!</v>
      </c>
      <c r="AL410" t="str" cm="1">
        <f t="array" ref="AL4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0" t="e" cm="1">
        <f t="array" ref="AM410">kakaolatlon(표3_[[#This Row],[위도]],표3_[[#This Row],[경도]],"parcel")</f>
        <v>#VALUE!</v>
      </c>
      <c r="AN410" t="e">
        <f t="shared" si="34"/>
        <v>#VALUE!</v>
      </c>
      <c r="AO410" t="e">
        <f t="shared" si="35"/>
        <v>#VALUE!</v>
      </c>
      <c r="AP410" t="e">
        <f t="shared" si="36"/>
        <v>#VALUE!</v>
      </c>
      <c r="AQ410">
        <f t="shared" si="37"/>
        <v>9</v>
      </c>
      <c r="AR410" t="str">
        <f t="shared" si="38"/>
        <v>저</v>
      </c>
    </row>
    <row r="411" spans="32:44" x14ac:dyDescent="0.3">
      <c r="AF411" s="8" t="e" cm="1">
        <f t="array" ref="AF4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1" s="8" t="e" cm="1">
        <f t="array" ref="AG411">_xlfn.TEXTJOIN(",",TRUE,IF(지하철역사_IC!$B$2:$B$1282=AF411,지하철역사_IC!$A$2:$A$1282,""))</f>
        <v>#VALUE!</v>
      </c>
      <c r="AH411" s="9" t="e" cm="1">
        <f t="array" ref="AH411">RADIANS(SMALL(SQRT((지하철역사_IC!$D$2:$D$1282-표3_[[#This Row],[위도]])^2+(지하철역사_IC!$E$2:$E$1282-표3_[[#This Row],[경도]])^2),1))*6378137</f>
        <v>#VALUE!</v>
      </c>
      <c r="AI411" s="8" t="e" cm="1">
        <f t="array" ref="AI411">_xlfn.LET(_xlpm.data,(지하철역사_IC!$V$2:$V$225-표3_[[#This Row],[위도]])^2+(지하철역사_IC!$T$2:$T$225-표3_[[#This Row],[경도]])^2,INDEX(지하철역사_IC!$Q$2:$Q$439,MATCH(MIN(_xlpm.data),_xlpm.data,0)))</f>
        <v>#VALUE!</v>
      </c>
      <c r="AJ411" s="8" t="e" cm="1">
        <f t="array" ref="AJ411">_xlfn.TEXTJOIN(",",TRUE,IF(지하철역사_IC!$Q$2:$Q$439=AI411,지하철역사_IC!$P$2:$P$439,""))</f>
        <v>#VALUE!</v>
      </c>
      <c r="AK411" s="9" t="e" cm="1">
        <f t="array" ref="AK411">RADIANS(SMALL(SQRT((지하철역사_IC!$V$2:$V$439-표3_[[#This Row],[위도]])^2+(지하철역사_IC!$T$2:$T$439-표3_[[#This Row],[경도]])^2),1))*6378137</f>
        <v>#VALUE!</v>
      </c>
      <c r="AL411" t="str" cm="1">
        <f t="array" ref="AL4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1" t="e" cm="1">
        <f t="array" ref="AM411">kakaolatlon(표3_[[#This Row],[위도]],표3_[[#This Row],[경도]],"parcel")</f>
        <v>#VALUE!</v>
      </c>
      <c r="AN411" t="e">
        <f t="shared" si="34"/>
        <v>#VALUE!</v>
      </c>
      <c r="AO411" t="e">
        <f t="shared" si="35"/>
        <v>#VALUE!</v>
      </c>
      <c r="AP411" t="e">
        <f t="shared" si="36"/>
        <v>#VALUE!</v>
      </c>
      <c r="AQ411">
        <f t="shared" si="37"/>
        <v>9</v>
      </c>
      <c r="AR411" t="str">
        <f t="shared" si="38"/>
        <v>저</v>
      </c>
    </row>
    <row r="412" spans="32:44" x14ac:dyDescent="0.3">
      <c r="AF412" s="8" t="e" cm="1">
        <f t="array" ref="AF4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2" s="8" t="e" cm="1">
        <f t="array" ref="AG412">_xlfn.TEXTJOIN(",",TRUE,IF(지하철역사_IC!$B$2:$B$1282=AF412,지하철역사_IC!$A$2:$A$1282,""))</f>
        <v>#VALUE!</v>
      </c>
      <c r="AH412" s="9" t="e" cm="1">
        <f t="array" ref="AH412">RADIANS(SMALL(SQRT((지하철역사_IC!$D$2:$D$1282-표3_[[#This Row],[위도]])^2+(지하철역사_IC!$E$2:$E$1282-표3_[[#This Row],[경도]])^2),1))*6378137</f>
        <v>#VALUE!</v>
      </c>
      <c r="AI412" s="8" t="e" cm="1">
        <f t="array" ref="AI412">_xlfn.LET(_xlpm.data,(지하철역사_IC!$V$2:$V$225-표3_[[#This Row],[위도]])^2+(지하철역사_IC!$T$2:$T$225-표3_[[#This Row],[경도]])^2,INDEX(지하철역사_IC!$Q$2:$Q$439,MATCH(MIN(_xlpm.data),_xlpm.data,0)))</f>
        <v>#VALUE!</v>
      </c>
      <c r="AJ412" s="8" t="e" cm="1">
        <f t="array" ref="AJ412">_xlfn.TEXTJOIN(",",TRUE,IF(지하철역사_IC!$Q$2:$Q$439=AI412,지하철역사_IC!$P$2:$P$439,""))</f>
        <v>#VALUE!</v>
      </c>
      <c r="AK412" s="9" t="e" cm="1">
        <f t="array" ref="AK412">RADIANS(SMALL(SQRT((지하철역사_IC!$V$2:$V$439-표3_[[#This Row],[위도]])^2+(지하철역사_IC!$T$2:$T$439-표3_[[#This Row],[경도]])^2),1))*6378137</f>
        <v>#VALUE!</v>
      </c>
      <c r="AL412" t="str" cm="1">
        <f t="array" ref="AL4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2" t="e" cm="1">
        <f t="array" ref="AM412">kakaolatlon(표3_[[#This Row],[위도]],표3_[[#This Row],[경도]],"parcel")</f>
        <v>#VALUE!</v>
      </c>
      <c r="AN412" t="e">
        <f t="shared" si="34"/>
        <v>#VALUE!</v>
      </c>
      <c r="AO412" t="e">
        <f t="shared" si="35"/>
        <v>#VALUE!</v>
      </c>
      <c r="AP412" t="e">
        <f t="shared" si="36"/>
        <v>#VALUE!</v>
      </c>
      <c r="AQ412">
        <f t="shared" si="37"/>
        <v>9</v>
      </c>
      <c r="AR412" t="str">
        <f t="shared" si="38"/>
        <v>저</v>
      </c>
    </row>
    <row r="413" spans="32:44" x14ac:dyDescent="0.3">
      <c r="AF413" s="8" t="e" cm="1">
        <f t="array" ref="AF4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3" s="8" t="e" cm="1">
        <f t="array" ref="AG413">_xlfn.TEXTJOIN(",",TRUE,IF(지하철역사_IC!$B$2:$B$1282=AF413,지하철역사_IC!$A$2:$A$1282,""))</f>
        <v>#VALUE!</v>
      </c>
      <c r="AH413" s="9" t="e" cm="1">
        <f t="array" ref="AH413">RADIANS(SMALL(SQRT((지하철역사_IC!$D$2:$D$1282-표3_[[#This Row],[위도]])^2+(지하철역사_IC!$E$2:$E$1282-표3_[[#This Row],[경도]])^2),1))*6378137</f>
        <v>#VALUE!</v>
      </c>
      <c r="AI413" s="8" t="e" cm="1">
        <f t="array" ref="AI413">_xlfn.LET(_xlpm.data,(지하철역사_IC!$V$2:$V$225-표3_[[#This Row],[위도]])^2+(지하철역사_IC!$T$2:$T$225-표3_[[#This Row],[경도]])^2,INDEX(지하철역사_IC!$Q$2:$Q$439,MATCH(MIN(_xlpm.data),_xlpm.data,0)))</f>
        <v>#VALUE!</v>
      </c>
      <c r="AJ413" s="8" t="e" cm="1">
        <f t="array" ref="AJ413">_xlfn.TEXTJOIN(",",TRUE,IF(지하철역사_IC!$Q$2:$Q$439=AI413,지하철역사_IC!$P$2:$P$439,""))</f>
        <v>#VALUE!</v>
      </c>
      <c r="AK413" s="9" t="e" cm="1">
        <f t="array" ref="AK413">RADIANS(SMALL(SQRT((지하철역사_IC!$V$2:$V$439-표3_[[#This Row],[위도]])^2+(지하철역사_IC!$T$2:$T$439-표3_[[#This Row],[경도]])^2),1))*6378137</f>
        <v>#VALUE!</v>
      </c>
      <c r="AL413" t="str" cm="1">
        <f t="array" ref="AL4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3" t="e" cm="1">
        <f t="array" ref="AM413">kakaolatlon(표3_[[#This Row],[위도]],표3_[[#This Row],[경도]],"parcel")</f>
        <v>#VALUE!</v>
      </c>
      <c r="AN413" t="e">
        <f t="shared" si="34"/>
        <v>#VALUE!</v>
      </c>
      <c r="AO413" t="e">
        <f t="shared" si="35"/>
        <v>#VALUE!</v>
      </c>
      <c r="AP413" t="e">
        <f t="shared" si="36"/>
        <v>#VALUE!</v>
      </c>
      <c r="AQ413">
        <f t="shared" si="37"/>
        <v>9</v>
      </c>
      <c r="AR413" t="str">
        <f t="shared" si="38"/>
        <v>저</v>
      </c>
    </row>
    <row r="414" spans="32:44" x14ac:dyDescent="0.3">
      <c r="AF414" s="8" t="e" cm="1">
        <f t="array" ref="AF4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4" s="8" t="e" cm="1">
        <f t="array" ref="AG414">_xlfn.TEXTJOIN(",",TRUE,IF(지하철역사_IC!$B$2:$B$1282=AF414,지하철역사_IC!$A$2:$A$1282,""))</f>
        <v>#VALUE!</v>
      </c>
      <c r="AH414" s="9" t="e" cm="1">
        <f t="array" ref="AH414">RADIANS(SMALL(SQRT((지하철역사_IC!$D$2:$D$1282-표3_[[#This Row],[위도]])^2+(지하철역사_IC!$E$2:$E$1282-표3_[[#This Row],[경도]])^2),1))*6378137</f>
        <v>#VALUE!</v>
      </c>
      <c r="AI414" s="8" t="e" cm="1">
        <f t="array" ref="AI414">_xlfn.LET(_xlpm.data,(지하철역사_IC!$V$2:$V$225-표3_[[#This Row],[위도]])^2+(지하철역사_IC!$T$2:$T$225-표3_[[#This Row],[경도]])^2,INDEX(지하철역사_IC!$Q$2:$Q$439,MATCH(MIN(_xlpm.data),_xlpm.data,0)))</f>
        <v>#VALUE!</v>
      </c>
      <c r="AJ414" s="8" t="e" cm="1">
        <f t="array" ref="AJ414">_xlfn.TEXTJOIN(",",TRUE,IF(지하철역사_IC!$Q$2:$Q$439=AI414,지하철역사_IC!$P$2:$P$439,""))</f>
        <v>#VALUE!</v>
      </c>
      <c r="AK414" s="9" t="e" cm="1">
        <f t="array" ref="AK414">RADIANS(SMALL(SQRT((지하철역사_IC!$V$2:$V$439-표3_[[#This Row],[위도]])^2+(지하철역사_IC!$T$2:$T$439-표3_[[#This Row],[경도]])^2),1))*6378137</f>
        <v>#VALUE!</v>
      </c>
      <c r="AL414" t="str" cm="1">
        <f t="array" ref="AL4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4" t="e" cm="1">
        <f t="array" ref="AM414">kakaolatlon(표3_[[#This Row],[위도]],표3_[[#This Row],[경도]],"parcel")</f>
        <v>#VALUE!</v>
      </c>
      <c r="AN414" t="e">
        <f t="shared" si="34"/>
        <v>#VALUE!</v>
      </c>
      <c r="AO414" t="e">
        <f t="shared" si="35"/>
        <v>#VALUE!</v>
      </c>
      <c r="AP414" t="e">
        <f t="shared" si="36"/>
        <v>#VALUE!</v>
      </c>
      <c r="AQ414">
        <f t="shared" si="37"/>
        <v>9</v>
      </c>
      <c r="AR414" t="str">
        <f t="shared" si="38"/>
        <v>저</v>
      </c>
    </row>
    <row r="415" spans="32:44" x14ac:dyDescent="0.3">
      <c r="AF415" s="8" t="e" cm="1">
        <f t="array" ref="AF4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5" s="8" t="e" cm="1">
        <f t="array" ref="AG415">_xlfn.TEXTJOIN(",",TRUE,IF(지하철역사_IC!$B$2:$B$1282=AF415,지하철역사_IC!$A$2:$A$1282,""))</f>
        <v>#VALUE!</v>
      </c>
      <c r="AH415" s="9" t="e" cm="1">
        <f t="array" ref="AH415">RADIANS(SMALL(SQRT((지하철역사_IC!$D$2:$D$1282-표3_[[#This Row],[위도]])^2+(지하철역사_IC!$E$2:$E$1282-표3_[[#This Row],[경도]])^2),1))*6378137</f>
        <v>#VALUE!</v>
      </c>
      <c r="AI415" s="8" t="e" cm="1">
        <f t="array" ref="AI415">_xlfn.LET(_xlpm.data,(지하철역사_IC!$V$2:$V$225-표3_[[#This Row],[위도]])^2+(지하철역사_IC!$T$2:$T$225-표3_[[#This Row],[경도]])^2,INDEX(지하철역사_IC!$Q$2:$Q$439,MATCH(MIN(_xlpm.data),_xlpm.data,0)))</f>
        <v>#VALUE!</v>
      </c>
      <c r="AJ415" s="8" t="e" cm="1">
        <f t="array" ref="AJ415">_xlfn.TEXTJOIN(",",TRUE,IF(지하철역사_IC!$Q$2:$Q$439=AI415,지하철역사_IC!$P$2:$P$439,""))</f>
        <v>#VALUE!</v>
      </c>
      <c r="AK415" s="9" t="e" cm="1">
        <f t="array" ref="AK415">RADIANS(SMALL(SQRT((지하철역사_IC!$V$2:$V$439-표3_[[#This Row],[위도]])^2+(지하철역사_IC!$T$2:$T$439-표3_[[#This Row],[경도]])^2),1))*6378137</f>
        <v>#VALUE!</v>
      </c>
      <c r="AL415" t="str" cm="1">
        <f t="array" ref="AL4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5" t="e" cm="1">
        <f t="array" ref="AM415">kakaolatlon(표3_[[#This Row],[위도]],표3_[[#This Row],[경도]],"parcel")</f>
        <v>#VALUE!</v>
      </c>
      <c r="AN415" t="e">
        <f t="shared" si="34"/>
        <v>#VALUE!</v>
      </c>
      <c r="AO415" t="e">
        <f t="shared" si="35"/>
        <v>#VALUE!</v>
      </c>
      <c r="AP415" t="e">
        <f t="shared" si="36"/>
        <v>#VALUE!</v>
      </c>
      <c r="AQ415">
        <f t="shared" si="37"/>
        <v>9</v>
      </c>
      <c r="AR415" t="str">
        <f t="shared" si="38"/>
        <v>저</v>
      </c>
    </row>
    <row r="416" spans="32:44" x14ac:dyDescent="0.3">
      <c r="AF416" s="8" t="e" cm="1">
        <f t="array" ref="AF4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6" s="8" t="e" cm="1">
        <f t="array" ref="AG416">_xlfn.TEXTJOIN(",",TRUE,IF(지하철역사_IC!$B$2:$B$1282=AF416,지하철역사_IC!$A$2:$A$1282,""))</f>
        <v>#VALUE!</v>
      </c>
      <c r="AH416" s="9" t="e" cm="1">
        <f t="array" ref="AH416">RADIANS(SMALL(SQRT((지하철역사_IC!$D$2:$D$1282-표3_[[#This Row],[위도]])^2+(지하철역사_IC!$E$2:$E$1282-표3_[[#This Row],[경도]])^2),1))*6378137</f>
        <v>#VALUE!</v>
      </c>
      <c r="AI416" s="8" t="e" cm="1">
        <f t="array" ref="AI416">_xlfn.LET(_xlpm.data,(지하철역사_IC!$V$2:$V$225-표3_[[#This Row],[위도]])^2+(지하철역사_IC!$T$2:$T$225-표3_[[#This Row],[경도]])^2,INDEX(지하철역사_IC!$Q$2:$Q$439,MATCH(MIN(_xlpm.data),_xlpm.data,0)))</f>
        <v>#VALUE!</v>
      </c>
      <c r="AJ416" s="8" t="e" cm="1">
        <f t="array" ref="AJ416">_xlfn.TEXTJOIN(",",TRUE,IF(지하철역사_IC!$Q$2:$Q$439=AI416,지하철역사_IC!$P$2:$P$439,""))</f>
        <v>#VALUE!</v>
      </c>
      <c r="AK416" s="9" t="e" cm="1">
        <f t="array" ref="AK416">RADIANS(SMALL(SQRT((지하철역사_IC!$V$2:$V$439-표3_[[#This Row],[위도]])^2+(지하철역사_IC!$T$2:$T$439-표3_[[#This Row],[경도]])^2),1))*6378137</f>
        <v>#VALUE!</v>
      </c>
      <c r="AL416" t="str" cm="1">
        <f t="array" ref="AL4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6" t="e" cm="1">
        <f t="array" ref="AM416">kakaolatlon(표3_[[#This Row],[위도]],표3_[[#This Row],[경도]],"parcel")</f>
        <v>#VALUE!</v>
      </c>
      <c r="AN416" t="e">
        <f t="shared" si="34"/>
        <v>#VALUE!</v>
      </c>
      <c r="AO416" t="e">
        <f t="shared" si="35"/>
        <v>#VALUE!</v>
      </c>
      <c r="AP416" t="e">
        <f t="shared" si="36"/>
        <v>#VALUE!</v>
      </c>
      <c r="AQ416">
        <f t="shared" si="37"/>
        <v>9</v>
      </c>
      <c r="AR416" t="str">
        <f t="shared" si="38"/>
        <v>저</v>
      </c>
    </row>
    <row r="417" spans="32:44" x14ac:dyDescent="0.3">
      <c r="AF417" s="8" t="e" cm="1">
        <f t="array" ref="AF4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7" s="8" t="e" cm="1">
        <f t="array" ref="AG417">_xlfn.TEXTJOIN(",",TRUE,IF(지하철역사_IC!$B$2:$B$1282=AF417,지하철역사_IC!$A$2:$A$1282,""))</f>
        <v>#VALUE!</v>
      </c>
      <c r="AH417" s="9" t="e" cm="1">
        <f t="array" ref="AH417">RADIANS(SMALL(SQRT((지하철역사_IC!$D$2:$D$1282-표3_[[#This Row],[위도]])^2+(지하철역사_IC!$E$2:$E$1282-표3_[[#This Row],[경도]])^2),1))*6378137</f>
        <v>#VALUE!</v>
      </c>
      <c r="AI417" s="8" t="e" cm="1">
        <f t="array" ref="AI417">_xlfn.LET(_xlpm.data,(지하철역사_IC!$V$2:$V$225-표3_[[#This Row],[위도]])^2+(지하철역사_IC!$T$2:$T$225-표3_[[#This Row],[경도]])^2,INDEX(지하철역사_IC!$Q$2:$Q$439,MATCH(MIN(_xlpm.data),_xlpm.data,0)))</f>
        <v>#VALUE!</v>
      </c>
      <c r="AJ417" s="8" t="e" cm="1">
        <f t="array" ref="AJ417">_xlfn.TEXTJOIN(",",TRUE,IF(지하철역사_IC!$Q$2:$Q$439=AI417,지하철역사_IC!$P$2:$P$439,""))</f>
        <v>#VALUE!</v>
      </c>
      <c r="AK417" s="9" t="e" cm="1">
        <f t="array" ref="AK417">RADIANS(SMALL(SQRT((지하철역사_IC!$V$2:$V$439-표3_[[#This Row],[위도]])^2+(지하철역사_IC!$T$2:$T$439-표3_[[#This Row],[경도]])^2),1))*6378137</f>
        <v>#VALUE!</v>
      </c>
      <c r="AL417" t="str" cm="1">
        <f t="array" ref="AL4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7" t="e" cm="1">
        <f t="array" ref="AM417">kakaolatlon(표3_[[#This Row],[위도]],표3_[[#This Row],[경도]],"parcel")</f>
        <v>#VALUE!</v>
      </c>
      <c r="AN417" t="e">
        <f t="shared" si="34"/>
        <v>#VALUE!</v>
      </c>
      <c r="AO417" t="e">
        <f t="shared" si="35"/>
        <v>#VALUE!</v>
      </c>
      <c r="AP417" t="e">
        <f t="shared" si="36"/>
        <v>#VALUE!</v>
      </c>
      <c r="AQ417">
        <f t="shared" si="37"/>
        <v>9</v>
      </c>
      <c r="AR417" t="str">
        <f t="shared" si="38"/>
        <v>저</v>
      </c>
    </row>
    <row r="418" spans="32:44" x14ac:dyDescent="0.3">
      <c r="AF418" s="8" t="e" cm="1">
        <f t="array" ref="AF4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8" s="8" t="e" cm="1">
        <f t="array" ref="AG418">_xlfn.TEXTJOIN(",",TRUE,IF(지하철역사_IC!$B$2:$B$1282=AF418,지하철역사_IC!$A$2:$A$1282,""))</f>
        <v>#VALUE!</v>
      </c>
      <c r="AH418" s="9" t="e" cm="1">
        <f t="array" ref="AH418">RADIANS(SMALL(SQRT((지하철역사_IC!$D$2:$D$1282-표3_[[#This Row],[위도]])^2+(지하철역사_IC!$E$2:$E$1282-표3_[[#This Row],[경도]])^2),1))*6378137</f>
        <v>#VALUE!</v>
      </c>
      <c r="AI418" s="8" t="e" cm="1">
        <f t="array" ref="AI418">_xlfn.LET(_xlpm.data,(지하철역사_IC!$V$2:$V$225-표3_[[#This Row],[위도]])^2+(지하철역사_IC!$T$2:$T$225-표3_[[#This Row],[경도]])^2,INDEX(지하철역사_IC!$Q$2:$Q$439,MATCH(MIN(_xlpm.data),_xlpm.data,0)))</f>
        <v>#VALUE!</v>
      </c>
      <c r="AJ418" s="8" t="e" cm="1">
        <f t="array" ref="AJ418">_xlfn.TEXTJOIN(",",TRUE,IF(지하철역사_IC!$Q$2:$Q$439=AI418,지하철역사_IC!$P$2:$P$439,""))</f>
        <v>#VALUE!</v>
      </c>
      <c r="AK418" s="9" t="e" cm="1">
        <f t="array" ref="AK418">RADIANS(SMALL(SQRT((지하철역사_IC!$V$2:$V$439-표3_[[#This Row],[위도]])^2+(지하철역사_IC!$T$2:$T$439-표3_[[#This Row],[경도]])^2),1))*6378137</f>
        <v>#VALUE!</v>
      </c>
      <c r="AL418" t="str" cm="1">
        <f t="array" ref="AL4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8" t="e" cm="1">
        <f t="array" ref="AM418">kakaolatlon(표3_[[#This Row],[위도]],표3_[[#This Row],[경도]],"parcel")</f>
        <v>#VALUE!</v>
      </c>
      <c r="AN418" t="e">
        <f t="shared" si="34"/>
        <v>#VALUE!</v>
      </c>
      <c r="AO418" t="e">
        <f t="shared" si="35"/>
        <v>#VALUE!</v>
      </c>
      <c r="AP418" t="e">
        <f t="shared" si="36"/>
        <v>#VALUE!</v>
      </c>
      <c r="AQ418">
        <f t="shared" si="37"/>
        <v>9</v>
      </c>
      <c r="AR418" t="str">
        <f t="shared" si="38"/>
        <v>저</v>
      </c>
    </row>
    <row r="419" spans="32:44" x14ac:dyDescent="0.3">
      <c r="AF419" s="8" t="e" cm="1">
        <f t="array" ref="AF4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19" s="8" t="e" cm="1">
        <f t="array" ref="AG419">_xlfn.TEXTJOIN(",",TRUE,IF(지하철역사_IC!$B$2:$B$1282=AF419,지하철역사_IC!$A$2:$A$1282,""))</f>
        <v>#VALUE!</v>
      </c>
      <c r="AH419" s="9" t="e" cm="1">
        <f t="array" ref="AH419">RADIANS(SMALL(SQRT((지하철역사_IC!$D$2:$D$1282-표3_[[#This Row],[위도]])^2+(지하철역사_IC!$E$2:$E$1282-표3_[[#This Row],[경도]])^2),1))*6378137</f>
        <v>#VALUE!</v>
      </c>
      <c r="AI419" s="8" t="e" cm="1">
        <f t="array" ref="AI419">_xlfn.LET(_xlpm.data,(지하철역사_IC!$V$2:$V$225-표3_[[#This Row],[위도]])^2+(지하철역사_IC!$T$2:$T$225-표3_[[#This Row],[경도]])^2,INDEX(지하철역사_IC!$Q$2:$Q$439,MATCH(MIN(_xlpm.data),_xlpm.data,0)))</f>
        <v>#VALUE!</v>
      </c>
      <c r="AJ419" s="8" t="e" cm="1">
        <f t="array" ref="AJ419">_xlfn.TEXTJOIN(",",TRUE,IF(지하철역사_IC!$Q$2:$Q$439=AI419,지하철역사_IC!$P$2:$P$439,""))</f>
        <v>#VALUE!</v>
      </c>
      <c r="AK419" s="9" t="e" cm="1">
        <f t="array" ref="AK419">RADIANS(SMALL(SQRT((지하철역사_IC!$V$2:$V$439-표3_[[#This Row],[위도]])^2+(지하철역사_IC!$T$2:$T$439-표3_[[#This Row],[경도]])^2),1))*6378137</f>
        <v>#VALUE!</v>
      </c>
      <c r="AL419" t="str" cm="1">
        <f t="array" ref="AL4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19" t="e" cm="1">
        <f t="array" ref="AM419">kakaolatlon(표3_[[#This Row],[위도]],표3_[[#This Row],[경도]],"parcel")</f>
        <v>#VALUE!</v>
      </c>
      <c r="AN419" t="e">
        <f t="shared" si="34"/>
        <v>#VALUE!</v>
      </c>
      <c r="AO419" t="e">
        <f t="shared" si="35"/>
        <v>#VALUE!</v>
      </c>
      <c r="AP419" t="e">
        <f t="shared" si="36"/>
        <v>#VALUE!</v>
      </c>
      <c r="AQ419">
        <f t="shared" si="37"/>
        <v>9</v>
      </c>
      <c r="AR419" t="str">
        <f t="shared" si="38"/>
        <v>저</v>
      </c>
    </row>
    <row r="420" spans="32:44" x14ac:dyDescent="0.3">
      <c r="AF420" s="8" t="e" cm="1">
        <f t="array" ref="AF4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0" s="8" t="e" cm="1">
        <f t="array" ref="AG420">_xlfn.TEXTJOIN(",",TRUE,IF(지하철역사_IC!$B$2:$B$1282=AF420,지하철역사_IC!$A$2:$A$1282,""))</f>
        <v>#VALUE!</v>
      </c>
      <c r="AH420" s="9" t="e" cm="1">
        <f t="array" ref="AH420">RADIANS(SMALL(SQRT((지하철역사_IC!$D$2:$D$1282-표3_[[#This Row],[위도]])^2+(지하철역사_IC!$E$2:$E$1282-표3_[[#This Row],[경도]])^2),1))*6378137</f>
        <v>#VALUE!</v>
      </c>
      <c r="AI420" s="8" t="e" cm="1">
        <f t="array" ref="AI420">_xlfn.LET(_xlpm.data,(지하철역사_IC!$V$2:$V$225-표3_[[#This Row],[위도]])^2+(지하철역사_IC!$T$2:$T$225-표3_[[#This Row],[경도]])^2,INDEX(지하철역사_IC!$Q$2:$Q$439,MATCH(MIN(_xlpm.data),_xlpm.data,0)))</f>
        <v>#VALUE!</v>
      </c>
      <c r="AJ420" s="8" t="e" cm="1">
        <f t="array" ref="AJ420">_xlfn.TEXTJOIN(",",TRUE,IF(지하철역사_IC!$Q$2:$Q$439=AI420,지하철역사_IC!$P$2:$P$439,""))</f>
        <v>#VALUE!</v>
      </c>
      <c r="AK420" s="9" t="e" cm="1">
        <f t="array" ref="AK420">RADIANS(SMALL(SQRT((지하철역사_IC!$V$2:$V$439-표3_[[#This Row],[위도]])^2+(지하철역사_IC!$T$2:$T$439-표3_[[#This Row],[경도]])^2),1))*6378137</f>
        <v>#VALUE!</v>
      </c>
      <c r="AL420" t="str" cm="1">
        <f t="array" ref="AL4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0" t="e" cm="1">
        <f t="array" ref="AM420">kakaolatlon(표3_[[#This Row],[위도]],표3_[[#This Row],[경도]],"parcel")</f>
        <v>#VALUE!</v>
      </c>
      <c r="AN420" t="e">
        <f t="shared" si="34"/>
        <v>#VALUE!</v>
      </c>
      <c r="AO420" t="e">
        <f t="shared" si="35"/>
        <v>#VALUE!</v>
      </c>
      <c r="AP420" t="e">
        <f t="shared" si="36"/>
        <v>#VALUE!</v>
      </c>
      <c r="AQ420">
        <f t="shared" si="37"/>
        <v>9</v>
      </c>
      <c r="AR420" t="str">
        <f t="shared" si="38"/>
        <v>저</v>
      </c>
    </row>
    <row r="421" spans="32:44" x14ac:dyDescent="0.3">
      <c r="AF421" s="8" t="e" cm="1">
        <f t="array" ref="AF4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1" s="8" t="e" cm="1">
        <f t="array" ref="AG421">_xlfn.TEXTJOIN(",",TRUE,IF(지하철역사_IC!$B$2:$B$1282=AF421,지하철역사_IC!$A$2:$A$1282,""))</f>
        <v>#VALUE!</v>
      </c>
      <c r="AH421" s="9" t="e" cm="1">
        <f t="array" ref="AH421">RADIANS(SMALL(SQRT((지하철역사_IC!$D$2:$D$1282-표3_[[#This Row],[위도]])^2+(지하철역사_IC!$E$2:$E$1282-표3_[[#This Row],[경도]])^2),1))*6378137</f>
        <v>#VALUE!</v>
      </c>
      <c r="AI421" s="8" t="e" cm="1">
        <f t="array" ref="AI421">_xlfn.LET(_xlpm.data,(지하철역사_IC!$V$2:$V$225-표3_[[#This Row],[위도]])^2+(지하철역사_IC!$T$2:$T$225-표3_[[#This Row],[경도]])^2,INDEX(지하철역사_IC!$Q$2:$Q$439,MATCH(MIN(_xlpm.data),_xlpm.data,0)))</f>
        <v>#VALUE!</v>
      </c>
      <c r="AJ421" s="8" t="e" cm="1">
        <f t="array" ref="AJ421">_xlfn.TEXTJOIN(",",TRUE,IF(지하철역사_IC!$Q$2:$Q$439=AI421,지하철역사_IC!$P$2:$P$439,""))</f>
        <v>#VALUE!</v>
      </c>
      <c r="AK421" s="9" t="e" cm="1">
        <f t="array" ref="AK421">RADIANS(SMALL(SQRT((지하철역사_IC!$V$2:$V$439-표3_[[#This Row],[위도]])^2+(지하철역사_IC!$T$2:$T$439-표3_[[#This Row],[경도]])^2),1))*6378137</f>
        <v>#VALUE!</v>
      </c>
      <c r="AL421" t="str" cm="1">
        <f t="array" ref="AL4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1" t="e" cm="1">
        <f t="array" ref="AM421">kakaolatlon(표3_[[#This Row],[위도]],표3_[[#This Row],[경도]],"parcel")</f>
        <v>#VALUE!</v>
      </c>
      <c r="AN421" t="e">
        <f t="shared" si="34"/>
        <v>#VALUE!</v>
      </c>
      <c r="AO421" t="e">
        <f t="shared" si="35"/>
        <v>#VALUE!</v>
      </c>
      <c r="AP421" t="e">
        <f t="shared" si="36"/>
        <v>#VALUE!</v>
      </c>
      <c r="AQ421">
        <f t="shared" si="37"/>
        <v>9</v>
      </c>
      <c r="AR421" t="str">
        <f t="shared" si="38"/>
        <v>저</v>
      </c>
    </row>
    <row r="422" spans="32:44" x14ac:dyDescent="0.3">
      <c r="AF422" s="8" t="e" cm="1">
        <f t="array" ref="AF4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2" s="8" t="e" cm="1">
        <f t="array" ref="AG422">_xlfn.TEXTJOIN(",",TRUE,IF(지하철역사_IC!$B$2:$B$1282=AF422,지하철역사_IC!$A$2:$A$1282,""))</f>
        <v>#VALUE!</v>
      </c>
      <c r="AH422" s="9" t="e" cm="1">
        <f t="array" ref="AH422">RADIANS(SMALL(SQRT((지하철역사_IC!$D$2:$D$1282-표3_[[#This Row],[위도]])^2+(지하철역사_IC!$E$2:$E$1282-표3_[[#This Row],[경도]])^2),1))*6378137</f>
        <v>#VALUE!</v>
      </c>
      <c r="AI422" s="8" t="e" cm="1">
        <f t="array" ref="AI422">_xlfn.LET(_xlpm.data,(지하철역사_IC!$V$2:$V$225-표3_[[#This Row],[위도]])^2+(지하철역사_IC!$T$2:$T$225-표3_[[#This Row],[경도]])^2,INDEX(지하철역사_IC!$Q$2:$Q$439,MATCH(MIN(_xlpm.data),_xlpm.data,0)))</f>
        <v>#VALUE!</v>
      </c>
      <c r="AJ422" s="8" t="e" cm="1">
        <f t="array" ref="AJ422">_xlfn.TEXTJOIN(",",TRUE,IF(지하철역사_IC!$Q$2:$Q$439=AI422,지하철역사_IC!$P$2:$P$439,""))</f>
        <v>#VALUE!</v>
      </c>
      <c r="AK422" s="9" t="e" cm="1">
        <f t="array" ref="AK422">RADIANS(SMALL(SQRT((지하철역사_IC!$V$2:$V$439-표3_[[#This Row],[위도]])^2+(지하철역사_IC!$T$2:$T$439-표3_[[#This Row],[경도]])^2),1))*6378137</f>
        <v>#VALUE!</v>
      </c>
      <c r="AL422" t="str" cm="1">
        <f t="array" ref="AL4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2" t="e" cm="1">
        <f t="array" ref="AM422">kakaolatlon(표3_[[#This Row],[위도]],표3_[[#This Row],[경도]],"parcel")</f>
        <v>#VALUE!</v>
      </c>
      <c r="AN422" t="e">
        <f t="shared" si="34"/>
        <v>#VALUE!</v>
      </c>
      <c r="AO422" t="e">
        <f t="shared" si="35"/>
        <v>#VALUE!</v>
      </c>
      <c r="AP422" t="e">
        <f t="shared" si="36"/>
        <v>#VALUE!</v>
      </c>
      <c r="AQ422">
        <f t="shared" si="37"/>
        <v>9</v>
      </c>
      <c r="AR422" t="str">
        <f t="shared" si="38"/>
        <v>저</v>
      </c>
    </row>
    <row r="423" spans="32:44" x14ac:dyDescent="0.3">
      <c r="AF423" s="8" t="e" cm="1">
        <f t="array" ref="AF4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3" s="8" t="e" cm="1">
        <f t="array" ref="AG423">_xlfn.TEXTJOIN(",",TRUE,IF(지하철역사_IC!$B$2:$B$1282=AF423,지하철역사_IC!$A$2:$A$1282,""))</f>
        <v>#VALUE!</v>
      </c>
      <c r="AH423" s="9" t="e" cm="1">
        <f t="array" ref="AH423">RADIANS(SMALL(SQRT((지하철역사_IC!$D$2:$D$1282-표3_[[#This Row],[위도]])^2+(지하철역사_IC!$E$2:$E$1282-표3_[[#This Row],[경도]])^2),1))*6378137</f>
        <v>#VALUE!</v>
      </c>
      <c r="AI423" s="8" t="e" cm="1">
        <f t="array" ref="AI423">_xlfn.LET(_xlpm.data,(지하철역사_IC!$V$2:$V$225-표3_[[#This Row],[위도]])^2+(지하철역사_IC!$T$2:$T$225-표3_[[#This Row],[경도]])^2,INDEX(지하철역사_IC!$Q$2:$Q$439,MATCH(MIN(_xlpm.data),_xlpm.data,0)))</f>
        <v>#VALUE!</v>
      </c>
      <c r="AJ423" s="8" t="e" cm="1">
        <f t="array" ref="AJ423">_xlfn.TEXTJOIN(",",TRUE,IF(지하철역사_IC!$Q$2:$Q$439=AI423,지하철역사_IC!$P$2:$P$439,""))</f>
        <v>#VALUE!</v>
      </c>
      <c r="AK423" s="9" t="e" cm="1">
        <f t="array" ref="AK423">RADIANS(SMALL(SQRT((지하철역사_IC!$V$2:$V$439-표3_[[#This Row],[위도]])^2+(지하철역사_IC!$T$2:$T$439-표3_[[#This Row],[경도]])^2),1))*6378137</f>
        <v>#VALUE!</v>
      </c>
      <c r="AL423" t="str" cm="1">
        <f t="array" ref="AL4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3" t="e" cm="1">
        <f t="array" ref="AM423">kakaolatlon(표3_[[#This Row],[위도]],표3_[[#This Row],[경도]],"parcel")</f>
        <v>#VALUE!</v>
      </c>
      <c r="AN423" t="e">
        <f t="shared" si="34"/>
        <v>#VALUE!</v>
      </c>
      <c r="AO423" t="e">
        <f t="shared" si="35"/>
        <v>#VALUE!</v>
      </c>
      <c r="AP423" t="e">
        <f t="shared" si="36"/>
        <v>#VALUE!</v>
      </c>
      <c r="AQ423">
        <f t="shared" si="37"/>
        <v>9</v>
      </c>
      <c r="AR423" t="str">
        <f t="shared" si="38"/>
        <v>저</v>
      </c>
    </row>
    <row r="424" spans="32:44" x14ac:dyDescent="0.3">
      <c r="AF424" s="8" t="e" cm="1">
        <f t="array" ref="AF4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4" s="8" t="e" cm="1">
        <f t="array" ref="AG424">_xlfn.TEXTJOIN(",",TRUE,IF(지하철역사_IC!$B$2:$B$1282=AF424,지하철역사_IC!$A$2:$A$1282,""))</f>
        <v>#VALUE!</v>
      </c>
      <c r="AH424" s="9" t="e" cm="1">
        <f t="array" ref="AH424">RADIANS(SMALL(SQRT((지하철역사_IC!$D$2:$D$1282-표3_[[#This Row],[위도]])^2+(지하철역사_IC!$E$2:$E$1282-표3_[[#This Row],[경도]])^2),1))*6378137</f>
        <v>#VALUE!</v>
      </c>
      <c r="AI424" s="8" t="e" cm="1">
        <f t="array" ref="AI424">_xlfn.LET(_xlpm.data,(지하철역사_IC!$V$2:$V$225-표3_[[#This Row],[위도]])^2+(지하철역사_IC!$T$2:$T$225-표3_[[#This Row],[경도]])^2,INDEX(지하철역사_IC!$Q$2:$Q$439,MATCH(MIN(_xlpm.data),_xlpm.data,0)))</f>
        <v>#VALUE!</v>
      </c>
      <c r="AJ424" s="8" t="e" cm="1">
        <f t="array" ref="AJ424">_xlfn.TEXTJOIN(",",TRUE,IF(지하철역사_IC!$Q$2:$Q$439=AI424,지하철역사_IC!$P$2:$P$439,""))</f>
        <v>#VALUE!</v>
      </c>
      <c r="AK424" s="9" t="e" cm="1">
        <f t="array" ref="AK424">RADIANS(SMALL(SQRT((지하철역사_IC!$V$2:$V$439-표3_[[#This Row],[위도]])^2+(지하철역사_IC!$T$2:$T$439-표3_[[#This Row],[경도]])^2),1))*6378137</f>
        <v>#VALUE!</v>
      </c>
      <c r="AL424" t="str" cm="1">
        <f t="array" ref="AL4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4" t="e" cm="1">
        <f t="array" ref="AM424">kakaolatlon(표3_[[#This Row],[위도]],표3_[[#This Row],[경도]],"parcel")</f>
        <v>#VALUE!</v>
      </c>
      <c r="AN424" t="e">
        <f t="shared" si="34"/>
        <v>#VALUE!</v>
      </c>
      <c r="AO424" t="e">
        <f t="shared" si="35"/>
        <v>#VALUE!</v>
      </c>
      <c r="AP424" t="e">
        <f t="shared" si="36"/>
        <v>#VALUE!</v>
      </c>
      <c r="AQ424">
        <f t="shared" si="37"/>
        <v>9</v>
      </c>
      <c r="AR424" t="str">
        <f t="shared" si="38"/>
        <v>저</v>
      </c>
    </row>
    <row r="425" spans="32:44" x14ac:dyDescent="0.3">
      <c r="AF425" s="8" t="e" cm="1">
        <f t="array" ref="AF4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5" s="8" t="e" cm="1">
        <f t="array" ref="AG425">_xlfn.TEXTJOIN(",",TRUE,IF(지하철역사_IC!$B$2:$B$1282=AF425,지하철역사_IC!$A$2:$A$1282,""))</f>
        <v>#VALUE!</v>
      </c>
      <c r="AH425" s="9" t="e" cm="1">
        <f t="array" ref="AH425">RADIANS(SMALL(SQRT((지하철역사_IC!$D$2:$D$1282-표3_[[#This Row],[위도]])^2+(지하철역사_IC!$E$2:$E$1282-표3_[[#This Row],[경도]])^2),1))*6378137</f>
        <v>#VALUE!</v>
      </c>
      <c r="AI425" s="8" t="e" cm="1">
        <f t="array" ref="AI425">_xlfn.LET(_xlpm.data,(지하철역사_IC!$V$2:$V$225-표3_[[#This Row],[위도]])^2+(지하철역사_IC!$T$2:$T$225-표3_[[#This Row],[경도]])^2,INDEX(지하철역사_IC!$Q$2:$Q$439,MATCH(MIN(_xlpm.data),_xlpm.data,0)))</f>
        <v>#VALUE!</v>
      </c>
      <c r="AJ425" s="8" t="e" cm="1">
        <f t="array" ref="AJ425">_xlfn.TEXTJOIN(",",TRUE,IF(지하철역사_IC!$Q$2:$Q$439=AI425,지하철역사_IC!$P$2:$P$439,""))</f>
        <v>#VALUE!</v>
      </c>
      <c r="AK425" s="9" t="e" cm="1">
        <f t="array" ref="AK425">RADIANS(SMALL(SQRT((지하철역사_IC!$V$2:$V$439-표3_[[#This Row],[위도]])^2+(지하철역사_IC!$T$2:$T$439-표3_[[#This Row],[경도]])^2),1))*6378137</f>
        <v>#VALUE!</v>
      </c>
      <c r="AL425" t="str" cm="1">
        <f t="array" ref="AL4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5" t="e" cm="1">
        <f t="array" ref="AM425">kakaolatlon(표3_[[#This Row],[위도]],표3_[[#This Row],[경도]],"parcel")</f>
        <v>#VALUE!</v>
      </c>
      <c r="AN425" t="e">
        <f t="shared" si="34"/>
        <v>#VALUE!</v>
      </c>
      <c r="AO425" t="e">
        <f t="shared" si="35"/>
        <v>#VALUE!</v>
      </c>
      <c r="AP425" t="e">
        <f t="shared" si="36"/>
        <v>#VALUE!</v>
      </c>
      <c r="AQ425">
        <f t="shared" si="37"/>
        <v>9</v>
      </c>
      <c r="AR425" t="str">
        <f t="shared" si="38"/>
        <v>저</v>
      </c>
    </row>
    <row r="426" spans="32:44" x14ac:dyDescent="0.3">
      <c r="AF426" s="8" t="e" cm="1">
        <f t="array" ref="AF4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6" s="8" t="e" cm="1">
        <f t="array" ref="AG426">_xlfn.TEXTJOIN(",",TRUE,IF(지하철역사_IC!$B$2:$B$1282=AF426,지하철역사_IC!$A$2:$A$1282,""))</f>
        <v>#VALUE!</v>
      </c>
      <c r="AH426" s="9" t="e" cm="1">
        <f t="array" ref="AH426">RADIANS(SMALL(SQRT((지하철역사_IC!$D$2:$D$1282-표3_[[#This Row],[위도]])^2+(지하철역사_IC!$E$2:$E$1282-표3_[[#This Row],[경도]])^2),1))*6378137</f>
        <v>#VALUE!</v>
      </c>
      <c r="AI426" s="8" t="e" cm="1">
        <f t="array" ref="AI426">_xlfn.LET(_xlpm.data,(지하철역사_IC!$V$2:$V$225-표3_[[#This Row],[위도]])^2+(지하철역사_IC!$T$2:$T$225-표3_[[#This Row],[경도]])^2,INDEX(지하철역사_IC!$Q$2:$Q$439,MATCH(MIN(_xlpm.data),_xlpm.data,0)))</f>
        <v>#VALUE!</v>
      </c>
      <c r="AJ426" s="8" t="e" cm="1">
        <f t="array" ref="AJ426">_xlfn.TEXTJOIN(",",TRUE,IF(지하철역사_IC!$Q$2:$Q$439=AI426,지하철역사_IC!$P$2:$P$439,""))</f>
        <v>#VALUE!</v>
      </c>
      <c r="AK426" s="9" t="e" cm="1">
        <f t="array" ref="AK426">RADIANS(SMALL(SQRT((지하철역사_IC!$V$2:$V$439-표3_[[#This Row],[위도]])^2+(지하철역사_IC!$T$2:$T$439-표3_[[#This Row],[경도]])^2),1))*6378137</f>
        <v>#VALUE!</v>
      </c>
      <c r="AL426" t="str" cm="1">
        <f t="array" ref="AL4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6" t="e" cm="1">
        <f t="array" ref="AM426">kakaolatlon(표3_[[#This Row],[위도]],표3_[[#This Row],[경도]],"parcel")</f>
        <v>#VALUE!</v>
      </c>
      <c r="AN426" t="e">
        <f t="shared" si="34"/>
        <v>#VALUE!</v>
      </c>
      <c r="AO426" t="e">
        <f t="shared" si="35"/>
        <v>#VALUE!</v>
      </c>
      <c r="AP426" t="e">
        <f t="shared" si="36"/>
        <v>#VALUE!</v>
      </c>
      <c r="AQ426">
        <f t="shared" si="37"/>
        <v>9</v>
      </c>
      <c r="AR426" t="str">
        <f t="shared" si="38"/>
        <v>저</v>
      </c>
    </row>
    <row r="427" spans="32:44" x14ac:dyDescent="0.3">
      <c r="AF427" s="8" t="e" cm="1">
        <f t="array" ref="AF4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7" s="8" t="e" cm="1">
        <f t="array" ref="AG427">_xlfn.TEXTJOIN(",",TRUE,IF(지하철역사_IC!$B$2:$B$1282=AF427,지하철역사_IC!$A$2:$A$1282,""))</f>
        <v>#VALUE!</v>
      </c>
      <c r="AH427" s="9" t="e" cm="1">
        <f t="array" ref="AH427">RADIANS(SMALL(SQRT((지하철역사_IC!$D$2:$D$1282-표3_[[#This Row],[위도]])^2+(지하철역사_IC!$E$2:$E$1282-표3_[[#This Row],[경도]])^2),1))*6378137</f>
        <v>#VALUE!</v>
      </c>
      <c r="AI427" s="8" t="e" cm="1">
        <f t="array" ref="AI427">_xlfn.LET(_xlpm.data,(지하철역사_IC!$V$2:$V$225-표3_[[#This Row],[위도]])^2+(지하철역사_IC!$T$2:$T$225-표3_[[#This Row],[경도]])^2,INDEX(지하철역사_IC!$Q$2:$Q$439,MATCH(MIN(_xlpm.data),_xlpm.data,0)))</f>
        <v>#VALUE!</v>
      </c>
      <c r="AJ427" s="8" t="e" cm="1">
        <f t="array" ref="AJ427">_xlfn.TEXTJOIN(",",TRUE,IF(지하철역사_IC!$Q$2:$Q$439=AI427,지하철역사_IC!$P$2:$P$439,""))</f>
        <v>#VALUE!</v>
      </c>
      <c r="AK427" s="9" t="e" cm="1">
        <f t="array" ref="AK427">RADIANS(SMALL(SQRT((지하철역사_IC!$V$2:$V$439-표3_[[#This Row],[위도]])^2+(지하철역사_IC!$T$2:$T$439-표3_[[#This Row],[경도]])^2),1))*6378137</f>
        <v>#VALUE!</v>
      </c>
      <c r="AL427" t="str" cm="1">
        <f t="array" ref="AL4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7" t="e" cm="1">
        <f t="array" ref="AM427">kakaolatlon(표3_[[#This Row],[위도]],표3_[[#This Row],[경도]],"parcel")</f>
        <v>#VALUE!</v>
      </c>
      <c r="AN427" t="e">
        <f t="shared" si="34"/>
        <v>#VALUE!</v>
      </c>
      <c r="AO427" t="e">
        <f t="shared" si="35"/>
        <v>#VALUE!</v>
      </c>
      <c r="AP427" t="e">
        <f t="shared" si="36"/>
        <v>#VALUE!</v>
      </c>
      <c r="AQ427">
        <f t="shared" si="37"/>
        <v>9</v>
      </c>
      <c r="AR427" t="str">
        <f t="shared" si="38"/>
        <v>저</v>
      </c>
    </row>
    <row r="428" spans="32:44" x14ac:dyDescent="0.3">
      <c r="AF428" s="8" t="e" cm="1">
        <f t="array" ref="AF4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8" s="8" t="e" cm="1">
        <f t="array" ref="AG428">_xlfn.TEXTJOIN(",",TRUE,IF(지하철역사_IC!$B$2:$B$1282=AF428,지하철역사_IC!$A$2:$A$1282,""))</f>
        <v>#VALUE!</v>
      </c>
      <c r="AH428" s="9" t="e" cm="1">
        <f t="array" ref="AH428">RADIANS(SMALL(SQRT((지하철역사_IC!$D$2:$D$1282-표3_[[#This Row],[위도]])^2+(지하철역사_IC!$E$2:$E$1282-표3_[[#This Row],[경도]])^2),1))*6378137</f>
        <v>#VALUE!</v>
      </c>
      <c r="AI428" s="8" t="e" cm="1">
        <f t="array" ref="AI428">_xlfn.LET(_xlpm.data,(지하철역사_IC!$V$2:$V$225-표3_[[#This Row],[위도]])^2+(지하철역사_IC!$T$2:$T$225-표3_[[#This Row],[경도]])^2,INDEX(지하철역사_IC!$Q$2:$Q$439,MATCH(MIN(_xlpm.data),_xlpm.data,0)))</f>
        <v>#VALUE!</v>
      </c>
      <c r="AJ428" s="8" t="e" cm="1">
        <f t="array" ref="AJ428">_xlfn.TEXTJOIN(",",TRUE,IF(지하철역사_IC!$Q$2:$Q$439=AI428,지하철역사_IC!$P$2:$P$439,""))</f>
        <v>#VALUE!</v>
      </c>
      <c r="AK428" s="9" t="e" cm="1">
        <f t="array" ref="AK428">RADIANS(SMALL(SQRT((지하철역사_IC!$V$2:$V$439-표3_[[#This Row],[위도]])^2+(지하철역사_IC!$T$2:$T$439-표3_[[#This Row],[경도]])^2),1))*6378137</f>
        <v>#VALUE!</v>
      </c>
      <c r="AL428" t="str" cm="1">
        <f t="array" ref="AL4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8" t="e" cm="1">
        <f t="array" ref="AM428">kakaolatlon(표3_[[#This Row],[위도]],표3_[[#This Row],[경도]],"parcel")</f>
        <v>#VALUE!</v>
      </c>
      <c r="AN428" t="e">
        <f t="shared" si="34"/>
        <v>#VALUE!</v>
      </c>
      <c r="AO428" t="e">
        <f t="shared" si="35"/>
        <v>#VALUE!</v>
      </c>
      <c r="AP428" t="e">
        <f t="shared" si="36"/>
        <v>#VALUE!</v>
      </c>
      <c r="AQ428">
        <f t="shared" si="37"/>
        <v>9</v>
      </c>
      <c r="AR428" t="str">
        <f t="shared" si="38"/>
        <v>저</v>
      </c>
    </row>
    <row r="429" spans="32:44" x14ac:dyDescent="0.3">
      <c r="AF429" s="8" t="e" cm="1">
        <f t="array" ref="AF4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29" s="8" t="e" cm="1">
        <f t="array" ref="AG429">_xlfn.TEXTJOIN(",",TRUE,IF(지하철역사_IC!$B$2:$B$1282=AF429,지하철역사_IC!$A$2:$A$1282,""))</f>
        <v>#VALUE!</v>
      </c>
      <c r="AH429" s="9" t="e" cm="1">
        <f t="array" ref="AH429">RADIANS(SMALL(SQRT((지하철역사_IC!$D$2:$D$1282-표3_[[#This Row],[위도]])^2+(지하철역사_IC!$E$2:$E$1282-표3_[[#This Row],[경도]])^2),1))*6378137</f>
        <v>#VALUE!</v>
      </c>
      <c r="AI429" s="8" t="e" cm="1">
        <f t="array" ref="AI429">_xlfn.LET(_xlpm.data,(지하철역사_IC!$V$2:$V$225-표3_[[#This Row],[위도]])^2+(지하철역사_IC!$T$2:$T$225-표3_[[#This Row],[경도]])^2,INDEX(지하철역사_IC!$Q$2:$Q$439,MATCH(MIN(_xlpm.data),_xlpm.data,0)))</f>
        <v>#VALUE!</v>
      </c>
      <c r="AJ429" s="8" t="e" cm="1">
        <f t="array" ref="AJ429">_xlfn.TEXTJOIN(",",TRUE,IF(지하철역사_IC!$Q$2:$Q$439=AI429,지하철역사_IC!$P$2:$P$439,""))</f>
        <v>#VALUE!</v>
      </c>
      <c r="AK429" s="9" t="e" cm="1">
        <f t="array" ref="AK429">RADIANS(SMALL(SQRT((지하철역사_IC!$V$2:$V$439-표3_[[#This Row],[위도]])^2+(지하철역사_IC!$T$2:$T$439-표3_[[#This Row],[경도]])^2),1))*6378137</f>
        <v>#VALUE!</v>
      </c>
      <c r="AL429" t="str" cm="1">
        <f t="array" ref="AL4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29" t="e" cm="1">
        <f t="array" ref="AM429">kakaolatlon(표3_[[#This Row],[위도]],표3_[[#This Row],[경도]],"parcel")</f>
        <v>#VALUE!</v>
      </c>
      <c r="AN429" t="e">
        <f t="shared" si="34"/>
        <v>#VALUE!</v>
      </c>
      <c r="AO429" t="e">
        <f t="shared" si="35"/>
        <v>#VALUE!</v>
      </c>
      <c r="AP429" t="e">
        <f t="shared" si="36"/>
        <v>#VALUE!</v>
      </c>
      <c r="AQ429">
        <f t="shared" si="37"/>
        <v>9</v>
      </c>
      <c r="AR429" t="str">
        <f t="shared" si="38"/>
        <v>저</v>
      </c>
    </row>
    <row r="430" spans="32:44" x14ac:dyDescent="0.3">
      <c r="AF430" s="8" t="e" cm="1">
        <f t="array" ref="AF4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0" s="8" t="e" cm="1">
        <f t="array" ref="AG430">_xlfn.TEXTJOIN(",",TRUE,IF(지하철역사_IC!$B$2:$B$1282=AF430,지하철역사_IC!$A$2:$A$1282,""))</f>
        <v>#VALUE!</v>
      </c>
      <c r="AH430" s="9" t="e" cm="1">
        <f t="array" ref="AH430">RADIANS(SMALL(SQRT((지하철역사_IC!$D$2:$D$1282-표3_[[#This Row],[위도]])^2+(지하철역사_IC!$E$2:$E$1282-표3_[[#This Row],[경도]])^2),1))*6378137</f>
        <v>#VALUE!</v>
      </c>
      <c r="AI430" s="8" t="e" cm="1">
        <f t="array" ref="AI430">_xlfn.LET(_xlpm.data,(지하철역사_IC!$V$2:$V$225-표3_[[#This Row],[위도]])^2+(지하철역사_IC!$T$2:$T$225-표3_[[#This Row],[경도]])^2,INDEX(지하철역사_IC!$Q$2:$Q$439,MATCH(MIN(_xlpm.data),_xlpm.data,0)))</f>
        <v>#VALUE!</v>
      </c>
      <c r="AJ430" s="8" t="e" cm="1">
        <f t="array" ref="AJ430">_xlfn.TEXTJOIN(",",TRUE,IF(지하철역사_IC!$Q$2:$Q$439=AI430,지하철역사_IC!$P$2:$P$439,""))</f>
        <v>#VALUE!</v>
      </c>
      <c r="AK430" s="9" t="e" cm="1">
        <f t="array" ref="AK430">RADIANS(SMALL(SQRT((지하철역사_IC!$V$2:$V$439-표3_[[#This Row],[위도]])^2+(지하철역사_IC!$T$2:$T$439-표3_[[#This Row],[경도]])^2),1))*6378137</f>
        <v>#VALUE!</v>
      </c>
      <c r="AL430" t="str" cm="1">
        <f t="array" ref="AL4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0" t="e" cm="1">
        <f t="array" ref="AM430">kakaolatlon(표3_[[#This Row],[위도]],표3_[[#This Row],[경도]],"parcel")</f>
        <v>#VALUE!</v>
      </c>
      <c r="AN430" t="e">
        <f t="shared" si="34"/>
        <v>#VALUE!</v>
      </c>
      <c r="AO430" t="e">
        <f t="shared" si="35"/>
        <v>#VALUE!</v>
      </c>
      <c r="AP430" t="e">
        <f t="shared" si="36"/>
        <v>#VALUE!</v>
      </c>
      <c r="AQ430">
        <f t="shared" si="37"/>
        <v>9</v>
      </c>
      <c r="AR430" t="str">
        <f t="shared" si="38"/>
        <v>저</v>
      </c>
    </row>
    <row r="431" spans="32:44" x14ac:dyDescent="0.3">
      <c r="AF431" s="8" t="e" cm="1">
        <f t="array" ref="AF4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1" s="8" t="e" cm="1">
        <f t="array" ref="AG431">_xlfn.TEXTJOIN(",",TRUE,IF(지하철역사_IC!$B$2:$B$1282=AF431,지하철역사_IC!$A$2:$A$1282,""))</f>
        <v>#VALUE!</v>
      </c>
      <c r="AH431" s="9" t="e" cm="1">
        <f t="array" ref="AH431">RADIANS(SMALL(SQRT((지하철역사_IC!$D$2:$D$1282-표3_[[#This Row],[위도]])^2+(지하철역사_IC!$E$2:$E$1282-표3_[[#This Row],[경도]])^2),1))*6378137</f>
        <v>#VALUE!</v>
      </c>
      <c r="AI431" s="8" t="e" cm="1">
        <f t="array" ref="AI431">_xlfn.LET(_xlpm.data,(지하철역사_IC!$V$2:$V$225-표3_[[#This Row],[위도]])^2+(지하철역사_IC!$T$2:$T$225-표3_[[#This Row],[경도]])^2,INDEX(지하철역사_IC!$Q$2:$Q$439,MATCH(MIN(_xlpm.data),_xlpm.data,0)))</f>
        <v>#VALUE!</v>
      </c>
      <c r="AJ431" s="8" t="e" cm="1">
        <f t="array" ref="AJ431">_xlfn.TEXTJOIN(",",TRUE,IF(지하철역사_IC!$Q$2:$Q$439=AI431,지하철역사_IC!$P$2:$P$439,""))</f>
        <v>#VALUE!</v>
      </c>
      <c r="AK431" s="9" t="e" cm="1">
        <f t="array" ref="AK431">RADIANS(SMALL(SQRT((지하철역사_IC!$V$2:$V$439-표3_[[#This Row],[위도]])^2+(지하철역사_IC!$T$2:$T$439-표3_[[#This Row],[경도]])^2),1))*6378137</f>
        <v>#VALUE!</v>
      </c>
      <c r="AL431" t="str" cm="1">
        <f t="array" ref="AL4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1" t="e" cm="1">
        <f t="array" ref="AM431">kakaolatlon(표3_[[#This Row],[위도]],표3_[[#This Row],[경도]],"parcel")</f>
        <v>#VALUE!</v>
      </c>
      <c r="AN431" t="e">
        <f t="shared" si="34"/>
        <v>#VALUE!</v>
      </c>
      <c r="AO431" t="e">
        <f t="shared" si="35"/>
        <v>#VALUE!</v>
      </c>
      <c r="AP431" t="e">
        <f t="shared" si="36"/>
        <v>#VALUE!</v>
      </c>
      <c r="AQ431">
        <f t="shared" si="37"/>
        <v>9</v>
      </c>
      <c r="AR431" t="str">
        <f t="shared" si="38"/>
        <v>저</v>
      </c>
    </row>
    <row r="432" spans="32:44" x14ac:dyDescent="0.3">
      <c r="AF432" s="8" t="e" cm="1">
        <f t="array" ref="AF4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2" s="8" t="e" cm="1">
        <f t="array" ref="AG432">_xlfn.TEXTJOIN(",",TRUE,IF(지하철역사_IC!$B$2:$B$1282=AF432,지하철역사_IC!$A$2:$A$1282,""))</f>
        <v>#VALUE!</v>
      </c>
      <c r="AH432" s="9" t="e" cm="1">
        <f t="array" ref="AH432">RADIANS(SMALL(SQRT((지하철역사_IC!$D$2:$D$1282-표3_[[#This Row],[위도]])^2+(지하철역사_IC!$E$2:$E$1282-표3_[[#This Row],[경도]])^2),1))*6378137</f>
        <v>#VALUE!</v>
      </c>
      <c r="AI432" s="8" t="e" cm="1">
        <f t="array" ref="AI432">_xlfn.LET(_xlpm.data,(지하철역사_IC!$V$2:$V$225-표3_[[#This Row],[위도]])^2+(지하철역사_IC!$T$2:$T$225-표3_[[#This Row],[경도]])^2,INDEX(지하철역사_IC!$Q$2:$Q$439,MATCH(MIN(_xlpm.data),_xlpm.data,0)))</f>
        <v>#VALUE!</v>
      </c>
      <c r="AJ432" s="8" t="e" cm="1">
        <f t="array" ref="AJ432">_xlfn.TEXTJOIN(",",TRUE,IF(지하철역사_IC!$Q$2:$Q$439=AI432,지하철역사_IC!$P$2:$P$439,""))</f>
        <v>#VALUE!</v>
      </c>
      <c r="AK432" s="9" t="e" cm="1">
        <f t="array" ref="AK432">RADIANS(SMALL(SQRT((지하철역사_IC!$V$2:$V$439-표3_[[#This Row],[위도]])^2+(지하철역사_IC!$T$2:$T$439-표3_[[#This Row],[경도]])^2),1))*6378137</f>
        <v>#VALUE!</v>
      </c>
      <c r="AL432" t="str" cm="1">
        <f t="array" ref="AL4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2" t="e" cm="1">
        <f t="array" ref="AM432">kakaolatlon(표3_[[#This Row],[위도]],표3_[[#This Row],[경도]],"parcel")</f>
        <v>#VALUE!</v>
      </c>
      <c r="AN432" t="e">
        <f t="shared" si="34"/>
        <v>#VALUE!</v>
      </c>
      <c r="AO432" t="e">
        <f t="shared" si="35"/>
        <v>#VALUE!</v>
      </c>
      <c r="AP432" t="e">
        <f t="shared" si="36"/>
        <v>#VALUE!</v>
      </c>
      <c r="AQ432">
        <f t="shared" si="37"/>
        <v>9</v>
      </c>
      <c r="AR432" t="str">
        <f t="shared" si="38"/>
        <v>저</v>
      </c>
    </row>
    <row r="433" spans="32:44" x14ac:dyDescent="0.3">
      <c r="AF433" s="8" t="e" cm="1">
        <f t="array" ref="AF4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3" s="8" t="e" cm="1">
        <f t="array" ref="AG433">_xlfn.TEXTJOIN(",",TRUE,IF(지하철역사_IC!$B$2:$B$1282=AF433,지하철역사_IC!$A$2:$A$1282,""))</f>
        <v>#VALUE!</v>
      </c>
      <c r="AH433" s="9" t="e" cm="1">
        <f t="array" ref="AH433">RADIANS(SMALL(SQRT((지하철역사_IC!$D$2:$D$1282-표3_[[#This Row],[위도]])^2+(지하철역사_IC!$E$2:$E$1282-표3_[[#This Row],[경도]])^2),1))*6378137</f>
        <v>#VALUE!</v>
      </c>
      <c r="AI433" s="8" t="e" cm="1">
        <f t="array" ref="AI433">_xlfn.LET(_xlpm.data,(지하철역사_IC!$V$2:$V$225-표3_[[#This Row],[위도]])^2+(지하철역사_IC!$T$2:$T$225-표3_[[#This Row],[경도]])^2,INDEX(지하철역사_IC!$Q$2:$Q$439,MATCH(MIN(_xlpm.data),_xlpm.data,0)))</f>
        <v>#VALUE!</v>
      </c>
      <c r="AJ433" s="8" t="e" cm="1">
        <f t="array" ref="AJ433">_xlfn.TEXTJOIN(",",TRUE,IF(지하철역사_IC!$Q$2:$Q$439=AI433,지하철역사_IC!$P$2:$P$439,""))</f>
        <v>#VALUE!</v>
      </c>
      <c r="AK433" s="9" t="e" cm="1">
        <f t="array" ref="AK433">RADIANS(SMALL(SQRT((지하철역사_IC!$V$2:$V$439-표3_[[#This Row],[위도]])^2+(지하철역사_IC!$T$2:$T$439-표3_[[#This Row],[경도]])^2),1))*6378137</f>
        <v>#VALUE!</v>
      </c>
      <c r="AL433" t="str" cm="1">
        <f t="array" ref="AL4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3" t="e" cm="1">
        <f t="array" ref="AM433">kakaolatlon(표3_[[#This Row],[위도]],표3_[[#This Row],[경도]],"parcel")</f>
        <v>#VALUE!</v>
      </c>
      <c r="AN433" t="e">
        <f t="shared" si="34"/>
        <v>#VALUE!</v>
      </c>
      <c r="AO433" t="e">
        <f t="shared" si="35"/>
        <v>#VALUE!</v>
      </c>
      <c r="AP433" t="e">
        <f t="shared" si="36"/>
        <v>#VALUE!</v>
      </c>
      <c r="AQ433">
        <f t="shared" si="37"/>
        <v>9</v>
      </c>
      <c r="AR433" t="str">
        <f t="shared" si="38"/>
        <v>저</v>
      </c>
    </row>
    <row r="434" spans="32:44" x14ac:dyDescent="0.3">
      <c r="AF434" s="8" t="e" cm="1">
        <f t="array" ref="AF4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4" s="8" t="e" cm="1">
        <f t="array" ref="AG434">_xlfn.TEXTJOIN(",",TRUE,IF(지하철역사_IC!$B$2:$B$1282=AF434,지하철역사_IC!$A$2:$A$1282,""))</f>
        <v>#VALUE!</v>
      </c>
      <c r="AH434" s="9" t="e" cm="1">
        <f t="array" ref="AH434">RADIANS(SMALL(SQRT((지하철역사_IC!$D$2:$D$1282-표3_[[#This Row],[위도]])^2+(지하철역사_IC!$E$2:$E$1282-표3_[[#This Row],[경도]])^2),1))*6378137</f>
        <v>#VALUE!</v>
      </c>
      <c r="AI434" s="8" t="e" cm="1">
        <f t="array" ref="AI434">_xlfn.LET(_xlpm.data,(지하철역사_IC!$V$2:$V$225-표3_[[#This Row],[위도]])^2+(지하철역사_IC!$T$2:$T$225-표3_[[#This Row],[경도]])^2,INDEX(지하철역사_IC!$Q$2:$Q$439,MATCH(MIN(_xlpm.data),_xlpm.data,0)))</f>
        <v>#VALUE!</v>
      </c>
      <c r="AJ434" s="8" t="e" cm="1">
        <f t="array" ref="AJ434">_xlfn.TEXTJOIN(",",TRUE,IF(지하철역사_IC!$Q$2:$Q$439=AI434,지하철역사_IC!$P$2:$P$439,""))</f>
        <v>#VALUE!</v>
      </c>
      <c r="AK434" s="9" t="e" cm="1">
        <f t="array" ref="AK434">RADIANS(SMALL(SQRT((지하철역사_IC!$V$2:$V$439-표3_[[#This Row],[위도]])^2+(지하철역사_IC!$T$2:$T$439-표3_[[#This Row],[경도]])^2),1))*6378137</f>
        <v>#VALUE!</v>
      </c>
      <c r="AL434" t="str" cm="1">
        <f t="array" ref="AL4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4" t="e" cm="1">
        <f t="array" ref="AM434">kakaolatlon(표3_[[#This Row],[위도]],표3_[[#This Row],[경도]],"parcel")</f>
        <v>#VALUE!</v>
      </c>
      <c r="AN434" t="e">
        <f t="shared" si="34"/>
        <v>#VALUE!</v>
      </c>
      <c r="AO434" t="e">
        <f t="shared" si="35"/>
        <v>#VALUE!</v>
      </c>
      <c r="AP434" t="e">
        <f t="shared" si="36"/>
        <v>#VALUE!</v>
      </c>
      <c r="AQ434">
        <f t="shared" si="37"/>
        <v>9</v>
      </c>
      <c r="AR434" t="str">
        <f t="shared" si="38"/>
        <v>저</v>
      </c>
    </row>
    <row r="435" spans="32:44" x14ac:dyDescent="0.3">
      <c r="AF435" s="8" t="e" cm="1">
        <f t="array" ref="AF4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5" s="8" t="e" cm="1">
        <f t="array" ref="AG435">_xlfn.TEXTJOIN(",",TRUE,IF(지하철역사_IC!$B$2:$B$1282=AF435,지하철역사_IC!$A$2:$A$1282,""))</f>
        <v>#VALUE!</v>
      </c>
      <c r="AH435" s="9" t="e" cm="1">
        <f t="array" ref="AH435">RADIANS(SMALL(SQRT((지하철역사_IC!$D$2:$D$1282-표3_[[#This Row],[위도]])^2+(지하철역사_IC!$E$2:$E$1282-표3_[[#This Row],[경도]])^2),1))*6378137</f>
        <v>#VALUE!</v>
      </c>
      <c r="AI435" s="8" t="e" cm="1">
        <f t="array" ref="AI435">_xlfn.LET(_xlpm.data,(지하철역사_IC!$V$2:$V$225-표3_[[#This Row],[위도]])^2+(지하철역사_IC!$T$2:$T$225-표3_[[#This Row],[경도]])^2,INDEX(지하철역사_IC!$Q$2:$Q$439,MATCH(MIN(_xlpm.data),_xlpm.data,0)))</f>
        <v>#VALUE!</v>
      </c>
      <c r="AJ435" s="8" t="e" cm="1">
        <f t="array" ref="AJ435">_xlfn.TEXTJOIN(",",TRUE,IF(지하철역사_IC!$Q$2:$Q$439=AI435,지하철역사_IC!$P$2:$P$439,""))</f>
        <v>#VALUE!</v>
      </c>
      <c r="AK435" s="9" t="e" cm="1">
        <f t="array" ref="AK435">RADIANS(SMALL(SQRT((지하철역사_IC!$V$2:$V$439-표3_[[#This Row],[위도]])^2+(지하철역사_IC!$T$2:$T$439-표3_[[#This Row],[경도]])^2),1))*6378137</f>
        <v>#VALUE!</v>
      </c>
      <c r="AL435" t="str" cm="1">
        <f t="array" ref="AL4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5" t="e" cm="1">
        <f t="array" ref="AM435">kakaolatlon(표3_[[#This Row],[위도]],표3_[[#This Row],[경도]],"parcel")</f>
        <v>#VALUE!</v>
      </c>
      <c r="AN435" t="e">
        <f t="shared" si="34"/>
        <v>#VALUE!</v>
      </c>
      <c r="AO435" t="e">
        <f t="shared" si="35"/>
        <v>#VALUE!</v>
      </c>
      <c r="AP435" t="e">
        <f t="shared" si="36"/>
        <v>#VALUE!</v>
      </c>
      <c r="AQ435">
        <f t="shared" si="37"/>
        <v>9</v>
      </c>
      <c r="AR435" t="str">
        <f t="shared" si="38"/>
        <v>저</v>
      </c>
    </row>
    <row r="436" spans="32:44" x14ac:dyDescent="0.3">
      <c r="AF436" s="8" t="e" cm="1">
        <f t="array" ref="AF4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6" s="8" t="e" cm="1">
        <f t="array" ref="AG436">_xlfn.TEXTJOIN(",",TRUE,IF(지하철역사_IC!$B$2:$B$1282=AF436,지하철역사_IC!$A$2:$A$1282,""))</f>
        <v>#VALUE!</v>
      </c>
      <c r="AH436" s="9" t="e" cm="1">
        <f t="array" ref="AH436">RADIANS(SMALL(SQRT((지하철역사_IC!$D$2:$D$1282-표3_[[#This Row],[위도]])^2+(지하철역사_IC!$E$2:$E$1282-표3_[[#This Row],[경도]])^2),1))*6378137</f>
        <v>#VALUE!</v>
      </c>
      <c r="AI436" s="8" t="e" cm="1">
        <f t="array" ref="AI436">_xlfn.LET(_xlpm.data,(지하철역사_IC!$V$2:$V$225-표3_[[#This Row],[위도]])^2+(지하철역사_IC!$T$2:$T$225-표3_[[#This Row],[경도]])^2,INDEX(지하철역사_IC!$Q$2:$Q$439,MATCH(MIN(_xlpm.data),_xlpm.data,0)))</f>
        <v>#VALUE!</v>
      </c>
      <c r="AJ436" s="8" t="e" cm="1">
        <f t="array" ref="AJ436">_xlfn.TEXTJOIN(",",TRUE,IF(지하철역사_IC!$Q$2:$Q$439=AI436,지하철역사_IC!$P$2:$P$439,""))</f>
        <v>#VALUE!</v>
      </c>
      <c r="AK436" s="9" t="e" cm="1">
        <f t="array" ref="AK436">RADIANS(SMALL(SQRT((지하철역사_IC!$V$2:$V$439-표3_[[#This Row],[위도]])^2+(지하철역사_IC!$T$2:$T$439-표3_[[#This Row],[경도]])^2),1))*6378137</f>
        <v>#VALUE!</v>
      </c>
      <c r="AL436" t="str" cm="1">
        <f t="array" ref="AL4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6" t="e" cm="1">
        <f t="array" ref="AM436">kakaolatlon(표3_[[#This Row],[위도]],표3_[[#This Row],[경도]],"parcel")</f>
        <v>#VALUE!</v>
      </c>
      <c r="AN436" t="e">
        <f t="shared" si="34"/>
        <v>#VALUE!</v>
      </c>
      <c r="AO436" t="e">
        <f t="shared" si="35"/>
        <v>#VALUE!</v>
      </c>
      <c r="AP436" t="e">
        <f t="shared" si="36"/>
        <v>#VALUE!</v>
      </c>
      <c r="AQ436">
        <f t="shared" si="37"/>
        <v>9</v>
      </c>
      <c r="AR436" t="str">
        <f t="shared" si="38"/>
        <v>저</v>
      </c>
    </row>
    <row r="437" spans="32:44" x14ac:dyDescent="0.3">
      <c r="AF437" s="8" t="e" cm="1">
        <f t="array" ref="AF4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7" s="8" t="e" cm="1">
        <f t="array" ref="AG437">_xlfn.TEXTJOIN(",",TRUE,IF(지하철역사_IC!$B$2:$B$1282=AF437,지하철역사_IC!$A$2:$A$1282,""))</f>
        <v>#VALUE!</v>
      </c>
      <c r="AH437" s="9" t="e" cm="1">
        <f t="array" ref="AH437">RADIANS(SMALL(SQRT((지하철역사_IC!$D$2:$D$1282-표3_[[#This Row],[위도]])^2+(지하철역사_IC!$E$2:$E$1282-표3_[[#This Row],[경도]])^2),1))*6378137</f>
        <v>#VALUE!</v>
      </c>
      <c r="AI437" s="8" t="e" cm="1">
        <f t="array" ref="AI437">_xlfn.LET(_xlpm.data,(지하철역사_IC!$V$2:$V$225-표3_[[#This Row],[위도]])^2+(지하철역사_IC!$T$2:$T$225-표3_[[#This Row],[경도]])^2,INDEX(지하철역사_IC!$Q$2:$Q$439,MATCH(MIN(_xlpm.data),_xlpm.data,0)))</f>
        <v>#VALUE!</v>
      </c>
      <c r="AJ437" s="8" t="e" cm="1">
        <f t="array" ref="AJ437">_xlfn.TEXTJOIN(",",TRUE,IF(지하철역사_IC!$Q$2:$Q$439=AI437,지하철역사_IC!$P$2:$P$439,""))</f>
        <v>#VALUE!</v>
      </c>
      <c r="AK437" s="9" t="e" cm="1">
        <f t="array" ref="AK437">RADIANS(SMALL(SQRT((지하철역사_IC!$V$2:$V$439-표3_[[#This Row],[위도]])^2+(지하철역사_IC!$T$2:$T$439-표3_[[#This Row],[경도]])^2),1))*6378137</f>
        <v>#VALUE!</v>
      </c>
      <c r="AL437" t="str" cm="1">
        <f t="array" ref="AL4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7" t="e" cm="1">
        <f t="array" ref="AM437">kakaolatlon(표3_[[#This Row],[위도]],표3_[[#This Row],[경도]],"parcel")</f>
        <v>#VALUE!</v>
      </c>
      <c r="AN437" t="e">
        <f t="shared" si="34"/>
        <v>#VALUE!</v>
      </c>
      <c r="AO437" t="e">
        <f t="shared" si="35"/>
        <v>#VALUE!</v>
      </c>
      <c r="AP437" t="e">
        <f t="shared" si="36"/>
        <v>#VALUE!</v>
      </c>
      <c r="AQ437">
        <f t="shared" si="37"/>
        <v>9</v>
      </c>
      <c r="AR437" t="str">
        <f t="shared" si="38"/>
        <v>저</v>
      </c>
    </row>
    <row r="438" spans="32:44" x14ac:dyDescent="0.3">
      <c r="AF438" s="8" t="e" cm="1">
        <f t="array" ref="AF4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8" s="8" t="e" cm="1">
        <f t="array" ref="AG438">_xlfn.TEXTJOIN(",",TRUE,IF(지하철역사_IC!$B$2:$B$1282=AF438,지하철역사_IC!$A$2:$A$1282,""))</f>
        <v>#VALUE!</v>
      </c>
      <c r="AH438" s="9" t="e" cm="1">
        <f t="array" ref="AH438">RADIANS(SMALL(SQRT((지하철역사_IC!$D$2:$D$1282-표3_[[#This Row],[위도]])^2+(지하철역사_IC!$E$2:$E$1282-표3_[[#This Row],[경도]])^2),1))*6378137</f>
        <v>#VALUE!</v>
      </c>
      <c r="AI438" s="8" t="e" cm="1">
        <f t="array" ref="AI438">_xlfn.LET(_xlpm.data,(지하철역사_IC!$V$2:$V$225-표3_[[#This Row],[위도]])^2+(지하철역사_IC!$T$2:$T$225-표3_[[#This Row],[경도]])^2,INDEX(지하철역사_IC!$Q$2:$Q$439,MATCH(MIN(_xlpm.data),_xlpm.data,0)))</f>
        <v>#VALUE!</v>
      </c>
      <c r="AJ438" s="8" t="e" cm="1">
        <f t="array" ref="AJ438">_xlfn.TEXTJOIN(",",TRUE,IF(지하철역사_IC!$Q$2:$Q$439=AI438,지하철역사_IC!$P$2:$P$439,""))</f>
        <v>#VALUE!</v>
      </c>
      <c r="AK438" s="9" t="e" cm="1">
        <f t="array" ref="AK438">RADIANS(SMALL(SQRT((지하철역사_IC!$V$2:$V$439-표3_[[#This Row],[위도]])^2+(지하철역사_IC!$T$2:$T$439-표3_[[#This Row],[경도]])^2),1))*6378137</f>
        <v>#VALUE!</v>
      </c>
      <c r="AL438" t="str" cm="1">
        <f t="array" ref="AL4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8" t="e" cm="1">
        <f t="array" ref="AM438">kakaolatlon(표3_[[#This Row],[위도]],표3_[[#This Row],[경도]],"parcel")</f>
        <v>#VALUE!</v>
      </c>
      <c r="AN438" t="e">
        <f t="shared" si="34"/>
        <v>#VALUE!</v>
      </c>
      <c r="AO438" t="e">
        <f t="shared" si="35"/>
        <v>#VALUE!</v>
      </c>
      <c r="AP438" t="e">
        <f t="shared" si="36"/>
        <v>#VALUE!</v>
      </c>
      <c r="AQ438">
        <f t="shared" si="37"/>
        <v>9</v>
      </c>
      <c r="AR438" t="str">
        <f t="shared" si="38"/>
        <v>저</v>
      </c>
    </row>
    <row r="439" spans="32:44" x14ac:dyDescent="0.3">
      <c r="AF439" s="8" t="e" cm="1">
        <f t="array" ref="AF4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39" s="8" t="e" cm="1">
        <f t="array" ref="AG439">_xlfn.TEXTJOIN(",",TRUE,IF(지하철역사_IC!$B$2:$B$1282=AF439,지하철역사_IC!$A$2:$A$1282,""))</f>
        <v>#VALUE!</v>
      </c>
      <c r="AH439" s="9" t="e" cm="1">
        <f t="array" ref="AH439">RADIANS(SMALL(SQRT((지하철역사_IC!$D$2:$D$1282-표3_[[#This Row],[위도]])^2+(지하철역사_IC!$E$2:$E$1282-표3_[[#This Row],[경도]])^2),1))*6378137</f>
        <v>#VALUE!</v>
      </c>
      <c r="AI439" s="8" t="e" cm="1">
        <f t="array" ref="AI439">_xlfn.LET(_xlpm.data,(지하철역사_IC!$V$2:$V$225-표3_[[#This Row],[위도]])^2+(지하철역사_IC!$T$2:$T$225-표3_[[#This Row],[경도]])^2,INDEX(지하철역사_IC!$Q$2:$Q$439,MATCH(MIN(_xlpm.data),_xlpm.data,0)))</f>
        <v>#VALUE!</v>
      </c>
      <c r="AJ439" s="8" t="e" cm="1">
        <f t="array" ref="AJ439">_xlfn.TEXTJOIN(",",TRUE,IF(지하철역사_IC!$Q$2:$Q$439=AI439,지하철역사_IC!$P$2:$P$439,""))</f>
        <v>#VALUE!</v>
      </c>
      <c r="AK439" s="9" t="e" cm="1">
        <f t="array" ref="AK439">RADIANS(SMALL(SQRT((지하철역사_IC!$V$2:$V$439-표3_[[#This Row],[위도]])^2+(지하철역사_IC!$T$2:$T$439-표3_[[#This Row],[경도]])^2),1))*6378137</f>
        <v>#VALUE!</v>
      </c>
      <c r="AL439" t="str" cm="1">
        <f t="array" ref="AL4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39" t="e" cm="1">
        <f t="array" ref="AM439">kakaolatlon(표3_[[#This Row],[위도]],표3_[[#This Row],[경도]],"parcel")</f>
        <v>#VALUE!</v>
      </c>
      <c r="AN439" t="e">
        <f t="shared" si="34"/>
        <v>#VALUE!</v>
      </c>
      <c r="AO439" t="e">
        <f t="shared" si="35"/>
        <v>#VALUE!</v>
      </c>
      <c r="AP439" t="e">
        <f t="shared" si="36"/>
        <v>#VALUE!</v>
      </c>
      <c r="AQ439">
        <f t="shared" si="37"/>
        <v>9</v>
      </c>
      <c r="AR439" t="str">
        <f t="shared" si="38"/>
        <v>저</v>
      </c>
    </row>
    <row r="440" spans="32:44" x14ac:dyDescent="0.3">
      <c r="AF440" s="8" t="e" cm="1">
        <f t="array" ref="AF4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0" s="8" t="e" cm="1">
        <f t="array" ref="AG440">_xlfn.TEXTJOIN(",",TRUE,IF(지하철역사_IC!$B$2:$B$1282=AF440,지하철역사_IC!$A$2:$A$1282,""))</f>
        <v>#VALUE!</v>
      </c>
      <c r="AH440" s="9" t="e" cm="1">
        <f t="array" ref="AH440">RADIANS(SMALL(SQRT((지하철역사_IC!$D$2:$D$1282-표3_[[#This Row],[위도]])^2+(지하철역사_IC!$E$2:$E$1282-표3_[[#This Row],[경도]])^2),1))*6378137</f>
        <v>#VALUE!</v>
      </c>
      <c r="AI440" s="8" t="e" cm="1">
        <f t="array" ref="AI440">_xlfn.LET(_xlpm.data,(지하철역사_IC!$V$2:$V$225-표3_[[#This Row],[위도]])^2+(지하철역사_IC!$T$2:$T$225-표3_[[#This Row],[경도]])^2,INDEX(지하철역사_IC!$Q$2:$Q$439,MATCH(MIN(_xlpm.data),_xlpm.data,0)))</f>
        <v>#VALUE!</v>
      </c>
      <c r="AJ440" s="8" t="e" cm="1">
        <f t="array" ref="AJ440">_xlfn.TEXTJOIN(",",TRUE,IF(지하철역사_IC!$Q$2:$Q$439=AI440,지하철역사_IC!$P$2:$P$439,""))</f>
        <v>#VALUE!</v>
      </c>
      <c r="AK440" s="9" t="e" cm="1">
        <f t="array" ref="AK440">RADIANS(SMALL(SQRT((지하철역사_IC!$V$2:$V$439-표3_[[#This Row],[위도]])^2+(지하철역사_IC!$T$2:$T$439-표3_[[#This Row],[경도]])^2),1))*6378137</f>
        <v>#VALUE!</v>
      </c>
      <c r="AL440" t="str" cm="1">
        <f t="array" ref="AL4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0" t="e" cm="1">
        <f t="array" ref="AM440">kakaolatlon(표3_[[#This Row],[위도]],표3_[[#This Row],[경도]],"parcel")</f>
        <v>#VALUE!</v>
      </c>
      <c r="AN440" t="e">
        <f t="shared" si="34"/>
        <v>#VALUE!</v>
      </c>
      <c r="AO440" t="e">
        <f t="shared" si="35"/>
        <v>#VALUE!</v>
      </c>
      <c r="AP440" t="e">
        <f t="shared" si="36"/>
        <v>#VALUE!</v>
      </c>
      <c r="AQ440">
        <f t="shared" si="37"/>
        <v>9</v>
      </c>
      <c r="AR440" t="str">
        <f t="shared" si="38"/>
        <v>저</v>
      </c>
    </row>
    <row r="441" spans="32:44" x14ac:dyDescent="0.3">
      <c r="AF441" s="8" t="e" cm="1">
        <f t="array" ref="AF4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1" s="8" t="e" cm="1">
        <f t="array" ref="AG441">_xlfn.TEXTJOIN(",",TRUE,IF(지하철역사_IC!$B$2:$B$1282=AF441,지하철역사_IC!$A$2:$A$1282,""))</f>
        <v>#VALUE!</v>
      </c>
      <c r="AH441" s="9" t="e" cm="1">
        <f t="array" ref="AH441">RADIANS(SMALL(SQRT((지하철역사_IC!$D$2:$D$1282-표3_[[#This Row],[위도]])^2+(지하철역사_IC!$E$2:$E$1282-표3_[[#This Row],[경도]])^2),1))*6378137</f>
        <v>#VALUE!</v>
      </c>
      <c r="AI441" s="8" t="e" cm="1">
        <f t="array" ref="AI441">_xlfn.LET(_xlpm.data,(지하철역사_IC!$V$2:$V$225-표3_[[#This Row],[위도]])^2+(지하철역사_IC!$T$2:$T$225-표3_[[#This Row],[경도]])^2,INDEX(지하철역사_IC!$Q$2:$Q$439,MATCH(MIN(_xlpm.data),_xlpm.data,0)))</f>
        <v>#VALUE!</v>
      </c>
      <c r="AJ441" s="8" t="e" cm="1">
        <f t="array" ref="AJ441">_xlfn.TEXTJOIN(",",TRUE,IF(지하철역사_IC!$Q$2:$Q$439=AI441,지하철역사_IC!$P$2:$P$439,""))</f>
        <v>#VALUE!</v>
      </c>
      <c r="AK441" s="9" t="e" cm="1">
        <f t="array" ref="AK441">RADIANS(SMALL(SQRT((지하철역사_IC!$V$2:$V$439-표3_[[#This Row],[위도]])^2+(지하철역사_IC!$T$2:$T$439-표3_[[#This Row],[경도]])^2),1))*6378137</f>
        <v>#VALUE!</v>
      </c>
      <c r="AL441" t="str" cm="1">
        <f t="array" ref="AL4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1" t="e" cm="1">
        <f t="array" ref="AM441">kakaolatlon(표3_[[#This Row],[위도]],표3_[[#This Row],[경도]],"parcel")</f>
        <v>#VALUE!</v>
      </c>
      <c r="AN441" t="e">
        <f t="shared" si="34"/>
        <v>#VALUE!</v>
      </c>
      <c r="AO441" t="e">
        <f t="shared" si="35"/>
        <v>#VALUE!</v>
      </c>
      <c r="AP441" t="e">
        <f t="shared" si="36"/>
        <v>#VALUE!</v>
      </c>
      <c r="AQ441">
        <f t="shared" si="37"/>
        <v>9</v>
      </c>
      <c r="AR441" t="str">
        <f t="shared" si="38"/>
        <v>저</v>
      </c>
    </row>
    <row r="442" spans="32:44" x14ac:dyDescent="0.3">
      <c r="AF442" s="8" t="e" cm="1">
        <f t="array" ref="AF4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2" s="8" t="e" cm="1">
        <f t="array" ref="AG442">_xlfn.TEXTJOIN(",",TRUE,IF(지하철역사_IC!$B$2:$B$1282=AF442,지하철역사_IC!$A$2:$A$1282,""))</f>
        <v>#VALUE!</v>
      </c>
      <c r="AH442" s="9" t="e" cm="1">
        <f t="array" ref="AH442">RADIANS(SMALL(SQRT((지하철역사_IC!$D$2:$D$1282-표3_[[#This Row],[위도]])^2+(지하철역사_IC!$E$2:$E$1282-표3_[[#This Row],[경도]])^2),1))*6378137</f>
        <v>#VALUE!</v>
      </c>
      <c r="AI442" s="8" t="e" cm="1">
        <f t="array" ref="AI442">_xlfn.LET(_xlpm.data,(지하철역사_IC!$V$2:$V$225-표3_[[#This Row],[위도]])^2+(지하철역사_IC!$T$2:$T$225-표3_[[#This Row],[경도]])^2,INDEX(지하철역사_IC!$Q$2:$Q$439,MATCH(MIN(_xlpm.data),_xlpm.data,0)))</f>
        <v>#VALUE!</v>
      </c>
      <c r="AJ442" s="8" t="e" cm="1">
        <f t="array" ref="AJ442">_xlfn.TEXTJOIN(",",TRUE,IF(지하철역사_IC!$Q$2:$Q$439=AI442,지하철역사_IC!$P$2:$P$439,""))</f>
        <v>#VALUE!</v>
      </c>
      <c r="AK442" s="9" t="e" cm="1">
        <f t="array" ref="AK442">RADIANS(SMALL(SQRT((지하철역사_IC!$V$2:$V$439-표3_[[#This Row],[위도]])^2+(지하철역사_IC!$T$2:$T$439-표3_[[#This Row],[경도]])^2),1))*6378137</f>
        <v>#VALUE!</v>
      </c>
      <c r="AL442" t="str" cm="1">
        <f t="array" ref="AL4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2" t="e" cm="1">
        <f t="array" ref="AM442">kakaolatlon(표3_[[#This Row],[위도]],표3_[[#This Row],[경도]],"parcel")</f>
        <v>#VALUE!</v>
      </c>
      <c r="AN442" t="e">
        <f t="shared" si="34"/>
        <v>#VALUE!</v>
      </c>
      <c r="AO442" t="e">
        <f t="shared" si="35"/>
        <v>#VALUE!</v>
      </c>
      <c r="AP442" t="e">
        <f t="shared" si="36"/>
        <v>#VALUE!</v>
      </c>
      <c r="AQ442">
        <f t="shared" si="37"/>
        <v>9</v>
      </c>
      <c r="AR442" t="str">
        <f t="shared" si="38"/>
        <v>저</v>
      </c>
    </row>
    <row r="443" spans="32:44" x14ac:dyDescent="0.3">
      <c r="AF443" s="8" t="e" cm="1">
        <f t="array" ref="AF4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3" s="8" t="e" cm="1">
        <f t="array" ref="AG443">_xlfn.TEXTJOIN(",",TRUE,IF(지하철역사_IC!$B$2:$B$1282=AF443,지하철역사_IC!$A$2:$A$1282,""))</f>
        <v>#VALUE!</v>
      </c>
      <c r="AH443" s="9" t="e" cm="1">
        <f t="array" ref="AH443">RADIANS(SMALL(SQRT((지하철역사_IC!$D$2:$D$1282-표3_[[#This Row],[위도]])^2+(지하철역사_IC!$E$2:$E$1282-표3_[[#This Row],[경도]])^2),1))*6378137</f>
        <v>#VALUE!</v>
      </c>
      <c r="AI443" s="8" t="e" cm="1">
        <f t="array" ref="AI443">_xlfn.LET(_xlpm.data,(지하철역사_IC!$V$2:$V$225-표3_[[#This Row],[위도]])^2+(지하철역사_IC!$T$2:$T$225-표3_[[#This Row],[경도]])^2,INDEX(지하철역사_IC!$Q$2:$Q$439,MATCH(MIN(_xlpm.data),_xlpm.data,0)))</f>
        <v>#VALUE!</v>
      </c>
      <c r="AJ443" s="8" t="e" cm="1">
        <f t="array" ref="AJ443">_xlfn.TEXTJOIN(",",TRUE,IF(지하철역사_IC!$Q$2:$Q$439=AI443,지하철역사_IC!$P$2:$P$439,""))</f>
        <v>#VALUE!</v>
      </c>
      <c r="AK443" s="9" t="e" cm="1">
        <f t="array" ref="AK443">RADIANS(SMALL(SQRT((지하철역사_IC!$V$2:$V$439-표3_[[#This Row],[위도]])^2+(지하철역사_IC!$T$2:$T$439-표3_[[#This Row],[경도]])^2),1))*6378137</f>
        <v>#VALUE!</v>
      </c>
      <c r="AL443" t="str" cm="1">
        <f t="array" ref="AL4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3" t="e" cm="1">
        <f t="array" ref="AM443">kakaolatlon(표3_[[#This Row],[위도]],표3_[[#This Row],[경도]],"parcel")</f>
        <v>#VALUE!</v>
      </c>
      <c r="AN443" t="e">
        <f t="shared" si="34"/>
        <v>#VALUE!</v>
      </c>
      <c r="AO443" t="e">
        <f t="shared" si="35"/>
        <v>#VALUE!</v>
      </c>
      <c r="AP443" t="e">
        <f t="shared" si="36"/>
        <v>#VALUE!</v>
      </c>
      <c r="AQ443">
        <f t="shared" si="37"/>
        <v>9</v>
      </c>
      <c r="AR443" t="str">
        <f t="shared" si="38"/>
        <v>저</v>
      </c>
    </row>
    <row r="444" spans="32:44" x14ac:dyDescent="0.3">
      <c r="AF444" s="8" t="e" cm="1">
        <f t="array" ref="AF4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4" s="8" t="e" cm="1">
        <f t="array" ref="AG444">_xlfn.TEXTJOIN(",",TRUE,IF(지하철역사_IC!$B$2:$B$1282=AF444,지하철역사_IC!$A$2:$A$1282,""))</f>
        <v>#VALUE!</v>
      </c>
      <c r="AH444" s="9" t="e" cm="1">
        <f t="array" ref="AH444">RADIANS(SMALL(SQRT((지하철역사_IC!$D$2:$D$1282-표3_[[#This Row],[위도]])^2+(지하철역사_IC!$E$2:$E$1282-표3_[[#This Row],[경도]])^2),1))*6378137</f>
        <v>#VALUE!</v>
      </c>
      <c r="AI444" s="8" t="e" cm="1">
        <f t="array" ref="AI444">_xlfn.LET(_xlpm.data,(지하철역사_IC!$V$2:$V$225-표3_[[#This Row],[위도]])^2+(지하철역사_IC!$T$2:$T$225-표3_[[#This Row],[경도]])^2,INDEX(지하철역사_IC!$Q$2:$Q$439,MATCH(MIN(_xlpm.data),_xlpm.data,0)))</f>
        <v>#VALUE!</v>
      </c>
      <c r="AJ444" s="8" t="e" cm="1">
        <f t="array" ref="AJ444">_xlfn.TEXTJOIN(",",TRUE,IF(지하철역사_IC!$Q$2:$Q$439=AI444,지하철역사_IC!$P$2:$P$439,""))</f>
        <v>#VALUE!</v>
      </c>
      <c r="AK444" s="9" t="e" cm="1">
        <f t="array" ref="AK444">RADIANS(SMALL(SQRT((지하철역사_IC!$V$2:$V$439-표3_[[#This Row],[위도]])^2+(지하철역사_IC!$T$2:$T$439-표3_[[#This Row],[경도]])^2),1))*6378137</f>
        <v>#VALUE!</v>
      </c>
      <c r="AL444" t="str" cm="1">
        <f t="array" ref="AL4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4" t="e" cm="1">
        <f t="array" ref="AM444">kakaolatlon(표3_[[#This Row],[위도]],표3_[[#This Row],[경도]],"parcel")</f>
        <v>#VALUE!</v>
      </c>
      <c r="AN444" t="e">
        <f t="shared" si="34"/>
        <v>#VALUE!</v>
      </c>
      <c r="AO444" t="e">
        <f t="shared" si="35"/>
        <v>#VALUE!</v>
      </c>
      <c r="AP444" t="e">
        <f t="shared" si="36"/>
        <v>#VALUE!</v>
      </c>
      <c r="AQ444">
        <f t="shared" si="37"/>
        <v>9</v>
      </c>
      <c r="AR444" t="str">
        <f t="shared" si="38"/>
        <v>저</v>
      </c>
    </row>
    <row r="445" spans="32:44" x14ac:dyDescent="0.3">
      <c r="AF445" s="8" t="e" cm="1">
        <f t="array" ref="AF4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5" s="8" t="e" cm="1">
        <f t="array" ref="AG445">_xlfn.TEXTJOIN(",",TRUE,IF(지하철역사_IC!$B$2:$B$1282=AF445,지하철역사_IC!$A$2:$A$1282,""))</f>
        <v>#VALUE!</v>
      </c>
      <c r="AH445" s="9" t="e" cm="1">
        <f t="array" ref="AH445">RADIANS(SMALL(SQRT((지하철역사_IC!$D$2:$D$1282-표3_[[#This Row],[위도]])^2+(지하철역사_IC!$E$2:$E$1282-표3_[[#This Row],[경도]])^2),1))*6378137</f>
        <v>#VALUE!</v>
      </c>
      <c r="AI445" s="8" t="e" cm="1">
        <f t="array" ref="AI445">_xlfn.LET(_xlpm.data,(지하철역사_IC!$V$2:$V$225-표3_[[#This Row],[위도]])^2+(지하철역사_IC!$T$2:$T$225-표3_[[#This Row],[경도]])^2,INDEX(지하철역사_IC!$Q$2:$Q$439,MATCH(MIN(_xlpm.data),_xlpm.data,0)))</f>
        <v>#VALUE!</v>
      </c>
      <c r="AJ445" s="8" t="e" cm="1">
        <f t="array" ref="AJ445">_xlfn.TEXTJOIN(",",TRUE,IF(지하철역사_IC!$Q$2:$Q$439=AI445,지하철역사_IC!$P$2:$P$439,""))</f>
        <v>#VALUE!</v>
      </c>
      <c r="AK445" s="9" t="e" cm="1">
        <f t="array" ref="AK445">RADIANS(SMALL(SQRT((지하철역사_IC!$V$2:$V$439-표3_[[#This Row],[위도]])^2+(지하철역사_IC!$T$2:$T$439-표3_[[#This Row],[경도]])^2),1))*6378137</f>
        <v>#VALUE!</v>
      </c>
      <c r="AL445" t="str" cm="1">
        <f t="array" ref="AL4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5" t="e" cm="1">
        <f t="array" ref="AM445">kakaolatlon(표3_[[#This Row],[위도]],표3_[[#This Row],[경도]],"parcel")</f>
        <v>#VALUE!</v>
      </c>
      <c r="AN445" t="e">
        <f t="shared" si="34"/>
        <v>#VALUE!</v>
      </c>
      <c r="AO445" t="e">
        <f t="shared" si="35"/>
        <v>#VALUE!</v>
      </c>
      <c r="AP445" t="e">
        <f t="shared" si="36"/>
        <v>#VALUE!</v>
      </c>
      <c r="AQ445">
        <f t="shared" si="37"/>
        <v>9</v>
      </c>
      <c r="AR445" t="str">
        <f t="shared" si="38"/>
        <v>저</v>
      </c>
    </row>
    <row r="446" spans="32:44" x14ac:dyDescent="0.3">
      <c r="AF446" s="8" t="e" cm="1">
        <f t="array" ref="AF4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6" s="8" t="e" cm="1">
        <f t="array" ref="AG446">_xlfn.TEXTJOIN(",",TRUE,IF(지하철역사_IC!$B$2:$B$1282=AF446,지하철역사_IC!$A$2:$A$1282,""))</f>
        <v>#VALUE!</v>
      </c>
      <c r="AH446" s="9" t="e" cm="1">
        <f t="array" ref="AH446">RADIANS(SMALL(SQRT((지하철역사_IC!$D$2:$D$1282-표3_[[#This Row],[위도]])^2+(지하철역사_IC!$E$2:$E$1282-표3_[[#This Row],[경도]])^2),1))*6378137</f>
        <v>#VALUE!</v>
      </c>
      <c r="AI446" s="8" t="e" cm="1">
        <f t="array" ref="AI446">_xlfn.LET(_xlpm.data,(지하철역사_IC!$V$2:$V$225-표3_[[#This Row],[위도]])^2+(지하철역사_IC!$T$2:$T$225-표3_[[#This Row],[경도]])^2,INDEX(지하철역사_IC!$Q$2:$Q$439,MATCH(MIN(_xlpm.data),_xlpm.data,0)))</f>
        <v>#VALUE!</v>
      </c>
      <c r="AJ446" s="8" t="e" cm="1">
        <f t="array" ref="AJ446">_xlfn.TEXTJOIN(",",TRUE,IF(지하철역사_IC!$Q$2:$Q$439=AI446,지하철역사_IC!$P$2:$P$439,""))</f>
        <v>#VALUE!</v>
      </c>
      <c r="AK446" s="9" t="e" cm="1">
        <f t="array" ref="AK446">RADIANS(SMALL(SQRT((지하철역사_IC!$V$2:$V$439-표3_[[#This Row],[위도]])^2+(지하철역사_IC!$T$2:$T$439-표3_[[#This Row],[경도]])^2),1))*6378137</f>
        <v>#VALUE!</v>
      </c>
      <c r="AL446" t="str" cm="1">
        <f t="array" ref="AL4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6" t="e" cm="1">
        <f t="array" ref="AM446">kakaolatlon(표3_[[#This Row],[위도]],표3_[[#This Row],[경도]],"parcel")</f>
        <v>#VALUE!</v>
      </c>
      <c r="AN446" t="e">
        <f t="shared" si="34"/>
        <v>#VALUE!</v>
      </c>
      <c r="AO446" t="e">
        <f t="shared" si="35"/>
        <v>#VALUE!</v>
      </c>
      <c r="AP446" t="e">
        <f t="shared" si="36"/>
        <v>#VALUE!</v>
      </c>
      <c r="AQ446">
        <f t="shared" si="37"/>
        <v>9</v>
      </c>
      <c r="AR446" t="str">
        <f t="shared" si="38"/>
        <v>저</v>
      </c>
    </row>
    <row r="447" spans="32:44" x14ac:dyDescent="0.3">
      <c r="AF447" s="8" t="e" cm="1">
        <f t="array" ref="AF4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7" s="8" t="e" cm="1">
        <f t="array" ref="AG447">_xlfn.TEXTJOIN(",",TRUE,IF(지하철역사_IC!$B$2:$B$1282=AF447,지하철역사_IC!$A$2:$A$1282,""))</f>
        <v>#VALUE!</v>
      </c>
      <c r="AH447" s="9" t="e" cm="1">
        <f t="array" ref="AH447">RADIANS(SMALL(SQRT((지하철역사_IC!$D$2:$D$1282-표3_[[#This Row],[위도]])^2+(지하철역사_IC!$E$2:$E$1282-표3_[[#This Row],[경도]])^2),1))*6378137</f>
        <v>#VALUE!</v>
      </c>
      <c r="AI447" s="8" t="e" cm="1">
        <f t="array" ref="AI447">_xlfn.LET(_xlpm.data,(지하철역사_IC!$V$2:$V$225-표3_[[#This Row],[위도]])^2+(지하철역사_IC!$T$2:$T$225-표3_[[#This Row],[경도]])^2,INDEX(지하철역사_IC!$Q$2:$Q$439,MATCH(MIN(_xlpm.data),_xlpm.data,0)))</f>
        <v>#VALUE!</v>
      </c>
      <c r="AJ447" s="8" t="e" cm="1">
        <f t="array" ref="AJ447">_xlfn.TEXTJOIN(",",TRUE,IF(지하철역사_IC!$Q$2:$Q$439=AI447,지하철역사_IC!$P$2:$P$439,""))</f>
        <v>#VALUE!</v>
      </c>
      <c r="AK447" s="9" t="e" cm="1">
        <f t="array" ref="AK447">RADIANS(SMALL(SQRT((지하철역사_IC!$V$2:$V$439-표3_[[#This Row],[위도]])^2+(지하철역사_IC!$T$2:$T$439-표3_[[#This Row],[경도]])^2),1))*6378137</f>
        <v>#VALUE!</v>
      </c>
      <c r="AL447" t="str" cm="1">
        <f t="array" ref="AL4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7" t="e" cm="1">
        <f t="array" ref="AM447">kakaolatlon(표3_[[#This Row],[위도]],표3_[[#This Row],[경도]],"parcel")</f>
        <v>#VALUE!</v>
      </c>
      <c r="AN447" t="e">
        <f t="shared" si="34"/>
        <v>#VALUE!</v>
      </c>
      <c r="AO447" t="e">
        <f t="shared" si="35"/>
        <v>#VALUE!</v>
      </c>
      <c r="AP447" t="e">
        <f t="shared" si="36"/>
        <v>#VALUE!</v>
      </c>
      <c r="AQ447">
        <f t="shared" si="37"/>
        <v>9</v>
      </c>
      <c r="AR447" t="str">
        <f t="shared" si="38"/>
        <v>저</v>
      </c>
    </row>
    <row r="448" spans="32:44" x14ac:dyDescent="0.3">
      <c r="AF448" s="8" t="e" cm="1">
        <f t="array" ref="AF4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8" s="8" t="e" cm="1">
        <f t="array" ref="AG448">_xlfn.TEXTJOIN(",",TRUE,IF(지하철역사_IC!$B$2:$B$1282=AF448,지하철역사_IC!$A$2:$A$1282,""))</f>
        <v>#VALUE!</v>
      </c>
      <c r="AH448" s="9" t="e" cm="1">
        <f t="array" ref="AH448">RADIANS(SMALL(SQRT((지하철역사_IC!$D$2:$D$1282-표3_[[#This Row],[위도]])^2+(지하철역사_IC!$E$2:$E$1282-표3_[[#This Row],[경도]])^2),1))*6378137</f>
        <v>#VALUE!</v>
      </c>
      <c r="AI448" s="8" t="e" cm="1">
        <f t="array" ref="AI448">_xlfn.LET(_xlpm.data,(지하철역사_IC!$V$2:$V$225-표3_[[#This Row],[위도]])^2+(지하철역사_IC!$T$2:$T$225-표3_[[#This Row],[경도]])^2,INDEX(지하철역사_IC!$Q$2:$Q$439,MATCH(MIN(_xlpm.data),_xlpm.data,0)))</f>
        <v>#VALUE!</v>
      </c>
      <c r="AJ448" s="8" t="e" cm="1">
        <f t="array" ref="AJ448">_xlfn.TEXTJOIN(",",TRUE,IF(지하철역사_IC!$Q$2:$Q$439=AI448,지하철역사_IC!$P$2:$P$439,""))</f>
        <v>#VALUE!</v>
      </c>
      <c r="AK448" s="9" t="e" cm="1">
        <f t="array" ref="AK448">RADIANS(SMALL(SQRT((지하철역사_IC!$V$2:$V$439-표3_[[#This Row],[위도]])^2+(지하철역사_IC!$T$2:$T$439-표3_[[#This Row],[경도]])^2),1))*6378137</f>
        <v>#VALUE!</v>
      </c>
      <c r="AL448" t="str" cm="1">
        <f t="array" ref="AL4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8" t="e" cm="1">
        <f t="array" ref="AM448">kakaolatlon(표3_[[#This Row],[위도]],표3_[[#This Row],[경도]],"parcel")</f>
        <v>#VALUE!</v>
      </c>
      <c r="AN448" t="e">
        <f t="shared" si="34"/>
        <v>#VALUE!</v>
      </c>
      <c r="AO448" t="e">
        <f t="shared" si="35"/>
        <v>#VALUE!</v>
      </c>
      <c r="AP448" t="e">
        <f t="shared" si="36"/>
        <v>#VALUE!</v>
      </c>
      <c r="AQ448">
        <f t="shared" si="37"/>
        <v>9</v>
      </c>
      <c r="AR448" t="str">
        <f t="shared" si="38"/>
        <v>저</v>
      </c>
    </row>
    <row r="449" spans="32:44" x14ac:dyDescent="0.3">
      <c r="AF449" s="8" t="e" cm="1">
        <f t="array" ref="AF4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49" s="8" t="e" cm="1">
        <f t="array" ref="AG449">_xlfn.TEXTJOIN(",",TRUE,IF(지하철역사_IC!$B$2:$B$1282=AF449,지하철역사_IC!$A$2:$A$1282,""))</f>
        <v>#VALUE!</v>
      </c>
      <c r="AH449" s="9" t="e" cm="1">
        <f t="array" ref="AH449">RADIANS(SMALL(SQRT((지하철역사_IC!$D$2:$D$1282-표3_[[#This Row],[위도]])^2+(지하철역사_IC!$E$2:$E$1282-표3_[[#This Row],[경도]])^2),1))*6378137</f>
        <v>#VALUE!</v>
      </c>
      <c r="AI449" s="8" t="e" cm="1">
        <f t="array" ref="AI449">_xlfn.LET(_xlpm.data,(지하철역사_IC!$V$2:$V$225-표3_[[#This Row],[위도]])^2+(지하철역사_IC!$T$2:$T$225-표3_[[#This Row],[경도]])^2,INDEX(지하철역사_IC!$Q$2:$Q$439,MATCH(MIN(_xlpm.data),_xlpm.data,0)))</f>
        <v>#VALUE!</v>
      </c>
      <c r="AJ449" s="8" t="e" cm="1">
        <f t="array" ref="AJ449">_xlfn.TEXTJOIN(",",TRUE,IF(지하철역사_IC!$Q$2:$Q$439=AI449,지하철역사_IC!$P$2:$P$439,""))</f>
        <v>#VALUE!</v>
      </c>
      <c r="AK449" s="9" t="e" cm="1">
        <f t="array" ref="AK449">RADIANS(SMALL(SQRT((지하철역사_IC!$V$2:$V$439-표3_[[#This Row],[위도]])^2+(지하철역사_IC!$T$2:$T$439-표3_[[#This Row],[경도]])^2),1))*6378137</f>
        <v>#VALUE!</v>
      </c>
      <c r="AL449" t="str" cm="1">
        <f t="array" ref="AL4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49" t="e" cm="1">
        <f t="array" ref="AM449">kakaolatlon(표3_[[#This Row],[위도]],표3_[[#This Row],[경도]],"parcel")</f>
        <v>#VALUE!</v>
      </c>
      <c r="AN449" t="e">
        <f t="shared" si="34"/>
        <v>#VALUE!</v>
      </c>
      <c r="AO449" t="e">
        <f t="shared" si="35"/>
        <v>#VALUE!</v>
      </c>
      <c r="AP449" t="e">
        <f t="shared" si="36"/>
        <v>#VALUE!</v>
      </c>
      <c r="AQ449">
        <f t="shared" si="37"/>
        <v>9</v>
      </c>
      <c r="AR449" t="str">
        <f t="shared" si="38"/>
        <v>저</v>
      </c>
    </row>
    <row r="450" spans="32:44" x14ac:dyDescent="0.3">
      <c r="AF450" s="8" t="e" cm="1">
        <f t="array" ref="AF4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0" s="8" t="e" cm="1">
        <f t="array" ref="AG450">_xlfn.TEXTJOIN(",",TRUE,IF(지하철역사_IC!$B$2:$B$1282=AF450,지하철역사_IC!$A$2:$A$1282,""))</f>
        <v>#VALUE!</v>
      </c>
      <c r="AH450" s="9" t="e" cm="1">
        <f t="array" ref="AH450">RADIANS(SMALL(SQRT((지하철역사_IC!$D$2:$D$1282-표3_[[#This Row],[위도]])^2+(지하철역사_IC!$E$2:$E$1282-표3_[[#This Row],[경도]])^2),1))*6378137</f>
        <v>#VALUE!</v>
      </c>
      <c r="AI450" s="8" t="e" cm="1">
        <f t="array" ref="AI450">_xlfn.LET(_xlpm.data,(지하철역사_IC!$V$2:$V$225-표3_[[#This Row],[위도]])^2+(지하철역사_IC!$T$2:$T$225-표3_[[#This Row],[경도]])^2,INDEX(지하철역사_IC!$Q$2:$Q$439,MATCH(MIN(_xlpm.data),_xlpm.data,0)))</f>
        <v>#VALUE!</v>
      </c>
      <c r="AJ450" s="8" t="e" cm="1">
        <f t="array" ref="AJ450">_xlfn.TEXTJOIN(",",TRUE,IF(지하철역사_IC!$Q$2:$Q$439=AI450,지하철역사_IC!$P$2:$P$439,""))</f>
        <v>#VALUE!</v>
      </c>
      <c r="AK450" s="9" t="e" cm="1">
        <f t="array" ref="AK450">RADIANS(SMALL(SQRT((지하철역사_IC!$V$2:$V$439-표3_[[#This Row],[위도]])^2+(지하철역사_IC!$T$2:$T$439-표3_[[#This Row],[경도]])^2),1))*6378137</f>
        <v>#VALUE!</v>
      </c>
      <c r="AL450" t="str" cm="1">
        <f t="array" ref="AL4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0" t="e" cm="1">
        <f t="array" ref="AM450">kakaolatlon(표3_[[#This Row],[위도]],표3_[[#This Row],[경도]],"parcel")</f>
        <v>#VALUE!</v>
      </c>
      <c r="AN450" t="e">
        <f t="shared" si="34"/>
        <v>#VALUE!</v>
      </c>
      <c r="AO450" t="e">
        <f t="shared" si="35"/>
        <v>#VALUE!</v>
      </c>
      <c r="AP450" t="e">
        <f t="shared" si="36"/>
        <v>#VALUE!</v>
      </c>
      <c r="AQ450">
        <f t="shared" si="37"/>
        <v>9</v>
      </c>
      <c r="AR450" t="str">
        <f t="shared" si="38"/>
        <v>저</v>
      </c>
    </row>
    <row r="451" spans="32:44" x14ac:dyDescent="0.3">
      <c r="AF451" s="8" t="e" cm="1">
        <f t="array" ref="AF4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1" s="8" t="e" cm="1">
        <f t="array" ref="AG451">_xlfn.TEXTJOIN(",",TRUE,IF(지하철역사_IC!$B$2:$B$1282=AF451,지하철역사_IC!$A$2:$A$1282,""))</f>
        <v>#VALUE!</v>
      </c>
      <c r="AH451" s="9" t="e" cm="1">
        <f t="array" ref="AH451">RADIANS(SMALL(SQRT((지하철역사_IC!$D$2:$D$1282-표3_[[#This Row],[위도]])^2+(지하철역사_IC!$E$2:$E$1282-표3_[[#This Row],[경도]])^2),1))*6378137</f>
        <v>#VALUE!</v>
      </c>
      <c r="AI451" s="8" t="e" cm="1">
        <f t="array" ref="AI451">_xlfn.LET(_xlpm.data,(지하철역사_IC!$V$2:$V$225-표3_[[#This Row],[위도]])^2+(지하철역사_IC!$T$2:$T$225-표3_[[#This Row],[경도]])^2,INDEX(지하철역사_IC!$Q$2:$Q$439,MATCH(MIN(_xlpm.data),_xlpm.data,0)))</f>
        <v>#VALUE!</v>
      </c>
      <c r="AJ451" s="8" t="e" cm="1">
        <f t="array" ref="AJ451">_xlfn.TEXTJOIN(",",TRUE,IF(지하철역사_IC!$Q$2:$Q$439=AI451,지하철역사_IC!$P$2:$P$439,""))</f>
        <v>#VALUE!</v>
      </c>
      <c r="AK451" s="9" t="e" cm="1">
        <f t="array" ref="AK451">RADIANS(SMALL(SQRT((지하철역사_IC!$V$2:$V$439-표3_[[#This Row],[위도]])^2+(지하철역사_IC!$T$2:$T$439-표3_[[#This Row],[경도]])^2),1))*6378137</f>
        <v>#VALUE!</v>
      </c>
      <c r="AL451" t="str" cm="1">
        <f t="array" ref="AL4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1" t="e" cm="1">
        <f t="array" ref="AM451">kakaolatlon(표3_[[#This Row],[위도]],표3_[[#This Row],[경도]],"parcel")</f>
        <v>#VALUE!</v>
      </c>
      <c r="AN451" t="e">
        <f t="shared" ref="AN451:AN514" si="39">VALUE(LEFT($W451,FIND("년",$W451)-1))</f>
        <v>#VALUE!</v>
      </c>
      <c r="AO451" t="e">
        <f t="shared" ref="AO451:AO514" si="40">IF(FIND("년",$W451)=3,MID($W451,FIND("년",$W451)+1,FIND("년",$W451)-1),MID($W451,FIND("년",$W451)+1,FIND("년",$W451)))</f>
        <v>#VALUE!</v>
      </c>
      <c r="AP451" t="e">
        <f t="shared" ref="AP451:AP514" si="41">IF(AN451&lt;11,10,IF(AND(AN451&lt;25,AO451="이내"),25,26))</f>
        <v>#VALUE!</v>
      </c>
      <c r="AQ451">
        <f t="shared" ref="AQ451:AQ514" si="42">IF(P451&lt;10,9,IF(P451&lt;20,10,IF(P451&lt;30,20,IF(P451&lt;40,30,40))))</f>
        <v>9</v>
      </c>
      <c r="AR451" t="str">
        <f t="shared" ref="AR451:AR514" si="43">IF(D451="상가",IF(G451="1","1층",IF(G451="전체층","전체층",IF(LEFT(G451,1)="B","B1",IF(G451&lt;6,"저",IF(G451/H451&lt;=$BC$9,"저",IF(G451/H451&lt;=$BC$10,"중","고")))))),IF(LEFT(G451,1)="B","B1",IF(H451&lt;6,"저",IF(G451/H451&lt;=$BC$2,"저",IF(G451/H451&lt;=$BC$3,"중","고")))))</f>
        <v>저</v>
      </c>
    </row>
    <row r="452" spans="32:44" x14ac:dyDescent="0.3">
      <c r="AF452" s="8" t="e" cm="1">
        <f t="array" ref="AF4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2" s="8" t="e" cm="1">
        <f t="array" ref="AG452">_xlfn.TEXTJOIN(",",TRUE,IF(지하철역사_IC!$B$2:$B$1282=AF452,지하철역사_IC!$A$2:$A$1282,""))</f>
        <v>#VALUE!</v>
      </c>
      <c r="AH452" s="9" t="e" cm="1">
        <f t="array" ref="AH452">RADIANS(SMALL(SQRT((지하철역사_IC!$D$2:$D$1282-표3_[[#This Row],[위도]])^2+(지하철역사_IC!$E$2:$E$1282-표3_[[#This Row],[경도]])^2),1))*6378137</f>
        <v>#VALUE!</v>
      </c>
      <c r="AI452" s="8" t="e" cm="1">
        <f t="array" ref="AI452">_xlfn.LET(_xlpm.data,(지하철역사_IC!$V$2:$V$225-표3_[[#This Row],[위도]])^2+(지하철역사_IC!$T$2:$T$225-표3_[[#This Row],[경도]])^2,INDEX(지하철역사_IC!$Q$2:$Q$439,MATCH(MIN(_xlpm.data),_xlpm.data,0)))</f>
        <v>#VALUE!</v>
      </c>
      <c r="AJ452" s="8" t="e" cm="1">
        <f t="array" ref="AJ452">_xlfn.TEXTJOIN(",",TRUE,IF(지하철역사_IC!$Q$2:$Q$439=AI452,지하철역사_IC!$P$2:$P$439,""))</f>
        <v>#VALUE!</v>
      </c>
      <c r="AK452" s="9" t="e" cm="1">
        <f t="array" ref="AK452">RADIANS(SMALL(SQRT((지하철역사_IC!$V$2:$V$439-표3_[[#This Row],[위도]])^2+(지하철역사_IC!$T$2:$T$439-표3_[[#This Row],[경도]])^2),1))*6378137</f>
        <v>#VALUE!</v>
      </c>
      <c r="AL452" t="str" cm="1">
        <f t="array" ref="AL4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2" t="e" cm="1">
        <f t="array" ref="AM452">kakaolatlon(표3_[[#This Row],[위도]],표3_[[#This Row],[경도]],"parcel")</f>
        <v>#VALUE!</v>
      </c>
      <c r="AN452" t="e">
        <f t="shared" si="39"/>
        <v>#VALUE!</v>
      </c>
      <c r="AO452" t="e">
        <f t="shared" si="40"/>
        <v>#VALUE!</v>
      </c>
      <c r="AP452" t="e">
        <f t="shared" si="41"/>
        <v>#VALUE!</v>
      </c>
      <c r="AQ452">
        <f t="shared" si="42"/>
        <v>9</v>
      </c>
      <c r="AR452" t="str">
        <f t="shared" si="43"/>
        <v>저</v>
      </c>
    </row>
    <row r="453" spans="32:44" x14ac:dyDescent="0.3">
      <c r="AF453" s="8" t="e" cm="1">
        <f t="array" ref="AF4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3" s="8" t="e" cm="1">
        <f t="array" ref="AG453">_xlfn.TEXTJOIN(",",TRUE,IF(지하철역사_IC!$B$2:$B$1282=AF453,지하철역사_IC!$A$2:$A$1282,""))</f>
        <v>#VALUE!</v>
      </c>
      <c r="AH453" s="9" t="e" cm="1">
        <f t="array" ref="AH453">RADIANS(SMALL(SQRT((지하철역사_IC!$D$2:$D$1282-표3_[[#This Row],[위도]])^2+(지하철역사_IC!$E$2:$E$1282-표3_[[#This Row],[경도]])^2),1))*6378137</f>
        <v>#VALUE!</v>
      </c>
      <c r="AI453" s="8" t="e" cm="1">
        <f t="array" ref="AI453">_xlfn.LET(_xlpm.data,(지하철역사_IC!$V$2:$V$225-표3_[[#This Row],[위도]])^2+(지하철역사_IC!$T$2:$T$225-표3_[[#This Row],[경도]])^2,INDEX(지하철역사_IC!$Q$2:$Q$439,MATCH(MIN(_xlpm.data),_xlpm.data,0)))</f>
        <v>#VALUE!</v>
      </c>
      <c r="AJ453" s="8" t="e" cm="1">
        <f t="array" ref="AJ453">_xlfn.TEXTJOIN(",",TRUE,IF(지하철역사_IC!$Q$2:$Q$439=AI453,지하철역사_IC!$P$2:$P$439,""))</f>
        <v>#VALUE!</v>
      </c>
      <c r="AK453" s="9" t="e" cm="1">
        <f t="array" ref="AK453">RADIANS(SMALL(SQRT((지하철역사_IC!$V$2:$V$439-표3_[[#This Row],[위도]])^2+(지하철역사_IC!$T$2:$T$439-표3_[[#This Row],[경도]])^2),1))*6378137</f>
        <v>#VALUE!</v>
      </c>
      <c r="AL453" t="str" cm="1">
        <f t="array" ref="AL4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3" t="e" cm="1">
        <f t="array" ref="AM453">kakaolatlon(표3_[[#This Row],[위도]],표3_[[#This Row],[경도]],"parcel")</f>
        <v>#VALUE!</v>
      </c>
      <c r="AN453" t="e">
        <f t="shared" si="39"/>
        <v>#VALUE!</v>
      </c>
      <c r="AO453" t="e">
        <f t="shared" si="40"/>
        <v>#VALUE!</v>
      </c>
      <c r="AP453" t="e">
        <f t="shared" si="41"/>
        <v>#VALUE!</v>
      </c>
      <c r="AQ453">
        <f t="shared" si="42"/>
        <v>9</v>
      </c>
      <c r="AR453" t="str">
        <f t="shared" si="43"/>
        <v>저</v>
      </c>
    </row>
    <row r="454" spans="32:44" x14ac:dyDescent="0.3">
      <c r="AF454" s="8" t="e" cm="1">
        <f t="array" ref="AF4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4" s="8" t="e" cm="1">
        <f t="array" ref="AG454">_xlfn.TEXTJOIN(",",TRUE,IF(지하철역사_IC!$B$2:$B$1282=AF454,지하철역사_IC!$A$2:$A$1282,""))</f>
        <v>#VALUE!</v>
      </c>
      <c r="AH454" s="9" t="e" cm="1">
        <f t="array" ref="AH454">RADIANS(SMALL(SQRT((지하철역사_IC!$D$2:$D$1282-표3_[[#This Row],[위도]])^2+(지하철역사_IC!$E$2:$E$1282-표3_[[#This Row],[경도]])^2),1))*6378137</f>
        <v>#VALUE!</v>
      </c>
      <c r="AI454" s="8" t="e" cm="1">
        <f t="array" ref="AI454">_xlfn.LET(_xlpm.data,(지하철역사_IC!$V$2:$V$225-표3_[[#This Row],[위도]])^2+(지하철역사_IC!$T$2:$T$225-표3_[[#This Row],[경도]])^2,INDEX(지하철역사_IC!$Q$2:$Q$439,MATCH(MIN(_xlpm.data),_xlpm.data,0)))</f>
        <v>#VALUE!</v>
      </c>
      <c r="AJ454" s="8" t="e" cm="1">
        <f t="array" ref="AJ454">_xlfn.TEXTJOIN(",",TRUE,IF(지하철역사_IC!$Q$2:$Q$439=AI454,지하철역사_IC!$P$2:$P$439,""))</f>
        <v>#VALUE!</v>
      </c>
      <c r="AK454" s="9" t="e" cm="1">
        <f t="array" ref="AK454">RADIANS(SMALL(SQRT((지하철역사_IC!$V$2:$V$439-표3_[[#This Row],[위도]])^2+(지하철역사_IC!$T$2:$T$439-표3_[[#This Row],[경도]])^2),1))*6378137</f>
        <v>#VALUE!</v>
      </c>
      <c r="AL454" t="str" cm="1">
        <f t="array" ref="AL4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4" t="e" cm="1">
        <f t="array" ref="AM454">kakaolatlon(표3_[[#This Row],[위도]],표3_[[#This Row],[경도]],"parcel")</f>
        <v>#VALUE!</v>
      </c>
      <c r="AN454" t="e">
        <f t="shared" si="39"/>
        <v>#VALUE!</v>
      </c>
      <c r="AO454" t="e">
        <f t="shared" si="40"/>
        <v>#VALUE!</v>
      </c>
      <c r="AP454" t="e">
        <f t="shared" si="41"/>
        <v>#VALUE!</v>
      </c>
      <c r="AQ454">
        <f t="shared" si="42"/>
        <v>9</v>
      </c>
      <c r="AR454" t="str">
        <f t="shared" si="43"/>
        <v>저</v>
      </c>
    </row>
    <row r="455" spans="32:44" x14ac:dyDescent="0.3">
      <c r="AF455" s="8" t="e" cm="1">
        <f t="array" ref="AF4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5" s="8" t="e" cm="1">
        <f t="array" ref="AG455">_xlfn.TEXTJOIN(",",TRUE,IF(지하철역사_IC!$B$2:$B$1282=AF455,지하철역사_IC!$A$2:$A$1282,""))</f>
        <v>#VALUE!</v>
      </c>
      <c r="AH455" s="9" t="e" cm="1">
        <f t="array" ref="AH455">RADIANS(SMALL(SQRT((지하철역사_IC!$D$2:$D$1282-표3_[[#This Row],[위도]])^2+(지하철역사_IC!$E$2:$E$1282-표3_[[#This Row],[경도]])^2),1))*6378137</f>
        <v>#VALUE!</v>
      </c>
      <c r="AI455" s="8" t="e" cm="1">
        <f t="array" ref="AI455">_xlfn.LET(_xlpm.data,(지하철역사_IC!$V$2:$V$225-표3_[[#This Row],[위도]])^2+(지하철역사_IC!$T$2:$T$225-표3_[[#This Row],[경도]])^2,INDEX(지하철역사_IC!$Q$2:$Q$439,MATCH(MIN(_xlpm.data),_xlpm.data,0)))</f>
        <v>#VALUE!</v>
      </c>
      <c r="AJ455" s="8" t="e" cm="1">
        <f t="array" ref="AJ455">_xlfn.TEXTJOIN(",",TRUE,IF(지하철역사_IC!$Q$2:$Q$439=AI455,지하철역사_IC!$P$2:$P$439,""))</f>
        <v>#VALUE!</v>
      </c>
      <c r="AK455" s="9" t="e" cm="1">
        <f t="array" ref="AK455">RADIANS(SMALL(SQRT((지하철역사_IC!$V$2:$V$439-표3_[[#This Row],[위도]])^2+(지하철역사_IC!$T$2:$T$439-표3_[[#This Row],[경도]])^2),1))*6378137</f>
        <v>#VALUE!</v>
      </c>
      <c r="AL455" t="str" cm="1">
        <f t="array" ref="AL4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5" t="e" cm="1">
        <f t="array" ref="AM455">kakaolatlon(표3_[[#This Row],[위도]],표3_[[#This Row],[경도]],"parcel")</f>
        <v>#VALUE!</v>
      </c>
      <c r="AN455" t="e">
        <f t="shared" si="39"/>
        <v>#VALUE!</v>
      </c>
      <c r="AO455" t="e">
        <f t="shared" si="40"/>
        <v>#VALUE!</v>
      </c>
      <c r="AP455" t="e">
        <f t="shared" si="41"/>
        <v>#VALUE!</v>
      </c>
      <c r="AQ455">
        <f t="shared" si="42"/>
        <v>9</v>
      </c>
      <c r="AR455" t="str">
        <f t="shared" si="43"/>
        <v>저</v>
      </c>
    </row>
    <row r="456" spans="32:44" x14ac:dyDescent="0.3">
      <c r="AF456" s="8" t="e" cm="1">
        <f t="array" ref="AF4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6" s="8" t="e" cm="1">
        <f t="array" ref="AG456">_xlfn.TEXTJOIN(",",TRUE,IF(지하철역사_IC!$B$2:$B$1282=AF456,지하철역사_IC!$A$2:$A$1282,""))</f>
        <v>#VALUE!</v>
      </c>
      <c r="AH456" s="9" t="e" cm="1">
        <f t="array" ref="AH456">RADIANS(SMALL(SQRT((지하철역사_IC!$D$2:$D$1282-표3_[[#This Row],[위도]])^2+(지하철역사_IC!$E$2:$E$1282-표3_[[#This Row],[경도]])^2),1))*6378137</f>
        <v>#VALUE!</v>
      </c>
      <c r="AI456" s="8" t="e" cm="1">
        <f t="array" ref="AI456">_xlfn.LET(_xlpm.data,(지하철역사_IC!$V$2:$V$225-표3_[[#This Row],[위도]])^2+(지하철역사_IC!$T$2:$T$225-표3_[[#This Row],[경도]])^2,INDEX(지하철역사_IC!$Q$2:$Q$439,MATCH(MIN(_xlpm.data),_xlpm.data,0)))</f>
        <v>#VALUE!</v>
      </c>
      <c r="AJ456" s="8" t="e" cm="1">
        <f t="array" ref="AJ456">_xlfn.TEXTJOIN(",",TRUE,IF(지하철역사_IC!$Q$2:$Q$439=AI456,지하철역사_IC!$P$2:$P$439,""))</f>
        <v>#VALUE!</v>
      </c>
      <c r="AK456" s="9" t="e" cm="1">
        <f t="array" ref="AK456">RADIANS(SMALL(SQRT((지하철역사_IC!$V$2:$V$439-표3_[[#This Row],[위도]])^2+(지하철역사_IC!$T$2:$T$439-표3_[[#This Row],[경도]])^2),1))*6378137</f>
        <v>#VALUE!</v>
      </c>
      <c r="AL456" t="str" cm="1">
        <f t="array" ref="AL4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6" t="e" cm="1">
        <f t="array" ref="AM456">kakaolatlon(표3_[[#This Row],[위도]],표3_[[#This Row],[경도]],"parcel")</f>
        <v>#VALUE!</v>
      </c>
      <c r="AN456" t="e">
        <f t="shared" si="39"/>
        <v>#VALUE!</v>
      </c>
      <c r="AO456" t="e">
        <f t="shared" si="40"/>
        <v>#VALUE!</v>
      </c>
      <c r="AP456" t="e">
        <f t="shared" si="41"/>
        <v>#VALUE!</v>
      </c>
      <c r="AQ456">
        <f t="shared" si="42"/>
        <v>9</v>
      </c>
      <c r="AR456" t="str">
        <f t="shared" si="43"/>
        <v>저</v>
      </c>
    </row>
    <row r="457" spans="32:44" x14ac:dyDescent="0.3">
      <c r="AF457" s="8" t="e" cm="1">
        <f t="array" ref="AF4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7" s="8" t="e" cm="1">
        <f t="array" ref="AG457">_xlfn.TEXTJOIN(",",TRUE,IF(지하철역사_IC!$B$2:$B$1282=AF457,지하철역사_IC!$A$2:$A$1282,""))</f>
        <v>#VALUE!</v>
      </c>
      <c r="AH457" s="9" t="e" cm="1">
        <f t="array" ref="AH457">RADIANS(SMALL(SQRT((지하철역사_IC!$D$2:$D$1282-표3_[[#This Row],[위도]])^2+(지하철역사_IC!$E$2:$E$1282-표3_[[#This Row],[경도]])^2),1))*6378137</f>
        <v>#VALUE!</v>
      </c>
      <c r="AI457" s="8" t="e" cm="1">
        <f t="array" ref="AI457">_xlfn.LET(_xlpm.data,(지하철역사_IC!$V$2:$V$225-표3_[[#This Row],[위도]])^2+(지하철역사_IC!$T$2:$T$225-표3_[[#This Row],[경도]])^2,INDEX(지하철역사_IC!$Q$2:$Q$439,MATCH(MIN(_xlpm.data),_xlpm.data,0)))</f>
        <v>#VALUE!</v>
      </c>
      <c r="AJ457" s="8" t="e" cm="1">
        <f t="array" ref="AJ457">_xlfn.TEXTJOIN(",",TRUE,IF(지하철역사_IC!$Q$2:$Q$439=AI457,지하철역사_IC!$P$2:$P$439,""))</f>
        <v>#VALUE!</v>
      </c>
      <c r="AK457" s="9" t="e" cm="1">
        <f t="array" ref="AK457">RADIANS(SMALL(SQRT((지하철역사_IC!$V$2:$V$439-표3_[[#This Row],[위도]])^2+(지하철역사_IC!$T$2:$T$439-표3_[[#This Row],[경도]])^2),1))*6378137</f>
        <v>#VALUE!</v>
      </c>
      <c r="AL457" t="str" cm="1">
        <f t="array" ref="AL4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7" t="e" cm="1">
        <f t="array" ref="AM457">kakaolatlon(표3_[[#This Row],[위도]],표3_[[#This Row],[경도]],"parcel")</f>
        <v>#VALUE!</v>
      </c>
      <c r="AN457" t="e">
        <f t="shared" si="39"/>
        <v>#VALUE!</v>
      </c>
      <c r="AO457" t="e">
        <f t="shared" si="40"/>
        <v>#VALUE!</v>
      </c>
      <c r="AP457" t="e">
        <f t="shared" si="41"/>
        <v>#VALUE!</v>
      </c>
      <c r="AQ457">
        <f t="shared" si="42"/>
        <v>9</v>
      </c>
      <c r="AR457" t="str">
        <f t="shared" si="43"/>
        <v>저</v>
      </c>
    </row>
    <row r="458" spans="32:44" x14ac:dyDescent="0.3">
      <c r="AF458" s="8" t="e" cm="1">
        <f t="array" ref="AF4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8" s="8" t="e" cm="1">
        <f t="array" ref="AG458">_xlfn.TEXTJOIN(",",TRUE,IF(지하철역사_IC!$B$2:$B$1282=AF458,지하철역사_IC!$A$2:$A$1282,""))</f>
        <v>#VALUE!</v>
      </c>
      <c r="AH458" s="9" t="e" cm="1">
        <f t="array" ref="AH458">RADIANS(SMALL(SQRT((지하철역사_IC!$D$2:$D$1282-표3_[[#This Row],[위도]])^2+(지하철역사_IC!$E$2:$E$1282-표3_[[#This Row],[경도]])^2),1))*6378137</f>
        <v>#VALUE!</v>
      </c>
      <c r="AI458" s="8" t="e" cm="1">
        <f t="array" ref="AI458">_xlfn.LET(_xlpm.data,(지하철역사_IC!$V$2:$V$225-표3_[[#This Row],[위도]])^2+(지하철역사_IC!$T$2:$T$225-표3_[[#This Row],[경도]])^2,INDEX(지하철역사_IC!$Q$2:$Q$439,MATCH(MIN(_xlpm.data),_xlpm.data,0)))</f>
        <v>#VALUE!</v>
      </c>
      <c r="AJ458" s="8" t="e" cm="1">
        <f t="array" ref="AJ458">_xlfn.TEXTJOIN(",",TRUE,IF(지하철역사_IC!$Q$2:$Q$439=AI458,지하철역사_IC!$P$2:$P$439,""))</f>
        <v>#VALUE!</v>
      </c>
      <c r="AK458" s="9" t="e" cm="1">
        <f t="array" ref="AK458">RADIANS(SMALL(SQRT((지하철역사_IC!$V$2:$V$439-표3_[[#This Row],[위도]])^2+(지하철역사_IC!$T$2:$T$439-표3_[[#This Row],[경도]])^2),1))*6378137</f>
        <v>#VALUE!</v>
      </c>
      <c r="AL458" t="str" cm="1">
        <f t="array" ref="AL4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8" t="e" cm="1">
        <f t="array" ref="AM458">kakaolatlon(표3_[[#This Row],[위도]],표3_[[#This Row],[경도]],"parcel")</f>
        <v>#VALUE!</v>
      </c>
      <c r="AN458" t="e">
        <f t="shared" si="39"/>
        <v>#VALUE!</v>
      </c>
      <c r="AO458" t="e">
        <f t="shared" si="40"/>
        <v>#VALUE!</v>
      </c>
      <c r="AP458" t="e">
        <f t="shared" si="41"/>
        <v>#VALUE!</v>
      </c>
      <c r="AQ458">
        <f t="shared" si="42"/>
        <v>9</v>
      </c>
      <c r="AR458" t="str">
        <f t="shared" si="43"/>
        <v>저</v>
      </c>
    </row>
    <row r="459" spans="32:44" x14ac:dyDescent="0.3">
      <c r="AF459" s="8" t="e" cm="1">
        <f t="array" ref="AF4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59" s="8" t="e" cm="1">
        <f t="array" ref="AG459">_xlfn.TEXTJOIN(",",TRUE,IF(지하철역사_IC!$B$2:$B$1282=AF459,지하철역사_IC!$A$2:$A$1282,""))</f>
        <v>#VALUE!</v>
      </c>
      <c r="AH459" s="9" t="e" cm="1">
        <f t="array" ref="AH459">RADIANS(SMALL(SQRT((지하철역사_IC!$D$2:$D$1282-표3_[[#This Row],[위도]])^2+(지하철역사_IC!$E$2:$E$1282-표3_[[#This Row],[경도]])^2),1))*6378137</f>
        <v>#VALUE!</v>
      </c>
      <c r="AI459" s="8" t="e" cm="1">
        <f t="array" ref="AI459">_xlfn.LET(_xlpm.data,(지하철역사_IC!$V$2:$V$225-표3_[[#This Row],[위도]])^2+(지하철역사_IC!$T$2:$T$225-표3_[[#This Row],[경도]])^2,INDEX(지하철역사_IC!$Q$2:$Q$439,MATCH(MIN(_xlpm.data),_xlpm.data,0)))</f>
        <v>#VALUE!</v>
      </c>
      <c r="AJ459" s="8" t="e" cm="1">
        <f t="array" ref="AJ459">_xlfn.TEXTJOIN(",",TRUE,IF(지하철역사_IC!$Q$2:$Q$439=AI459,지하철역사_IC!$P$2:$P$439,""))</f>
        <v>#VALUE!</v>
      </c>
      <c r="AK459" s="9" t="e" cm="1">
        <f t="array" ref="AK459">RADIANS(SMALL(SQRT((지하철역사_IC!$V$2:$V$439-표3_[[#This Row],[위도]])^2+(지하철역사_IC!$T$2:$T$439-표3_[[#This Row],[경도]])^2),1))*6378137</f>
        <v>#VALUE!</v>
      </c>
      <c r="AL459" t="str" cm="1">
        <f t="array" ref="AL4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59" t="e" cm="1">
        <f t="array" ref="AM459">kakaolatlon(표3_[[#This Row],[위도]],표3_[[#This Row],[경도]],"parcel")</f>
        <v>#VALUE!</v>
      </c>
      <c r="AN459" t="e">
        <f t="shared" si="39"/>
        <v>#VALUE!</v>
      </c>
      <c r="AO459" t="e">
        <f t="shared" si="40"/>
        <v>#VALUE!</v>
      </c>
      <c r="AP459" t="e">
        <f t="shared" si="41"/>
        <v>#VALUE!</v>
      </c>
      <c r="AQ459">
        <f t="shared" si="42"/>
        <v>9</v>
      </c>
      <c r="AR459" t="str">
        <f t="shared" si="43"/>
        <v>저</v>
      </c>
    </row>
    <row r="460" spans="32:44" x14ac:dyDescent="0.3">
      <c r="AF460" s="8" t="e" cm="1">
        <f t="array" ref="AF4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0" s="8" t="e" cm="1">
        <f t="array" ref="AG460">_xlfn.TEXTJOIN(",",TRUE,IF(지하철역사_IC!$B$2:$B$1282=AF460,지하철역사_IC!$A$2:$A$1282,""))</f>
        <v>#VALUE!</v>
      </c>
      <c r="AH460" s="9" t="e" cm="1">
        <f t="array" ref="AH460">RADIANS(SMALL(SQRT((지하철역사_IC!$D$2:$D$1282-표3_[[#This Row],[위도]])^2+(지하철역사_IC!$E$2:$E$1282-표3_[[#This Row],[경도]])^2),1))*6378137</f>
        <v>#VALUE!</v>
      </c>
      <c r="AI460" s="8" t="e" cm="1">
        <f t="array" ref="AI460">_xlfn.LET(_xlpm.data,(지하철역사_IC!$V$2:$V$225-표3_[[#This Row],[위도]])^2+(지하철역사_IC!$T$2:$T$225-표3_[[#This Row],[경도]])^2,INDEX(지하철역사_IC!$Q$2:$Q$439,MATCH(MIN(_xlpm.data),_xlpm.data,0)))</f>
        <v>#VALUE!</v>
      </c>
      <c r="AJ460" s="8" t="e" cm="1">
        <f t="array" ref="AJ460">_xlfn.TEXTJOIN(",",TRUE,IF(지하철역사_IC!$Q$2:$Q$439=AI460,지하철역사_IC!$P$2:$P$439,""))</f>
        <v>#VALUE!</v>
      </c>
      <c r="AK460" s="9" t="e" cm="1">
        <f t="array" ref="AK460">RADIANS(SMALL(SQRT((지하철역사_IC!$V$2:$V$439-표3_[[#This Row],[위도]])^2+(지하철역사_IC!$T$2:$T$439-표3_[[#This Row],[경도]])^2),1))*6378137</f>
        <v>#VALUE!</v>
      </c>
      <c r="AL460" t="str" cm="1">
        <f t="array" ref="AL4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0" t="e" cm="1">
        <f t="array" ref="AM460">kakaolatlon(표3_[[#This Row],[위도]],표3_[[#This Row],[경도]],"parcel")</f>
        <v>#VALUE!</v>
      </c>
      <c r="AN460" t="e">
        <f t="shared" si="39"/>
        <v>#VALUE!</v>
      </c>
      <c r="AO460" t="e">
        <f t="shared" si="40"/>
        <v>#VALUE!</v>
      </c>
      <c r="AP460" t="e">
        <f t="shared" si="41"/>
        <v>#VALUE!</v>
      </c>
      <c r="AQ460">
        <f t="shared" si="42"/>
        <v>9</v>
      </c>
      <c r="AR460" t="str">
        <f t="shared" si="43"/>
        <v>저</v>
      </c>
    </row>
    <row r="461" spans="32:44" x14ac:dyDescent="0.3">
      <c r="AF461" s="8" t="e" cm="1">
        <f t="array" ref="AF4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1" s="8" t="e" cm="1">
        <f t="array" ref="AG461">_xlfn.TEXTJOIN(",",TRUE,IF(지하철역사_IC!$B$2:$B$1282=AF461,지하철역사_IC!$A$2:$A$1282,""))</f>
        <v>#VALUE!</v>
      </c>
      <c r="AH461" s="9" t="e" cm="1">
        <f t="array" ref="AH461">RADIANS(SMALL(SQRT((지하철역사_IC!$D$2:$D$1282-표3_[[#This Row],[위도]])^2+(지하철역사_IC!$E$2:$E$1282-표3_[[#This Row],[경도]])^2),1))*6378137</f>
        <v>#VALUE!</v>
      </c>
      <c r="AI461" s="8" t="e" cm="1">
        <f t="array" ref="AI461">_xlfn.LET(_xlpm.data,(지하철역사_IC!$V$2:$V$225-표3_[[#This Row],[위도]])^2+(지하철역사_IC!$T$2:$T$225-표3_[[#This Row],[경도]])^2,INDEX(지하철역사_IC!$Q$2:$Q$439,MATCH(MIN(_xlpm.data),_xlpm.data,0)))</f>
        <v>#VALUE!</v>
      </c>
      <c r="AJ461" s="8" t="e" cm="1">
        <f t="array" ref="AJ461">_xlfn.TEXTJOIN(",",TRUE,IF(지하철역사_IC!$Q$2:$Q$439=AI461,지하철역사_IC!$P$2:$P$439,""))</f>
        <v>#VALUE!</v>
      </c>
      <c r="AK461" s="9" t="e" cm="1">
        <f t="array" ref="AK461">RADIANS(SMALL(SQRT((지하철역사_IC!$V$2:$V$439-표3_[[#This Row],[위도]])^2+(지하철역사_IC!$T$2:$T$439-표3_[[#This Row],[경도]])^2),1))*6378137</f>
        <v>#VALUE!</v>
      </c>
      <c r="AL461" t="str" cm="1">
        <f t="array" ref="AL4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1" t="e" cm="1">
        <f t="array" ref="AM461">kakaolatlon(표3_[[#This Row],[위도]],표3_[[#This Row],[경도]],"parcel")</f>
        <v>#VALUE!</v>
      </c>
      <c r="AN461" t="e">
        <f t="shared" si="39"/>
        <v>#VALUE!</v>
      </c>
      <c r="AO461" t="e">
        <f t="shared" si="40"/>
        <v>#VALUE!</v>
      </c>
      <c r="AP461" t="e">
        <f t="shared" si="41"/>
        <v>#VALUE!</v>
      </c>
      <c r="AQ461">
        <f t="shared" si="42"/>
        <v>9</v>
      </c>
      <c r="AR461" t="str">
        <f t="shared" si="43"/>
        <v>저</v>
      </c>
    </row>
    <row r="462" spans="32:44" x14ac:dyDescent="0.3">
      <c r="AF462" s="8" t="e" cm="1">
        <f t="array" ref="AF4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2" s="8" t="e" cm="1">
        <f t="array" ref="AG462">_xlfn.TEXTJOIN(",",TRUE,IF(지하철역사_IC!$B$2:$B$1282=AF462,지하철역사_IC!$A$2:$A$1282,""))</f>
        <v>#VALUE!</v>
      </c>
      <c r="AH462" s="9" t="e" cm="1">
        <f t="array" ref="AH462">RADIANS(SMALL(SQRT((지하철역사_IC!$D$2:$D$1282-표3_[[#This Row],[위도]])^2+(지하철역사_IC!$E$2:$E$1282-표3_[[#This Row],[경도]])^2),1))*6378137</f>
        <v>#VALUE!</v>
      </c>
      <c r="AI462" s="8" t="e" cm="1">
        <f t="array" ref="AI462">_xlfn.LET(_xlpm.data,(지하철역사_IC!$V$2:$V$225-표3_[[#This Row],[위도]])^2+(지하철역사_IC!$T$2:$T$225-표3_[[#This Row],[경도]])^2,INDEX(지하철역사_IC!$Q$2:$Q$439,MATCH(MIN(_xlpm.data),_xlpm.data,0)))</f>
        <v>#VALUE!</v>
      </c>
      <c r="AJ462" s="8" t="e" cm="1">
        <f t="array" ref="AJ462">_xlfn.TEXTJOIN(",",TRUE,IF(지하철역사_IC!$Q$2:$Q$439=AI462,지하철역사_IC!$P$2:$P$439,""))</f>
        <v>#VALUE!</v>
      </c>
      <c r="AK462" s="9" t="e" cm="1">
        <f t="array" ref="AK462">RADIANS(SMALL(SQRT((지하철역사_IC!$V$2:$V$439-표3_[[#This Row],[위도]])^2+(지하철역사_IC!$T$2:$T$439-표3_[[#This Row],[경도]])^2),1))*6378137</f>
        <v>#VALUE!</v>
      </c>
      <c r="AL462" t="str" cm="1">
        <f t="array" ref="AL4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2" t="e" cm="1">
        <f t="array" ref="AM462">kakaolatlon(표3_[[#This Row],[위도]],표3_[[#This Row],[경도]],"parcel")</f>
        <v>#VALUE!</v>
      </c>
      <c r="AN462" t="e">
        <f t="shared" si="39"/>
        <v>#VALUE!</v>
      </c>
      <c r="AO462" t="e">
        <f t="shared" si="40"/>
        <v>#VALUE!</v>
      </c>
      <c r="AP462" t="e">
        <f t="shared" si="41"/>
        <v>#VALUE!</v>
      </c>
      <c r="AQ462">
        <f t="shared" si="42"/>
        <v>9</v>
      </c>
      <c r="AR462" t="str">
        <f t="shared" si="43"/>
        <v>저</v>
      </c>
    </row>
    <row r="463" spans="32:44" x14ac:dyDescent="0.3">
      <c r="AF463" s="8" t="e" cm="1">
        <f t="array" ref="AF4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3" s="8" t="e" cm="1">
        <f t="array" ref="AG463">_xlfn.TEXTJOIN(",",TRUE,IF(지하철역사_IC!$B$2:$B$1282=AF463,지하철역사_IC!$A$2:$A$1282,""))</f>
        <v>#VALUE!</v>
      </c>
      <c r="AH463" s="9" t="e" cm="1">
        <f t="array" ref="AH463">RADIANS(SMALL(SQRT((지하철역사_IC!$D$2:$D$1282-표3_[[#This Row],[위도]])^2+(지하철역사_IC!$E$2:$E$1282-표3_[[#This Row],[경도]])^2),1))*6378137</f>
        <v>#VALUE!</v>
      </c>
      <c r="AI463" s="8" t="e" cm="1">
        <f t="array" ref="AI463">_xlfn.LET(_xlpm.data,(지하철역사_IC!$V$2:$V$225-표3_[[#This Row],[위도]])^2+(지하철역사_IC!$T$2:$T$225-표3_[[#This Row],[경도]])^2,INDEX(지하철역사_IC!$Q$2:$Q$439,MATCH(MIN(_xlpm.data),_xlpm.data,0)))</f>
        <v>#VALUE!</v>
      </c>
      <c r="AJ463" s="8" t="e" cm="1">
        <f t="array" ref="AJ463">_xlfn.TEXTJOIN(",",TRUE,IF(지하철역사_IC!$Q$2:$Q$439=AI463,지하철역사_IC!$P$2:$P$439,""))</f>
        <v>#VALUE!</v>
      </c>
      <c r="AK463" s="9" t="e" cm="1">
        <f t="array" ref="AK463">RADIANS(SMALL(SQRT((지하철역사_IC!$V$2:$V$439-표3_[[#This Row],[위도]])^2+(지하철역사_IC!$T$2:$T$439-표3_[[#This Row],[경도]])^2),1))*6378137</f>
        <v>#VALUE!</v>
      </c>
      <c r="AL463" t="str" cm="1">
        <f t="array" ref="AL4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3" t="e" cm="1">
        <f t="array" ref="AM463">kakaolatlon(표3_[[#This Row],[위도]],표3_[[#This Row],[경도]],"parcel")</f>
        <v>#VALUE!</v>
      </c>
      <c r="AN463" t="e">
        <f t="shared" si="39"/>
        <v>#VALUE!</v>
      </c>
      <c r="AO463" t="e">
        <f t="shared" si="40"/>
        <v>#VALUE!</v>
      </c>
      <c r="AP463" t="e">
        <f t="shared" si="41"/>
        <v>#VALUE!</v>
      </c>
      <c r="AQ463">
        <f t="shared" si="42"/>
        <v>9</v>
      </c>
      <c r="AR463" t="str">
        <f t="shared" si="43"/>
        <v>저</v>
      </c>
    </row>
    <row r="464" spans="32:44" x14ac:dyDescent="0.3">
      <c r="AF464" s="8" t="e" cm="1">
        <f t="array" ref="AF4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4" s="8" t="e" cm="1">
        <f t="array" ref="AG464">_xlfn.TEXTJOIN(",",TRUE,IF(지하철역사_IC!$B$2:$B$1282=AF464,지하철역사_IC!$A$2:$A$1282,""))</f>
        <v>#VALUE!</v>
      </c>
      <c r="AH464" s="9" t="e" cm="1">
        <f t="array" ref="AH464">RADIANS(SMALL(SQRT((지하철역사_IC!$D$2:$D$1282-표3_[[#This Row],[위도]])^2+(지하철역사_IC!$E$2:$E$1282-표3_[[#This Row],[경도]])^2),1))*6378137</f>
        <v>#VALUE!</v>
      </c>
      <c r="AI464" s="8" t="e" cm="1">
        <f t="array" ref="AI464">_xlfn.LET(_xlpm.data,(지하철역사_IC!$V$2:$V$225-표3_[[#This Row],[위도]])^2+(지하철역사_IC!$T$2:$T$225-표3_[[#This Row],[경도]])^2,INDEX(지하철역사_IC!$Q$2:$Q$439,MATCH(MIN(_xlpm.data),_xlpm.data,0)))</f>
        <v>#VALUE!</v>
      </c>
      <c r="AJ464" s="8" t="e" cm="1">
        <f t="array" ref="AJ464">_xlfn.TEXTJOIN(",",TRUE,IF(지하철역사_IC!$Q$2:$Q$439=AI464,지하철역사_IC!$P$2:$P$439,""))</f>
        <v>#VALUE!</v>
      </c>
      <c r="AK464" s="9" t="e" cm="1">
        <f t="array" ref="AK464">RADIANS(SMALL(SQRT((지하철역사_IC!$V$2:$V$439-표3_[[#This Row],[위도]])^2+(지하철역사_IC!$T$2:$T$439-표3_[[#This Row],[경도]])^2),1))*6378137</f>
        <v>#VALUE!</v>
      </c>
      <c r="AL464" t="str" cm="1">
        <f t="array" ref="AL4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4" t="e" cm="1">
        <f t="array" ref="AM464">kakaolatlon(표3_[[#This Row],[위도]],표3_[[#This Row],[경도]],"parcel")</f>
        <v>#VALUE!</v>
      </c>
      <c r="AN464" t="e">
        <f t="shared" si="39"/>
        <v>#VALUE!</v>
      </c>
      <c r="AO464" t="e">
        <f t="shared" si="40"/>
        <v>#VALUE!</v>
      </c>
      <c r="AP464" t="e">
        <f t="shared" si="41"/>
        <v>#VALUE!</v>
      </c>
      <c r="AQ464">
        <f t="shared" si="42"/>
        <v>9</v>
      </c>
      <c r="AR464" t="str">
        <f t="shared" si="43"/>
        <v>저</v>
      </c>
    </row>
    <row r="465" spans="32:44" x14ac:dyDescent="0.3">
      <c r="AF465" s="8" t="e" cm="1">
        <f t="array" ref="AF4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5" s="8" t="e" cm="1">
        <f t="array" ref="AG465">_xlfn.TEXTJOIN(",",TRUE,IF(지하철역사_IC!$B$2:$B$1282=AF465,지하철역사_IC!$A$2:$A$1282,""))</f>
        <v>#VALUE!</v>
      </c>
      <c r="AH465" s="9" t="e" cm="1">
        <f t="array" ref="AH465">RADIANS(SMALL(SQRT((지하철역사_IC!$D$2:$D$1282-표3_[[#This Row],[위도]])^2+(지하철역사_IC!$E$2:$E$1282-표3_[[#This Row],[경도]])^2),1))*6378137</f>
        <v>#VALUE!</v>
      </c>
      <c r="AI465" s="8" t="e" cm="1">
        <f t="array" ref="AI465">_xlfn.LET(_xlpm.data,(지하철역사_IC!$V$2:$V$225-표3_[[#This Row],[위도]])^2+(지하철역사_IC!$T$2:$T$225-표3_[[#This Row],[경도]])^2,INDEX(지하철역사_IC!$Q$2:$Q$439,MATCH(MIN(_xlpm.data),_xlpm.data,0)))</f>
        <v>#VALUE!</v>
      </c>
      <c r="AJ465" s="8" t="e" cm="1">
        <f t="array" ref="AJ465">_xlfn.TEXTJOIN(",",TRUE,IF(지하철역사_IC!$Q$2:$Q$439=AI465,지하철역사_IC!$P$2:$P$439,""))</f>
        <v>#VALUE!</v>
      </c>
      <c r="AK465" s="9" t="e" cm="1">
        <f t="array" ref="AK465">RADIANS(SMALL(SQRT((지하철역사_IC!$V$2:$V$439-표3_[[#This Row],[위도]])^2+(지하철역사_IC!$T$2:$T$439-표3_[[#This Row],[경도]])^2),1))*6378137</f>
        <v>#VALUE!</v>
      </c>
      <c r="AL465" t="str" cm="1">
        <f t="array" ref="AL4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5" t="e" cm="1">
        <f t="array" ref="AM465">kakaolatlon(표3_[[#This Row],[위도]],표3_[[#This Row],[경도]],"parcel")</f>
        <v>#VALUE!</v>
      </c>
      <c r="AN465" t="e">
        <f t="shared" si="39"/>
        <v>#VALUE!</v>
      </c>
      <c r="AO465" t="e">
        <f t="shared" si="40"/>
        <v>#VALUE!</v>
      </c>
      <c r="AP465" t="e">
        <f t="shared" si="41"/>
        <v>#VALUE!</v>
      </c>
      <c r="AQ465">
        <f t="shared" si="42"/>
        <v>9</v>
      </c>
      <c r="AR465" t="str">
        <f t="shared" si="43"/>
        <v>저</v>
      </c>
    </row>
    <row r="466" spans="32:44" x14ac:dyDescent="0.3">
      <c r="AF466" s="8" t="e" cm="1">
        <f t="array" ref="AF4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6" s="8" t="e" cm="1">
        <f t="array" ref="AG466">_xlfn.TEXTJOIN(",",TRUE,IF(지하철역사_IC!$B$2:$B$1282=AF466,지하철역사_IC!$A$2:$A$1282,""))</f>
        <v>#VALUE!</v>
      </c>
      <c r="AH466" s="9" t="e" cm="1">
        <f t="array" ref="AH466">RADIANS(SMALL(SQRT((지하철역사_IC!$D$2:$D$1282-표3_[[#This Row],[위도]])^2+(지하철역사_IC!$E$2:$E$1282-표3_[[#This Row],[경도]])^2),1))*6378137</f>
        <v>#VALUE!</v>
      </c>
      <c r="AI466" s="8" t="e" cm="1">
        <f t="array" ref="AI466">_xlfn.LET(_xlpm.data,(지하철역사_IC!$V$2:$V$225-표3_[[#This Row],[위도]])^2+(지하철역사_IC!$T$2:$T$225-표3_[[#This Row],[경도]])^2,INDEX(지하철역사_IC!$Q$2:$Q$439,MATCH(MIN(_xlpm.data),_xlpm.data,0)))</f>
        <v>#VALUE!</v>
      </c>
      <c r="AJ466" s="8" t="e" cm="1">
        <f t="array" ref="AJ466">_xlfn.TEXTJOIN(",",TRUE,IF(지하철역사_IC!$Q$2:$Q$439=AI466,지하철역사_IC!$P$2:$P$439,""))</f>
        <v>#VALUE!</v>
      </c>
      <c r="AK466" s="9" t="e" cm="1">
        <f t="array" ref="AK466">RADIANS(SMALL(SQRT((지하철역사_IC!$V$2:$V$439-표3_[[#This Row],[위도]])^2+(지하철역사_IC!$T$2:$T$439-표3_[[#This Row],[경도]])^2),1))*6378137</f>
        <v>#VALUE!</v>
      </c>
      <c r="AL466" t="str" cm="1">
        <f t="array" ref="AL4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6" t="e" cm="1">
        <f t="array" ref="AM466">kakaolatlon(표3_[[#This Row],[위도]],표3_[[#This Row],[경도]],"parcel")</f>
        <v>#VALUE!</v>
      </c>
      <c r="AN466" t="e">
        <f t="shared" si="39"/>
        <v>#VALUE!</v>
      </c>
      <c r="AO466" t="e">
        <f t="shared" si="40"/>
        <v>#VALUE!</v>
      </c>
      <c r="AP466" t="e">
        <f t="shared" si="41"/>
        <v>#VALUE!</v>
      </c>
      <c r="AQ466">
        <f t="shared" si="42"/>
        <v>9</v>
      </c>
      <c r="AR466" t="str">
        <f t="shared" si="43"/>
        <v>저</v>
      </c>
    </row>
    <row r="467" spans="32:44" x14ac:dyDescent="0.3">
      <c r="AF467" s="8" t="e" cm="1">
        <f t="array" ref="AF4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7" s="8" t="e" cm="1">
        <f t="array" ref="AG467">_xlfn.TEXTJOIN(",",TRUE,IF(지하철역사_IC!$B$2:$B$1282=AF467,지하철역사_IC!$A$2:$A$1282,""))</f>
        <v>#VALUE!</v>
      </c>
      <c r="AH467" s="9" t="e" cm="1">
        <f t="array" ref="AH467">RADIANS(SMALL(SQRT((지하철역사_IC!$D$2:$D$1282-표3_[[#This Row],[위도]])^2+(지하철역사_IC!$E$2:$E$1282-표3_[[#This Row],[경도]])^2),1))*6378137</f>
        <v>#VALUE!</v>
      </c>
      <c r="AI467" s="8" t="e" cm="1">
        <f t="array" ref="AI467">_xlfn.LET(_xlpm.data,(지하철역사_IC!$V$2:$V$225-표3_[[#This Row],[위도]])^2+(지하철역사_IC!$T$2:$T$225-표3_[[#This Row],[경도]])^2,INDEX(지하철역사_IC!$Q$2:$Q$439,MATCH(MIN(_xlpm.data),_xlpm.data,0)))</f>
        <v>#VALUE!</v>
      </c>
      <c r="AJ467" s="8" t="e" cm="1">
        <f t="array" ref="AJ467">_xlfn.TEXTJOIN(",",TRUE,IF(지하철역사_IC!$Q$2:$Q$439=AI467,지하철역사_IC!$P$2:$P$439,""))</f>
        <v>#VALUE!</v>
      </c>
      <c r="AK467" s="9" t="e" cm="1">
        <f t="array" ref="AK467">RADIANS(SMALL(SQRT((지하철역사_IC!$V$2:$V$439-표3_[[#This Row],[위도]])^2+(지하철역사_IC!$T$2:$T$439-표3_[[#This Row],[경도]])^2),1))*6378137</f>
        <v>#VALUE!</v>
      </c>
      <c r="AL467" t="str" cm="1">
        <f t="array" ref="AL4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7" t="e" cm="1">
        <f t="array" ref="AM467">kakaolatlon(표3_[[#This Row],[위도]],표3_[[#This Row],[경도]],"parcel")</f>
        <v>#VALUE!</v>
      </c>
      <c r="AN467" t="e">
        <f t="shared" si="39"/>
        <v>#VALUE!</v>
      </c>
      <c r="AO467" t="e">
        <f t="shared" si="40"/>
        <v>#VALUE!</v>
      </c>
      <c r="AP467" t="e">
        <f t="shared" si="41"/>
        <v>#VALUE!</v>
      </c>
      <c r="AQ467">
        <f t="shared" si="42"/>
        <v>9</v>
      </c>
      <c r="AR467" t="str">
        <f t="shared" si="43"/>
        <v>저</v>
      </c>
    </row>
    <row r="468" spans="32:44" x14ac:dyDescent="0.3">
      <c r="AF468" s="8" t="e" cm="1">
        <f t="array" ref="AF4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8" s="8" t="e" cm="1">
        <f t="array" ref="AG468">_xlfn.TEXTJOIN(",",TRUE,IF(지하철역사_IC!$B$2:$B$1282=AF468,지하철역사_IC!$A$2:$A$1282,""))</f>
        <v>#VALUE!</v>
      </c>
      <c r="AH468" s="9" t="e" cm="1">
        <f t="array" ref="AH468">RADIANS(SMALL(SQRT((지하철역사_IC!$D$2:$D$1282-표3_[[#This Row],[위도]])^2+(지하철역사_IC!$E$2:$E$1282-표3_[[#This Row],[경도]])^2),1))*6378137</f>
        <v>#VALUE!</v>
      </c>
      <c r="AI468" s="8" t="e" cm="1">
        <f t="array" ref="AI468">_xlfn.LET(_xlpm.data,(지하철역사_IC!$V$2:$V$225-표3_[[#This Row],[위도]])^2+(지하철역사_IC!$T$2:$T$225-표3_[[#This Row],[경도]])^2,INDEX(지하철역사_IC!$Q$2:$Q$439,MATCH(MIN(_xlpm.data),_xlpm.data,0)))</f>
        <v>#VALUE!</v>
      </c>
      <c r="AJ468" s="8" t="e" cm="1">
        <f t="array" ref="AJ468">_xlfn.TEXTJOIN(",",TRUE,IF(지하철역사_IC!$Q$2:$Q$439=AI468,지하철역사_IC!$P$2:$P$439,""))</f>
        <v>#VALUE!</v>
      </c>
      <c r="AK468" s="9" t="e" cm="1">
        <f t="array" ref="AK468">RADIANS(SMALL(SQRT((지하철역사_IC!$V$2:$V$439-표3_[[#This Row],[위도]])^2+(지하철역사_IC!$T$2:$T$439-표3_[[#This Row],[경도]])^2),1))*6378137</f>
        <v>#VALUE!</v>
      </c>
      <c r="AL468" t="str" cm="1">
        <f t="array" ref="AL4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8" t="e" cm="1">
        <f t="array" ref="AM468">kakaolatlon(표3_[[#This Row],[위도]],표3_[[#This Row],[경도]],"parcel")</f>
        <v>#VALUE!</v>
      </c>
      <c r="AN468" t="e">
        <f t="shared" si="39"/>
        <v>#VALUE!</v>
      </c>
      <c r="AO468" t="e">
        <f t="shared" si="40"/>
        <v>#VALUE!</v>
      </c>
      <c r="AP468" t="e">
        <f t="shared" si="41"/>
        <v>#VALUE!</v>
      </c>
      <c r="AQ468">
        <f t="shared" si="42"/>
        <v>9</v>
      </c>
      <c r="AR468" t="str">
        <f t="shared" si="43"/>
        <v>저</v>
      </c>
    </row>
    <row r="469" spans="32:44" x14ac:dyDescent="0.3">
      <c r="AF469" s="8" t="e" cm="1">
        <f t="array" ref="AF4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69" s="8" t="e" cm="1">
        <f t="array" ref="AG469">_xlfn.TEXTJOIN(",",TRUE,IF(지하철역사_IC!$B$2:$B$1282=AF469,지하철역사_IC!$A$2:$A$1282,""))</f>
        <v>#VALUE!</v>
      </c>
      <c r="AH469" s="9" t="e" cm="1">
        <f t="array" ref="AH469">RADIANS(SMALL(SQRT((지하철역사_IC!$D$2:$D$1282-표3_[[#This Row],[위도]])^2+(지하철역사_IC!$E$2:$E$1282-표3_[[#This Row],[경도]])^2),1))*6378137</f>
        <v>#VALUE!</v>
      </c>
      <c r="AI469" s="8" t="e" cm="1">
        <f t="array" ref="AI469">_xlfn.LET(_xlpm.data,(지하철역사_IC!$V$2:$V$225-표3_[[#This Row],[위도]])^2+(지하철역사_IC!$T$2:$T$225-표3_[[#This Row],[경도]])^2,INDEX(지하철역사_IC!$Q$2:$Q$439,MATCH(MIN(_xlpm.data),_xlpm.data,0)))</f>
        <v>#VALUE!</v>
      </c>
      <c r="AJ469" s="8" t="e" cm="1">
        <f t="array" ref="AJ469">_xlfn.TEXTJOIN(",",TRUE,IF(지하철역사_IC!$Q$2:$Q$439=AI469,지하철역사_IC!$P$2:$P$439,""))</f>
        <v>#VALUE!</v>
      </c>
      <c r="AK469" s="9" t="e" cm="1">
        <f t="array" ref="AK469">RADIANS(SMALL(SQRT((지하철역사_IC!$V$2:$V$439-표3_[[#This Row],[위도]])^2+(지하철역사_IC!$T$2:$T$439-표3_[[#This Row],[경도]])^2),1))*6378137</f>
        <v>#VALUE!</v>
      </c>
      <c r="AL469" t="str" cm="1">
        <f t="array" ref="AL4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69" t="e" cm="1">
        <f t="array" ref="AM469">kakaolatlon(표3_[[#This Row],[위도]],표3_[[#This Row],[경도]],"parcel")</f>
        <v>#VALUE!</v>
      </c>
      <c r="AN469" t="e">
        <f t="shared" si="39"/>
        <v>#VALUE!</v>
      </c>
      <c r="AO469" t="e">
        <f t="shared" si="40"/>
        <v>#VALUE!</v>
      </c>
      <c r="AP469" t="e">
        <f t="shared" si="41"/>
        <v>#VALUE!</v>
      </c>
      <c r="AQ469">
        <f t="shared" si="42"/>
        <v>9</v>
      </c>
      <c r="AR469" t="str">
        <f t="shared" si="43"/>
        <v>저</v>
      </c>
    </row>
    <row r="470" spans="32:44" x14ac:dyDescent="0.3">
      <c r="AF470" s="8" t="e" cm="1">
        <f t="array" ref="AF4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0" s="8" t="e" cm="1">
        <f t="array" ref="AG470">_xlfn.TEXTJOIN(",",TRUE,IF(지하철역사_IC!$B$2:$B$1282=AF470,지하철역사_IC!$A$2:$A$1282,""))</f>
        <v>#VALUE!</v>
      </c>
      <c r="AH470" s="9" t="e" cm="1">
        <f t="array" ref="AH470">RADIANS(SMALL(SQRT((지하철역사_IC!$D$2:$D$1282-표3_[[#This Row],[위도]])^2+(지하철역사_IC!$E$2:$E$1282-표3_[[#This Row],[경도]])^2),1))*6378137</f>
        <v>#VALUE!</v>
      </c>
      <c r="AI470" s="8" t="e" cm="1">
        <f t="array" ref="AI470">_xlfn.LET(_xlpm.data,(지하철역사_IC!$V$2:$V$225-표3_[[#This Row],[위도]])^2+(지하철역사_IC!$T$2:$T$225-표3_[[#This Row],[경도]])^2,INDEX(지하철역사_IC!$Q$2:$Q$439,MATCH(MIN(_xlpm.data),_xlpm.data,0)))</f>
        <v>#VALUE!</v>
      </c>
      <c r="AJ470" s="8" t="e" cm="1">
        <f t="array" ref="AJ470">_xlfn.TEXTJOIN(",",TRUE,IF(지하철역사_IC!$Q$2:$Q$439=AI470,지하철역사_IC!$P$2:$P$439,""))</f>
        <v>#VALUE!</v>
      </c>
      <c r="AK470" s="9" t="e" cm="1">
        <f t="array" ref="AK470">RADIANS(SMALL(SQRT((지하철역사_IC!$V$2:$V$439-표3_[[#This Row],[위도]])^2+(지하철역사_IC!$T$2:$T$439-표3_[[#This Row],[경도]])^2),1))*6378137</f>
        <v>#VALUE!</v>
      </c>
      <c r="AL470" t="str" cm="1">
        <f t="array" ref="AL4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0" t="e" cm="1">
        <f t="array" ref="AM470">kakaolatlon(표3_[[#This Row],[위도]],표3_[[#This Row],[경도]],"parcel")</f>
        <v>#VALUE!</v>
      </c>
      <c r="AN470" t="e">
        <f t="shared" si="39"/>
        <v>#VALUE!</v>
      </c>
      <c r="AO470" t="e">
        <f t="shared" si="40"/>
        <v>#VALUE!</v>
      </c>
      <c r="AP470" t="e">
        <f t="shared" si="41"/>
        <v>#VALUE!</v>
      </c>
      <c r="AQ470">
        <f t="shared" si="42"/>
        <v>9</v>
      </c>
      <c r="AR470" t="str">
        <f t="shared" si="43"/>
        <v>저</v>
      </c>
    </row>
    <row r="471" spans="32:44" x14ac:dyDescent="0.3">
      <c r="AF471" s="8" t="e" cm="1">
        <f t="array" ref="AF4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1" s="8" t="e" cm="1">
        <f t="array" ref="AG471">_xlfn.TEXTJOIN(",",TRUE,IF(지하철역사_IC!$B$2:$B$1282=AF471,지하철역사_IC!$A$2:$A$1282,""))</f>
        <v>#VALUE!</v>
      </c>
      <c r="AH471" s="9" t="e" cm="1">
        <f t="array" ref="AH471">RADIANS(SMALL(SQRT((지하철역사_IC!$D$2:$D$1282-표3_[[#This Row],[위도]])^2+(지하철역사_IC!$E$2:$E$1282-표3_[[#This Row],[경도]])^2),1))*6378137</f>
        <v>#VALUE!</v>
      </c>
      <c r="AI471" s="8" t="e" cm="1">
        <f t="array" ref="AI471">_xlfn.LET(_xlpm.data,(지하철역사_IC!$V$2:$V$225-표3_[[#This Row],[위도]])^2+(지하철역사_IC!$T$2:$T$225-표3_[[#This Row],[경도]])^2,INDEX(지하철역사_IC!$Q$2:$Q$439,MATCH(MIN(_xlpm.data),_xlpm.data,0)))</f>
        <v>#VALUE!</v>
      </c>
      <c r="AJ471" s="8" t="e" cm="1">
        <f t="array" ref="AJ471">_xlfn.TEXTJOIN(",",TRUE,IF(지하철역사_IC!$Q$2:$Q$439=AI471,지하철역사_IC!$P$2:$P$439,""))</f>
        <v>#VALUE!</v>
      </c>
      <c r="AK471" s="9" t="e" cm="1">
        <f t="array" ref="AK471">RADIANS(SMALL(SQRT((지하철역사_IC!$V$2:$V$439-표3_[[#This Row],[위도]])^2+(지하철역사_IC!$T$2:$T$439-표3_[[#This Row],[경도]])^2),1))*6378137</f>
        <v>#VALUE!</v>
      </c>
      <c r="AL471" t="str" cm="1">
        <f t="array" ref="AL4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1" t="e" cm="1">
        <f t="array" ref="AM471">kakaolatlon(표3_[[#This Row],[위도]],표3_[[#This Row],[경도]],"parcel")</f>
        <v>#VALUE!</v>
      </c>
      <c r="AN471" t="e">
        <f t="shared" si="39"/>
        <v>#VALUE!</v>
      </c>
      <c r="AO471" t="e">
        <f t="shared" si="40"/>
        <v>#VALUE!</v>
      </c>
      <c r="AP471" t="e">
        <f t="shared" si="41"/>
        <v>#VALUE!</v>
      </c>
      <c r="AQ471">
        <f t="shared" si="42"/>
        <v>9</v>
      </c>
      <c r="AR471" t="str">
        <f t="shared" si="43"/>
        <v>저</v>
      </c>
    </row>
    <row r="472" spans="32:44" x14ac:dyDescent="0.3">
      <c r="AF472" s="8" t="e" cm="1">
        <f t="array" ref="AF4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2" s="8" t="e" cm="1">
        <f t="array" ref="AG472">_xlfn.TEXTJOIN(",",TRUE,IF(지하철역사_IC!$B$2:$B$1282=AF472,지하철역사_IC!$A$2:$A$1282,""))</f>
        <v>#VALUE!</v>
      </c>
      <c r="AH472" s="9" t="e" cm="1">
        <f t="array" ref="AH472">RADIANS(SMALL(SQRT((지하철역사_IC!$D$2:$D$1282-표3_[[#This Row],[위도]])^2+(지하철역사_IC!$E$2:$E$1282-표3_[[#This Row],[경도]])^2),1))*6378137</f>
        <v>#VALUE!</v>
      </c>
      <c r="AI472" s="8" t="e" cm="1">
        <f t="array" ref="AI472">_xlfn.LET(_xlpm.data,(지하철역사_IC!$V$2:$V$225-표3_[[#This Row],[위도]])^2+(지하철역사_IC!$T$2:$T$225-표3_[[#This Row],[경도]])^2,INDEX(지하철역사_IC!$Q$2:$Q$439,MATCH(MIN(_xlpm.data),_xlpm.data,0)))</f>
        <v>#VALUE!</v>
      </c>
      <c r="AJ472" s="8" t="e" cm="1">
        <f t="array" ref="AJ472">_xlfn.TEXTJOIN(",",TRUE,IF(지하철역사_IC!$Q$2:$Q$439=AI472,지하철역사_IC!$P$2:$P$439,""))</f>
        <v>#VALUE!</v>
      </c>
      <c r="AK472" s="9" t="e" cm="1">
        <f t="array" ref="AK472">RADIANS(SMALL(SQRT((지하철역사_IC!$V$2:$V$439-표3_[[#This Row],[위도]])^2+(지하철역사_IC!$T$2:$T$439-표3_[[#This Row],[경도]])^2),1))*6378137</f>
        <v>#VALUE!</v>
      </c>
      <c r="AL472" t="str" cm="1">
        <f t="array" ref="AL4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2" t="e" cm="1">
        <f t="array" ref="AM472">kakaolatlon(표3_[[#This Row],[위도]],표3_[[#This Row],[경도]],"parcel")</f>
        <v>#VALUE!</v>
      </c>
      <c r="AN472" t="e">
        <f t="shared" si="39"/>
        <v>#VALUE!</v>
      </c>
      <c r="AO472" t="e">
        <f t="shared" si="40"/>
        <v>#VALUE!</v>
      </c>
      <c r="AP472" t="e">
        <f t="shared" si="41"/>
        <v>#VALUE!</v>
      </c>
      <c r="AQ472">
        <f t="shared" si="42"/>
        <v>9</v>
      </c>
      <c r="AR472" t="str">
        <f t="shared" si="43"/>
        <v>저</v>
      </c>
    </row>
    <row r="473" spans="32:44" x14ac:dyDescent="0.3">
      <c r="AF473" s="8" t="e" cm="1">
        <f t="array" ref="AF4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3" s="8" t="e" cm="1">
        <f t="array" ref="AG473">_xlfn.TEXTJOIN(",",TRUE,IF(지하철역사_IC!$B$2:$B$1282=AF473,지하철역사_IC!$A$2:$A$1282,""))</f>
        <v>#VALUE!</v>
      </c>
      <c r="AH473" s="9" t="e" cm="1">
        <f t="array" ref="AH473">RADIANS(SMALL(SQRT((지하철역사_IC!$D$2:$D$1282-표3_[[#This Row],[위도]])^2+(지하철역사_IC!$E$2:$E$1282-표3_[[#This Row],[경도]])^2),1))*6378137</f>
        <v>#VALUE!</v>
      </c>
      <c r="AI473" s="8" t="e" cm="1">
        <f t="array" ref="AI473">_xlfn.LET(_xlpm.data,(지하철역사_IC!$V$2:$V$225-표3_[[#This Row],[위도]])^2+(지하철역사_IC!$T$2:$T$225-표3_[[#This Row],[경도]])^2,INDEX(지하철역사_IC!$Q$2:$Q$439,MATCH(MIN(_xlpm.data),_xlpm.data,0)))</f>
        <v>#VALUE!</v>
      </c>
      <c r="AJ473" s="8" t="e" cm="1">
        <f t="array" ref="AJ473">_xlfn.TEXTJOIN(",",TRUE,IF(지하철역사_IC!$Q$2:$Q$439=AI473,지하철역사_IC!$P$2:$P$439,""))</f>
        <v>#VALUE!</v>
      </c>
      <c r="AK473" s="9" t="e" cm="1">
        <f t="array" ref="AK473">RADIANS(SMALL(SQRT((지하철역사_IC!$V$2:$V$439-표3_[[#This Row],[위도]])^2+(지하철역사_IC!$T$2:$T$439-표3_[[#This Row],[경도]])^2),1))*6378137</f>
        <v>#VALUE!</v>
      </c>
      <c r="AL473" t="str" cm="1">
        <f t="array" ref="AL4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3" t="e" cm="1">
        <f t="array" ref="AM473">kakaolatlon(표3_[[#This Row],[위도]],표3_[[#This Row],[경도]],"parcel")</f>
        <v>#VALUE!</v>
      </c>
      <c r="AN473" t="e">
        <f t="shared" si="39"/>
        <v>#VALUE!</v>
      </c>
      <c r="AO473" t="e">
        <f t="shared" si="40"/>
        <v>#VALUE!</v>
      </c>
      <c r="AP473" t="e">
        <f t="shared" si="41"/>
        <v>#VALUE!</v>
      </c>
      <c r="AQ473">
        <f t="shared" si="42"/>
        <v>9</v>
      </c>
      <c r="AR473" t="str">
        <f t="shared" si="43"/>
        <v>저</v>
      </c>
    </row>
    <row r="474" spans="32:44" x14ac:dyDescent="0.3">
      <c r="AF474" s="8" t="e" cm="1">
        <f t="array" ref="AF4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4" s="8" t="e" cm="1">
        <f t="array" ref="AG474">_xlfn.TEXTJOIN(",",TRUE,IF(지하철역사_IC!$B$2:$B$1282=AF474,지하철역사_IC!$A$2:$A$1282,""))</f>
        <v>#VALUE!</v>
      </c>
      <c r="AH474" s="9" t="e" cm="1">
        <f t="array" ref="AH474">RADIANS(SMALL(SQRT((지하철역사_IC!$D$2:$D$1282-표3_[[#This Row],[위도]])^2+(지하철역사_IC!$E$2:$E$1282-표3_[[#This Row],[경도]])^2),1))*6378137</f>
        <v>#VALUE!</v>
      </c>
      <c r="AI474" s="8" t="e" cm="1">
        <f t="array" ref="AI474">_xlfn.LET(_xlpm.data,(지하철역사_IC!$V$2:$V$225-표3_[[#This Row],[위도]])^2+(지하철역사_IC!$T$2:$T$225-표3_[[#This Row],[경도]])^2,INDEX(지하철역사_IC!$Q$2:$Q$439,MATCH(MIN(_xlpm.data),_xlpm.data,0)))</f>
        <v>#VALUE!</v>
      </c>
      <c r="AJ474" s="8" t="e" cm="1">
        <f t="array" ref="AJ474">_xlfn.TEXTJOIN(",",TRUE,IF(지하철역사_IC!$Q$2:$Q$439=AI474,지하철역사_IC!$P$2:$P$439,""))</f>
        <v>#VALUE!</v>
      </c>
      <c r="AK474" s="9" t="e" cm="1">
        <f t="array" ref="AK474">RADIANS(SMALL(SQRT((지하철역사_IC!$V$2:$V$439-표3_[[#This Row],[위도]])^2+(지하철역사_IC!$T$2:$T$439-표3_[[#This Row],[경도]])^2),1))*6378137</f>
        <v>#VALUE!</v>
      </c>
      <c r="AL474" t="str" cm="1">
        <f t="array" ref="AL4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4" t="e" cm="1">
        <f t="array" ref="AM474">kakaolatlon(표3_[[#This Row],[위도]],표3_[[#This Row],[경도]],"parcel")</f>
        <v>#VALUE!</v>
      </c>
      <c r="AN474" t="e">
        <f t="shared" si="39"/>
        <v>#VALUE!</v>
      </c>
      <c r="AO474" t="e">
        <f t="shared" si="40"/>
        <v>#VALUE!</v>
      </c>
      <c r="AP474" t="e">
        <f t="shared" si="41"/>
        <v>#VALUE!</v>
      </c>
      <c r="AQ474">
        <f t="shared" si="42"/>
        <v>9</v>
      </c>
      <c r="AR474" t="str">
        <f t="shared" si="43"/>
        <v>저</v>
      </c>
    </row>
    <row r="475" spans="32:44" x14ac:dyDescent="0.3">
      <c r="AF475" s="8" t="e" cm="1">
        <f t="array" ref="AF4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5" s="8" t="e" cm="1">
        <f t="array" ref="AG475">_xlfn.TEXTJOIN(",",TRUE,IF(지하철역사_IC!$B$2:$B$1282=AF475,지하철역사_IC!$A$2:$A$1282,""))</f>
        <v>#VALUE!</v>
      </c>
      <c r="AH475" s="9" t="e" cm="1">
        <f t="array" ref="AH475">RADIANS(SMALL(SQRT((지하철역사_IC!$D$2:$D$1282-표3_[[#This Row],[위도]])^2+(지하철역사_IC!$E$2:$E$1282-표3_[[#This Row],[경도]])^2),1))*6378137</f>
        <v>#VALUE!</v>
      </c>
      <c r="AI475" s="8" t="e" cm="1">
        <f t="array" ref="AI475">_xlfn.LET(_xlpm.data,(지하철역사_IC!$V$2:$V$225-표3_[[#This Row],[위도]])^2+(지하철역사_IC!$T$2:$T$225-표3_[[#This Row],[경도]])^2,INDEX(지하철역사_IC!$Q$2:$Q$439,MATCH(MIN(_xlpm.data),_xlpm.data,0)))</f>
        <v>#VALUE!</v>
      </c>
      <c r="AJ475" s="8" t="e" cm="1">
        <f t="array" ref="AJ475">_xlfn.TEXTJOIN(",",TRUE,IF(지하철역사_IC!$Q$2:$Q$439=AI475,지하철역사_IC!$P$2:$P$439,""))</f>
        <v>#VALUE!</v>
      </c>
      <c r="AK475" s="9" t="e" cm="1">
        <f t="array" ref="AK475">RADIANS(SMALL(SQRT((지하철역사_IC!$V$2:$V$439-표3_[[#This Row],[위도]])^2+(지하철역사_IC!$T$2:$T$439-표3_[[#This Row],[경도]])^2),1))*6378137</f>
        <v>#VALUE!</v>
      </c>
      <c r="AL475" t="str" cm="1">
        <f t="array" ref="AL4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5" t="e" cm="1">
        <f t="array" ref="AM475">kakaolatlon(표3_[[#This Row],[위도]],표3_[[#This Row],[경도]],"parcel")</f>
        <v>#VALUE!</v>
      </c>
      <c r="AN475" t="e">
        <f t="shared" si="39"/>
        <v>#VALUE!</v>
      </c>
      <c r="AO475" t="e">
        <f t="shared" si="40"/>
        <v>#VALUE!</v>
      </c>
      <c r="AP475" t="e">
        <f t="shared" si="41"/>
        <v>#VALUE!</v>
      </c>
      <c r="AQ475">
        <f t="shared" si="42"/>
        <v>9</v>
      </c>
      <c r="AR475" t="str">
        <f t="shared" si="43"/>
        <v>저</v>
      </c>
    </row>
    <row r="476" spans="32:44" x14ac:dyDescent="0.3">
      <c r="AF476" s="8" t="e" cm="1">
        <f t="array" ref="AF4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6" s="8" t="e" cm="1">
        <f t="array" ref="AG476">_xlfn.TEXTJOIN(",",TRUE,IF(지하철역사_IC!$B$2:$B$1282=AF476,지하철역사_IC!$A$2:$A$1282,""))</f>
        <v>#VALUE!</v>
      </c>
      <c r="AH476" s="9" t="e" cm="1">
        <f t="array" ref="AH476">RADIANS(SMALL(SQRT((지하철역사_IC!$D$2:$D$1282-표3_[[#This Row],[위도]])^2+(지하철역사_IC!$E$2:$E$1282-표3_[[#This Row],[경도]])^2),1))*6378137</f>
        <v>#VALUE!</v>
      </c>
      <c r="AI476" s="8" t="e" cm="1">
        <f t="array" ref="AI476">_xlfn.LET(_xlpm.data,(지하철역사_IC!$V$2:$V$225-표3_[[#This Row],[위도]])^2+(지하철역사_IC!$T$2:$T$225-표3_[[#This Row],[경도]])^2,INDEX(지하철역사_IC!$Q$2:$Q$439,MATCH(MIN(_xlpm.data),_xlpm.data,0)))</f>
        <v>#VALUE!</v>
      </c>
      <c r="AJ476" s="8" t="e" cm="1">
        <f t="array" ref="AJ476">_xlfn.TEXTJOIN(",",TRUE,IF(지하철역사_IC!$Q$2:$Q$439=AI476,지하철역사_IC!$P$2:$P$439,""))</f>
        <v>#VALUE!</v>
      </c>
      <c r="AK476" s="9" t="e" cm="1">
        <f t="array" ref="AK476">RADIANS(SMALL(SQRT((지하철역사_IC!$V$2:$V$439-표3_[[#This Row],[위도]])^2+(지하철역사_IC!$T$2:$T$439-표3_[[#This Row],[경도]])^2),1))*6378137</f>
        <v>#VALUE!</v>
      </c>
      <c r="AL476" t="str" cm="1">
        <f t="array" ref="AL4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6" t="e" cm="1">
        <f t="array" ref="AM476">kakaolatlon(표3_[[#This Row],[위도]],표3_[[#This Row],[경도]],"parcel")</f>
        <v>#VALUE!</v>
      </c>
      <c r="AN476" t="e">
        <f t="shared" si="39"/>
        <v>#VALUE!</v>
      </c>
      <c r="AO476" t="e">
        <f t="shared" si="40"/>
        <v>#VALUE!</v>
      </c>
      <c r="AP476" t="e">
        <f t="shared" si="41"/>
        <v>#VALUE!</v>
      </c>
      <c r="AQ476">
        <f t="shared" si="42"/>
        <v>9</v>
      </c>
      <c r="AR476" t="str">
        <f t="shared" si="43"/>
        <v>저</v>
      </c>
    </row>
    <row r="477" spans="32:44" x14ac:dyDescent="0.3">
      <c r="AF477" s="8" t="e" cm="1">
        <f t="array" ref="AF4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7" s="8" t="e" cm="1">
        <f t="array" ref="AG477">_xlfn.TEXTJOIN(",",TRUE,IF(지하철역사_IC!$B$2:$B$1282=AF477,지하철역사_IC!$A$2:$A$1282,""))</f>
        <v>#VALUE!</v>
      </c>
      <c r="AH477" s="9" t="e" cm="1">
        <f t="array" ref="AH477">RADIANS(SMALL(SQRT((지하철역사_IC!$D$2:$D$1282-표3_[[#This Row],[위도]])^2+(지하철역사_IC!$E$2:$E$1282-표3_[[#This Row],[경도]])^2),1))*6378137</f>
        <v>#VALUE!</v>
      </c>
      <c r="AI477" s="8" t="e" cm="1">
        <f t="array" ref="AI477">_xlfn.LET(_xlpm.data,(지하철역사_IC!$V$2:$V$225-표3_[[#This Row],[위도]])^2+(지하철역사_IC!$T$2:$T$225-표3_[[#This Row],[경도]])^2,INDEX(지하철역사_IC!$Q$2:$Q$439,MATCH(MIN(_xlpm.data),_xlpm.data,0)))</f>
        <v>#VALUE!</v>
      </c>
      <c r="AJ477" s="8" t="e" cm="1">
        <f t="array" ref="AJ477">_xlfn.TEXTJOIN(",",TRUE,IF(지하철역사_IC!$Q$2:$Q$439=AI477,지하철역사_IC!$P$2:$P$439,""))</f>
        <v>#VALUE!</v>
      </c>
      <c r="AK477" s="9" t="e" cm="1">
        <f t="array" ref="AK477">RADIANS(SMALL(SQRT((지하철역사_IC!$V$2:$V$439-표3_[[#This Row],[위도]])^2+(지하철역사_IC!$T$2:$T$439-표3_[[#This Row],[경도]])^2),1))*6378137</f>
        <v>#VALUE!</v>
      </c>
      <c r="AL477" t="str" cm="1">
        <f t="array" ref="AL4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7" t="e" cm="1">
        <f t="array" ref="AM477">kakaolatlon(표3_[[#This Row],[위도]],표3_[[#This Row],[경도]],"parcel")</f>
        <v>#VALUE!</v>
      </c>
      <c r="AN477" t="e">
        <f t="shared" si="39"/>
        <v>#VALUE!</v>
      </c>
      <c r="AO477" t="e">
        <f t="shared" si="40"/>
        <v>#VALUE!</v>
      </c>
      <c r="AP477" t="e">
        <f t="shared" si="41"/>
        <v>#VALUE!</v>
      </c>
      <c r="AQ477">
        <f t="shared" si="42"/>
        <v>9</v>
      </c>
      <c r="AR477" t="str">
        <f t="shared" si="43"/>
        <v>저</v>
      </c>
    </row>
    <row r="478" spans="32:44" x14ac:dyDescent="0.3">
      <c r="AF478" s="8" t="e" cm="1">
        <f t="array" ref="AF4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8" s="8" t="e" cm="1">
        <f t="array" ref="AG478">_xlfn.TEXTJOIN(",",TRUE,IF(지하철역사_IC!$B$2:$B$1282=AF478,지하철역사_IC!$A$2:$A$1282,""))</f>
        <v>#VALUE!</v>
      </c>
      <c r="AH478" s="9" t="e" cm="1">
        <f t="array" ref="AH478">RADIANS(SMALL(SQRT((지하철역사_IC!$D$2:$D$1282-표3_[[#This Row],[위도]])^2+(지하철역사_IC!$E$2:$E$1282-표3_[[#This Row],[경도]])^2),1))*6378137</f>
        <v>#VALUE!</v>
      </c>
      <c r="AI478" s="8" t="e" cm="1">
        <f t="array" ref="AI478">_xlfn.LET(_xlpm.data,(지하철역사_IC!$V$2:$V$225-표3_[[#This Row],[위도]])^2+(지하철역사_IC!$T$2:$T$225-표3_[[#This Row],[경도]])^2,INDEX(지하철역사_IC!$Q$2:$Q$439,MATCH(MIN(_xlpm.data),_xlpm.data,0)))</f>
        <v>#VALUE!</v>
      </c>
      <c r="AJ478" s="8" t="e" cm="1">
        <f t="array" ref="AJ478">_xlfn.TEXTJOIN(",",TRUE,IF(지하철역사_IC!$Q$2:$Q$439=AI478,지하철역사_IC!$P$2:$P$439,""))</f>
        <v>#VALUE!</v>
      </c>
      <c r="AK478" s="9" t="e" cm="1">
        <f t="array" ref="AK478">RADIANS(SMALL(SQRT((지하철역사_IC!$V$2:$V$439-표3_[[#This Row],[위도]])^2+(지하철역사_IC!$T$2:$T$439-표3_[[#This Row],[경도]])^2),1))*6378137</f>
        <v>#VALUE!</v>
      </c>
      <c r="AL478" t="str" cm="1">
        <f t="array" ref="AL4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8" t="e" cm="1">
        <f t="array" ref="AM478">kakaolatlon(표3_[[#This Row],[위도]],표3_[[#This Row],[경도]],"parcel")</f>
        <v>#VALUE!</v>
      </c>
      <c r="AN478" t="e">
        <f t="shared" si="39"/>
        <v>#VALUE!</v>
      </c>
      <c r="AO478" t="e">
        <f t="shared" si="40"/>
        <v>#VALUE!</v>
      </c>
      <c r="AP478" t="e">
        <f t="shared" si="41"/>
        <v>#VALUE!</v>
      </c>
      <c r="AQ478">
        <f t="shared" si="42"/>
        <v>9</v>
      </c>
      <c r="AR478" t="str">
        <f t="shared" si="43"/>
        <v>저</v>
      </c>
    </row>
    <row r="479" spans="32:44" x14ac:dyDescent="0.3">
      <c r="AF479" s="8" t="e" cm="1">
        <f t="array" ref="AF4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79" s="8" t="e" cm="1">
        <f t="array" ref="AG479">_xlfn.TEXTJOIN(",",TRUE,IF(지하철역사_IC!$B$2:$B$1282=AF479,지하철역사_IC!$A$2:$A$1282,""))</f>
        <v>#VALUE!</v>
      </c>
      <c r="AH479" s="9" t="e" cm="1">
        <f t="array" ref="AH479">RADIANS(SMALL(SQRT((지하철역사_IC!$D$2:$D$1282-표3_[[#This Row],[위도]])^2+(지하철역사_IC!$E$2:$E$1282-표3_[[#This Row],[경도]])^2),1))*6378137</f>
        <v>#VALUE!</v>
      </c>
      <c r="AI479" s="8" t="e" cm="1">
        <f t="array" ref="AI479">_xlfn.LET(_xlpm.data,(지하철역사_IC!$V$2:$V$225-표3_[[#This Row],[위도]])^2+(지하철역사_IC!$T$2:$T$225-표3_[[#This Row],[경도]])^2,INDEX(지하철역사_IC!$Q$2:$Q$439,MATCH(MIN(_xlpm.data),_xlpm.data,0)))</f>
        <v>#VALUE!</v>
      </c>
      <c r="AJ479" s="8" t="e" cm="1">
        <f t="array" ref="AJ479">_xlfn.TEXTJOIN(",",TRUE,IF(지하철역사_IC!$Q$2:$Q$439=AI479,지하철역사_IC!$P$2:$P$439,""))</f>
        <v>#VALUE!</v>
      </c>
      <c r="AK479" s="9" t="e" cm="1">
        <f t="array" ref="AK479">RADIANS(SMALL(SQRT((지하철역사_IC!$V$2:$V$439-표3_[[#This Row],[위도]])^2+(지하철역사_IC!$T$2:$T$439-표3_[[#This Row],[경도]])^2),1))*6378137</f>
        <v>#VALUE!</v>
      </c>
      <c r="AL479" t="str" cm="1">
        <f t="array" ref="AL4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79" t="e" cm="1">
        <f t="array" ref="AM479">kakaolatlon(표3_[[#This Row],[위도]],표3_[[#This Row],[경도]],"parcel")</f>
        <v>#VALUE!</v>
      </c>
      <c r="AN479" t="e">
        <f t="shared" si="39"/>
        <v>#VALUE!</v>
      </c>
      <c r="AO479" t="e">
        <f t="shared" si="40"/>
        <v>#VALUE!</v>
      </c>
      <c r="AP479" t="e">
        <f t="shared" si="41"/>
        <v>#VALUE!</v>
      </c>
      <c r="AQ479">
        <f t="shared" si="42"/>
        <v>9</v>
      </c>
      <c r="AR479" t="str">
        <f t="shared" si="43"/>
        <v>저</v>
      </c>
    </row>
    <row r="480" spans="32:44" x14ac:dyDescent="0.3">
      <c r="AF480" s="8" t="e" cm="1">
        <f t="array" ref="AF4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0" s="8" t="e" cm="1">
        <f t="array" ref="AG480">_xlfn.TEXTJOIN(",",TRUE,IF(지하철역사_IC!$B$2:$B$1282=AF480,지하철역사_IC!$A$2:$A$1282,""))</f>
        <v>#VALUE!</v>
      </c>
      <c r="AH480" s="9" t="e" cm="1">
        <f t="array" ref="AH480">RADIANS(SMALL(SQRT((지하철역사_IC!$D$2:$D$1282-표3_[[#This Row],[위도]])^2+(지하철역사_IC!$E$2:$E$1282-표3_[[#This Row],[경도]])^2),1))*6378137</f>
        <v>#VALUE!</v>
      </c>
      <c r="AI480" s="8" t="e" cm="1">
        <f t="array" ref="AI480">_xlfn.LET(_xlpm.data,(지하철역사_IC!$V$2:$V$225-표3_[[#This Row],[위도]])^2+(지하철역사_IC!$T$2:$T$225-표3_[[#This Row],[경도]])^2,INDEX(지하철역사_IC!$Q$2:$Q$439,MATCH(MIN(_xlpm.data),_xlpm.data,0)))</f>
        <v>#VALUE!</v>
      </c>
      <c r="AJ480" s="8" t="e" cm="1">
        <f t="array" ref="AJ480">_xlfn.TEXTJOIN(",",TRUE,IF(지하철역사_IC!$Q$2:$Q$439=AI480,지하철역사_IC!$P$2:$P$439,""))</f>
        <v>#VALUE!</v>
      </c>
      <c r="AK480" s="9" t="e" cm="1">
        <f t="array" ref="AK480">RADIANS(SMALL(SQRT((지하철역사_IC!$V$2:$V$439-표3_[[#This Row],[위도]])^2+(지하철역사_IC!$T$2:$T$439-표3_[[#This Row],[경도]])^2),1))*6378137</f>
        <v>#VALUE!</v>
      </c>
      <c r="AL480" t="str" cm="1">
        <f t="array" ref="AL4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0" t="e" cm="1">
        <f t="array" ref="AM480">kakaolatlon(표3_[[#This Row],[위도]],표3_[[#This Row],[경도]],"parcel")</f>
        <v>#VALUE!</v>
      </c>
      <c r="AN480" t="e">
        <f t="shared" si="39"/>
        <v>#VALUE!</v>
      </c>
      <c r="AO480" t="e">
        <f t="shared" si="40"/>
        <v>#VALUE!</v>
      </c>
      <c r="AP480" t="e">
        <f t="shared" si="41"/>
        <v>#VALUE!</v>
      </c>
      <c r="AQ480">
        <f t="shared" si="42"/>
        <v>9</v>
      </c>
      <c r="AR480" t="str">
        <f t="shared" si="43"/>
        <v>저</v>
      </c>
    </row>
    <row r="481" spans="32:44" x14ac:dyDescent="0.3">
      <c r="AF481" s="8" t="e" cm="1">
        <f t="array" ref="AF4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1" s="8" t="e" cm="1">
        <f t="array" ref="AG481">_xlfn.TEXTJOIN(",",TRUE,IF(지하철역사_IC!$B$2:$B$1282=AF481,지하철역사_IC!$A$2:$A$1282,""))</f>
        <v>#VALUE!</v>
      </c>
      <c r="AH481" s="9" t="e" cm="1">
        <f t="array" ref="AH481">RADIANS(SMALL(SQRT((지하철역사_IC!$D$2:$D$1282-표3_[[#This Row],[위도]])^2+(지하철역사_IC!$E$2:$E$1282-표3_[[#This Row],[경도]])^2),1))*6378137</f>
        <v>#VALUE!</v>
      </c>
      <c r="AI481" s="8" t="e" cm="1">
        <f t="array" ref="AI481">_xlfn.LET(_xlpm.data,(지하철역사_IC!$V$2:$V$225-표3_[[#This Row],[위도]])^2+(지하철역사_IC!$T$2:$T$225-표3_[[#This Row],[경도]])^2,INDEX(지하철역사_IC!$Q$2:$Q$439,MATCH(MIN(_xlpm.data),_xlpm.data,0)))</f>
        <v>#VALUE!</v>
      </c>
      <c r="AJ481" s="8" t="e" cm="1">
        <f t="array" ref="AJ481">_xlfn.TEXTJOIN(",",TRUE,IF(지하철역사_IC!$Q$2:$Q$439=AI481,지하철역사_IC!$P$2:$P$439,""))</f>
        <v>#VALUE!</v>
      </c>
      <c r="AK481" s="9" t="e" cm="1">
        <f t="array" ref="AK481">RADIANS(SMALL(SQRT((지하철역사_IC!$V$2:$V$439-표3_[[#This Row],[위도]])^2+(지하철역사_IC!$T$2:$T$439-표3_[[#This Row],[경도]])^2),1))*6378137</f>
        <v>#VALUE!</v>
      </c>
      <c r="AL481" t="str" cm="1">
        <f t="array" ref="AL4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1" t="e" cm="1">
        <f t="array" ref="AM481">kakaolatlon(표3_[[#This Row],[위도]],표3_[[#This Row],[경도]],"parcel")</f>
        <v>#VALUE!</v>
      </c>
      <c r="AN481" t="e">
        <f t="shared" si="39"/>
        <v>#VALUE!</v>
      </c>
      <c r="AO481" t="e">
        <f t="shared" si="40"/>
        <v>#VALUE!</v>
      </c>
      <c r="AP481" t="e">
        <f t="shared" si="41"/>
        <v>#VALUE!</v>
      </c>
      <c r="AQ481">
        <f t="shared" si="42"/>
        <v>9</v>
      </c>
      <c r="AR481" t="str">
        <f t="shared" si="43"/>
        <v>저</v>
      </c>
    </row>
    <row r="482" spans="32:44" x14ac:dyDescent="0.3">
      <c r="AF482" s="8" t="e" cm="1">
        <f t="array" ref="AF4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2" s="8" t="e" cm="1">
        <f t="array" ref="AG482">_xlfn.TEXTJOIN(",",TRUE,IF(지하철역사_IC!$B$2:$B$1282=AF482,지하철역사_IC!$A$2:$A$1282,""))</f>
        <v>#VALUE!</v>
      </c>
      <c r="AH482" s="9" t="e" cm="1">
        <f t="array" ref="AH482">RADIANS(SMALL(SQRT((지하철역사_IC!$D$2:$D$1282-표3_[[#This Row],[위도]])^2+(지하철역사_IC!$E$2:$E$1282-표3_[[#This Row],[경도]])^2),1))*6378137</f>
        <v>#VALUE!</v>
      </c>
      <c r="AI482" s="8" t="e" cm="1">
        <f t="array" ref="AI482">_xlfn.LET(_xlpm.data,(지하철역사_IC!$V$2:$V$225-표3_[[#This Row],[위도]])^2+(지하철역사_IC!$T$2:$T$225-표3_[[#This Row],[경도]])^2,INDEX(지하철역사_IC!$Q$2:$Q$439,MATCH(MIN(_xlpm.data),_xlpm.data,0)))</f>
        <v>#VALUE!</v>
      </c>
      <c r="AJ482" s="8" t="e" cm="1">
        <f t="array" ref="AJ482">_xlfn.TEXTJOIN(",",TRUE,IF(지하철역사_IC!$Q$2:$Q$439=AI482,지하철역사_IC!$P$2:$P$439,""))</f>
        <v>#VALUE!</v>
      </c>
      <c r="AK482" s="9" t="e" cm="1">
        <f t="array" ref="AK482">RADIANS(SMALL(SQRT((지하철역사_IC!$V$2:$V$439-표3_[[#This Row],[위도]])^2+(지하철역사_IC!$T$2:$T$439-표3_[[#This Row],[경도]])^2),1))*6378137</f>
        <v>#VALUE!</v>
      </c>
      <c r="AL482" t="str" cm="1">
        <f t="array" ref="AL4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2" t="e" cm="1">
        <f t="array" ref="AM482">kakaolatlon(표3_[[#This Row],[위도]],표3_[[#This Row],[경도]],"parcel")</f>
        <v>#VALUE!</v>
      </c>
      <c r="AN482" t="e">
        <f t="shared" si="39"/>
        <v>#VALUE!</v>
      </c>
      <c r="AO482" t="e">
        <f t="shared" si="40"/>
        <v>#VALUE!</v>
      </c>
      <c r="AP482" t="e">
        <f t="shared" si="41"/>
        <v>#VALUE!</v>
      </c>
      <c r="AQ482">
        <f t="shared" si="42"/>
        <v>9</v>
      </c>
      <c r="AR482" t="str">
        <f t="shared" si="43"/>
        <v>저</v>
      </c>
    </row>
    <row r="483" spans="32:44" x14ac:dyDescent="0.3">
      <c r="AF483" s="8" t="e" cm="1">
        <f t="array" ref="AF4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3" s="8" t="e" cm="1">
        <f t="array" ref="AG483">_xlfn.TEXTJOIN(",",TRUE,IF(지하철역사_IC!$B$2:$B$1282=AF483,지하철역사_IC!$A$2:$A$1282,""))</f>
        <v>#VALUE!</v>
      </c>
      <c r="AH483" s="9" t="e" cm="1">
        <f t="array" ref="AH483">RADIANS(SMALL(SQRT((지하철역사_IC!$D$2:$D$1282-표3_[[#This Row],[위도]])^2+(지하철역사_IC!$E$2:$E$1282-표3_[[#This Row],[경도]])^2),1))*6378137</f>
        <v>#VALUE!</v>
      </c>
      <c r="AI483" s="8" t="e" cm="1">
        <f t="array" ref="AI483">_xlfn.LET(_xlpm.data,(지하철역사_IC!$V$2:$V$225-표3_[[#This Row],[위도]])^2+(지하철역사_IC!$T$2:$T$225-표3_[[#This Row],[경도]])^2,INDEX(지하철역사_IC!$Q$2:$Q$439,MATCH(MIN(_xlpm.data),_xlpm.data,0)))</f>
        <v>#VALUE!</v>
      </c>
      <c r="AJ483" s="8" t="e" cm="1">
        <f t="array" ref="AJ483">_xlfn.TEXTJOIN(",",TRUE,IF(지하철역사_IC!$Q$2:$Q$439=AI483,지하철역사_IC!$P$2:$P$439,""))</f>
        <v>#VALUE!</v>
      </c>
      <c r="AK483" s="9" t="e" cm="1">
        <f t="array" ref="AK483">RADIANS(SMALL(SQRT((지하철역사_IC!$V$2:$V$439-표3_[[#This Row],[위도]])^2+(지하철역사_IC!$T$2:$T$439-표3_[[#This Row],[경도]])^2),1))*6378137</f>
        <v>#VALUE!</v>
      </c>
      <c r="AL483" t="str" cm="1">
        <f t="array" ref="AL4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3" t="e" cm="1">
        <f t="array" ref="AM483">kakaolatlon(표3_[[#This Row],[위도]],표3_[[#This Row],[경도]],"parcel")</f>
        <v>#VALUE!</v>
      </c>
      <c r="AN483" t="e">
        <f t="shared" si="39"/>
        <v>#VALUE!</v>
      </c>
      <c r="AO483" t="e">
        <f t="shared" si="40"/>
        <v>#VALUE!</v>
      </c>
      <c r="AP483" t="e">
        <f t="shared" si="41"/>
        <v>#VALUE!</v>
      </c>
      <c r="AQ483">
        <f t="shared" si="42"/>
        <v>9</v>
      </c>
      <c r="AR483" t="str">
        <f t="shared" si="43"/>
        <v>저</v>
      </c>
    </row>
    <row r="484" spans="32:44" x14ac:dyDescent="0.3">
      <c r="AF484" s="8" t="e" cm="1">
        <f t="array" ref="AF4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4" s="8" t="e" cm="1">
        <f t="array" ref="AG484">_xlfn.TEXTJOIN(",",TRUE,IF(지하철역사_IC!$B$2:$B$1282=AF484,지하철역사_IC!$A$2:$A$1282,""))</f>
        <v>#VALUE!</v>
      </c>
      <c r="AH484" s="9" t="e" cm="1">
        <f t="array" ref="AH484">RADIANS(SMALL(SQRT((지하철역사_IC!$D$2:$D$1282-표3_[[#This Row],[위도]])^2+(지하철역사_IC!$E$2:$E$1282-표3_[[#This Row],[경도]])^2),1))*6378137</f>
        <v>#VALUE!</v>
      </c>
      <c r="AI484" s="8" t="e" cm="1">
        <f t="array" ref="AI484">_xlfn.LET(_xlpm.data,(지하철역사_IC!$V$2:$V$225-표3_[[#This Row],[위도]])^2+(지하철역사_IC!$T$2:$T$225-표3_[[#This Row],[경도]])^2,INDEX(지하철역사_IC!$Q$2:$Q$439,MATCH(MIN(_xlpm.data),_xlpm.data,0)))</f>
        <v>#VALUE!</v>
      </c>
      <c r="AJ484" s="8" t="e" cm="1">
        <f t="array" ref="AJ484">_xlfn.TEXTJOIN(",",TRUE,IF(지하철역사_IC!$Q$2:$Q$439=AI484,지하철역사_IC!$P$2:$P$439,""))</f>
        <v>#VALUE!</v>
      </c>
      <c r="AK484" s="9" t="e" cm="1">
        <f t="array" ref="AK484">RADIANS(SMALL(SQRT((지하철역사_IC!$V$2:$V$439-표3_[[#This Row],[위도]])^2+(지하철역사_IC!$T$2:$T$439-표3_[[#This Row],[경도]])^2),1))*6378137</f>
        <v>#VALUE!</v>
      </c>
      <c r="AL484" t="str" cm="1">
        <f t="array" ref="AL4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4" t="e" cm="1">
        <f t="array" ref="AM484">kakaolatlon(표3_[[#This Row],[위도]],표3_[[#This Row],[경도]],"parcel")</f>
        <v>#VALUE!</v>
      </c>
      <c r="AN484" t="e">
        <f t="shared" si="39"/>
        <v>#VALUE!</v>
      </c>
      <c r="AO484" t="e">
        <f t="shared" si="40"/>
        <v>#VALUE!</v>
      </c>
      <c r="AP484" t="e">
        <f t="shared" si="41"/>
        <v>#VALUE!</v>
      </c>
      <c r="AQ484">
        <f t="shared" si="42"/>
        <v>9</v>
      </c>
      <c r="AR484" t="str">
        <f t="shared" si="43"/>
        <v>저</v>
      </c>
    </row>
    <row r="485" spans="32:44" x14ac:dyDescent="0.3">
      <c r="AF485" s="8" t="e" cm="1">
        <f t="array" ref="AF4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5" s="8" t="e" cm="1">
        <f t="array" ref="AG485">_xlfn.TEXTJOIN(",",TRUE,IF(지하철역사_IC!$B$2:$B$1282=AF485,지하철역사_IC!$A$2:$A$1282,""))</f>
        <v>#VALUE!</v>
      </c>
      <c r="AH485" s="9" t="e" cm="1">
        <f t="array" ref="AH485">RADIANS(SMALL(SQRT((지하철역사_IC!$D$2:$D$1282-표3_[[#This Row],[위도]])^2+(지하철역사_IC!$E$2:$E$1282-표3_[[#This Row],[경도]])^2),1))*6378137</f>
        <v>#VALUE!</v>
      </c>
      <c r="AI485" s="8" t="e" cm="1">
        <f t="array" ref="AI485">_xlfn.LET(_xlpm.data,(지하철역사_IC!$V$2:$V$225-표3_[[#This Row],[위도]])^2+(지하철역사_IC!$T$2:$T$225-표3_[[#This Row],[경도]])^2,INDEX(지하철역사_IC!$Q$2:$Q$439,MATCH(MIN(_xlpm.data),_xlpm.data,0)))</f>
        <v>#VALUE!</v>
      </c>
      <c r="AJ485" s="8" t="e" cm="1">
        <f t="array" ref="AJ485">_xlfn.TEXTJOIN(",",TRUE,IF(지하철역사_IC!$Q$2:$Q$439=AI485,지하철역사_IC!$P$2:$P$439,""))</f>
        <v>#VALUE!</v>
      </c>
      <c r="AK485" s="9" t="e" cm="1">
        <f t="array" ref="AK485">RADIANS(SMALL(SQRT((지하철역사_IC!$V$2:$V$439-표3_[[#This Row],[위도]])^2+(지하철역사_IC!$T$2:$T$439-표3_[[#This Row],[경도]])^2),1))*6378137</f>
        <v>#VALUE!</v>
      </c>
      <c r="AL485" t="str" cm="1">
        <f t="array" ref="AL4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5" t="e" cm="1">
        <f t="array" ref="AM485">kakaolatlon(표3_[[#This Row],[위도]],표3_[[#This Row],[경도]],"parcel")</f>
        <v>#VALUE!</v>
      </c>
      <c r="AN485" t="e">
        <f t="shared" si="39"/>
        <v>#VALUE!</v>
      </c>
      <c r="AO485" t="e">
        <f t="shared" si="40"/>
        <v>#VALUE!</v>
      </c>
      <c r="AP485" t="e">
        <f t="shared" si="41"/>
        <v>#VALUE!</v>
      </c>
      <c r="AQ485">
        <f t="shared" si="42"/>
        <v>9</v>
      </c>
      <c r="AR485" t="str">
        <f t="shared" si="43"/>
        <v>저</v>
      </c>
    </row>
    <row r="486" spans="32:44" x14ac:dyDescent="0.3">
      <c r="AF486" s="8" t="e" cm="1">
        <f t="array" ref="AF4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6" s="8" t="e" cm="1">
        <f t="array" ref="AG486">_xlfn.TEXTJOIN(",",TRUE,IF(지하철역사_IC!$B$2:$B$1282=AF486,지하철역사_IC!$A$2:$A$1282,""))</f>
        <v>#VALUE!</v>
      </c>
      <c r="AH486" s="9" t="e" cm="1">
        <f t="array" ref="AH486">RADIANS(SMALL(SQRT((지하철역사_IC!$D$2:$D$1282-표3_[[#This Row],[위도]])^2+(지하철역사_IC!$E$2:$E$1282-표3_[[#This Row],[경도]])^2),1))*6378137</f>
        <v>#VALUE!</v>
      </c>
      <c r="AI486" s="8" t="e" cm="1">
        <f t="array" ref="AI486">_xlfn.LET(_xlpm.data,(지하철역사_IC!$V$2:$V$225-표3_[[#This Row],[위도]])^2+(지하철역사_IC!$T$2:$T$225-표3_[[#This Row],[경도]])^2,INDEX(지하철역사_IC!$Q$2:$Q$439,MATCH(MIN(_xlpm.data),_xlpm.data,0)))</f>
        <v>#VALUE!</v>
      </c>
      <c r="AJ486" s="8" t="e" cm="1">
        <f t="array" ref="AJ486">_xlfn.TEXTJOIN(",",TRUE,IF(지하철역사_IC!$Q$2:$Q$439=AI486,지하철역사_IC!$P$2:$P$439,""))</f>
        <v>#VALUE!</v>
      </c>
      <c r="AK486" s="9" t="e" cm="1">
        <f t="array" ref="AK486">RADIANS(SMALL(SQRT((지하철역사_IC!$V$2:$V$439-표3_[[#This Row],[위도]])^2+(지하철역사_IC!$T$2:$T$439-표3_[[#This Row],[경도]])^2),1))*6378137</f>
        <v>#VALUE!</v>
      </c>
      <c r="AL486" t="str" cm="1">
        <f t="array" ref="AL4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6" t="e" cm="1">
        <f t="array" ref="AM486">kakaolatlon(표3_[[#This Row],[위도]],표3_[[#This Row],[경도]],"parcel")</f>
        <v>#VALUE!</v>
      </c>
      <c r="AN486" t="e">
        <f t="shared" si="39"/>
        <v>#VALUE!</v>
      </c>
      <c r="AO486" t="e">
        <f t="shared" si="40"/>
        <v>#VALUE!</v>
      </c>
      <c r="AP486" t="e">
        <f t="shared" si="41"/>
        <v>#VALUE!</v>
      </c>
      <c r="AQ486">
        <f t="shared" si="42"/>
        <v>9</v>
      </c>
      <c r="AR486" t="str">
        <f t="shared" si="43"/>
        <v>저</v>
      </c>
    </row>
    <row r="487" spans="32:44" x14ac:dyDescent="0.3">
      <c r="AF487" s="8" t="e" cm="1">
        <f t="array" ref="AF4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7" s="8" t="e" cm="1">
        <f t="array" ref="AG487">_xlfn.TEXTJOIN(",",TRUE,IF(지하철역사_IC!$B$2:$B$1282=AF487,지하철역사_IC!$A$2:$A$1282,""))</f>
        <v>#VALUE!</v>
      </c>
      <c r="AH487" s="9" t="e" cm="1">
        <f t="array" ref="AH487">RADIANS(SMALL(SQRT((지하철역사_IC!$D$2:$D$1282-표3_[[#This Row],[위도]])^2+(지하철역사_IC!$E$2:$E$1282-표3_[[#This Row],[경도]])^2),1))*6378137</f>
        <v>#VALUE!</v>
      </c>
      <c r="AI487" s="8" t="e" cm="1">
        <f t="array" ref="AI487">_xlfn.LET(_xlpm.data,(지하철역사_IC!$V$2:$V$225-표3_[[#This Row],[위도]])^2+(지하철역사_IC!$T$2:$T$225-표3_[[#This Row],[경도]])^2,INDEX(지하철역사_IC!$Q$2:$Q$439,MATCH(MIN(_xlpm.data),_xlpm.data,0)))</f>
        <v>#VALUE!</v>
      </c>
      <c r="AJ487" s="8" t="e" cm="1">
        <f t="array" ref="AJ487">_xlfn.TEXTJOIN(",",TRUE,IF(지하철역사_IC!$Q$2:$Q$439=AI487,지하철역사_IC!$P$2:$P$439,""))</f>
        <v>#VALUE!</v>
      </c>
      <c r="AK487" s="9" t="e" cm="1">
        <f t="array" ref="AK487">RADIANS(SMALL(SQRT((지하철역사_IC!$V$2:$V$439-표3_[[#This Row],[위도]])^2+(지하철역사_IC!$T$2:$T$439-표3_[[#This Row],[경도]])^2),1))*6378137</f>
        <v>#VALUE!</v>
      </c>
      <c r="AL487" t="str" cm="1">
        <f t="array" ref="AL4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7" t="e" cm="1">
        <f t="array" ref="AM487">kakaolatlon(표3_[[#This Row],[위도]],표3_[[#This Row],[경도]],"parcel")</f>
        <v>#VALUE!</v>
      </c>
      <c r="AN487" t="e">
        <f t="shared" si="39"/>
        <v>#VALUE!</v>
      </c>
      <c r="AO487" t="e">
        <f t="shared" si="40"/>
        <v>#VALUE!</v>
      </c>
      <c r="AP487" t="e">
        <f t="shared" si="41"/>
        <v>#VALUE!</v>
      </c>
      <c r="AQ487">
        <f t="shared" si="42"/>
        <v>9</v>
      </c>
      <c r="AR487" t="str">
        <f t="shared" si="43"/>
        <v>저</v>
      </c>
    </row>
    <row r="488" spans="32:44" x14ac:dyDescent="0.3">
      <c r="AF488" s="8" t="e" cm="1">
        <f t="array" ref="AF4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8" s="8" t="e" cm="1">
        <f t="array" ref="AG488">_xlfn.TEXTJOIN(",",TRUE,IF(지하철역사_IC!$B$2:$B$1282=AF488,지하철역사_IC!$A$2:$A$1282,""))</f>
        <v>#VALUE!</v>
      </c>
      <c r="AH488" s="9" t="e" cm="1">
        <f t="array" ref="AH488">RADIANS(SMALL(SQRT((지하철역사_IC!$D$2:$D$1282-표3_[[#This Row],[위도]])^2+(지하철역사_IC!$E$2:$E$1282-표3_[[#This Row],[경도]])^2),1))*6378137</f>
        <v>#VALUE!</v>
      </c>
      <c r="AI488" s="8" t="e" cm="1">
        <f t="array" ref="AI488">_xlfn.LET(_xlpm.data,(지하철역사_IC!$V$2:$V$225-표3_[[#This Row],[위도]])^2+(지하철역사_IC!$T$2:$T$225-표3_[[#This Row],[경도]])^2,INDEX(지하철역사_IC!$Q$2:$Q$439,MATCH(MIN(_xlpm.data),_xlpm.data,0)))</f>
        <v>#VALUE!</v>
      </c>
      <c r="AJ488" s="8" t="e" cm="1">
        <f t="array" ref="AJ488">_xlfn.TEXTJOIN(",",TRUE,IF(지하철역사_IC!$Q$2:$Q$439=AI488,지하철역사_IC!$P$2:$P$439,""))</f>
        <v>#VALUE!</v>
      </c>
      <c r="AK488" s="9" t="e" cm="1">
        <f t="array" ref="AK488">RADIANS(SMALL(SQRT((지하철역사_IC!$V$2:$V$439-표3_[[#This Row],[위도]])^2+(지하철역사_IC!$T$2:$T$439-표3_[[#This Row],[경도]])^2),1))*6378137</f>
        <v>#VALUE!</v>
      </c>
      <c r="AL488" t="str" cm="1">
        <f t="array" ref="AL4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8" t="e" cm="1">
        <f t="array" ref="AM488">kakaolatlon(표3_[[#This Row],[위도]],표3_[[#This Row],[경도]],"parcel")</f>
        <v>#VALUE!</v>
      </c>
      <c r="AN488" t="e">
        <f t="shared" si="39"/>
        <v>#VALUE!</v>
      </c>
      <c r="AO488" t="e">
        <f t="shared" si="40"/>
        <v>#VALUE!</v>
      </c>
      <c r="AP488" t="e">
        <f t="shared" si="41"/>
        <v>#VALUE!</v>
      </c>
      <c r="AQ488">
        <f t="shared" si="42"/>
        <v>9</v>
      </c>
      <c r="AR488" t="str">
        <f t="shared" si="43"/>
        <v>저</v>
      </c>
    </row>
    <row r="489" spans="32:44" x14ac:dyDescent="0.3">
      <c r="AF489" s="8" t="e" cm="1">
        <f t="array" ref="AF4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89" s="8" t="e" cm="1">
        <f t="array" ref="AG489">_xlfn.TEXTJOIN(",",TRUE,IF(지하철역사_IC!$B$2:$B$1282=AF489,지하철역사_IC!$A$2:$A$1282,""))</f>
        <v>#VALUE!</v>
      </c>
      <c r="AH489" s="9" t="e" cm="1">
        <f t="array" ref="AH489">RADIANS(SMALL(SQRT((지하철역사_IC!$D$2:$D$1282-표3_[[#This Row],[위도]])^2+(지하철역사_IC!$E$2:$E$1282-표3_[[#This Row],[경도]])^2),1))*6378137</f>
        <v>#VALUE!</v>
      </c>
      <c r="AI489" s="8" t="e" cm="1">
        <f t="array" ref="AI489">_xlfn.LET(_xlpm.data,(지하철역사_IC!$V$2:$V$225-표3_[[#This Row],[위도]])^2+(지하철역사_IC!$T$2:$T$225-표3_[[#This Row],[경도]])^2,INDEX(지하철역사_IC!$Q$2:$Q$439,MATCH(MIN(_xlpm.data),_xlpm.data,0)))</f>
        <v>#VALUE!</v>
      </c>
      <c r="AJ489" s="8" t="e" cm="1">
        <f t="array" ref="AJ489">_xlfn.TEXTJOIN(",",TRUE,IF(지하철역사_IC!$Q$2:$Q$439=AI489,지하철역사_IC!$P$2:$P$439,""))</f>
        <v>#VALUE!</v>
      </c>
      <c r="AK489" s="9" t="e" cm="1">
        <f t="array" ref="AK489">RADIANS(SMALL(SQRT((지하철역사_IC!$V$2:$V$439-표3_[[#This Row],[위도]])^2+(지하철역사_IC!$T$2:$T$439-표3_[[#This Row],[경도]])^2),1))*6378137</f>
        <v>#VALUE!</v>
      </c>
      <c r="AL489" t="str" cm="1">
        <f t="array" ref="AL4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89" t="e" cm="1">
        <f t="array" ref="AM489">kakaolatlon(표3_[[#This Row],[위도]],표3_[[#This Row],[경도]],"parcel")</f>
        <v>#VALUE!</v>
      </c>
      <c r="AN489" t="e">
        <f t="shared" si="39"/>
        <v>#VALUE!</v>
      </c>
      <c r="AO489" t="e">
        <f t="shared" si="40"/>
        <v>#VALUE!</v>
      </c>
      <c r="AP489" t="e">
        <f t="shared" si="41"/>
        <v>#VALUE!</v>
      </c>
      <c r="AQ489">
        <f t="shared" si="42"/>
        <v>9</v>
      </c>
      <c r="AR489" t="str">
        <f t="shared" si="43"/>
        <v>저</v>
      </c>
    </row>
    <row r="490" spans="32:44" x14ac:dyDescent="0.3">
      <c r="AF490" s="8" t="e" cm="1">
        <f t="array" ref="AF4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0" s="8" t="e" cm="1">
        <f t="array" ref="AG490">_xlfn.TEXTJOIN(",",TRUE,IF(지하철역사_IC!$B$2:$B$1282=AF490,지하철역사_IC!$A$2:$A$1282,""))</f>
        <v>#VALUE!</v>
      </c>
      <c r="AH490" s="9" t="e" cm="1">
        <f t="array" ref="AH490">RADIANS(SMALL(SQRT((지하철역사_IC!$D$2:$D$1282-표3_[[#This Row],[위도]])^2+(지하철역사_IC!$E$2:$E$1282-표3_[[#This Row],[경도]])^2),1))*6378137</f>
        <v>#VALUE!</v>
      </c>
      <c r="AI490" s="8" t="e" cm="1">
        <f t="array" ref="AI490">_xlfn.LET(_xlpm.data,(지하철역사_IC!$V$2:$V$225-표3_[[#This Row],[위도]])^2+(지하철역사_IC!$T$2:$T$225-표3_[[#This Row],[경도]])^2,INDEX(지하철역사_IC!$Q$2:$Q$439,MATCH(MIN(_xlpm.data),_xlpm.data,0)))</f>
        <v>#VALUE!</v>
      </c>
      <c r="AJ490" s="8" t="e" cm="1">
        <f t="array" ref="AJ490">_xlfn.TEXTJOIN(",",TRUE,IF(지하철역사_IC!$Q$2:$Q$439=AI490,지하철역사_IC!$P$2:$P$439,""))</f>
        <v>#VALUE!</v>
      </c>
      <c r="AK490" s="9" t="e" cm="1">
        <f t="array" ref="AK490">RADIANS(SMALL(SQRT((지하철역사_IC!$V$2:$V$439-표3_[[#This Row],[위도]])^2+(지하철역사_IC!$T$2:$T$439-표3_[[#This Row],[경도]])^2),1))*6378137</f>
        <v>#VALUE!</v>
      </c>
      <c r="AL490" t="str" cm="1">
        <f t="array" ref="AL4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0" t="e" cm="1">
        <f t="array" ref="AM490">kakaolatlon(표3_[[#This Row],[위도]],표3_[[#This Row],[경도]],"parcel")</f>
        <v>#VALUE!</v>
      </c>
      <c r="AN490" t="e">
        <f t="shared" si="39"/>
        <v>#VALUE!</v>
      </c>
      <c r="AO490" t="e">
        <f t="shared" si="40"/>
        <v>#VALUE!</v>
      </c>
      <c r="AP490" t="e">
        <f t="shared" si="41"/>
        <v>#VALUE!</v>
      </c>
      <c r="AQ490">
        <f t="shared" si="42"/>
        <v>9</v>
      </c>
      <c r="AR490" t="str">
        <f t="shared" si="43"/>
        <v>저</v>
      </c>
    </row>
    <row r="491" spans="32:44" x14ac:dyDescent="0.3">
      <c r="AF491" s="8" t="e" cm="1">
        <f t="array" ref="AF4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1" s="8" t="e" cm="1">
        <f t="array" ref="AG491">_xlfn.TEXTJOIN(",",TRUE,IF(지하철역사_IC!$B$2:$B$1282=AF491,지하철역사_IC!$A$2:$A$1282,""))</f>
        <v>#VALUE!</v>
      </c>
      <c r="AH491" s="9" t="e" cm="1">
        <f t="array" ref="AH491">RADIANS(SMALL(SQRT((지하철역사_IC!$D$2:$D$1282-표3_[[#This Row],[위도]])^2+(지하철역사_IC!$E$2:$E$1282-표3_[[#This Row],[경도]])^2),1))*6378137</f>
        <v>#VALUE!</v>
      </c>
      <c r="AI491" s="8" t="e" cm="1">
        <f t="array" ref="AI491">_xlfn.LET(_xlpm.data,(지하철역사_IC!$V$2:$V$225-표3_[[#This Row],[위도]])^2+(지하철역사_IC!$T$2:$T$225-표3_[[#This Row],[경도]])^2,INDEX(지하철역사_IC!$Q$2:$Q$439,MATCH(MIN(_xlpm.data),_xlpm.data,0)))</f>
        <v>#VALUE!</v>
      </c>
      <c r="AJ491" s="8" t="e" cm="1">
        <f t="array" ref="AJ491">_xlfn.TEXTJOIN(",",TRUE,IF(지하철역사_IC!$Q$2:$Q$439=AI491,지하철역사_IC!$P$2:$P$439,""))</f>
        <v>#VALUE!</v>
      </c>
      <c r="AK491" s="9" t="e" cm="1">
        <f t="array" ref="AK491">RADIANS(SMALL(SQRT((지하철역사_IC!$V$2:$V$439-표3_[[#This Row],[위도]])^2+(지하철역사_IC!$T$2:$T$439-표3_[[#This Row],[경도]])^2),1))*6378137</f>
        <v>#VALUE!</v>
      </c>
      <c r="AL491" t="str" cm="1">
        <f t="array" ref="AL4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1" t="e" cm="1">
        <f t="array" ref="AM491">kakaolatlon(표3_[[#This Row],[위도]],표3_[[#This Row],[경도]],"parcel")</f>
        <v>#VALUE!</v>
      </c>
      <c r="AN491" t="e">
        <f t="shared" si="39"/>
        <v>#VALUE!</v>
      </c>
      <c r="AO491" t="e">
        <f t="shared" si="40"/>
        <v>#VALUE!</v>
      </c>
      <c r="AP491" t="e">
        <f t="shared" si="41"/>
        <v>#VALUE!</v>
      </c>
      <c r="AQ491">
        <f t="shared" si="42"/>
        <v>9</v>
      </c>
      <c r="AR491" t="str">
        <f t="shared" si="43"/>
        <v>저</v>
      </c>
    </row>
    <row r="492" spans="32:44" x14ac:dyDescent="0.3">
      <c r="AF492" s="8" t="e" cm="1">
        <f t="array" ref="AF4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2" s="8" t="e" cm="1">
        <f t="array" ref="AG492">_xlfn.TEXTJOIN(",",TRUE,IF(지하철역사_IC!$B$2:$B$1282=AF492,지하철역사_IC!$A$2:$A$1282,""))</f>
        <v>#VALUE!</v>
      </c>
      <c r="AH492" s="9" t="e" cm="1">
        <f t="array" ref="AH492">RADIANS(SMALL(SQRT((지하철역사_IC!$D$2:$D$1282-표3_[[#This Row],[위도]])^2+(지하철역사_IC!$E$2:$E$1282-표3_[[#This Row],[경도]])^2),1))*6378137</f>
        <v>#VALUE!</v>
      </c>
      <c r="AI492" s="8" t="e" cm="1">
        <f t="array" ref="AI492">_xlfn.LET(_xlpm.data,(지하철역사_IC!$V$2:$V$225-표3_[[#This Row],[위도]])^2+(지하철역사_IC!$T$2:$T$225-표3_[[#This Row],[경도]])^2,INDEX(지하철역사_IC!$Q$2:$Q$439,MATCH(MIN(_xlpm.data),_xlpm.data,0)))</f>
        <v>#VALUE!</v>
      </c>
      <c r="AJ492" s="8" t="e" cm="1">
        <f t="array" ref="AJ492">_xlfn.TEXTJOIN(",",TRUE,IF(지하철역사_IC!$Q$2:$Q$439=AI492,지하철역사_IC!$P$2:$P$439,""))</f>
        <v>#VALUE!</v>
      </c>
      <c r="AK492" s="9" t="e" cm="1">
        <f t="array" ref="AK492">RADIANS(SMALL(SQRT((지하철역사_IC!$V$2:$V$439-표3_[[#This Row],[위도]])^2+(지하철역사_IC!$T$2:$T$439-표3_[[#This Row],[경도]])^2),1))*6378137</f>
        <v>#VALUE!</v>
      </c>
      <c r="AL492" t="str" cm="1">
        <f t="array" ref="AL4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2" t="e" cm="1">
        <f t="array" ref="AM492">kakaolatlon(표3_[[#This Row],[위도]],표3_[[#This Row],[경도]],"parcel")</f>
        <v>#VALUE!</v>
      </c>
      <c r="AN492" t="e">
        <f t="shared" si="39"/>
        <v>#VALUE!</v>
      </c>
      <c r="AO492" t="e">
        <f t="shared" si="40"/>
        <v>#VALUE!</v>
      </c>
      <c r="AP492" t="e">
        <f t="shared" si="41"/>
        <v>#VALUE!</v>
      </c>
      <c r="AQ492">
        <f t="shared" si="42"/>
        <v>9</v>
      </c>
      <c r="AR492" t="str">
        <f t="shared" si="43"/>
        <v>저</v>
      </c>
    </row>
    <row r="493" spans="32:44" x14ac:dyDescent="0.3">
      <c r="AF493" s="8" t="e" cm="1">
        <f t="array" ref="AF4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3" s="8" t="e" cm="1">
        <f t="array" ref="AG493">_xlfn.TEXTJOIN(",",TRUE,IF(지하철역사_IC!$B$2:$B$1282=AF493,지하철역사_IC!$A$2:$A$1282,""))</f>
        <v>#VALUE!</v>
      </c>
      <c r="AH493" s="9" t="e" cm="1">
        <f t="array" ref="AH493">RADIANS(SMALL(SQRT((지하철역사_IC!$D$2:$D$1282-표3_[[#This Row],[위도]])^2+(지하철역사_IC!$E$2:$E$1282-표3_[[#This Row],[경도]])^2),1))*6378137</f>
        <v>#VALUE!</v>
      </c>
      <c r="AI493" s="8" t="e" cm="1">
        <f t="array" ref="AI493">_xlfn.LET(_xlpm.data,(지하철역사_IC!$V$2:$V$225-표3_[[#This Row],[위도]])^2+(지하철역사_IC!$T$2:$T$225-표3_[[#This Row],[경도]])^2,INDEX(지하철역사_IC!$Q$2:$Q$439,MATCH(MIN(_xlpm.data),_xlpm.data,0)))</f>
        <v>#VALUE!</v>
      </c>
      <c r="AJ493" s="8" t="e" cm="1">
        <f t="array" ref="AJ493">_xlfn.TEXTJOIN(",",TRUE,IF(지하철역사_IC!$Q$2:$Q$439=AI493,지하철역사_IC!$P$2:$P$439,""))</f>
        <v>#VALUE!</v>
      </c>
      <c r="AK493" s="9" t="e" cm="1">
        <f t="array" ref="AK493">RADIANS(SMALL(SQRT((지하철역사_IC!$V$2:$V$439-표3_[[#This Row],[위도]])^2+(지하철역사_IC!$T$2:$T$439-표3_[[#This Row],[경도]])^2),1))*6378137</f>
        <v>#VALUE!</v>
      </c>
      <c r="AL493" t="str" cm="1">
        <f t="array" ref="AL4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3" t="e" cm="1">
        <f t="array" ref="AM493">kakaolatlon(표3_[[#This Row],[위도]],표3_[[#This Row],[경도]],"parcel")</f>
        <v>#VALUE!</v>
      </c>
      <c r="AN493" t="e">
        <f t="shared" si="39"/>
        <v>#VALUE!</v>
      </c>
      <c r="AO493" t="e">
        <f t="shared" si="40"/>
        <v>#VALUE!</v>
      </c>
      <c r="AP493" t="e">
        <f t="shared" si="41"/>
        <v>#VALUE!</v>
      </c>
      <c r="AQ493">
        <f t="shared" si="42"/>
        <v>9</v>
      </c>
      <c r="AR493" t="str">
        <f t="shared" si="43"/>
        <v>저</v>
      </c>
    </row>
    <row r="494" spans="32:44" x14ac:dyDescent="0.3">
      <c r="AF494" s="8" t="e" cm="1">
        <f t="array" ref="AF4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4" s="8" t="e" cm="1">
        <f t="array" ref="AG494">_xlfn.TEXTJOIN(",",TRUE,IF(지하철역사_IC!$B$2:$B$1282=AF494,지하철역사_IC!$A$2:$A$1282,""))</f>
        <v>#VALUE!</v>
      </c>
      <c r="AH494" s="9" t="e" cm="1">
        <f t="array" ref="AH494">RADIANS(SMALL(SQRT((지하철역사_IC!$D$2:$D$1282-표3_[[#This Row],[위도]])^2+(지하철역사_IC!$E$2:$E$1282-표3_[[#This Row],[경도]])^2),1))*6378137</f>
        <v>#VALUE!</v>
      </c>
      <c r="AI494" s="8" t="e" cm="1">
        <f t="array" ref="AI494">_xlfn.LET(_xlpm.data,(지하철역사_IC!$V$2:$V$225-표3_[[#This Row],[위도]])^2+(지하철역사_IC!$T$2:$T$225-표3_[[#This Row],[경도]])^2,INDEX(지하철역사_IC!$Q$2:$Q$439,MATCH(MIN(_xlpm.data),_xlpm.data,0)))</f>
        <v>#VALUE!</v>
      </c>
      <c r="AJ494" s="8" t="e" cm="1">
        <f t="array" ref="AJ494">_xlfn.TEXTJOIN(",",TRUE,IF(지하철역사_IC!$Q$2:$Q$439=AI494,지하철역사_IC!$P$2:$P$439,""))</f>
        <v>#VALUE!</v>
      </c>
      <c r="AK494" s="9" t="e" cm="1">
        <f t="array" ref="AK494">RADIANS(SMALL(SQRT((지하철역사_IC!$V$2:$V$439-표3_[[#This Row],[위도]])^2+(지하철역사_IC!$T$2:$T$439-표3_[[#This Row],[경도]])^2),1))*6378137</f>
        <v>#VALUE!</v>
      </c>
      <c r="AL494" t="str" cm="1">
        <f t="array" ref="AL4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4" t="e" cm="1">
        <f t="array" ref="AM494">kakaolatlon(표3_[[#This Row],[위도]],표3_[[#This Row],[경도]],"parcel")</f>
        <v>#VALUE!</v>
      </c>
      <c r="AN494" t="e">
        <f t="shared" si="39"/>
        <v>#VALUE!</v>
      </c>
      <c r="AO494" t="e">
        <f t="shared" si="40"/>
        <v>#VALUE!</v>
      </c>
      <c r="AP494" t="e">
        <f t="shared" si="41"/>
        <v>#VALUE!</v>
      </c>
      <c r="AQ494">
        <f t="shared" si="42"/>
        <v>9</v>
      </c>
      <c r="AR494" t="str">
        <f t="shared" si="43"/>
        <v>저</v>
      </c>
    </row>
    <row r="495" spans="32:44" x14ac:dyDescent="0.3">
      <c r="AF495" s="8" t="e" cm="1">
        <f t="array" ref="AF4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5" s="8" t="e" cm="1">
        <f t="array" ref="AG495">_xlfn.TEXTJOIN(",",TRUE,IF(지하철역사_IC!$B$2:$B$1282=AF495,지하철역사_IC!$A$2:$A$1282,""))</f>
        <v>#VALUE!</v>
      </c>
      <c r="AH495" s="9" t="e" cm="1">
        <f t="array" ref="AH495">RADIANS(SMALL(SQRT((지하철역사_IC!$D$2:$D$1282-표3_[[#This Row],[위도]])^2+(지하철역사_IC!$E$2:$E$1282-표3_[[#This Row],[경도]])^2),1))*6378137</f>
        <v>#VALUE!</v>
      </c>
      <c r="AI495" s="8" t="e" cm="1">
        <f t="array" ref="AI495">_xlfn.LET(_xlpm.data,(지하철역사_IC!$V$2:$V$225-표3_[[#This Row],[위도]])^2+(지하철역사_IC!$T$2:$T$225-표3_[[#This Row],[경도]])^2,INDEX(지하철역사_IC!$Q$2:$Q$439,MATCH(MIN(_xlpm.data),_xlpm.data,0)))</f>
        <v>#VALUE!</v>
      </c>
      <c r="AJ495" s="8" t="e" cm="1">
        <f t="array" ref="AJ495">_xlfn.TEXTJOIN(",",TRUE,IF(지하철역사_IC!$Q$2:$Q$439=AI495,지하철역사_IC!$P$2:$P$439,""))</f>
        <v>#VALUE!</v>
      </c>
      <c r="AK495" s="9" t="e" cm="1">
        <f t="array" ref="AK495">RADIANS(SMALL(SQRT((지하철역사_IC!$V$2:$V$439-표3_[[#This Row],[위도]])^2+(지하철역사_IC!$T$2:$T$439-표3_[[#This Row],[경도]])^2),1))*6378137</f>
        <v>#VALUE!</v>
      </c>
      <c r="AL495" t="str" cm="1">
        <f t="array" ref="AL4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5" t="e" cm="1">
        <f t="array" ref="AM495">kakaolatlon(표3_[[#This Row],[위도]],표3_[[#This Row],[경도]],"parcel")</f>
        <v>#VALUE!</v>
      </c>
      <c r="AN495" t="e">
        <f t="shared" si="39"/>
        <v>#VALUE!</v>
      </c>
      <c r="AO495" t="e">
        <f t="shared" si="40"/>
        <v>#VALUE!</v>
      </c>
      <c r="AP495" t="e">
        <f t="shared" si="41"/>
        <v>#VALUE!</v>
      </c>
      <c r="AQ495">
        <f t="shared" si="42"/>
        <v>9</v>
      </c>
      <c r="AR495" t="str">
        <f t="shared" si="43"/>
        <v>저</v>
      </c>
    </row>
    <row r="496" spans="32:44" x14ac:dyDescent="0.3">
      <c r="AF496" s="8" t="e" cm="1">
        <f t="array" ref="AF4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6" s="8" t="e" cm="1">
        <f t="array" ref="AG496">_xlfn.TEXTJOIN(",",TRUE,IF(지하철역사_IC!$B$2:$B$1282=AF496,지하철역사_IC!$A$2:$A$1282,""))</f>
        <v>#VALUE!</v>
      </c>
      <c r="AH496" s="9" t="e" cm="1">
        <f t="array" ref="AH496">RADIANS(SMALL(SQRT((지하철역사_IC!$D$2:$D$1282-표3_[[#This Row],[위도]])^2+(지하철역사_IC!$E$2:$E$1282-표3_[[#This Row],[경도]])^2),1))*6378137</f>
        <v>#VALUE!</v>
      </c>
      <c r="AI496" s="8" t="e" cm="1">
        <f t="array" ref="AI496">_xlfn.LET(_xlpm.data,(지하철역사_IC!$V$2:$V$225-표3_[[#This Row],[위도]])^2+(지하철역사_IC!$T$2:$T$225-표3_[[#This Row],[경도]])^2,INDEX(지하철역사_IC!$Q$2:$Q$439,MATCH(MIN(_xlpm.data),_xlpm.data,0)))</f>
        <v>#VALUE!</v>
      </c>
      <c r="AJ496" s="8" t="e" cm="1">
        <f t="array" ref="AJ496">_xlfn.TEXTJOIN(",",TRUE,IF(지하철역사_IC!$Q$2:$Q$439=AI496,지하철역사_IC!$P$2:$P$439,""))</f>
        <v>#VALUE!</v>
      </c>
      <c r="AK496" s="9" t="e" cm="1">
        <f t="array" ref="AK496">RADIANS(SMALL(SQRT((지하철역사_IC!$V$2:$V$439-표3_[[#This Row],[위도]])^2+(지하철역사_IC!$T$2:$T$439-표3_[[#This Row],[경도]])^2),1))*6378137</f>
        <v>#VALUE!</v>
      </c>
      <c r="AL496" t="str" cm="1">
        <f t="array" ref="AL4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6" t="e" cm="1">
        <f t="array" ref="AM496">kakaolatlon(표3_[[#This Row],[위도]],표3_[[#This Row],[경도]],"parcel")</f>
        <v>#VALUE!</v>
      </c>
      <c r="AN496" t="e">
        <f t="shared" si="39"/>
        <v>#VALUE!</v>
      </c>
      <c r="AO496" t="e">
        <f t="shared" si="40"/>
        <v>#VALUE!</v>
      </c>
      <c r="AP496" t="e">
        <f t="shared" si="41"/>
        <v>#VALUE!</v>
      </c>
      <c r="AQ496">
        <f t="shared" si="42"/>
        <v>9</v>
      </c>
      <c r="AR496" t="str">
        <f t="shared" si="43"/>
        <v>저</v>
      </c>
    </row>
    <row r="497" spans="32:44" x14ac:dyDescent="0.3">
      <c r="AF497" s="8" t="e" cm="1">
        <f t="array" ref="AF4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7" s="8" t="e" cm="1">
        <f t="array" ref="AG497">_xlfn.TEXTJOIN(",",TRUE,IF(지하철역사_IC!$B$2:$B$1282=AF497,지하철역사_IC!$A$2:$A$1282,""))</f>
        <v>#VALUE!</v>
      </c>
      <c r="AH497" s="9" t="e" cm="1">
        <f t="array" ref="AH497">RADIANS(SMALL(SQRT((지하철역사_IC!$D$2:$D$1282-표3_[[#This Row],[위도]])^2+(지하철역사_IC!$E$2:$E$1282-표3_[[#This Row],[경도]])^2),1))*6378137</f>
        <v>#VALUE!</v>
      </c>
      <c r="AI497" s="8" t="e" cm="1">
        <f t="array" ref="AI497">_xlfn.LET(_xlpm.data,(지하철역사_IC!$V$2:$V$225-표3_[[#This Row],[위도]])^2+(지하철역사_IC!$T$2:$T$225-표3_[[#This Row],[경도]])^2,INDEX(지하철역사_IC!$Q$2:$Q$439,MATCH(MIN(_xlpm.data),_xlpm.data,0)))</f>
        <v>#VALUE!</v>
      </c>
      <c r="AJ497" s="8" t="e" cm="1">
        <f t="array" ref="AJ497">_xlfn.TEXTJOIN(",",TRUE,IF(지하철역사_IC!$Q$2:$Q$439=AI497,지하철역사_IC!$P$2:$P$439,""))</f>
        <v>#VALUE!</v>
      </c>
      <c r="AK497" s="9" t="e" cm="1">
        <f t="array" ref="AK497">RADIANS(SMALL(SQRT((지하철역사_IC!$V$2:$V$439-표3_[[#This Row],[위도]])^2+(지하철역사_IC!$T$2:$T$439-표3_[[#This Row],[경도]])^2),1))*6378137</f>
        <v>#VALUE!</v>
      </c>
      <c r="AL497" t="str" cm="1">
        <f t="array" ref="AL4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7" t="e" cm="1">
        <f t="array" ref="AM497">kakaolatlon(표3_[[#This Row],[위도]],표3_[[#This Row],[경도]],"parcel")</f>
        <v>#VALUE!</v>
      </c>
      <c r="AN497" t="e">
        <f t="shared" si="39"/>
        <v>#VALUE!</v>
      </c>
      <c r="AO497" t="e">
        <f t="shared" si="40"/>
        <v>#VALUE!</v>
      </c>
      <c r="AP497" t="e">
        <f t="shared" si="41"/>
        <v>#VALUE!</v>
      </c>
      <c r="AQ497">
        <f t="shared" si="42"/>
        <v>9</v>
      </c>
      <c r="AR497" t="str">
        <f t="shared" si="43"/>
        <v>저</v>
      </c>
    </row>
    <row r="498" spans="32:44" x14ac:dyDescent="0.3">
      <c r="AF498" s="8" t="e" cm="1">
        <f t="array" ref="AF4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8" s="8" t="e" cm="1">
        <f t="array" ref="AG498">_xlfn.TEXTJOIN(",",TRUE,IF(지하철역사_IC!$B$2:$B$1282=AF498,지하철역사_IC!$A$2:$A$1282,""))</f>
        <v>#VALUE!</v>
      </c>
      <c r="AH498" s="9" t="e" cm="1">
        <f t="array" ref="AH498">RADIANS(SMALL(SQRT((지하철역사_IC!$D$2:$D$1282-표3_[[#This Row],[위도]])^2+(지하철역사_IC!$E$2:$E$1282-표3_[[#This Row],[경도]])^2),1))*6378137</f>
        <v>#VALUE!</v>
      </c>
      <c r="AI498" s="8" t="e" cm="1">
        <f t="array" ref="AI498">_xlfn.LET(_xlpm.data,(지하철역사_IC!$V$2:$V$225-표3_[[#This Row],[위도]])^2+(지하철역사_IC!$T$2:$T$225-표3_[[#This Row],[경도]])^2,INDEX(지하철역사_IC!$Q$2:$Q$439,MATCH(MIN(_xlpm.data),_xlpm.data,0)))</f>
        <v>#VALUE!</v>
      </c>
      <c r="AJ498" s="8" t="e" cm="1">
        <f t="array" ref="AJ498">_xlfn.TEXTJOIN(",",TRUE,IF(지하철역사_IC!$Q$2:$Q$439=AI498,지하철역사_IC!$P$2:$P$439,""))</f>
        <v>#VALUE!</v>
      </c>
      <c r="AK498" s="9" t="e" cm="1">
        <f t="array" ref="AK498">RADIANS(SMALL(SQRT((지하철역사_IC!$V$2:$V$439-표3_[[#This Row],[위도]])^2+(지하철역사_IC!$T$2:$T$439-표3_[[#This Row],[경도]])^2),1))*6378137</f>
        <v>#VALUE!</v>
      </c>
      <c r="AL498" t="str" cm="1">
        <f t="array" ref="AL4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8" t="e" cm="1">
        <f t="array" ref="AM498">kakaolatlon(표3_[[#This Row],[위도]],표3_[[#This Row],[경도]],"parcel")</f>
        <v>#VALUE!</v>
      </c>
      <c r="AN498" t="e">
        <f t="shared" si="39"/>
        <v>#VALUE!</v>
      </c>
      <c r="AO498" t="e">
        <f t="shared" si="40"/>
        <v>#VALUE!</v>
      </c>
      <c r="AP498" t="e">
        <f t="shared" si="41"/>
        <v>#VALUE!</v>
      </c>
      <c r="AQ498">
        <f t="shared" si="42"/>
        <v>9</v>
      </c>
      <c r="AR498" t="str">
        <f t="shared" si="43"/>
        <v>저</v>
      </c>
    </row>
    <row r="499" spans="32:44" x14ac:dyDescent="0.3">
      <c r="AF499" s="8" t="e" cm="1">
        <f t="array" ref="AF4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499" s="8" t="e" cm="1">
        <f t="array" ref="AG499">_xlfn.TEXTJOIN(",",TRUE,IF(지하철역사_IC!$B$2:$B$1282=AF499,지하철역사_IC!$A$2:$A$1282,""))</f>
        <v>#VALUE!</v>
      </c>
      <c r="AH499" s="9" t="e" cm="1">
        <f t="array" ref="AH499">RADIANS(SMALL(SQRT((지하철역사_IC!$D$2:$D$1282-표3_[[#This Row],[위도]])^2+(지하철역사_IC!$E$2:$E$1282-표3_[[#This Row],[경도]])^2),1))*6378137</f>
        <v>#VALUE!</v>
      </c>
      <c r="AI499" s="8" t="e" cm="1">
        <f t="array" ref="AI499">_xlfn.LET(_xlpm.data,(지하철역사_IC!$V$2:$V$225-표3_[[#This Row],[위도]])^2+(지하철역사_IC!$T$2:$T$225-표3_[[#This Row],[경도]])^2,INDEX(지하철역사_IC!$Q$2:$Q$439,MATCH(MIN(_xlpm.data),_xlpm.data,0)))</f>
        <v>#VALUE!</v>
      </c>
      <c r="AJ499" s="8" t="e" cm="1">
        <f t="array" ref="AJ499">_xlfn.TEXTJOIN(",",TRUE,IF(지하철역사_IC!$Q$2:$Q$439=AI499,지하철역사_IC!$P$2:$P$439,""))</f>
        <v>#VALUE!</v>
      </c>
      <c r="AK499" s="9" t="e" cm="1">
        <f t="array" ref="AK499">RADIANS(SMALL(SQRT((지하철역사_IC!$V$2:$V$439-표3_[[#This Row],[위도]])^2+(지하철역사_IC!$T$2:$T$439-표3_[[#This Row],[경도]])^2),1))*6378137</f>
        <v>#VALUE!</v>
      </c>
      <c r="AL499" t="str" cm="1">
        <f t="array" ref="AL4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499" t="e" cm="1">
        <f t="array" ref="AM499">kakaolatlon(표3_[[#This Row],[위도]],표3_[[#This Row],[경도]],"parcel")</f>
        <v>#VALUE!</v>
      </c>
      <c r="AN499" t="e">
        <f t="shared" si="39"/>
        <v>#VALUE!</v>
      </c>
      <c r="AO499" t="e">
        <f t="shared" si="40"/>
        <v>#VALUE!</v>
      </c>
      <c r="AP499" t="e">
        <f t="shared" si="41"/>
        <v>#VALUE!</v>
      </c>
      <c r="AQ499">
        <f t="shared" si="42"/>
        <v>9</v>
      </c>
      <c r="AR499" t="str">
        <f t="shared" si="43"/>
        <v>저</v>
      </c>
    </row>
    <row r="500" spans="32:44" x14ac:dyDescent="0.3">
      <c r="AF500" s="8" t="e" cm="1">
        <f t="array" ref="AF5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0" s="8" t="e" cm="1">
        <f t="array" ref="AG500">_xlfn.TEXTJOIN(",",TRUE,IF(지하철역사_IC!$B$2:$B$1282=AF500,지하철역사_IC!$A$2:$A$1282,""))</f>
        <v>#VALUE!</v>
      </c>
      <c r="AH500" s="9" t="e" cm="1">
        <f t="array" ref="AH500">RADIANS(SMALL(SQRT((지하철역사_IC!$D$2:$D$1282-표3_[[#This Row],[위도]])^2+(지하철역사_IC!$E$2:$E$1282-표3_[[#This Row],[경도]])^2),1))*6378137</f>
        <v>#VALUE!</v>
      </c>
      <c r="AI500" s="8" t="e" cm="1">
        <f t="array" ref="AI500">_xlfn.LET(_xlpm.data,(지하철역사_IC!$V$2:$V$225-표3_[[#This Row],[위도]])^2+(지하철역사_IC!$T$2:$T$225-표3_[[#This Row],[경도]])^2,INDEX(지하철역사_IC!$Q$2:$Q$439,MATCH(MIN(_xlpm.data),_xlpm.data,0)))</f>
        <v>#VALUE!</v>
      </c>
      <c r="AJ500" s="8" t="e" cm="1">
        <f t="array" ref="AJ500">_xlfn.TEXTJOIN(",",TRUE,IF(지하철역사_IC!$Q$2:$Q$439=AI500,지하철역사_IC!$P$2:$P$439,""))</f>
        <v>#VALUE!</v>
      </c>
      <c r="AK500" s="9" t="e" cm="1">
        <f t="array" ref="AK500">RADIANS(SMALL(SQRT((지하철역사_IC!$V$2:$V$439-표3_[[#This Row],[위도]])^2+(지하철역사_IC!$T$2:$T$439-표3_[[#This Row],[경도]])^2),1))*6378137</f>
        <v>#VALUE!</v>
      </c>
      <c r="AL500" t="str" cm="1">
        <f t="array" ref="AL5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0" t="e" cm="1">
        <f t="array" ref="AM500">kakaolatlon(표3_[[#This Row],[위도]],표3_[[#This Row],[경도]],"parcel")</f>
        <v>#VALUE!</v>
      </c>
      <c r="AN500" t="e">
        <f t="shared" si="39"/>
        <v>#VALUE!</v>
      </c>
      <c r="AO500" t="e">
        <f t="shared" si="40"/>
        <v>#VALUE!</v>
      </c>
      <c r="AP500" t="e">
        <f t="shared" si="41"/>
        <v>#VALUE!</v>
      </c>
      <c r="AQ500">
        <f t="shared" si="42"/>
        <v>9</v>
      </c>
      <c r="AR500" t="str">
        <f t="shared" si="43"/>
        <v>저</v>
      </c>
    </row>
    <row r="501" spans="32:44" x14ac:dyDescent="0.3">
      <c r="AF501" s="8" t="e" cm="1">
        <f t="array" ref="AF5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1" s="8" t="e" cm="1">
        <f t="array" ref="AG501">_xlfn.TEXTJOIN(",",TRUE,IF(지하철역사_IC!$B$2:$B$1282=AF501,지하철역사_IC!$A$2:$A$1282,""))</f>
        <v>#VALUE!</v>
      </c>
      <c r="AH501" s="9" t="e" cm="1">
        <f t="array" ref="AH501">RADIANS(SMALL(SQRT((지하철역사_IC!$D$2:$D$1282-표3_[[#This Row],[위도]])^2+(지하철역사_IC!$E$2:$E$1282-표3_[[#This Row],[경도]])^2),1))*6378137</f>
        <v>#VALUE!</v>
      </c>
      <c r="AI501" s="8" t="e" cm="1">
        <f t="array" ref="AI501">_xlfn.LET(_xlpm.data,(지하철역사_IC!$V$2:$V$225-표3_[[#This Row],[위도]])^2+(지하철역사_IC!$T$2:$T$225-표3_[[#This Row],[경도]])^2,INDEX(지하철역사_IC!$Q$2:$Q$439,MATCH(MIN(_xlpm.data),_xlpm.data,0)))</f>
        <v>#VALUE!</v>
      </c>
      <c r="AJ501" s="8" t="e" cm="1">
        <f t="array" ref="AJ501">_xlfn.TEXTJOIN(",",TRUE,IF(지하철역사_IC!$Q$2:$Q$439=AI501,지하철역사_IC!$P$2:$P$439,""))</f>
        <v>#VALUE!</v>
      </c>
      <c r="AK501" s="9" t="e" cm="1">
        <f t="array" ref="AK501">RADIANS(SMALL(SQRT((지하철역사_IC!$V$2:$V$439-표3_[[#This Row],[위도]])^2+(지하철역사_IC!$T$2:$T$439-표3_[[#This Row],[경도]])^2),1))*6378137</f>
        <v>#VALUE!</v>
      </c>
      <c r="AL501" t="str" cm="1">
        <f t="array" ref="AL5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1" t="e" cm="1">
        <f t="array" ref="AM501">kakaolatlon(표3_[[#This Row],[위도]],표3_[[#This Row],[경도]],"parcel")</f>
        <v>#VALUE!</v>
      </c>
      <c r="AN501" t="e">
        <f t="shared" si="39"/>
        <v>#VALUE!</v>
      </c>
      <c r="AO501" t="e">
        <f t="shared" si="40"/>
        <v>#VALUE!</v>
      </c>
      <c r="AP501" t="e">
        <f t="shared" si="41"/>
        <v>#VALUE!</v>
      </c>
      <c r="AQ501">
        <f t="shared" si="42"/>
        <v>9</v>
      </c>
      <c r="AR501" t="str">
        <f t="shared" si="43"/>
        <v>저</v>
      </c>
    </row>
    <row r="502" spans="32:44" x14ac:dyDescent="0.3">
      <c r="AF502" s="8" t="e" cm="1">
        <f t="array" ref="AF5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2" s="8" t="e" cm="1">
        <f t="array" ref="AG502">_xlfn.TEXTJOIN(",",TRUE,IF(지하철역사_IC!$B$2:$B$1282=AF502,지하철역사_IC!$A$2:$A$1282,""))</f>
        <v>#VALUE!</v>
      </c>
      <c r="AH502" s="9" t="e" cm="1">
        <f t="array" ref="AH502">RADIANS(SMALL(SQRT((지하철역사_IC!$D$2:$D$1282-표3_[[#This Row],[위도]])^2+(지하철역사_IC!$E$2:$E$1282-표3_[[#This Row],[경도]])^2),1))*6378137</f>
        <v>#VALUE!</v>
      </c>
      <c r="AI502" s="8" t="e" cm="1">
        <f t="array" ref="AI502">_xlfn.LET(_xlpm.data,(지하철역사_IC!$V$2:$V$225-표3_[[#This Row],[위도]])^2+(지하철역사_IC!$T$2:$T$225-표3_[[#This Row],[경도]])^2,INDEX(지하철역사_IC!$Q$2:$Q$439,MATCH(MIN(_xlpm.data),_xlpm.data,0)))</f>
        <v>#VALUE!</v>
      </c>
      <c r="AJ502" s="8" t="e" cm="1">
        <f t="array" ref="AJ502">_xlfn.TEXTJOIN(",",TRUE,IF(지하철역사_IC!$Q$2:$Q$439=AI502,지하철역사_IC!$P$2:$P$439,""))</f>
        <v>#VALUE!</v>
      </c>
      <c r="AK502" s="9" t="e" cm="1">
        <f t="array" ref="AK502">RADIANS(SMALL(SQRT((지하철역사_IC!$V$2:$V$439-표3_[[#This Row],[위도]])^2+(지하철역사_IC!$T$2:$T$439-표3_[[#This Row],[경도]])^2),1))*6378137</f>
        <v>#VALUE!</v>
      </c>
      <c r="AL502" t="str" cm="1">
        <f t="array" ref="AL5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2" t="e" cm="1">
        <f t="array" ref="AM502">kakaolatlon(표3_[[#This Row],[위도]],표3_[[#This Row],[경도]],"parcel")</f>
        <v>#VALUE!</v>
      </c>
      <c r="AN502" t="e">
        <f t="shared" si="39"/>
        <v>#VALUE!</v>
      </c>
      <c r="AO502" t="e">
        <f t="shared" si="40"/>
        <v>#VALUE!</v>
      </c>
      <c r="AP502" t="e">
        <f t="shared" si="41"/>
        <v>#VALUE!</v>
      </c>
      <c r="AQ502">
        <f t="shared" si="42"/>
        <v>9</v>
      </c>
      <c r="AR502" t="str">
        <f t="shared" si="43"/>
        <v>저</v>
      </c>
    </row>
    <row r="503" spans="32:44" x14ac:dyDescent="0.3">
      <c r="AF503" s="8" t="e" cm="1">
        <f t="array" ref="AF5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3" s="8" t="e" cm="1">
        <f t="array" ref="AG503">_xlfn.TEXTJOIN(",",TRUE,IF(지하철역사_IC!$B$2:$B$1282=AF503,지하철역사_IC!$A$2:$A$1282,""))</f>
        <v>#VALUE!</v>
      </c>
      <c r="AH503" s="9" t="e" cm="1">
        <f t="array" ref="AH503">RADIANS(SMALL(SQRT((지하철역사_IC!$D$2:$D$1282-표3_[[#This Row],[위도]])^2+(지하철역사_IC!$E$2:$E$1282-표3_[[#This Row],[경도]])^2),1))*6378137</f>
        <v>#VALUE!</v>
      </c>
      <c r="AI503" s="8" t="e" cm="1">
        <f t="array" ref="AI503">_xlfn.LET(_xlpm.data,(지하철역사_IC!$V$2:$V$225-표3_[[#This Row],[위도]])^2+(지하철역사_IC!$T$2:$T$225-표3_[[#This Row],[경도]])^2,INDEX(지하철역사_IC!$Q$2:$Q$439,MATCH(MIN(_xlpm.data),_xlpm.data,0)))</f>
        <v>#VALUE!</v>
      </c>
      <c r="AJ503" s="8" t="e" cm="1">
        <f t="array" ref="AJ503">_xlfn.TEXTJOIN(",",TRUE,IF(지하철역사_IC!$Q$2:$Q$439=AI503,지하철역사_IC!$P$2:$P$439,""))</f>
        <v>#VALUE!</v>
      </c>
      <c r="AK503" s="9" t="e" cm="1">
        <f t="array" ref="AK503">RADIANS(SMALL(SQRT((지하철역사_IC!$V$2:$V$439-표3_[[#This Row],[위도]])^2+(지하철역사_IC!$T$2:$T$439-표3_[[#This Row],[경도]])^2),1))*6378137</f>
        <v>#VALUE!</v>
      </c>
      <c r="AL503" t="str" cm="1">
        <f t="array" ref="AL5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3" t="e" cm="1">
        <f t="array" ref="AM503">kakaolatlon(표3_[[#This Row],[위도]],표3_[[#This Row],[경도]],"parcel")</f>
        <v>#VALUE!</v>
      </c>
      <c r="AN503" t="e">
        <f t="shared" si="39"/>
        <v>#VALUE!</v>
      </c>
      <c r="AO503" t="e">
        <f t="shared" si="40"/>
        <v>#VALUE!</v>
      </c>
      <c r="AP503" t="e">
        <f t="shared" si="41"/>
        <v>#VALUE!</v>
      </c>
      <c r="AQ503">
        <f t="shared" si="42"/>
        <v>9</v>
      </c>
      <c r="AR503" t="str">
        <f t="shared" si="43"/>
        <v>저</v>
      </c>
    </row>
    <row r="504" spans="32:44" x14ac:dyDescent="0.3">
      <c r="AF504" s="8" t="e" cm="1">
        <f t="array" ref="AF5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4" s="8" t="e" cm="1">
        <f t="array" ref="AG504">_xlfn.TEXTJOIN(",",TRUE,IF(지하철역사_IC!$B$2:$B$1282=AF504,지하철역사_IC!$A$2:$A$1282,""))</f>
        <v>#VALUE!</v>
      </c>
      <c r="AH504" s="9" t="e" cm="1">
        <f t="array" ref="AH504">RADIANS(SMALL(SQRT((지하철역사_IC!$D$2:$D$1282-표3_[[#This Row],[위도]])^2+(지하철역사_IC!$E$2:$E$1282-표3_[[#This Row],[경도]])^2),1))*6378137</f>
        <v>#VALUE!</v>
      </c>
      <c r="AI504" s="8" t="e" cm="1">
        <f t="array" ref="AI504">_xlfn.LET(_xlpm.data,(지하철역사_IC!$V$2:$V$225-표3_[[#This Row],[위도]])^2+(지하철역사_IC!$T$2:$T$225-표3_[[#This Row],[경도]])^2,INDEX(지하철역사_IC!$Q$2:$Q$439,MATCH(MIN(_xlpm.data),_xlpm.data,0)))</f>
        <v>#VALUE!</v>
      </c>
      <c r="AJ504" s="8" t="e" cm="1">
        <f t="array" ref="AJ504">_xlfn.TEXTJOIN(",",TRUE,IF(지하철역사_IC!$Q$2:$Q$439=AI504,지하철역사_IC!$P$2:$P$439,""))</f>
        <v>#VALUE!</v>
      </c>
      <c r="AK504" s="9" t="e" cm="1">
        <f t="array" ref="AK504">RADIANS(SMALL(SQRT((지하철역사_IC!$V$2:$V$439-표3_[[#This Row],[위도]])^2+(지하철역사_IC!$T$2:$T$439-표3_[[#This Row],[경도]])^2),1))*6378137</f>
        <v>#VALUE!</v>
      </c>
      <c r="AL504" t="str" cm="1">
        <f t="array" ref="AL5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4" t="e" cm="1">
        <f t="array" ref="AM504">kakaolatlon(표3_[[#This Row],[위도]],표3_[[#This Row],[경도]],"parcel")</f>
        <v>#VALUE!</v>
      </c>
      <c r="AN504" t="e">
        <f t="shared" si="39"/>
        <v>#VALUE!</v>
      </c>
      <c r="AO504" t="e">
        <f t="shared" si="40"/>
        <v>#VALUE!</v>
      </c>
      <c r="AP504" t="e">
        <f t="shared" si="41"/>
        <v>#VALUE!</v>
      </c>
      <c r="AQ504">
        <f t="shared" si="42"/>
        <v>9</v>
      </c>
      <c r="AR504" t="str">
        <f t="shared" si="43"/>
        <v>저</v>
      </c>
    </row>
    <row r="505" spans="32:44" x14ac:dyDescent="0.3">
      <c r="AF505" s="8" t="e" cm="1">
        <f t="array" ref="AF5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5" s="8" t="e" cm="1">
        <f t="array" ref="AG505">_xlfn.TEXTJOIN(",",TRUE,IF(지하철역사_IC!$B$2:$B$1282=AF505,지하철역사_IC!$A$2:$A$1282,""))</f>
        <v>#VALUE!</v>
      </c>
      <c r="AH505" s="9" t="e" cm="1">
        <f t="array" ref="AH505">RADIANS(SMALL(SQRT((지하철역사_IC!$D$2:$D$1282-표3_[[#This Row],[위도]])^2+(지하철역사_IC!$E$2:$E$1282-표3_[[#This Row],[경도]])^2),1))*6378137</f>
        <v>#VALUE!</v>
      </c>
      <c r="AI505" s="8" t="e" cm="1">
        <f t="array" ref="AI505">_xlfn.LET(_xlpm.data,(지하철역사_IC!$V$2:$V$225-표3_[[#This Row],[위도]])^2+(지하철역사_IC!$T$2:$T$225-표3_[[#This Row],[경도]])^2,INDEX(지하철역사_IC!$Q$2:$Q$439,MATCH(MIN(_xlpm.data),_xlpm.data,0)))</f>
        <v>#VALUE!</v>
      </c>
      <c r="AJ505" s="8" t="e" cm="1">
        <f t="array" ref="AJ505">_xlfn.TEXTJOIN(",",TRUE,IF(지하철역사_IC!$Q$2:$Q$439=AI505,지하철역사_IC!$P$2:$P$439,""))</f>
        <v>#VALUE!</v>
      </c>
      <c r="AK505" s="9" t="e" cm="1">
        <f t="array" ref="AK505">RADIANS(SMALL(SQRT((지하철역사_IC!$V$2:$V$439-표3_[[#This Row],[위도]])^2+(지하철역사_IC!$T$2:$T$439-표3_[[#This Row],[경도]])^2),1))*6378137</f>
        <v>#VALUE!</v>
      </c>
      <c r="AL505" t="str" cm="1">
        <f t="array" ref="AL5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5" t="e" cm="1">
        <f t="array" ref="AM505">kakaolatlon(표3_[[#This Row],[위도]],표3_[[#This Row],[경도]],"parcel")</f>
        <v>#VALUE!</v>
      </c>
      <c r="AN505" t="e">
        <f t="shared" si="39"/>
        <v>#VALUE!</v>
      </c>
      <c r="AO505" t="e">
        <f t="shared" si="40"/>
        <v>#VALUE!</v>
      </c>
      <c r="AP505" t="e">
        <f t="shared" si="41"/>
        <v>#VALUE!</v>
      </c>
      <c r="AQ505">
        <f t="shared" si="42"/>
        <v>9</v>
      </c>
      <c r="AR505" t="str">
        <f t="shared" si="43"/>
        <v>저</v>
      </c>
    </row>
    <row r="506" spans="32:44" x14ac:dyDescent="0.3">
      <c r="AF506" s="8" t="e" cm="1">
        <f t="array" ref="AF5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6" s="8" t="e" cm="1">
        <f t="array" ref="AG506">_xlfn.TEXTJOIN(",",TRUE,IF(지하철역사_IC!$B$2:$B$1282=AF506,지하철역사_IC!$A$2:$A$1282,""))</f>
        <v>#VALUE!</v>
      </c>
      <c r="AH506" s="9" t="e" cm="1">
        <f t="array" ref="AH506">RADIANS(SMALL(SQRT((지하철역사_IC!$D$2:$D$1282-표3_[[#This Row],[위도]])^2+(지하철역사_IC!$E$2:$E$1282-표3_[[#This Row],[경도]])^2),1))*6378137</f>
        <v>#VALUE!</v>
      </c>
      <c r="AI506" s="8" t="e" cm="1">
        <f t="array" ref="AI506">_xlfn.LET(_xlpm.data,(지하철역사_IC!$V$2:$V$225-표3_[[#This Row],[위도]])^2+(지하철역사_IC!$T$2:$T$225-표3_[[#This Row],[경도]])^2,INDEX(지하철역사_IC!$Q$2:$Q$439,MATCH(MIN(_xlpm.data),_xlpm.data,0)))</f>
        <v>#VALUE!</v>
      </c>
      <c r="AJ506" s="8" t="e" cm="1">
        <f t="array" ref="AJ506">_xlfn.TEXTJOIN(",",TRUE,IF(지하철역사_IC!$Q$2:$Q$439=AI506,지하철역사_IC!$P$2:$P$439,""))</f>
        <v>#VALUE!</v>
      </c>
      <c r="AK506" s="9" t="e" cm="1">
        <f t="array" ref="AK506">RADIANS(SMALL(SQRT((지하철역사_IC!$V$2:$V$439-표3_[[#This Row],[위도]])^2+(지하철역사_IC!$T$2:$T$439-표3_[[#This Row],[경도]])^2),1))*6378137</f>
        <v>#VALUE!</v>
      </c>
      <c r="AL506" t="str" cm="1">
        <f t="array" ref="AL5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6" t="e" cm="1">
        <f t="array" ref="AM506">kakaolatlon(표3_[[#This Row],[위도]],표3_[[#This Row],[경도]],"parcel")</f>
        <v>#VALUE!</v>
      </c>
      <c r="AN506" t="e">
        <f t="shared" si="39"/>
        <v>#VALUE!</v>
      </c>
      <c r="AO506" t="e">
        <f t="shared" si="40"/>
        <v>#VALUE!</v>
      </c>
      <c r="AP506" t="e">
        <f t="shared" si="41"/>
        <v>#VALUE!</v>
      </c>
      <c r="AQ506">
        <f t="shared" si="42"/>
        <v>9</v>
      </c>
      <c r="AR506" t="str">
        <f t="shared" si="43"/>
        <v>저</v>
      </c>
    </row>
    <row r="507" spans="32:44" x14ac:dyDescent="0.3">
      <c r="AF507" s="8" t="e" cm="1">
        <f t="array" ref="AF5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7" s="8" t="e" cm="1">
        <f t="array" ref="AG507">_xlfn.TEXTJOIN(",",TRUE,IF(지하철역사_IC!$B$2:$B$1282=AF507,지하철역사_IC!$A$2:$A$1282,""))</f>
        <v>#VALUE!</v>
      </c>
      <c r="AH507" s="9" t="e" cm="1">
        <f t="array" ref="AH507">RADIANS(SMALL(SQRT((지하철역사_IC!$D$2:$D$1282-표3_[[#This Row],[위도]])^2+(지하철역사_IC!$E$2:$E$1282-표3_[[#This Row],[경도]])^2),1))*6378137</f>
        <v>#VALUE!</v>
      </c>
      <c r="AI507" s="8" t="e" cm="1">
        <f t="array" ref="AI507">_xlfn.LET(_xlpm.data,(지하철역사_IC!$V$2:$V$225-표3_[[#This Row],[위도]])^2+(지하철역사_IC!$T$2:$T$225-표3_[[#This Row],[경도]])^2,INDEX(지하철역사_IC!$Q$2:$Q$439,MATCH(MIN(_xlpm.data),_xlpm.data,0)))</f>
        <v>#VALUE!</v>
      </c>
      <c r="AJ507" s="8" t="e" cm="1">
        <f t="array" ref="AJ507">_xlfn.TEXTJOIN(",",TRUE,IF(지하철역사_IC!$Q$2:$Q$439=AI507,지하철역사_IC!$P$2:$P$439,""))</f>
        <v>#VALUE!</v>
      </c>
      <c r="AK507" s="9" t="e" cm="1">
        <f t="array" ref="AK507">RADIANS(SMALL(SQRT((지하철역사_IC!$V$2:$V$439-표3_[[#This Row],[위도]])^2+(지하철역사_IC!$T$2:$T$439-표3_[[#This Row],[경도]])^2),1))*6378137</f>
        <v>#VALUE!</v>
      </c>
      <c r="AL507" t="str" cm="1">
        <f t="array" ref="AL5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7" t="e" cm="1">
        <f t="array" ref="AM507">kakaolatlon(표3_[[#This Row],[위도]],표3_[[#This Row],[경도]],"parcel")</f>
        <v>#VALUE!</v>
      </c>
      <c r="AN507" t="e">
        <f t="shared" si="39"/>
        <v>#VALUE!</v>
      </c>
      <c r="AO507" t="e">
        <f t="shared" si="40"/>
        <v>#VALUE!</v>
      </c>
      <c r="AP507" t="e">
        <f t="shared" si="41"/>
        <v>#VALUE!</v>
      </c>
      <c r="AQ507">
        <f t="shared" si="42"/>
        <v>9</v>
      </c>
      <c r="AR507" t="str">
        <f t="shared" si="43"/>
        <v>저</v>
      </c>
    </row>
    <row r="508" spans="32:44" x14ac:dyDescent="0.3">
      <c r="AF508" s="8" t="e" cm="1">
        <f t="array" ref="AF5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8" s="8" t="e" cm="1">
        <f t="array" ref="AG508">_xlfn.TEXTJOIN(",",TRUE,IF(지하철역사_IC!$B$2:$B$1282=AF508,지하철역사_IC!$A$2:$A$1282,""))</f>
        <v>#VALUE!</v>
      </c>
      <c r="AH508" s="9" t="e" cm="1">
        <f t="array" ref="AH508">RADIANS(SMALL(SQRT((지하철역사_IC!$D$2:$D$1282-표3_[[#This Row],[위도]])^2+(지하철역사_IC!$E$2:$E$1282-표3_[[#This Row],[경도]])^2),1))*6378137</f>
        <v>#VALUE!</v>
      </c>
      <c r="AI508" s="8" t="e" cm="1">
        <f t="array" ref="AI508">_xlfn.LET(_xlpm.data,(지하철역사_IC!$V$2:$V$225-표3_[[#This Row],[위도]])^2+(지하철역사_IC!$T$2:$T$225-표3_[[#This Row],[경도]])^2,INDEX(지하철역사_IC!$Q$2:$Q$439,MATCH(MIN(_xlpm.data),_xlpm.data,0)))</f>
        <v>#VALUE!</v>
      </c>
      <c r="AJ508" s="8" t="e" cm="1">
        <f t="array" ref="AJ508">_xlfn.TEXTJOIN(",",TRUE,IF(지하철역사_IC!$Q$2:$Q$439=AI508,지하철역사_IC!$P$2:$P$439,""))</f>
        <v>#VALUE!</v>
      </c>
      <c r="AK508" s="9" t="e" cm="1">
        <f t="array" ref="AK508">RADIANS(SMALL(SQRT((지하철역사_IC!$V$2:$V$439-표3_[[#This Row],[위도]])^2+(지하철역사_IC!$T$2:$T$439-표3_[[#This Row],[경도]])^2),1))*6378137</f>
        <v>#VALUE!</v>
      </c>
      <c r="AL508" t="str" cm="1">
        <f t="array" ref="AL5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8" t="e" cm="1">
        <f t="array" ref="AM508">kakaolatlon(표3_[[#This Row],[위도]],표3_[[#This Row],[경도]],"parcel")</f>
        <v>#VALUE!</v>
      </c>
      <c r="AN508" t="e">
        <f t="shared" si="39"/>
        <v>#VALUE!</v>
      </c>
      <c r="AO508" t="e">
        <f t="shared" si="40"/>
        <v>#VALUE!</v>
      </c>
      <c r="AP508" t="e">
        <f t="shared" si="41"/>
        <v>#VALUE!</v>
      </c>
      <c r="AQ508">
        <f t="shared" si="42"/>
        <v>9</v>
      </c>
      <c r="AR508" t="str">
        <f t="shared" si="43"/>
        <v>저</v>
      </c>
    </row>
    <row r="509" spans="32:44" x14ac:dyDescent="0.3">
      <c r="AF509" s="8" t="e" cm="1">
        <f t="array" ref="AF5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09" s="8" t="e" cm="1">
        <f t="array" ref="AG509">_xlfn.TEXTJOIN(",",TRUE,IF(지하철역사_IC!$B$2:$B$1282=AF509,지하철역사_IC!$A$2:$A$1282,""))</f>
        <v>#VALUE!</v>
      </c>
      <c r="AH509" s="9" t="e" cm="1">
        <f t="array" ref="AH509">RADIANS(SMALL(SQRT((지하철역사_IC!$D$2:$D$1282-표3_[[#This Row],[위도]])^2+(지하철역사_IC!$E$2:$E$1282-표3_[[#This Row],[경도]])^2),1))*6378137</f>
        <v>#VALUE!</v>
      </c>
      <c r="AI509" s="8" t="e" cm="1">
        <f t="array" ref="AI509">_xlfn.LET(_xlpm.data,(지하철역사_IC!$V$2:$V$225-표3_[[#This Row],[위도]])^2+(지하철역사_IC!$T$2:$T$225-표3_[[#This Row],[경도]])^2,INDEX(지하철역사_IC!$Q$2:$Q$439,MATCH(MIN(_xlpm.data),_xlpm.data,0)))</f>
        <v>#VALUE!</v>
      </c>
      <c r="AJ509" s="8" t="e" cm="1">
        <f t="array" ref="AJ509">_xlfn.TEXTJOIN(",",TRUE,IF(지하철역사_IC!$Q$2:$Q$439=AI509,지하철역사_IC!$P$2:$P$439,""))</f>
        <v>#VALUE!</v>
      </c>
      <c r="AK509" s="9" t="e" cm="1">
        <f t="array" ref="AK509">RADIANS(SMALL(SQRT((지하철역사_IC!$V$2:$V$439-표3_[[#This Row],[위도]])^2+(지하철역사_IC!$T$2:$T$439-표3_[[#This Row],[경도]])^2),1))*6378137</f>
        <v>#VALUE!</v>
      </c>
      <c r="AL509" t="str" cm="1">
        <f t="array" ref="AL5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09" t="e" cm="1">
        <f t="array" ref="AM509">kakaolatlon(표3_[[#This Row],[위도]],표3_[[#This Row],[경도]],"parcel")</f>
        <v>#VALUE!</v>
      </c>
      <c r="AN509" t="e">
        <f t="shared" si="39"/>
        <v>#VALUE!</v>
      </c>
      <c r="AO509" t="e">
        <f t="shared" si="40"/>
        <v>#VALUE!</v>
      </c>
      <c r="AP509" t="e">
        <f t="shared" si="41"/>
        <v>#VALUE!</v>
      </c>
      <c r="AQ509">
        <f t="shared" si="42"/>
        <v>9</v>
      </c>
      <c r="AR509" t="str">
        <f t="shared" si="43"/>
        <v>저</v>
      </c>
    </row>
    <row r="510" spans="32:44" x14ac:dyDescent="0.3">
      <c r="AF510" s="8" t="e" cm="1">
        <f t="array" ref="AF5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0" s="8" t="e" cm="1">
        <f t="array" ref="AG510">_xlfn.TEXTJOIN(",",TRUE,IF(지하철역사_IC!$B$2:$B$1282=AF510,지하철역사_IC!$A$2:$A$1282,""))</f>
        <v>#VALUE!</v>
      </c>
      <c r="AH510" s="9" t="e" cm="1">
        <f t="array" ref="AH510">RADIANS(SMALL(SQRT((지하철역사_IC!$D$2:$D$1282-표3_[[#This Row],[위도]])^2+(지하철역사_IC!$E$2:$E$1282-표3_[[#This Row],[경도]])^2),1))*6378137</f>
        <v>#VALUE!</v>
      </c>
      <c r="AI510" s="8" t="e" cm="1">
        <f t="array" ref="AI510">_xlfn.LET(_xlpm.data,(지하철역사_IC!$V$2:$V$225-표3_[[#This Row],[위도]])^2+(지하철역사_IC!$T$2:$T$225-표3_[[#This Row],[경도]])^2,INDEX(지하철역사_IC!$Q$2:$Q$439,MATCH(MIN(_xlpm.data),_xlpm.data,0)))</f>
        <v>#VALUE!</v>
      </c>
      <c r="AJ510" s="8" t="e" cm="1">
        <f t="array" ref="AJ510">_xlfn.TEXTJOIN(",",TRUE,IF(지하철역사_IC!$Q$2:$Q$439=AI510,지하철역사_IC!$P$2:$P$439,""))</f>
        <v>#VALUE!</v>
      </c>
      <c r="AK510" s="9" t="e" cm="1">
        <f t="array" ref="AK510">RADIANS(SMALL(SQRT((지하철역사_IC!$V$2:$V$439-표3_[[#This Row],[위도]])^2+(지하철역사_IC!$T$2:$T$439-표3_[[#This Row],[경도]])^2),1))*6378137</f>
        <v>#VALUE!</v>
      </c>
      <c r="AL510" t="str" cm="1">
        <f t="array" ref="AL5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0" t="e" cm="1">
        <f t="array" ref="AM510">kakaolatlon(표3_[[#This Row],[위도]],표3_[[#This Row],[경도]],"parcel")</f>
        <v>#VALUE!</v>
      </c>
      <c r="AN510" t="e">
        <f t="shared" si="39"/>
        <v>#VALUE!</v>
      </c>
      <c r="AO510" t="e">
        <f t="shared" si="40"/>
        <v>#VALUE!</v>
      </c>
      <c r="AP510" t="e">
        <f t="shared" si="41"/>
        <v>#VALUE!</v>
      </c>
      <c r="AQ510">
        <f t="shared" si="42"/>
        <v>9</v>
      </c>
      <c r="AR510" t="str">
        <f t="shared" si="43"/>
        <v>저</v>
      </c>
    </row>
    <row r="511" spans="32:44" x14ac:dyDescent="0.3">
      <c r="AF511" s="8" t="e" cm="1">
        <f t="array" ref="AF5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1" s="8" t="e" cm="1">
        <f t="array" ref="AG511">_xlfn.TEXTJOIN(",",TRUE,IF(지하철역사_IC!$B$2:$B$1282=AF511,지하철역사_IC!$A$2:$A$1282,""))</f>
        <v>#VALUE!</v>
      </c>
      <c r="AH511" s="9" t="e" cm="1">
        <f t="array" ref="AH511">RADIANS(SMALL(SQRT((지하철역사_IC!$D$2:$D$1282-표3_[[#This Row],[위도]])^2+(지하철역사_IC!$E$2:$E$1282-표3_[[#This Row],[경도]])^2),1))*6378137</f>
        <v>#VALUE!</v>
      </c>
      <c r="AI511" s="8" t="e" cm="1">
        <f t="array" ref="AI511">_xlfn.LET(_xlpm.data,(지하철역사_IC!$V$2:$V$225-표3_[[#This Row],[위도]])^2+(지하철역사_IC!$T$2:$T$225-표3_[[#This Row],[경도]])^2,INDEX(지하철역사_IC!$Q$2:$Q$439,MATCH(MIN(_xlpm.data),_xlpm.data,0)))</f>
        <v>#VALUE!</v>
      </c>
      <c r="AJ511" s="8" t="e" cm="1">
        <f t="array" ref="AJ511">_xlfn.TEXTJOIN(",",TRUE,IF(지하철역사_IC!$Q$2:$Q$439=AI511,지하철역사_IC!$P$2:$P$439,""))</f>
        <v>#VALUE!</v>
      </c>
      <c r="AK511" s="9" t="e" cm="1">
        <f t="array" ref="AK511">RADIANS(SMALL(SQRT((지하철역사_IC!$V$2:$V$439-표3_[[#This Row],[위도]])^2+(지하철역사_IC!$T$2:$T$439-표3_[[#This Row],[경도]])^2),1))*6378137</f>
        <v>#VALUE!</v>
      </c>
      <c r="AL511" t="str" cm="1">
        <f t="array" ref="AL5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1" t="e" cm="1">
        <f t="array" ref="AM511">kakaolatlon(표3_[[#This Row],[위도]],표3_[[#This Row],[경도]],"parcel")</f>
        <v>#VALUE!</v>
      </c>
      <c r="AN511" t="e">
        <f t="shared" si="39"/>
        <v>#VALUE!</v>
      </c>
      <c r="AO511" t="e">
        <f t="shared" si="40"/>
        <v>#VALUE!</v>
      </c>
      <c r="AP511" t="e">
        <f t="shared" si="41"/>
        <v>#VALUE!</v>
      </c>
      <c r="AQ511">
        <f t="shared" si="42"/>
        <v>9</v>
      </c>
      <c r="AR511" t="str">
        <f t="shared" si="43"/>
        <v>저</v>
      </c>
    </row>
    <row r="512" spans="32:44" x14ac:dyDescent="0.3">
      <c r="AF512" s="8" t="e" cm="1">
        <f t="array" ref="AF5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2" s="8" t="e" cm="1">
        <f t="array" ref="AG512">_xlfn.TEXTJOIN(",",TRUE,IF(지하철역사_IC!$B$2:$B$1282=AF512,지하철역사_IC!$A$2:$A$1282,""))</f>
        <v>#VALUE!</v>
      </c>
      <c r="AH512" s="9" t="e" cm="1">
        <f t="array" ref="AH512">RADIANS(SMALL(SQRT((지하철역사_IC!$D$2:$D$1282-표3_[[#This Row],[위도]])^2+(지하철역사_IC!$E$2:$E$1282-표3_[[#This Row],[경도]])^2),1))*6378137</f>
        <v>#VALUE!</v>
      </c>
      <c r="AI512" s="8" t="e" cm="1">
        <f t="array" ref="AI512">_xlfn.LET(_xlpm.data,(지하철역사_IC!$V$2:$V$225-표3_[[#This Row],[위도]])^2+(지하철역사_IC!$T$2:$T$225-표3_[[#This Row],[경도]])^2,INDEX(지하철역사_IC!$Q$2:$Q$439,MATCH(MIN(_xlpm.data),_xlpm.data,0)))</f>
        <v>#VALUE!</v>
      </c>
      <c r="AJ512" s="8" t="e" cm="1">
        <f t="array" ref="AJ512">_xlfn.TEXTJOIN(",",TRUE,IF(지하철역사_IC!$Q$2:$Q$439=AI512,지하철역사_IC!$P$2:$P$439,""))</f>
        <v>#VALUE!</v>
      </c>
      <c r="AK512" s="9" t="e" cm="1">
        <f t="array" ref="AK512">RADIANS(SMALL(SQRT((지하철역사_IC!$V$2:$V$439-표3_[[#This Row],[위도]])^2+(지하철역사_IC!$T$2:$T$439-표3_[[#This Row],[경도]])^2),1))*6378137</f>
        <v>#VALUE!</v>
      </c>
      <c r="AL512" t="str" cm="1">
        <f t="array" ref="AL5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2" t="e" cm="1">
        <f t="array" ref="AM512">kakaolatlon(표3_[[#This Row],[위도]],표3_[[#This Row],[경도]],"parcel")</f>
        <v>#VALUE!</v>
      </c>
      <c r="AN512" t="e">
        <f t="shared" si="39"/>
        <v>#VALUE!</v>
      </c>
      <c r="AO512" t="e">
        <f t="shared" si="40"/>
        <v>#VALUE!</v>
      </c>
      <c r="AP512" t="e">
        <f t="shared" si="41"/>
        <v>#VALUE!</v>
      </c>
      <c r="AQ512">
        <f t="shared" si="42"/>
        <v>9</v>
      </c>
      <c r="AR512" t="str">
        <f t="shared" si="43"/>
        <v>저</v>
      </c>
    </row>
    <row r="513" spans="32:44" x14ac:dyDescent="0.3">
      <c r="AF513" s="8" t="e" cm="1">
        <f t="array" ref="AF5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3" s="8" t="e" cm="1">
        <f t="array" ref="AG513">_xlfn.TEXTJOIN(",",TRUE,IF(지하철역사_IC!$B$2:$B$1282=AF513,지하철역사_IC!$A$2:$A$1282,""))</f>
        <v>#VALUE!</v>
      </c>
      <c r="AH513" s="9" t="e" cm="1">
        <f t="array" ref="AH513">RADIANS(SMALL(SQRT((지하철역사_IC!$D$2:$D$1282-표3_[[#This Row],[위도]])^2+(지하철역사_IC!$E$2:$E$1282-표3_[[#This Row],[경도]])^2),1))*6378137</f>
        <v>#VALUE!</v>
      </c>
      <c r="AI513" s="8" t="e" cm="1">
        <f t="array" ref="AI513">_xlfn.LET(_xlpm.data,(지하철역사_IC!$V$2:$V$225-표3_[[#This Row],[위도]])^2+(지하철역사_IC!$T$2:$T$225-표3_[[#This Row],[경도]])^2,INDEX(지하철역사_IC!$Q$2:$Q$439,MATCH(MIN(_xlpm.data),_xlpm.data,0)))</f>
        <v>#VALUE!</v>
      </c>
      <c r="AJ513" s="8" t="e" cm="1">
        <f t="array" ref="AJ513">_xlfn.TEXTJOIN(",",TRUE,IF(지하철역사_IC!$Q$2:$Q$439=AI513,지하철역사_IC!$P$2:$P$439,""))</f>
        <v>#VALUE!</v>
      </c>
      <c r="AK513" s="9" t="e" cm="1">
        <f t="array" ref="AK513">RADIANS(SMALL(SQRT((지하철역사_IC!$V$2:$V$439-표3_[[#This Row],[위도]])^2+(지하철역사_IC!$T$2:$T$439-표3_[[#This Row],[경도]])^2),1))*6378137</f>
        <v>#VALUE!</v>
      </c>
      <c r="AL513" t="str" cm="1">
        <f t="array" ref="AL5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3" t="e" cm="1">
        <f t="array" ref="AM513">kakaolatlon(표3_[[#This Row],[위도]],표3_[[#This Row],[경도]],"parcel")</f>
        <v>#VALUE!</v>
      </c>
      <c r="AN513" t="e">
        <f t="shared" si="39"/>
        <v>#VALUE!</v>
      </c>
      <c r="AO513" t="e">
        <f t="shared" si="40"/>
        <v>#VALUE!</v>
      </c>
      <c r="AP513" t="e">
        <f t="shared" si="41"/>
        <v>#VALUE!</v>
      </c>
      <c r="AQ513">
        <f t="shared" si="42"/>
        <v>9</v>
      </c>
      <c r="AR513" t="str">
        <f t="shared" si="43"/>
        <v>저</v>
      </c>
    </row>
    <row r="514" spans="32:44" x14ac:dyDescent="0.3">
      <c r="AF514" s="8" t="e" cm="1">
        <f t="array" ref="AF5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4" s="8" t="e" cm="1">
        <f t="array" ref="AG514">_xlfn.TEXTJOIN(",",TRUE,IF(지하철역사_IC!$B$2:$B$1282=AF514,지하철역사_IC!$A$2:$A$1282,""))</f>
        <v>#VALUE!</v>
      </c>
      <c r="AH514" s="9" t="e" cm="1">
        <f t="array" ref="AH514">RADIANS(SMALL(SQRT((지하철역사_IC!$D$2:$D$1282-표3_[[#This Row],[위도]])^2+(지하철역사_IC!$E$2:$E$1282-표3_[[#This Row],[경도]])^2),1))*6378137</f>
        <v>#VALUE!</v>
      </c>
      <c r="AI514" s="8" t="e" cm="1">
        <f t="array" ref="AI514">_xlfn.LET(_xlpm.data,(지하철역사_IC!$V$2:$V$225-표3_[[#This Row],[위도]])^2+(지하철역사_IC!$T$2:$T$225-표3_[[#This Row],[경도]])^2,INDEX(지하철역사_IC!$Q$2:$Q$439,MATCH(MIN(_xlpm.data),_xlpm.data,0)))</f>
        <v>#VALUE!</v>
      </c>
      <c r="AJ514" s="8" t="e" cm="1">
        <f t="array" ref="AJ514">_xlfn.TEXTJOIN(",",TRUE,IF(지하철역사_IC!$Q$2:$Q$439=AI514,지하철역사_IC!$P$2:$P$439,""))</f>
        <v>#VALUE!</v>
      </c>
      <c r="AK514" s="9" t="e" cm="1">
        <f t="array" ref="AK514">RADIANS(SMALL(SQRT((지하철역사_IC!$V$2:$V$439-표3_[[#This Row],[위도]])^2+(지하철역사_IC!$T$2:$T$439-표3_[[#This Row],[경도]])^2),1))*6378137</f>
        <v>#VALUE!</v>
      </c>
      <c r="AL514" t="str" cm="1">
        <f t="array" ref="AL5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4" t="e" cm="1">
        <f t="array" ref="AM514">kakaolatlon(표3_[[#This Row],[위도]],표3_[[#This Row],[경도]],"parcel")</f>
        <v>#VALUE!</v>
      </c>
      <c r="AN514" t="e">
        <f t="shared" si="39"/>
        <v>#VALUE!</v>
      </c>
      <c r="AO514" t="e">
        <f t="shared" si="40"/>
        <v>#VALUE!</v>
      </c>
      <c r="AP514" t="e">
        <f t="shared" si="41"/>
        <v>#VALUE!</v>
      </c>
      <c r="AQ514">
        <f t="shared" si="42"/>
        <v>9</v>
      </c>
      <c r="AR514" t="str">
        <f t="shared" si="43"/>
        <v>저</v>
      </c>
    </row>
    <row r="515" spans="32:44" x14ac:dyDescent="0.3">
      <c r="AF515" s="8" t="e" cm="1">
        <f t="array" ref="AF5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5" s="8" t="e" cm="1">
        <f t="array" ref="AG515">_xlfn.TEXTJOIN(",",TRUE,IF(지하철역사_IC!$B$2:$B$1282=AF515,지하철역사_IC!$A$2:$A$1282,""))</f>
        <v>#VALUE!</v>
      </c>
      <c r="AH515" s="9" t="e" cm="1">
        <f t="array" ref="AH515">RADIANS(SMALL(SQRT((지하철역사_IC!$D$2:$D$1282-표3_[[#This Row],[위도]])^2+(지하철역사_IC!$E$2:$E$1282-표3_[[#This Row],[경도]])^2),1))*6378137</f>
        <v>#VALUE!</v>
      </c>
      <c r="AI515" s="8" t="e" cm="1">
        <f t="array" ref="AI515">_xlfn.LET(_xlpm.data,(지하철역사_IC!$V$2:$V$225-표3_[[#This Row],[위도]])^2+(지하철역사_IC!$T$2:$T$225-표3_[[#This Row],[경도]])^2,INDEX(지하철역사_IC!$Q$2:$Q$439,MATCH(MIN(_xlpm.data),_xlpm.data,0)))</f>
        <v>#VALUE!</v>
      </c>
      <c r="AJ515" s="8" t="e" cm="1">
        <f t="array" ref="AJ515">_xlfn.TEXTJOIN(",",TRUE,IF(지하철역사_IC!$Q$2:$Q$439=AI515,지하철역사_IC!$P$2:$P$439,""))</f>
        <v>#VALUE!</v>
      </c>
      <c r="AK515" s="9" t="e" cm="1">
        <f t="array" ref="AK515">RADIANS(SMALL(SQRT((지하철역사_IC!$V$2:$V$439-표3_[[#This Row],[위도]])^2+(지하철역사_IC!$T$2:$T$439-표3_[[#This Row],[경도]])^2),1))*6378137</f>
        <v>#VALUE!</v>
      </c>
      <c r="AL515" t="str" cm="1">
        <f t="array" ref="AL5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5" t="e" cm="1">
        <f t="array" ref="AM515">kakaolatlon(표3_[[#This Row],[위도]],표3_[[#This Row],[경도]],"parcel")</f>
        <v>#VALUE!</v>
      </c>
      <c r="AN515" t="e">
        <f t="shared" ref="AN515:AN578" si="44">VALUE(LEFT($W515,FIND("년",$W515)-1))</f>
        <v>#VALUE!</v>
      </c>
      <c r="AO515" t="e">
        <f t="shared" ref="AO515:AO578" si="45">IF(FIND("년",$W515)=3,MID($W515,FIND("년",$W515)+1,FIND("년",$W515)-1),MID($W515,FIND("년",$W515)+1,FIND("년",$W515)))</f>
        <v>#VALUE!</v>
      </c>
      <c r="AP515" t="e">
        <f t="shared" ref="AP515:AP578" si="46">IF(AN515&lt;11,10,IF(AND(AN515&lt;25,AO515="이내"),25,26))</f>
        <v>#VALUE!</v>
      </c>
      <c r="AQ515">
        <f t="shared" ref="AQ515:AQ578" si="47">IF(P515&lt;10,9,IF(P515&lt;20,10,IF(P515&lt;30,20,IF(P515&lt;40,30,40))))</f>
        <v>9</v>
      </c>
      <c r="AR515" t="str">
        <f t="shared" ref="AR515:AR578" si="48">IF(D515="상가",IF(G515="1","1층",IF(G515="전체층","전체층",IF(LEFT(G515,1)="B","B1",IF(G515&lt;6,"저",IF(G515/H515&lt;=$BC$9,"저",IF(G515/H515&lt;=$BC$10,"중","고")))))),IF(LEFT(G515,1)="B","B1",IF(H515&lt;6,"저",IF(G515/H515&lt;=$BC$2,"저",IF(G515/H515&lt;=$BC$3,"중","고")))))</f>
        <v>저</v>
      </c>
    </row>
    <row r="516" spans="32:44" x14ac:dyDescent="0.3">
      <c r="AF516" s="8" t="e" cm="1">
        <f t="array" ref="AF5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6" s="8" t="e" cm="1">
        <f t="array" ref="AG516">_xlfn.TEXTJOIN(",",TRUE,IF(지하철역사_IC!$B$2:$B$1282=AF516,지하철역사_IC!$A$2:$A$1282,""))</f>
        <v>#VALUE!</v>
      </c>
      <c r="AH516" s="9" t="e" cm="1">
        <f t="array" ref="AH516">RADIANS(SMALL(SQRT((지하철역사_IC!$D$2:$D$1282-표3_[[#This Row],[위도]])^2+(지하철역사_IC!$E$2:$E$1282-표3_[[#This Row],[경도]])^2),1))*6378137</f>
        <v>#VALUE!</v>
      </c>
      <c r="AI516" s="8" t="e" cm="1">
        <f t="array" ref="AI516">_xlfn.LET(_xlpm.data,(지하철역사_IC!$V$2:$V$225-표3_[[#This Row],[위도]])^2+(지하철역사_IC!$T$2:$T$225-표3_[[#This Row],[경도]])^2,INDEX(지하철역사_IC!$Q$2:$Q$439,MATCH(MIN(_xlpm.data),_xlpm.data,0)))</f>
        <v>#VALUE!</v>
      </c>
      <c r="AJ516" s="8" t="e" cm="1">
        <f t="array" ref="AJ516">_xlfn.TEXTJOIN(",",TRUE,IF(지하철역사_IC!$Q$2:$Q$439=AI516,지하철역사_IC!$P$2:$P$439,""))</f>
        <v>#VALUE!</v>
      </c>
      <c r="AK516" s="9" t="e" cm="1">
        <f t="array" ref="AK516">RADIANS(SMALL(SQRT((지하철역사_IC!$V$2:$V$439-표3_[[#This Row],[위도]])^2+(지하철역사_IC!$T$2:$T$439-표3_[[#This Row],[경도]])^2),1))*6378137</f>
        <v>#VALUE!</v>
      </c>
      <c r="AL516" t="str" cm="1">
        <f t="array" ref="AL5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6" t="e" cm="1">
        <f t="array" ref="AM516">kakaolatlon(표3_[[#This Row],[위도]],표3_[[#This Row],[경도]],"parcel")</f>
        <v>#VALUE!</v>
      </c>
      <c r="AN516" t="e">
        <f t="shared" si="44"/>
        <v>#VALUE!</v>
      </c>
      <c r="AO516" t="e">
        <f t="shared" si="45"/>
        <v>#VALUE!</v>
      </c>
      <c r="AP516" t="e">
        <f t="shared" si="46"/>
        <v>#VALUE!</v>
      </c>
      <c r="AQ516">
        <f t="shared" si="47"/>
        <v>9</v>
      </c>
      <c r="AR516" t="str">
        <f t="shared" si="48"/>
        <v>저</v>
      </c>
    </row>
    <row r="517" spans="32:44" x14ac:dyDescent="0.3">
      <c r="AF517" s="8" t="e" cm="1">
        <f t="array" ref="AF5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7" s="8" t="e" cm="1">
        <f t="array" ref="AG517">_xlfn.TEXTJOIN(",",TRUE,IF(지하철역사_IC!$B$2:$B$1282=AF517,지하철역사_IC!$A$2:$A$1282,""))</f>
        <v>#VALUE!</v>
      </c>
      <c r="AH517" s="9" t="e" cm="1">
        <f t="array" ref="AH517">RADIANS(SMALL(SQRT((지하철역사_IC!$D$2:$D$1282-표3_[[#This Row],[위도]])^2+(지하철역사_IC!$E$2:$E$1282-표3_[[#This Row],[경도]])^2),1))*6378137</f>
        <v>#VALUE!</v>
      </c>
      <c r="AI517" s="8" t="e" cm="1">
        <f t="array" ref="AI517">_xlfn.LET(_xlpm.data,(지하철역사_IC!$V$2:$V$225-표3_[[#This Row],[위도]])^2+(지하철역사_IC!$T$2:$T$225-표3_[[#This Row],[경도]])^2,INDEX(지하철역사_IC!$Q$2:$Q$439,MATCH(MIN(_xlpm.data),_xlpm.data,0)))</f>
        <v>#VALUE!</v>
      </c>
      <c r="AJ517" s="8" t="e" cm="1">
        <f t="array" ref="AJ517">_xlfn.TEXTJOIN(",",TRUE,IF(지하철역사_IC!$Q$2:$Q$439=AI517,지하철역사_IC!$P$2:$P$439,""))</f>
        <v>#VALUE!</v>
      </c>
      <c r="AK517" s="9" t="e" cm="1">
        <f t="array" ref="AK517">RADIANS(SMALL(SQRT((지하철역사_IC!$V$2:$V$439-표3_[[#This Row],[위도]])^2+(지하철역사_IC!$T$2:$T$439-표3_[[#This Row],[경도]])^2),1))*6378137</f>
        <v>#VALUE!</v>
      </c>
      <c r="AL517" t="str" cm="1">
        <f t="array" ref="AL5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7" t="e" cm="1">
        <f t="array" ref="AM517">kakaolatlon(표3_[[#This Row],[위도]],표3_[[#This Row],[경도]],"parcel")</f>
        <v>#VALUE!</v>
      </c>
      <c r="AN517" t="e">
        <f t="shared" si="44"/>
        <v>#VALUE!</v>
      </c>
      <c r="AO517" t="e">
        <f t="shared" si="45"/>
        <v>#VALUE!</v>
      </c>
      <c r="AP517" t="e">
        <f t="shared" si="46"/>
        <v>#VALUE!</v>
      </c>
      <c r="AQ517">
        <f t="shared" si="47"/>
        <v>9</v>
      </c>
      <c r="AR517" t="str">
        <f t="shared" si="48"/>
        <v>저</v>
      </c>
    </row>
    <row r="518" spans="32:44" x14ac:dyDescent="0.3">
      <c r="AF518" s="8" t="e" cm="1">
        <f t="array" ref="AF5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8" s="8" t="e" cm="1">
        <f t="array" ref="AG518">_xlfn.TEXTJOIN(",",TRUE,IF(지하철역사_IC!$B$2:$B$1282=AF518,지하철역사_IC!$A$2:$A$1282,""))</f>
        <v>#VALUE!</v>
      </c>
      <c r="AH518" s="9" t="e" cm="1">
        <f t="array" ref="AH518">RADIANS(SMALL(SQRT((지하철역사_IC!$D$2:$D$1282-표3_[[#This Row],[위도]])^2+(지하철역사_IC!$E$2:$E$1282-표3_[[#This Row],[경도]])^2),1))*6378137</f>
        <v>#VALUE!</v>
      </c>
      <c r="AI518" s="8" t="e" cm="1">
        <f t="array" ref="AI518">_xlfn.LET(_xlpm.data,(지하철역사_IC!$V$2:$V$225-표3_[[#This Row],[위도]])^2+(지하철역사_IC!$T$2:$T$225-표3_[[#This Row],[경도]])^2,INDEX(지하철역사_IC!$Q$2:$Q$439,MATCH(MIN(_xlpm.data),_xlpm.data,0)))</f>
        <v>#VALUE!</v>
      </c>
      <c r="AJ518" s="8" t="e" cm="1">
        <f t="array" ref="AJ518">_xlfn.TEXTJOIN(",",TRUE,IF(지하철역사_IC!$Q$2:$Q$439=AI518,지하철역사_IC!$P$2:$P$439,""))</f>
        <v>#VALUE!</v>
      </c>
      <c r="AK518" s="9" t="e" cm="1">
        <f t="array" ref="AK518">RADIANS(SMALL(SQRT((지하철역사_IC!$V$2:$V$439-표3_[[#This Row],[위도]])^2+(지하철역사_IC!$T$2:$T$439-표3_[[#This Row],[경도]])^2),1))*6378137</f>
        <v>#VALUE!</v>
      </c>
      <c r="AL518" t="str" cm="1">
        <f t="array" ref="AL5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8" t="e" cm="1">
        <f t="array" ref="AM518">kakaolatlon(표3_[[#This Row],[위도]],표3_[[#This Row],[경도]],"parcel")</f>
        <v>#VALUE!</v>
      </c>
      <c r="AN518" t="e">
        <f t="shared" si="44"/>
        <v>#VALUE!</v>
      </c>
      <c r="AO518" t="e">
        <f t="shared" si="45"/>
        <v>#VALUE!</v>
      </c>
      <c r="AP518" t="e">
        <f t="shared" si="46"/>
        <v>#VALUE!</v>
      </c>
      <c r="AQ518">
        <f t="shared" si="47"/>
        <v>9</v>
      </c>
      <c r="AR518" t="str">
        <f t="shared" si="48"/>
        <v>저</v>
      </c>
    </row>
    <row r="519" spans="32:44" x14ac:dyDescent="0.3">
      <c r="AF519" s="8" t="e" cm="1">
        <f t="array" ref="AF5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19" s="8" t="e" cm="1">
        <f t="array" ref="AG519">_xlfn.TEXTJOIN(",",TRUE,IF(지하철역사_IC!$B$2:$B$1282=AF519,지하철역사_IC!$A$2:$A$1282,""))</f>
        <v>#VALUE!</v>
      </c>
      <c r="AH519" s="9" t="e" cm="1">
        <f t="array" ref="AH519">RADIANS(SMALL(SQRT((지하철역사_IC!$D$2:$D$1282-표3_[[#This Row],[위도]])^2+(지하철역사_IC!$E$2:$E$1282-표3_[[#This Row],[경도]])^2),1))*6378137</f>
        <v>#VALUE!</v>
      </c>
      <c r="AI519" s="8" t="e" cm="1">
        <f t="array" ref="AI519">_xlfn.LET(_xlpm.data,(지하철역사_IC!$V$2:$V$225-표3_[[#This Row],[위도]])^2+(지하철역사_IC!$T$2:$T$225-표3_[[#This Row],[경도]])^2,INDEX(지하철역사_IC!$Q$2:$Q$439,MATCH(MIN(_xlpm.data),_xlpm.data,0)))</f>
        <v>#VALUE!</v>
      </c>
      <c r="AJ519" s="8" t="e" cm="1">
        <f t="array" ref="AJ519">_xlfn.TEXTJOIN(",",TRUE,IF(지하철역사_IC!$Q$2:$Q$439=AI519,지하철역사_IC!$P$2:$P$439,""))</f>
        <v>#VALUE!</v>
      </c>
      <c r="AK519" s="9" t="e" cm="1">
        <f t="array" ref="AK519">RADIANS(SMALL(SQRT((지하철역사_IC!$V$2:$V$439-표3_[[#This Row],[위도]])^2+(지하철역사_IC!$T$2:$T$439-표3_[[#This Row],[경도]])^2),1))*6378137</f>
        <v>#VALUE!</v>
      </c>
      <c r="AL519" t="str" cm="1">
        <f t="array" ref="AL5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19" t="e" cm="1">
        <f t="array" ref="AM519">kakaolatlon(표3_[[#This Row],[위도]],표3_[[#This Row],[경도]],"parcel")</f>
        <v>#VALUE!</v>
      </c>
      <c r="AN519" t="e">
        <f t="shared" si="44"/>
        <v>#VALUE!</v>
      </c>
      <c r="AO519" t="e">
        <f t="shared" si="45"/>
        <v>#VALUE!</v>
      </c>
      <c r="AP519" t="e">
        <f t="shared" si="46"/>
        <v>#VALUE!</v>
      </c>
      <c r="AQ519">
        <f t="shared" si="47"/>
        <v>9</v>
      </c>
      <c r="AR519" t="str">
        <f t="shared" si="48"/>
        <v>저</v>
      </c>
    </row>
    <row r="520" spans="32:44" x14ac:dyDescent="0.3">
      <c r="AF520" s="8" t="e" cm="1">
        <f t="array" ref="AF5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0" s="8" t="e" cm="1">
        <f t="array" ref="AG520">_xlfn.TEXTJOIN(",",TRUE,IF(지하철역사_IC!$B$2:$B$1282=AF520,지하철역사_IC!$A$2:$A$1282,""))</f>
        <v>#VALUE!</v>
      </c>
      <c r="AH520" s="9" t="e" cm="1">
        <f t="array" ref="AH520">RADIANS(SMALL(SQRT((지하철역사_IC!$D$2:$D$1282-표3_[[#This Row],[위도]])^2+(지하철역사_IC!$E$2:$E$1282-표3_[[#This Row],[경도]])^2),1))*6378137</f>
        <v>#VALUE!</v>
      </c>
      <c r="AI520" s="8" t="e" cm="1">
        <f t="array" ref="AI520">_xlfn.LET(_xlpm.data,(지하철역사_IC!$V$2:$V$225-표3_[[#This Row],[위도]])^2+(지하철역사_IC!$T$2:$T$225-표3_[[#This Row],[경도]])^2,INDEX(지하철역사_IC!$Q$2:$Q$439,MATCH(MIN(_xlpm.data),_xlpm.data,0)))</f>
        <v>#VALUE!</v>
      </c>
      <c r="AJ520" s="8" t="e" cm="1">
        <f t="array" ref="AJ520">_xlfn.TEXTJOIN(",",TRUE,IF(지하철역사_IC!$Q$2:$Q$439=AI520,지하철역사_IC!$P$2:$P$439,""))</f>
        <v>#VALUE!</v>
      </c>
      <c r="AK520" s="9" t="e" cm="1">
        <f t="array" ref="AK520">RADIANS(SMALL(SQRT((지하철역사_IC!$V$2:$V$439-표3_[[#This Row],[위도]])^2+(지하철역사_IC!$T$2:$T$439-표3_[[#This Row],[경도]])^2),1))*6378137</f>
        <v>#VALUE!</v>
      </c>
      <c r="AL520" t="str" cm="1">
        <f t="array" ref="AL5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0" t="e" cm="1">
        <f t="array" ref="AM520">kakaolatlon(표3_[[#This Row],[위도]],표3_[[#This Row],[경도]],"parcel")</f>
        <v>#VALUE!</v>
      </c>
      <c r="AN520" t="e">
        <f t="shared" si="44"/>
        <v>#VALUE!</v>
      </c>
      <c r="AO520" t="e">
        <f t="shared" si="45"/>
        <v>#VALUE!</v>
      </c>
      <c r="AP520" t="e">
        <f t="shared" si="46"/>
        <v>#VALUE!</v>
      </c>
      <c r="AQ520">
        <f t="shared" si="47"/>
        <v>9</v>
      </c>
      <c r="AR520" t="str">
        <f t="shared" si="48"/>
        <v>저</v>
      </c>
    </row>
    <row r="521" spans="32:44" x14ac:dyDescent="0.3">
      <c r="AF521" s="8" t="e" cm="1">
        <f t="array" ref="AF5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1" s="8" t="e" cm="1">
        <f t="array" ref="AG521">_xlfn.TEXTJOIN(",",TRUE,IF(지하철역사_IC!$B$2:$B$1282=AF521,지하철역사_IC!$A$2:$A$1282,""))</f>
        <v>#VALUE!</v>
      </c>
      <c r="AH521" s="9" t="e" cm="1">
        <f t="array" ref="AH521">RADIANS(SMALL(SQRT((지하철역사_IC!$D$2:$D$1282-표3_[[#This Row],[위도]])^2+(지하철역사_IC!$E$2:$E$1282-표3_[[#This Row],[경도]])^2),1))*6378137</f>
        <v>#VALUE!</v>
      </c>
      <c r="AI521" s="8" t="e" cm="1">
        <f t="array" ref="AI521">_xlfn.LET(_xlpm.data,(지하철역사_IC!$V$2:$V$225-표3_[[#This Row],[위도]])^2+(지하철역사_IC!$T$2:$T$225-표3_[[#This Row],[경도]])^2,INDEX(지하철역사_IC!$Q$2:$Q$439,MATCH(MIN(_xlpm.data),_xlpm.data,0)))</f>
        <v>#VALUE!</v>
      </c>
      <c r="AJ521" s="8" t="e" cm="1">
        <f t="array" ref="AJ521">_xlfn.TEXTJOIN(",",TRUE,IF(지하철역사_IC!$Q$2:$Q$439=AI521,지하철역사_IC!$P$2:$P$439,""))</f>
        <v>#VALUE!</v>
      </c>
      <c r="AK521" s="9" t="e" cm="1">
        <f t="array" ref="AK521">RADIANS(SMALL(SQRT((지하철역사_IC!$V$2:$V$439-표3_[[#This Row],[위도]])^2+(지하철역사_IC!$T$2:$T$439-표3_[[#This Row],[경도]])^2),1))*6378137</f>
        <v>#VALUE!</v>
      </c>
      <c r="AL521" t="str" cm="1">
        <f t="array" ref="AL5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1" t="e" cm="1">
        <f t="array" ref="AM521">kakaolatlon(표3_[[#This Row],[위도]],표3_[[#This Row],[경도]],"parcel")</f>
        <v>#VALUE!</v>
      </c>
      <c r="AN521" t="e">
        <f t="shared" si="44"/>
        <v>#VALUE!</v>
      </c>
      <c r="AO521" t="e">
        <f t="shared" si="45"/>
        <v>#VALUE!</v>
      </c>
      <c r="AP521" t="e">
        <f t="shared" si="46"/>
        <v>#VALUE!</v>
      </c>
      <c r="AQ521">
        <f t="shared" si="47"/>
        <v>9</v>
      </c>
      <c r="AR521" t="str">
        <f t="shared" si="48"/>
        <v>저</v>
      </c>
    </row>
    <row r="522" spans="32:44" x14ac:dyDescent="0.3">
      <c r="AF522" s="8" t="e" cm="1">
        <f t="array" ref="AF5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2" s="8" t="e" cm="1">
        <f t="array" ref="AG522">_xlfn.TEXTJOIN(",",TRUE,IF(지하철역사_IC!$B$2:$B$1282=AF522,지하철역사_IC!$A$2:$A$1282,""))</f>
        <v>#VALUE!</v>
      </c>
      <c r="AH522" s="9" t="e" cm="1">
        <f t="array" ref="AH522">RADIANS(SMALL(SQRT((지하철역사_IC!$D$2:$D$1282-표3_[[#This Row],[위도]])^2+(지하철역사_IC!$E$2:$E$1282-표3_[[#This Row],[경도]])^2),1))*6378137</f>
        <v>#VALUE!</v>
      </c>
      <c r="AI522" s="8" t="e" cm="1">
        <f t="array" ref="AI522">_xlfn.LET(_xlpm.data,(지하철역사_IC!$V$2:$V$225-표3_[[#This Row],[위도]])^2+(지하철역사_IC!$T$2:$T$225-표3_[[#This Row],[경도]])^2,INDEX(지하철역사_IC!$Q$2:$Q$439,MATCH(MIN(_xlpm.data),_xlpm.data,0)))</f>
        <v>#VALUE!</v>
      </c>
      <c r="AJ522" s="8" t="e" cm="1">
        <f t="array" ref="AJ522">_xlfn.TEXTJOIN(",",TRUE,IF(지하철역사_IC!$Q$2:$Q$439=AI522,지하철역사_IC!$P$2:$P$439,""))</f>
        <v>#VALUE!</v>
      </c>
      <c r="AK522" s="9" t="e" cm="1">
        <f t="array" ref="AK522">RADIANS(SMALL(SQRT((지하철역사_IC!$V$2:$V$439-표3_[[#This Row],[위도]])^2+(지하철역사_IC!$T$2:$T$439-표3_[[#This Row],[경도]])^2),1))*6378137</f>
        <v>#VALUE!</v>
      </c>
      <c r="AL522" t="str" cm="1">
        <f t="array" ref="AL5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2" t="e" cm="1">
        <f t="array" ref="AM522">kakaolatlon(표3_[[#This Row],[위도]],표3_[[#This Row],[경도]],"parcel")</f>
        <v>#VALUE!</v>
      </c>
      <c r="AN522" t="e">
        <f t="shared" si="44"/>
        <v>#VALUE!</v>
      </c>
      <c r="AO522" t="e">
        <f t="shared" si="45"/>
        <v>#VALUE!</v>
      </c>
      <c r="AP522" t="e">
        <f t="shared" si="46"/>
        <v>#VALUE!</v>
      </c>
      <c r="AQ522">
        <f t="shared" si="47"/>
        <v>9</v>
      </c>
      <c r="AR522" t="str">
        <f t="shared" si="48"/>
        <v>저</v>
      </c>
    </row>
    <row r="523" spans="32:44" x14ac:dyDescent="0.3">
      <c r="AF523" s="8" t="e" cm="1">
        <f t="array" ref="AF5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3" s="8" t="e" cm="1">
        <f t="array" ref="AG523">_xlfn.TEXTJOIN(",",TRUE,IF(지하철역사_IC!$B$2:$B$1282=AF523,지하철역사_IC!$A$2:$A$1282,""))</f>
        <v>#VALUE!</v>
      </c>
      <c r="AH523" s="9" t="e" cm="1">
        <f t="array" ref="AH523">RADIANS(SMALL(SQRT((지하철역사_IC!$D$2:$D$1282-표3_[[#This Row],[위도]])^2+(지하철역사_IC!$E$2:$E$1282-표3_[[#This Row],[경도]])^2),1))*6378137</f>
        <v>#VALUE!</v>
      </c>
      <c r="AI523" s="8" t="e" cm="1">
        <f t="array" ref="AI523">_xlfn.LET(_xlpm.data,(지하철역사_IC!$V$2:$V$225-표3_[[#This Row],[위도]])^2+(지하철역사_IC!$T$2:$T$225-표3_[[#This Row],[경도]])^2,INDEX(지하철역사_IC!$Q$2:$Q$439,MATCH(MIN(_xlpm.data),_xlpm.data,0)))</f>
        <v>#VALUE!</v>
      </c>
      <c r="AJ523" s="8" t="e" cm="1">
        <f t="array" ref="AJ523">_xlfn.TEXTJOIN(",",TRUE,IF(지하철역사_IC!$Q$2:$Q$439=AI523,지하철역사_IC!$P$2:$P$439,""))</f>
        <v>#VALUE!</v>
      </c>
      <c r="AK523" s="9" t="e" cm="1">
        <f t="array" ref="AK523">RADIANS(SMALL(SQRT((지하철역사_IC!$V$2:$V$439-표3_[[#This Row],[위도]])^2+(지하철역사_IC!$T$2:$T$439-표3_[[#This Row],[경도]])^2),1))*6378137</f>
        <v>#VALUE!</v>
      </c>
      <c r="AL523" t="str" cm="1">
        <f t="array" ref="AL5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3" t="e" cm="1">
        <f t="array" ref="AM523">kakaolatlon(표3_[[#This Row],[위도]],표3_[[#This Row],[경도]],"parcel")</f>
        <v>#VALUE!</v>
      </c>
      <c r="AN523" t="e">
        <f t="shared" si="44"/>
        <v>#VALUE!</v>
      </c>
      <c r="AO523" t="e">
        <f t="shared" si="45"/>
        <v>#VALUE!</v>
      </c>
      <c r="AP523" t="e">
        <f t="shared" si="46"/>
        <v>#VALUE!</v>
      </c>
      <c r="AQ523">
        <f t="shared" si="47"/>
        <v>9</v>
      </c>
      <c r="AR523" t="str">
        <f t="shared" si="48"/>
        <v>저</v>
      </c>
    </row>
    <row r="524" spans="32:44" x14ac:dyDescent="0.3">
      <c r="AF524" s="8" t="e" cm="1">
        <f t="array" ref="AF5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4" s="8" t="e" cm="1">
        <f t="array" ref="AG524">_xlfn.TEXTJOIN(",",TRUE,IF(지하철역사_IC!$B$2:$B$1282=AF524,지하철역사_IC!$A$2:$A$1282,""))</f>
        <v>#VALUE!</v>
      </c>
      <c r="AH524" s="9" t="e" cm="1">
        <f t="array" ref="AH524">RADIANS(SMALL(SQRT((지하철역사_IC!$D$2:$D$1282-표3_[[#This Row],[위도]])^2+(지하철역사_IC!$E$2:$E$1282-표3_[[#This Row],[경도]])^2),1))*6378137</f>
        <v>#VALUE!</v>
      </c>
      <c r="AI524" s="8" t="e" cm="1">
        <f t="array" ref="AI524">_xlfn.LET(_xlpm.data,(지하철역사_IC!$V$2:$V$225-표3_[[#This Row],[위도]])^2+(지하철역사_IC!$T$2:$T$225-표3_[[#This Row],[경도]])^2,INDEX(지하철역사_IC!$Q$2:$Q$439,MATCH(MIN(_xlpm.data),_xlpm.data,0)))</f>
        <v>#VALUE!</v>
      </c>
      <c r="AJ524" s="8" t="e" cm="1">
        <f t="array" ref="AJ524">_xlfn.TEXTJOIN(",",TRUE,IF(지하철역사_IC!$Q$2:$Q$439=AI524,지하철역사_IC!$P$2:$P$439,""))</f>
        <v>#VALUE!</v>
      </c>
      <c r="AK524" s="9" t="e" cm="1">
        <f t="array" ref="AK524">RADIANS(SMALL(SQRT((지하철역사_IC!$V$2:$V$439-표3_[[#This Row],[위도]])^2+(지하철역사_IC!$T$2:$T$439-표3_[[#This Row],[경도]])^2),1))*6378137</f>
        <v>#VALUE!</v>
      </c>
      <c r="AL524" t="str" cm="1">
        <f t="array" ref="AL5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4" t="e" cm="1">
        <f t="array" ref="AM524">kakaolatlon(표3_[[#This Row],[위도]],표3_[[#This Row],[경도]],"parcel")</f>
        <v>#VALUE!</v>
      </c>
      <c r="AN524" t="e">
        <f t="shared" si="44"/>
        <v>#VALUE!</v>
      </c>
      <c r="AO524" t="e">
        <f t="shared" si="45"/>
        <v>#VALUE!</v>
      </c>
      <c r="AP524" t="e">
        <f t="shared" si="46"/>
        <v>#VALUE!</v>
      </c>
      <c r="AQ524">
        <f t="shared" si="47"/>
        <v>9</v>
      </c>
      <c r="AR524" t="str">
        <f t="shared" si="48"/>
        <v>저</v>
      </c>
    </row>
    <row r="525" spans="32:44" x14ac:dyDescent="0.3">
      <c r="AF525" s="8" t="e" cm="1">
        <f t="array" ref="AF5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5" s="8" t="e" cm="1">
        <f t="array" ref="AG525">_xlfn.TEXTJOIN(",",TRUE,IF(지하철역사_IC!$B$2:$B$1282=AF525,지하철역사_IC!$A$2:$A$1282,""))</f>
        <v>#VALUE!</v>
      </c>
      <c r="AH525" s="9" t="e" cm="1">
        <f t="array" ref="AH525">RADIANS(SMALL(SQRT((지하철역사_IC!$D$2:$D$1282-표3_[[#This Row],[위도]])^2+(지하철역사_IC!$E$2:$E$1282-표3_[[#This Row],[경도]])^2),1))*6378137</f>
        <v>#VALUE!</v>
      </c>
      <c r="AI525" s="8" t="e" cm="1">
        <f t="array" ref="AI525">_xlfn.LET(_xlpm.data,(지하철역사_IC!$V$2:$V$225-표3_[[#This Row],[위도]])^2+(지하철역사_IC!$T$2:$T$225-표3_[[#This Row],[경도]])^2,INDEX(지하철역사_IC!$Q$2:$Q$439,MATCH(MIN(_xlpm.data),_xlpm.data,0)))</f>
        <v>#VALUE!</v>
      </c>
      <c r="AJ525" s="8" t="e" cm="1">
        <f t="array" ref="AJ525">_xlfn.TEXTJOIN(",",TRUE,IF(지하철역사_IC!$Q$2:$Q$439=AI525,지하철역사_IC!$P$2:$P$439,""))</f>
        <v>#VALUE!</v>
      </c>
      <c r="AK525" s="9" t="e" cm="1">
        <f t="array" ref="AK525">RADIANS(SMALL(SQRT((지하철역사_IC!$V$2:$V$439-표3_[[#This Row],[위도]])^2+(지하철역사_IC!$T$2:$T$439-표3_[[#This Row],[경도]])^2),1))*6378137</f>
        <v>#VALUE!</v>
      </c>
      <c r="AL525" t="str" cm="1">
        <f t="array" ref="AL5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5" t="e" cm="1">
        <f t="array" ref="AM525">kakaolatlon(표3_[[#This Row],[위도]],표3_[[#This Row],[경도]],"parcel")</f>
        <v>#VALUE!</v>
      </c>
      <c r="AN525" t="e">
        <f t="shared" si="44"/>
        <v>#VALUE!</v>
      </c>
      <c r="AO525" t="e">
        <f t="shared" si="45"/>
        <v>#VALUE!</v>
      </c>
      <c r="AP525" t="e">
        <f t="shared" si="46"/>
        <v>#VALUE!</v>
      </c>
      <c r="AQ525">
        <f t="shared" si="47"/>
        <v>9</v>
      </c>
      <c r="AR525" t="str">
        <f t="shared" si="48"/>
        <v>저</v>
      </c>
    </row>
    <row r="526" spans="32:44" x14ac:dyDescent="0.3">
      <c r="AF526" s="8" t="e" cm="1">
        <f t="array" ref="AF5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6" s="8" t="e" cm="1">
        <f t="array" ref="AG526">_xlfn.TEXTJOIN(",",TRUE,IF(지하철역사_IC!$B$2:$B$1282=AF526,지하철역사_IC!$A$2:$A$1282,""))</f>
        <v>#VALUE!</v>
      </c>
      <c r="AH526" s="9" t="e" cm="1">
        <f t="array" ref="AH526">RADIANS(SMALL(SQRT((지하철역사_IC!$D$2:$D$1282-표3_[[#This Row],[위도]])^2+(지하철역사_IC!$E$2:$E$1282-표3_[[#This Row],[경도]])^2),1))*6378137</f>
        <v>#VALUE!</v>
      </c>
      <c r="AI526" s="8" t="e" cm="1">
        <f t="array" ref="AI526">_xlfn.LET(_xlpm.data,(지하철역사_IC!$V$2:$V$225-표3_[[#This Row],[위도]])^2+(지하철역사_IC!$T$2:$T$225-표3_[[#This Row],[경도]])^2,INDEX(지하철역사_IC!$Q$2:$Q$439,MATCH(MIN(_xlpm.data),_xlpm.data,0)))</f>
        <v>#VALUE!</v>
      </c>
      <c r="AJ526" s="8" t="e" cm="1">
        <f t="array" ref="AJ526">_xlfn.TEXTJOIN(",",TRUE,IF(지하철역사_IC!$Q$2:$Q$439=AI526,지하철역사_IC!$P$2:$P$439,""))</f>
        <v>#VALUE!</v>
      </c>
      <c r="AK526" s="9" t="e" cm="1">
        <f t="array" ref="AK526">RADIANS(SMALL(SQRT((지하철역사_IC!$V$2:$V$439-표3_[[#This Row],[위도]])^2+(지하철역사_IC!$T$2:$T$439-표3_[[#This Row],[경도]])^2),1))*6378137</f>
        <v>#VALUE!</v>
      </c>
      <c r="AL526" t="str" cm="1">
        <f t="array" ref="AL5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6" t="e" cm="1">
        <f t="array" ref="AM526">kakaolatlon(표3_[[#This Row],[위도]],표3_[[#This Row],[경도]],"parcel")</f>
        <v>#VALUE!</v>
      </c>
      <c r="AN526" t="e">
        <f t="shared" si="44"/>
        <v>#VALUE!</v>
      </c>
      <c r="AO526" t="e">
        <f t="shared" si="45"/>
        <v>#VALUE!</v>
      </c>
      <c r="AP526" t="e">
        <f t="shared" si="46"/>
        <v>#VALUE!</v>
      </c>
      <c r="AQ526">
        <f t="shared" si="47"/>
        <v>9</v>
      </c>
      <c r="AR526" t="str">
        <f t="shared" si="48"/>
        <v>저</v>
      </c>
    </row>
    <row r="527" spans="32:44" x14ac:dyDescent="0.3">
      <c r="AF527" s="8" t="e" cm="1">
        <f t="array" ref="AF5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7" s="8" t="e" cm="1">
        <f t="array" ref="AG527">_xlfn.TEXTJOIN(",",TRUE,IF(지하철역사_IC!$B$2:$B$1282=AF527,지하철역사_IC!$A$2:$A$1282,""))</f>
        <v>#VALUE!</v>
      </c>
      <c r="AH527" s="9" t="e" cm="1">
        <f t="array" ref="AH527">RADIANS(SMALL(SQRT((지하철역사_IC!$D$2:$D$1282-표3_[[#This Row],[위도]])^2+(지하철역사_IC!$E$2:$E$1282-표3_[[#This Row],[경도]])^2),1))*6378137</f>
        <v>#VALUE!</v>
      </c>
      <c r="AI527" s="8" t="e" cm="1">
        <f t="array" ref="AI527">_xlfn.LET(_xlpm.data,(지하철역사_IC!$V$2:$V$225-표3_[[#This Row],[위도]])^2+(지하철역사_IC!$T$2:$T$225-표3_[[#This Row],[경도]])^2,INDEX(지하철역사_IC!$Q$2:$Q$439,MATCH(MIN(_xlpm.data),_xlpm.data,0)))</f>
        <v>#VALUE!</v>
      </c>
      <c r="AJ527" s="8" t="e" cm="1">
        <f t="array" ref="AJ527">_xlfn.TEXTJOIN(",",TRUE,IF(지하철역사_IC!$Q$2:$Q$439=AI527,지하철역사_IC!$P$2:$P$439,""))</f>
        <v>#VALUE!</v>
      </c>
      <c r="AK527" s="9" t="e" cm="1">
        <f t="array" ref="AK527">RADIANS(SMALL(SQRT((지하철역사_IC!$V$2:$V$439-표3_[[#This Row],[위도]])^2+(지하철역사_IC!$T$2:$T$439-표3_[[#This Row],[경도]])^2),1))*6378137</f>
        <v>#VALUE!</v>
      </c>
      <c r="AL527" t="str" cm="1">
        <f t="array" ref="AL5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7" t="e" cm="1">
        <f t="array" ref="AM527">kakaolatlon(표3_[[#This Row],[위도]],표3_[[#This Row],[경도]],"parcel")</f>
        <v>#VALUE!</v>
      </c>
      <c r="AN527" t="e">
        <f t="shared" si="44"/>
        <v>#VALUE!</v>
      </c>
      <c r="AO527" t="e">
        <f t="shared" si="45"/>
        <v>#VALUE!</v>
      </c>
      <c r="AP527" t="e">
        <f t="shared" si="46"/>
        <v>#VALUE!</v>
      </c>
      <c r="AQ527">
        <f t="shared" si="47"/>
        <v>9</v>
      </c>
      <c r="AR527" t="str">
        <f t="shared" si="48"/>
        <v>저</v>
      </c>
    </row>
    <row r="528" spans="32:44" x14ac:dyDescent="0.3">
      <c r="AF528" s="8" t="e" cm="1">
        <f t="array" ref="AF5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8" s="8" t="e" cm="1">
        <f t="array" ref="AG528">_xlfn.TEXTJOIN(",",TRUE,IF(지하철역사_IC!$B$2:$B$1282=AF528,지하철역사_IC!$A$2:$A$1282,""))</f>
        <v>#VALUE!</v>
      </c>
      <c r="AH528" s="9" t="e" cm="1">
        <f t="array" ref="AH528">RADIANS(SMALL(SQRT((지하철역사_IC!$D$2:$D$1282-표3_[[#This Row],[위도]])^2+(지하철역사_IC!$E$2:$E$1282-표3_[[#This Row],[경도]])^2),1))*6378137</f>
        <v>#VALUE!</v>
      </c>
      <c r="AI528" s="8" t="e" cm="1">
        <f t="array" ref="AI528">_xlfn.LET(_xlpm.data,(지하철역사_IC!$V$2:$V$225-표3_[[#This Row],[위도]])^2+(지하철역사_IC!$T$2:$T$225-표3_[[#This Row],[경도]])^2,INDEX(지하철역사_IC!$Q$2:$Q$439,MATCH(MIN(_xlpm.data),_xlpm.data,0)))</f>
        <v>#VALUE!</v>
      </c>
      <c r="AJ528" s="8" t="e" cm="1">
        <f t="array" ref="AJ528">_xlfn.TEXTJOIN(",",TRUE,IF(지하철역사_IC!$Q$2:$Q$439=AI528,지하철역사_IC!$P$2:$P$439,""))</f>
        <v>#VALUE!</v>
      </c>
      <c r="AK528" s="9" t="e" cm="1">
        <f t="array" ref="AK528">RADIANS(SMALL(SQRT((지하철역사_IC!$V$2:$V$439-표3_[[#This Row],[위도]])^2+(지하철역사_IC!$T$2:$T$439-표3_[[#This Row],[경도]])^2),1))*6378137</f>
        <v>#VALUE!</v>
      </c>
      <c r="AL528" t="str" cm="1">
        <f t="array" ref="AL5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8" t="e" cm="1">
        <f t="array" ref="AM528">kakaolatlon(표3_[[#This Row],[위도]],표3_[[#This Row],[경도]],"parcel")</f>
        <v>#VALUE!</v>
      </c>
      <c r="AN528" t="e">
        <f t="shared" si="44"/>
        <v>#VALUE!</v>
      </c>
      <c r="AO528" t="e">
        <f t="shared" si="45"/>
        <v>#VALUE!</v>
      </c>
      <c r="AP528" t="e">
        <f t="shared" si="46"/>
        <v>#VALUE!</v>
      </c>
      <c r="AQ528">
        <f t="shared" si="47"/>
        <v>9</v>
      </c>
      <c r="AR528" t="str">
        <f t="shared" si="48"/>
        <v>저</v>
      </c>
    </row>
    <row r="529" spans="32:44" x14ac:dyDescent="0.3">
      <c r="AF529" s="8" t="e" cm="1">
        <f t="array" ref="AF5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29" s="8" t="e" cm="1">
        <f t="array" ref="AG529">_xlfn.TEXTJOIN(",",TRUE,IF(지하철역사_IC!$B$2:$B$1282=AF529,지하철역사_IC!$A$2:$A$1282,""))</f>
        <v>#VALUE!</v>
      </c>
      <c r="AH529" s="9" t="e" cm="1">
        <f t="array" ref="AH529">RADIANS(SMALL(SQRT((지하철역사_IC!$D$2:$D$1282-표3_[[#This Row],[위도]])^2+(지하철역사_IC!$E$2:$E$1282-표3_[[#This Row],[경도]])^2),1))*6378137</f>
        <v>#VALUE!</v>
      </c>
      <c r="AI529" s="8" t="e" cm="1">
        <f t="array" ref="AI529">_xlfn.LET(_xlpm.data,(지하철역사_IC!$V$2:$V$225-표3_[[#This Row],[위도]])^2+(지하철역사_IC!$T$2:$T$225-표3_[[#This Row],[경도]])^2,INDEX(지하철역사_IC!$Q$2:$Q$439,MATCH(MIN(_xlpm.data),_xlpm.data,0)))</f>
        <v>#VALUE!</v>
      </c>
      <c r="AJ529" s="8" t="e" cm="1">
        <f t="array" ref="AJ529">_xlfn.TEXTJOIN(",",TRUE,IF(지하철역사_IC!$Q$2:$Q$439=AI529,지하철역사_IC!$P$2:$P$439,""))</f>
        <v>#VALUE!</v>
      </c>
      <c r="AK529" s="9" t="e" cm="1">
        <f t="array" ref="AK529">RADIANS(SMALL(SQRT((지하철역사_IC!$V$2:$V$439-표3_[[#This Row],[위도]])^2+(지하철역사_IC!$T$2:$T$439-표3_[[#This Row],[경도]])^2),1))*6378137</f>
        <v>#VALUE!</v>
      </c>
      <c r="AL529" t="str" cm="1">
        <f t="array" ref="AL5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29" t="e" cm="1">
        <f t="array" ref="AM529">kakaolatlon(표3_[[#This Row],[위도]],표3_[[#This Row],[경도]],"parcel")</f>
        <v>#VALUE!</v>
      </c>
      <c r="AN529" t="e">
        <f t="shared" si="44"/>
        <v>#VALUE!</v>
      </c>
      <c r="AO529" t="e">
        <f t="shared" si="45"/>
        <v>#VALUE!</v>
      </c>
      <c r="AP529" t="e">
        <f t="shared" si="46"/>
        <v>#VALUE!</v>
      </c>
      <c r="AQ529">
        <f t="shared" si="47"/>
        <v>9</v>
      </c>
      <c r="AR529" t="str">
        <f t="shared" si="48"/>
        <v>저</v>
      </c>
    </row>
    <row r="530" spans="32:44" x14ac:dyDescent="0.3">
      <c r="AF530" s="8" t="e" cm="1">
        <f t="array" ref="AF5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0" s="8" t="e" cm="1">
        <f t="array" ref="AG530">_xlfn.TEXTJOIN(",",TRUE,IF(지하철역사_IC!$B$2:$B$1282=AF530,지하철역사_IC!$A$2:$A$1282,""))</f>
        <v>#VALUE!</v>
      </c>
      <c r="AH530" s="9" t="e" cm="1">
        <f t="array" ref="AH530">RADIANS(SMALL(SQRT((지하철역사_IC!$D$2:$D$1282-표3_[[#This Row],[위도]])^2+(지하철역사_IC!$E$2:$E$1282-표3_[[#This Row],[경도]])^2),1))*6378137</f>
        <v>#VALUE!</v>
      </c>
      <c r="AI530" s="8" t="e" cm="1">
        <f t="array" ref="AI530">_xlfn.LET(_xlpm.data,(지하철역사_IC!$V$2:$V$225-표3_[[#This Row],[위도]])^2+(지하철역사_IC!$T$2:$T$225-표3_[[#This Row],[경도]])^2,INDEX(지하철역사_IC!$Q$2:$Q$439,MATCH(MIN(_xlpm.data),_xlpm.data,0)))</f>
        <v>#VALUE!</v>
      </c>
      <c r="AJ530" s="8" t="e" cm="1">
        <f t="array" ref="AJ530">_xlfn.TEXTJOIN(",",TRUE,IF(지하철역사_IC!$Q$2:$Q$439=AI530,지하철역사_IC!$P$2:$P$439,""))</f>
        <v>#VALUE!</v>
      </c>
      <c r="AK530" s="9" t="e" cm="1">
        <f t="array" ref="AK530">RADIANS(SMALL(SQRT((지하철역사_IC!$V$2:$V$439-표3_[[#This Row],[위도]])^2+(지하철역사_IC!$T$2:$T$439-표3_[[#This Row],[경도]])^2),1))*6378137</f>
        <v>#VALUE!</v>
      </c>
      <c r="AL530" t="str" cm="1">
        <f t="array" ref="AL5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0" t="e" cm="1">
        <f t="array" ref="AM530">kakaolatlon(표3_[[#This Row],[위도]],표3_[[#This Row],[경도]],"parcel")</f>
        <v>#VALUE!</v>
      </c>
      <c r="AN530" t="e">
        <f t="shared" si="44"/>
        <v>#VALUE!</v>
      </c>
      <c r="AO530" t="e">
        <f t="shared" si="45"/>
        <v>#VALUE!</v>
      </c>
      <c r="AP530" t="e">
        <f t="shared" si="46"/>
        <v>#VALUE!</v>
      </c>
      <c r="AQ530">
        <f t="shared" si="47"/>
        <v>9</v>
      </c>
      <c r="AR530" t="str">
        <f t="shared" si="48"/>
        <v>저</v>
      </c>
    </row>
    <row r="531" spans="32:44" x14ac:dyDescent="0.3">
      <c r="AF531" s="8" t="e" cm="1">
        <f t="array" ref="AF5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1" s="8" t="e" cm="1">
        <f t="array" ref="AG531">_xlfn.TEXTJOIN(",",TRUE,IF(지하철역사_IC!$B$2:$B$1282=AF531,지하철역사_IC!$A$2:$A$1282,""))</f>
        <v>#VALUE!</v>
      </c>
      <c r="AH531" s="9" t="e" cm="1">
        <f t="array" ref="AH531">RADIANS(SMALL(SQRT((지하철역사_IC!$D$2:$D$1282-표3_[[#This Row],[위도]])^2+(지하철역사_IC!$E$2:$E$1282-표3_[[#This Row],[경도]])^2),1))*6378137</f>
        <v>#VALUE!</v>
      </c>
      <c r="AI531" s="8" t="e" cm="1">
        <f t="array" ref="AI531">_xlfn.LET(_xlpm.data,(지하철역사_IC!$V$2:$V$225-표3_[[#This Row],[위도]])^2+(지하철역사_IC!$T$2:$T$225-표3_[[#This Row],[경도]])^2,INDEX(지하철역사_IC!$Q$2:$Q$439,MATCH(MIN(_xlpm.data),_xlpm.data,0)))</f>
        <v>#VALUE!</v>
      </c>
      <c r="AJ531" s="8" t="e" cm="1">
        <f t="array" ref="AJ531">_xlfn.TEXTJOIN(",",TRUE,IF(지하철역사_IC!$Q$2:$Q$439=AI531,지하철역사_IC!$P$2:$P$439,""))</f>
        <v>#VALUE!</v>
      </c>
      <c r="AK531" s="9" t="e" cm="1">
        <f t="array" ref="AK531">RADIANS(SMALL(SQRT((지하철역사_IC!$V$2:$V$439-표3_[[#This Row],[위도]])^2+(지하철역사_IC!$T$2:$T$439-표3_[[#This Row],[경도]])^2),1))*6378137</f>
        <v>#VALUE!</v>
      </c>
      <c r="AL531" t="str" cm="1">
        <f t="array" ref="AL5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1" t="e" cm="1">
        <f t="array" ref="AM531">kakaolatlon(표3_[[#This Row],[위도]],표3_[[#This Row],[경도]],"parcel")</f>
        <v>#VALUE!</v>
      </c>
      <c r="AN531" t="e">
        <f t="shared" si="44"/>
        <v>#VALUE!</v>
      </c>
      <c r="AO531" t="e">
        <f t="shared" si="45"/>
        <v>#VALUE!</v>
      </c>
      <c r="AP531" t="e">
        <f t="shared" si="46"/>
        <v>#VALUE!</v>
      </c>
      <c r="AQ531">
        <f t="shared" si="47"/>
        <v>9</v>
      </c>
      <c r="AR531" t="str">
        <f t="shared" si="48"/>
        <v>저</v>
      </c>
    </row>
    <row r="532" spans="32:44" x14ac:dyDescent="0.3">
      <c r="AF532" s="8" t="e" cm="1">
        <f t="array" ref="AF5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2" s="8" t="e" cm="1">
        <f t="array" ref="AG532">_xlfn.TEXTJOIN(",",TRUE,IF(지하철역사_IC!$B$2:$B$1282=AF532,지하철역사_IC!$A$2:$A$1282,""))</f>
        <v>#VALUE!</v>
      </c>
      <c r="AH532" s="9" t="e" cm="1">
        <f t="array" ref="AH532">RADIANS(SMALL(SQRT((지하철역사_IC!$D$2:$D$1282-표3_[[#This Row],[위도]])^2+(지하철역사_IC!$E$2:$E$1282-표3_[[#This Row],[경도]])^2),1))*6378137</f>
        <v>#VALUE!</v>
      </c>
      <c r="AI532" s="8" t="e" cm="1">
        <f t="array" ref="AI532">_xlfn.LET(_xlpm.data,(지하철역사_IC!$V$2:$V$225-표3_[[#This Row],[위도]])^2+(지하철역사_IC!$T$2:$T$225-표3_[[#This Row],[경도]])^2,INDEX(지하철역사_IC!$Q$2:$Q$439,MATCH(MIN(_xlpm.data),_xlpm.data,0)))</f>
        <v>#VALUE!</v>
      </c>
      <c r="AJ532" s="8" t="e" cm="1">
        <f t="array" ref="AJ532">_xlfn.TEXTJOIN(",",TRUE,IF(지하철역사_IC!$Q$2:$Q$439=AI532,지하철역사_IC!$P$2:$P$439,""))</f>
        <v>#VALUE!</v>
      </c>
      <c r="AK532" s="9" t="e" cm="1">
        <f t="array" ref="AK532">RADIANS(SMALL(SQRT((지하철역사_IC!$V$2:$V$439-표3_[[#This Row],[위도]])^2+(지하철역사_IC!$T$2:$T$439-표3_[[#This Row],[경도]])^2),1))*6378137</f>
        <v>#VALUE!</v>
      </c>
      <c r="AL532" t="str" cm="1">
        <f t="array" ref="AL5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2" t="e" cm="1">
        <f t="array" ref="AM532">kakaolatlon(표3_[[#This Row],[위도]],표3_[[#This Row],[경도]],"parcel")</f>
        <v>#VALUE!</v>
      </c>
      <c r="AN532" t="e">
        <f t="shared" si="44"/>
        <v>#VALUE!</v>
      </c>
      <c r="AO532" t="e">
        <f t="shared" si="45"/>
        <v>#VALUE!</v>
      </c>
      <c r="AP532" t="e">
        <f t="shared" si="46"/>
        <v>#VALUE!</v>
      </c>
      <c r="AQ532">
        <f t="shared" si="47"/>
        <v>9</v>
      </c>
      <c r="AR532" t="str">
        <f t="shared" si="48"/>
        <v>저</v>
      </c>
    </row>
    <row r="533" spans="32:44" x14ac:dyDescent="0.3">
      <c r="AF533" s="8" t="e" cm="1">
        <f t="array" ref="AF5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3" s="8" t="e" cm="1">
        <f t="array" ref="AG533">_xlfn.TEXTJOIN(",",TRUE,IF(지하철역사_IC!$B$2:$B$1282=AF533,지하철역사_IC!$A$2:$A$1282,""))</f>
        <v>#VALUE!</v>
      </c>
      <c r="AH533" s="9" t="e" cm="1">
        <f t="array" ref="AH533">RADIANS(SMALL(SQRT((지하철역사_IC!$D$2:$D$1282-표3_[[#This Row],[위도]])^2+(지하철역사_IC!$E$2:$E$1282-표3_[[#This Row],[경도]])^2),1))*6378137</f>
        <v>#VALUE!</v>
      </c>
      <c r="AI533" s="8" t="e" cm="1">
        <f t="array" ref="AI533">_xlfn.LET(_xlpm.data,(지하철역사_IC!$V$2:$V$225-표3_[[#This Row],[위도]])^2+(지하철역사_IC!$T$2:$T$225-표3_[[#This Row],[경도]])^2,INDEX(지하철역사_IC!$Q$2:$Q$439,MATCH(MIN(_xlpm.data),_xlpm.data,0)))</f>
        <v>#VALUE!</v>
      </c>
      <c r="AJ533" s="8" t="e" cm="1">
        <f t="array" ref="AJ533">_xlfn.TEXTJOIN(",",TRUE,IF(지하철역사_IC!$Q$2:$Q$439=AI533,지하철역사_IC!$P$2:$P$439,""))</f>
        <v>#VALUE!</v>
      </c>
      <c r="AK533" s="9" t="e" cm="1">
        <f t="array" ref="AK533">RADIANS(SMALL(SQRT((지하철역사_IC!$V$2:$V$439-표3_[[#This Row],[위도]])^2+(지하철역사_IC!$T$2:$T$439-표3_[[#This Row],[경도]])^2),1))*6378137</f>
        <v>#VALUE!</v>
      </c>
      <c r="AL533" t="str" cm="1">
        <f t="array" ref="AL5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3" t="e" cm="1">
        <f t="array" ref="AM533">kakaolatlon(표3_[[#This Row],[위도]],표3_[[#This Row],[경도]],"parcel")</f>
        <v>#VALUE!</v>
      </c>
      <c r="AN533" t="e">
        <f t="shared" si="44"/>
        <v>#VALUE!</v>
      </c>
      <c r="AO533" t="e">
        <f t="shared" si="45"/>
        <v>#VALUE!</v>
      </c>
      <c r="AP533" t="e">
        <f t="shared" si="46"/>
        <v>#VALUE!</v>
      </c>
      <c r="AQ533">
        <f t="shared" si="47"/>
        <v>9</v>
      </c>
      <c r="AR533" t="str">
        <f t="shared" si="48"/>
        <v>저</v>
      </c>
    </row>
    <row r="534" spans="32:44" x14ac:dyDescent="0.3">
      <c r="AF534" s="8" t="e" cm="1">
        <f t="array" ref="AF5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4" s="8" t="e" cm="1">
        <f t="array" ref="AG534">_xlfn.TEXTJOIN(",",TRUE,IF(지하철역사_IC!$B$2:$B$1282=AF534,지하철역사_IC!$A$2:$A$1282,""))</f>
        <v>#VALUE!</v>
      </c>
      <c r="AH534" s="9" t="e" cm="1">
        <f t="array" ref="AH534">RADIANS(SMALL(SQRT((지하철역사_IC!$D$2:$D$1282-표3_[[#This Row],[위도]])^2+(지하철역사_IC!$E$2:$E$1282-표3_[[#This Row],[경도]])^2),1))*6378137</f>
        <v>#VALUE!</v>
      </c>
      <c r="AI534" s="8" t="e" cm="1">
        <f t="array" ref="AI534">_xlfn.LET(_xlpm.data,(지하철역사_IC!$V$2:$V$225-표3_[[#This Row],[위도]])^2+(지하철역사_IC!$T$2:$T$225-표3_[[#This Row],[경도]])^2,INDEX(지하철역사_IC!$Q$2:$Q$439,MATCH(MIN(_xlpm.data),_xlpm.data,0)))</f>
        <v>#VALUE!</v>
      </c>
      <c r="AJ534" s="8" t="e" cm="1">
        <f t="array" ref="AJ534">_xlfn.TEXTJOIN(",",TRUE,IF(지하철역사_IC!$Q$2:$Q$439=AI534,지하철역사_IC!$P$2:$P$439,""))</f>
        <v>#VALUE!</v>
      </c>
      <c r="AK534" s="9" t="e" cm="1">
        <f t="array" ref="AK534">RADIANS(SMALL(SQRT((지하철역사_IC!$V$2:$V$439-표3_[[#This Row],[위도]])^2+(지하철역사_IC!$T$2:$T$439-표3_[[#This Row],[경도]])^2),1))*6378137</f>
        <v>#VALUE!</v>
      </c>
      <c r="AL534" t="str" cm="1">
        <f t="array" ref="AL5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4" t="e" cm="1">
        <f t="array" ref="AM534">kakaolatlon(표3_[[#This Row],[위도]],표3_[[#This Row],[경도]],"parcel")</f>
        <v>#VALUE!</v>
      </c>
      <c r="AN534" t="e">
        <f t="shared" si="44"/>
        <v>#VALUE!</v>
      </c>
      <c r="AO534" t="e">
        <f t="shared" si="45"/>
        <v>#VALUE!</v>
      </c>
      <c r="AP534" t="e">
        <f t="shared" si="46"/>
        <v>#VALUE!</v>
      </c>
      <c r="AQ534">
        <f t="shared" si="47"/>
        <v>9</v>
      </c>
      <c r="AR534" t="str">
        <f t="shared" si="48"/>
        <v>저</v>
      </c>
    </row>
    <row r="535" spans="32:44" x14ac:dyDescent="0.3">
      <c r="AF535" s="8" t="e" cm="1">
        <f t="array" ref="AF5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5" s="8" t="e" cm="1">
        <f t="array" ref="AG535">_xlfn.TEXTJOIN(",",TRUE,IF(지하철역사_IC!$B$2:$B$1282=AF535,지하철역사_IC!$A$2:$A$1282,""))</f>
        <v>#VALUE!</v>
      </c>
      <c r="AH535" s="9" t="e" cm="1">
        <f t="array" ref="AH535">RADIANS(SMALL(SQRT((지하철역사_IC!$D$2:$D$1282-표3_[[#This Row],[위도]])^2+(지하철역사_IC!$E$2:$E$1282-표3_[[#This Row],[경도]])^2),1))*6378137</f>
        <v>#VALUE!</v>
      </c>
      <c r="AI535" s="8" t="e" cm="1">
        <f t="array" ref="AI535">_xlfn.LET(_xlpm.data,(지하철역사_IC!$V$2:$V$225-표3_[[#This Row],[위도]])^2+(지하철역사_IC!$T$2:$T$225-표3_[[#This Row],[경도]])^2,INDEX(지하철역사_IC!$Q$2:$Q$439,MATCH(MIN(_xlpm.data),_xlpm.data,0)))</f>
        <v>#VALUE!</v>
      </c>
      <c r="AJ535" s="8" t="e" cm="1">
        <f t="array" ref="AJ535">_xlfn.TEXTJOIN(",",TRUE,IF(지하철역사_IC!$Q$2:$Q$439=AI535,지하철역사_IC!$P$2:$P$439,""))</f>
        <v>#VALUE!</v>
      </c>
      <c r="AK535" s="9" t="e" cm="1">
        <f t="array" ref="AK535">RADIANS(SMALL(SQRT((지하철역사_IC!$V$2:$V$439-표3_[[#This Row],[위도]])^2+(지하철역사_IC!$T$2:$T$439-표3_[[#This Row],[경도]])^2),1))*6378137</f>
        <v>#VALUE!</v>
      </c>
      <c r="AL535" t="str" cm="1">
        <f t="array" ref="AL5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5" t="e" cm="1">
        <f t="array" ref="AM535">kakaolatlon(표3_[[#This Row],[위도]],표3_[[#This Row],[경도]],"parcel")</f>
        <v>#VALUE!</v>
      </c>
      <c r="AN535" t="e">
        <f t="shared" si="44"/>
        <v>#VALUE!</v>
      </c>
      <c r="AO535" t="e">
        <f t="shared" si="45"/>
        <v>#VALUE!</v>
      </c>
      <c r="AP535" t="e">
        <f t="shared" si="46"/>
        <v>#VALUE!</v>
      </c>
      <c r="AQ535">
        <f t="shared" si="47"/>
        <v>9</v>
      </c>
      <c r="AR535" t="str">
        <f t="shared" si="48"/>
        <v>저</v>
      </c>
    </row>
    <row r="536" spans="32:44" x14ac:dyDescent="0.3">
      <c r="AF536" s="8" t="e" cm="1">
        <f t="array" ref="AF5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6" s="8" t="e" cm="1">
        <f t="array" ref="AG536">_xlfn.TEXTJOIN(",",TRUE,IF(지하철역사_IC!$B$2:$B$1282=AF536,지하철역사_IC!$A$2:$A$1282,""))</f>
        <v>#VALUE!</v>
      </c>
      <c r="AH536" s="9" t="e" cm="1">
        <f t="array" ref="AH536">RADIANS(SMALL(SQRT((지하철역사_IC!$D$2:$D$1282-표3_[[#This Row],[위도]])^2+(지하철역사_IC!$E$2:$E$1282-표3_[[#This Row],[경도]])^2),1))*6378137</f>
        <v>#VALUE!</v>
      </c>
      <c r="AI536" s="8" t="e" cm="1">
        <f t="array" ref="AI536">_xlfn.LET(_xlpm.data,(지하철역사_IC!$V$2:$V$225-표3_[[#This Row],[위도]])^2+(지하철역사_IC!$T$2:$T$225-표3_[[#This Row],[경도]])^2,INDEX(지하철역사_IC!$Q$2:$Q$439,MATCH(MIN(_xlpm.data),_xlpm.data,0)))</f>
        <v>#VALUE!</v>
      </c>
      <c r="AJ536" s="8" t="e" cm="1">
        <f t="array" ref="AJ536">_xlfn.TEXTJOIN(",",TRUE,IF(지하철역사_IC!$Q$2:$Q$439=AI536,지하철역사_IC!$P$2:$P$439,""))</f>
        <v>#VALUE!</v>
      </c>
      <c r="AK536" s="9" t="e" cm="1">
        <f t="array" ref="AK536">RADIANS(SMALL(SQRT((지하철역사_IC!$V$2:$V$439-표3_[[#This Row],[위도]])^2+(지하철역사_IC!$T$2:$T$439-표3_[[#This Row],[경도]])^2),1))*6378137</f>
        <v>#VALUE!</v>
      </c>
      <c r="AL536" t="str" cm="1">
        <f t="array" ref="AL5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6" t="e" cm="1">
        <f t="array" ref="AM536">kakaolatlon(표3_[[#This Row],[위도]],표3_[[#This Row],[경도]],"parcel")</f>
        <v>#VALUE!</v>
      </c>
      <c r="AN536" t="e">
        <f t="shared" si="44"/>
        <v>#VALUE!</v>
      </c>
      <c r="AO536" t="e">
        <f t="shared" si="45"/>
        <v>#VALUE!</v>
      </c>
      <c r="AP536" t="e">
        <f t="shared" si="46"/>
        <v>#VALUE!</v>
      </c>
      <c r="AQ536">
        <f t="shared" si="47"/>
        <v>9</v>
      </c>
      <c r="AR536" t="str">
        <f t="shared" si="48"/>
        <v>저</v>
      </c>
    </row>
    <row r="537" spans="32:44" x14ac:dyDescent="0.3">
      <c r="AF537" s="8" t="e" cm="1">
        <f t="array" ref="AF5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7" s="8" t="e" cm="1">
        <f t="array" ref="AG537">_xlfn.TEXTJOIN(",",TRUE,IF(지하철역사_IC!$B$2:$B$1282=AF537,지하철역사_IC!$A$2:$A$1282,""))</f>
        <v>#VALUE!</v>
      </c>
      <c r="AH537" s="9" t="e" cm="1">
        <f t="array" ref="AH537">RADIANS(SMALL(SQRT((지하철역사_IC!$D$2:$D$1282-표3_[[#This Row],[위도]])^2+(지하철역사_IC!$E$2:$E$1282-표3_[[#This Row],[경도]])^2),1))*6378137</f>
        <v>#VALUE!</v>
      </c>
      <c r="AI537" s="8" t="e" cm="1">
        <f t="array" ref="AI537">_xlfn.LET(_xlpm.data,(지하철역사_IC!$V$2:$V$225-표3_[[#This Row],[위도]])^2+(지하철역사_IC!$T$2:$T$225-표3_[[#This Row],[경도]])^2,INDEX(지하철역사_IC!$Q$2:$Q$439,MATCH(MIN(_xlpm.data),_xlpm.data,0)))</f>
        <v>#VALUE!</v>
      </c>
      <c r="AJ537" s="8" t="e" cm="1">
        <f t="array" ref="AJ537">_xlfn.TEXTJOIN(",",TRUE,IF(지하철역사_IC!$Q$2:$Q$439=AI537,지하철역사_IC!$P$2:$P$439,""))</f>
        <v>#VALUE!</v>
      </c>
      <c r="AK537" s="9" t="e" cm="1">
        <f t="array" ref="AK537">RADIANS(SMALL(SQRT((지하철역사_IC!$V$2:$V$439-표3_[[#This Row],[위도]])^2+(지하철역사_IC!$T$2:$T$439-표3_[[#This Row],[경도]])^2),1))*6378137</f>
        <v>#VALUE!</v>
      </c>
      <c r="AL537" t="str" cm="1">
        <f t="array" ref="AL5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7" t="e" cm="1">
        <f t="array" ref="AM537">kakaolatlon(표3_[[#This Row],[위도]],표3_[[#This Row],[경도]],"parcel")</f>
        <v>#VALUE!</v>
      </c>
      <c r="AN537" t="e">
        <f t="shared" si="44"/>
        <v>#VALUE!</v>
      </c>
      <c r="AO537" t="e">
        <f t="shared" si="45"/>
        <v>#VALUE!</v>
      </c>
      <c r="AP537" t="e">
        <f t="shared" si="46"/>
        <v>#VALUE!</v>
      </c>
      <c r="AQ537">
        <f t="shared" si="47"/>
        <v>9</v>
      </c>
      <c r="AR537" t="str">
        <f t="shared" si="48"/>
        <v>저</v>
      </c>
    </row>
    <row r="538" spans="32:44" x14ac:dyDescent="0.3">
      <c r="AF538" s="8" t="e" cm="1">
        <f t="array" ref="AF5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8" s="8" t="e" cm="1">
        <f t="array" ref="AG538">_xlfn.TEXTJOIN(",",TRUE,IF(지하철역사_IC!$B$2:$B$1282=AF538,지하철역사_IC!$A$2:$A$1282,""))</f>
        <v>#VALUE!</v>
      </c>
      <c r="AH538" s="9" t="e" cm="1">
        <f t="array" ref="AH538">RADIANS(SMALL(SQRT((지하철역사_IC!$D$2:$D$1282-표3_[[#This Row],[위도]])^2+(지하철역사_IC!$E$2:$E$1282-표3_[[#This Row],[경도]])^2),1))*6378137</f>
        <v>#VALUE!</v>
      </c>
      <c r="AI538" s="8" t="e" cm="1">
        <f t="array" ref="AI538">_xlfn.LET(_xlpm.data,(지하철역사_IC!$V$2:$V$225-표3_[[#This Row],[위도]])^2+(지하철역사_IC!$T$2:$T$225-표3_[[#This Row],[경도]])^2,INDEX(지하철역사_IC!$Q$2:$Q$439,MATCH(MIN(_xlpm.data),_xlpm.data,0)))</f>
        <v>#VALUE!</v>
      </c>
      <c r="AJ538" s="8" t="e" cm="1">
        <f t="array" ref="AJ538">_xlfn.TEXTJOIN(",",TRUE,IF(지하철역사_IC!$Q$2:$Q$439=AI538,지하철역사_IC!$P$2:$P$439,""))</f>
        <v>#VALUE!</v>
      </c>
      <c r="AK538" s="9" t="e" cm="1">
        <f t="array" ref="AK538">RADIANS(SMALL(SQRT((지하철역사_IC!$V$2:$V$439-표3_[[#This Row],[위도]])^2+(지하철역사_IC!$T$2:$T$439-표3_[[#This Row],[경도]])^2),1))*6378137</f>
        <v>#VALUE!</v>
      </c>
      <c r="AL538" t="str" cm="1">
        <f t="array" ref="AL5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8" t="e" cm="1">
        <f t="array" ref="AM538">kakaolatlon(표3_[[#This Row],[위도]],표3_[[#This Row],[경도]],"parcel")</f>
        <v>#VALUE!</v>
      </c>
      <c r="AN538" t="e">
        <f t="shared" si="44"/>
        <v>#VALUE!</v>
      </c>
      <c r="AO538" t="e">
        <f t="shared" si="45"/>
        <v>#VALUE!</v>
      </c>
      <c r="AP538" t="e">
        <f t="shared" si="46"/>
        <v>#VALUE!</v>
      </c>
      <c r="AQ538">
        <f t="shared" si="47"/>
        <v>9</v>
      </c>
      <c r="AR538" t="str">
        <f t="shared" si="48"/>
        <v>저</v>
      </c>
    </row>
    <row r="539" spans="32:44" x14ac:dyDescent="0.3">
      <c r="AF539" s="8" t="e" cm="1">
        <f t="array" ref="AF5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39" s="8" t="e" cm="1">
        <f t="array" ref="AG539">_xlfn.TEXTJOIN(",",TRUE,IF(지하철역사_IC!$B$2:$B$1282=AF539,지하철역사_IC!$A$2:$A$1282,""))</f>
        <v>#VALUE!</v>
      </c>
      <c r="AH539" s="9" t="e" cm="1">
        <f t="array" ref="AH539">RADIANS(SMALL(SQRT((지하철역사_IC!$D$2:$D$1282-표3_[[#This Row],[위도]])^2+(지하철역사_IC!$E$2:$E$1282-표3_[[#This Row],[경도]])^2),1))*6378137</f>
        <v>#VALUE!</v>
      </c>
      <c r="AI539" s="8" t="e" cm="1">
        <f t="array" ref="AI539">_xlfn.LET(_xlpm.data,(지하철역사_IC!$V$2:$V$225-표3_[[#This Row],[위도]])^2+(지하철역사_IC!$T$2:$T$225-표3_[[#This Row],[경도]])^2,INDEX(지하철역사_IC!$Q$2:$Q$439,MATCH(MIN(_xlpm.data),_xlpm.data,0)))</f>
        <v>#VALUE!</v>
      </c>
      <c r="AJ539" s="8" t="e" cm="1">
        <f t="array" ref="AJ539">_xlfn.TEXTJOIN(",",TRUE,IF(지하철역사_IC!$Q$2:$Q$439=AI539,지하철역사_IC!$P$2:$P$439,""))</f>
        <v>#VALUE!</v>
      </c>
      <c r="AK539" s="9" t="e" cm="1">
        <f t="array" ref="AK539">RADIANS(SMALL(SQRT((지하철역사_IC!$V$2:$V$439-표3_[[#This Row],[위도]])^2+(지하철역사_IC!$T$2:$T$439-표3_[[#This Row],[경도]])^2),1))*6378137</f>
        <v>#VALUE!</v>
      </c>
      <c r="AL539" t="str" cm="1">
        <f t="array" ref="AL5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39" t="e" cm="1">
        <f t="array" ref="AM539">kakaolatlon(표3_[[#This Row],[위도]],표3_[[#This Row],[경도]],"parcel")</f>
        <v>#VALUE!</v>
      </c>
      <c r="AN539" t="e">
        <f t="shared" si="44"/>
        <v>#VALUE!</v>
      </c>
      <c r="AO539" t="e">
        <f t="shared" si="45"/>
        <v>#VALUE!</v>
      </c>
      <c r="AP539" t="e">
        <f t="shared" si="46"/>
        <v>#VALUE!</v>
      </c>
      <c r="AQ539">
        <f t="shared" si="47"/>
        <v>9</v>
      </c>
      <c r="AR539" t="str">
        <f t="shared" si="48"/>
        <v>저</v>
      </c>
    </row>
    <row r="540" spans="32:44" x14ac:dyDescent="0.3">
      <c r="AF540" s="8" t="e" cm="1">
        <f t="array" ref="AF5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0" s="8" t="e" cm="1">
        <f t="array" ref="AG540">_xlfn.TEXTJOIN(",",TRUE,IF(지하철역사_IC!$B$2:$B$1282=AF540,지하철역사_IC!$A$2:$A$1282,""))</f>
        <v>#VALUE!</v>
      </c>
      <c r="AH540" s="9" t="e" cm="1">
        <f t="array" ref="AH540">RADIANS(SMALL(SQRT((지하철역사_IC!$D$2:$D$1282-표3_[[#This Row],[위도]])^2+(지하철역사_IC!$E$2:$E$1282-표3_[[#This Row],[경도]])^2),1))*6378137</f>
        <v>#VALUE!</v>
      </c>
      <c r="AI540" s="8" t="e" cm="1">
        <f t="array" ref="AI540">_xlfn.LET(_xlpm.data,(지하철역사_IC!$V$2:$V$225-표3_[[#This Row],[위도]])^2+(지하철역사_IC!$T$2:$T$225-표3_[[#This Row],[경도]])^2,INDEX(지하철역사_IC!$Q$2:$Q$439,MATCH(MIN(_xlpm.data),_xlpm.data,0)))</f>
        <v>#VALUE!</v>
      </c>
      <c r="AJ540" s="8" t="e" cm="1">
        <f t="array" ref="AJ540">_xlfn.TEXTJOIN(",",TRUE,IF(지하철역사_IC!$Q$2:$Q$439=AI540,지하철역사_IC!$P$2:$P$439,""))</f>
        <v>#VALUE!</v>
      </c>
      <c r="AK540" s="9" t="e" cm="1">
        <f t="array" ref="AK540">RADIANS(SMALL(SQRT((지하철역사_IC!$V$2:$V$439-표3_[[#This Row],[위도]])^2+(지하철역사_IC!$T$2:$T$439-표3_[[#This Row],[경도]])^2),1))*6378137</f>
        <v>#VALUE!</v>
      </c>
      <c r="AL540" t="str" cm="1">
        <f t="array" ref="AL5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0" t="e" cm="1">
        <f t="array" ref="AM540">kakaolatlon(표3_[[#This Row],[위도]],표3_[[#This Row],[경도]],"parcel")</f>
        <v>#VALUE!</v>
      </c>
      <c r="AN540" t="e">
        <f t="shared" si="44"/>
        <v>#VALUE!</v>
      </c>
      <c r="AO540" t="e">
        <f t="shared" si="45"/>
        <v>#VALUE!</v>
      </c>
      <c r="AP540" t="e">
        <f t="shared" si="46"/>
        <v>#VALUE!</v>
      </c>
      <c r="AQ540">
        <f t="shared" si="47"/>
        <v>9</v>
      </c>
      <c r="AR540" t="str">
        <f t="shared" si="48"/>
        <v>저</v>
      </c>
    </row>
    <row r="541" spans="32:44" x14ac:dyDescent="0.3">
      <c r="AF541" s="8" t="e" cm="1">
        <f t="array" ref="AF5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1" s="8" t="e" cm="1">
        <f t="array" ref="AG541">_xlfn.TEXTJOIN(",",TRUE,IF(지하철역사_IC!$B$2:$B$1282=AF541,지하철역사_IC!$A$2:$A$1282,""))</f>
        <v>#VALUE!</v>
      </c>
      <c r="AH541" s="9" t="e" cm="1">
        <f t="array" ref="AH541">RADIANS(SMALL(SQRT((지하철역사_IC!$D$2:$D$1282-표3_[[#This Row],[위도]])^2+(지하철역사_IC!$E$2:$E$1282-표3_[[#This Row],[경도]])^2),1))*6378137</f>
        <v>#VALUE!</v>
      </c>
      <c r="AI541" s="8" t="e" cm="1">
        <f t="array" ref="AI541">_xlfn.LET(_xlpm.data,(지하철역사_IC!$V$2:$V$225-표3_[[#This Row],[위도]])^2+(지하철역사_IC!$T$2:$T$225-표3_[[#This Row],[경도]])^2,INDEX(지하철역사_IC!$Q$2:$Q$439,MATCH(MIN(_xlpm.data),_xlpm.data,0)))</f>
        <v>#VALUE!</v>
      </c>
      <c r="AJ541" s="8" t="e" cm="1">
        <f t="array" ref="AJ541">_xlfn.TEXTJOIN(",",TRUE,IF(지하철역사_IC!$Q$2:$Q$439=AI541,지하철역사_IC!$P$2:$P$439,""))</f>
        <v>#VALUE!</v>
      </c>
      <c r="AK541" s="9" t="e" cm="1">
        <f t="array" ref="AK541">RADIANS(SMALL(SQRT((지하철역사_IC!$V$2:$V$439-표3_[[#This Row],[위도]])^2+(지하철역사_IC!$T$2:$T$439-표3_[[#This Row],[경도]])^2),1))*6378137</f>
        <v>#VALUE!</v>
      </c>
      <c r="AL541" t="str" cm="1">
        <f t="array" ref="AL5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1" t="e" cm="1">
        <f t="array" ref="AM541">kakaolatlon(표3_[[#This Row],[위도]],표3_[[#This Row],[경도]],"parcel")</f>
        <v>#VALUE!</v>
      </c>
      <c r="AN541" t="e">
        <f t="shared" si="44"/>
        <v>#VALUE!</v>
      </c>
      <c r="AO541" t="e">
        <f t="shared" si="45"/>
        <v>#VALUE!</v>
      </c>
      <c r="AP541" t="e">
        <f t="shared" si="46"/>
        <v>#VALUE!</v>
      </c>
      <c r="AQ541">
        <f t="shared" si="47"/>
        <v>9</v>
      </c>
      <c r="AR541" t="str">
        <f t="shared" si="48"/>
        <v>저</v>
      </c>
    </row>
    <row r="542" spans="32:44" x14ac:dyDescent="0.3">
      <c r="AF542" s="8" t="e" cm="1">
        <f t="array" ref="AF5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2" s="8" t="e" cm="1">
        <f t="array" ref="AG542">_xlfn.TEXTJOIN(",",TRUE,IF(지하철역사_IC!$B$2:$B$1282=AF542,지하철역사_IC!$A$2:$A$1282,""))</f>
        <v>#VALUE!</v>
      </c>
      <c r="AH542" s="9" t="e" cm="1">
        <f t="array" ref="AH542">RADIANS(SMALL(SQRT((지하철역사_IC!$D$2:$D$1282-표3_[[#This Row],[위도]])^2+(지하철역사_IC!$E$2:$E$1282-표3_[[#This Row],[경도]])^2),1))*6378137</f>
        <v>#VALUE!</v>
      </c>
      <c r="AI542" s="8" t="e" cm="1">
        <f t="array" ref="AI542">_xlfn.LET(_xlpm.data,(지하철역사_IC!$V$2:$V$225-표3_[[#This Row],[위도]])^2+(지하철역사_IC!$T$2:$T$225-표3_[[#This Row],[경도]])^2,INDEX(지하철역사_IC!$Q$2:$Q$439,MATCH(MIN(_xlpm.data),_xlpm.data,0)))</f>
        <v>#VALUE!</v>
      </c>
      <c r="AJ542" s="8" t="e" cm="1">
        <f t="array" ref="AJ542">_xlfn.TEXTJOIN(",",TRUE,IF(지하철역사_IC!$Q$2:$Q$439=AI542,지하철역사_IC!$P$2:$P$439,""))</f>
        <v>#VALUE!</v>
      </c>
      <c r="AK542" s="9" t="e" cm="1">
        <f t="array" ref="AK542">RADIANS(SMALL(SQRT((지하철역사_IC!$V$2:$V$439-표3_[[#This Row],[위도]])^2+(지하철역사_IC!$T$2:$T$439-표3_[[#This Row],[경도]])^2),1))*6378137</f>
        <v>#VALUE!</v>
      </c>
      <c r="AL542" t="str" cm="1">
        <f t="array" ref="AL5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2" t="e" cm="1">
        <f t="array" ref="AM542">kakaolatlon(표3_[[#This Row],[위도]],표3_[[#This Row],[경도]],"parcel")</f>
        <v>#VALUE!</v>
      </c>
      <c r="AN542" t="e">
        <f t="shared" si="44"/>
        <v>#VALUE!</v>
      </c>
      <c r="AO542" t="e">
        <f t="shared" si="45"/>
        <v>#VALUE!</v>
      </c>
      <c r="AP542" t="e">
        <f t="shared" si="46"/>
        <v>#VALUE!</v>
      </c>
      <c r="AQ542">
        <f t="shared" si="47"/>
        <v>9</v>
      </c>
      <c r="AR542" t="str">
        <f t="shared" si="48"/>
        <v>저</v>
      </c>
    </row>
    <row r="543" spans="32:44" x14ac:dyDescent="0.3">
      <c r="AF543" s="8" t="e" cm="1">
        <f t="array" ref="AF5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3" s="8" t="e" cm="1">
        <f t="array" ref="AG543">_xlfn.TEXTJOIN(",",TRUE,IF(지하철역사_IC!$B$2:$B$1282=AF543,지하철역사_IC!$A$2:$A$1282,""))</f>
        <v>#VALUE!</v>
      </c>
      <c r="AH543" s="9" t="e" cm="1">
        <f t="array" ref="AH543">RADIANS(SMALL(SQRT((지하철역사_IC!$D$2:$D$1282-표3_[[#This Row],[위도]])^2+(지하철역사_IC!$E$2:$E$1282-표3_[[#This Row],[경도]])^2),1))*6378137</f>
        <v>#VALUE!</v>
      </c>
      <c r="AI543" s="8" t="e" cm="1">
        <f t="array" ref="AI543">_xlfn.LET(_xlpm.data,(지하철역사_IC!$V$2:$V$225-표3_[[#This Row],[위도]])^2+(지하철역사_IC!$T$2:$T$225-표3_[[#This Row],[경도]])^2,INDEX(지하철역사_IC!$Q$2:$Q$439,MATCH(MIN(_xlpm.data),_xlpm.data,0)))</f>
        <v>#VALUE!</v>
      </c>
      <c r="AJ543" s="8" t="e" cm="1">
        <f t="array" ref="AJ543">_xlfn.TEXTJOIN(",",TRUE,IF(지하철역사_IC!$Q$2:$Q$439=AI543,지하철역사_IC!$P$2:$P$439,""))</f>
        <v>#VALUE!</v>
      </c>
      <c r="AK543" s="9" t="e" cm="1">
        <f t="array" ref="AK543">RADIANS(SMALL(SQRT((지하철역사_IC!$V$2:$V$439-표3_[[#This Row],[위도]])^2+(지하철역사_IC!$T$2:$T$439-표3_[[#This Row],[경도]])^2),1))*6378137</f>
        <v>#VALUE!</v>
      </c>
      <c r="AL543" t="str" cm="1">
        <f t="array" ref="AL5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3" t="e" cm="1">
        <f t="array" ref="AM543">kakaolatlon(표3_[[#This Row],[위도]],표3_[[#This Row],[경도]],"parcel")</f>
        <v>#VALUE!</v>
      </c>
      <c r="AN543" t="e">
        <f t="shared" si="44"/>
        <v>#VALUE!</v>
      </c>
      <c r="AO543" t="e">
        <f t="shared" si="45"/>
        <v>#VALUE!</v>
      </c>
      <c r="AP543" t="e">
        <f t="shared" si="46"/>
        <v>#VALUE!</v>
      </c>
      <c r="AQ543">
        <f t="shared" si="47"/>
        <v>9</v>
      </c>
      <c r="AR543" t="str">
        <f t="shared" si="48"/>
        <v>저</v>
      </c>
    </row>
    <row r="544" spans="32:44" x14ac:dyDescent="0.3">
      <c r="AF544" s="8" t="e" cm="1">
        <f t="array" ref="AF5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4" s="8" t="e" cm="1">
        <f t="array" ref="AG544">_xlfn.TEXTJOIN(",",TRUE,IF(지하철역사_IC!$B$2:$B$1282=AF544,지하철역사_IC!$A$2:$A$1282,""))</f>
        <v>#VALUE!</v>
      </c>
      <c r="AH544" s="9" t="e" cm="1">
        <f t="array" ref="AH544">RADIANS(SMALL(SQRT((지하철역사_IC!$D$2:$D$1282-표3_[[#This Row],[위도]])^2+(지하철역사_IC!$E$2:$E$1282-표3_[[#This Row],[경도]])^2),1))*6378137</f>
        <v>#VALUE!</v>
      </c>
      <c r="AI544" s="8" t="e" cm="1">
        <f t="array" ref="AI544">_xlfn.LET(_xlpm.data,(지하철역사_IC!$V$2:$V$225-표3_[[#This Row],[위도]])^2+(지하철역사_IC!$T$2:$T$225-표3_[[#This Row],[경도]])^2,INDEX(지하철역사_IC!$Q$2:$Q$439,MATCH(MIN(_xlpm.data),_xlpm.data,0)))</f>
        <v>#VALUE!</v>
      </c>
      <c r="AJ544" s="8" t="e" cm="1">
        <f t="array" ref="AJ544">_xlfn.TEXTJOIN(",",TRUE,IF(지하철역사_IC!$Q$2:$Q$439=AI544,지하철역사_IC!$P$2:$P$439,""))</f>
        <v>#VALUE!</v>
      </c>
      <c r="AK544" s="9" t="e" cm="1">
        <f t="array" ref="AK544">RADIANS(SMALL(SQRT((지하철역사_IC!$V$2:$V$439-표3_[[#This Row],[위도]])^2+(지하철역사_IC!$T$2:$T$439-표3_[[#This Row],[경도]])^2),1))*6378137</f>
        <v>#VALUE!</v>
      </c>
      <c r="AL544" t="str" cm="1">
        <f t="array" ref="AL5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4" t="e" cm="1">
        <f t="array" ref="AM544">kakaolatlon(표3_[[#This Row],[위도]],표3_[[#This Row],[경도]],"parcel")</f>
        <v>#VALUE!</v>
      </c>
      <c r="AN544" t="e">
        <f t="shared" si="44"/>
        <v>#VALUE!</v>
      </c>
      <c r="AO544" t="e">
        <f t="shared" si="45"/>
        <v>#VALUE!</v>
      </c>
      <c r="AP544" t="e">
        <f t="shared" si="46"/>
        <v>#VALUE!</v>
      </c>
      <c r="AQ544">
        <f t="shared" si="47"/>
        <v>9</v>
      </c>
      <c r="AR544" t="str">
        <f t="shared" si="48"/>
        <v>저</v>
      </c>
    </row>
    <row r="545" spans="32:44" x14ac:dyDescent="0.3">
      <c r="AF545" s="8" t="e" cm="1">
        <f t="array" ref="AF5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5" s="8" t="e" cm="1">
        <f t="array" ref="AG545">_xlfn.TEXTJOIN(",",TRUE,IF(지하철역사_IC!$B$2:$B$1282=AF545,지하철역사_IC!$A$2:$A$1282,""))</f>
        <v>#VALUE!</v>
      </c>
      <c r="AH545" s="9" t="e" cm="1">
        <f t="array" ref="AH545">RADIANS(SMALL(SQRT((지하철역사_IC!$D$2:$D$1282-표3_[[#This Row],[위도]])^2+(지하철역사_IC!$E$2:$E$1282-표3_[[#This Row],[경도]])^2),1))*6378137</f>
        <v>#VALUE!</v>
      </c>
      <c r="AI545" s="8" t="e" cm="1">
        <f t="array" ref="AI545">_xlfn.LET(_xlpm.data,(지하철역사_IC!$V$2:$V$225-표3_[[#This Row],[위도]])^2+(지하철역사_IC!$T$2:$T$225-표3_[[#This Row],[경도]])^2,INDEX(지하철역사_IC!$Q$2:$Q$439,MATCH(MIN(_xlpm.data),_xlpm.data,0)))</f>
        <v>#VALUE!</v>
      </c>
      <c r="AJ545" s="8" t="e" cm="1">
        <f t="array" ref="AJ545">_xlfn.TEXTJOIN(",",TRUE,IF(지하철역사_IC!$Q$2:$Q$439=AI545,지하철역사_IC!$P$2:$P$439,""))</f>
        <v>#VALUE!</v>
      </c>
      <c r="AK545" s="9" t="e" cm="1">
        <f t="array" ref="AK545">RADIANS(SMALL(SQRT((지하철역사_IC!$V$2:$V$439-표3_[[#This Row],[위도]])^2+(지하철역사_IC!$T$2:$T$439-표3_[[#This Row],[경도]])^2),1))*6378137</f>
        <v>#VALUE!</v>
      </c>
      <c r="AL545" t="str" cm="1">
        <f t="array" ref="AL5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5" t="e" cm="1">
        <f t="array" ref="AM545">kakaolatlon(표3_[[#This Row],[위도]],표3_[[#This Row],[경도]],"parcel")</f>
        <v>#VALUE!</v>
      </c>
      <c r="AN545" t="e">
        <f t="shared" si="44"/>
        <v>#VALUE!</v>
      </c>
      <c r="AO545" t="e">
        <f t="shared" si="45"/>
        <v>#VALUE!</v>
      </c>
      <c r="AP545" t="e">
        <f t="shared" si="46"/>
        <v>#VALUE!</v>
      </c>
      <c r="AQ545">
        <f t="shared" si="47"/>
        <v>9</v>
      </c>
      <c r="AR545" t="str">
        <f t="shared" si="48"/>
        <v>저</v>
      </c>
    </row>
    <row r="546" spans="32:44" x14ac:dyDescent="0.3">
      <c r="AF546" s="8" t="e" cm="1">
        <f t="array" ref="AF5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6" s="8" t="e" cm="1">
        <f t="array" ref="AG546">_xlfn.TEXTJOIN(",",TRUE,IF(지하철역사_IC!$B$2:$B$1282=AF546,지하철역사_IC!$A$2:$A$1282,""))</f>
        <v>#VALUE!</v>
      </c>
      <c r="AH546" s="9" t="e" cm="1">
        <f t="array" ref="AH546">RADIANS(SMALL(SQRT((지하철역사_IC!$D$2:$D$1282-표3_[[#This Row],[위도]])^2+(지하철역사_IC!$E$2:$E$1282-표3_[[#This Row],[경도]])^2),1))*6378137</f>
        <v>#VALUE!</v>
      </c>
      <c r="AI546" s="8" t="e" cm="1">
        <f t="array" ref="AI546">_xlfn.LET(_xlpm.data,(지하철역사_IC!$V$2:$V$225-표3_[[#This Row],[위도]])^2+(지하철역사_IC!$T$2:$T$225-표3_[[#This Row],[경도]])^2,INDEX(지하철역사_IC!$Q$2:$Q$439,MATCH(MIN(_xlpm.data),_xlpm.data,0)))</f>
        <v>#VALUE!</v>
      </c>
      <c r="AJ546" s="8" t="e" cm="1">
        <f t="array" ref="AJ546">_xlfn.TEXTJOIN(",",TRUE,IF(지하철역사_IC!$Q$2:$Q$439=AI546,지하철역사_IC!$P$2:$P$439,""))</f>
        <v>#VALUE!</v>
      </c>
      <c r="AK546" s="9" t="e" cm="1">
        <f t="array" ref="AK546">RADIANS(SMALL(SQRT((지하철역사_IC!$V$2:$V$439-표3_[[#This Row],[위도]])^2+(지하철역사_IC!$T$2:$T$439-표3_[[#This Row],[경도]])^2),1))*6378137</f>
        <v>#VALUE!</v>
      </c>
      <c r="AL546" t="str" cm="1">
        <f t="array" ref="AL5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6" t="e" cm="1">
        <f t="array" ref="AM546">kakaolatlon(표3_[[#This Row],[위도]],표3_[[#This Row],[경도]],"parcel")</f>
        <v>#VALUE!</v>
      </c>
      <c r="AN546" t="e">
        <f t="shared" si="44"/>
        <v>#VALUE!</v>
      </c>
      <c r="AO546" t="e">
        <f t="shared" si="45"/>
        <v>#VALUE!</v>
      </c>
      <c r="AP546" t="e">
        <f t="shared" si="46"/>
        <v>#VALUE!</v>
      </c>
      <c r="AQ546">
        <f t="shared" si="47"/>
        <v>9</v>
      </c>
      <c r="AR546" t="str">
        <f t="shared" si="48"/>
        <v>저</v>
      </c>
    </row>
    <row r="547" spans="32:44" x14ac:dyDescent="0.3">
      <c r="AF547" s="8" t="e" cm="1">
        <f t="array" ref="AF5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7" s="8" t="e" cm="1">
        <f t="array" ref="AG547">_xlfn.TEXTJOIN(",",TRUE,IF(지하철역사_IC!$B$2:$B$1282=AF547,지하철역사_IC!$A$2:$A$1282,""))</f>
        <v>#VALUE!</v>
      </c>
      <c r="AH547" s="9" t="e" cm="1">
        <f t="array" ref="AH547">RADIANS(SMALL(SQRT((지하철역사_IC!$D$2:$D$1282-표3_[[#This Row],[위도]])^2+(지하철역사_IC!$E$2:$E$1282-표3_[[#This Row],[경도]])^2),1))*6378137</f>
        <v>#VALUE!</v>
      </c>
      <c r="AI547" s="8" t="e" cm="1">
        <f t="array" ref="AI547">_xlfn.LET(_xlpm.data,(지하철역사_IC!$V$2:$V$225-표3_[[#This Row],[위도]])^2+(지하철역사_IC!$T$2:$T$225-표3_[[#This Row],[경도]])^2,INDEX(지하철역사_IC!$Q$2:$Q$439,MATCH(MIN(_xlpm.data),_xlpm.data,0)))</f>
        <v>#VALUE!</v>
      </c>
      <c r="AJ547" s="8" t="e" cm="1">
        <f t="array" ref="AJ547">_xlfn.TEXTJOIN(",",TRUE,IF(지하철역사_IC!$Q$2:$Q$439=AI547,지하철역사_IC!$P$2:$P$439,""))</f>
        <v>#VALUE!</v>
      </c>
      <c r="AK547" s="9" t="e" cm="1">
        <f t="array" ref="AK547">RADIANS(SMALL(SQRT((지하철역사_IC!$V$2:$V$439-표3_[[#This Row],[위도]])^2+(지하철역사_IC!$T$2:$T$439-표3_[[#This Row],[경도]])^2),1))*6378137</f>
        <v>#VALUE!</v>
      </c>
      <c r="AL547" t="str" cm="1">
        <f t="array" ref="AL5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7" t="e" cm="1">
        <f t="array" ref="AM547">kakaolatlon(표3_[[#This Row],[위도]],표3_[[#This Row],[경도]],"parcel")</f>
        <v>#VALUE!</v>
      </c>
      <c r="AN547" t="e">
        <f t="shared" si="44"/>
        <v>#VALUE!</v>
      </c>
      <c r="AO547" t="e">
        <f t="shared" si="45"/>
        <v>#VALUE!</v>
      </c>
      <c r="AP547" t="e">
        <f t="shared" si="46"/>
        <v>#VALUE!</v>
      </c>
      <c r="AQ547">
        <f t="shared" si="47"/>
        <v>9</v>
      </c>
      <c r="AR547" t="str">
        <f t="shared" si="48"/>
        <v>저</v>
      </c>
    </row>
    <row r="548" spans="32:44" x14ac:dyDescent="0.3">
      <c r="AF548" s="8" t="e" cm="1">
        <f t="array" ref="AF5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8" s="8" t="e" cm="1">
        <f t="array" ref="AG548">_xlfn.TEXTJOIN(",",TRUE,IF(지하철역사_IC!$B$2:$B$1282=AF548,지하철역사_IC!$A$2:$A$1282,""))</f>
        <v>#VALUE!</v>
      </c>
      <c r="AH548" s="9" t="e" cm="1">
        <f t="array" ref="AH548">RADIANS(SMALL(SQRT((지하철역사_IC!$D$2:$D$1282-표3_[[#This Row],[위도]])^2+(지하철역사_IC!$E$2:$E$1282-표3_[[#This Row],[경도]])^2),1))*6378137</f>
        <v>#VALUE!</v>
      </c>
      <c r="AI548" s="8" t="e" cm="1">
        <f t="array" ref="AI548">_xlfn.LET(_xlpm.data,(지하철역사_IC!$V$2:$V$225-표3_[[#This Row],[위도]])^2+(지하철역사_IC!$T$2:$T$225-표3_[[#This Row],[경도]])^2,INDEX(지하철역사_IC!$Q$2:$Q$439,MATCH(MIN(_xlpm.data),_xlpm.data,0)))</f>
        <v>#VALUE!</v>
      </c>
      <c r="AJ548" s="8" t="e" cm="1">
        <f t="array" ref="AJ548">_xlfn.TEXTJOIN(",",TRUE,IF(지하철역사_IC!$Q$2:$Q$439=AI548,지하철역사_IC!$P$2:$P$439,""))</f>
        <v>#VALUE!</v>
      </c>
      <c r="AK548" s="9" t="e" cm="1">
        <f t="array" ref="AK548">RADIANS(SMALL(SQRT((지하철역사_IC!$V$2:$V$439-표3_[[#This Row],[위도]])^2+(지하철역사_IC!$T$2:$T$439-표3_[[#This Row],[경도]])^2),1))*6378137</f>
        <v>#VALUE!</v>
      </c>
      <c r="AL548" t="str" cm="1">
        <f t="array" ref="AL5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8" t="e" cm="1">
        <f t="array" ref="AM548">kakaolatlon(표3_[[#This Row],[위도]],표3_[[#This Row],[경도]],"parcel")</f>
        <v>#VALUE!</v>
      </c>
      <c r="AN548" t="e">
        <f t="shared" si="44"/>
        <v>#VALUE!</v>
      </c>
      <c r="AO548" t="e">
        <f t="shared" si="45"/>
        <v>#VALUE!</v>
      </c>
      <c r="AP548" t="e">
        <f t="shared" si="46"/>
        <v>#VALUE!</v>
      </c>
      <c r="AQ548">
        <f t="shared" si="47"/>
        <v>9</v>
      </c>
      <c r="AR548" t="str">
        <f t="shared" si="48"/>
        <v>저</v>
      </c>
    </row>
    <row r="549" spans="32:44" x14ac:dyDescent="0.3">
      <c r="AF549" s="8" t="e" cm="1">
        <f t="array" ref="AF5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49" s="8" t="e" cm="1">
        <f t="array" ref="AG549">_xlfn.TEXTJOIN(",",TRUE,IF(지하철역사_IC!$B$2:$B$1282=AF549,지하철역사_IC!$A$2:$A$1282,""))</f>
        <v>#VALUE!</v>
      </c>
      <c r="AH549" s="9" t="e" cm="1">
        <f t="array" ref="AH549">RADIANS(SMALL(SQRT((지하철역사_IC!$D$2:$D$1282-표3_[[#This Row],[위도]])^2+(지하철역사_IC!$E$2:$E$1282-표3_[[#This Row],[경도]])^2),1))*6378137</f>
        <v>#VALUE!</v>
      </c>
      <c r="AI549" s="8" t="e" cm="1">
        <f t="array" ref="AI549">_xlfn.LET(_xlpm.data,(지하철역사_IC!$V$2:$V$225-표3_[[#This Row],[위도]])^2+(지하철역사_IC!$T$2:$T$225-표3_[[#This Row],[경도]])^2,INDEX(지하철역사_IC!$Q$2:$Q$439,MATCH(MIN(_xlpm.data),_xlpm.data,0)))</f>
        <v>#VALUE!</v>
      </c>
      <c r="AJ549" s="8" t="e" cm="1">
        <f t="array" ref="AJ549">_xlfn.TEXTJOIN(",",TRUE,IF(지하철역사_IC!$Q$2:$Q$439=AI549,지하철역사_IC!$P$2:$P$439,""))</f>
        <v>#VALUE!</v>
      </c>
      <c r="AK549" s="9" t="e" cm="1">
        <f t="array" ref="AK549">RADIANS(SMALL(SQRT((지하철역사_IC!$V$2:$V$439-표3_[[#This Row],[위도]])^2+(지하철역사_IC!$T$2:$T$439-표3_[[#This Row],[경도]])^2),1))*6378137</f>
        <v>#VALUE!</v>
      </c>
      <c r="AL549" t="str" cm="1">
        <f t="array" ref="AL5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49" t="e" cm="1">
        <f t="array" ref="AM549">kakaolatlon(표3_[[#This Row],[위도]],표3_[[#This Row],[경도]],"parcel")</f>
        <v>#VALUE!</v>
      </c>
      <c r="AN549" t="e">
        <f t="shared" si="44"/>
        <v>#VALUE!</v>
      </c>
      <c r="AO549" t="e">
        <f t="shared" si="45"/>
        <v>#VALUE!</v>
      </c>
      <c r="AP549" t="e">
        <f t="shared" si="46"/>
        <v>#VALUE!</v>
      </c>
      <c r="AQ549">
        <f t="shared" si="47"/>
        <v>9</v>
      </c>
      <c r="AR549" t="str">
        <f t="shared" si="48"/>
        <v>저</v>
      </c>
    </row>
    <row r="550" spans="32:44" x14ac:dyDescent="0.3">
      <c r="AF550" s="8" t="e" cm="1">
        <f t="array" ref="AF5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0" s="8" t="e" cm="1">
        <f t="array" ref="AG550">_xlfn.TEXTJOIN(",",TRUE,IF(지하철역사_IC!$B$2:$B$1282=AF550,지하철역사_IC!$A$2:$A$1282,""))</f>
        <v>#VALUE!</v>
      </c>
      <c r="AH550" s="9" t="e" cm="1">
        <f t="array" ref="AH550">RADIANS(SMALL(SQRT((지하철역사_IC!$D$2:$D$1282-표3_[[#This Row],[위도]])^2+(지하철역사_IC!$E$2:$E$1282-표3_[[#This Row],[경도]])^2),1))*6378137</f>
        <v>#VALUE!</v>
      </c>
      <c r="AI550" s="8" t="e" cm="1">
        <f t="array" ref="AI550">_xlfn.LET(_xlpm.data,(지하철역사_IC!$V$2:$V$225-표3_[[#This Row],[위도]])^2+(지하철역사_IC!$T$2:$T$225-표3_[[#This Row],[경도]])^2,INDEX(지하철역사_IC!$Q$2:$Q$439,MATCH(MIN(_xlpm.data),_xlpm.data,0)))</f>
        <v>#VALUE!</v>
      </c>
      <c r="AJ550" s="8" t="e" cm="1">
        <f t="array" ref="AJ550">_xlfn.TEXTJOIN(",",TRUE,IF(지하철역사_IC!$Q$2:$Q$439=AI550,지하철역사_IC!$P$2:$P$439,""))</f>
        <v>#VALUE!</v>
      </c>
      <c r="AK550" s="9" t="e" cm="1">
        <f t="array" ref="AK550">RADIANS(SMALL(SQRT((지하철역사_IC!$V$2:$V$439-표3_[[#This Row],[위도]])^2+(지하철역사_IC!$T$2:$T$439-표3_[[#This Row],[경도]])^2),1))*6378137</f>
        <v>#VALUE!</v>
      </c>
      <c r="AL550" t="str" cm="1">
        <f t="array" ref="AL5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0" t="e" cm="1">
        <f t="array" ref="AM550">kakaolatlon(표3_[[#This Row],[위도]],표3_[[#This Row],[경도]],"parcel")</f>
        <v>#VALUE!</v>
      </c>
      <c r="AN550" t="e">
        <f t="shared" si="44"/>
        <v>#VALUE!</v>
      </c>
      <c r="AO550" t="e">
        <f t="shared" si="45"/>
        <v>#VALUE!</v>
      </c>
      <c r="AP550" t="e">
        <f t="shared" si="46"/>
        <v>#VALUE!</v>
      </c>
      <c r="AQ550">
        <f t="shared" si="47"/>
        <v>9</v>
      </c>
      <c r="AR550" t="str">
        <f t="shared" si="48"/>
        <v>저</v>
      </c>
    </row>
    <row r="551" spans="32:44" x14ac:dyDescent="0.3">
      <c r="AF551" s="8" t="e" cm="1">
        <f t="array" ref="AF5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1" s="8" t="e" cm="1">
        <f t="array" ref="AG551">_xlfn.TEXTJOIN(",",TRUE,IF(지하철역사_IC!$B$2:$B$1282=AF551,지하철역사_IC!$A$2:$A$1282,""))</f>
        <v>#VALUE!</v>
      </c>
      <c r="AH551" s="9" t="e" cm="1">
        <f t="array" ref="AH551">RADIANS(SMALL(SQRT((지하철역사_IC!$D$2:$D$1282-표3_[[#This Row],[위도]])^2+(지하철역사_IC!$E$2:$E$1282-표3_[[#This Row],[경도]])^2),1))*6378137</f>
        <v>#VALUE!</v>
      </c>
      <c r="AI551" s="8" t="e" cm="1">
        <f t="array" ref="AI551">_xlfn.LET(_xlpm.data,(지하철역사_IC!$V$2:$V$225-표3_[[#This Row],[위도]])^2+(지하철역사_IC!$T$2:$T$225-표3_[[#This Row],[경도]])^2,INDEX(지하철역사_IC!$Q$2:$Q$439,MATCH(MIN(_xlpm.data),_xlpm.data,0)))</f>
        <v>#VALUE!</v>
      </c>
      <c r="AJ551" s="8" t="e" cm="1">
        <f t="array" ref="AJ551">_xlfn.TEXTJOIN(",",TRUE,IF(지하철역사_IC!$Q$2:$Q$439=AI551,지하철역사_IC!$P$2:$P$439,""))</f>
        <v>#VALUE!</v>
      </c>
      <c r="AK551" s="9" t="e" cm="1">
        <f t="array" ref="AK551">RADIANS(SMALL(SQRT((지하철역사_IC!$V$2:$V$439-표3_[[#This Row],[위도]])^2+(지하철역사_IC!$T$2:$T$439-표3_[[#This Row],[경도]])^2),1))*6378137</f>
        <v>#VALUE!</v>
      </c>
      <c r="AL551" t="str" cm="1">
        <f t="array" ref="AL5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1" t="e" cm="1">
        <f t="array" ref="AM551">kakaolatlon(표3_[[#This Row],[위도]],표3_[[#This Row],[경도]],"parcel")</f>
        <v>#VALUE!</v>
      </c>
      <c r="AN551" t="e">
        <f t="shared" si="44"/>
        <v>#VALUE!</v>
      </c>
      <c r="AO551" t="e">
        <f t="shared" si="45"/>
        <v>#VALUE!</v>
      </c>
      <c r="AP551" t="e">
        <f t="shared" si="46"/>
        <v>#VALUE!</v>
      </c>
      <c r="AQ551">
        <f t="shared" si="47"/>
        <v>9</v>
      </c>
      <c r="AR551" t="str">
        <f t="shared" si="48"/>
        <v>저</v>
      </c>
    </row>
    <row r="552" spans="32:44" x14ac:dyDescent="0.3">
      <c r="AF552" s="8" t="e" cm="1">
        <f t="array" ref="AF5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2" s="8" t="e" cm="1">
        <f t="array" ref="AG552">_xlfn.TEXTJOIN(",",TRUE,IF(지하철역사_IC!$B$2:$B$1282=AF552,지하철역사_IC!$A$2:$A$1282,""))</f>
        <v>#VALUE!</v>
      </c>
      <c r="AH552" s="9" t="e" cm="1">
        <f t="array" ref="AH552">RADIANS(SMALL(SQRT((지하철역사_IC!$D$2:$D$1282-표3_[[#This Row],[위도]])^2+(지하철역사_IC!$E$2:$E$1282-표3_[[#This Row],[경도]])^2),1))*6378137</f>
        <v>#VALUE!</v>
      </c>
      <c r="AI552" s="8" t="e" cm="1">
        <f t="array" ref="AI552">_xlfn.LET(_xlpm.data,(지하철역사_IC!$V$2:$V$225-표3_[[#This Row],[위도]])^2+(지하철역사_IC!$T$2:$T$225-표3_[[#This Row],[경도]])^2,INDEX(지하철역사_IC!$Q$2:$Q$439,MATCH(MIN(_xlpm.data),_xlpm.data,0)))</f>
        <v>#VALUE!</v>
      </c>
      <c r="AJ552" s="8" t="e" cm="1">
        <f t="array" ref="AJ552">_xlfn.TEXTJOIN(",",TRUE,IF(지하철역사_IC!$Q$2:$Q$439=AI552,지하철역사_IC!$P$2:$P$439,""))</f>
        <v>#VALUE!</v>
      </c>
      <c r="AK552" s="9" t="e" cm="1">
        <f t="array" ref="AK552">RADIANS(SMALL(SQRT((지하철역사_IC!$V$2:$V$439-표3_[[#This Row],[위도]])^2+(지하철역사_IC!$T$2:$T$439-표3_[[#This Row],[경도]])^2),1))*6378137</f>
        <v>#VALUE!</v>
      </c>
      <c r="AL552" t="str" cm="1">
        <f t="array" ref="AL5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2" t="e" cm="1">
        <f t="array" ref="AM552">kakaolatlon(표3_[[#This Row],[위도]],표3_[[#This Row],[경도]],"parcel")</f>
        <v>#VALUE!</v>
      </c>
      <c r="AN552" t="e">
        <f t="shared" si="44"/>
        <v>#VALUE!</v>
      </c>
      <c r="AO552" t="e">
        <f t="shared" si="45"/>
        <v>#VALUE!</v>
      </c>
      <c r="AP552" t="e">
        <f t="shared" si="46"/>
        <v>#VALUE!</v>
      </c>
      <c r="AQ552">
        <f t="shared" si="47"/>
        <v>9</v>
      </c>
      <c r="AR552" t="str">
        <f t="shared" si="48"/>
        <v>저</v>
      </c>
    </row>
    <row r="553" spans="32:44" x14ac:dyDescent="0.3">
      <c r="AF553" s="8" t="e" cm="1">
        <f t="array" ref="AF5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3" s="8" t="e" cm="1">
        <f t="array" ref="AG553">_xlfn.TEXTJOIN(",",TRUE,IF(지하철역사_IC!$B$2:$B$1282=AF553,지하철역사_IC!$A$2:$A$1282,""))</f>
        <v>#VALUE!</v>
      </c>
      <c r="AH553" s="9" t="e" cm="1">
        <f t="array" ref="AH553">RADIANS(SMALL(SQRT((지하철역사_IC!$D$2:$D$1282-표3_[[#This Row],[위도]])^2+(지하철역사_IC!$E$2:$E$1282-표3_[[#This Row],[경도]])^2),1))*6378137</f>
        <v>#VALUE!</v>
      </c>
      <c r="AI553" s="8" t="e" cm="1">
        <f t="array" ref="AI553">_xlfn.LET(_xlpm.data,(지하철역사_IC!$V$2:$V$225-표3_[[#This Row],[위도]])^2+(지하철역사_IC!$T$2:$T$225-표3_[[#This Row],[경도]])^2,INDEX(지하철역사_IC!$Q$2:$Q$439,MATCH(MIN(_xlpm.data),_xlpm.data,0)))</f>
        <v>#VALUE!</v>
      </c>
      <c r="AJ553" s="8" t="e" cm="1">
        <f t="array" ref="AJ553">_xlfn.TEXTJOIN(",",TRUE,IF(지하철역사_IC!$Q$2:$Q$439=AI553,지하철역사_IC!$P$2:$P$439,""))</f>
        <v>#VALUE!</v>
      </c>
      <c r="AK553" s="9" t="e" cm="1">
        <f t="array" ref="AK553">RADIANS(SMALL(SQRT((지하철역사_IC!$V$2:$V$439-표3_[[#This Row],[위도]])^2+(지하철역사_IC!$T$2:$T$439-표3_[[#This Row],[경도]])^2),1))*6378137</f>
        <v>#VALUE!</v>
      </c>
      <c r="AL553" t="str" cm="1">
        <f t="array" ref="AL5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3" t="e" cm="1">
        <f t="array" ref="AM553">kakaolatlon(표3_[[#This Row],[위도]],표3_[[#This Row],[경도]],"parcel")</f>
        <v>#VALUE!</v>
      </c>
      <c r="AN553" t="e">
        <f t="shared" si="44"/>
        <v>#VALUE!</v>
      </c>
      <c r="AO553" t="e">
        <f t="shared" si="45"/>
        <v>#VALUE!</v>
      </c>
      <c r="AP553" t="e">
        <f t="shared" si="46"/>
        <v>#VALUE!</v>
      </c>
      <c r="AQ553">
        <f t="shared" si="47"/>
        <v>9</v>
      </c>
      <c r="AR553" t="str">
        <f t="shared" si="48"/>
        <v>저</v>
      </c>
    </row>
    <row r="554" spans="32:44" x14ac:dyDescent="0.3">
      <c r="AF554" s="8" t="e" cm="1">
        <f t="array" ref="AF5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4" s="8" t="e" cm="1">
        <f t="array" ref="AG554">_xlfn.TEXTJOIN(",",TRUE,IF(지하철역사_IC!$B$2:$B$1282=AF554,지하철역사_IC!$A$2:$A$1282,""))</f>
        <v>#VALUE!</v>
      </c>
      <c r="AH554" s="9" t="e" cm="1">
        <f t="array" ref="AH554">RADIANS(SMALL(SQRT((지하철역사_IC!$D$2:$D$1282-표3_[[#This Row],[위도]])^2+(지하철역사_IC!$E$2:$E$1282-표3_[[#This Row],[경도]])^2),1))*6378137</f>
        <v>#VALUE!</v>
      </c>
      <c r="AI554" s="8" t="e" cm="1">
        <f t="array" ref="AI554">_xlfn.LET(_xlpm.data,(지하철역사_IC!$V$2:$V$225-표3_[[#This Row],[위도]])^2+(지하철역사_IC!$T$2:$T$225-표3_[[#This Row],[경도]])^2,INDEX(지하철역사_IC!$Q$2:$Q$439,MATCH(MIN(_xlpm.data),_xlpm.data,0)))</f>
        <v>#VALUE!</v>
      </c>
      <c r="AJ554" s="8" t="e" cm="1">
        <f t="array" ref="AJ554">_xlfn.TEXTJOIN(",",TRUE,IF(지하철역사_IC!$Q$2:$Q$439=AI554,지하철역사_IC!$P$2:$P$439,""))</f>
        <v>#VALUE!</v>
      </c>
      <c r="AK554" s="9" t="e" cm="1">
        <f t="array" ref="AK554">RADIANS(SMALL(SQRT((지하철역사_IC!$V$2:$V$439-표3_[[#This Row],[위도]])^2+(지하철역사_IC!$T$2:$T$439-표3_[[#This Row],[경도]])^2),1))*6378137</f>
        <v>#VALUE!</v>
      </c>
      <c r="AL554" t="str" cm="1">
        <f t="array" ref="AL5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4" t="e" cm="1">
        <f t="array" ref="AM554">kakaolatlon(표3_[[#This Row],[위도]],표3_[[#This Row],[경도]],"parcel")</f>
        <v>#VALUE!</v>
      </c>
      <c r="AN554" t="e">
        <f t="shared" si="44"/>
        <v>#VALUE!</v>
      </c>
      <c r="AO554" t="e">
        <f t="shared" si="45"/>
        <v>#VALUE!</v>
      </c>
      <c r="AP554" t="e">
        <f t="shared" si="46"/>
        <v>#VALUE!</v>
      </c>
      <c r="AQ554">
        <f t="shared" si="47"/>
        <v>9</v>
      </c>
      <c r="AR554" t="str">
        <f t="shared" si="48"/>
        <v>저</v>
      </c>
    </row>
    <row r="555" spans="32:44" x14ac:dyDescent="0.3">
      <c r="AF555" s="8" t="e" cm="1">
        <f t="array" ref="AF5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5" s="8" t="e" cm="1">
        <f t="array" ref="AG555">_xlfn.TEXTJOIN(",",TRUE,IF(지하철역사_IC!$B$2:$B$1282=AF555,지하철역사_IC!$A$2:$A$1282,""))</f>
        <v>#VALUE!</v>
      </c>
      <c r="AH555" s="9" t="e" cm="1">
        <f t="array" ref="AH555">RADIANS(SMALL(SQRT((지하철역사_IC!$D$2:$D$1282-표3_[[#This Row],[위도]])^2+(지하철역사_IC!$E$2:$E$1282-표3_[[#This Row],[경도]])^2),1))*6378137</f>
        <v>#VALUE!</v>
      </c>
      <c r="AI555" s="8" t="e" cm="1">
        <f t="array" ref="AI555">_xlfn.LET(_xlpm.data,(지하철역사_IC!$V$2:$V$225-표3_[[#This Row],[위도]])^2+(지하철역사_IC!$T$2:$T$225-표3_[[#This Row],[경도]])^2,INDEX(지하철역사_IC!$Q$2:$Q$439,MATCH(MIN(_xlpm.data),_xlpm.data,0)))</f>
        <v>#VALUE!</v>
      </c>
      <c r="AJ555" s="8" t="e" cm="1">
        <f t="array" ref="AJ555">_xlfn.TEXTJOIN(",",TRUE,IF(지하철역사_IC!$Q$2:$Q$439=AI555,지하철역사_IC!$P$2:$P$439,""))</f>
        <v>#VALUE!</v>
      </c>
      <c r="AK555" s="9" t="e" cm="1">
        <f t="array" ref="AK555">RADIANS(SMALL(SQRT((지하철역사_IC!$V$2:$V$439-표3_[[#This Row],[위도]])^2+(지하철역사_IC!$T$2:$T$439-표3_[[#This Row],[경도]])^2),1))*6378137</f>
        <v>#VALUE!</v>
      </c>
      <c r="AL555" t="str" cm="1">
        <f t="array" ref="AL5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5" t="e" cm="1">
        <f t="array" ref="AM555">kakaolatlon(표3_[[#This Row],[위도]],표3_[[#This Row],[경도]],"parcel")</f>
        <v>#VALUE!</v>
      </c>
      <c r="AN555" t="e">
        <f t="shared" si="44"/>
        <v>#VALUE!</v>
      </c>
      <c r="AO555" t="e">
        <f t="shared" si="45"/>
        <v>#VALUE!</v>
      </c>
      <c r="AP555" t="e">
        <f t="shared" si="46"/>
        <v>#VALUE!</v>
      </c>
      <c r="AQ555">
        <f t="shared" si="47"/>
        <v>9</v>
      </c>
      <c r="AR555" t="str">
        <f t="shared" si="48"/>
        <v>저</v>
      </c>
    </row>
    <row r="556" spans="32:44" x14ac:dyDescent="0.3">
      <c r="AF556" s="8" t="e" cm="1">
        <f t="array" ref="AF5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6" s="8" t="e" cm="1">
        <f t="array" ref="AG556">_xlfn.TEXTJOIN(",",TRUE,IF(지하철역사_IC!$B$2:$B$1282=AF556,지하철역사_IC!$A$2:$A$1282,""))</f>
        <v>#VALUE!</v>
      </c>
      <c r="AH556" s="9" t="e" cm="1">
        <f t="array" ref="AH556">RADIANS(SMALL(SQRT((지하철역사_IC!$D$2:$D$1282-표3_[[#This Row],[위도]])^2+(지하철역사_IC!$E$2:$E$1282-표3_[[#This Row],[경도]])^2),1))*6378137</f>
        <v>#VALUE!</v>
      </c>
      <c r="AI556" s="8" t="e" cm="1">
        <f t="array" ref="AI556">_xlfn.LET(_xlpm.data,(지하철역사_IC!$V$2:$V$225-표3_[[#This Row],[위도]])^2+(지하철역사_IC!$T$2:$T$225-표3_[[#This Row],[경도]])^2,INDEX(지하철역사_IC!$Q$2:$Q$439,MATCH(MIN(_xlpm.data),_xlpm.data,0)))</f>
        <v>#VALUE!</v>
      </c>
      <c r="AJ556" s="8" t="e" cm="1">
        <f t="array" ref="AJ556">_xlfn.TEXTJOIN(",",TRUE,IF(지하철역사_IC!$Q$2:$Q$439=AI556,지하철역사_IC!$P$2:$P$439,""))</f>
        <v>#VALUE!</v>
      </c>
      <c r="AK556" s="9" t="e" cm="1">
        <f t="array" ref="AK556">RADIANS(SMALL(SQRT((지하철역사_IC!$V$2:$V$439-표3_[[#This Row],[위도]])^2+(지하철역사_IC!$T$2:$T$439-표3_[[#This Row],[경도]])^2),1))*6378137</f>
        <v>#VALUE!</v>
      </c>
      <c r="AL556" t="str" cm="1">
        <f t="array" ref="AL5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6" t="e" cm="1">
        <f t="array" ref="AM556">kakaolatlon(표3_[[#This Row],[위도]],표3_[[#This Row],[경도]],"parcel")</f>
        <v>#VALUE!</v>
      </c>
      <c r="AN556" t="e">
        <f t="shared" si="44"/>
        <v>#VALUE!</v>
      </c>
      <c r="AO556" t="e">
        <f t="shared" si="45"/>
        <v>#VALUE!</v>
      </c>
      <c r="AP556" t="e">
        <f t="shared" si="46"/>
        <v>#VALUE!</v>
      </c>
      <c r="AQ556">
        <f t="shared" si="47"/>
        <v>9</v>
      </c>
      <c r="AR556" t="str">
        <f t="shared" si="48"/>
        <v>저</v>
      </c>
    </row>
    <row r="557" spans="32:44" x14ac:dyDescent="0.3">
      <c r="AF557" s="8" t="e" cm="1">
        <f t="array" ref="AF5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7" s="8" t="e" cm="1">
        <f t="array" ref="AG557">_xlfn.TEXTJOIN(",",TRUE,IF(지하철역사_IC!$B$2:$B$1282=AF557,지하철역사_IC!$A$2:$A$1282,""))</f>
        <v>#VALUE!</v>
      </c>
      <c r="AH557" s="9" t="e" cm="1">
        <f t="array" ref="AH557">RADIANS(SMALL(SQRT((지하철역사_IC!$D$2:$D$1282-표3_[[#This Row],[위도]])^2+(지하철역사_IC!$E$2:$E$1282-표3_[[#This Row],[경도]])^2),1))*6378137</f>
        <v>#VALUE!</v>
      </c>
      <c r="AI557" s="8" t="e" cm="1">
        <f t="array" ref="AI557">_xlfn.LET(_xlpm.data,(지하철역사_IC!$V$2:$V$225-표3_[[#This Row],[위도]])^2+(지하철역사_IC!$T$2:$T$225-표3_[[#This Row],[경도]])^2,INDEX(지하철역사_IC!$Q$2:$Q$439,MATCH(MIN(_xlpm.data),_xlpm.data,0)))</f>
        <v>#VALUE!</v>
      </c>
      <c r="AJ557" s="8" t="e" cm="1">
        <f t="array" ref="AJ557">_xlfn.TEXTJOIN(",",TRUE,IF(지하철역사_IC!$Q$2:$Q$439=AI557,지하철역사_IC!$P$2:$P$439,""))</f>
        <v>#VALUE!</v>
      </c>
      <c r="AK557" s="9" t="e" cm="1">
        <f t="array" ref="AK557">RADIANS(SMALL(SQRT((지하철역사_IC!$V$2:$V$439-표3_[[#This Row],[위도]])^2+(지하철역사_IC!$T$2:$T$439-표3_[[#This Row],[경도]])^2),1))*6378137</f>
        <v>#VALUE!</v>
      </c>
      <c r="AL557" t="str" cm="1">
        <f t="array" ref="AL5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7" t="e" cm="1">
        <f t="array" ref="AM557">kakaolatlon(표3_[[#This Row],[위도]],표3_[[#This Row],[경도]],"parcel")</f>
        <v>#VALUE!</v>
      </c>
      <c r="AN557" t="e">
        <f t="shared" si="44"/>
        <v>#VALUE!</v>
      </c>
      <c r="AO557" t="e">
        <f t="shared" si="45"/>
        <v>#VALUE!</v>
      </c>
      <c r="AP557" t="e">
        <f t="shared" si="46"/>
        <v>#VALUE!</v>
      </c>
      <c r="AQ557">
        <f t="shared" si="47"/>
        <v>9</v>
      </c>
      <c r="AR557" t="str">
        <f t="shared" si="48"/>
        <v>저</v>
      </c>
    </row>
    <row r="558" spans="32:44" x14ac:dyDescent="0.3">
      <c r="AF558" s="8" t="e" cm="1">
        <f t="array" ref="AF5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8" s="8" t="e" cm="1">
        <f t="array" ref="AG558">_xlfn.TEXTJOIN(",",TRUE,IF(지하철역사_IC!$B$2:$B$1282=AF558,지하철역사_IC!$A$2:$A$1282,""))</f>
        <v>#VALUE!</v>
      </c>
      <c r="AH558" s="9" t="e" cm="1">
        <f t="array" ref="AH558">RADIANS(SMALL(SQRT((지하철역사_IC!$D$2:$D$1282-표3_[[#This Row],[위도]])^2+(지하철역사_IC!$E$2:$E$1282-표3_[[#This Row],[경도]])^2),1))*6378137</f>
        <v>#VALUE!</v>
      </c>
      <c r="AI558" s="8" t="e" cm="1">
        <f t="array" ref="AI558">_xlfn.LET(_xlpm.data,(지하철역사_IC!$V$2:$V$225-표3_[[#This Row],[위도]])^2+(지하철역사_IC!$T$2:$T$225-표3_[[#This Row],[경도]])^2,INDEX(지하철역사_IC!$Q$2:$Q$439,MATCH(MIN(_xlpm.data),_xlpm.data,0)))</f>
        <v>#VALUE!</v>
      </c>
      <c r="AJ558" s="8" t="e" cm="1">
        <f t="array" ref="AJ558">_xlfn.TEXTJOIN(",",TRUE,IF(지하철역사_IC!$Q$2:$Q$439=AI558,지하철역사_IC!$P$2:$P$439,""))</f>
        <v>#VALUE!</v>
      </c>
      <c r="AK558" s="9" t="e" cm="1">
        <f t="array" ref="AK558">RADIANS(SMALL(SQRT((지하철역사_IC!$V$2:$V$439-표3_[[#This Row],[위도]])^2+(지하철역사_IC!$T$2:$T$439-표3_[[#This Row],[경도]])^2),1))*6378137</f>
        <v>#VALUE!</v>
      </c>
      <c r="AL558" t="str" cm="1">
        <f t="array" ref="AL5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8" t="e" cm="1">
        <f t="array" ref="AM558">kakaolatlon(표3_[[#This Row],[위도]],표3_[[#This Row],[경도]],"parcel")</f>
        <v>#VALUE!</v>
      </c>
      <c r="AN558" t="e">
        <f t="shared" si="44"/>
        <v>#VALUE!</v>
      </c>
      <c r="AO558" t="e">
        <f t="shared" si="45"/>
        <v>#VALUE!</v>
      </c>
      <c r="AP558" t="e">
        <f t="shared" si="46"/>
        <v>#VALUE!</v>
      </c>
      <c r="AQ558">
        <f t="shared" si="47"/>
        <v>9</v>
      </c>
      <c r="AR558" t="str">
        <f t="shared" si="48"/>
        <v>저</v>
      </c>
    </row>
    <row r="559" spans="32:44" x14ac:dyDescent="0.3">
      <c r="AF559" s="8" t="e" cm="1">
        <f t="array" ref="AF5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59" s="8" t="e" cm="1">
        <f t="array" ref="AG559">_xlfn.TEXTJOIN(",",TRUE,IF(지하철역사_IC!$B$2:$B$1282=AF559,지하철역사_IC!$A$2:$A$1282,""))</f>
        <v>#VALUE!</v>
      </c>
      <c r="AH559" s="9" t="e" cm="1">
        <f t="array" ref="AH559">RADIANS(SMALL(SQRT((지하철역사_IC!$D$2:$D$1282-표3_[[#This Row],[위도]])^2+(지하철역사_IC!$E$2:$E$1282-표3_[[#This Row],[경도]])^2),1))*6378137</f>
        <v>#VALUE!</v>
      </c>
      <c r="AI559" s="8" t="e" cm="1">
        <f t="array" ref="AI559">_xlfn.LET(_xlpm.data,(지하철역사_IC!$V$2:$V$225-표3_[[#This Row],[위도]])^2+(지하철역사_IC!$T$2:$T$225-표3_[[#This Row],[경도]])^2,INDEX(지하철역사_IC!$Q$2:$Q$439,MATCH(MIN(_xlpm.data),_xlpm.data,0)))</f>
        <v>#VALUE!</v>
      </c>
      <c r="AJ559" s="8" t="e" cm="1">
        <f t="array" ref="AJ559">_xlfn.TEXTJOIN(",",TRUE,IF(지하철역사_IC!$Q$2:$Q$439=AI559,지하철역사_IC!$P$2:$P$439,""))</f>
        <v>#VALUE!</v>
      </c>
      <c r="AK559" s="9" t="e" cm="1">
        <f t="array" ref="AK559">RADIANS(SMALL(SQRT((지하철역사_IC!$V$2:$V$439-표3_[[#This Row],[위도]])^2+(지하철역사_IC!$T$2:$T$439-표3_[[#This Row],[경도]])^2),1))*6378137</f>
        <v>#VALUE!</v>
      </c>
      <c r="AL559" t="str" cm="1">
        <f t="array" ref="AL5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59" t="e" cm="1">
        <f t="array" ref="AM559">kakaolatlon(표3_[[#This Row],[위도]],표3_[[#This Row],[경도]],"parcel")</f>
        <v>#VALUE!</v>
      </c>
      <c r="AN559" t="e">
        <f t="shared" si="44"/>
        <v>#VALUE!</v>
      </c>
      <c r="AO559" t="e">
        <f t="shared" si="45"/>
        <v>#VALUE!</v>
      </c>
      <c r="AP559" t="e">
        <f t="shared" si="46"/>
        <v>#VALUE!</v>
      </c>
      <c r="AQ559">
        <f t="shared" si="47"/>
        <v>9</v>
      </c>
      <c r="AR559" t="str">
        <f t="shared" si="48"/>
        <v>저</v>
      </c>
    </row>
    <row r="560" spans="32:44" x14ac:dyDescent="0.3">
      <c r="AF560" s="8" t="e" cm="1">
        <f t="array" ref="AF5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0" s="8" t="e" cm="1">
        <f t="array" ref="AG560">_xlfn.TEXTJOIN(",",TRUE,IF(지하철역사_IC!$B$2:$B$1282=AF560,지하철역사_IC!$A$2:$A$1282,""))</f>
        <v>#VALUE!</v>
      </c>
      <c r="AH560" s="9" t="e" cm="1">
        <f t="array" ref="AH560">RADIANS(SMALL(SQRT((지하철역사_IC!$D$2:$D$1282-표3_[[#This Row],[위도]])^2+(지하철역사_IC!$E$2:$E$1282-표3_[[#This Row],[경도]])^2),1))*6378137</f>
        <v>#VALUE!</v>
      </c>
      <c r="AI560" s="8" t="e" cm="1">
        <f t="array" ref="AI560">_xlfn.LET(_xlpm.data,(지하철역사_IC!$V$2:$V$225-표3_[[#This Row],[위도]])^2+(지하철역사_IC!$T$2:$T$225-표3_[[#This Row],[경도]])^2,INDEX(지하철역사_IC!$Q$2:$Q$439,MATCH(MIN(_xlpm.data),_xlpm.data,0)))</f>
        <v>#VALUE!</v>
      </c>
      <c r="AJ560" s="8" t="e" cm="1">
        <f t="array" ref="AJ560">_xlfn.TEXTJOIN(",",TRUE,IF(지하철역사_IC!$Q$2:$Q$439=AI560,지하철역사_IC!$P$2:$P$439,""))</f>
        <v>#VALUE!</v>
      </c>
      <c r="AK560" s="9" t="e" cm="1">
        <f t="array" ref="AK560">RADIANS(SMALL(SQRT((지하철역사_IC!$V$2:$V$439-표3_[[#This Row],[위도]])^2+(지하철역사_IC!$T$2:$T$439-표3_[[#This Row],[경도]])^2),1))*6378137</f>
        <v>#VALUE!</v>
      </c>
      <c r="AL560" t="str" cm="1">
        <f t="array" ref="AL5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0" t="e" cm="1">
        <f t="array" ref="AM560">kakaolatlon(표3_[[#This Row],[위도]],표3_[[#This Row],[경도]],"parcel")</f>
        <v>#VALUE!</v>
      </c>
      <c r="AN560" t="e">
        <f t="shared" si="44"/>
        <v>#VALUE!</v>
      </c>
      <c r="AO560" t="e">
        <f t="shared" si="45"/>
        <v>#VALUE!</v>
      </c>
      <c r="AP560" t="e">
        <f t="shared" si="46"/>
        <v>#VALUE!</v>
      </c>
      <c r="AQ560">
        <f t="shared" si="47"/>
        <v>9</v>
      </c>
      <c r="AR560" t="str">
        <f t="shared" si="48"/>
        <v>저</v>
      </c>
    </row>
    <row r="561" spans="32:44" x14ac:dyDescent="0.3">
      <c r="AF561" s="8" t="e" cm="1">
        <f t="array" ref="AF5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1" s="8" t="e" cm="1">
        <f t="array" ref="AG561">_xlfn.TEXTJOIN(",",TRUE,IF(지하철역사_IC!$B$2:$B$1282=AF561,지하철역사_IC!$A$2:$A$1282,""))</f>
        <v>#VALUE!</v>
      </c>
      <c r="AH561" s="9" t="e" cm="1">
        <f t="array" ref="AH561">RADIANS(SMALL(SQRT((지하철역사_IC!$D$2:$D$1282-표3_[[#This Row],[위도]])^2+(지하철역사_IC!$E$2:$E$1282-표3_[[#This Row],[경도]])^2),1))*6378137</f>
        <v>#VALUE!</v>
      </c>
      <c r="AI561" s="8" t="e" cm="1">
        <f t="array" ref="AI561">_xlfn.LET(_xlpm.data,(지하철역사_IC!$V$2:$V$225-표3_[[#This Row],[위도]])^2+(지하철역사_IC!$T$2:$T$225-표3_[[#This Row],[경도]])^2,INDEX(지하철역사_IC!$Q$2:$Q$439,MATCH(MIN(_xlpm.data),_xlpm.data,0)))</f>
        <v>#VALUE!</v>
      </c>
      <c r="AJ561" s="8" t="e" cm="1">
        <f t="array" ref="AJ561">_xlfn.TEXTJOIN(",",TRUE,IF(지하철역사_IC!$Q$2:$Q$439=AI561,지하철역사_IC!$P$2:$P$439,""))</f>
        <v>#VALUE!</v>
      </c>
      <c r="AK561" s="9" t="e" cm="1">
        <f t="array" ref="AK561">RADIANS(SMALL(SQRT((지하철역사_IC!$V$2:$V$439-표3_[[#This Row],[위도]])^2+(지하철역사_IC!$T$2:$T$439-표3_[[#This Row],[경도]])^2),1))*6378137</f>
        <v>#VALUE!</v>
      </c>
      <c r="AL561" t="str" cm="1">
        <f t="array" ref="AL5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1" t="e" cm="1">
        <f t="array" ref="AM561">kakaolatlon(표3_[[#This Row],[위도]],표3_[[#This Row],[경도]],"parcel")</f>
        <v>#VALUE!</v>
      </c>
      <c r="AN561" t="e">
        <f t="shared" si="44"/>
        <v>#VALUE!</v>
      </c>
      <c r="AO561" t="e">
        <f t="shared" si="45"/>
        <v>#VALUE!</v>
      </c>
      <c r="AP561" t="e">
        <f t="shared" si="46"/>
        <v>#VALUE!</v>
      </c>
      <c r="AQ561">
        <f t="shared" si="47"/>
        <v>9</v>
      </c>
      <c r="AR561" t="str">
        <f t="shared" si="48"/>
        <v>저</v>
      </c>
    </row>
    <row r="562" spans="32:44" x14ac:dyDescent="0.3">
      <c r="AF562" s="8" t="e" cm="1">
        <f t="array" ref="AF5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2" s="8" t="e" cm="1">
        <f t="array" ref="AG562">_xlfn.TEXTJOIN(",",TRUE,IF(지하철역사_IC!$B$2:$B$1282=AF562,지하철역사_IC!$A$2:$A$1282,""))</f>
        <v>#VALUE!</v>
      </c>
      <c r="AH562" s="9" t="e" cm="1">
        <f t="array" ref="AH562">RADIANS(SMALL(SQRT((지하철역사_IC!$D$2:$D$1282-표3_[[#This Row],[위도]])^2+(지하철역사_IC!$E$2:$E$1282-표3_[[#This Row],[경도]])^2),1))*6378137</f>
        <v>#VALUE!</v>
      </c>
      <c r="AI562" s="8" t="e" cm="1">
        <f t="array" ref="AI562">_xlfn.LET(_xlpm.data,(지하철역사_IC!$V$2:$V$225-표3_[[#This Row],[위도]])^2+(지하철역사_IC!$T$2:$T$225-표3_[[#This Row],[경도]])^2,INDEX(지하철역사_IC!$Q$2:$Q$439,MATCH(MIN(_xlpm.data),_xlpm.data,0)))</f>
        <v>#VALUE!</v>
      </c>
      <c r="AJ562" s="8" t="e" cm="1">
        <f t="array" ref="AJ562">_xlfn.TEXTJOIN(",",TRUE,IF(지하철역사_IC!$Q$2:$Q$439=AI562,지하철역사_IC!$P$2:$P$439,""))</f>
        <v>#VALUE!</v>
      </c>
      <c r="AK562" s="9" t="e" cm="1">
        <f t="array" ref="AK562">RADIANS(SMALL(SQRT((지하철역사_IC!$V$2:$V$439-표3_[[#This Row],[위도]])^2+(지하철역사_IC!$T$2:$T$439-표3_[[#This Row],[경도]])^2),1))*6378137</f>
        <v>#VALUE!</v>
      </c>
      <c r="AL562" t="str" cm="1">
        <f t="array" ref="AL5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2" t="e" cm="1">
        <f t="array" ref="AM562">kakaolatlon(표3_[[#This Row],[위도]],표3_[[#This Row],[경도]],"parcel")</f>
        <v>#VALUE!</v>
      </c>
      <c r="AN562" t="e">
        <f t="shared" si="44"/>
        <v>#VALUE!</v>
      </c>
      <c r="AO562" t="e">
        <f t="shared" si="45"/>
        <v>#VALUE!</v>
      </c>
      <c r="AP562" t="e">
        <f t="shared" si="46"/>
        <v>#VALUE!</v>
      </c>
      <c r="AQ562">
        <f t="shared" si="47"/>
        <v>9</v>
      </c>
      <c r="AR562" t="str">
        <f t="shared" si="48"/>
        <v>저</v>
      </c>
    </row>
    <row r="563" spans="32:44" x14ac:dyDescent="0.3">
      <c r="AF563" s="8" t="e" cm="1">
        <f t="array" ref="AF5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3" s="8" t="e" cm="1">
        <f t="array" ref="AG563">_xlfn.TEXTJOIN(",",TRUE,IF(지하철역사_IC!$B$2:$B$1282=AF563,지하철역사_IC!$A$2:$A$1282,""))</f>
        <v>#VALUE!</v>
      </c>
      <c r="AH563" s="9" t="e" cm="1">
        <f t="array" ref="AH563">RADIANS(SMALL(SQRT((지하철역사_IC!$D$2:$D$1282-표3_[[#This Row],[위도]])^2+(지하철역사_IC!$E$2:$E$1282-표3_[[#This Row],[경도]])^2),1))*6378137</f>
        <v>#VALUE!</v>
      </c>
      <c r="AI563" s="8" t="e" cm="1">
        <f t="array" ref="AI563">_xlfn.LET(_xlpm.data,(지하철역사_IC!$V$2:$V$225-표3_[[#This Row],[위도]])^2+(지하철역사_IC!$T$2:$T$225-표3_[[#This Row],[경도]])^2,INDEX(지하철역사_IC!$Q$2:$Q$439,MATCH(MIN(_xlpm.data),_xlpm.data,0)))</f>
        <v>#VALUE!</v>
      </c>
      <c r="AJ563" s="8" t="e" cm="1">
        <f t="array" ref="AJ563">_xlfn.TEXTJOIN(",",TRUE,IF(지하철역사_IC!$Q$2:$Q$439=AI563,지하철역사_IC!$P$2:$P$439,""))</f>
        <v>#VALUE!</v>
      </c>
      <c r="AK563" s="9" t="e" cm="1">
        <f t="array" ref="AK563">RADIANS(SMALL(SQRT((지하철역사_IC!$V$2:$V$439-표3_[[#This Row],[위도]])^2+(지하철역사_IC!$T$2:$T$439-표3_[[#This Row],[경도]])^2),1))*6378137</f>
        <v>#VALUE!</v>
      </c>
      <c r="AL563" t="str" cm="1">
        <f t="array" ref="AL5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3" t="e" cm="1">
        <f t="array" ref="AM563">kakaolatlon(표3_[[#This Row],[위도]],표3_[[#This Row],[경도]],"parcel")</f>
        <v>#VALUE!</v>
      </c>
      <c r="AN563" t="e">
        <f t="shared" si="44"/>
        <v>#VALUE!</v>
      </c>
      <c r="AO563" t="e">
        <f t="shared" si="45"/>
        <v>#VALUE!</v>
      </c>
      <c r="AP563" t="e">
        <f t="shared" si="46"/>
        <v>#VALUE!</v>
      </c>
      <c r="AQ563">
        <f t="shared" si="47"/>
        <v>9</v>
      </c>
      <c r="AR563" t="str">
        <f t="shared" si="48"/>
        <v>저</v>
      </c>
    </row>
    <row r="564" spans="32:44" x14ac:dyDescent="0.3">
      <c r="AF564" s="8" t="e" cm="1">
        <f t="array" ref="AF5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4" s="8" t="e" cm="1">
        <f t="array" ref="AG564">_xlfn.TEXTJOIN(",",TRUE,IF(지하철역사_IC!$B$2:$B$1282=AF564,지하철역사_IC!$A$2:$A$1282,""))</f>
        <v>#VALUE!</v>
      </c>
      <c r="AH564" s="9" t="e" cm="1">
        <f t="array" ref="AH564">RADIANS(SMALL(SQRT((지하철역사_IC!$D$2:$D$1282-표3_[[#This Row],[위도]])^2+(지하철역사_IC!$E$2:$E$1282-표3_[[#This Row],[경도]])^2),1))*6378137</f>
        <v>#VALUE!</v>
      </c>
      <c r="AI564" s="8" t="e" cm="1">
        <f t="array" ref="AI564">_xlfn.LET(_xlpm.data,(지하철역사_IC!$V$2:$V$225-표3_[[#This Row],[위도]])^2+(지하철역사_IC!$T$2:$T$225-표3_[[#This Row],[경도]])^2,INDEX(지하철역사_IC!$Q$2:$Q$439,MATCH(MIN(_xlpm.data),_xlpm.data,0)))</f>
        <v>#VALUE!</v>
      </c>
      <c r="AJ564" s="8" t="e" cm="1">
        <f t="array" ref="AJ564">_xlfn.TEXTJOIN(",",TRUE,IF(지하철역사_IC!$Q$2:$Q$439=AI564,지하철역사_IC!$P$2:$P$439,""))</f>
        <v>#VALUE!</v>
      </c>
      <c r="AK564" s="9" t="e" cm="1">
        <f t="array" ref="AK564">RADIANS(SMALL(SQRT((지하철역사_IC!$V$2:$V$439-표3_[[#This Row],[위도]])^2+(지하철역사_IC!$T$2:$T$439-표3_[[#This Row],[경도]])^2),1))*6378137</f>
        <v>#VALUE!</v>
      </c>
      <c r="AL564" t="str" cm="1">
        <f t="array" ref="AL5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4" t="e" cm="1">
        <f t="array" ref="AM564">kakaolatlon(표3_[[#This Row],[위도]],표3_[[#This Row],[경도]],"parcel")</f>
        <v>#VALUE!</v>
      </c>
      <c r="AN564" t="e">
        <f t="shared" si="44"/>
        <v>#VALUE!</v>
      </c>
      <c r="AO564" t="e">
        <f t="shared" si="45"/>
        <v>#VALUE!</v>
      </c>
      <c r="AP564" t="e">
        <f t="shared" si="46"/>
        <v>#VALUE!</v>
      </c>
      <c r="AQ564">
        <f t="shared" si="47"/>
        <v>9</v>
      </c>
      <c r="AR564" t="str">
        <f t="shared" si="48"/>
        <v>저</v>
      </c>
    </row>
    <row r="565" spans="32:44" x14ac:dyDescent="0.3">
      <c r="AF565" s="8" t="e" cm="1">
        <f t="array" ref="AF5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5" s="8" t="e" cm="1">
        <f t="array" ref="AG565">_xlfn.TEXTJOIN(",",TRUE,IF(지하철역사_IC!$B$2:$B$1282=AF565,지하철역사_IC!$A$2:$A$1282,""))</f>
        <v>#VALUE!</v>
      </c>
      <c r="AH565" s="9" t="e" cm="1">
        <f t="array" ref="AH565">RADIANS(SMALL(SQRT((지하철역사_IC!$D$2:$D$1282-표3_[[#This Row],[위도]])^2+(지하철역사_IC!$E$2:$E$1282-표3_[[#This Row],[경도]])^2),1))*6378137</f>
        <v>#VALUE!</v>
      </c>
      <c r="AI565" s="8" t="e" cm="1">
        <f t="array" ref="AI565">_xlfn.LET(_xlpm.data,(지하철역사_IC!$V$2:$V$225-표3_[[#This Row],[위도]])^2+(지하철역사_IC!$T$2:$T$225-표3_[[#This Row],[경도]])^2,INDEX(지하철역사_IC!$Q$2:$Q$439,MATCH(MIN(_xlpm.data),_xlpm.data,0)))</f>
        <v>#VALUE!</v>
      </c>
      <c r="AJ565" s="8" t="e" cm="1">
        <f t="array" ref="AJ565">_xlfn.TEXTJOIN(",",TRUE,IF(지하철역사_IC!$Q$2:$Q$439=AI565,지하철역사_IC!$P$2:$P$439,""))</f>
        <v>#VALUE!</v>
      </c>
      <c r="AK565" s="9" t="e" cm="1">
        <f t="array" ref="AK565">RADIANS(SMALL(SQRT((지하철역사_IC!$V$2:$V$439-표3_[[#This Row],[위도]])^2+(지하철역사_IC!$T$2:$T$439-표3_[[#This Row],[경도]])^2),1))*6378137</f>
        <v>#VALUE!</v>
      </c>
      <c r="AL565" t="str" cm="1">
        <f t="array" ref="AL5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5" t="e" cm="1">
        <f t="array" ref="AM565">kakaolatlon(표3_[[#This Row],[위도]],표3_[[#This Row],[경도]],"parcel")</f>
        <v>#VALUE!</v>
      </c>
      <c r="AN565" t="e">
        <f t="shared" si="44"/>
        <v>#VALUE!</v>
      </c>
      <c r="AO565" t="e">
        <f t="shared" si="45"/>
        <v>#VALUE!</v>
      </c>
      <c r="AP565" t="e">
        <f t="shared" si="46"/>
        <v>#VALUE!</v>
      </c>
      <c r="AQ565">
        <f t="shared" si="47"/>
        <v>9</v>
      </c>
      <c r="AR565" t="str">
        <f t="shared" si="48"/>
        <v>저</v>
      </c>
    </row>
    <row r="566" spans="32:44" x14ac:dyDescent="0.3">
      <c r="AF566" s="8" t="e" cm="1">
        <f t="array" ref="AF5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6" s="8" t="e" cm="1">
        <f t="array" ref="AG566">_xlfn.TEXTJOIN(",",TRUE,IF(지하철역사_IC!$B$2:$B$1282=AF566,지하철역사_IC!$A$2:$A$1282,""))</f>
        <v>#VALUE!</v>
      </c>
      <c r="AH566" s="9" t="e" cm="1">
        <f t="array" ref="AH566">RADIANS(SMALL(SQRT((지하철역사_IC!$D$2:$D$1282-표3_[[#This Row],[위도]])^2+(지하철역사_IC!$E$2:$E$1282-표3_[[#This Row],[경도]])^2),1))*6378137</f>
        <v>#VALUE!</v>
      </c>
      <c r="AI566" s="8" t="e" cm="1">
        <f t="array" ref="AI566">_xlfn.LET(_xlpm.data,(지하철역사_IC!$V$2:$V$225-표3_[[#This Row],[위도]])^2+(지하철역사_IC!$T$2:$T$225-표3_[[#This Row],[경도]])^2,INDEX(지하철역사_IC!$Q$2:$Q$439,MATCH(MIN(_xlpm.data),_xlpm.data,0)))</f>
        <v>#VALUE!</v>
      </c>
      <c r="AJ566" s="8" t="e" cm="1">
        <f t="array" ref="AJ566">_xlfn.TEXTJOIN(",",TRUE,IF(지하철역사_IC!$Q$2:$Q$439=AI566,지하철역사_IC!$P$2:$P$439,""))</f>
        <v>#VALUE!</v>
      </c>
      <c r="AK566" s="9" t="e" cm="1">
        <f t="array" ref="AK566">RADIANS(SMALL(SQRT((지하철역사_IC!$V$2:$V$439-표3_[[#This Row],[위도]])^2+(지하철역사_IC!$T$2:$T$439-표3_[[#This Row],[경도]])^2),1))*6378137</f>
        <v>#VALUE!</v>
      </c>
      <c r="AL566" t="str" cm="1">
        <f t="array" ref="AL5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6" t="e" cm="1">
        <f t="array" ref="AM566">kakaolatlon(표3_[[#This Row],[위도]],표3_[[#This Row],[경도]],"parcel")</f>
        <v>#VALUE!</v>
      </c>
      <c r="AN566" t="e">
        <f t="shared" si="44"/>
        <v>#VALUE!</v>
      </c>
      <c r="AO566" t="e">
        <f t="shared" si="45"/>
        <v>#VALUE!</v>
      </c>
      <c r="AP566" t="e">
        <f t="shared" si="46"/>
        <v>#VALUE!</v>
      </c>
      <c r="AQ566">
        <f t="shared" si="47"/>
        <v>9</v>
      </c>
      <c r="AR566" t="str">
        <f t="shared" si="48"/>
        <v>저</v>
      </c>
    </row>
    <row r="567" spans="32:44" x14ac:dyDescent="0.3">
      <c r="AF567" s="8" t="e" cm="1">
        <f t="array" ref="AF5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7" s="8" t="e" cm="1">
        <f t="array" ref="AG567">_xlfn.TEXTJOIN(",",TRUE,IF(지하철역사_IC!$B$2:$B$1282=AF567,지하철역사_IC!$A$2:$A$1282,""))</f>
        <v>#VALUE!</v>
      </c>
      <c r="AH567" s="9" t="e" cm="1">
        <f t="array" ref="AH567">RADIANS(SMALL(SQRT((지하철역사_IC!$D$2:$D$1282-표3_[[#This Row],[위도]])^2+(지하철역사_IC!$E$2:$E$1282-표3_[[#This Row],[경도]])^2),1))*6378137</f>
        <v>#VALUE!</v>
      </c>
      <c r="AI567" s="8" t="e" cm="1">
        <f t="array" ref="AI567">_xlfn.LET(_xlpm.data,(지하철역사_IC!$V$2:$V$225-표3_[[#This Row],[위도]])^2+(지하철역사_IC!$T$2:$T$225-표3_[[#This Row],[경도]])^2,INDEX(지하철역사_IC!$Q$2:$Q$439,MATCH(MIN(_xlpm.data),_xlpm.data,0)))</f>
        <v>#VALUE!</v>
      </c>
      <c r="AJ567" s="8" t="e" cm="1">
        <f t="array" ref="AJ567">_xlfn.TEXTJOIN(",",TRUE,IF(지하철역사_IC!$Q$2:$Q$439=AI567,지하철역사_IC!$P$2:$P$439,""))</f>
        <v>#VALUE!</v>
      </c>
      <c r="AK567" s="9" t="e" cm="1">
        <f t="array" ref="AK567">RADIANS(SMALL(SQRT((지하철역사_IC!$V$2:$V$439-표3_[[#This Row],[위도]])^2+(지하철역사_IC!$T$2:$T$439-표3_[[#This Row],[경도]])^2),1))*6378137</f>
        <v>#VALUE!</v>
      </c>
      <c r="AL567" t="str" cm="1">
        <f t="array" ref="AL5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7" t="e" cm="1">
        <f t="array" ref="AM567">kakaolatlon(표3_[[#This Row],[위도]],표3_[[#This Row],[경도]],"parcel")</f>
        <v>#VALUE!</v>
      </c>
      <c r="AN567" t="e">
        <f t="shared" si="44"/>
        <v>#VALUE!</v>
      </c>
      <c r="AO567" t="e">
        <f t="shared" si="45"/>
        <v>#VALUE!</v>
      </c>
      <c r="AP567" t="e">
        <f t="shared" si="46"/>
        <v>#VALUE!</v>
      </c>
      <c r="AQ567">
        <f t="shared" si="47"/>
        <v>9</v>
      </c>
      <c r="AR567" t="str">
        <f t="shared" si="48"/>
        <v>저</v>
      </c>
    </row>
    <row r="568" spans="32:44" x14ac:dyDescent="0.3">
      <c r="AF568" s="8" t="e" cm="1">
        <f t="array" ref="AF5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8" s="8" t="e" cm="1">
        <f t="array" ref="AG568">_xlfn.TEXTJOIN(",",TRUE,IF(지하철역사_IC!$B$2:$B$1282=AF568,지하철역사_IC!$A$2:$A$1282,""))</f>
        <v>#VALUE!</v>
      </c>
      <c r="AH568" s="9" t="e" cm="1">
        <f t="array" ref="AH568">RADIANS(SMALL(SQRT((지하철역사_IC!$D$2:$D$1282-표3_[[#This Row],[위도]])^2+(지하철역사_IC!$E$2:$E$1282-표3_[[#This Row],[경도]])^2),1))*6378137</f>
        <v>#VALUE!</v>
      </c>
      <c r="AI568" s="8" t="e" cm="1">
        <f t="array" ref="AI568">_xlfn.LET(_xlpm.data,(지하철역사_IC!$V$2:$V$225-표3_[[#This Row],[위도]])^2+(지하철역사_IC!$T$2:$T$225-표3_[[#This Row],[경도]])^2,INDEX(지하철역사_IC!$Q$2:$Q$439,MATCH(MIN(_xlpm.data),_xlpm.data,0)))</f>
        <v>#VALUE!</v>
      </c>
      <c r="AJ568" s="8" t="e" cm="1">
        <f t="array" ref="AJ568">_xlfn.TEXTJOIN(",",TRUE,IF(지하철역사_IC!$Q$2:$Q$439=AI568,지하철역사_IC!$P$2:$P$439,""))</f>
        <v>#VALUE!</v>
      </c>
      <c r="AK568" s="9" t="e" cm="1">
        <f t="array" ref="AK568">RADIANS(SMALL(SQRT((지하철역사_IC!$V$2:$V$439-표3_[[#This Row],[위도]])^2+(지하철역사_IC!$T$2:$T$439-표3_[[#This Row],[경도]])^2),1))*6378137</f>
        <v>#VALUE!</v>
      </c>
      <c r="AL568" t="str" cm="1">
        <f t="array" ref="AL5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8" t="e" cm="1">
        <f t="array" ref="AM568">kakaolatlon(표3_[[#This Row],[위도]],표3_[[#This Row],[경도]],"parcel")</f>
        <v>#VALUE!</v>
      </c>
      <c r="AN568" t="e">
        <f t="shared" si="44"/>
        <v>#VALUE!</v>
      </c>
      <c r="AO568" t="e">
        <f t="shared" si="45"/>
        <v>#VALUE!</v>
      </c>
      <c r="AP568" t="e">
        <f t="shared" si="46"/>
        <v>#VALUE!</v>
      </c>
      <c r="AQ568">
        <f t="shared" si="47"/>
        <v>9</v>
      </c>
      <c r="AR568" t="str">
        <f t="shared" si="48"/>
        <v>저</v>
      </c>
    </row>
    <row r="569" spans="32:44" x14ac:dyDescent="0.3">
      <c r="AF569" s="8" t="e" cm="1">
        <f t="array" ref="AF5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69" s="8" t="e" cm="1">
        <f t="array" ref="AG569">_xlfn.TEXTJOIN(",",TRUE,IF(지하철역사_IC!$B$2:$B$1282=AF569,지하철역사_IC!$A$2:$A$1282,""))</f>
        <v>#VALUE!</v>
      </c>
      <c r="AH569" s="9" t="e" cm="1">
        <f t="array" ref="AH569">RADIANS(SMALL(SQRT((지하철역사_IC!$D$2:$D$1282-표3_[[#This Row],[위도]])^2+(지하철역사_IC!$E$2:$E$1282-표3_[[#This Row],[경도]])^2),1))*6378137</f>
        <v>#VALUE!</v>
      </c>
      <c r="AI569" s="8" t="e" cm="1">
        <f t="array" ref="AI569">_xlfn.LET(_xlpm.data,(지하철역사_IC!$V$2:$V$225-표3_[[#This Row],[위도]])^2+(지하철역사_IC!$T$2:$T$225-표3_[[#This Row],[경도]])^2,INDEX(지하철역사_IC!$Q$2:$Q$439,MATCH(MIN(_xlpm.data),_xlpm.data,0)))</f>
        <v>#VALUE!</v>
      </c>
      <c r="AJ569" s="8" t="e" cm="1">
        <f t="array" ref="AJ569">_xlfn.TEXTJOIN(",",TRUE,IF(지하철역사_IC!$Q$2:$Q$439=AI569,지하철역사_IC!$P$2:$P$439,""))</f>
        <v>#VALUE!</v>
      </c>
      <c r="AK569" s="9" t="e" cm="1">
        <f t="array" ref="AK569">RADIANS(SMALL(SQRT((지하철역사_IC!$V$2:$V$439-표3_[[#This Row],[위도]])^2+(지하철역사_IC!$T$2:$T$439-표3_[[#This Row],[경도]])^2),1))*6378137</f>
        <v>#VALUE!</v>
      </c>
      <c r="AL569" t="str" cm="1">
        <f t="array" ref="AL5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69" t="e" cm="1">
        <f t="array" ref="AM569">kakaolatlon(표3_[[#This Row],[위도]],표3_[[#This Row],[경도]],"parcel")</f>
        <v>#VALUE!</v>
      </c>
      <c r="AN569" t="e">
        <f t="shared" si="44"/>
        <v>#VALUE!</v>
      </c>
      <c r="AO569" t="e">
        <f t="shared" si="45"/>
        <v>#VALUE!</v>
      </c>
      <c r="AP569" t="e">
        <f t="shared" si="46"/>
        <v>#VALUE!</v>
      </c>
      <c r="AQ569">
        <f t="shared" si="47"/>
        <v>9</v>
      </c>
      <c r="AR569" t="str">
        <f t="shared" si="48"/>
        <v>저</v>
      </c>
    </row>
    <row r="570" spans="32:44" x14ac:dyDescent="0.3">
      <c r="AF570" s="8" t="e" cm="1">
        <f t="array" ref="AF5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0" s="8" t="e" cm="1">
        <f t="array" ref="AG570">_xlfn.TEXTJOIN(",",TRUE,IF(지하철역사_IC!$B$2:$B$1282=AF570,지하철역사_IC!$A$2:$A$1282,""))</f>
        <v>#VALUE!</v>
      </c>
      <c r="AH570" s="9" t="e" cm="1">
        <f t="array" ref="AH570">RADIANS(SMALL(SQRT((지하철역사_IC!$D$2:$D$1282-표3_[[#This Row],[위도]])^2+(지하철역사_IC!$E$2:$E$1282-표3_[[#This Row],[경도]])^2),1))*6378137</f>
        <v>#VALUE!</v>
      </c>
      <c r="AI570" s="8" t="e" cm="1">
        <f t="array" ref="AI570">_xlfn.LET(_xlpm.data,(지하철역사_IC!$V$2:$V$225-표3_[[#This Row],[위도]])^2+(지하철역사_IC!$T$2:$T$225-표3_[[#This Row],[경도]])^2,INDEX(지하철역사_IC!$Q$2:$Q$439,MATCH(MIN(_xlpm.data),_xlpm.data,0)))</f>
        <v>#VALUE!</v>
      </c>
      <c r="AJ570" s="8" t="e" cm="1">
        <f t="array" ref="AJ570">_xlfn.TEXTJOIN(",",TRUE,IF(지하철역사_IC!$Q$2:$Q$439=AI570,지하철역사_IC!$P$2:$P$439,""))</f>
        <v>#VALUE!</v>
      </c>
      <c r="AK570" s="9" t="e" cm="1">
        <f t="array" ref="AK570">RADIANS(SMALL(SQRT((지하철역사_IC!$V$2:$V$439-표3_[[#This Row],[위도]])^2+(지하철역사_IC!$T$2:$T$439-표3_[[#This Row],[경도]])^2),1))*6378137</f>
        <v>#VALUE!</v>
      </c>
      <c r="AL570" t="str" cm="1">
        <f t="array" ref="AL5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0" t="e" cm="1">
        <f t="array" ref="AM570">kakaolatlon(표3_[[#This Row],[위도]],표3_[[#This Row],[경도]],"parcel")</f>
        <v>#VALUE!</v>
      </c>
      <c r="AN570" t="e">
        <f t="shared" si="44"/>
        <v>#VALUE!</v>
      </c>
      <c r="AO570" t="e">
        <f t="shared" si="45"/>
        <v>#VALUE!</v>
      </c>
      <c r="AP570" t="e">
        <f t="shared" si="46"/>
        <v>#VALUE!</v>
      </c>
      <c r="AQ570">
        <f t="shared" si="47"/>
        <v>9</v>
      </c>
      <c r="AR570" t="str">
        <f t="shared" si="48"/>
        <v>저</v>
      </c>
    </row>
    <row r="571" spans="32:44" x14ac:dyDescent="0.3">
      <c r="AF571" s="8" t="e" cm="1">
        <f t="array" ref="AF5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1" s="8" t="e" cm="1">
        <f t="array" ref="AG571">_xlfn.TEXTJOIN(",",TRUE,IF(지하철역사_IC!$B$2:$B$1282=AF571,지하철역사_IC!$A$2:$A$1282,""))</f>
        <v>#VALUE!</v>
      </c>
      <c r="AH571" s="9" t="e" cm="1">
        <f t="array" ref="AH571">RADIANS(SMALL(SQRT((지하철역사_IC!$D$2:$D$1282-표3_[[#This Row],[위도]])^2+(지하철역사_IC!$E$2:$E$1282-표3_[[#This Row],[경도]])^2),1))*6378137</f>
        <v>#VALUE!</v>
      </c>
      <c r="AI571" s="8" t="e" cm="1">
        <f t="array" ref="AI571">_xlfn.LET(_xlpm.data,(지하철역사_IC!$V$2:$V$225-표3_[[#This Row],[위도]])^2+(지하철역사_IC!$T$2:$T$225-표3_[[#This Row],[경도]])^2,INDEX(지하철역사_IC!$Q$2:$Q$439,MATCH(MIN(_xlpm.data),_xlpm.data,0)))</f>
        <v>#VALUE!</v>
      </c>
      <c r="AJ571" s="8" t="e" cm="1">
        <f t="array" ref="AJ571">_xlfn.TEXTJOIN(",",TRUE,IF(지하철역사_IC!$Q$2:$Q$439=AI571,지하철역사_IC!$P$2:$P$439,""))</f>
        <v>#VALUE!</v>
      </c>
      <c r="AK571" s="9" t="e" cm="1">
        <f t="array" ref="AK571">RADIANS(SMALL(SQRT((지하철역사_IC!$V$2:$V$439-표3_[[#This Row],[위도]])^2+(지하철역사_IC!$T$2:$T$439-표3_[[#This Row],[경도]])^2),1))*6378137</f>
        <v>#VALUE!</v>
      </c>
      <c r="AL571" t="str" cm="1">
        <f t="array" ref="AL5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1" t="e" cm="1">
        <f t="array" ref="AM571">kakaolatlon(표3_[[#This Row],[위도]],표3_[[#This Row],[경도]],"parcel")</f>
        <v>#VALUE!</v>
      </c>
      <c r="AN571" t="e">
        <f t="shared" si="44"/>
        <v>#VALUE!</v>
      </c>
      <c r="AO571" t="e">
        <f t="shared" si="45"/>
        <v>#VALUE!</v>
      </c>
      <c r="AP571" t="e">
        <f t="shared" si="46"/>
        <v>#VALUE!</v>
      </c>
      <c r="AQ571">
        <f t="shared" si="47"/>
        <v>9</v>
      </c>
      <c r="AR571" t="str">
        <f t="shared" si="48"/>
        <v>저</v>
      </c>
    </row>
    <row r="572" spans="32:44" x14ac:dyDescent="0.3">
      <c r="AF572" s="8" t="e" cm="1">
        <f t="array" ref="AF5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2" s="8" t="e" cm="1">
        <f t="array" ref="AG572">_xlfn.TEXTJOIN(",",TRUE,IF(지하철역사_IC!$B$2:$B$1282=AF572,지하철역사_IC!$A$2:$A$1282,""))</f>
        <v>#VALUE!</v>
      </c>
      <c r="AH572" s="9" t="e" cm="1">
        <f t="array" ref="AH572">RADIANS(SMALL(SQRT((지하철역사_IC!$D$2:$D$1282-표3_[[#This Row],[위도]])^2+(지하철역사_IC!$E$2:$E$1282-표3_[[#This Row],[경도]])^2),1))*6378137</f>
        <v>#VALUE!</v>
      </c>
      <c r="AI572" s="8" t="e" cm="1">
        <f t="array" ref="AI572">_xlfn.LET(_xlpm.data,(지하철역사_IC!$V$2:$V$225-표3_[[#This Row],[위도]])^2+(지하철역사_IC!$T$2:$T$225-표3_[[#This Row],[경도]])^2,INDEX(지하철역사_IC!$Q$2:$Q$439,MATCH(MIN(_xlpm.data),_xlpm.data,0)))</f>
        <v>#VALUE!</v>
      </c>
      <c r="AJ572" s="8" t="e" cm="1">
        <f t="array" ref="AJ572">_xlfn.TEXTJOIN(",",TRUE,IF(지하철역사_IC!$Q$2:$Q$439=AI572,지하철역사_IC!$P$2:$P$439,""))</f>
        <v>#VALUE!</v>
      </c>
      <c r="AK572" s="9" t="e" cm="1">
        <f t="array" ref="AK572">RADIANS(SMALL(SQRT((지하철역사_IC!$V$2:$V$439-표3_[[#This Row],[위도]])^2+(지하철역사_IC!$T$2:$T$439-표3_[[#This Row],[경도]])^2),1))*6378137</f>
        <v>#VALUE!</v>
      </c>
      <c r="AL572" t="str" cm="1">
        <f t="array" ref="AL5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2" t="e" cm="1">
        <f t="array" ref="AM572">kakaolatlon(표3_[[#This Row],[위도]],표3_[[#This Row],[경도]],"parcel")</f>
        <v>#VALUE!</v>
      </c>
      <c r="AN572" t="e">
        <f t="shared" si="44"/>
        <v>#VALUE!</v>
      </c>
      <c r="AO572" t="e">
        <f t="shared" si="45"/>
        <v>#VALUE!</v>
      </c>
      <c r="AP572" t="e">
        <f t="shared" si="46"/>
        <v>#VALUE!</v>
      </c>
      <c r="AQ572">
        <f t="shared" si="47"/>
        <v>9</v>
      </c>
      <c r="AR572" t="str">
        <f t="shared" si="48"/>
        <v>저</v>
      </c>
    </row>
    <row r="573" spans="32:44" x14ac:dyDescent="0.3">
      <c r="AF573" s="8" t="e" cm="1">
        <f t="array" ref="AF5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3" s="8" t="e" cm="1">
        <f t="array" ref="AG573">_xlfn.TEXTJOIN(",",TRUE,IF(지하철역사_IC!$B$2:$B$1282=AF573,지하철역사_IC!$A$2:$A$1282,""))</f>
        <v>#VALUE!</v>
      </c>
      <c r="AH573" s="9" t="e" cm="1">
        <f t="array" ref="AH573">RADIANS(SMALL(SQRT((지하철역사_IC!$D$2:$D$1282-표3_[[#This Row],[위도]])^2+(지하철역사_IC!$E$2:$E$1282-표3_[[#This Row],[경도]])^2),1))*6378137</f>
        <v>#VALUE!</v>
      </c>
      <c r="AI573" s="8" t="e" cm="1">
        <f t="array" ref="AI573">_xlfn.LET(_xlpm.data,(지하철역사_IC!$V$2:$V$225-표3_[[#This Row],[위도]])^2+(지하철역사_IC!$T$2:$T$225-표3_[[#This Row],[경도]])^2,INDEX(지하철역사_IC!$Q$2:$Q$439,MATCH(MIN(_xlpm.data),_xlpm.data,0)))</f>
        <v>#VALUE!</v>
      </c>
      <c r="AJ573" s="8" t="e" cm="1">
        <f t="array" ref="AJ573">_xlfn.TEXTJOIN(",",TRUE,IF(지하철역사_IC!$Q$2:$Q$439=AI573,지하철역사_IC!$P$2:$P$439,""))</f>
        <v>#VALUE!</v>
      </c>
      <c r="AK573" s="9" t="e" cm="1">
        <f t="array" ref="AK573">RADIANS(SMALL(SQRT((지하철역사_IC!$V$2:$V$439-표3_[[#This Row],[위도]])^2+(지하철역사_IC!$T$2:$T$439-표3_[[#This Row],[경도]])^2),1))*6378137</f>
        <v>#VALUE!</v>
      </c>
      <c r="AL573" t="str" cm="1">
        <f t="array" ref="AL5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3" t="e" cm="1">
        <f t="array" ref="AM573">kakaolatlon(표3_[[#This Row],[위도]],표3_[[#This Row],[경도]],"parcel")</f>
        <v>#VALUE!</v>
      </c>
      <c r="AN573" t="e">
        <f t="shared" si="44"/>
        <v>#VALUE!</v>
      </c>
      <c r="AO573" t="e">
        <f t="shared" si="45"/>
        <v>#VALUE!</v>
      </c>
      <c r="AP573" t="e">
        <f t="shared" si="46"/>
        <v>#VALUE!</v>
      </c>
      <c r="AQ573">
        <f t="shared" si="47"/>
        <v>9</v>
      </c>
      <c r="AR573" t="str">
        <f t="shared" si="48"/>
        <v>저</v>
      </c>
    </row>
    <row r="574" spans="32:44" x14ac:dyDescent="0.3">
      <c r="AF574" s="8" t="e" cm="1">
        <f t="array" ref="AF5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4" s="8" t="e" cm="1">
        <f t="array" ref="AG574">_xlfn.TEXTJOIN(",",TRUE,IF(지하철역사_IC!$B$2:$B$1282=AF574,지하철역사_IC!$A$2:$A$1282,""))</f>
        <v>#VALUE!</v>
      </c>
      <c r="AH574" s="9" t="e" cm="1">
        <f t="array" ref="AH574">RADIANS(SMALL(SQRT((지하철역사_IC!$D$2:$D$1282-표3_[[#This Row],[위도]])^2+(지하철역사_IC!$E$2:$E$1282-표3_[[#This Row],[경도]])^2),1))*6378137</f>
        <v>#VALUE!</v>
      </c>
      <c r="AI574" s="8" t="e" cm="1">
        <f t="array" ref="AI574">_xlfn.LET(_xlpm.data,(지하철역사_IC!$V$2:$V$225-표3_[[#This Row],[위도]])^2+(지하철역사_IC!$T$2:$T$225-표3_[[#This Row],[경도]])^2,INDEX(지하철역사_IC!$Q$2:$Q$439,MATCH(MIN(_xlpm.data),_xlpm.data,0)))</f>
        <v>#VALUE!</v>
      </c>
      <c r="AJ574" s="8" t="e" cm="1">
        <f t="array" ref="AJ574">_xlfn.TEXTJOIN(",",TRUE,IF(지하철역사_IC!$Q$2:$Q$439=AI574,지하철역사_IC!$P$2:$P$439,""))</f>
        <v>#VALUE!</v>
      </c>
      <c r="AK574" s="9" t="e" cm="1">
        <f t="array" ref="AK574">RADIANS(SMALL(SQRT((지하철역사_IC!$V$2:$V$439-표3_[[#This Row],[위도]])^2+(지하철역사_IC!$T$2:$T$439-표3_[[#This Row],[경도]])^2),1))*6378137</f>
        <v>#VALUE!</v>
      </c>
      <c r="AL574" t="str" cm="1">
        <f t="array" ref="AL5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4" t="e" cm="1">
        <f t="array" ref="AM574">kakaolatlon(표3_[[#This Row],[위도]],표3_[[#This Row],[경도]],"parcel")</f>
        <v>#VALUE!</v>
      </c>
      <c r="AN574" t="e">
        <f t="shared" si="44"/>
        <v>#VALUE!</v>
      </c>
      <c r="AO574" t="e">
        <f t="shared" si="45"/>
        <v>#VALUE!</v>
      </c>
      <c r="AP574" t="e">
        <f t="shared" si="46"/>
        <v>#VALUE!</v>
      </c>
      <c r="AQ574">
        <f t="shared" si="47"/>
        <v>9</v>
      </c>
      <c r="AR574" t="str">
        <f t="shared" si="48"/>
        <v>저</v>
      </c>
    </row>
    <row r="575" spans="32:44" x14ac:dyDescent="0.3">
      <c r="AF575" s="8" t="e" cm="1">
        <f t="array" ref="AF5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5" s="8" t="e" cm="1">
        <f t="array" ref="AG575">_xlfn.TEXTJOIN(",",TRUE,IF(지하철역사_IC!$B$2:$B$1282=AF575,지하철역사_IC!$A$2:$A$1282,""))</f>
        <v>#VALUE!</v>
      </c>
      <c r="AH575" s="9" t="e" cm="1">
        <f t="array" ref="AH575">RADIANS(SMALL(SQRT((지하철역사_IC!$D$2:$D$1282-표3_[[#This Row],[위도]])^2+(지하철역사_IC!$E$2:$E$1282-표3_[[#This Row],[경도]])^2),1))*6378137</f>
        <v>#VALUE!</v>
      </c>
      <c r="AI575" s="8" t="e" cm="1">
        <f t="array" ref="AI575">_xlfn.LET(_xlpm.data,(지하철역사_IC!$V$2:$V$225-표3_[[#This Row],[위도]])^2+(지하철역사_IC!$T$2:$T$225-표3_[[#This Row],[경도]])^2,INDEX(지하철역사_IC!$Q$2:$Q$439,MATCH(MIN(_xlpm.data),_xlpm.data,0)))</f>
        <v>#VALUE!</v>
      </c>
      <c r="AJ575" s="8" t="e" cm="1">
        <f t="array" ref="AJ575">_xlfn.TEXTJOIN(",",TRUE,IF(지하철역사_IC!$Q$2:$Q$439=AI575,지하철역사_IC!$P$2:$P$439,""))</f>
        <v>#VALUE!</v>
      </c>
      <c r="AK575" s="9" t="e" cm="1">
        <f t="array" ref="AK575">RADIANS(SMALL(SQRT((지하철역사_IC!$V$2:$V$439-표3_[[#This Row],[위도]])^2+(지하철역사_IC!$T$2:$T$439-표3_[[#This Row],[경도]])^2),1))*6378137</f>
        <v>#VALUE!</v>
      </c>
      <c r="AL575" t="str" cm="1">
        <f t="array" ref="AL5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5" t="e" cm="1">
        <f t="array" ref="AM575">kakaolatlon(표3_[[#This Row],[위도]],표3_[[#This Row],[경도]],"parcel")</f>
        <v>#VALUE!</v>
      </c>
      <c r="AN575" t="e">
        <f t="shared" si="44"/>
        <v>#VALUE!</v>
      </c>
      <c r="AO575" t="e">
        <f t="shared" si="45"/>
        <v>#VALUE!</v>
      </c>
      <c r="AP575" t="e">
        <f t="shared" si="46"/>
        <v>#VALUE!</v>
      </c>
      <c r="AQ575">
        <f t="shared" si="47"/>
        <v>9</v>
      </c>
      <c r="AR575" t="str">
        <f t="shared" si="48"/>
        <v>저</v>
      </c>
    </row>
    <row r="576" spans="32:44" x14ac:dyDescent="0.3">
      <c r="AF576" s="8" t="e" cm="1">
        <f t="array" ref="AF5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6" s="8" t="e" cm="1">
        <f t="array" ref="AG576">_xlfn.TEXTJOIN(",",TRUE,IF(지하철역사_IC!$B$2:$B$1282=AF576,지하철역사_IC!$A$2:$A$1282,""))</f>
        <v>#VALUE!</v>
      </c>
      <c r="AH576" s="9" t="e" cm="1">
        <f t="array" ref="AH576">RADIANS(SMALL(SQRT((지하철역사_IC!$D$2:$D$1282-표3_[[#This Row],[위도]])^2+(지하철역사_IC!$E$2:$E$1282-표3_[[#This Row],[경도]])^2),1))*6378137</f>
        <v>#VALUE!</v>
      </c>
      <c r="AI576" s="8" t="e" cm="1">
        <f t="array" ref="AI576">_xlfn.LET(_xlpm.data,(지하철역사_IC!$V$2:$V$225-표3_[[#This Row],[위도]])^2+(지하철역사_IC!$T$2:$T$225-표3_[[#This Row],[경도]])^2,INDEX(지하철역사_IC!$Q$2:$Q$439,MATCH(MIN(_xlpm.data),_xlpm.data,0)))</f>
        <v>#VALUE!</v>
      </c>
      <c r="AJ576" s="8" t="e" cm="1">
        <f t="array" ref="AJ576">_xlfn.TEXTJOIN(",",TRUE,IF(지하철역사_IC!$Q$2:$Q$439=AI576,지하철역사_IC!$P$2:$P$439,""))</f>
        <v>#VALUE!</v>
      </c>
      <c r="AK576" s="9" t="e" cm="1">
        <f t="array" ref="AK576">RADIANS(SMALL(SQRT((지하철역사_IC!$V$2:$V$439-표3_[[#This Row],[위도]])^2+(지하철역사_IC!$T$2:$T$439-표3_[[#This Row],[경도]])^2),1))*6378137</f>
        <v>#VALUE!</v>
      </c>
      <c r="AL576" t="str" cm="1">
        <f t="array" ref="AL5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6" t="e" cm="1">
        <f t="array" ref="AM576">kakaolatlon(표3_[[#This Row],[위도]],표3_[[#This Row],[경도]],"parcel")</f>
        <v>#VALUE!</v>
      </c>
      <c r="AN576" t="e">
        <f t="shared" si="44"/>
        <v>#VALUE!</v>
      </c>
      <c r="AO576" t="e">
        <f t="shared" si="45"/>
        <v>#VALUE!</v>
      </c>
      <c r="AP576" t="e">
        <f t="shared" si="46"/>
        <v>#VALUE!</v>
      </c>
      <c r="AQ576">
        <f t="shared" si="47"/>
        <v>9</v>
      </c>
      <c r="AR576" t="str">
        <f t="shared" si="48"/>
        <v>저</v>
      </c>
    </row>
    <row r="577" spans="32:44" x14ac:dyDescent="0.3">
      <c r="AF577" s="8" t="e" cm="1">
        <f t="array" ref="AF5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7" s="8" t="e" cm="1">
        <f t="array" ref="AG577">_xlfn.TEXTJOIN(",",TRUE,IF(지하철역사_IC!$B$2:$B$1282=AF577,지하철역사_IC!$A$2:$A$1282,""))</f>
        <v>#VALUE!</v>
      </c>
      <c r="AH577" s="9" t="e" cm="1">
        <f t="array" ref="AH577">RADIANS(SMALL(SQRT((지하철역사_IC!$D$2:$D$1282-표3_[[#This Row],[위도]])^2+(지하철역사_IC!$E$2:$E$1282-표3_[[#This Row],[경도]])^2),1))*6378137</f>
        <v>#VALUE!</v>
      </c>
      <c r="AI577" s="8" t="e" cm="1">
        <f t="array" ref="AI577">_xlfn.LET(_xlpm.data,(지하철역사_IC!$V$2:$V$225-표3_[[#This Row],[위도]])^2+(지하철역사_IC!$T$2:$T$225-표3_[[#This Row],[경도]])^2,INDEX(지하철역사_IC!$Q$2:$Q$439,MATCH(MIN(_xlpm.data),_xlpm.data,0)))</f>
        <v>#VALUE!</v>
      </c>
      <c r="AJ577" s="8" t="e" cm="1">
        <f t="array" ref="AJ577">_xlfn.TEXTJOIN(",",TRUE,IF(지하철역사_IC!$Q$2:$Q$439=AI577,지하철역사_IC!$P$2:$P$439,""))</f>
        <v>#VALUE!</v>
      </c>
      <c r="AK577" s="9" t="e" cm="1">
        <f t="array" ref="AK577">RADIANS(SMALL(SQRT((지하철역사_IC!$V$2:$V$439-표3_[[#This Row],[위도]])^2+(지하철역사_IC!$T$2:$T$439-표3_[[#This Row],[경도]])^2),1))*6378137</f>
        <v>#VALUE!</v>
      </c>
      <c r="AL577" t="str" cm="1">
        <f t="array" ref="AL5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7" t="e" cm="1">
        <f t="array" ref="AM577">kakaolatlon(표3_[[#This Row],[위도]],표3_[[#This Row],[경도]],"parcel")</f>
        <v>#VALUE!</v>
      </c>
      <c r="AN577" t="e">
        <f t="shared" si="44"/>
        <v>#VALUE!</v>
      </c>
      <c r="AO577" t="e">
        <f t="shared" si="45"/>
        <v>#VALUE!</v>
      </c>
      <c r="AP577" t="e">
        <f t="shared" si="46"/>
        <v>#VALUE!</v>
      </c>
      <c r="AQ577">
        <f t="shared" si="47"/>
        <v>9</v>
      </c>
      <c r="AR577" t="str">
        <f t="shared" si="48"/>
        <v>저</v>
      </c>
    </row>
    <row r="578" spans="32:44" x14ac:dyDescent="0.3">
      <c r="AF578" s="8" t="e" cm="1">
        <f t="array" ref="AF5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8" s="8" t="e" cm="1">
        <f t="array" ref="AG578">_xlfn.TEXTJOIN(",",TRUE,IF(지하철역사_IC!$B$2:$B$1282=AF578,지하철역사_IC!$A$2:$A$1282,""))</f>
        <v>#VALUE!</v>
      </c>
      <c r="AH578" s="9" t="e" cm="1">
        <f t="array" ref="AH578">RADIANS(SMALL(SQRT((지하철역사_IC!$D$2:$D$1282-표3_[[#This Row],[위도]])^2+(지하철역사_IC!$E$2:$E$1282-표3_[[#This Row],[경도]])^2),1))*6378137</f>
        <v>#VALUE!</v>
      </c>
      <c r="AI578" s="8" t="e" cm="1">
        <f t="array" ref="AI578">_xlfn.LET(_xlpm.data,(지하철역사_IC!$V$2:$V$225-표3_[[#This Row],[위도]])^2+(지하철역사_IC!$T$2:$T$225-표3_[[#This Row],[경도]])^2,INDEX(지하철역사_IC!$Q$2:$Q$439,MATCH(MIN(_xlpm.data),_xlpm.data,0)))</f>
        <v>#VALUE!</v>
      </c>
      <c r="AJ578" s="8" t="e" cm="1">
        <f t="array" ref="AJ578">_xlfn.TEXTJOIN(",",TRUE,IF(지하철역사_IC!$Q$2:$Q$439=AI578,지하철역사_IC!$P$2:$P$439,""))</f>
        <v>#VALUE!</v>
      </c>
      <c r="AK578" s="9" t="e" cm="1">
        <f t="array" ref="AK578">RADIANS(SMALL(SQRT((지하철역사_IC!$V$2:$V$439-표3_[[#This Row],[위도]])^2+(지하철역사_IC!$T$2:$T$439-표3_[[#This Row],[경도]])^2),1))*6378137</f>
        <v>#VALUE!</v>
      </c>
      <c r="AL578" t="str" cm="1">
        <f t="array" ref="AL5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8" t="e" cm="1">
        <f t="array" ref="AM578">kakaolatlon(표3_[[#This Row],[위도]],표3_[[#This Row],[경도]],"parcel")</f>
        <v>#VALUE!</v>
      </c>
      <c r="AN578" t="e">
        <f t="shared" si="44"/>
        <v>#VALUE!</v>
      </c>
      <c r="AO578" t="e">
        <f t="shared" si="45"/>
        <v>#VALUE!</v>
      </c>
      <c r="AP578" t="e">
        <f t="shared" si="46"/>
        <v>#VALUE!</v>
      </c>
      <c r="AQ578">
        <f t="shared" si="47"/>
        <v>9</v>
      </c>
      <c r="AR578" t="str">
        <f t="shared" si="48"/>
        <v>저</v>
      </c>
    </row>
    <row r="579" spans="32:44" x14ac:dyDescent="0.3">
      <c r="AF579" s="8" t="e" cm="1">
        <f t="array" ref="AF5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79" s="8" t="e" cm="1">
        <f t="array" ref="AG579">_xlfn.TEXTJOIN(",",TRUE,IF(지하철역사_IC!$B$2:$B$1282=AF579,지하철역사_IC!$A$2:$A$1282,""))</f>
        <v>#VALUE!</v>
      </c>
      <c r="AH579" s="9" t="e" cm="1">
        <f t="array" ref="AH579">RADIANS(SMALL(SQRT((지하철역사_IC!$D$2:$D$1282-표3_[[#This Row],[위도]])^2+(지하철역사_IC!$E$2:$E$1282-표3_[[#This Row],[경도]])^2),1))*6378137</f>
        <v>#VALUE!</v>
      </c>
      <c r="AI579" s="8" t="e" cm="1">
        <f t="array" ref="AI579">_xlfn.LET(_xlpm.data,(지하철역사_IC!$V$2:$V$225-표3_[[#This Row],[위도]])^2+(지하철역사_IC!$T$2:$T$225-표3_[[#This Row],[경도]])^2,INDEX(지하철역사_IC!$Q$2:$Q$439,MATCH(MIN(_xlpm.data),_xlpm.data,0)))</f>
        <v>#VALUE!</v>
      </c>
      <c r="AJ579" s="8" t="e" cm="1">
        <f t="array" ref="AJ579">_xlfn.TEXTJOIN(",",TRUE,IF(지하철역사_IC!$Q$2:$Q$439=AI579,지하철역사_IC!$P$2:$P$439,""))</f>
        <v>#VALUE!</v>
      </c>
      <c r="AK579" s="9" t="e" cm="1">
        <f t="array" ref="AK579">RADIANS(SMALL(SQRT((지하철역사_IC!$V$2:$V$439-표3_[[#This Row],[위도]])^2+(지하철역사_IC!$T$2:$T$439-표3_[[#This Row],[경도]])^2),1))*6378137</f>
        <v>#VALUE!</v>
      </c>
      <c r="AL579" t="str" cm="1">
        <f t="array" ref="AL5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79" t="e" cm="1">
        <f t="array" ref="AM579">kakaolatlon(표3_[[#This Row],[위도]],표3_[[#This Row],[경도]],"parcel")</f>
        <v>#VALUE!</v>
      </c>
      <c r="AN579" t="e">
        <f t="shared" ref="AN579:AN642" si="49">VALUE(LEFT($W579,FIND("년",$W579)-1))</f>
        <v>#VALUE!</v>
      </c>
      <c r="AO579" t="e">
        <f t="shared" ref="AO579:AO642" si="50">IF(FIND("년",$W579)=3,MID($W579,FIND("년",$W579)+1,FIND("년",$W579)-1),MID($W579,FIND("년",$W579)+1,FIND("년",$W579)))</f>
        <v>#VALUE!</v>
      </c>
      <c r="AP579" t="e">
        <f t="shared" ref="AP579:AP642" si="51">IF(AN579&lt;11,10,IF(AND(AN579&lt;25,AO579="이내"),25,26))</f>
        <v>#VALUE!</v>
      </c>
      <c r="AQ579">
        <f t="shared" ref="AQ579:AQ642" si="52">IF(P579&lt;10,9,IF(P579&lt;20,10,IF(P579&lt;30,20,IF(P579&lt;40,30,40))))</f>
        <v>9</v>
      </c>
      <c r="AR579" t="str">
        <f t="shared" ref="AR579:AR642" si="53">IF(D579="상가",IF(G579="1","1층",IF(G579="전체층","전체층",IF(LEFT(G579,1)="B","B1",IF(G579&lt;6,"저",IF(G579/H579&lt;=$BC$9,"저",IF(G579/H579&lt;=$BC$10,"중","고")))))),IF(LEFT(G579,1)="B","B1",IF(H579&lt;6,"저",IF(G579/H579&lt;=$BC$2,"저",IF(G579/H579&lt;=$BC$3,"중","고")))))</f>
        <v>저</v>
      </c>
    </row>
    <row r="580" spans="32:44" x14ac:dyDescent="0.3">
      <c r="AF580" s="8" t="e" cm="1">
        <f t="array" ref="AF5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0" s="8" t="e" cm="1">
        <f t="array" ref="AG580">_xlfn.TEXTJOIN(",",TRUE,IF(지하철역사_IC!$B$2:$B$1282=AF580,지하철역사_IC!$A$2:$A$1282,""))</f>
        <v>#VALUE!</v>
      </c>
      <c r="AH580" s="9" t="e" cm="1">
        <f t="array" ref="AH580">RADIANS(SMALL(SQRT((지하철역사_IC!$D$2:$D$1282-표3_[[#This Row],[위도]])^2+(지하철역사_IC!$E$2:$E$1282-표3_[[#This Row],[경도]])^2),1))*6378137</f>
        <v>#VALUE!</v>
      </c>
      <c r="AI580" s="8" t="e" cm="1">
        <f t="array" ref="AI580">_xlfn.LET(_xlpm.data,(지하철역사_IC!$V$2:$V$225-표3_[[#This Row],[위도]])^2+(지하철역사_IC!$T$2:$T$225-표3_[[#This Row],[경도]])^2,INDEX(지하철역사_IC!$Q$2:$Q$439,MATCH(MIN(_xlpm.data),_xlpm.data,0)))</f>
        <v>#VALUE!</v>
      </c>
      <c r="AJ580" s="8" t="e" cm="1">
        <f t="array" ref="AJ580">_xlfn.TEXTJOIN(",",TRUE,IF(지하철역사_IC!$Q$2:$Q$439=AI580,지하철역사_IC!$P$2:$P$439,""))</f>
        <v>#VALUE!</v>
      </c>
      <c r="AK580" s="9" t="e" cm="1">
        <f t="array" ref="AK580">RADIANS(SMALL(SQRT((지하철역사_IC!$V$2:$V$439-표3_[[#This Row],[위도]])^2+(지하철역사_IC!$T$2:$T$439-표3_[[#This Row],[경도]])^2),1))*6378137</f>
        <v>#VALUE!</v>
      </c>
      <c r="AL580" t="str" cm="1">
        <f t="array" ref="AL5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0" t="e" cm="1">
        <f t="array" ref="AM580">kakaolatlon(표3_[[#This Row],[위도]],표3_[[#This Row],[경도]],"parcel")</f>
        <v>#VALUE!</v>
      </c>
      <c r="AN580" t="e">
        <f t="shared" si="49"/>
        <v>#VALUE!</v>
      </c>
      <c r="AO580" t="e">
        <f t="shared" si="50"/>
        <v>#VALUE!</v>
      </c>
      <c r="AP580" t="e">
        <f t="shared" si="51"/>
        <v>#VALUE!</v>
      </c>
      <c r="AQ580">
        <f t="shared" si="52"/>
        <v>9</v>
      </c>
      <c r="AR580" t="str">
        <f t="shared" si="53"/>
        <v>저</v>
      </c>
    </row>
    <row r="581" spans="32:44" x14ac:dyDescent="0.3">
      <c r="AF581" s="8" t="e" cm="1">
        <f t="array" ref="AF5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1" s="8" t="e" cm="1">
        <f t="array" ref="AG581">_xlfn.TEXTJOIN(",",TRUE,IF(지하철역사_IC!$B$2:$B$1282=AF581,지하철역사_IC!$A$2:$A$1282,""))</f>
        <v>#VALUE!</v>
      </c>
      <c r="AH581" s="9" t="e" cm="1">
        <f t="array" ref="AH581">RADIANS(SMALL(SQRT((지하철역사_IC!$D$2:$D$1282-표3_[[#This Row],[위도]])^2+(지하철역사_IC!$E$2:$E$1282-표3_[[#This Row],[경도]])^2),1))*6378137</f>
        <v>#VALUE!</v>
      </c>
      <c r="AI581" s="8" t="e" cm="1">
        <f t="array" ref="AI581">_xlfn.LET(_xlpm.data,(지하철역사_IC!$V$2:$V$225-표3_[[#This Row],[위도]])^2+(지하철역사_IC!$T$2:$T$225-표3_[[#This Row],[경도]])^2,INDEX(지하철역사_IC!$Q$2:$Q$439,MATCH(MIN(_xlpm.data),_xlpm.data,0)))</f>
        <v>#VALUE!</v>
      </c>
      <c r="AJ581" s="8" t="e" cm="1">
        <f t="array" ref="AJ581">_xlfn.TEXTJOIN(",",TRUE,IF(지하철역사_IC!$Q$2:$Q$439=AI581,지하철역사_IC!$P$2:$P$439,""))</f>
        <v>#VALUE!</v>
      </c>
      <c r="AK581" s="9" t="e" cm="1">
        <f t="array" ref="AK581">RADIANS(SMALL(SQRT((지하철역사_IC!$V$2:$V$439-표3_[[#This Row],[위도]])^2+(지하철역사_IC!$T$2:$T$439-표3_[[#This Row],[경도]])^2),1))*6378137</f>
        <v>#VALUE!</v>
      </c>
      <c r="AL581" t="str" cm="1">
        <f t="array" ref="AL5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1" t="e" cm="1">
        <f t="array" ref="AM581">kakaolatlon(표3_[[#This Row],[위도]],표3_[[#This Row],[경도]],"parcel")</f>
        <v>#VALUE!</v>
      </c>
      <c r="AN581" t="e">
        <f t="shared" si="49"/>
        <v>#VALUE!</v>
      </c>
      <c r="AO581" t="e">
        <f t="shared" si="50"/>
        <v>#VALUE!</v>
      </c>
      <c r="AP581" t="e">
        <f t="shared" si="51"/>
        <v>#VALUE!</v>
      </c>
      <c r="AQ581">
        <f t="shared" si="52"/>
        <v>9</v>
      </c>
      <c r="AR581" t="str">
        <f t="shared" si="53"/>
        <v>저</v>
      </c>
    </row>
    <row r="582" spans="32:44" x14ac:dyDescent="0.3">
      <c r="AF582" s="8" t="e" cm="1">
        <f t="array" ref="AF5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2" s="8" t="e" cm="1">
        <f t="array" ref="AG582">_xlfn.TEXTJOIN(",",TRUE,IF(지하철역사_IC!$B$2:$B$1282=AF582,지하철역사_IC!$A$2:$A$1282,""))</f>
        <v>#VALUE!</v>
      </c>
      <c r="AH582" s="9" t="e" cm="1">
        <f t="array" ref="AH582">RADIANS(SMALL(SQRT((지하철역사_IC!$D$2:$D$1282-표3_[[#This Row],[위도]])^2+(지하철역사_IC!$E$2:$E$1282-표3_[[#This Row],[경도]])^2),1))*6378137</f>
        <v>#VALUE!</v>
      </c>
      <c r="AI582" s="8" t="e" cm="1">
        <f t="array" ref="AI582">_xlfn.LET(_xlpm.data,(지하철역사_IC!$V$2:$V$225-표3_[[#This Row],[위도]])^2+(지하철역사_IC!$T$2:$T$225-표3_[[#This Row],[경도]])^2,INDEX(지하철역사_IC!$Q$2:$Q$439,MATCH(MIN(_xlpm.data),_xlpm.data,0)))</f>
        <v>#VALUE!</v>
      </c>
      <c r="AJ582" s="8" t="e" cm="1">
        <f t="array" ref="AJ582">_xlfn.TEXTJOIN(",",TRUE,IF(지하철역사_IC!$Q$2:$Q$439=AI582,지하철역사_IC!$P$2:$P$439,""))</f>
        <v>#VALUE!</v>
      </c>
      <c r="AK582" s="9" t="e" cm="1">
        <f t="array" ref="AK582">RADIANS(SMALL(SQRT((지하철역사_IC!$V$2:$V$439-표3_[[#This Row],[위도]])^2+(지하철역사_IC!$T$2:$T$439-표3_[[#This Row],[경도]])^2),1))*6378137</f>
        <v>#VALUE!</v>
      </c>
      <c r="AL582" t="str" cm="1">
        <f t="array" ref="AL5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2" t="e" cm="1">
        <f t="array" ref="AM582">kakaolatlon(표3_[[#This Row],[위도]],표3_[[#This Row],[경도]],"parcel")</f>
        <v>#VALUE!</v>
      </c>
      <c r="AN582" t="e">
        <f t="shared" si="49"/>
        <v>#VALUE!</v>
      </c>
      <c r="AO582" t="e">
        <f t="shared" si="50"/>
        <v>#VALUE!</v>
      </c>
      <c r="AP582" t="e">
        <f t="shared" si="51"/>
        <v>#VALUE!</v>
      </c>
      <c r="AQ582">
        <f t="shared" si="52"/>
        <v>9</v>
      </c>
      <c r="AR582" t="str">
        <f t="shared" si="53"/>
        <v>저</v>
      </c>
    </row>
    <row r="583" spans="32:44" x14ac:dyDescent="0.3">
      <c r="AF583" s="8" t="e" cm="1">
        <f t="array" ref="AF5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3" s="8" t="e" cm="1">
        <f t="array" ref="AG583">_xlfn.TEXTJOIN(",",TRUE,IF(지하철역사_IC!$B$2:$B$1282=AF583,지하철역사_IC!$A$2:$A$1282,""))</f>
        <v>#VALUE!</v>
      </c>
      <c r="AH583" s="9" t="e" cm="1">
        <f t="array" ref="AH583">RADIANS(SMALL(SQRT((지하철역사_IC!$D$2:$D$1282-표3_[[#This Row],[위도]])^2+(지하철역사_IC!$E$2:$E$1282-표3_[[#This Row],[경도]])^2),1))*6378137</f>
        <v>#VALUE!</v>
      </c>
      <c r="AI583" s="8" t="e" cm="1">
        <f t="array" ref="AI583">_xlfn.LET(_xlpm.data,(지하철역사_IC!$V$2:$V$225-표3_[[#This Row],[위도]])^2+(지하철역사_IC!$T$2:$T$225-표3_[[#This Row],[경도]])^2,INDEX(지하철역사_IC!$Q$2:$Q$439,MATCH(MIN(_xlpm.data),_xlpm.data,0)))</f>
        <v>#VALUE!</v>
      </c>
      <c r="AJ583" s="8" t="e" cm="1">
        <f t="array" ref="AJ583">_xlfn.TEXTJOIN(",",TRUE,IF(지하철역사_IC!$Q$2:$Q$439=AI583,지하철역사_IC!$P$2:$P$439,""))</f>
        <v>#VALUE!</v>
      </c>
      <c r="AK583" s="9" t="e" cm="1">
        <f t="array" ref="AK583">RADIANS(SMALL(SQRT((지하철역사_IC!$V$2:$V$439-표3_[[#This Row],[위도]])^2+(지하철역사_IC!$T$2:$T$439-표3_[[#This Row],[경도]])^2),1))*6378137</f>
        <v>#VALUE!</v>
      </c>
      <c r="AL583" t="str" cm="1">
        <f t="array" ref="AL5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3" t="e" cm="1">
        <f t="array" ref="AM583">kakaolatlon(표3_[[#This Row],[위도]],표3_[[#This Row],[경도]],"parcel")</f>
        <v>#VALUE!</v>
      </c>
      <c r="AN583" t="e">
        <f t="shared" si="49"/>
        <v>#VALUE!</v>
      </c>
      <c r="AO583" t="e">
        <f t="shared" si="50"/>
        <v>#VALUE!</v>
      </c>
      <c r="AP583" t="e">
        <f t="shared" si="51"/>
        <v>#VALUE!</v>
      </c>
      <c r="AQ583">
        <f t="shared" si="52"/>
        <v>9</v>
      </c>
      <c r="AR583" t="str">
        <f t="shared" si="53"/>
        <v>저</v>
      </c>
    </row>
    <row r="584" spans="32:44" x14ac:dyDescent="0.3">
      <c r="AF584" s="8" t="e" cm="1">
        <f t="array" ref="AF5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4" s="8" t="e" cm="1">
        <f t="array" ref="AG584">_xlfn.TEXTJOIN(",",TRUE,IF(지하철역사_IC!$B$2:$B$1282=AF584,지하철역사_IC!$A$2:$A$1282,""))</f>
        <v>#VALUE!</v>
      </c>
      <c r="AH584" s="9" t="e" cm="1">
        <f t="array" ref="AH584">RADIANS(SMALL(SQRT((지하철역사_IC!$D$2:$D$1282-표3_[[#This Row],[위도]])^2+(지하철역사_IC!$E$2:$E$1282-표3_[[#This Row],[경도]])^2),1))*6378137</f>
        <v>#VALUE!</v>
      </c>
      <c r="AI584" s="8" t="e" cm="1">
        <f t="array" ref="AI584">_xlfn.LET(_xlpm.data,(지하철역사_IC!$V$2:$V$225-표3_[[#This Row],[위도]])^2+(지하철역사_IC!$T$2:$T$225-표3_[[#This Row],[경도]])^2,INDEX(지하철역사_IC!$Q$2:$Q$439,MATCH(MIN(_xlpm.data),_xlpm.data,0)))</f>
        <v>#VALUE!</v>
      </c>
      <c r="AJ584" s="8" t="e" cm="1">
        <f t="array" ref="AJ584">_xlfn.TEXTJOIN(",",TRUE,IF(지하철역사_IC!$Q$2:$Q$439=AI584,지하철역사_IC!$P$2:$P$439,""))</f>
        <v>#VALUE!</v>
      </c>
      <c r="AK584" s="9" t="e" cm="1">
        <f t="array" ref="AK584">RADIANS(SMALL(SQRT((지하철역사_IC!$V$2:$V$439-표3_[[#This Row],[위도]])^2+(지하철역사_IC!$T$2:$T$439-표3_[[#This Row],[경도]])^2),1))*6378137</f>
        <v>#VALUE!</v>
      </c>
      <c r="AL584" t="str" cm="1">
        <f t="array" ref="AL5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4" t="e" cm="1">
        <f t="array" ref="AM584">kakaolatlon(표3_[[#This Row],[위도]],표3_[[#This Row],[경도]],"parcel")</f>
        <v>#VALUE!</v>
      </c>
      <c r="AN584" t="e">
        <f t="shared" si="49"/>
        <v>#VALUE!</v>
      </c>
      <c r="AO584" t="e">
        <f t="shared" si="50"/>
        <v>#VALUE!</v>
      </c>
      <c r="AP584" t="e">
        <f t="shared" si="51"/>
        <v>#VALUE!</v>
      </c>
      <c r="AQ584">
        <f t="shared" si="52"/>
        <v>9</v>
      </c>
      <c r="AR584" t="str">
        <f t="shared" si="53"/>
        <v>저</v>
      </c>
    </row>
    <row r="585" spans="32:44" x14ac:dyDescent="0.3">
      <c r="AF585" s="8" t="e" cm="1">
        <f t="array" ref="AF5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5" s="8" t="e" cm="1">
        <f t="array" ref="AG585">_xlfn.TEXTJOIN(",",TRUE,IF(지하철역사_IC!$B$2:$B$1282=AF585,지하철역사_IC!$A$2:$A$1282,""))</f>
        <v>#VALUE!</v>
      </c>
      <c r="AH585" s="9" t="e" cm="1">
        <f t="array" ref="AH585">RADIANS(SMALL(SQRT((지하철역사_IC!$D$2:$D$1282-표3_[[#This Row],[위도]])^2+(지하철역사_IC!$E$2:$E$1282-표3_[[#This Row],[경도]])^2),1))*6378137</f>
        <v>#VALUE!</v>
      </c>
      <c r="AI585" s="8" t="e" cm="1">
        <f t="array" ref="AI585">_xlfn.LET(_xlpm.data,(지하철역사_IC!$V$2:$V$225-표3_[[#This Row],[위도]])^2+(지하철역사_IC!$T$2:$T$225-표3_[[#This Row],[경도]])^2,INDEX(지하철역사_IC!$Q$2:$Q$439,MATCH(MIN(_xlpm.data),_xlpm.data,0)))</f>
        <v>#VALUE!</v>
      </c>
      <c r="AJ585" s="8" t="e" cm="1">
        <f t="array" ref="AJ585">_xlfn.TEXTJOIN(",",TRUE,IF(지하철역사_IC!$Q$2:$Q$439=AI585,지하철역사_IC!$P$2:$P$439,""))</f>
        <v>#VALUE!</v>
      </c>
      <c r="AK585" s="9" t="e" cm="1">
        <f t="array" ref="AK585">RADIANS(SMALL(SQRT((지하철역사_IC!$V$2:$V$439-표3_[[#This Row],[위도]])^2+(지하철역사_IC!$T$2:$T$439-표3_[[#This Row],[경도]])^2),1))*6378137</f>
        <v>#VALUE!</v>
      </c>
      <c r="AL585" t="str" cm="1">
        <f t="array" ref="AL5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5" t="e" cm="1">
        <f t="array" ref="AM585">kakaolatlon(표3_[[#This Row],[위도]],표3_[[#This Row],[경도]],"parcel")</f>
        <v>#VALUE!</v>
      </c>
      <c r="AN585" t="e">
        <f t="shared" si="49"/>
        <v>#VALUE!</v>
      </c>
      <c r="AO585" t="e">
        <f t="shared" si="50"/>
        <v>#VALUE!</v>
      </c>
      <c r="AP585" t="e">
        <f t="shared" si="51"/>
        <v>#VALUE!</v>
      </c>
      <c r="AQ585">
        <f t="shared" si="52"/>
        <v>9</v>
      </c>
      <c r="AR585" t="str">
        <f t="shared" si="53"/>
        <v>저</v>
      </c>
    </row>
    <row r="586" spans="32:44" x14ac:dyDescent="0.3">
      <c r="AF586" s="8" t="e" cm="1">
        <f t="array" ref="AF5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6" s="8" t="e" cm="1">
        <f t="array" ref="AG586">_xlfn.TEXTJOIN(",",TRUE,IF(지하철역사_IC!$B$2:$B$1282=AF586,지하철역사_IC!$A$2:$A$1282,""))</f>
        <v>#VALUE!</v>
      </c>
      <c r="AH586" s="9" t="e" cm="1">
        <f t="array" ref="AH586">RADIANS(SMALL(SQRT((지하철역사_IC!$D$2:$D$1282-표3_[[#This Row],[위도]])^2+(지하철역사_IC!$E$2:$E$1282-표3_[[#This Row],[경도]])^2),1))*6378137</f>
        <v>#VALUE!</v>
      </c>
      <c r="AI586" s="8" t="e" cm="1">
        <f t="array" ref="AI586">_xlfn.LET(_xlpm.data,(지하철역사_IC!$V$2:$V$225-표3_[[#This Row],[위도]])^2+(지하철역사_IC!$T$2:$T$225-표3_[[#This Row],[경도]])^2,INDEX(지하철역사_IC!$Q$2:$Q$439,MATCH(MIN(_xlpm.data),_xlpm.data,0)))</f>
        <v>#VALUE!</v>
      </c>
      <c r="AJ586" s="8" t="e" cm="1">
        <f t="array" ref="AJ586">_xlfn.TEXTJOIN(",",TRUE,IF(지하철역사_IC!$Q$2:$Q$439=AI586,지하철역사_IC!$P$2:$P$439,""))</f>
        <v>#VALUE!</v>
      </c>
      <c r="AK586" s="9" t="e" cm="1">
        <f t="array" ref="AK586">RADIANS(SMALL(SQRT((지하철역사_IC!$V$2:$V$439-표3_[[#This Row],[위도]])^2+(지하철역사_IC!$T$2:$T$439-표3_[[#This Row],[경도]])^2),1))*6378137</f>
        <v>#VALUE!</v>
      </c>
      <c r="AL586" t="str" cm="1">
        <f t="array" ref="AL5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6" t="e" cm="1">
        <f t="array" ref="AM586">kakaolatlon(표3_[[#This Row],[위도]],표3_[[#This Row],[경도]],"parcel")</f>
        <v>#VALUE!</v>
      </c>
      <c r="AN586" t="e">
        <f t="shared" si="49"/>
        <v>#VALUE!</v>
      </c>
      <c r="AO586" t="e">
        <f t="shared" si="50"/>
        <v>#VALUE!</v>
      </c>
      <c r="AP586" t="e">
        <f t="shared" si="51"/>
        <v>#VALUE!</v>
      </c>
      <c r="AQ586">
        <f t="shared" si="52"/>
        <v>9</v>
      </c>
      <c r="AR586" t="str">
        <f t="shared" si="53"/>
        <v>저</v>
      </c>
    </row>
    <row r="587" spans="32:44" x14ac:dyDescent="0.3">
      <c r="AF587" s="8" t="e" cm="1">
        <f t="array" ref="AF5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7" s="8" t="e" cm="1">
        <f t="array" ref="AG587">_xlfn.TEXTJOIN(",",TRUE,IF(지하철역사_IC!$B$2:$B$1282=AF587,지하철역사_IC!$A$2:$A$1282,""))</f>
        <v>#VALUE!</v>
      </c>
      <c r="AH587" s="9" t="e" cm="1">
        <f t="array" ref="AH587">RADIANS(SMALL(SQRT((지하철역사_IC!$D$2:$D$1282-표3_[[#This Row],[위도]])^2+(지하철역사_IC!$E$2:$E$1282-표3_[[#This Row],[경도]])^2),1))*6378137</f>
        <v>#VALUE!</v>
      </c>
      <c r="AI587" s="8" t="e" cm="1">
        <f t="array" ref="AI587">_xlfn.LET(_xlpm.data,(지하철역사_IC!$V$2:$V$225-표3_[[#This Row],[위도]])^2+(지하철역사_IC!$T$2:$T$225-표3_[[#This Row],[경도]])^2,INDEX(지하철역사_IC!$Q$2:$Q$439,MATCH(MIN(_xlpm.data),_xlpm.data,0)))</f>
        <v>#VALUE!</v>
      </c>
      <c r="AJ587" s="8" t="e" cm="1">
        <f t="array" ref="AJ587">_xlfn.TEXTJOIN(",",TRUE,IF(지하철역사_IC!$Q$2:$Q$439=AI587,지하철역사_IC!$P$2:$P$439,""))</f>
        <v>#VALUE!</v>
      </c>
      <c r="AK587" s="9" t="e" cm="1">
        <f t="array" ref="AK587">RADIANS(SMALL(SQRT((지하철역사_IC!$V$2:$V$439-표3_[[#This Row],[위도]])^2+(지하철역사_IC!$T$2:$T$439-표3_[[#This Row],[경도]])^2),1))*6378137</f>
        <v>#VALUE!</v>
      </c>
      <c r="AL587" t="str" cm="1">
        <f t="array" ref="AL5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7" t="e" cm="1">
        <f t="array" ref="AM587">kakaolatlon(표3_[[#This Row],[위도]],표3_[[#This Row],[경도]],"parcel")</f>
        <v>#VALUE!</v>
      </c>
      <c r="AN587" t="e">
        <f t="shared" si="49"/>
        <v>#VALUE!</v>
      </c>
      <c r="AO587" t="e">
        <f t="shared" si="50"/>
        <v>#VALUE!</v>
      </c>
      <c r="AP587" t="e">
        <f t="shared" si="51"/>
        <v>#VALUE!</v>
      </c>
      <c r="AQ587">
        <f t="shared" si="52"/>
        <v>9</v>
      </c>
      <c r="AR587" t="str">
        <f t="shared" si="53"/>
        <v>저</v>
      </c>
    </row>
    <row r="588" spans="32:44" x14ac:dyDescent="0.3">
      <c r="AF588" s="8" t="e" cm="1">
        <f t="array" ref="AF5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8" s="8" t="e" cm="1">
        <f t="array" ref="AG588">_xlfn.TEXTJOIN(",",TRUE,IF(지하철역사_IC!$B$2:$B$1282=AF588,지하철역사_IC!$A$2:$A$1282,""))</f>
        <v>#VALUE!</v>
      </c>
      <c r="AH588" s="9" t="e" cm="1">
        <f t="array" ref="AH588">RADIANS(SMALL(SQRT((지하철역사_IC!$D$2:$D$1282-표3_[[#This Row],[위도]])^2+(지하철역사_IC!$E$2:$E$1282-표3_[[#This Row],[경도]])^2),1))*6378137</f>
        <v>#VALUE!</v>
      </c>
      <c r="AI588" s="8" t="e" cm="1">
        <f t="array" ref="AI588">_xlfn.LET(_xlpm.data,(지하철역사_IC!$V$2:$V$225-표3_[[#This Row],[위도]])^2+(지하철역사_IC!$T$2:$T$225-표3_[[#This Row],[경도]])^2,INDEX(지하철역사_IC!$Q$2:$Q$439,MATCH(MIN(_xlpm.data),_xlpm.data,0)))</f>
        <v>#VALUE!</v>
      </c>
      <c r="AJ588" s="8" t="e" cm="1">
        <f t="array" ref="AJ588">_xlfn.TEXTJOIN(",",TRUE,IF(지하철역사_IC!$Q$2:$Q$439=AI588,지하철역사_IC!$P$2:$P$439,""))</f>
        <v>#VALUE!</v>
      </c>
      <c r="AK588" s="9" t="e" cm="1">
        <f t="array" ref="AK588">RADIANS(SMALL(SQRT((지하철역사_IC!$V$2:$V$439-표3_[[#This Row],[위도]])^2+(지하철역사_IC!$T$2:$T$439-표3_[[#This Row],[경도]])^2),1))*6378137</f>
        <v>#VALUE!</v>
      </c>
      <c r="AL588" t="str" cm="1">
        <f t="array" ref="AL5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8" t="e" cm="1">
        <f t="array" ref="AM588">kakaolatlon(표3_[[#This Row],[위도]],표3_[[#This Row],[경도]],"parcel")</f>
        <v>#VALUE!</v>
      </c>
      <c r="AN588" t="e">
        <f t="shared" si="49"/>
        <v>#VALUE!</v>
      </c>
      <c r="AO588" t="e">
        <f t="shared" si="50"/>
        <v>#VALUE!</v>
      </c>
      <c r="AP588" t="e">
        <f t="shared" si="51"/>
        <v>#VALUE!</v>
      </c>
      <c r="AQ588">
        <f t="shared" si="52"/>
        <v>9</v>
      </c>
      <c r="AR588" t="str">
        <f t="shared" si="53"/>
        <v>저</v>
      </c>
    </row>
    <row r="589" spans="32:44" x14ac:dyDescent="0.3">
      <c r="AF589" s="8" t="e" cm="1">
        <f t="array" ref="AF5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89" s="8" t="e" cm="1">
        <f t="array" ref="AG589">_xlfn.TEXTJOIN(",",TRUE,IF(지하철역사_IC!$B$2:$B$1282=AF589,지하철역사_IC!$A$2:$A$1282,""))</f>
        <v>#VALUE!</v>
      </c>
      <c r="AH589" s="9" t="e" cm="1">
        <f t="array" ref="AH589">RADIANS(SMALL(SQRT((지하철역사_IC!$D$2:$D$1282-표3_[[#This Row],[위도]])^2+(지하철역사_IC!$E$2:$E$1282-표3_[[#This Row],[경도]])^2),1))*6378137</f>
        <v>#VALUE!</v>
      </c>
      <c r="AI589" s="8" t="e" cm="1">
        <f t="array" ref="AI589">_xlfn.LET(_xlpm.data,(지하철역사_IC!$V$2:$V$225-표3_[[#This Row],[위도]])^2+(지하철역사_IC!$T$2:$T$225-표3_[[#This Row],[경도]])^2,INDEX(지하철역사_IC!$Q$2:$Q$439,MATCH(MIN(_xlpm.data),_xlpm.data,0)))</f>
        <v>#VALUE!</v>
      </c>
      <c r="AJ589" s="8" t="e" cm="1">
        <f t="array" ref="AJ589">_xlfn.TEXTJOIN(",",TRUE,IF(지하철역사_IC!$Q$2:$Q$439=AI589,지하철역사_IC!$P$2:$P$439,""))</f>
        <v>#VALUE!</v>
      </c>
      <c r="AK589" s="9" t="e" cm="1">
        <f t="array" ref="AK589">RADIANS(SMALL(SQRT((지하철역사_IC!$V$2:$V$439-표3_[[#This Row],[위도]])^2+(지하철역사_IC!$T$2:$T$439-표3_[[#This Row],[경도]])^2),1))*6378137</f>
        <v>#VALUE!</v>
      </c>
      <c r="AL589" t="str" cm="1">
        <f t="array" ref="AL5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89" t="e" cm="1">
        <f t="array" ref="AM589">kakaolatlon(표3_[[#This Row],[위도]],표3_[[#This Row],[경도]],"parcel")</f>
        <v>#VALUE!</v>
      </c>
      <c r="AN589" t="e">
        <f t="shared" si="49"/>
        <v>#VALUE!</v>
      </c>
      <c r="AO589" t="e">
        <f t="shared" si="50"/>
        <v>#VALUE!</v>
      </c>
      <c r="AP589" t="e">
        <f t="shared" si="51"/>
        <v>#VALUE!</v>
      </c>
      <c r="AQ589">
        <f t="shared" si="52"/>
        <v>9</v>
      </c>
      <c r="AR589" t="str">
        <f t="shared" si="53"/>
        <v>저</v>
      </c>
    </row>
    <row r="590" spans="32:44" x14ac:dyDescent="0.3">
      <c r="AF590" s="8" t="e" cm="1">
        <f t="array" ref="AF5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0" s="8" t="e" cm="1">
        <f t="array" ref="AG590">_xlfn.TEXTJOIN(",",TRUE,IF(지하철역사_IC!$B$2:$B$1282=AF590,지하철역사_IC!$A$2:$A$1282,""))</f>
        <v>#VALUE!</v>
      </c>
      <c r="AH590" s="9" t="e" cm="1">
        <f t="array" ref="AH590">RADIANS(SMALL(SQRT((지하철역사_IC!$D$2:$D$1282-표3_[[#This Row],[위도]])^2+(지하철역사_IC!$E$2:$E$1282-표3_[[#This Row],[경도]])^2),1))*6378137</f>
        <v>#VALUE!</v>
      </c>
      <c r="AI590" s="8" t="e" cm="1">
        <f t="array" ref="AI590">_xlfn.LET(_xlpm.data,(지하철역사_IC!$V$2:$V$225-표3_[[#This Row],[위도]])^2+(지하철역사_IC!$T$2:$T$225-표3_[[#This Row],[경도]])^2,INDEX(지하철역사_IC!$Q$2:$Q$439,MATCH(MIN(_xlpm.data),_xlpm.data,0)))</f>
        <v>#VALUE!</v>
      </c>
      <c r="AJ590" s="8" t="e" cm="1">
        <f t="array" ref="AJ590">_xlfn.TEXTJOIN(",",TRUE,IF(지하철역사_IC!$Q$2:$Q$439=AI590,지하철역사_IC!$P$2:$P$439,""))</f>
        <v>#VALUE!</v>
      </c>
      <c r="AK590" s="9" t="e" cm="1">
        <f t="array" ref="AK590">RADIANS(SMALL(SQRT((지하철역사_IC!$V$2:$V$439-표3_[[#This Row],[위도]])^2+(지하철역사_IC!$T$2:$T$439-표3_[[#This Row],[경도]])^2),1))*6378137</f>
        <v>#VALUE!</v>
      </c>
      <c r="AL590" t="str" cm="1">
        <f t="array" ref="AL5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0" t="e" cm="1">
        <f t="array" ref="AM590">kakaolatlon(표3_[[#This Row],[위도]],표3_[[#This Row],[경도]],"parcel")</f>
        <v>#VALUE!</v>
      </c>
      <c r="AN590" t="e">
        <f t="shared" si="49"/>
        <v>#VALUE!</v>
      </c>
      <c r="AO590" t="e">
        <f t="shared" si="50"/>
        <v>#VALUE!</v>
      </c>
      <c r="AP590" t="e">
        <f t="shared" si="51"/>
        <v>#VALUE!</v>
      </c>
      <c r="AQ590">
        <f t="shared" si="52"/>
        <v>9</v>
      </c>
      <c r="AR590" t="str">
        <f t="shared" si="53"/>
        <v>저</v>
      </c>
    </row>
    <row r="591" spans="32:44" x14ac:dyDescent="0.3">
      <c r="AF591" s="8" t="e" cm="1">
        <f t="array" ref="AF5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1" s="8" t="e" cm="1">
        <f t="array" ref="AG591">_xlfn.TEXTJOIN(",",TRUE,IF(지하철역사_IC!$B$2:$B$1282=AF591,지하철역사_IC!$A$2:$A$1282,""))</f>
        <v>#VALUE!</v>
      </c>
      <c r="AH591" s="9" t="e" cm="1">
        <f t="array" ref="AH591">RADIANS(SMALL(SQRT((지하철역사_IC!$D$2:$D$1282-표3_[[#This Row],[위도]])^2+(지하철역사_IC!$E$2:$E$1282-표3_[[#This Row],[경도]])^2),1))*6378137</f>
        <v>#VALUE!</v>
      </c>
      <c r="AI591" s="8" t="e" cm="1">
        <f t="array" ref="AI591">_xlfn.LET(_xlpm.data,(지하철역사_IC!$V$2:$V$225-표3_[[#This Row],[위도]])^2+(지하철역사_IC!$T$2:$T$225-표3_[[#This Row],[경도]])^2,INDEX(지하철역사_IC!$Q$2:$Q$439,MATCH(MIN(_xlpm.data),_xlpm.data,0)))</f>
        <v>#VALUE!</v>
      </c>
      <c r="AJ591" s="8" t="e" cm="1">
        <f t="array" ref="AJ591">_xlfn.TEXTJOIN(",",TRUE,IF(지하철역사_IC!$Q$2:$Q$439=AI591,지하철역사_IC!$P$2:$P$439,""))</f>
        <v>#VALUE!</v>
      </c>
      <c r="AK591" s="9" t="e" cm="1">
        <f t="array" ref="AK591">RADIANS(SMALL(SQRT((지하철역사_IC!$V$2:$V$439-표3_[[#This Row],[위도]])^2+(지하철역사_IC!$T$2:$T$439-표3_[[#This Row],[경도]])^2),1))*6378137</f>
        <v>#VALUE!</v>
      </c>
      <c r="AL591" t="str" cm="1">
        <f t="array" ref="AL5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1" t="e" cm="1">
        <f t="array" ref="AM591">kakaolatlon(표3_[[#This Row],[위도]],표3_[[#This Row],[경도]],"parcel")</f>
        <v>#VALUE!</v>
      </c>
      <c r="AN591" t="e">
        <f t="shared" si="49"/>
        <v>#VALUE!</v>
      </c>
      <c r="AO591" t="e">
        <f t="shared" si="50"/>
        <v>#VALUE!</v>
      </c>
      <c r="AP591" t="e">
        <f t="shared" si="51"/>
        <v>#VALUE!</v>
      </c>
      <c r="AQ591">
        <f t="shared" si="52"/>
        <v>9</v>
      </c>
      <c r="AR591" t="str">
        <f t="shared" si="53"/>
        <v>저</v>
      </c>
    </row>
    <row r="592" spans="32:44" x14ac:dyDescent="0.3">
      <c r="AF592" s="8" t="e" cm="1">
        <f t="array" ref="AF5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2" s="8" t="e" cm="1">
        <f t="array" ref="AG592">_xlfn.TEXTJOIN(",",TRUE,IF(지하철역사_IC!$B$2:$B$1282=AF592,지하철역사_IC!$A$2:$A$1282,""))</f>
        <v>#VALUE!</v>
      </c>
      <c r="AH592" s="9" t="e" cm="1">
        <f t="array" ref="AH592">RADIANS(SMALL(SQRT((지하철역사_IC!$D$2:$D$1282-표3_[[#This Row],[위도]])^2+(지하철역사_IC!$E$2:$E$1282-표3_[[#This Row],[경도]])^2),1))*6378137</f>
        <v>#VALUE!</v>
      </c>
      <c r="AI592" s="8" t="e" cm="1">
        <f t="array" ref="AI592">_xlfn.LET(_xlpm.data,(지하철역사_IC!$V$2:$V$225-표3_[[#This Row],[위도]])^2+(지하철역사_IC!$T$2:$T$225-표3_[[#This Row],[경도]])^2,INDEX(지하철역사_IC!$Q$2:$Q$439,MATCH(MIN(_xlpm.data),_xlpm.data,0)))</f>
        <v>#VALUE!</v>
      </c>
      <c r="AJ592" s="8" t="e" cm="1">
        <f t="array" ref="AJ592">_xlfn.TEXTJOIN(",",TRUE,IF(지하철역사_IC!$Q$2:$Q$439=AI592,지하철역사_IC!$P$2:$P$439,""))</f>
        <v>#VALUE!</v>
      </c>
      <c r="AK592" s="9" t="e" cm="1">
        <f t="array" ref="AK592">RADIANS(SMALL(SQRT((지하철역사_IC!$V$2:$V$439-표3_[[#This Row],[위도]])^2+(지하철역사_IC!$T$2:$T$439-표3_[[#This Row],[경도]])^2),1))*6378137</f>
        <v>#VALUE!</v>
      </c>
      <c r="AL592" t="str" cm="1">
        <f t="array" ref="AL5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2" t="e" cm="1">
        <f t="array" ref="AM592">kakaolatlon(표3_[[#This Row],[위도]],표3_[[#This Row],[경도]],"parcel")</f>
        <v>#VALUE!</v>
      </c>
      <c r="AN592" t="e">
        <f t="shared" si="49"/>
        <v>#VALUE!</v>
      </c>
      <c r="AO592" t="e">
        <f t="shared" si="50"/>
        <v>#VALUE!</v>
      </c>
      <c r="AP592" t="e">
        <f t="shared" si="51"/>
        <v>#VALUE!</v>
      </c>
      <c r="AQ592">
        <f t="shared" si="52"/>
        <v>9</v>
      </c>
      <c r="AR592" t="str">
        <f t="shared" si="53"/>
        <v>저</v>
      </c>
    </row>
    <row r="593" spans="32:44" x14ac:dyDescent="0.3">
      <c r="AF593" s="8" t="e" cm="1">
        <f t="array" ref="AF5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3" s="8" t="e" cm="1">
        <f t="array" ref="AG593">_xlfn.TEXTJOIN(",",TRUE,IF(지하철역사_IC!$B$2:$B$1282=AF593,지하철역사_IC!$A$2:$A$1282,""))</f>
        <v>#VALUE!</v>
      </c>
      <c r="AH593" s="9" t="e" cm="1">
        <f t="array" ref="AH593">RADIANS(SMALL(SQRT((지하철역사_IC!$D$2:$D$1282-표3_[[#This Row],[위도]])^2+(지하철역사_IC!$E$2:$E$1282-표3_[[#This Row],[경도]])^2),1))*6378137</f>
        <v>#VALUE!</v>
      </c>
      <c r="AI593" s="8" t="e" cm="1">
        <f t="array" ref="AI593">_xlfn.LET(_xlpm.data,(지하철역사_IC!$V$2:$V$225-표3_[[#This Row],[위도]])^2+(지하철역사_IC!$T$2:$T$225-표3_[[#This Row],[경도]])^2,INDEX(지하철역사_IC!$Q$2:$Q$439,MATCH(MIN(_xlpm.data),_xlpm.data,0)))</f>
        <v>#VALUE!</v>
      </c>
      <c r="AJ593" s="8" t="e" cm="1">
        <f t="array" ref="AJ593">_xlfn.TEXTJOIN(",",TRUE,IF(지하철역사_IC!$Q$2:$Q$439=AI593,지하철역사_IC!$P$2:$P$439,""))</f>
        <v>#VALUE!</v>
      </c>
      <c r="AK593" s="9" t="e" cm="1">
        <f t="array" ref="AK593">RADIANS(SMALL(SQRT((지하철역사_IC!$V$2:$V$439-표3_[[#This Row],[위도]])^2+(지하철역사_IC!$T$2:$T$439-표3_[[#This Row],[경도]])^2),1))*6378137</f>
        <v>#VALUE!</v>
      </c>
      <c r="AL593" t="str" cm="1">
        <f t="array" ref="AL5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3" t="e" cm="1">
        <f t="array" ref="AM593">kakaolatlon(표3_[[#This Row],[위도]],표3_[[#This Row],[경도]],"parcel")</f>
        <v>#VALUE!</v>
      </c>
      <c r="AN593" t="e">
        <f t="shared" si="49"/>
        <v>#VALUE!</v>
      </c>
      <c r="AO593" t="e">
        <f t="shared" si="50"/>
        <v>#VALUE!</v>
      </c>
      <c r="AP593" t="e">
        <f t="shared" si="51"/>
        <v>#VALUE!</v>
      </c>
      <c r="AQ593">
        <f t="shared" si="52"/>
        <v>9</v>
      </c>
      <c r="AR593" t="str">
        <f t="shared" si="53"/>
        <v>저</v>
      </c>
    </row>
    <row r="594" spans="32:44" x14ac:dyDescent="0.3">
      <c r="AF594" s="8" t="e" cm="1">
        <f t="array" ref="AF5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4" s="8" t="e" cm="1">
        <f t="array" ref="AG594">_xlfn.TEXTJOIN(",",TRUE,IF(지하철역사_IC!$B$2:$B$1282=AF594,지하철역사_IC!$A$2:$A$1282,""))</f>
        <v>#VALUE!</v>
      </c>
      <c r="AH594" s="9" t="e" cm="1">
        <f t="array" ref="AH594">RADIANS(SMALL(SQRT((지하철역사_IC!$D$2:$D$1282-표3_[[#This Row],[위도]])^2+(지하철역사_IC!$E$2:$E$1282-표3_[[#This Row],[경도]])^2),1))*6378137</f>
        <v>#VALUE!</v>
      </c>
      <c r="AI594" s="8" t="e" cm="1">
        <f t="array" ref="AI594">_xlfn.LET(_xlpm.data,(지하철역사_IC!$V$2:$V$225-표3_[[#This Row],[위도]])^2+(지하철역사_IC!$T$2:$T$225-표3_[[#This Row],[경도]])^2,INDEX(지하철역사_IC!$Q$2:$Q$439,MATCH(MIN(_xlpm.data),_xlpm.data,0)))</f>
        <v>#VALUE!</v>
      </c>
      <c r="AJ594" s="8" t="e" cm="1">
        <f t="array" ref="AJ594">_xlfn.TEXTJOIN(",",TRUE,IF(지하철역사_IC!$Q$2:$Q$439=AI594,지하철역사_IC!$P$2:$P$439,""))</f>
        <v>#VALUE!</v>
      </c>
      <c r="AK594" s="9" t="e" cm="1">
        <f t="array" ref="AK594">RADIANS(SMALL(SQRT((지하철역사_IC!$V$2:$V$439-표3_[[#This Row],[위도]])^2+(지하철역사_IC!$T$2:$T$439-표3_[[#This Row],[경도]])^2),1))*6378137</f>
        <v>#VALUE!</v>
      </c>
      <c r="AL594" t="str" cm="1">
        <f t="array" ref="AL5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4" t="e" cm="1">
        <f t="array" ref="AM594">kakaolatlon(표3_[[#This Row],[위도]],표3_[[#This Row],[경도]],"parcel")</f>
        <v>#VALUE!</v>
      </c>
      <c r="AN594" t="e">
        <f t="shared" si="49"/>
        <v>#VALUE!</v>
      </c>
      <c r="AO594" t="e">
        <f t="shared" si="50"/>
        <v>#VALUE!</v>
      </c>
      <c r="AP594" t="e">
        <f t="shared" si="51"/>
        <v>#VALUE!</v>
      </c>
      <c r="AQ594">
        <f t="shared" si="52"/>
        <v>9</v>
      </c>
      <c r="AR594" t="str">
        <f t="shared" si="53"/>
        <v>저</v>
      </c>
    </row>
    <row r="595" spans="32:44" x14ac:dyDescent="0.3">
      <c r="AF595" s="8" t="e" cm="1">
        <f t="array" ref="AF5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5" s="8" t="e" cm="1">
        <f t="array" ref="AG595">_xlfn.TEXTJOIN(",",TRUE,IF(지하철역사_IC!$B$2:$B$1282=AF595,지하철역사_IC!$A$2:$A$1282,""))</f>
        <v>#VALUE!</v>
      </c>
      <c r="AH595" s="9" t="e" cm="1">
        <f t="array" ref="AH595">RADIANS(SMALL(SQRT((지하철역사_IC!$D$2:$D$1282-표3_[[#This Row],[위도]])^2+(지하철역사_IC!$E$2:$E$1282-표3_[[#This Row],[경도]])^2),1))*6378137</f>
        <v>#VALUE!</v>
      </c>
      <c r="AI595" s="8" t="e" cm="1">
        <f t="array" ref="AI595">_xlfn.LET(_xlpm.data,(지하철역사_IC!$V$2:$V$225-표3_[[#This Row],[위도]])^2+(지하철역사_IC!$T$2:$T$225-표3_[[#This Row],[경도]])^2,INDEX(지하철역사_IC!$Q$2:$Q$439,MATCH(MIN(_xlpm.data),_xlpm.data,0)))</f>
        <v>#VALUE!</v>
      </c>
      <c r="AJ595" s="8" t="e" cm="1">
        <f t="array" ref="AJ595">_xlfn.TEXTJOIN(",",TRUE,IF(지하철역사_IC!$Q$2:$Q$439=AI595,지하철역사_IC!$P$2:$P$439,""))</f>
        <v>#VALUE!</v>
      </c>
      <c r="AK595" s="9" t="e" cm="1">
        <f t="array" ref="AK595">RADIANS(SMALL(SQRT((지하철역사_IC!$V$2:$V$439-표3_[[#This Row],[위도]])^2+(지하철역사_IC!$T$2:$T$439-표3_[[#This Row],[경도]])^2),1))*6378137</f>
        <v>#VALUE!</v>
      </c>
      <c r="AL595" t="str" cm="1">
        <f t="array" ref="AL5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5" t="e" cm="1">
        <f t="array" ref="AM595">kakaolatlon(표3_[[#This Row],[위도]],표3_[[#This Row],[경도]],"parcel")</f>
        <v>#VALUE!</v>
      </c>
      <c r="AN595" t="e">
        <f t="shared" si="49"/>
        <v>#VALUE!</v>
      </c>
      <c r="AO595" t="e">
        <f t="shared" si="50"/>
        <v>#VALUE!</v>
      </c>
      <c r="AP595" t="e">
        <f t="shared" si="51"/>
        <v>#VALUE!</v>
      </c>
      <c r="AQ595">
        <f t="shared" si="52"/>
        <v>9</v>
      </c>
      <c r="AR595" t="str">
        <f t="shared" si="53"/>
        <v>저</v>
      </c>
    </row>
    <row r="596" spans="32:44" x14ac:dyDescent="0.3">
      <c r="AF596" s="8" t="e" cm="1">
        <f t="array" ref="AF5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6" s="8" t="e" cm="1">
        <f t="array" ref="AG596">_xlfn.TEXTJOIN(",",TRUE,IF(지하철역사_IC!$B$2:$B$1282=AF596,지하철역사_IC!$A$2:$A$1282,""))</f>
        <v>#VALUE!</v>
      </c>
      <c r="AH596" s="9" t="e" cm="1">
        <f t="array" ref="AH596">RADIANS(SMALL(SQRT((지하철역사_IC!$D$2:$D$1282-표3_[[#This Row],[위도]])^2+(지하철역사_IC!$E$2:$E$1282-표3_[[#This Row],[경도]])^2),1))*6378137</f>
        <v>#VALUE!</v>
      </c>
      <c r="AI596" s="8" t="e" cm="1">
        <f t="array" ref="AI596">_xlfn.LET(_xlpm.data,(지하철역사_IC!$V$2:$V$225-표3_[[#This Row],[위도]])^2+(지하철역사_IC!$T$2:$T$225-표3_[[#This Row],[경도]])^2,INDEX(지하철역사_IC!$Q$2:$Q$439,MATCH(MIN(_xlpm.data),_xlpm.data,0)))</f>
        <v>#VALUE!</v>
      </c>
      <c r="AJ596" s="8" t="e" cm="1">
        <f t="array" ref="AJ596">_xlfn.TEXTJOIN(",",TRUE,IF(지하철역사_IC!$Q$2:$Q$439=AI596,지하철역사_IC!$P$2:$P$439,""))</f>
        <v>#VALUE!</v>
      </c>
      <c r="AK596" s="9" t="e" cm="1">
        <f t="array" ref="AK596">RADIANS(SMALL(SQRT((지하철역사_IC!$V$2:$V$439-표3_[[#This Row],[위도]])^2+(지하철역사_IC!$T$2:$T$439-표3_[[#This Row],[경도]])^2),1))*6378137</f>
        <v>#VALUE!</v>
      </c>
      <c r="AL596" t="str" cm="1">
        <f t="array" ref="AL5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6" t="e" cm="1">
        <f t="array" ref="AM596">kakaolatlon(표3_[[#This Row],[위도]],표3_[[#This Row],[경도]],"parcel")</f>
        <v>#VALUE!</v>
      </c>
      <c r="AN596" t="e">
        <f t="shared" si="49"/>
        <v>#VALUE!</v>
      </c>
      <c r="AO596" t="e">
        <f t="shared" si="50"/>
        <v>#VALUE!</v>
      </c>
      <c r="AP596" t="e">
        <f t="shared" si="51"/>
        <v>#VALUE!</v>
      </c>
      <c r="AQ596">
        <f t="shared" si="52"/>
        <v>9</v>
      </c>
      <c r="AR596" t="str">
        <f t="shared" si="53"/>
        <v>저</v>
      </c>
    </row>
    <row r="597" spans="32:44" x14ac:dyDescent="0.3">
      <c r="AF597" s="8" t="e" cm="1">
        <f t="array" ref="AF5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7" s="8" t="e" cm="1">
        <f t="array" ref="AG597">_xlfn.TEXTJOIN(",",TRUE,IF(지하철역사_IC!$B$2:$B$1282=AF597,지하철역사_IC!$A$2:$A$1282,""))</f>
        <v>#VALUE!</v>
      </c>
      <c r="AH597" s="9" t="e" cm="1">
        <f t="array" ref="AH597">RADIANS(SMALL(SQRT((지하철역사_IC!$D$2:$D$1282-표3_[[#This Row],[위도]])^2+(지하철역사_IC!$E$2:$E$1282-표3_[[#This Row],[경도]])^2),1))*6378137</f>
        <v>#VALUE!</v>
      </c>
      <c r="AI597" s="8" t="e" cm="1">
        <f t="array" ref="AI597">_xlfn.LET(_xlpm.data,(지하철역사_IC!$V$2:$V$225-표3_[[#This Row],[위도]])^2+(지하철역사_IC!$T$2:$T$225-표3_[[#This Row],[경도]])^2,INDEX(지하철역사_IC!$Q$2:$Q$439,MATCH(MIN(_xlpm.data),_xlpm.data,0)))</f>
        <v>#VALUE!</v>
      </c>
      <c r="AJ597" s="8" t="e" cm="1">
        <f t="array" ref="AJ597">_xlfn.TEXTJOIN(",",TRUE,IF(지하철역사_IC!$Q$2:$Q$439=AI597,지하철역사_IC!$P$2:$P$439,""))</f>
        <v>#VALUE!</v>
      </c>
      <c r="AK597" s="9" t="e" cm="1">
        <f t="array" ref="AK597">RADIANS(SMALL(SQRT((지하철역사_IC!$V$2:$V$439-표3_[[#This Row],[위도]])^2+(지하철역사_IC!$T$2:$T$439-표3_[[#This Row],[경도]])^2),1))*6378137</f>
        <v>#VALUE!</v>
      </c>
      <c r="AL597" t="str" cm="1">
        <f t="array" ref="AL5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7" t="e" cm="1">
        <f t="array" ref="AM597">kakaolatlon(표3_[[#This Row],[위도]],표3_[[#This Row],[경도]],"parcel")</f>
        <v>#VALUE!</v>
      </c>
      <c r="AN597" t="e">
        <f t="shared" si="49"/>
        <v>#VALUE!</v>
      </c>
      <c r="AO597" t="e">
        <f t="shared" si="50"/>
        <v>#VALUE!</v>
      </c>
      <c r="AP597" t="e">
        <f t="shared" si="51"/>
        <v>#VALUE!</v>
      </c>
      <c r="AQ597">
        <f t="shared" si="52"/>
        <v>9</v>
      </c>
      <c r="AR597" t="str">
        <f t="shared" si="53"/>
        <v>저</v>
      </c>
    </row>
    <row r="598" spans="32:44" x14ac:dyDescent="0.3">
      <c r="AF598" s="8" t="e" cm="1">
        <f t="array" ref="AF5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8" s="8" t="e" cm="1">
        <f t="array" ref="AG598">_xlfn.TEXTJOIN(",",TRUE,IF(지하철역사_IC!$B$2:$B$1282=AF598,지하철역사_IC!$A$2:$A$1282,""))</f>
        <v>#VALUE!</v>
      </c>
      <c r="AH598" s="9" t="e" cm="1">
        <f t="array" ref="AH598">RADIANS(SMALL(SQRT((지하철역사_IC!$D$2:$D$1282-표3_[[#This Row],[위도]])^2+(지하철역사_IC!$E$2:$E$1282-표3_[[#This Row],[경도]])^2),1))*6378137</f>
        <v>#VALUE!</v>
      </c>
      <c r="AI598" s="8" t="e" cm="1">
        <f t="array" ref="AI598">_xlfn.LET(_xlpm.data,(지하철역사_IC!$V$2:$V$225-표3_[[#This Row],[위도]])^2+(지하철역사_IC!$T$2:$T$225-표3_[[#This Row],[경도]])^2,INDEX(지하철역사_IC!$Q$2:$Q$439,MATCH(MIN(_xlpm.data),_xlpm.data,0)))</f>
        <v>#VALUE!</v>
      </c>
      <c r="AJ598" s="8" t="e" cm="1">
        <f t="array" ref="AJ598">_xlfn.TEXTJOIN(",",TRUE,IF(지하철역사_IC!$Q$2:$Q$439=AI598,지하철역사_IC!$P$2:$P$439,""))</f>
        <v>#VALUE!</v>
      </c>
      <c r="AK598" s="9" t="e" cm="1">
        <f t="array" ref="AK598">RADIANS(SMALL(SQRT((지하철역사_IC!$V$2:$V$439-표3_[[#This Row],[위도]])^2+(지하철역사_IC!$T$2:$T$439-표3_[[#This Row],[경도]])^2),1))*6378137</f>
        <v>#VALUE!</v>
      </c>
      <c r="AL598" t="str" cm="1">
        <f t="array" ref="AL5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8" t="e" cm="1">
        <f t="array" ref="AM598">kakaolatlon(표3_[[#This Row],[위도]],표3_[[#This Row],[경도]],"parcel")</f>
        <v>#VALUE!</v>
      </c>
      <c r="AN598" t="e">
        <f t="shared" si="49"/>
        <v>#VALUE!</v>
      </c>
      <c r="AO598" t="e">
        <f t="shared" si="50"/>
        <v>#VALUE!</v>
      </c>
      <c r="AP598" t="e">
        <f t="shared" si="51"/>
        <v>#VALUE!</v>
      </c>
      <c r="AQ598">
        <f t="shared" si="52"/>
        <v>9</v>
      </c>
      <c r="AR598" t="str">
        <f t="shared" si="53"/>
        <v>저</v>
      </c>
    </row>
    <row r="599" spans="32:44" x14ac:dyDescent="0.3">
      <c r="AF599" s="8" t="e" cm="1">
        <f t="array" ref="AF5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599" s="8" t="e" cm="1">
        <f t="array" ref="AG599">_xlfn.TEXTJOIN(",",TRUE,IF(지하철역사_IC!$B$2:$B$1282=AF599,지하철역사_IC!$A$2:$A$1282,""))</f>
        <v>#VALUE!</v>
      </c>
      <c r="AH599" s="9" t="e" cm="1">
        <f t="array" ref="AH599">RADIANS(SMALL(SQRT((지하철역사_IC!$D$2:$D$1282-표3_[[#This Row],[위도]])^2+(지하철역사_IC!$E$2:$E$1282-표3_[[#This Row],[경도]])^2),1))*6378137</f>
        <v>#VALUE!</v>
      </c>
      <c r="AI599" s="8" t="e" cm="1">
        <f t="array" ref="AI599">_xlfn.LET(_xlpm.data,(지하철역사_IC!$V$2:$V$225-표3_[[#This Row],[위도]])^2+(지하철역사_IC!$T$2:$T$225-표3_[[#This Row],[경도]])^2,INDEX(지하철역사_IC!$Q$2:$Q$439,MATCH(MIN(_xlpm.data),_xlpm.data,0)))</f>
        <v>#VALUE!</v>
      </c>
      <c r="AJ599" s="8" t="e" cm="1">
        <f t="array" ref="AJ599">_xlfn.TEXTJOIN(",",TRUE,IF(지하철역사_IC!$Q$2:$Q$439=AI599,지하철역사_IC!$P$2:$P$439,""))</f>
        <v>#VALUE!</v>
      </c>
      <c r="AK599" s="9" t="e" cm="1">
        <f t="array" ref="AK599">RADIANS(SMALL(SQRT((지하철역사_IC!$V$2:$V$439-표3_[[#This Row],[위도]])^2+(지하철역사_IC!$T$2:$T$439-표3_[[#This Row],[경도]])^2),1))*6378137</f>
        <v>#VALUE!</v>
      </c>
      <c r="AL599" t="str" cm="1">
        <f t="array" ref="AL5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599" t="e" cm="1">
        <f t="array" ref="AM599">kakaolatlon(표3_[[#This Row],[위도]],표3_[[#This Row],[경도]],"parcel")</f>
        <v>#VALUE!</v>
      </c>
      <c r="AN599" t="e">
        <f t="shared" si="49"/>
        <v>#VALUE!</v>
      </c>
      <c r="AO599" t="e">
        <f t="shared" si="50"/>
        <v>#VALUE!</v>
      </c>
      <c r="AP599" t="e">
        <f t="shared" si="51"/>
        <v>#VALUE!</v>
      </c>
      <c r="AQ599">
        <f t="shared" si="52"/>
        <v>9</v>
      </c>
      <c r="AR599" t="str">
        <f t="shared" si="53"/>
        <v>저</v>
      </c>
    </row>
    <row r="600" spans="32:44" x14ac:dyDescent="0.3">
      <c r="AF600" s="8" t="e" cm="1">
        <f t="array" ref="AF6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0" s="8" t="e" cm="1">
        <f t="array" ref="AG600">_xlfn.TEXTJOIN(",",TRUE,IF(지하철역사_IC!$B$2:$B$1282=AF600,지하철역사_IC!$A$2:$A$1282,""))</f>
        <v>#VALUE!</v>
      </c>
      <c r="AH600" s="9" t="e" cm="1">
        <f t="array" ref="AH600">RADIANS(SMALL(SQRT((지하철역사_IC!$D$2:$D$1282-표3_[[#This Row],[위도]])^2+(지하철역사_IC!$E$2:$E$1282-표3_[[#This Row],[경도]])^2),1))*6378137</f>
        <v>#VALUE!</v>
      </c>
      <c r="AI600" s="8" t="e" cm="1">
        <f t="array" ref="AI600">_xlfn.LET(_xlpm.data,(지하철역사_IC!$V$2:$V$225-표3_[[#This Row],[위도]])^2+(지하철역사_IC!$T$2:$T$225-표3_[[#This Row],[경도]])^2,INDEX(지하철역사_IC!$Q$2:$Q$439,MATCH(MIN(_xlpm.data),_xlpm.data,0)))</f>
        <v>#VALUE!</v>
      </c>
      <c r="AJ600" s="8" t="e" cm="1">
        <f t="array" ref="AJ600">_xlfn.TEXTJOIN(",",TRUE,IF(지하철역사_IC!$Q$2:$Q$439=AI600,지하철역사_IC!$P$2:$P$439,""))</f>
        <v>#VALUE!</v>
      </c>
      <c r="AK600" s="9" t="e" cm="1">
        <f t="array" ref="AK600">RADIANS(SMALL(SQRT((지하철역사_IC!$V$2:$V$439-표3_[[#This Row],[위도]])^2+(지하철역사_IC!$T$2:$T$439-표3_[[#This Row],[경도]])^2),1))*6378137</f>
        <v>#VALUE!</v>
      </c>
      <c r="AL600" t="str" cm="1">
        <f t="array" ref="AL6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0" t="e" cm="1">
        <f t="array" ref="AM600">kakaolatlon(표3_[[#This Row],[위도]],표3_[[#This Row],[경도]],"parcel")</f>
        <v>#VALUE!</v>
      </c>
      <c r="AN600" t="e">
        <f t="shared" si="49"/>
        <v>#VALUE!</v>
      </c>
      <c r="AO600" t="e">
        <f t="shared" si="50"/>
        <v>#VALUE!</v>
      </c>
      <c r="AP600" t="e">
        <f t="shared" si="51"/>
        <v>#VALUE!</v>
      </c>
      <c r="AQ600">
        <f t="shared" si="52"/>
        <v>9</v>
      </c>
      <c r="AR600" t="str">
        <f t="shared" si="53"/>
        <v>저</v>
      </c>
    </row>
    <row r="601" spans="32:44" x14ac:dyDescent="0.3">
      <c r="AF601" s="8" t="e" cm="1">
        <f t="array" ref="AF6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1" s="8" t="e" cm="1">
        <f t="array" ref="AG601">_xlfn.TEXTJOIN(",",TRUE,IF(지하철역사_IC!$B$2:$B$1282=AF601,지하철역사_IC!$A$2:$A$1282,""))</f>
        <v>#VALUE!</v>
      </c>
      <c r="AH601" s="9" t="e" cm="1">
        <f t="array" ref="AH601">RADIANS(SMALL(SQRT((지하철역사_IC!$D$2:$D$1282-표3_[[#This Row],[위도]])^2+(지하철역사_IC!$E$2:$E$1282-표3_[[#This Row],[경도]])^2),1))*6378137</f>
        <v>#VALUE!</v>
      </c>
      <c r="AI601" s="8" t="e" cm="1">
        <f t="array" ref="AI601">_xlfn.LET(_xlpm.data,(지하철역사_IC!$V$2:$V$225-표3_[[#This Row],[위도]])^2+(지하철역사_IC!$T$2:$T$225-표3_[[#This Row],[경도]])^2,INDEX(지하철역사_IC!$Q$2:$Q$439,MATCH(MIN(_xlpm.data),_xlpm.data,0)))</f>
        <v>#VALUE!</v>
      </c>
      <c r="AJ601" s="8" t="e" cm="1">
        <f t="array" ref="AJ601">_xlfn.TEXTJOIN(",",TRUE,IF(지하철역사_IC!$Q$2:$Q$439=AI601,지하철역사_IC!$P$2:$P$439,""))</f>
        <v>#VALUE!</v>
      </c>
      <c r="AK601" s="9" t="e" cm="1">
        <f t="array" ref="AK601">RADIANS(SMALL(SQRT((지하철역사_IC!$V$2:$V$439-표3_[[#This Row],[위도]])^2+(지하철역사_IC!$T$2:$T$439-표3_[[#This Row],[경도]])^2),1))*6378137</f>
        <v>#VALUE!</v>
      </c>
      <c r="AL601" t="str" cm="1">
        <f t="array" ref="AL6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1" t="e" cm="1">
        <f t="array" ref="AM601">kakaolatlon(표3_[[#This Row],[위도]],표3_[[#This Row],[경도]],"parcel")</f>
        <v>#VALUE!</v>
      </c>
      <c r="AN601" t="e">
        <f t="shared" si="49"/>
        <v>#VALUE!</v>
      </c>
      <c r="AO601" t="e">
        <f t="shared" si="50"/>
        <v>#VALUE!</v>
      </c>
      <c r="AP601" t="e">
        <f t="shared" si="51"/>
        <v>#VALUE!</v>
      </c>
      <c r="AQ601">
        <f t="shared" si="52"/>
        <v>9</v>
      </c>
      <c r="AR601" t="str">
        <f t="shared" si="53"/>
        <v>저</v>
      </c>
    </row>
    <row r="602" spans="32:44" x14ac:dyDescent="0.3">
      <c r="AF602" s="8" t="e" cm="1">
        <f t="array" ref="AF6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2" s="8" t="e" cm="1">
        <f t="array" ref="AG602">_xlfn.TEXTJOIN(",",TRUE,IF(지하철역사_IC!$B$2:$B$1282=AF602,지하철역사_IC!$A$2:$A$1282,""))</f>
        <v>#VALUE!</v>
      </c>
      <c r="AH602" s="9" t="e" cm="1">
        <f t="array" ref="AH602">RADIANS(SMALL(SQRT((지하철역사_IC!$D$2:$D$1282-표3_[[#This Row],[위도]])^2+(지하철역사_IC!$E$2:$E$1282-표3_[[#This Row],[경도]])^2),1))*6378137</f>
        <v>#VALUE!</v>
      </c>
      <c r="AI602" s="8" t="e" cm="1">
        <f t="array" ref="AI602">_xlfn.LET(_xlpm.data,(지하철역사_IC!$V$2:$V$225-표3_[[#This Row],[위도]])^2+(지하철역사_IC!$T$2:$T$225-표3_[[#This Row],[경도]])^2,INDEX(지하철역사_IC!$Q$2:$Q$439,MATCH(MIN(_xlpm.data),_xlpm.data,0)))</f>
        <v>#VALUE!</v>
      </c>
      <c r="AJ602" s="8" t="e" cm="1">
        <f t="array" ref="AJ602">_xlfn.TEXTJOIN(",",TRUE,IF(지하철역사_IC!$Q$2:$Q$439=AI602,지하철역사_IC!$P$2:$P$439,""))</f>
        <v>#VALUE!</v>
      </c>
      <c r="AK602" s="9" t="e" cm="1">
        <f t="array" ref="AK602">RADIANS(SMALL(SQRT((지하철역사_IC!$V$2:$V$439-표3_[[#This Row],[위도]])^2+(지하철역사_IC!$T$2:$T$439-표3_[[#This Row],[경도]])^2),1))*6378137</f>
        <v>#VALUE!</v>
      </c>
      <c r="AL602" t="str" cm="1">
        <f t="array" ref="AL6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2" t="e" cm="1">
        <f t="array" ref="AM602">kakaolatlon(표3_[[#This Row],[위도]],표3_[[#This Row],[경도]],"parcel")</f>
        <v>#VALUE!</v>
      </c>
      <c r="AN602" t="e">
        <f t="shared" si="49"/>
        <v>#VALUE!</v>
      </c>
      <c r="AO602" t="e">
        <f t="shared" si="50"/>
        <v>#VALUE!</v>
      </c>
      <c r="AP602" t="e">
        <f t="shared" si="51"/>
        <v>#VALUE!</v>
      </c>
      <c r="AQ602">
        <f t="shared" si="52"/>
        <v>9</v>
      </c>
      <c r="AR602" t="str">
        <f t="shared" si="53"/>
        <v>저</v>
      </c>
    </row>
    <row r="603" spans="32:44" x14ac:dyDescent="0.3">
      <c r="AF603" s="8" t="e" cm="1">
        <f t="array" ref="AF6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3" s="8" t="e" cm="1">
        <f t="array" ref="AG603">_xlfn.TEXTJOIN(",",TRUE,IF(지하철역사_IC!$B$2:$B$1282=AF603,지하철역사_IC!$A$2:$A$1282,""))</f>
        <v>#VALUE!</v>
      </c>
      <c r="AH603" s="9" t="e" cm="1">
        <f t="array" ref="AH603">RADIANS(SMALL(SQRT((지하철역사_IC!$D$2:$D$1282-표3_[[#This Row],[위도]])^2+(지하철역사_IC!$E$2:$E$1282-표3_[[#This Row],[경도]])^2),1))*6378137</f>
        <v>#VALUE!</v>
      </c>
      <c r="AI603" s="8" t="e" cm="1">
        <f t="array" ref="AI603">_xlfn.LET(_xlpm.data,(지하철역사_IC!$V$2:$V$225-표3_[[#This Row],[위도]])^2+(지하철역사_IC!$T$2:$T$225-표3_[[#This Row],[경도]])^2,INDEX(지하철역사_IC!$Q$2:$Q$439,MATCH(MIN(_xlpm.data),_xlpm.data,0)))</f>
        <v>#VALUE!</v>
      </c>
      <c r="AJ603" s="8" t="e" cm="1">
        <f t="array" ref="AJ603">_xlfn.TEXTJOIN(",",TRUE,IF(지하철역사_IC!$Q$2:$Q$439=AI603,지하철역사_IC!$P$2:$P$439,""))</f>
        <v>#VALUE!</v>
      </c>
      <c r="AK603" s="9" t="e" cm="1">
        <f t="array" ref="AK603">RADIANS(SMALL(SQRT((지하철역사_IC!$V$2:$V$439-표3_[[#This Row],[위도]])^2+(지하철역사_IC!$T$2:$T$439-표3_[[#This Row],[경도]])^2),1))*6378137</f>
        <v>#VALUE!</v>
      </c>
      <c r="AL603" t="str" cm="1">
        <f t="array" ref="AL6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3" t="e" cm="1">
        <f t="array" ref="AM603">kakaolatlon(표3_[[#This Row],[위도]],표3_[[#This Row],[경도]],"parcel")</f>
        <v>#VALUE!</v>
      </c>
      <c r="AN603" t="e">
        <f t="shared" si="49"/>
        <v>#VALUE!</v>
      </c>
      <c r="AO603" t="e">
        <f t="shared" si="50"/>
        <v>#VALUE!</v>
      </c>
      <c r="AP603" t="e">
        <f t="shared" si="51"/>
        <v>#VALUE!</v>
      </c>
      <c r="AQ603">
        <f t="shared" si="52"/>
        <v>9</v>
      </c>
      <c r="AR603" t="str">
        <f t="shared" si="53"/>
        <v>저</v>
      </c>
    </row>
    <row r="604" spans="32:44" x14ac:dyDescent="0.3">
      <c r="AF604" s="8" t="e" cm="1">
        <f t="array" ref="AF6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4" s="8" t="e" cm="1">
        <f t="array" ref="AG604">_xlfn.TEXTJOIN(",",TRUE,IF(지하철역사_IC!$B$2:$B$1282=AF604,지하철역사_IC!$A$2:$A$1282,""))</f>
        <v>#VALUE!</v>
      </c>
      <c r="AH604" s="9" t="e" cm="1">
        <f t="array" ref="AH604">RADIANS(SMALL(SQRT((지하철역사_IC!$D$2:$D$1282-표3_[[#This Row],[위도]])^2+(지하철역사_IC!$E$2:$E$1282-표3_[[#This Row],[경도]])^2),1))*6378137</f>
        <v>#VALUE!</v>
      </c>
      <c r="AI604" s="8" t="e" cm="1">
        <f t="array" ref="AI604">_xlfn.LET(_xlpm.data,(지하철역사_IC!$V$2:$V$225-표3_[[#This Row],[위도]])^2+(지하철역사_IC!$T$2:$T$225-표3_[[#This Row],[경도]])^2,INDEX(지하철역사_IC!$Q$2:$Q$439,MATCH(MIN(_xlpm.data),_xlpm.data,0)))</f>
        <v>#VALUE!</v>
      </c>
      <c r="AJ604" s="8" t="e" cm="1">
        <f t="array" ref="AJ604">_xlfn.TEXTJOIN(",",TRUE,IF(지하철역사_IC!$Q$2:$Q$439=AI604,지하철역사_IC!$P$2:$P$439,""))</f>
        <v>#VALUE!</v>
      </c>
      <c r="AK604" s="9" t="e" cm="1">
        <f t="array" ref="AK604">RADIANS(SMALL(SQRT((지하철역사_IC!$V$2:$V$439-표3_[[#This Row],[위도]])^2+(지하철역사_IC!$T$2:$T$439-표3_[[#This Row],[경도]])^2),1))*6378137</f>
        <v>#VALUE!</v>
      </c>
      <c r="AL604" t="str" cm="1">
        <f t="array" ref="AL6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4" t="e" cm="1">
        <f t="array" ref="AM604">kakaolatlon(표3_[[#This Row],[위도]],표3_[[#This Row],[경도]],"parcel")</f>
        <v>#VALUE!</v>
      </c>
      <c r="AN604" t="e">
        <f t="shared" si="49"/>
        <v>#VALUE!</v>
      </c>
      <c r="AO604" t="e">
        <f t="shared" si="50"/>
        <v>#VALUE!</v>
      </c>
      <c r="AP604" t="e">
        <f t="shared" si="51"/>
        <v>#VALUE!</v>
      </c>
      <c r="AQ604">
        <f t="shared" si="52"/>
        <v>9</v>
      </c>
      <c r="AR604" t="str">
        <f t="shared" si="53"/>
        <v>저</v>
      </c>
    </row>
    <row r="605" spans="32:44" x14ac:dyDescent="0.3">
      <c r="AF605" s="8" t="e" cm="1">
        <f t="array" ref="AF6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5" s="8" t="e" cm="1">
        <f t="array" ref="AG605">_xlfn.TEXTJOIN(",",TRUE,IF(지하철역사_IC!$B$2:$B$1282=AF605,지하철역사_IC!$A$2:$A$1282,""))</f>
        <v>#VALUE!</v>
      </c>
      <c r="AH605" s="9" t="e" cm="1">
        <f t="array" ref="AH605">RADIANS(SMALL(SQRT((지하철역사_IC!$D$2:$D$1282-표3_[[#This Row],[위도]])^2+(지하철역사_IC!$E$2:$E$1282-표3_[[#This Row],[경도]])^2),1))*6378137</f>
        <v>#VALUE!</v>
      </c>
      <c r="AI605" s="8" t="e" cm="1">
        <f t="array" ref="AI605">_xlfn.LET(_xlpm.data,(지하철역사_IC!$V$2:$V$225-표3_[[#This Row],[위도]])^2+(지하철역사_IC!$T$2:$T$225-표3_[[#This Row],[경도]])^2,INDEX(지하철역사_IC!$Q$2:$Q$439,MATCH(MIN(_xlpm.data),_xlpm.data,0)))</f>
        <v>#VALUE!</v>
      </c>
      <c r="AJ605" s="8" t="e" cm="1">
        <f t="array" ref="AJ605">_xlfn.TEXTJOIN(",",TRUE,IF(지하철역사_IC!$Q$2:$Q$439=AI605,지하철역사_IC!$P$2:$P$439,""))</f>
        <v>#VALUE!</v>
      </c>
      <c r="AK605" s="9" t="e" cm="1">
        <f t="array" ref="AK605">RADIANS(SMALL(SQRT((지하철역사_IC!$V$2:$V$439-표3_[[#This Row],[위도]])^2+(지하철역사_IC!$T$2:$T$439-표3_[[#This Row],[경도]])^2),1))*6378137</f>
        <v>#VALUE!</v>
      </c>
      <c r="AL605" t="str" cm="1">
        <f t="array" ref="AL6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5" t="e" cm="1">
        <f t="array" ref="AM605">kakaolatlon(표3_[[#This Row],[위도]],표3_[[#This Row],[경도]],"parcel")</f>
        <v>#VALUE!</v>
      </c>
      <c r="AN605" t="e">
        <f t="shared" si="49"/>
        <v>#VALUE!</v>
      </c>
      <c r="AO605" t="e">
        <f t="shared" si="50"/>
        <v>#VALUE!</v>
      </c>
      <c r="AP605" t="e">
        <f t="shared" si="51"/>
        <v>#VALUE!</v>
      </c>
      <c r="AQ605">
        <f t="shared" si="52"/>
        <v>9</v>
      </c>
      <c r="AR605" t="str">
        <f t="shared" si="53"/>
        <v>저</v>
      </c>
    </row>
    <row r="606" spans="32:44" x14ac:dyDescent="0.3">
      <c r="AF606" s="8" t="e" cm="1">
        <f t="array" ref="AF6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6" s="8" t="e" cm="1">
        <f t="array" ref="AG606">_xlfn.TEXTJOIN(",",TRUE,IF(지하철역사_IC!$B$2:$B$1282=AF606,지하철역사_IC!$A$2:$A$1282,""))</f>
        <v>#VALUE!</v>
      </c>
      <c r="AH606" s="9" t="e" cm="1">
        <f t="array" ref="AH606">RADIANS(SMALL(SQRT((지하철역사_IC!$D$2:$D$1282-표3_[[#This Row],[위도]])^2+(지하철역사_IC!$E$2:$E$1282-표3_[[#This Row],[경도]])^2),1))*6378137</f>
        <v>#VALUE!</v>
      </c>
      <c r="AI606" s="8" t="e" cm="1">
        <f t="array" ref="AI606">_xlfn.LET(_xlpm.data,(지하철역사_IC!$V$2:$V$225-표3_[[#This Row],[위도]])^2+(지하철역사_IC!$T$2:$T$225-표3_[[#This Row],[경도]])^2,INDEX(지하철역사_IC!$Q$2:$Q$439,MATCH(MIN(_xlpm.data),_xlpm.data,0)))</f>
        <v>#VALUE!</v>
      </c>
      <c r="AJ606" s="8" t="e" cm="1">
        <f t="array" ref="AJ606">_xlfn.TEXTJOIN(",",TRUE,IF(지하철역사_IC!$Q$2:$Q$439=AI606,지하철역사_IC!$P$2:$P$439,""))</f>
        <v>#VALUE!</v>
      </c>
      <c r="AK606" s="9" t="e" cm="1">
        <f t="array" ref="AK606">RADIANS(SMALL(SQRT((지하철역사_IC!$V$2:$V$439-표3_[[#This Row],[위도]])^2+(지하철역사_IC!$T$2:$T$439-표3_[[#This Row],[경도]])^2),1))*6378137</f>
        <v>#VALUE!</v>
      </c>
      <c r="AL606" t="str" cm="1">
        <f t="array" ref="AL6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6" t="e" cm="1">
        <f t="array" ref="AM606">kakaolatlon(표3_[[#This Row],[위도]],표3_[[#This Row],[경도]],"parcel")</f>
        <v>#VALUE!</v>
      </c>
      <c r="AN606" t="e">
        <f t="shared" si="49"/>
        <v>#VALUE!</v>
      </c>
      <c r="AO606" t="e">
        <f t="shared" si="50"/>
        <v>#VALUE!</v>
      </c>
      <c r="AP606" t="e">
        <f t="shared" si="51"/>
        <v>#VALUE!</v>
      </c>
      <c r="AQ606">
        <f t="shared" si="52"/>
        <v>9</v>
      </c>
      <c r="AR606" t="str">
        <f t="shared" si="53"/>
        <v>저</v>
      </c>
    </row>
    <row r="607" spans="32:44" x14ac:dyDescent="0.3">
      <c r="AF607" s="8" t="e" cm="1">
        <f t="array" ref="AF6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7" s="8" t="e" cm="1">
        <f t="array" ref="AG607">_xlfn.TEXTJOIN(",",TRUE,IF(지하철역사_IC!$B$2:$B$1282=AF607,지하철역사_IC!$A$2:$A$1282,""))</f>
        <v>#VALUE!</v>
      </c>
      <c r="AH607" s="9" t="e" cm="1">
        <f t="array" ref="AH607">RADIANS(SMALL(SQRT((지하철역사_IC!$D$2:$D$1282-표3_[[#This Row],[위도]])^2+(지하철역사_IC!$E$2:$E$1282-표3_[[#This Row],[경도]])^2),1))*6378137</f>
        <v>#VALUE!</v>
      </c>
      <c r="AI607" s="8" t="e" cm="1">
        <f t="array" ref="AI607">_xlfn.LET(_xlpm.data,(지하철역사_IC!$V$2:$V$225-표3_[[#This Row],[위도]])^2+(지하철역사_IC!$T$2:$T$225-표3_[[#This Row],[경도]])^2,INDEX(지하철역사_IC!$Q$2:$Q$439,MATCH(MIN(_xlpm.data),_xlpm.data,0)))</f>
        <v>#VALUE!</v>
      </c>
      <c r="AJ607" s="8" t="e" cm="1">
        <f t="array" ref="AJ607">_xlfn.TEXTJOIN(",",TRUE,IF(지하철역사_IC!$Q$2:$Q$439=AI607,지하철역사_IC!$P$2:$P$439,""))</f>
        <v>#VALUE!</v>
      </c>
      <c r="AK607" s="9" t="e" cm="1">
        <f t="array" ref="AK607">RADIANS(SMALL(SQRT((지하철역사_IC!$V$2:$V$439-표3_[[#This Row],[위도]])^2+(지하철역사_IC!$T$2:$T$439-표3_[[#This Row],[경도]])^2),1))*6378137</f>
        <v>#VALUE!</v>
      </c>
      <c r="AL607" t="str" cm="1">
        <f t="array" ref="AL6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7" t="e" cm="1">
        <f t="array" ref="AM607">kakaolatlon(표3_[[#This Row],[위도]],표3_[[#This Row],[경도]],"parcel")</f>
        <v>#VALUE!</v>
      </c>
      <c r="AN607" t="e">
        <f t="shared" si="49"/>
        <v>#VALUE!</v>
      </c>
      <c r="AO607" t="e">
        <f t="shared" si="50"/>
        <v>#VALUE!</v>
      </c>
      <c r="AP607" t="e">
        <f t="shared" si="51"/>
        <v>#VALUE!</v>
      </c>
      <c r="AQ607">
        <f t="shared" si="52"/>
        <v>9</v>
      </c>
      <c r="AR607" t="str">
        <f t="shared" si="53"/>
        <v>저</v>
      </c>
    </row>
    <row r="608" spans="32:44" x14ac:dyDescent="0.3">
      <c r="AF608" s="8" t="e" cm="1">
        <f t="array" ref="AF6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8" s="8" t="e" cm="1">
        <f t="array" ref="AG608">_xlfn.TEXTJOIN(",",TRUE,IF(지하철역사_IC!$B$2:$B$1282=AF608,지하철역사_IC!$A$2:$A$1282,""))</f>
        <v>#VALUE!</v>
      </c>
      <c r="AH608" s="9" t="e" cm="1">
        <f t="array" ref="AH608">RADIANS(SMALL(SQRT((지하철역사_IC!$D$2:$D$1282-표3_[[#This Row],[위도]])^2+(지하철역사_IC!$E$2:$E$1282-표3_[[#This Row],[경도]])^2),1))*6378137</f>
        <v>#VALUE!</v>
      </c>
      <c r="AI608" s="8" t="e" cm="1">
        <f t="array" ref="AI608">_xlfn.LET(_xlpm.data,(지하철역사_IC!$V$2:$V$225-표3_[[#This Row],[위도]])^2+(지하철역사_IC!$T$2:$T$225-표3_[[#This Row],[경도]])^2,INDEX(지하철역사_IC!$Q$2:$Q$439,MATCH(MIN(_xlpm.data),_xlpm.data,0)))</f>
        <v>#VALUE!</v>
      </c>
      <c r="AJ608" s="8" t="e" cm="1">
        <f t="array" ref="AJ608">_xlfn.TEXTJOIN(",",TRUE,IF(지하철역사_IC!$Q$2:$Q$439=AI608,지하철역사_IC!$P$2:$P$439,""))</f>
        <v>#VALUE!</v>
      </c>
      <c r="AK608" s="9" t="e" cm="1">
        <f t="array" ref="AK608">RADIANS(SMALL(SQRT((지하철역사_IC!$V$2:$V$439-표3_[[#This Row],[위도]])^2+(지하철역사_IC!$T$2:$T$439-표3_[[#This Row],[경도]])^2),1))*6378137</f>
        <v>#VALUE!</v>
      </c>
      <c r="AL608" t="str" cm="1">
        <f t="array" ref="AL6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8" t="e" cm="1">
        <f t="array" ref="AM608">kakaolatlon(표3_[[#This Row],[위도]],표3_[[#This Row],[경도]],"parcel")</f>
        <v>#VALUE!</v>
      </c>
      <c r="AN608" t="e">
        <f t="shared" si="49"/>
        <v>#VALUE!</v>
      </c>
      <c r="AO608" t="e">
        <f t="shared" si="50"/>
        <v>#VALUE!</v>
      </c>
      <c r="AP608" t="e">
        <f t="shared" si="51"/>
        <v>#VALUE!</v>
      </c>
      <c r="AQ608">
        <f t="shared" si="52"/>
        <v>9</v>
      </c>
      <c r="AR608" t="str">
        <f t="shared" si="53"/>
        <v>저</v>
      </c>
    </row>
    <row r="609" spans="32:44" x14ac:dyDescent="0.3">
      <c r="AF609" s="8" t="e" cm="1">
        <f t="array" ref="AF6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09" s="8" t="e" cm="1">
        <f t="array" ref="AG609">_xlfn.TEXTJOIN(",",TRUE,IF(지하철역사_IC!$B$2:$B$1282=AF609,지하철역사_IC!$A$2:$A$1282,""))</f>
        <v>#VALUE!</v>
      </c>
      <c r="AH609" s="9" t="e" cm="1">
        <f t="array" ref="AH609">RADIANS(SMALL(SQRT((지하철역사_IC!$D$2:$D$1282-표3_[[#This Row],[위도]])^2+(지하철역사_IC!$E$2:$E$1282-표3_[[#This Row],[경도]])^2),1))*6378137</f>
        <v>#VALUE!</v>
      </c>
      <c r="AI609" s="8" t="e" cm="1">
        <f t="array" ref="AI609">_xlfn.LET(_xlpm.data,(지하철역사_IC!$V$2:$V$225-표3_[[#This Row],[위도]])^2+(지하철역사_IC!$T$2:$T$225-표3_[[#This Row],[경도]])^2,INDEX(지하철역사_IC!$Q$2:$Q$439,MATCH(MIN(_xlpm.data),_xlpm.data,0)))</f>
        <v>#VALUE!</v>
      </c>
      <c r="AJ609" s="8" t="e" cm="1">
        <f t="array" ref="AJ609">_xlfn.TEXTJOIN(",",TRUE,IF(지하철역사_IC!$Q$2:$Q$439=AI609,지하철역사_IC!$P$2:$P$439,""))</f>
        <v>#VALUE!</v>
      </c>
      <c r="AK609" s="9" t="e" cm="1">
        <f t="array" ref="AK609">RADIANS(SMALL(SQRT((지하철역사_IC!$V$2:$V$439-표3_[[#This Row],[위도]])^2+(지하철역사_IC!$T$2:$T$439-표3_[[#This Row],[경도]])^2),1))*6378137</f>
        <v>#VALUE!</v>
      </c>
      <c r="AL609" t="str" cm="1">
        <f t="array" ref="AL6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09" t="e" cm="1">
        <f t="array" ref="AM609">kakaolatlon(표3_[[#This Row],[위도]],표3_[[#This Row],[경도]],"parcel")</f>
        <v>#VALUE!</v>
      </c>
      <c r="AN609" t="e">
        <f t="shared" si="49"/>
        <v>#VALUE!</v>
      </c>
      <c r="AO609" t="e">
        <f t="shared" si="50"/>
        <v>#VALUE!</v>
      </c>
      <c r="AP609" t="e">
        <f t="shared" si="51"/>
        <v>#VALUE!</v>
      </c>
      <c r="AQ609">
        <f t="shared" si="52"/>
        <v>9</v>
      </c>
      <c r="AR609" t="str">
        <f t="shared" si="53"/>
        <v>저</v>
      </c>
    </row>
    <row r="610" spans="32:44" x14ac:dyDescent="0.3">
      <c r="AF610" s="8" t="e" cm="1">
        <f t="array" ref="AF6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0" s="8" t="e" cm="1">
        <f t="array" ref="AG610">_xlfn.TEXTJOIN(",",TRUE,IF(지하철역사_IC!$B$2:$B$1282=AF610,지하철역사_IC!$A$2:$A$1282,""))</f>
        <v>#VALUE!</v>
      </c>
      <c r="AH610" s="9" t="e" cm="1">
        <f t="array" ref="AH610">RADIANS(SMALL(SQRT((지하철역사_IC!$D$2:$D$1282-표3_[[#This Row],[위도]])^2+(지하철역사_IC!$E$2:$E$1282-표3_[[#This Row],[경도]])^2),1))*6378137</f>
        <v>#VALUE!</v>
      </c>
      <c r="AI610" s="8" t="e" cm="1">
        <f t="array" ref="AI610">_xlfn.LET(_xlpm.data,(지하철역사_IC!$V$2:$V$225-표3_[[#This Row],[위도]])^2+(지하철역사_IC!$T$2:$T$225-표3_[[#This Row],[경도]])^2,INDEX(지하철역사_IC!$Q$2:$Q$439,MATCH(MIN(_xlpm.data),_xlpm.data,0)))</f>
        <v>#VALUE!</v>
      </c>
      <c r="AJ610" s="8" t="e" cm="1">
        <f t="array" ref="AJ610">_xlfn.TEXTJOIN(",",TRUE,IF(지하철역사_IC!$Q$2:$Q$439=AI610,지하철역사_IC!$P$2:$P$439,""))</f>
        <v>#VALUE!</v>
      </c>
      <c r="AK610" s="9" t="e" cm="1">
        <f t="array" ref="AK610">RADIANS(SMALL(SQRT((지하철역사_IC!$V$2:$V$439-표3_[[#This Row],[위도]])^2+(지하철역사_IC!$T$2:$T$439-표3_[[#This Row],[경도]])^2),1))*6378137</f>
        <v>#VALUE!</v>
      </c>
      <c r="AL610" t="str" cm="1">
        <f t="array" ref="AL6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0" t="e" cm="1">
        <f t="array" ref="AM610">kakaolatlon(표3_[[#This Row],[위도]],표3_[[#This Row],[경도]],"parcel")</f>
        <v>#VALUE!</v>
      </c>
      <c r="AN610" t="e">
        <f t="shared" si="49"/>
        <v>#VALUE!</v>
      </c>
      <c r="AO610" t="e">
        <f t="shared" si="50"/>
        <v>#VALUE!</v>
      </c>
      <c r="AP610" t="e">
        <f t="shared" si="51"/>
        <v>#VALUE!</v>
      </c>
      <c r="AQ610">
        <f t="shared" si="52"/>
        <v>9</v>
      </c>
      <c r="AR610" t="str">
        <f t="shared" si="53"/>
        <v>저</v>
      </c>
    </row>
    <row r="611" spans="32:44" x14ac:dyDescent="0.3">
      <c r="AF611" s="8" t="e" cm="1">
        <f t="array" ref="AF6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1" s="8" t="e" cm="1">
        <f t="array" ref="AG611">_xlfn.TEXTJOIN(",",TRUE,IF(지하철역사_IC!$B$2:$B$1282=AF611,지하철역사_IC!$A$2:$A$1282,""))</f>
        <v>#VALUE!</v>
      </c>
      <c r="AH611" s="9" t="e" cm="1">
        <f t="array" ref="AH611">RADIANS(SMALL(SQRT((지하철역사_IC!$D$2:$D$1282-표3_[[#This Row],[위도]])^2+(지하철역사_IC!$E$2:$E$1282-표3_[[#This Row],[경도]])^2),1))*6378137</f>
        <v>#VALUE!</v>
      </c>
      <c r="AI611" s="8" t="e" cm="1">
        <f t="array" ref="AI611">_xlfn.LET(_xlpm.data,(지하철역사_IC!$V$2:$V$225-표3_[[#This Row],[위도]])^2+(지하철역사_IC!$T$2:$T$225-표3_[[#This Row],[경도]])^2,INDEX(지하철역사_IC!$Q$2:$Q$439,MATCH(MIN(_xlpm.data),_xlpm.data,0)))</f>
        <v>#VALUE!</v>
      </c>
      <c r="AJ611" s="8" t="e" cm="1">
        <f t="array" ref="AJ611">_xlfn.TEXTJOIN(",",TRUE,IF(지하철역사_IC!$Q$2:$Q$439=AI611,지하철역사_IC!$P$2:$P$439,""))</f>
        <v>#VALUE!</v>
      </c>
      <c r="AK611" s="9" t="e" cm="1">
        <f t="array" ref="AK611">RADIANS(SMALL(SQRT((지하철역사_IC!$V$2:$V$439-표3_[[#This Row],[위도]])^2+(지하철역사_IC!$T$2:$T$439-표3_[[#This Row],[경도]])^2),1))*6378137</f>
        <v>#VALUE!</v>
      </c>
      <c r="AL611" t="str" cm="1">
        <f t="array" ref="AL6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1" t="e" cm="1">
        <f t="array" ref="AM611">kakaolatlon(표3_[[#This Row],[위도]],표3_[[#This Row],[경도]],"parcel")</f>
        <v>#VALUE!</v>
      </c>
      <c r="AN611" t="e">
        <f t="shared" si="49"/>
        <v>#VALUE!</v>
      </c>
      <c r="AO611" t="e">
        <f t="shared" si="50"/>
        <v>#VALUE!</v>
      </c>
      <c r="AP611" t="e">
        <f t="shared" si="51"/>
        <v>#VALUE!</v>
      </c>
      <c r="AQ611">
        <f t="shared" si="52"/>
        <v>9</v>
      </c>
      <c r="AR611" t="str">
        <f t="shared" si="53"/>
        <v>저</v>
      </c>
    </row>
    <row r="612" spans="32:44" x14ac:dyDescent="0.3">
      <c r="AF612" s="8" t="e" cm="1">
        <f t="array" ref="AF6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2" s="8" t="e" cm="1">
        <f t="array" ref="AG612">_xlfn.TEXTJOIN(",",TRUE,IF(지하철역사_IC!$B$2:$B$1282=AF612,지하철역사_IC!$A$2:$A$1282,""))</f>
        <v>#VALUE!</v>
      </c>
      <c r="AH612" s="9" t="e" cm="1">
        <f t="array" ref="AH612">RADIANS(SMALL(SQRT((지하철역사_IC!$D$2:$D$1282-표3_[[#This Row],[위도]])^2+(지하철역사_IC!$E$2:$E$1282-표3_[[#This Row],[경도]])^2),1))*6378137</f>
        <v>#VALUE!</v>
      </c>
      <c r="AI612" s="8" t="e" cm="1">
        <f t="array" ref="AI612">_xlfn.LET(_xlpm.data,(지하철역사_IC!$V$2:$V$225-표3_[[#This Row],[위도]])^2+(지하철역사_IC!$T$2:$T$225-표3_[[#This Row],[경도]])^2,INDEX(지하철역사_IC!$Q$2:$Q$439,MATCH(MIN(_xlpm.data),_xlpm.data,0)))</f>
        <v>#VALUE!</v>
      </c>
      <c r="AJ612" s="8" t="e" cm="1">
        <f t="array" ref="AJ612">_xlfn.TEXTJOIN(",",TRUE,IF(지하철역사_IC!$Q$2:$Q$439=AI612,지하철역사_IC!$P$2:$P$439,""))</f>
        <v>#VALUE!</v>
      </c>
      <c r="AK612" s="9" t="e" cm="1">
        <f t="array" ref="AK612">RADIANS(SMALL(SQRT((지하철역사_IC!$V$2:$V$439-표3_[[#This Row],[위도]])^2+(지하철역사_IC!$T$2:$T$439-표3_[[#This Row],[경도]])^2),1))*6378137</f>
        <v>#VALUE!</v>
      </c>
      <c r="AL612" t="str" cm="1">
        <f t="array" ref="AL6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2" t="e" cm="1">
        <f t="array" ref="AM612">kakaolatlon(표3_[[#This Row],[위도]],표3_[[#This Row],[경도]],"parcel")</f>
        <v>#VALUE!</v>
      </c>
      <c r="AN612" t="e">
        <f t="shared" si="49"/>
        <v>#VALUE!</v>
      </c>
      <c r="AO612" t="e">
        <f t="shared" si="50"/>
        <v>#VALUE!</v>
      </c>
      <c r="AP612" t="e">
        <f t="shared" si="51"/>
        <v>#VALUE!</v>
      </c>
      <c r="AQ612">
        <f t="shared" si="52"/>
        <v>9</v>
      </c>
      <c r="AR612" t="str">
        <f t="shared" si="53"/>
        <v>저</v>
      </c>
    </row>
    <row r="613" spans="32:44" x14ac:dyDescent="0.3">
      <c r="AF613" s="8" t="e" cm="1">
        <f t="array" ref="AF6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3" s="8" t="e" cm="1">
        <f t="array" ref="AG613">_xlfn.TEXTJOIN(",",TRUE,IF(지하철역사_IC!$B$2:$B$1282=AF613,지하철역사_IC!$A$2:$A$1282,""))</f>
        <v>#VALUE!</v>
      </c>
      <c r="AH613" s="9" t="e" cm="1">
        <f t="array" ref="AH613">RADIANS(SMALL(SQRT((지하철역사_IC!$D$2:$D$1282-표3_[[#This Row],[위도]])^2+(지하철역사_IC!$E$2:$E$1282-표3_[[#This Row],[경도]])^2),1))*6378137</f>
        <v>#VALUE!</v>
      </c>
      <c r="AI613" s="8" t="e" cm="1">
        <f t="array" ref="AI613">_xlfn.LET(_xlpm.data,(지하철역사_IC!$V$2:$V$225-표3_[[#This Row],[위도]])^2+(지하철역사_IC!$T$2:$T$225-표3_[[#This Row],[경도]])^2,INDEX(지하철역사_IC!$Q$2:$Q$439,MATCH(MIN(_xlpm.data),_xlpm.data,0)))</f>
        <v>#VALUE!</v>
      </c>
      <c r="AJ613" s="8" t="e" cm="1">
        <f t="array" ref="AJ613">_xlfn.TEXTJOIN(",",TRUE,IF(지하철역사_IC!$Q$2:$Q$439=AI613,지하철역사_IC!$P$2:$P$439,""))</f>
        <v>#VALUE!</v>
      </c>
      <c r="AK613" s="9" t="e" cm="1">
        <f t="array" ref="AK613">RADIANS(SMALL(SQRT((지하철역사_IC!$V$2:$V$439-표3_[[#This Row],[위도]])^2+(지하철역사_IC!$T$2:$T$439-표3_[[#This Row],[경도]])^2),1))*6378137</f>
        <v>#VALUE!</v>
      </c>
      <c r="AL613" t="str" cm="1">
        <f t="array" ref="AL6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3" t="e" cm="1">
        <f t="array" ref="AM613">kakaolatlon(표3_[[#This Row],[위도]],표3_[[#This Row],[경도]],"parcel")</f>
        <v>#VALUE!</v>
      </c>
      <c r="AN613" t="e">
        <f t="shared" si="49"/>
        <v>#VALUE!</v>
      </c>
      <c r="AO613" t="e">
        <f t="shared" si="50"/>
        <v>#VALUE!</v>
      </c>
      <c r="AP613" t="e">
        <f t="shared" si="51"/>
        <v>#VALUE!</v>
      </c>
      <c r="AQ613">
        <f t="shared" si="52"/>
        <v>9</v>
      </c>
      <c r="AR613" t="str">
        <f t="shared" si="53"/>
        <v>저</v>
      </c>
    </row>
    <row r="614" spans="32:44" x14ac:dyDescent="0.3">
      <c r="AF614" s="8" t="e" cm="1">
        <f t="array" ref="AF6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4" s="8" t="e" cm="1">
        <f t="array" ref="AG614">_xlfn.TEXTJOIN(",",TRUE,IF(지하철역사_IC!$B$2:$B$1282=AF614,지하철역사_IC!$A$2:$A$1282,""))</f>
        <v>#VALUE!</v>
      </c>
      <c r="AH614" s="9" t="e" cm="1">
        <f t="array" ref="AH614">RADIANS(SMALL(SQRT((지하철역사_IC!$D$2:$D$1282-표3_[[#This Row],[위도]])^2+(지하철역사_IC!$E$2:$E$1282-표3_[[#This Row],[경도]])^2),1))*6378137</f>
        <v>#VALUE!</v>
      </c>
      <c r="AI614" s="8" t="e" cm="1">
        <f t="array" ref="AI614">_xlfn.LET(_xlpm.data,(지하철역사_IC!$V$2:$V$225-표3_[[#This Row],[위도]])^2+(지하철역사_IC!$T$2:$T$225-표3_[[#This Row],[경도]])^2,INDEX(지하철역사_IC!$Q$2:$Q$439,MATCH(MIN(_xlpm.data),_xlpm.data,0)))</f>
        <v>#VALUE!</v>
      </c>
      <c r="AJ614" s="8" t="e" cm="1">
        <f t="array" ref="AJ614">_xlfn.TEXTJOIN(",",TRUE,IF(지하철역사_IC!$Q$2:$Q$439=AI614,지하철역사_IC!$P$2:$P$439,""))</f>
        <v>#VALUE!</v>
      </c>
      <c r="AK614" s="9" t="e" cm="1">
        <f t="array" ref="AK614">RADIANS(SMALL(SQRT((지하철역사_IC!$V$2:$V$439-표3_[[#This Row],[위도]])^2+(지하철역사_IC!$T$2:$T$439-표3_[[#This Row],[경도]])^2),1))*6378137</f>
        <v>#VALUE!</v>
      </c>
      <c r="AL614" t="str" cm="1">
        <f t="array" ref="AL6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4" t="e" cm="1">
        <f t="array" ref="AM614">kakaolatlon(표3_[[#This Row],[위도]],표3_[[#This Row],[경도]],"parcel")</f>
        <v>#VALUE!</v>
      </c>
      <c r="AN614" t="e">
        <f t="shared" si="49"/>
        <v>#VALUE!</v>
      </c>
      <c r="AO614" t="e">
        <f t="shared" si="50"/>
        <v>#VALUE!</v>
      </c>
      <c r="AP614" t="e">
        <f t="shared" si="51"/>
        <v>#VALUE!</v>
      </c>
      <c r="AQ614">
        <f t="shared" si="52"/>
        <v>9</v>
      </c>
      <c r="AR614" t="str">
        <f t="shared" si="53"/>
        <v>저</v>
      </c>
    </row>
    <row r="615" spans="32:44" x14ac:dyDescent="0.3">
      <c r="AF615" s="8" t="e" cm="1">
        <f t="array" ref="AF6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5" s="8" t="e" cm="1">
        <f t="array" ref="AG615">_xlfn.TEXTJOIN(",",TRUE,IF(지하철역사_IC!$B$2:$B$1282=AF615,지하철역사_IC!$A$2:$A$1282,""))</f>
        <v>#VALUE!</v>
      </c>
      <c r="AH615" s="9" t="e" cm="1">
        <f t="array" ref="AH615">RADIANS(SMALL(SQRT((지하철역사_IC!$D$2:$D$1282-표3_[[#This Row],[위도]])^2+(지하철역사_IC!$E$2:$E$1282-표3_[[#This Row],[경도]])^2),1))*6378137</f>
        <v>#VALUE!</v>
      </c>
      <c r="AI615" s="8" t="e" cm="1">
        <f t="array" ref="AI615">_xlfn.LET(_xlpm.data,(지하철역사_IC!$V$2:$V$225-표3_[[#This Row],[위도]])^2+(지하철역사_IC!$T$2:$T$225-표3_[[#This Row],[경도]])^2,INDEX(지하철역사_IC!$Q$2:$Q$439,MATCH(MIN(_xlpm.data),_xlpm.data,0)))</f>
        <v>#VALUE!</v>
      </c>
      <c r="AJ615" s="8" t="e" cm="1">
        <f t="array" ref="AJ615">_xlfn.TEXTJOIN(",",TRUE,IF(지하철역사_IC!$Q$2:$Q$439=AI615,지하철역사_IC!$P$2:$P$439,""))</f>
        <v>#VALUE!</v>
      </c>
      <c r="AK615" s="9" t="e" cm="1">
        <f t="array" ref="AK615">RADIANS(SMALL(SQRT((지하철역사_IC!$V$2:$V$439-표3_[[#This Row],[위도]])^2+(지하철역사_IC!$T$2:$T$439-표3_[[#This Row],[경도]])^2),1))*6378137</f>
        <v>#VALUE!</v>
      </c>
      <c r="AL615" t="str" cm="1">
        <f t="array" ref="AL6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5" t="e" cm="1">
        <f t="array" ref="AM615">kakaolatlon(표3_[[#This Row],[위도]],표3_[[#This Row],[경도]],"parcel")</f>
        <v>#VALUE!</v>
      </c>
      <c r="AN615" t="e">
        <f t="shared" si="49"/>
        <v>#VALUE!</v>
      </c>
      <c r="AO615" t="e">
        <f t="shared" si="50"/>
        <v>#VALUE!</v>
      </c>
      <c r="AP615" t="e">
        <f t="shared" si="51"/>
        <v>#VALUE!</v>
      </c>
      <c r="AQ615">
        <f t="shared" si="52"/>
        <v>9</v>
      </c>
      <c r="AR615" t="str">
        <f t="shared" si="53"/>
        <v>저</v>
      </c>
    </row>
    <row r="616" spans="32:44" x14ac:dyDescent="0.3">
      <c r="AF616" s="8" t="e" cm="1">
        <f t="array" ref="AF6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6" s="8" t="e" cm="1">
        <f t="array" ref="AG616">_xlfn.TEXTJOIN(",",TRUE,IF(지하철역사_IC!$B$2:$B$1282=AF616,지하철역사_IC!$A$2:$A$1282,""))</f>
        <v>#VALUE!</v>
      </c>
      <c r="AH616" s="9" t="e" cm="1">
        <f t="array" ref="AH616">RADIANS(SMALL(SQRT((지하철역사_IC!$D$2:$D$1282-표3_[[#This Row],[위도]])^2+(지하철역사_IC!$E$2:$E$1282-표3_[[#This Row],[경도]])^2),1))*6378137</f>
        <v>#VALUE!</v>
      </c>
      <c r="AI616" s="8" t="e" cm="1">
        <f t="array" ref="AI616">_xlfn.LET(_xlpm.data,(지하철역사_IC!$V$2:$V$225-표3_[[#This Row],[위도]])^2+(지하철역사_IC!$T$2:$T$225-표3_[[#This Row],[경도]])^2,INDEX(지하철역사_IC!$Q$2:$Q$439,MATCH(MIN(_xlpm.data),_xlpm.data,0)))</f>
        <v>#VALUE!</v>
      </c>
      <c r="AJ616" s="8" t="e" cm="1">
        <f t="array" ref="AJ616">_xlfn.TEXTJOIN(",",TRUE,IF(지하철역사_IC!$Q$2:$Q$439=AI616,지하철역사_IC!$P$2:$P$439,""))</f>
        <v>#VALUE!</v>
      </c>
      <c r="AK616" s="9" t="e" cm="1">
        <f t="array" ref="AK616">RADIANS(SMALL(SQRT((지하철역사_IC!$V$2:$V$439-표3_[[#This Row],[위도]])^2+(지하철역사_IC!$T$2:$T$439-표3_[[#This Row],[경도]])^2),1))*6378137</f>
        <v>#VALUE!</v>
      </c>
      <c r="AL616" t="str" cm="1">
        <f t="array" ref="AL6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6" t="e" cm="1">
        <f t="array" ref="AM616">kakaolatlon(표3_[[#This Row],[위도]],표3_[[#This Row],[경도]],"parcel")</f>
        <v>#VALUE!</v>
      </c>
      <c r="AN616" t="e">
        <f t="shared" si="49"/>
        <v>#VALUE!</v>
      </c>
      <c r="AO616" t="e">
        <f t="shared" si="50"/>
        <v>#VALUE!</v>
      </c>
      <c r="AP616" t="e">
        <f t="shared" si="51"/>
        <v>#VALUE!</v>
      </c>
      <c r="AQ616">
        <f t="shared" si="52"/>
        <v>9</v>
      </c>
      <c r="AR616" t="str">
        <f t="shared" si="53"/>
        <v>저</v>
      </c>
    </row>
    <row r="617" spans="32:44" x14ac:dyDescent="0.3">
      <c r="AF617" s="8" t="e" cm="1">
        <f t="array" ref="AF6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7" s="8" t="e" cm="1">
        <f t="array" ref="AG617">_xlfn.TEXTJOIN(",",TRUE,IF(지하철역사_IC!$B$2:$B$1282=AF617,지하철역사_IC!$A$2:$A$1282,""))</f>
        <v>#VALUE!</v>
      </c>
      <c r="AH617" s="9" t="e" cm="1">
        <f t="array" ref="AH617">RADIANS(SMALL(SQRT((지하철역사_IC!$D$2:$D$1282-표3_[[#This Row],[위도]])^2+(지하철역사_IC!$E$2:$E$1282-표3_[[#This Row],[경도]])^2),1))*6378137</f>
        <v>#VALUE!</v>
      </c>
      <c r="AI617" s="8" t="e" cm="1">
        <f t="array" ref="AI617">_xlfn.LET(_xlpm.data,(지하철역사_IC!$V$2:$V$225-표3_[[#This Row],[위도]])^2+(지하철역사_IC!$T$2:$T$225-표3_[[#This Row],[경도]])^2,INDEX(지하철역사_IC!$Q$2:$Q$439,MATCH(MIN(_xlpm.data),_xlpm.data,0)))</f>
        <v>#VALUE!</v>
      </c>
      <c r="AJ617" s="8" t="e" cm="1">
        <f t="array" ref="AJ617">_xlfn.TEXTJOIN(",",TRUE,IF(지하철역사_IC!$Q$2:$Q$439=AI617,지하철역사_IC!$P$2:$P$439,""))</f>
        <v>#VALUE!</v>
      </c>
      <c r="AK617" s="9" t="e" cm="1">
        <f t="array" ref="AK617">RADIANS(SMALL(SQRT((지하철역사_IC!$V$2:$V$439-표3_[[#This Row],[위도]])^2+(지하철역사_IC!$T$2:$T$439-표3_[[#This Row],[경도]])^2),1))*6378137</f>
        <v>#VALUE!</v>
      </c>
      <c r="AL617" t="str" cm="1">
        <f t="array" ref="AL6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7" t="e" cm="1">
        <f t="array" ref="AM617">kakaolatlon(표3_[[#This Row],[위도]],표3_[[#This Row],[경도]],"parcel")</f>
        <v>#VALUE!</v>
      </c>
      <c r="AN617" t="e">
        <f t="shared" si="49"/>
        <v>#VALUE!</v>
      </c>
      <c r="AO617" t="e">
        <f t="shared" si="50"/>
        <v>#VALUE!</v>
      </c>
      <c r="AP617" t="e">
        <f t="shared" si="51"/>
        <v>#VALUE!</v>
      </c>
      <c r="AQ617">
        <f t="shared" si="52"/>
        <v>9</v>
      </c>
      <c r="AR617" t="str">
        <f t="shared" si="53"/>
        <v>저</v>
      </c>
    </row>
    <row r="618" spans="32:44" x14ac:dyDescent="0.3">
      <c r="AF618" s="8" t="e" cm="1">
        <f t="array" ref="AF6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8" s="8" t="e" cm="1">
        <f t="array" ref="AG618">_xlfn.TEXTJOIN(",",TRUE,IF(지하철역사_IC!$B$2:$B$1282=AF618,지하철역사_IC!$A$2:$A$1282,""))</f>
        <v>#VALUE!</v>
      </c>
      <c r="AH618" s="9" t="e" cm="1">
        <f t="array" ref="AH618">RADIANS(SMALL(SQRT((지하철역사_IC!$D$2:$D$1282-표3_[[#This Row],[위도]])^2+(지하철역사_IC!$E$2:$E$1282-표3_[[#This Row],[경도]])^2),1))*6378137</f>
        <v>#VALUE!</v>
      </c>
      <c r="AI618" s="8" t="e" cm="1">
        <f t="array" ref="AI618">_xlfn.LET(_xlpm.data,(지하철역사_IC!$V$2:$V$225-표3_[[#This Row],[위도]])^2+(지하철역사_IC!$T$2:$T$225-표3_[[#This Row],[경도]])^2,INDEX(지하철역사_IC!$Q$2:$Q$439,MATCH(MIN(_xlpm.data),_xlpm.data,0)))</f>
        <v>#VALUE!</v>
      </c>
      <c r="AJ618" s="8" t="e" cm="1">
        <f t="array" ref="AJ618">_xlfn.TEXTJOIN(",",TRUE,IF(지하철역사_IC!$Q$2:$Q$439=AI618,지하철역사_IC!$P$2:$P$439,""))</f>
        <v>#VALUE!</v>
      </c>
      <c r="AK618" s="9" t="e" cm="1">
        <f t="array" ref="AK618">RADIANS(SMALL(SQRT((지하철역사_IC!$V$2:$V$439-표3_[[#This Row],[위도]])^2+(지하철역사_IC!$T$2:$T$439-표3_[[#This Row],[경도]])^2),1))*6378137</f>
        <v>#VALUE!</v>
      </c>
      <c r="AL618" t="str" cm="1">
        <f t="array" ref="AL6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8" t="e" cm="1">
        <f t="array" ref="AM618">kakaolatlon(표3_[[#This Row],[위도]],표3_[[#This Row],[경도]],"parcel")</f>
        <v>#VALUE!</v>
      </c>
      <c r="AN618" t="e">
        <f t="shared" si="49"/>
        <v>#VALUE!</v>
      </c>
      <c r="AO618" t="e">
        <f t="shared" si="50"/>
        <v>#VALUE!</v>
      </c>
      <c r="AP618" t="e">
        <f t="shared" si="51"/>
        <v>#VALUE!</v>
      </c>
      <c r="AQ618">
        <f t="shared" si="52"/>
        <v>9</v>
      </c>
      <c r="AR618" t="str">
        <f t="shared" si="53"/>
        <v>저</v>
      </c>
    </row>
    <row r="619" spans="32:44" x14ac:dyDescent="0.3">
      <c r="AF619" s="8" t="e" cm="1">
        <f t="array" ref="AF6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19" s="8" t="e" cm="1">
        <f t="array" ref="AG619">_xlfn.TEXTJOIN(",",TRUE,IF(지하철역사_IC!$B$2:$B$1282=AF619,지하철역사_IC!$A$2:$A$1282,""))</f>
        <v>#VALUE!</v>
      </c>
      <c r="AH619" s="9" t="e" cm="1">
        <f t="array" ref="AH619">RADIANS(SMALL(SQRT((지하철역사_IC!$D$2:$D$1282-표3_[[#This Row],[위도]])^2+(지하철역사_IC!$E$2:$E$1282-표3_[[#This Row],[경도]])^2),1))*6378137</f>
        <v>#VALUE!</v>
      </c>
      <c r="AI619" s="8" t="e" cm="1">
        <f t="array" ref="AI619">_xlfn.LET(_xlpm.data,(지하철역사_IC!$V$2:$V$225-표3_[[#This Row],[위도]])^2+(지하철역사_IC!$T$2:$T$225-표3_[[#This Row],[경도]])^2,INDEX(지하철역사_IC!$Q$2:$Q$439,MATCH(MIN(_xlpm.data),_xlpm.data,0)))</f>
        <v>#VALUE!</v>
      </c>
      <c r="AJ619" s="8" t="e" cm="1">
        <f t="array" ref="AJ619">_xlfn.TEXTJOIN(",",TRUE,IF(지하철역사_IC!$Q$2:$Q$439=AI619,지하철역사_IC!$P$2:$P$439,""))</f>
        <v>#VALUE!</v>
      </c>
      <c r="AK619" s="9" t="e" cm="1">
        <f t="array" ref="AK619">RADIANS(SMALL(SQRT((지하철역사_IC!$V$2:$V$439-표3_[[#This Row],[위도]])^2+(지하철역사_IC!$T$2:$T$439-표3_[[#This Row],[경도]])^2),1))*6378137</f>
        <v>#VALUE!</v>
      </c>
      <c r="AL619" t="str" cm="1">
        <f t="array" ref="AL6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19" t="e" cm="1">
        <f t="array" ref="AM619">kakaolatlon(표3_[[#This Row],[위도]],표3_[[#This Row],[경도]],"parcel")</f>
        <v>#VALUE!</v>
      </c>
      <c r="AN619" t="e">
        <f t="shared" si="49"/>
        <v>#VALUE!</v>
      </c>
      <c r="AO619" t="e">
        <f t="shared" si="50"/>
        <v>#VALUE!</v>
      </c>
      <c r="AP619" t="e">
        <f t="shared" si="51"/>
        <v>#VALUE!</v>
      </c>
      <c r="AQ619">
        <f t="shared" si="52"/>
        <v>9</v>
      </c>
      <c r="AR619" t="str">
        <f t="shared" si="53"/>
        <v>저</v>
      </c>
    </row>
    <row r="620" spans="32:44" x14ac:dyDescent="0.3">
      <c r="AF620" s="8" t="e" cm="1">
        <f t="array" ref="AF6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0" s="8" t="e" cm="1">
        <f t="array" ref="AG620">_xlfn.TEXTJOIN(",",TRUE,IF(지하철역사_IC!$B$2:$B$1282=AF620,지하철역사_IC!$A$2:$A$1282,""))</f>
        <v>#VALUE!</v>
      </c>
      <c r="AH620" s="9" t="e" cm="1">
        <f t="array" ref="AH620">RADIANS(SMALL(SQRT((지하철역사_IC!$D$2:$D$1282-표3_[[#This Row],[위도]])^2+(지하철역사_IC!$E$2:$E$1282-표3_[[#This Row],[경도]])^2),1))*6378137</f>
        <v>#VALUE!</v>
      </c>
      <c r="AI620" s="8" t="e" cm="1">
        <f t="array" ref="AI620">_xlfn.LET(_xlpm.data,(지하철역사_IC!$V$2:$V$225-표3_[[#This Row],[위도]])^2+(지하철역사_IC!$T$2:$T$225-표3_[[#This Row],[경도]])^2,INDEX(지하철역사_IC!$Q$2:$Q$439,MATCH(MIN(_xlpm.data),_xlpm.data,0)))</f>
        <v>#VALUE!</v>
      </c>
      <c r="AJ620" s="8" t="e" cm="1">
        <f t="array" ref="AJ620">_xlfn.TEXTJOIN(",",TRUE,IF(지하철역사_IC!$Q$2:$Q$439=AI620,지하철역사_IC!$P$2:$P$439,""))</f>
        <v>#VALUE!</v>
      </c>
      <c r="AK620" s="9" t="e" cm="1">
        <f t="array" ref="AK620">RADIANS(SMALL(SQRT((지하철역사_IC!$V$2:$V$439-표3_[[#This Row],[위도]])^2+(지하철역사_IC!$T$2:$T$439-표3_[[#This Row],[경도]])^2),1))*6378137</f>
        <v>#VALUE!</v>
      </c>
      <c r="AL620" t="str" cm="1">
        <f t="array" ref="AL6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0" t="e" cm="1">
        <f t="array" ref="AM620">kakaolatlon(표3_[[#This Row],[위도]],표3_[[#This Row],[경도]],"parcel")</f>
        <v>#VALUE!</v>
      </c>
      <c r="AN620" t="e">
        <f t="shared" si="49"/>
        <v>#VALUE!</v>
      </c>
      <c r="AO620" t="e">
        <f t="shared" si="50"/>
        <v>#VALUE!</v>
      </c>
      <c r="AP620" t="e">
        <f t="shared" si="51"/>
        <v>#VALUE!</v>
      </c>
      <c r="AQ620">
        <f t="shared" si="52"/>
        <v>9</v>
      </c>
      <c r="AR620" t="str">
        <f t="shared" si="53"/>
        <v>저</v>
      </c>
    </row>
    <row r="621" spans="32:44" x14ac:dyDescent="0.3">
      <c r="AF621" s="8" t="e" cm="1">
        <f t="array" ref="AF6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1" s="8" t="e" cm="1">
        <f t="array" ref="AG621">_xlfn.TEXTJOIN(",",TRUE,IF(지하철역사_IC!$B$2:$B$1282=AF621,지하철역사_IC!$A$2:$A$1282,""))</f>
        <v>#VALUE!</v>
      </c>
      <c r="AH621" s="9" t="e" cm="1">
        <f t="array" ref="AH621">RADIANS(SMALL(SQRT((지하철역사_IC!$D$2:$D$1282-표3_[[#This Row],[위도]])^2+(지하철역사_IC!$E$2:$E$1282-표3_[[#This Row],[경도]])^2),1))*6378137</f>
        <v>#VALUE!</v>
      </c>
      <c r="AI621" s="8" t="e" cm="1">
        <f t="array" ref="AI621">_xlfn.LET(_xlpm.data,(지하철역사_IC!$V$2:$V$225-표3_[[#This Row],[위도]])^2+(지하철역사_IC!$T$2:$T$225-표3_[[#This Row],[경도]])^2,INDEX(지하철역사_IC!$Q$2:$Q$439,MATCH(MIN(_xlpm.data),_xlpm.data,0)))</f>
        <v>#VALUE!</v>
      </c>
      <c r="AJ621" s="8" t="e" cm="1">
        <f t="array" ref="AJ621">_xlfn.TEXTJOIN(",",TRUE,IF(지하철역사_IC!$Q$2:$Q$439=AI621,지하철역사_IC!$P$2:$P$439,""))</f>
        <v>#VALUE!</v>
      </c>
      <c r="AK621" s="9" t="e" cm="1">
        <f t="array" ref="AK621">RADIANS(SMALL(SQRT((지하철역사_IC!$V$2:$V$439-표3_[[#This Row],[위도]])^2+(지하철역사_IC!$T$2:$T$439-표3_[[#This Row],[경도]])^2),1))*6378137</f>
        <v>#VALUE!</v>
      </c>
      <c r="AL621" t="str" cm="1">
        <f t="array" ref="AL6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1" t="e" cm="1">
        <f t="array" ref="AM621">kakaolatlon(표3_[[#This Row],[위도]],표3_[[#This Row],[경도]],"parcel")</f>
        <v>#VALUE!</v>
      </c>
      <c r="AN621" t="e">
        <f t="shared" si="49"/>
        <v>#VALUE!</v>
      </c>
      <c r="AO621" t="e">
        <f t="shared" si="50"/>
        <v>#VALUE!</v>
      </c>
      <c r="AP621" t="e">
        <f t="shared" si="51"/>
        <v>#VALUE!</v>
      </c>
      <c r="AQ621">
        <f t="shared" si="52"/>
        <v>9</v>
      </c>
      <c r="AR621" t="str">
        <f t="shared" si="53"/>
        <v>저</v>
      </c>
    </row>
    <row r="622" spans="32:44" x14ac:dyDescent="0.3">
      <c r="AF622" s="8" t="e" cm="1">
        <f t="array" ref="AF6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2" s="8" t="e" cm="1">
        <f t="array" ref="AG622">_xlfn.TEXTJOIN(",",TRUE,IF(지하철역사_IC!$B$2:$B$1282=AF622,지하철역사_IC!$A$2:$A$1282,""))</f>
        <v>#VALUE!</v>
      </c>
      <c r="AH622" s="9" t="e" cm="1">
        <f t="array" ref="AH622">RADIANS(SMALL(SQRT((지하철역사_IC!$D$2:$D$1282-표3_[[#This Row],[위도]])^2+(지하철역사_IC!$E$2:$E$1282-표3_[[#This Row],[경도]])^2),1))*6378137</f>
        <v>#VALUE!</v>
      </c>
      <c r="AI622" s="8" t="e" cm="1">
        <f t="array" ref="AI622">_xlfn.LET(_xlpm.data,(지하철역사_IC!$V$2:$V$225-표3_[[#This Row],[위도]])^2+(지하철역사_IC!$T$2:$T$225-표3_[[#This Row],[경도]])^2,INDEX(지하철역사_IC!$Q$2:$Q$439,MATCH(MIN(_xlpm.data),_xlpm.data,0)))</f>
        <v>#VALUE!</v>
      </c>
      <c r="AJ622" s="8" t="e" cm="1">
        <f t="array" ref="AJ622">_xlfn.TEXTJOIN(",",TRUE,IF(지하철역사_IC!$Q$2:$Q$439=AI622,지하철역사_IC!$P$2:$P$439,""))</f>
        <v>#VALUE!</v>
      </c>
      <c r="AK622" s="9" t="e" cm="1">
        <f t="array" ref="AK622">RADIANS(SMALL(SQRT((지하철역사_IC!$V$2:$V$439-표3_[[#This Row],[위도]])^2+(지하철역사_IC!$T$2:$T$439-표3_[[#This Row],[경도]])^2),1))*6378137</f>
        <v>#VALUE!</v>
      </c>
      <c r="AL622" t="str" cm="1">
        <f t="array" ref="AL6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2" t="e" cm="1">
        <f t="array" ref="AM622">kakaolatlon(표3_[[#This Row],[위도]],표3_[[#This Row],[경도]],"parcel")</f>
        <v>#VALUE!</v>
      </c>
      <c r="AN622" t="e">
        <f t="shared" si="49"/>
        <v>#VALUE!</v>
      </c>
      <c r="AO622" t="e">
        <f t="shared" si="50"/>
        <v>#VALUE!</v>
      </c>
      <c r="AP622" t="e">
        <f t="shared" si="51"/>
        <v>#VALUE!</v>
      </c>
      <c r="AQ622">
        <f t="shared" si="52"/>
        <v>9</v>
      </c>
      <c r="AR622" t="str">
        <f t="shared" si="53"/>
        <v>저</v>
      </c>
    </row>
    <row r="623" spans="32:44" x14ac:dyDescent="0.3">
      <c r="AF623" s="8" t="e" cm="1">
        <f t="array" ref="AF6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3" s="8" t="e" cm="1">
        <f t="array" ref="AG623">_xlfn.TEXTJOIN(",",TRUE,IF(지하철역사_IC!$B$2:$B$1282=AF623,지하철역사_IC!$A$2:$A$1282,""))</f>
        <v>#VALUE!</v>
      </c>
      <c r="AH623" s="9" t="e" cm="1">
        <f t="array" ref="AH623">RADIANS(SMALL(SQRT((지하철역사_IC!$D$2:$D$1282-표3_[[#This Row],[위도]])^2+(지하철역사_IC!$E$2:$E$1282-표3_[[#This Row],[경도]])^2),1))*6378137</f>
        <v>#VALUE!</v>
      </c>
      <c r="AI623" s="8" t="e" cm="1">
        <f t="array" ref="AI623">_xlfn.LET(_xlpm.data,(지하철역사_IC!$V$2:$V$225-표3_[[#This Row],[위도]])^2+(지하철역사_IC!$T$2:$T$225-표3_[[#This Row],[경도]])^2,INDEX(지하철역사_IC!$Q$2:$Q$439,MATCH(MIN(_xlpm.data),_xlpm.data,0)))</f>
        <v>#VALUE!</v>
      </c>
      <c r="AJ623" s="8" t="e" cm="1">
        <f t="array" ref="AJ623">_xlfn.TEXTJOIN(",",TRUE,IF(지하철역사_IC!$Q$2:$Q$439=AI623,지하철역사_IC!$P$2:$P$439,""))</f>
        <v>#VALUE!</v>
      </c>
      <c r="AK623" s="9" t="e" cm="1">
        <f t="array" ref="AK623">RADIANS(SMALL(SQRT((지하철역사_IC!$V$2:$V$439-표3_[[#This Row],[위도]])^2+(지하철역사_IC!$T$2:$T$439-표3_[[#This Row],[경도]])^2),1))*6378137</f>
        <v>#VALUE!</v>
      </c>
      <c r="AL623" t="str" cm="1">
        <f t="array" ref="AL6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3" t="e" cm="1">
        <f t="array" ref="AM623">kakaolatlon(표3_[[#This Row],[위도]],표3_[[#This Row],[경도]],"parcel")</f>
        <v>#VALUE!</v>
      </c>
      <c r="AN623" t="e">
        <f t="shared" si="49"/>
        <v>#VALUE!</v>
      </c>
      <c r="AO623" t="e">
        <f t="shared" si="50"/>
        <v>#VALUE!</v>
      </c>
      <c r="AP623" t="e">
        <f t="shared" si="51"/>
        <v>#VALUE!</v>
      </c>
      <c r="AQ623">
        <f t="shared" si="52"/>
        <v>9</v>
      </c>
      <c r="AR623" t="str">
        <f t="shared" si="53"/>
        <v>저</v>
      </c>
    </row>
    <row r="624" spans="32:44" x14ac:dyDescent="0.3">
      <c r="AF624" s="8" t="e" cm="1">
        <f t="array" ref="AF6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4" s="8" t="e" cm="1">
        <f t="array" ref="AG624">_xlfn.TEXTJOIN(",",TRUE,IF(지하철역사_IC!$B$2:$B$1282=AF624,지하철역사_IC!$A$2:$A$1282,""))</f>
        <v>#VALUE!</v>
      </c>
      <c r="AH624" s="9" t="e" cm="1">
        <f t="array" ref="AH624">RADIANS(SMALL(SQRT((지하철역사_IC!$D$2:$D$1282-표3_[[#This Row],[위도]])^2+(지하철역사_IC!$E$2:$E$1282-표3_[[#This Row],[경도]])^2),1))*6378137</f>
        <v>#VALUE!</v>
      </c>
      <c r="AI624" s="8" t="e" cm="1">
        <f t="array" ref="AI624">_xlfn.LET(_xlpm.data,(지하철역사_IC!$V$2:$V$225-표3_[[#This Row],[위도]])^2+(지하철역사_IC!$T$2:$T$225-표3_[[#This Row],[경도]])^2,INDEX(지하철역사_IC!$Q$2:$Q$439,MATCH(MIN(_xlpm.data),_xlpm.data,0)))</f>
        <v>#VALUE!</v>
      </c>
      <c r="AJ624" s="8" t="e" cm="1">
        <f t="array" ref="AJ624">_xlfn.TEXTJOIN(",",TRUE,IF(지하철역사_IC!$Q$2:$Q$439=AI624,지하철역사_IC!$P$2:$P$439,""))</f>
        <v>#VALUE!</v>
      </c>
      <c r="AK624" s="9" t="e" cm="1">
        <f t="array" ref="AK624">RADIANS(SMALL(SQRT((지하철역사_IC!$V$2:$V$439-표3_[[#This Row],[위도]])^2+(지하철역사_IC!$T$2:$T$439-표3_[[#This Row],[경도]])^2),1))*6378137</f>
        <v>#VALUE!</v>
      </c>
      <c r="AL624" t="str" cm="1">
        <f t="array" ref="AL6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4" t="e" cm="1">
        <f t="array" ref="AM624">kakaolatlon(표3_[[#This Row],[위도]],표3_[[#This Row],[경도]],"parcel")</f>
        <v>#VALUE!</v>
      </c>
      <c r="AN624" t="e">
        <f t="shared" si="49"/>
        <v>#VALUE!</v>
      </c>
      <c r="AO624" t="e">
        <f t="shared" si="50"/>
        <v>#VALUE!</v>
      </c>
      <c r="AP624" t="e">
        <f t="shared" si="51"/>
        <v>#VALUE!</v>
      </c>
      <c r="AQ624">
        <f t="shared" si="52"/>
        <v>9</v>
      </c>
      <c r="AR624" t="str">
        <f t="shared" si="53"/>
        <v>저</v>
      </c>
    </row>
    <row r="625" spans="32:44" x14ac:dyDescent="0.3">
      <c r="AF625" s="8" t="e" cm="1">
        <f t="array" ref="AF6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5" s="8" t="e" cm="1">
        <f t="array" ref="AG625">_xlfn.TEXTJOIN(",",TRUE,IF(지하철역사_IC!$B$2:$B$1282=AF625,지하철역사_IC!$A$2:$A$1282,""))</f>
        <v>#VALUE!</v>
      </c>
      <c r="AH625" s="9" t="e" cm="1">
        <f t="array" ref="AH625">RADIANS(SMALL(SQRT((지하철역사_IC!$D$2:$D$1282-표3_[[#This Row],[위도]])^2+(지하철역사_IC!$E$2:$E$1282-표3_[[#This Row],[경도]])^2),1))*6378137</f>
        <v>#VALUE!</v>
      </c>
      <c r="AI625" s="8" t="e" cm="1">
        <f t="array" ref="AI625">_xlfn.LET(_xlpm.data,(지하철역사_IC!$V$2:$V$225-표3_[[#This Row],[위도]])^2+(지하철역사_IC!$T$2:$T$225-표3_[[#This Row],[경도]])^2,INDEX(지하철역사_IC!$Q$2:$Q$439,MATCH(MIN(_xlpm.data),_xlpm.data,0)))</f>
        <v>#VALUE!</v>
      </c>
      <c r="AJ625" s="8" t="e" cm="1">
        <f t="array" ref="AJ625">_xlfn.TEXTJOIN(",",TRUE,IF(지하철역사_IC!$Q$2:$Q$439=AI625,지하철역사_IC!$P$2:$P$439,""))</f>
        <v>#VALUE!</v>
      </c>
      <c r="AK625" s="9" t="e" cm="1">
        <f t="array" ref="AK625">RADIANS(SMALL(SQRT((지하철역사_IC!$V$2:$V$439-표3_[[#This Row],[위도]])^2+(지하철역사_IC!$T$2:$T$439-표3_[[#This Row],[경도]])^2),1))*6378137</f>
        <v>#VALUE!</v>
      </c>
      <c r="AL625" t="str" cm="1">
        <f t="array" ref="AL6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5" t="e" cm="1">
        <f t="array" ref="AM625">kakaolatlon(표3_[[#This Row],[위도]],표3_[[#This Row],[경도]],"parcel")</f>
        <v>#VALUE!</v>
      </c>
      <c r="AN625" t="e">
        <f t="shared" si="49"/>
        <v>#VALUE!</v>
      </c>
      <c r="AO625" t="e">
        <f t="shared" si="50"/>
        <v>#VALUE!</v>
      </c>
      <c r="AP625" t="e">
        <f t="shared" si="51"/>
        <v>#VALUE!</v>
      </c>
      <c r="AQ625">
        <f t="shared" si="52"/>
        <v>9</v>
      </c>
      <c r="AR625" t="str">
        <f t="shared" si="53"/>
        <v>저</v>
      </c>
    </row>
    <row r="626" spans="32:44" x14ac:dyDescent="0.3">
      <c r="AF626" s="8" t="e" cm="1">
        <f t="array" ref="AF6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6" s="8" t="e" cm="1">
        <f t="array" ref="AG626">_xlfn.TEXTJOIN(",",TRUE,IF(지하철역사_IC!$B$2:$B$1282=AF626,지하철역사_IC!$A$2:$A$1282,""))</f>
        <v>#VALUE!</v>
      </c>
      <c r="AH626" s="9" t="e" cm="1">
        <f t="array" ref="AH626">RADIANS(SMALL(SQRT((지하철역사_IC!$D$2:$D$1282-표3_[[#This Row],[위도]])^2+(지하철역사_IC!$E$2:$E$1282-표3_[[#This Row],[경도]])^2),1))*6378137</f>
        <v>#VALUE!</v>
      </c>
      <c r="AI626" s="8" t="e" cm="1">
        <f t="array" ref="AI626">_xlfn.LET(_xlpm.data,(지하철역사_IC!$V$2:$V$225-표3_[[#This Row],[위도]])^2+(지하철역사_IC!$T$2:$T$225-표3_[[#This Row],[경도]])^2,INDEX(지하철역사_IC!$Q$2:$Q$439,MATCH(MIN(_xlpm.data),_xlpm.data,0)))</f>
        <v>#VALUE!</v>
      </c>
      <c r="AJ626" s="8" t="e" cm="1">
        <f t="array" ref="AJ626">_xlfn.TEXTJOIN(",",TRUE,IF(지하철역사_IC!$Q$2:$Q$439=AI626,지하철역사_IC!$P$2:$P$439,""))</f>
        <v>#VALUE!</v>
      </c>
      <c r="AK626" s="9" t="e" cm="1">
        <f t="array" ref="AK626">RADIANS(SMALL(SQRT((지하철역사_IC!$V$2:$V$439-표3_[[#This Row],[위도]])^2+(지하철역사_IC!$T$2:$T$439-표3_[[#This Row],[경도]])^2),1))*6378137</f>
        <v>#VALUE!</v>
      </c>
      <c r="AL626" t="str" cm="1">
        <f t="array" ref="AL6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6" t="e" cm="1">
        <f t="array" ref="AM626">kakaolatlon(표3_[[#This Row],[위도]],표3_[[#This Row],[경도]],"parcel")</f>
        <v>#VALUE!</v>
      </c>
      <c r="AN626" t="e">
        <f t="shared" si="49"/>
        <v>#VALUE!</v>
      </c>
      <c r="AO626" t="e">
        <f t="shared" si="50"/>
        <v>#VALUE!</v>
      </c>
      <c r="AP626" t="e">
        <f t="shared" si="51"/>
        <v>#VALUE!</v>
      </c>
      <c r="AQ626">
        <f t="shared" si="52"/>
        <v>9</v>
      </c>
      <c r="AR626" t="str">
        <f t="shared" si="53"/>
        <v>저</v>
      </c>
    </row>
    <row r="627" spans="32:44" x14ac:dyDescent="0.3">
      <c r="AF627" s="8" t="e" cm="1">
        <f t="array" ref="AF6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7" s="8" t="e" cm="1">
        <f t="array" ref="AG627">_xlfn.TEXTJOIN(",",TRUE,IF(지하철역사_IC!$B$2:$B$1282=AF627,지하철역사_IC!$A$2:$A$1282,""))</f>
        <v>#VALUE!</v>
      </c>
      <c r="AH627" s="9" t="e" cm="1">
        <f t="array" ref="AH627">RADIANS(SMALL(SQRT((지하철역사_IC!$D$2:$D$1282-표3_[[#This Row],[위도]])^2+(지하철역사_IC!$E$2:$E$1282-표3_[[#This Row],[경도]])^2),1))*6378137</f>
        <v>#VALUE!</v>
      </c>
      <c r="AI627" s="8" t="e" cm="1">
        <f t="array" ref="AI627">_xlfn.LET(_xlpm.data,(지하철역사_IC!$V$2:$V$225-표3_[[#This Row],[위도]])^2+(지하철역사_IC!$T$2:$T$225-표3_[[#This Row],[경도]])^2,INDEX(지하철역사_IC!$Q$2:$Q$439,MATCH(MIN(_xlpm.data),_xlpm.data,0)))</f>
        <v>#VALUE!</v>
      </c>
      <c r="AJ627" s="8" t="e" cm="1">
        <f t="array" ref="AJ627">_xlfn.TEXTJOIN(",",TRUE,IF(지하철역사_IC!$Q$2:$Q$439=AI627,지하철역사_IC!$P$2:$P$439,""))</f>
        <v>#VALUE!</v>
      </c>
      <c r="AK627" s="9" t="e" cm="1">
        <f t="array" ref="AK627">RADIANS(SMALL(SQRT((지하철역사_IC!$V$2:$V$439-표3_[[#This Row],[위도]])^2+(지하철역사_IC!$T$2:$T$439-표3_[[#This Row],[경도]])^2),1))*6378137</f>
        <v>#VALUE!</v>
      </c>
      <c r="AL627" t="str" cm="1">
        <f t="array" ref="AL6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7" t="e" cm="1">
        <f t="array" ref="AM627">kakaolatlon(표3_[[#This Row],[위도]],표3_[[#This Row],[경도]],"parcel")</f>
        <v>#VALUE!</v>
      </c>
      <c r="AN627" t="e">
        <f t="shared" si="49"/>
        <v>#VALUE!</v>
      </c>
      <c r="AO627" t="e">
        <f t="shared" si="50"/>
        <v>#VALUE!</v>
      </c>
      <c r="AP627" t="e">
        <f t="shared" si="51"/>
        <v>#VALUE!</v>
      </c>
      <c r="AQ627">
        <f t="shared" si="52"/>
        <v>9</v>
      </c>
      <c r="AR627" t="str">
        <f t="shared" si="53"/>
        <v>저</v>
      </c>
    </row>
    <row r="628" spans="32:44" x14ac:dyDescent="0.3">
      <c r="AF628" s="8" t="e" cm="1">
        <f t="array" ref="AF6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8" s="8" t="e" cm="1">
        <f t="array" ref="AG628">_xlfn.TEXTJOIN(",",TRUE,IF(지하철역사_IC!$B$2:$B$1282=AF628,지하철역사_IC!$A$2:$A$1282,""))</f>
        <v>#VALUE!</v>
      </c>
      <c r="AH628" s="9" t="e" cm="1">
        <f t="array" ref="AH628">RADIANS(SMALL(SQRT((지하철역사_IC!$D$2:$D$1282-표3_[[#This Row],[위도]])^2+(지하철역사_IC!$E$2:$E$1282-표3_[[#This Row],[경도]])^2),1))*6378137</f>
        <v>#VALUE!</v>
      </c>
      <c r="AI628" s="8" t="e" cm="1">
        <f t="array" ref="AI628">_xlfn.LET(_xlpm.data,(지하철역사_IC!$V$2:$V$225-표3_[[#This Row],[위도]])^2+(지하철역사_IC!$T$2:$T$225-표3_[[#This Row],[경도]])^2,INDEX(지하철역사_IC!$Q$2:$Q$439,MATCH(MIN(_xlpm.data),_xlpm.data,0)))</f>
        <v>#VALUE!</v>
      </c>
      <c r="AJ628" s="8" t="e" cm="1">
        <f t="array" ref="AJ628">_xlfn.TEXTJOIN(",",TRUE,IF(지하철역사_IC!$Q$2:$Q$439=AI628,지하철역사_IC!$P$2:$P$439,""))</f>
        <v>#VALUE!</v>
      </c>
      <c r="AK628" s="9" t="e" cm="1">
        <f t="array" ref="AK628">RADIANS(SMALL(SQRT((지하철역사_IC!$V$2:$V$439-표3_[[#This Row],[위도]])^2+(지하철역사_IC!$T$2:$T$439-표3_[[#This Row],[경도]])^2),1))*6378137</f>
        <v>#VALUE!</v>
      </c>
      <c r="AL628" t="str" cm="1">
        <f t="array" ref="AL6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8" t="e" cm="1">
        <f t="array" ref="AM628">kakaolatlon(표3_[[#This Row],[위도]],표3_[[#This Row],[경도]],"parcel")</f>
        <v>#VALUE!</v>
      </c>
      <c r="AN628" t="e">
        <f t="shared" si="49"/>
        <v>#VALUE!</v>
      </c>
      <c r="AO628" t="e">
        <f t="shared" si="50"/>
        <v>#VALUE!</v>
      </c>
      <c r="AP628" t="e">
        <f t="shared" si="51"/>
        <v>#VALUE!</v>
      </c>
      <c r="AQ628">
        <f t="shared" si="52"/>
        <v>9</v>
      </c>
      <c r="AR628" t="str">
        <f t="shared" si="53"/>
        <v>저</v>
      </c>
    </row>
    <row r="629" spans="32:44" x14ac:dyDescent="0.3">
      <c r="AF629" s="8" t="e" cm="1">
        <f t="array" ref="AF6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29" s="8" t="e" cm="1">
        <f t="array" ref="AG629">_xlfn.TEXTJOIN(",",TRUE,IF(지하철역사_IC!$B$2:$B$1282=AF629,지하철역사_IC!$A$2:$A$1282,""))</f>
        <v>#VALUE!</v>
      </c>
      <c r="AH629" s="9" t="e" cm="1">
        <f t="array" ref="AH629">RADIANS(SMALL(SQRT((지하철역사_IC!$D$2:$D$1282-표3_[[#This Row],[위도]])^2+(지하철역사_IC!$E$2:$E$1282-표3_[[#This Row],[경도]])^2),1))*6378137</f>
        <v>#VALUE!</v>
      </c>
      <c r="AI629" s="8" t="e" cm="1">
        <f t="array" ref="AI629">_xlfn.LET(_xlpm.data,(지하철역사_IC!$V$2:$V$225-표3_[[#This Row],[위도]])^2+(지하철역사_IC!$T$2:$T$225-표3_[[#This Row],[경도]])^2,INDEX(지하철역사_IC!$Q$2:$Q$439,MATCH(MIN(_xlpm.data),_xlpm.data,0)))</f>
        <v>#VALUE!</v>
      </c>
      <c r="AJ629" s="8" t="e" cm="1">
        <f t="array" ref="AJ629">_xlfn.TEXTJOIN(",",TRUE,IF(지하철역사_IC!$Q$2:$Q$439=AI629,지하철역사_IC!$P$2:$P$439,""))</f>
        <v>#VALUE!</v>
      </c>
      <c r="AK629" s="9" t="e" cm="1">
        <f t="array" ref="AK629">RADIANS(SMALL(SQRT((지하철역사_IC!$V$2:$V$439-표3_[[#This Row],[위도]])^2+(지하철역사_IC!$T$2:$T$439-표3_[[#This Row],[경도]])^2),1))*6378137</f>
        <v>#VALUE!</v>
      </c>
      <c r="AL629" t="str" cm="1">
        <f t="array" ref="AL6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29" t="e" cm="1">
        <f t="array" ref="AM629">kakaolatlon(표3_[[#This Row],[위도]],표3_[[#This Row],[경도]],"parcel")</f>
        <v>#VALUE!</v>
      </c>
      <c r="AN629" t="e">
        <f t="shared" si="49"/>
        <v>#VALUE!</v>
      </c>
      <c r="AO629" t="e">
        <f t="shared" si="50"/>
        <v>#VALUE!</v>
      </c>
      <c r="AP629" t="e">
        <f t="shared" si="51"/>
        <v>#VALUE!</v>
      </c>
      <c r="AQ629">
        <f t="shared" si="52"/>
        <v>9</v>
      </c>
      <c r="AR629" t="str">
        <f t="shared" si="53"/>
        <v>저</v>
      </c>
    </row>
    <row r="630" spans="32:44" x14ac:dyDescent="0.3">
      <c r="AF630" s="8" t="e" cm="1">
        <f t="array" ref="AF6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0" s="8" t="e" cm="1">
        <f t="array" ref="AG630">_xlfn.TEXTJOIN(",",TRUE,IF(지하철역사_IC!$B$2:$B$1282=AF630,지하철역사_IC!$A$2:$A$1282,""))</f>
        <v>#VALUE!</v>
      </c>
      <c r="AH630" s="9" t="e" cm="1">
        <f t="array" ref="AH630">RADIANS(SMALL(SQRT((지하철역사_IC!$D$2:$D$1282-표3_[[#This Row],[위도]])^2+(지하철역사_IC!$E$2:$E$1282-표3_[[#This Row],[경도]])^2),1))*6378137</f>
        <v>#VALUE!</v>
      </c>
      <c r="AI630" s="8" t="e" cm="1">
        <f t="array" ref="AI630">_xlfn.LET(_xlpm.data,(지하철역사_IC!$V$2:$V$225-표3_[[#This Row],[위도]])^2+(지하철역사_IC!$T$2:$T$225-표3_[[#This Row],[경도]])^2,INDEX(지하철역사_IC!$Q$2:$Q$439,MATCH(MIN(_xlpm.data),_xlpm.data,0)))</f>
        <v>#VALUE!</v>
      </c>
      <c r="AJ630" s="8" t="e" cm="1">
        <f t="array" ref="AJ630">_xlfn.TEXTJOIN(",",TRUE,IF(지하철역사_IC!$Q$2:$Q$439=AI630,지하철역사_IC!$P$2:$P$439,""))</f>
        <v>#VALUE!</v>
      </c>
      <c r="AK630" s="9" t="e" cm="1">
        <f t="array" ref="AK630">RADIANS(SMALL(SQRT((지하철역사_IC!$V$2:$V$439-표3_[[#This Row],[위도]])^2+(지하철역사_IC!$T$2:$T$439-표3_[[#This Row],[경도]])^2),1))*6378137</f>
        <v>#VALUE!</v>
      </c>
      <c r="AL630" t="str" cm="1">
        <f t="array" ref="AL6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0" t="e" cm="1">
        <f t="array" ref="AM630">kakaolatlon(표3_[[#This Row],[위도]],표3_[[#This Row],[경도]],"parcel")</f>
        <v>#VALUE!</v>
      </c>
      <c r="AN630" t="e">
        <f t="shared" si="49"/>
        <v>#VALUE!</v>
      </c>
      <c r="AO630" t="e">
        <f t="shared" si="50"/>
        <v>#VALUE!</v>
      </c>
      <c r="AP630" t="e">
        <f t="shared" si="51"/>
        <v>#VALUE!</v>
      </c>
      <c r="AQ630">
        <f t="shared" si="52"/>
        <v>9</v>
      </c>
      <c r="AR630" t="str">
        <f t="shared" si="53"/>
        <v>저</v>
      </c>
    </row>
    <row r="631" spans="32:44" x14ac:dyDescent="0.3">
      <c r="AF631" s="8" t="e" cm="1">
        <f t="array" ref="AF6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1" s="8" t="e" cm="1">
        <f t="array" ref="AG631">_xlfn.TEXTJOIN(",",TRUE,IF(지하철역사_IC!$B$2:$B$1282=AF631,지하철역사_IC!$A$2:$A$1282,""))</f>
        <v>#VALUE!</v>
      </c>
      <c r="AH631" s="9" t="e" cm="1">
        <f t="array" ref="AH631">RADIANS(SMALL(SQRT((지하철역사_IC!$D$2:$D$1282-표3_[[#This Row],[위도]])^2+(지하철역사_IC!$E$2:$E$1282-표3_[[#This Row],[경도]])^2),1))*6378137</f>
        <v>#VALUE!</v>
      </c>
      <c r="AI631" s="8" t="e" cm="1">
        <f t="array" ref="AI631">_xlfn.LET(_xlpm.data,(지하철역사_IC!$V$2:$V$225-표3_[[#This Row],[위도]])^2+(지하철역사_IC!$T$2:$T$225-표3_[[#This Row],[경도]])^2,INDEX(지하철역사_IC!$Q$2:$Q$439,MATCH(MIN(_xlpm.data),_xlpm.data,0)))</f>
        <v>#VALUE!</v>
      </c>
      <c r="AJ631" s="8" t="e" cm="1">
        <f t="array" ref="AJ631">_xlfn.TEXTJOIN(",",TRUE,IF(지하철역사_IC!$Q$2:$Q$439=AI631,지하철역사_IC!$P$2:$P$439,""))</f>
        <v>#VALUE!</v>
      </c>
      <c r="AK631" s="9" t="e" cm="1">
        <f t="array" ref="AK631">RADIANS(SMALL(SQRT((지하철역사_IC!$V$2:$V$439-표3_[[#This Row],[위도]])^2+(지하철역사_IC!$T$2:$T$439-표3_[[#This Row],[경도]])^2),1))*6378137</f>
        <v>#VALUE!</v>
      </c>
      <c r="AL631" t="str" cm="1">
        <f t="array" ref="AL6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1" t="e" cm="1">
        <f t="array" ref="AM631">kakaolatlon(표3_[[#This Row],[위도]],표3_[[#This Row],[경도]],"parcel")</f>
        <v>#VALUE!</v>
      </c>
      <c r="AN631" t="e">
        <f t="shared" si="49"/>
        <v>#VALUE!</v>
      </c>
      <c r="AO631" t="e">
        <f t="shared" si="50"/>
        <v>#VALUE!</v>
      </c>
      <c r="AP631" t="e">
        <f t="shared" si="51"/>
        <v>#VALUE!</v>
      </c>
      <c r="AQ631">
        <f t="shared" si="52"/>
        <v>9</v>
      </c>
      <c r="AR631" t="str">
        <f t="shared" si="53"/>
        <v>저</v>
      </c>
    </row>
    <row r="632" spans="32:44" x14ac:dyDescent="0.3">
      <c r="AF632" s="8" t="e" cm="1">
        <f t="array" ref="AF6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2" s="8" t="e" cm="1">
        <f t="array" ref="AG632">_xlfn.TEXTJOIN(",",TRUE,IF(지하철역사_IC!$B$2:$B$1282=AF632,지하철역사_IC!$A$2:$A$1282,""))</f>
        <v>#VALUE!</v>
      </c>
      <c r="AH632" s="9" t="e" cm="1">
        <f t="array" ref="AH632">RADIANS(SMALL(SQRT((지하철역사_IC!$D$2:$D$1282-표3_[[#This Row],[위도]])^2+(지하철역사_IC!$E$2:$E$1282-표3_[[#This Row],[경도]])^2),1))*6378137</f>
        <v>#VALUE!</v>
      </c>
      <c r="AI632" s="8" t="e" cm="1">
        <f t="array" ref="AI632">_xlfn.LET(_xlpm.data,(지하철역사_IC!$V$2:$V$225-표3_[[#This Row],[위도]])^2+(지하철역사_IC!$T$2:$T$225-표3_[[#This Row],[경도]])^2,INDEX(지하철역사_IC!$Q$2:$Q$439,MATCH(MIN(_xlpm.data),_xlpm.data,0)))</f>
        <v>#VALUE!</v>
      </c>
      <c r="AJ632" s="8" t="e" cm="1">
        <f t="array" ref="AJ632">_xlfn.TEXTJOIN(",",TRUE,IF(지하철역사_IC!$Q$2:$Q$439=AI632,지하철역사_IC!$P$2:$P$439,""))</f>
        <v>#VALUE!</v>
      </c>
      <c r="AK632" s="9" t="e" cm="1">
        <f t="array" ref="AK632">RADIANS(SMALL(SQRT((지하철역사_IC!$V$2:$V$439-표3_[[#This Row],[위도]])^2+(지하철역사_IC!$T$2:$T$439-표3_[[#This Row],[경도]])^2),1))*6378137</f>
        <v>#VALUE!</v>
      </c>
      <c r="AL632" t="str" cm="1">
        <f t="array" ref="AL6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2" t="e" cm="1">
        <f t="array" ref="AM632">kakaolatlon(표3_[[#This Row],[위도]],표3_[[#This Row],[경도]],"parcel")</f>
        <v>#VALUE!</v>
      </c>
      <c r="AN632" t="e">
        <f t="shared" si="49"/>
        <v>#VALUE!</v>
      </c>
      <c r="AO632" t="e">
        <f t="shared" si="50"/>
        <v>#VALUE!</v>
      </c>
      <c r="AP632" t="e">
        <f t="shared" si="51"/>
        <v>#VALUE!</v>
      </c>
      <c r="AQ632">
        <f t="shared" si="52"/>
        <v>9</v>
      </c>
      <c r="AR632" t="str">
        <f t="shared" si="53"/>
        <v>저</v>
      </c>
    </row>
    <row r="633" spans="32:44" x14ac:dyDescent="0.3">
      <c r="AF633" s="8" t="e" cm="1">
        <f t="array" ref="AF6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3" s="8" t="e" cm="1">
        <f t="array" ref="AG633">_xlfn.TEXTJOIN(",",TRUE,IF(지하철역사_IC!$B$2:$B$1282=AF633,지하철역사_IC!$A$2:$A$1282,""))</f>
        <v>#VALUE!</v>
      </c>
      <c r="AH633" s="9" t="e" cm="1">
        <f t="array" ref="AH633">RADIANS(SMALL(SQRT((지하철역사_IC!$D$2:$D$1282-표3_[[#This Row],[위도]])^2+(지하철역사_IC!$E$2:$E$1282-표3_[[#This Row],[경도]])^2),1))*6378137</f>
        <v>#VALUE!</v>
      </c>
      <c r="AI633" s="8" t="e" cm="1">
        <f t="array" ref="AI633">_xlfn.LET(_xlpm.data,(지하철역사_IC!$V$2:$V$225-표3_[[#This Row],[위도]])^2+(지하철역사_IC!$T$2:$T$225-표3_[[#This Row],[경도]])^2,INDEX(지하철역사_IC!$Q$2:$Q$439,MATCH(MIN(_xlpm.data),_xlpm.data,0)))</f>
        <v>#VALUE!</v>
      </c>
      <c r="AJ633" s="8" t="e" cm="1">
        <f t="array" ref="AJ633">_xlfn.TEXTJOIN(",",TRUE,IF(지하철역사_IC!$Q$2:$Q$439=AI633,지하철역사_IC!$P$2:$P$439,""))</f>
        <v>#VALUE!</v>
      </c>
      <c r="AK633" s="9" t="e" cm="1">
        <f t="array" ref="AK633">RADIANS(SMALL(SQRT((지하철역사_IC!$V$2:$V$439-표3_[[#This Row],[위도]])^2+(지하철역사_IC!$T$2:$T$439-표3_[[#This Row],[경도]])^2),1))*6378137</f>
        <v>#VALUE!</v>
      </c>
      <c r="AL633" t="str" cm="1">
        <f t="array" ref="AL6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3" t="e" cm="1">
        <f t="array" ref="AM633">kakaolatlon(표3_[[#This Row],[위도]],표3_[[#This Row],[경도]],"parcel")</f>
        <v>#VALUE!</v>
      </c>
      <c r="AN633" t="e">
        <f t="shared" si="49"/>
        <v>#VALUE!</v>
      </c>
      <c r="AO633" t="e">
        <f t="shared" si="50"/>
        <v>#VALUE!</v>
      </c>
      <c r="AP633" t="e">
        <f t="shared" si="51"/>
        <v>#VALUE!</v>
      </c>
      <c r="AQ633">
        <f t="shared" si="52"/>
        <v>9</v>
      </c>
      <c r="AR633" t="str">
        <f t="shared" si="53"/>
        <v>저</v>
      </c>
    </row>
    <row r="634" spans="32:44" x14ac:dyDescent="0.3">
      <c r="AF634" s="8" t="e" cm="1">
        <f t="array" ref="AF6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4" s="8" t="e" cm="1">
        <f t="array" ref="AG634">_xlfn.TEXTJOIN(",",TRUE,IF(지하철역사_IC!$B$2:$B$1282=AF634,지하철역사_IC!$A$2:$A$1282,""))</f>
        <v>#VALUE!</v>
      </c>
      <c r="AH634" s="9" t="e" cm="1">
        <f t="array" ref="AH634">RADIANS(SMALL(SQRT((지하철역사_IC!$D$2:$D$1282-표3_[[#This Row],[위도]])^2+(지하철역사_IC!$E$2:$E$1282-표3_[[#This Row],[경도]])^2),1))*6378137</f>
        <v>#VALUE!</v>
      </c>
      <c r="AI634" s="8" t="e" cm="1">
        <f t="array" ref="AI634">_xlfn.LET(_xlpm.data,(지하철역사_IC!$V$2:$V$225-표3_[[#This Row],[위도]])^2+(지하철역사_IC!$T$2:$T$225-표3_[[#This Row],[경도]])^2,INDEX(지하철역사_IC!$Q$2:$Q$439,MATCH(MIN(_xlpm.data),_xlpm.data,0)))</f>
        <v>#VALUE!</v>
      </c>
      <c r="AJ634" s="8" t="e" cm="1">
        <f t="array" ref="AJ634">_xlfn.TEXTJOIN(",",TRUE,IF(지하철역사_IC!$Q$2:$Q$439=AI634,지하철역사_IC!$P$2:$P$439,""))</f>
        <v>#VALUE!</v>
      </c>
      <c r="AK634" s="9" t="e" cm="1">
        <f t="array" ref="AK634">RADIANS(SMALL(SQRT((지하철역사_IC!$V$2:$V$439-표3_[[#This Row],[위도]])^2+(지하철역사_IC!$T$2:$T$439-표3_[[#This Row],[경도]])^2),1))*6378137</f>
        <v>#VALUE!</v>
      </c>
      <c r="AL634" t="str" cm="1">
        <f t="array" ref="AL6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4" t="e" cm="1">
        <f t="array" ref="AM634">kakaolatlon(표3_[[#This Row],[위도]],표3_[[#This Row],[경도]],"parcel")</f>
        <v>#VALUE!</v>
      </c>
      <c r="AN634" t="e">
        <f t="shared" si="49"/>
        <v>#VALUE!</v>
      </c>
      <c r="AO634" t="e">
        <f t="shared" si="50"/>
        <v>#VALUE!</v>
      </c>
      <c r="AP634" t="e">
        <f t="shared" si="51"/>
        <v>#VALUE!</v>
      </c>
      <c r="AQ634">
        <f t="shared" si="52"/>
        <v>9</v>
      </c>
      <c r="AR634" t="str">
        <f t="shared" si="53"/>
        <v>저</v>
      </c>
    </row>
    <row r="635" spans="32:44" x14ac:dyDescent="0.3">
      <c r="AF635" s="8" t="e" cm="1">
        <f t="array" ref="AF6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5" s="8" t="e" cm="1">
        <f t="array" ref="AG635">_xlfn.TEXTJOIN(",",TRUE,IF(지하철역사_IC!$B$2:$B$1282=AF635,지하철역사_IC!$A$2:$A$1282,""))</f>
        <v>#VALUE!</v>
      </c>
      <c r="AH635" s="9" t="e" cm="1">
        <f t="array" ref="AH635">RADIANS(SMALL(SQRT((지하철역사_IC!$D$2:$D$1282-표3_[[#This Row],[위도]])^2+(지하철역사_IC!$E$2:$E$1282-표3_[[#This Row],[경도]])^2),1))*6378137</f>
        <v>#VALUE!</v>
      </c>
      <c r="AI635" s="8" t="e" cm="1">
        <f t="array" ref="AI635">_xlfn.LET(_xlpm.data,(지하철역사_IC!$V$2:$V$225-표3_[[#This Row],[위도]])^2+(지하철역사_IC!$T$2:$T$225-표3_[[#This Row],[경도]])^2,INDEX(지하철역사_IC!$Q$2:$Q$439,MATCH(MIN(_xlpm.data),_xlpm.data,0)))</f>
        <v>#VALUE!</v>
      </c>
      <c r="AJ635" s="8" t="e" cm="1">
        <f t="array" ref="AJ635">_xlfn.TEXTJOIN(",",TRUE,IF(지하철역사_IC!$Q$2:$Q$439=AI635,지하철역사_IC!$P$2:$P$439,""))</f>
        <v>#VALUE!</v>
      </c>
      <c r="AK635" s="9" t="e" cm="1">
        <f t="array" ref="AK635">RADIANS(SMALL(SQRT((지하철역사_IC!$V$2:$V$439-표3_[[#This Row],[위도]])^2+(지하철역사_IC!$T$2:$T$439-표3_[[#This Row],[경도]])^2),1))*6378137</f>
        <v>#VALUE!</v>
      </c>
      <c r="AL635" t="str" cm="1">
        <f t="array" ref="AL6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5" t="e" cm="1">
        <f t="array" ref="AM635">kakaolatlon(표3_[[#This Row],[위도]],표3_[[#This Row],[경도]],"parcel")</f>
        <v>#VALUE!</v>
      </c>
      <c r="AN635" t="e">
        <f t="shared" si="49"/>
        <v>#VALUE!</v>
      </c>
      <c r="AO635" t="e">
        <f t="shared" si="50"/>
        <v>#VALUE!</v>
      </c>
      <c r="AP635" t="e">
        <f t="shared" si="51"/>
        <v>#VALUE!</v>
      </c>
      <c r="AQ635">
        <f t="shared" si="52"/>
        <v>9</v>
      </c>
      <c r="AR635" t="str">
        <f t="shared" si="53"/>
        <v>저</v>
      </c>
    </row>
    <row r="636" spans="32:44" x14ac:dyDescent="0.3">
      <c r="AF636" s="8" t="e" cm="1">
        <f t="array" ref="AF6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6" s="8" t="e" cm="1">
        <f t="array" ref="AG636">_xlfn.TEXTJOIN(",",TRUE,IF(지하철역사_IC!$B$2:$B$1282=AF636,지하철역사_IC!$A$2:$A$1282,""))</f>
        <v>#VALUE!</v>
      </c>
      <c r="AH636" s="9" t="e" cm="1">
        <f t="array" ref="AH636">RADIANS(SMALL(SQRT((지하철역사_IC!$D$2:$D$1282-표3_[[#This Row],[위도]])^2+(지하철역사_IC!$E$2:$E$1282-표3_[[#This Row],[경도]])^2),1))*6378137</f>
        <v>#VALUE!</v>
      </c>
      <c r="AI636" s="8" t="e" cm="1">
        <f t="array" ref="AI636">_xlfn.LET(_xlpm.data,(지하철역사_IC!$V$2:$V$225-표3_[[#This Row],[위도]])^2+(지하철역사_IC!$T$2:$T$225-표3_[[#This Row],[경도]])^2,INDEX(지하철역사_IC!$Q$2:$Q$439,MATCH(MIN(_xlpm.data),_xlpm.data,0)))</f>
        <v>#VALUE!</v>
      </c>
      <c r="AJ636" s="8" t="e" cm="1">
        <f t="array" ref="AJ636">_xlfn.TEXTJOIN(",",TRUE,IF(지하철역사_IC!$Q$2:$Q$439=AI636,지하철역사_IC!$P$2:$P$439,""))</f>
        <v>#VALUE!</v>
      </c>
      <c r="AK636" s="9" t="e" cm="1">
        <f t="array" ref="AK636">RADIANS(SMALL(SQRT((지하철역사_IC!$V$2:$V$439-표3_[[#This Row],[위도]])^2+(지하철역사_IC!$T$2:$T$439-표3_[[#This Row],[경도]])^2),1))*6378137</f>
        <v>#VALUE!</v>
      </c>
      <c r="AL636" t="str" cm="1">
        <f t="array" ref="AL6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6" t="e" cm="1">
        <f t="array" ref="AM636">kakaolatlon(표3_[[#This Row],[위도]],표3_[[#This Row],[경도]],"parcel")</f>
        <v>#VALUE!</v>
      </c>
      <c r="AN636" t="e">
        <f t="shared" si="49"/>
        <v>#VALUE!</v>
      </c>
      <c r="AO636" t="e">
        <f t="shared" si="50"/>
        <v>#VALUE!</v>
      </c>
      <c r="AP636" t="e">
        <f t="shared" si="51"/>
        <v>#VALUE!</v>
      </c>
      <c r="AQ636">
        <f t="shared" si="52"/>
        <v>9</v>
      </c>
      <c r="AR636" t="str">
        <f t="shared" si="53"/>
        <v>저</v>
      </c>
    </row>
    <row r="637" spans="32:44" x14ac:dyDescent="0.3">
      <c r="AF637" s="8" t="e" cm="1">
        <f t="array" ref="AF6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7" s="8" t="e" cm="1">
        <f t="array" ref="AG637">_xlfn.TEXTJOIN(",",TRUE,IF(지하철역사_IC!$B$2:$B$1282=AF637,지하철역사_IC!$A$2:$A$1282,""))</f>
        <v>#VALUE!</v>
      </c>
      <c r="AH637" s="9" t="e" cm="1">
        <f t="array" ref="AH637">RADIANS(SMALL(SQRT((지하철역사_IC!$D$2:$D$1282-표3_[[#This Row],[위도]])^2+(지하철역사_IC!$E$2:$E$1282-표3_[[#This Row],[경도]])^2),1))*6378137</f>
        <v>#VALUE!</v>
      </c>
      <c r="AI637" s="8" t="e" cm="1">
        <f t="array" ref="AI637">_xlfn.LET(_xlpm.data,(지하철역사_IC!$V$2:$V$225-표3_[[#This Row],[위도]])^2+(지하철역사_IC!$T$2:$T$225-표3_[[#This Row],[경도]])^2,INDEX(지하철역사_IC!$Q$2:$Q$439,MATCH(MIN(_xlpm.data),_xlpm.data,0)))</f>
        <v>#VALUE!</v>
      </c>
      <c r="AJ637" s="8" t="e" cm="1">
        <f t="array" ref="AJ637">_xlfn.TEXTJOIN(",",TRUE,IF(지하철역사_IC!$Q$2:$Q$439=AI637,지하철역사_IC!$P$2:$P$439,""))</f>
        <v>#VALUE!</v>
      </c>
      <c r="AK637" s="9" t="e" cm="1">
        <f t="array" ref="AK637">RADIANS(SMALL(SQRT((지하철역사_IC!$V$2:$V$439-표3_[[#This Row],[위도]])^2+(지하철역사_IC!$T$2:$T$439-표3_[[#This Row],[경도]])^2),1))*6378137</f>
        <v>#VALUE!</v>
      </c>
      <c r="AL637" t="str" cm="1">
        <f t="array" ref="AL6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7" t="e" cm="1">
        <f t="array" ref="AM637">kakaolatlon(표3_[[#This Row],[위도]],표3_[[#This Row],[경도]],"parcel")</f>
        <v>#VALUE!</v>
      </c>
      <c r="AN637" t="e">
        <f t="shared" si="49"/>
        <v>#VALUE!</v>
      </c>
      <c r="AO637" t="e">
        <f t="shared" si="50"/>
        <v>#VALUE!</v>
      </c>
      <c r="AP637" t="e">
        <f t="shared" si="51"/>
        <v>#VALUE!</v>
      </c>
      <c r="AQ637">
        <f t="shared" si="52"/>
        <v>9</v>
      </c>
      <c r="AR637" t="str">
        <f t="shared" si="53"/>
        <v>저</v>
      </c>
    </row>
    <row r="638" spans="32:44" x14ac:dyDescent="0.3">
      <c r="AF638" s="8" t="e" cm="1">
        <f t="array" ref="AF6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8" s="8" t="e" cm="1">
        <f t="array" ref="AG638">_xlfn.TEXTJOIN(",",TRUE,IF(지하철역사_IC!$B$2:$B$1282=AF638,지하철역사_IC!$A$2:$A$1282,""))</f>
        <v>#VALUE!</v>
      </c>
      <c r="AH638" s="9" t="e" cm="1">
        <f t="array" ref="AH638">RADIANS(SMALL(SQRT((지하철역사_IC!$D$2:$D$1282-표3_[[#This Row],[위도]])^2+(지하철역사_IC!$E$2:$E$1282-표3_[[#This Row],[경도]])^2),1))*6378137</f>
        <v>#VALUE!</v>
      </c>
      <c r="AI638" s="8" t="e" cm="1">
        <f t="array" ref="AI638">_xlfn.LET(_xlpm.data,(지하철역사_IC!$V$2:$V$225-표3_[[#This Row],[위도]])^2+(지하철역사_IC!$T$2:$T$225-표3_[[#This Row],[경도]])^2,INDEX(지하철역사_IC!$Q$2:$Q$439,MATCH(MIN(_xlpm.data),_xlpm.data,0)))</f>
        <v>#VALUE!</v>
      </c>
      <c r="AJ638" s="8" t="e" cm="1">
        <f t="array" ref="AJ638">_xlfn.TEXTJOIN(",",TRUE,IF(지하철역사_IC!$Q$2:$Q$439=AI638,지하철역사_IC!$P$2:$P$439,""))</f>
        <v>#VALUE!</v>
      </c>
      <c r="AK638" s="9" t="e" cm="1">
        <f t="array" ref="AK638">RADIANS(SMALL(SQRT((지하철역사_IC!$V$2:$V$439-표3_[[#This Row],[위도]])^2+(지하철역사_IC!$T$2:$T$439-표3_[[#This Row],[경도]])^2),1))*6378137</f>
        <v>#VALUE!</v>
      </c>
      <c r="AL638" t="str" cm="1">
        <f t="array" ref="AL6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8" t="e" cm="1">
        <f t="array" ref="AM638">kakaolatlon(표3_[[#This Row],[위도]],표3_[[#This Row],[경도]],"parcel")</f>
        <v>#VALUE!</v>
      </c>
      <c r="AN638" t="e">
        <f t="shared" si="49"/>
        <v>#VALUE!</v>
      </c>
      <c r="AO638" t="e">
        <f t="shared" si="50"/>
        <v>#VALUE!</v>
      </c>
      <c r="AP638" t="e">
        <f t="shared" si="51"/>
        <v>#VALUE!</v>
      </c>
      <c r="AQ638">
        <f t="shared" si="52"/>
        <v>9</v>
      </c>
      <c r="AR638" t="str">
        <f t="shared" si="53"/>
        <v>저</v>
      </c>
    </row>
    <row r="639" spans="32:44" x14ac:dyDescent="0.3">
      <c r="AF639" s="8" t="e" cm="1">
        <f t="array" ref="AF6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39" s="8" t="e" cm="1">
        <f t="array" ref="AG639">_xlfn.TEXTJOIN(",",TRUE,IF(지하철역사_IC!$B$2:$B$1282=AF639,지하철역사_IC!$A$2:$A$1282,""))</f>
        <v>#VALUE!</v>
      </c>
      <c r="AH639" s="9" t="e" cm="1">
        <f t="array" ref="AH639">RADIANS(SMALL(SQRT((지하철역사_IC!$D$2:$D$1282-표3_[[#This Row],[위도]])^2+(지하철역사_IC!$E$2:$E$1282-표3_[[#This Row],[경도]])^2),1))*6378137</f>
        <v>#VALUE!</v>
      </c>
      <c r="AI639" s="8" t="e" cm="1">
        <f t="array" ref="AI639">_xlfn.LET(_xlpm.data,(지하철역사_IC!$V$2:$V$225-표3_[[#This Row],[위도]])^2+(지하철역사_IC!$T$2:$T$225-표3_[[#This Row],[경도]])^2,INDEX(지하철역사_IC!$Q$2:$Q$439,MATCH(MIN(_xlpm.data),_xlpm.data,0)))</f>
        <v>#VALUE!</v>
      </c>
      <c r="AJ639" s="8" t="e" cm="1">
        <f t="array" ref="AJ639">_xlfn.TEXTJOIN(",",TRUE,IF(지하철역사_IC!$Q$2:$Q$439=AI639,지하철역사_IC!$P$2:$P$439,""))</f>
        <v>#VALUE!</v>
      </c>
      <c r="AK639" s="9" t="e" cm="1">
        <f t="array" ref="AK639">RADIANS(SMALL(SQRT((지하철역사_IC!$V$2:$V$439-표3_[[#This Row],[위도]])^2+(지하철역사_IC!$T$2:$T$439-표3_[[#This Row],[경도]])^2),1))*6378137</f>
        <v>#VALUE!</v>
      </c>
      <c r="AL639" t="str" cm="1">
        <f t="array" ref="AL6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39" t="e" cm="1">
        <f t="array" ref="AM639">kakaolatlon(표3_[[#This Row],[위도]],표3_[[#This Row],[경도]],"parcel")</f>
        <v>#VALUE!</v>
      </c>
      <c r="AN639" t="e">
        <f t="shared" si="49"/>
        <v>#VALUE!</v>
      </c>
      <c r="AO639" t="e">
        <f t="shared" si="50"/>
        <v>#VALUE!</v>
      </c>
      <c r="AP639" t="e">
        <f t="shared" si="51"/>
        <v>#VALUE!</v>
      </c>
      <c r="AQ639">
        <f t="shared" si="52"/>
        <v>9</v>
      </c>
      <c r="AR639" t="str">
        <f t="shared" si="53"/>
        <v>저</v>
      </c>
    </row>
    <row r="640" spans="32:44" x14ac:dyDescent="0.3">
      <c r="AF640" s="8" t="e" cm="1">
        <f t="array" ref="AF6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0" s="8" t="e" cm="1">
        <f t="array" ref="AG640">_xlfn.TEXTJOIN(",",TRUE,IF(지하철역사_IC!$B$2:$B$1282=AF640,지하철역사_IC!$A$2:$A$1282,""))</f>
        <v>#VALUE!</v>
      </c>
      <c r="AH640" s="9" t="e" cm="1">
        <f t="array" ref="AH640">RADIANS(SMALL(SQRT((지하철역사_IC!$D$2:$D$1282-표3_[[#This Row],[위도]])^2+(지하철역사_IC!$E$2:$E$1282-표3_[[#This Row],[경도]])^2),1))*6378137</f>
        <v>#VALUE!</v>
      </c>
      <c r="AI640" s="8" t="e" cm="1">
        <f t="array" ref="AI640">_xlfn.LET(_xlpm.data,(지하철역사_IC!$V$2:$V$225-표3_[[#This Row],[위도]])^2+(지하철역사_IC!$T$2:$T$225-표3_[[#This Row],[경도]])^2,INDEX(지하철역사_IC!$Q$2:$Q$439,MATCH(MIN(_xlpm.data),_xlpm.data,0)))</f>
        <v>#VALUE!</v>
      </c>
      <c r="AJ640" s="8" t="e" cm="1">
        <f t="array" ref="AJ640">_xlfn.TEXTJOIN(",",TRUE,IF(지하철역사_IC!$Q$2:$Q$439=AI640,지하철역사_IC!$P$2:$P$439,""))</f>
        <v>#VALUE!</v>
      </c>
      <c r="AK640" s="9" t="e" cm="1">
        <f t="array" ref="AK640">RADIANS(SMALL(SQRT((지하철역사_IC!$V$2:$V$439-표3_[[#This Row],[위도]])^2+(지하철역사_IC!$T$2:$T$439-표3_[[#This Row],[경도]])^2),1))*6378137</f>
        <v>#VALUE!</v>
      </c>
      <c r="AL640" t="str" cm="1">
        <f t="array" ref="AL6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0" t="e" cm="1">
        <f t="array" ref="AM640">kakaolatlon(표3_[[#This Row],[위도]],표3_[[#This Row],[경도]],"parcel")</f>
        <v>#VALUE!</v>
      </c>
      <c r="AN640" t="e">
        <f t="shared" si="49"/>
        <v>#VALUE!</v>
      </c>
      <c r="AO640" t="e">
        <f t="shared" si="50"/>
        <v>#VALUE!</v>
      </c>
      <c r="AP640" t="e">
        <f t="shared" si="51"/>
        <v>#VALUE!</v>
      </c>
      <c r="AQ640">
        <f t="shared" si="52"/>
        <v>9</v>
      </c>
      <c r="AR640" t="str">
        <f t="shared" si="53"/>
        <v>저</v>
      </c>
    </row>
    <row r="641" spans="32:44" x14ac:dyDescent="0.3">
      <c r="AF641" s="8" t="e" cm="1">
        <f t="array" ref="AF6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1" s="8" t="e" cm="1">
        <f t="array" ref="AG641">_xlfn.TEXTJOIN(",",TRUE,IF(지하철역사_IC!$B$2:$B$1282=AF641,지하철역사_IC!$A$2:$A$1282,""))</f>
        <v>#VALUE!</v>
      </c>
      <c r="AH641" s="9" t="e" cm="1">
        <f t="array" ref="AH641">RADIANS(SMALL(SQRT((지하철역사_IC!$D$2:$D$1282-표3_[[#This Row],[위도]])^2+(지하철역사_IC!$E$2:$E$1282-표3_[[#This Row],[경도]])^2),1))*6378137</f>
        <v>#VALUE!</v>
      </c>
      <c r="AI641" s="8" t="e" cm="1">
        <f t="array" ref="AI641">_xlfn.LET(_xlpm.data,(지하철역사_IC!$V$2:$V$225-표3_[[#This Row],[위도]])^2+(지하철역사_IC!$T$2:$T$225-표3_[[#This Row],[경도]])^2,INDEX(지하철역사_IC!$Q$2:$Q$439,MATCH(MIN(_xlpm.data),_xlpm.data,0)))</f>
        <v>#VALUE!</v>
      </c>
      <c r="AJ641" s="8" t="e" cm="1">
        <f t="array" ref="AJ641">_xlfn.TEXTJOIN(",",TRUE,IF(지하철역사_IC!$Q$2:$Q$439=AI641,지하철역사_IC!$P$2:$P$439,""))</f>
        <v>#VALUE!</v>
      </c>
      <c r="AK641" s="9" t="e" cm="1">
        <f t="array" ref="AK641">RADIANS(SMALL(SQRT((지하철역사_IC!$V$2:$V$439-표3_[[#This Row],[위도]])^2+(지하철역사_IC!$T$2:$T$439-표3_[[#This Row],[경도]])^2),1))*6378137</f>
        <v>#VALUE!</v>
      </c>
      <c r="AL641" t="str" cm="1">
        <f t="array" ref="AL6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1" t="e" cm="1">
        <f t="array" ref="AM641">kakaolatlon(표3_[[#This Row],[위도]],표3_[[#This Row],[경도]],"parcel")</f>
        <v>#VALUE!</v>
      </c>
      <c r="AN641" t="e">
        <f t="shared" si="49"/>
        <v>#VALUE!</v>
      </c>
      <c r="AO641" t="e">
        <f t="shared" si="50"/>
        <v>#VALUE!</v>
      </c>
      <c r="AP641" t="e">
        <f t="shared" si="51"/>
        <v>#VALUE!</v>
      </c>
      <c r="AQ641">
        <f t="shared" si="52"/>
        <v>9</v>
      </c>
      <c r="AR641" t="str">
        <f t="shared" si="53"/>
        <v>저</v>
      </c>
    </row>
    <row r="642" spans="32:44" x14ac:dyDescent="0.3">
      <c r="AF642" s="8" t="e" cm="1">
        <f t="array" ref="AF6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2" s="8" t="e" cm="1">
        <f t="array" ref="AG642">_xlfn.TEXTJOIN(",",TRUE,IF(지하철역사_IC!$B$2:$B$1282=AF642,지하철역사_IC!$A$2:$A$1282,""))</f>
        <v>#VALUE!</v>
      </c>
      <c r="AH642" s="9" t="e" cm="1">
        <f t="array" ref="AH642">RADIANS(SMALL(SQRT((지하철역사_IC!$D$2:$D$1282-표3_[[#This Row],[위도]])^2+(지하철역사_IC!$E$2:$E$1282-표3_[[#This Row],[경도]])^2),1))*6378137</f>
        <v>#VALUE!</v>
      </c>
      <c r="AI642" s="8" t="e" cm="1">
        <f t="array" ref="AI642">_xlfn.LET(_xlpm.data,(지하철역사_IC!$V$2:$V$225-표3_[[#This Row],[위도]])^2+(지하철역사_IC!$T$2:$T$225-표3_[[#This Row],[경도]])^2,INDEX(지하철역사_IC!$Q$2:$Q$439,MATCH(MIN(_xlpm.data),_xlpm.data,0)))</f>
        <v>#VALUE!</v>
      </c>
      <c r="AJ642" s="8" t="e" cm="1">
        <f t="array" ref="AJ642">_xlfn.TEXTJOIN(",",TRUE,IF(지하철역사_IC!$Q$2:$Q$439=AI642,지하철역사_IC!$P$2:$P$439,""))</f>
        <v>#VALUE!</v>
      </c>
      <c r="AK642" s="9" t="e" cm="1">
        <f t="array" ref="AK642">RADIANS(SMALL(SQRT((지하철역사_IC!$V$2:$V$439-표3_[[#This Row],[위도]])^2+(지하철역사_IC!$T$2:$T$439-표3_[[#This Row],[경도]])^2),1))*6378137</f>
        <v>#VALUE!</v>
      </c>
      <c r="AL642" t="str" cm="1">
        <f t="array" ref="AL6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2" t="e" cm="1">
        <f t="array" ref="AM642">kakaolatlon(표3_[[#This Row],[위도]],표3_[[#This Row],[경도]],"parcel")</f>
        <v>#VALUE!</v>
      </c>
      <c r="AN642" t="e">
        <f t="shared" si="49"/>
        <v>#VALUE!</v>
      </c>
      <c r="AO642" t="e">
        <f t="shared" si="50"/>
        <v>#VALUE!</v>
      </c>
      <c r="AP642" t="e">
        <f t="shared" si="51"/>
        <v>#VALUE!</v>
      </c>
      <c r="AQ642">
        <f t="shared" si="52"/>
        <v>9</v>
      </c>
      <c r="AR642" t="str">
        <f t="shared" si="53"/>
        <v>저</v>
      </c>
    </row>
    <row r="643" spans="32:44" x14ac:dyDescent="0.3">
      <c r="AF643" s="8" t="e" cm="1">
        <f t="array" ref="AF6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3" s="8" t="e" cm="1">
        <f t="array" ref="AG643">_xlfn.TEXTJOIN(",",TRUE,IF(지하철역사_IC!$B$2:$B$1282=AF643,지하철역사_IC!$A$2:$A$1282,""))</f>
        <v>#VALUE!</v>
      </c>
      <c r="AH643" s="9" t="e" cm="1">
        <f t="array" ref="AH643">RADIANS(SMALL(SQRT((지하철역사_IC!$D$2:$D$1282-표3_[[#This Row],[위도]])^2+(지하철역사_IC!$E$2:$E$1282-표3_[[#This Row],[경도]])^2),1))*6378137</f>
        <v>#VALUE!</v>
      </c>
      <c r="AI643" s="8" t="e" cm="1">
        <f t="array" ref="AI643">_xlfn.LET(_xlpm.data,(지하철역사_IC!$V$2:$V$225-표3_[[#This Row],[위도]])^2+(지하철역사_IC!$T$2:$T$225-표3_[[#This Row],[경도]])^2,INDEX(지하철역사_IC!$Q$2:$Q$439,MATCH(MIN(_xlpm.data),_xlpm.data,0)))</f>
        <v>#VALUE!</v>
      </c>
      <c r="AJ643" s="8" t="e" cm="1">
        <f t="array" ref="AJ643">_xlfn.TEXTJOIN(",",TRUE,IF(지하철역사_IC!$Q$2:$Q$439=AI643,지하철역사_IC!$P$2:$P$439,""))</f>
        <v>#VALUE!</v>
      </c>
      <c r="AK643" s="9" t="e" cm="1">
        <f t="array" ref="AK643">RADIANS(SMALL(SQRT((지하철역사_IC!$V$2:$V$439-표3_[[#This Row],[위도]])^2+(지하철역사_IC!$T$2:$T$439-표3_[[#This Row],[경도]])^2),1))*6378137</f>
        <v>#VALUE!</v>
      </c>
      <c r="AL643" t="str" cm="1">
        <f t="array" ref="AL6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3" t="e" cm="1">
        <f t="array" ref="AM643">kakaolatlon(표3_[[#This Row],[위도]],표3_[[#This Row],[경도]],"parcel")</f>
        <v>#VALUE!</v>
      </c>
      <c r="AN643" t="e">
        <f t="shared" ref="AN643:AN706" si="54">VALUE(LEFT($W643,FIND("년",$W643)-1))</f>
        <v>#VALUE!</v>
      </c>
      <c r="AO643" t="e">
        <f t="shared" ref="AO643:AO706" si="55">IF(FIND("년",$W643)=3,MID($W643,FIND("년",$W643)+1,FIND("년",$W643)-1),MID($W643,FIND("년",$W643)+1,FIND("년",$W643)))</f>
        <v>#VALUE!</v>
      </c>
      <c r="AP643" t="e">
        <f t="shared" ref="AP643:AP706" si="56">IF(AN643&lt;11,10,IF(AND(AN643&lt;25,AO643="이내"),25,26))</f>
        <v>#VALUE!</v>
      </c>
      <c r="AQ643">
        <f t="shared" ref="AQ643:AQ706" si="57">IF(P643&lt;10,9,IF(P643&lt;20,10,IF(P643&lt;30,20,IF(P643&lt;40,30,40))))</f>
        <v>9</v>
      </c>
      <c r="AR643" t="str">
        <f t="shared" ref="AR643:AR706" si="58">IF(D643="상가",IF(G643="1","1층",IF(G643="전체층","전체층",IF(LEFT(G643,1)="B","B1",IF(G643&lt;6,"저",IF(G643/H643&lt;=$BC$9,"저",IF(G643/H643&lt;=$BC$10,"중","고")))))),IF(LEFT(G643,1)="B","B1",IF(H643&lt;6,"저",IF(G643/H643&lt;=$BC$2,"저",IF(G643/H643&lt;=$BC$3,"중","고")))))</f>
        <v>저</v>
      </c>
    </row>
    <row r="644" spans="32:44" x14ac:dyDescent="0.3">
      <c r="AF644" s="8" t="e" cm="1">
        <f t="array" ref="AF6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4" s="8" t="e" cm="1">
        <f t="array" ref="AG644">_xlfn.TEXTJOIN(",",TRUE,IF(지하철역사_IC!$B$2:$B$1282=AF644,지하철역사_IC!$A$2:$A$1282,""))</f>
        <v>#VALUE!</v>
      </c>
      <c r="AH644" s="9" t="e" cm="1">
        <f t="array" ref="AH644">RADIANS(SMALL(SQRT((지하철역사_IC!$D$2:$D$1282-표3_[[#This Row],[위도]])^2+(지하철역사_IC!$E$2:$E$1282-표3_[[#This Row],[경도]])^2),1))*6378137</f>
        <v>#VALUE!</v>
      </c>
      <c r="AI644" s="8" t="e" cm="1">
        <f t="array" ref="AI644">_xlfn.LET(_xlpm.data,(지하철역사_IC!$V$2:$V$225-표3_[[#This Row],[위도]])^2+(지하철역사_IC!$T$2:$T$225-표3_[[#This Row],[경도]])^2,INDEX(지하철역사_IC!$Q$2:$Q$439,MATCH(MIN(_xlpm.data),_xlpm.data,0)))</f>
        <v>#VALUE!</v>
      </c>
      <c r="AJ644" s="8" t="e" cm="1">
        <f t="array" ref="AJ644">_xlfn.TEXTJOIN(",",TRUE,IF(지하철역사_IC!$Q$2:$Q$439=AI644,지하철역사_IC!$P$2:$P$439,""))</f>
        <v>#VALUE!</v>
      </c>
      <c r="AK644" s="9" t="e" cm="1">
        <f t="array" ref="AK644">RADIANS(SMALL(SQRT((지하철역사_IC!$V$2:$V$439-표3_[[#This Row],[위도]])^2+(지하철역사_IC!$T$2:$T$439-표3_[[#This Row],[경도]])^2),1))*6378137</f>
        <v>#VALUE!</v>
      </c>
      <c r="AL644" t="str" cm="1">
        <f t="array" ref="AL6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4" t="e" cm="1">
        <f t="array" ref="AM644">kakaolatlon(표3_[[#This Row],[위도]],표3_[[#This Row],[경도]],"parcel")</f>
        <v>#VALUE!</v>
      </c>
      <c r="AN644" t="e">
        <f t="shared" si="54"/>
        <v>#VALUE!</v>
      </c>
      <c r="AO644" t="e">
        <f t="shared" si="55"/>
        <v>#VALUE!</v>
      </c>
      <c r="AP644" t="e">
        <f t="shared" si="56"/>
        <v>#VALUE!</v>
      </c>
      <c r="AQ644">
        <f t="shared" si="57"/>
        <v>9</v>
      </c>
      <c r="AR644" t="str">
        <f t="shared" si="58"/>
        <v>저</v>
      </c>
    </row>
    <row r="645" spans="32:44" x14ac:dyDescent="0.3">
      <c r="AF645" s="8" t="e" cm="1">
        <f t="array" ref="AF6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5" s="8" t="e" cm="1">
        <f t="array" ref="AG645">_xlfn.TEXTJOIN(",",TRUE,IF(지하철역사_IC!$B$2:$B$1282=AF645,지하철역사_IC!$A$2:$A$1282,""))</f>
        <v>#VALUE!</v>
      </c>
      <c r="AH645" s="9" t="e" cm="1">
        <f t="array" ref="AH645">RADIANS(SMALL(SQRT((지하철역사_IC!$D$2:$D$1282-표3_[[#This Row],[위도]])^2+(지하철역사_IC!$E$2:$E$1282-표3_[[#This Row],[경도]])^2),1))*6378137</f>
        <v>#VALUE!</v>
      </c>
      <c r="AI645" s="8" t="e" cm="1">
        <f t="array" ref="AI645">_xlfn.LET(_xlpm.data,(지하철역사_IC!$V$2:$V$225-표3_[[#This Row],[위도]])^2+(지하철역사_IC!$T$2:$T$225-표3_[[#This Row],[경도]])^2,INDEX(지하철역사_IC!$Q$2:$Q$439,MATCH(MIN(_xlpm.data),_xlpm.data,0)))</f>
        <v>#VALUE!</v>
      </c>
      <c r="AJ645" s="8" t="e" cm="1">
        <f t="array" ref="AJ645">_xlfn.TEXTJOIN(",",TRUE,IF(지하철역사_IC!$Q$2:$Q$439=AI645,지하철역사_IC!$P$2:$P$439,""))</f>
        <v>#VALUE!</v>
      </c>
      <c r="AK645" s="9" t="e" cm="1">
        <f t="array" ref="AK645">RADIANS(SMALL(SQRT((지하철역사_IC!$V$2:$V$439-표3_[[#This Row],[위도]])^2+(지하철역사_IC!$T$2:$T$439-표3_[[#This Row],[경도]])^2),1))*6378137</f>
        <v>#VALUE!</v>
      </c>
      <c r="AL645" t="str" cm="1">
        <f t="array" ref="AL6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5" t="e" cm="1">
        <f t="array" ref="AM645">kakaolatlon(표3_[[#This Row],[위도]],표3_[[#This Row],[경도]],"parcel")</f>
        <v>#VALUE!</v>
      </c>
      <c r="AN645" t="e">
        <f t="shared" si="54"/>
        <v>#VALUE!</v>
      </c>
      <c r="AO645" t="e">
        <f t="shared" si="55"/>
        <v>#VALUE!</v>
      </c>
      <c r="AP645" t="e">
        <f t="shared" si="56"/>
        <v>#VALUE!</v>
      </c>
      <c r="AQ645">
        <f t="shared" si="57"/>
        <v>9</v>
      </c>
      <c r="AR645" t="str">
        <f t="shared" si="58"/>
        <v>저</v>
      </c>
    </row>
    <row r="646" spans="32:44" x14ac:dyDescent="0.3">
      <c r="AF646" s="8" t="e" cm="1">
        <f t="array" ref="AF6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6" s="8" t="e" cm="1">
        <f t="array" ref="AG646">_xlfn.TEXTJOIN(",",TRUE,IF(지하철역사_IC!$B$2:$B$1282=AF646,지하철역사_IC!$A$2:$A$1282,""))</f>
        <v>#VALUE!</v>
      </c>
      <c r="AH646" s="9" t="e" cm="1">
        <f t="array" ref="AH646">RADIANS(SMALL(SQRT((지하철역사_IC!$D$2:$D$1282-표3_[[#This Row],[위도]])^2+(지하철역사_IC!$E$2:$E$1282-표3_[[#This Row],[경도]])^2),1))*6378137</f>
        <v>#VALUE!</v>
      </c>
      <c r="AI646" s="8" t="e" cm="1">
        <f t="array" ref="AI646">_xlfn.LET(_xlpm.data,(지하철역사_IC!$V$2:$V$225-표3_[[#This Row],[위도]])^2+(지하철역사_IC!$T$2:$T$225-표3_[[#This Row],[경도]])^2,INDEX(지하철역사_IC!$Q$2:$Q$439,MATCH(MIN(_xlpm.data),_xlpm.data,0)))</f>
        <v>#VALUE!</v>
      </c>
      <c r="AJ646" s="8" t="e" cm="1">
        <f t="array" ref="AJ646">_xlfn.TEXTJOIN(",",TRUE,IF(지하철역사_IC!$Q$2:$Q$439=AI646,지하철역사_IC!$P$2:$P$439,""))</f>
        <v>#VALUE!</v>
      </c>
      <c r="AK646" s="9" t="e" cm="1">
        <f t="array" ref="AK646">RADIANS(SMALL(SQRT((지하철역사_IC!$V$2:$V$439-표3_[[#This Row],[위도]])^2+(지하철역사_IC!$T$2:$T$439-표3_[[#This Row],[경도]])^2),1))*6378137</f>
        <v>#VALUE!</v>
      </c>
      <c r="AL646" t="str" cm="1">
        <f t="array" ref="AL6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6" t="e" cm="1">
        <f t="array" ref="AM646">kakaolatlon(표3_[[#This Row],[위도]],표3_[[#This Row],[경도]],"parcel")</f>
        <v>#VALUE!</v>
      </c>
      <c r="AN646" t="e">
        <f t="shared" si="54"/>
        <v>#VALUE!</v>
      </c>
      <c r="AO646" t="e">
        <f t="shared" si="55"/>
        <v>#VALUE!</v>
      </c>
      <c r="AP646" t="e">
        <f t="shared" si="56"/>
        <v>#VALUE!</v>
      </c>
      <c r="AQ646">
        <f t="shared" si="57"/>
        <v>9</v>
      </c>
      <c r="AR646" t="str">
        <f t="shared" si="58"/>
        <v>저</v>
      </c>
    </row>
    <row r="647" spans="32:44" x14ac:dyDescent="0.3">
      <c r="AF647" s="8" t="e" cm="1">
        <f t="array" ref="AF6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7" s="8" t="e" cm="1">
        <f t="array" ref="AG647">_xlfn.TEXTJOIN(",",TRUE,IF(지하철역사_IC!$B$2:$B$1282=AF647,지하철역사_IC!$A$2:$A$1282,""))</f>
        <v>#VALUE!</v>
      </c>
      <c r="AH647" s="9" t="e" cm="1">
        <f t="array" ref="AH647">RADIANS(SMALL(SQRT((지하철역사_IC!$D$2:$D$1282-표3_[[#This Row],[위도]])^2+(지하철역사_IC!$E$2:$E$1282-표3_[[#This Row],[경도]])^2),1))*6378137</f>
        <v>#VALUE!</v>
      </c>
      <c r="AI647" s="8" t="e" cm="1">
        <f t="array" ref="AI647">_xlfn.LET(_xlpm.data,(지하철역사_IC!$V$2:$V$225-표3_[[#This Row],[위도]])^2+(지하철역사_IC!$T$2:$T$225-표3_[[#This Row],[경도]])^2,INDEX(지하철역사_IC!$Q$2:$Q$439,MATCH(MIN(_xlpm.data),_xlpm.data,0)))</f>
        <v>#VALUE!</v>
      </c>
      <c r="AJ647" s="8" t="e" cm="1">
        <f t="array" ref="AJ647">_xlfn.TEXTJOIN(",",TRUE,IF(지하철역사_IC!$Q$2:$Q$439=AI647,지하철역사_IC!$P$2:$P$439,""))</f>
        <v>#VALUE!</v>
      </c>
      <c r="AK647" s="9" t="e" cm="1">
        <f t="array" ref="AK647">RADIANS(SMALL(SQRT((지하철역사_IC!$V$2:$V$439-표3_[[#This Row],[위도]])^2+(지하철역사_IC!$T$2:$T$439-표3_[[#This Row],[경도]])^2),1))*6378137</f>
        <v>#VALUE!</v>
      </c>
      <c r="AL647" t="str" cm="1">
        <f t="array" ref="AL6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7" t="e" cm="1">
        <f t="array" ref="AM647">kakaolatlon(표3_[[#This Row],[위도]],표3_[[#This Row],[경도]],"parcel")</f>
        <v>#VALUE!</v>
      </c>
      <c r="AN647" t="e">
        <f t="shared" si="54"/>
        <v>#VALUE!</v>
      </c>
      <c r="AO647" t="e">
        <f t="shared" si="55"/>
        <v>#VALUE!</v>
      </c>
      <c r="AP647" t="e">
        <f t="shared" si="56"/>
        <v>#VALUE!</v>
      </c>
      <c r="AQ647">
        <f t="shared" si="57"/>
        <v>9</v>
      </c>
      <c r="AR647" t="str">
        <f t="shared" si="58"/>
        <v>저</v>
      </c>
    </row>
    <row r="648" spans="32:44" x14ac:dyDescent="0.3">
      <c r="AF648" s="8" t="e" cm="1">
        <f t="array" ref="AF6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8" s="8" t="e" cm="1">
        <f t="array" ref="AG648">_xlfn.TEXTJOIN(",",TRUE,IF(지하철역사_IC!$B$2:$B$1282=AF648,지하철역사_IC!$A$2:$A$1282,""))</f>
        <v>#VALUE!</v>
      </c>
      <c r="AH648" s="9" t="e" cm="1">
        <f t="array" ref="AH648">RADIANS(SMALL(SQRT((지하철역사_IC!$D$2:$D$1282-표3_[[#This Row],[위도]])^2+(지하철역사_IC!$E$2:$E$1282-표3_[[#This Row],[경도]])^2),1))*6378137</f>
        <v>#VALUE!</v>
      </c>
      <c r="AI648" s="8" t="e" cm="1">
        <f t="array" ref="AI648">_xlfn.LET(_xlpm.data,(지하철역사_IC!$V$2:$V$225-표3_[[#This Row],[위도]])^2+(지하철역사_IC!$T$2:$T$225-표3_[[#This Row],[경도]])^2,INDEX(지하철역사_IC!$Q$2:$Q$439,MATCH(MIN(_xlpm.data),_xlpm.data,0)))</f>
        <v>#VALUE!</v>
      </c>
      <c r="AJ648" s="8" t="e" cm="1">
        <f t="array" ref="AJ648">_xlfn.TEXTJOIN(",",TRUE,IF(지하철역사_IC!$Q$2:$Q$439=AI648,지하철역사_IC!$P$2:$P$439,""))</f>
        <v>#VALUE!</v>
      </c>
      <c r="AK648" s="9" t="e" cm="1">
        <f t="array" ref="AK648">RADIANS(SMALL(SQRT((지하철역사_IC!$V$2:$V$439-표3_[[#This Row],[위도]])^2+(지하철역사_IC!$T$2:$T$439-표3_[[#This Row],[경도]])^2),1))*6378137</f>
        <v>#VALUE!</v>
      </c>
      <c r="AL648" t="str" cm="1">
        <f t="array" ref="AL6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8" t="e" cm="1">
        <f t="array" ref="AM648">kakaolatlon(표3_[[#This Row],[위도]],표3_[[#This Row],[경도]],"parcel")</f>
        <v>#VALUE!</v>
      </c>
      <c r="AN648" t="e">
        <f t="shared" si="54"/>
        <v>#VALUE!</v>
      </c>
      <c r="AO648" t="e">
        <f t="shared" si="55"/>
        <v>#VALUE!</v>
      </c>
      <c r="AP648" t="e">
        <f t="shared" si="56"/>
        <v>#VALUE!</v>
      </c>
      <c r="AQ648">
        <f t="shared" si="57"/>
        <v>9</v>
      </c>
      <c r="AR648" t="str">
        <f t="shared" si="58"/>
        <v>저</v>
      </c>
    </row>
    <row r="649" spans="32:44" x14ac:dyDescent="0.3">
      <c r="AF649" s="8" t="e" cm="1">
        <f t="array" ref="AF6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49" s="8" t="e" cm="1">
        <f t="array" ref="AG649">_xlfn.TEXTJOIN(",",TRUE,IF(지하철역사_IC!$B$2:$B$1282=AF649,지하철역사_IC!$A$2:$A$1282,""))</f>
        <v>#VALUE!</v>
      </c>
      <c r="AH649" s="9" t="e" cm="1">
        <f t="array" ref="AH649">RADIANS(SMALL(SQRT((지하철역사_IC!$D$2:$D$1282-표3_[[#This Row],[위도]])^2+(지하철역사_IC!$E$2:$E$1282-표3_[[#This Row],[경도]])^2),1))*6378137</f>
        <v>#VALUE!</v>
      </c>
      <c r="AI649" s="8" t="e" cm="1">
        <f t="array" ref="AI649">_xlfn.LET(_xlpm.data,(지하철역사_IC!$V$2:$V$225-표3_[[#This Row],[위도]])^2+(지하철역사_IC!$T$2:$T$225-표3_[[#This Row],[경도]])^2,INDEX(지하철역사_IC!$Q$2:$Q$439,MATCH(MIN(_xlpm.data),_xlpm.data,0)))</f>
        <v>#VALUE!</v>
      </c>
      <c r="AJ649" s="8" t="e" cm="1">
        <f t="array" ref="AJ649">_xlfn.TEXTJOIN(",",TRUE,IF(지하철역사_IC!$Q$2:$Q$439=AI649,지하철역사_IC!$P$2:$P$439,""))</f>
        <v>#VALUE!</v>
      </c>
      <c r="AK649" s="9" t="e" cm="1">
        <f t="array" ref="AK649">RADIANS(SMALL(SQRT((지하철역사_IC!$V$2:$V$439-표3_[[#This Row],[위도]])^2+(지하철역사_IC!$T$2:$T$439-표3_[[#This Row],[경도]])^2),1))*6378137</f>
        <v>#VALUE!</v>
      </c>
      <c r="AL649" t="str" cm="1">
        <f t="array" ref="AL6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49" t="e" cm="1">
        <f t="array" ref="AM649">kakaolatlon(표3_[[#This Row],[위도]],표3_[[#This Row],[경도]],"parcel")</f>
        <v>#VALUE!</v>
      </c>
      <c r="AN649" t="e">
        <f t="shared" si="54"/>
        <v>#VALUE!</v>
      </c>
      <c r="AO649" t="e">
        <f t="shared" si="55"/>
        <v>#VALUE!</v>
      </c>
      <c r="AP649" t="e">
        <f t="shared" si="56"/>
        <v>#VALUE!</v>
      </c>
      <c r="AQ649">
        <f t="shared" si="57"/>
        <v>9</v>
      </c>
      <c r="AR649" t="str">
        <f t="shared" si="58"/>
        <v>저</v>
      </c>
    </row>
    <row r="650" spans="32:44" x14ac:dyDescent="0.3">
      <c r="AF650" s="8" t="e" cm="1">
        <f t="array" ref="AF6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0" s="8" t="e" cm="1">
        <f t="array" ref="AG650">_xlfn.TEXTJOIN(",",TRUE,IF(지하철역사_IC!$B$2:$B$1282=AF650,지하철역사_IC!$A$2:$A$1282,""))</f>
        <v>#VALUE!</v>
      </c>
      <c r="AH650" s="9" t="e" cm="1">
        <f t="array" ref="AH650">RADIANS(SMALL(SQRT((지하철역사_IC!$D$2:$D$1282-표3_[[#This Row],[위도]])^2+(지하철역사_IC!$E$2:$E$1282-표3_[[#This Row],[경도]])^2),1))*6378137</f>
        <v>#VALUE!</v>
      </c>
      <c r="AI650" s="8" t="e" cm="1">
        <f t="array" ref="AI650">_xlfn.LET(_xlpm.data,(지하철역사_IC!$V$2:$V$225-표3_[[#This Row],[위도]])^2+(지하철역사_IC!$T$2:$T$225-표3_[[#This Row],[경도]])^2,INDEX(지하철역사_IC!$Q$2:$Q$439,MATCH(MIN(_xlpm.data),_xlpm.data,0)))</f>
        <v>#VALUE!</v>
      </c>
      <c r="AJ650" s="8" t="e" cm="1">
        <f t="array" ref="AJ650">_xlfn.TEXTJOIN(",",TRUE,IF(지하철역사_IC!$Q$2:$Q$439=AI650,지하철역사_IC!$P$2:$P$439,""))</f>
        <v>#VALUE!</v>
      </c>
      <c r="AK650" s="9" t="e" cm="1">
        <f t="array" ref="AK650">RADIANS(SMALL(SQRT((지하철역사_IC!$V$2:$V$439-표3_[[#This Row],[위도]])^2+(지하철역사_IC!$T$2:$T$439-표3_[[#This Row],[경도]])^2),1))*6378137</f>
        <v>#VALUE!</v>
      </c>
      <c r="AL650" t="str" cm="1">
        <f t="array" ref="AL6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0" t="e" cm="1">
        <f t="array" ref="AM650">kakaolatlon(표3_[[#This Row],[위도]],표3_[[#This Row],[경도]],"parcel")</f>
        <v>#VALUE!</v>
      </c>
      <c r="AN650" t="e">
        <f t="shared" si="54"/>
        <v>#VALUE!</v>
      </c>
      <c r="AO650" t="e">
        <f t="shared" si="55"/>
        <v>#VALUE!</v>
      </c>
      <c r="AP650" t="e">
        <f t="shared" si="56"/>
        <v>#VALUE!</v>
      </c>
      <c r="AQ650">
        <f t="shared" si="57"/>
        <v>9</v>
      </c>
      <c r="AR650" t="str">
        <f t="shared" si="58"/>
        <v>저</v>
      </c>
    </row>
    <row r="651" spans="32:44" x14ac:dyDescent="0.3">
      <c r="AF651" s="8" t="e" cm="1">
        <f t="array" ref="AF6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1" s="8" t="e" cm="1">
        <f t="array" ref="AG651">_xlfn.TEXTJOIN(",",TRUE,IF(지하철역사_IC!$B$2:$B$1282=AF651,지하철역사_IC!$A$2:$A$1282,""))</f>
        <v>#VALUE!</v>
      </c>
      <c r="AH651" s="9" t="e" cm="1">
        <f t="array" ref="AH651">RADIANS(SMALL(SQRT((지하철역사_IC!$D$2:$D$1282-표3_[[#This Row],[위도]])^2+(지하철역사_IC!$E$2:$E$1282-표3_[[#This Row],[경도]])^2),1))*6378137</f>
        <v>#VALUE!</v>
      </c>
      <c r="AI651" s="8" t="e" cm="1">
        <f t="array" ref="AI651">_xlfn.LET(_xlpm.data,(지하철역사_IC!$V$2:$V$225-표3_[[#This Row],[위도]])^2+(지하철역사_IC!$T$2:$T$225-표3_[[#This Row],[경도]])^2,INDEX(지하철역사_IC!$Q$2:$Q$439,MATCH(MIN(_xlpm.data),_xlpm.data,0)))</f>
        <v>#VALUE!</v>
      </c>
      <c r="AJ651" s="8" t="e" cm="1">
        <f t="array" ref="AJ651">_xlfn.TEXTJOIN(",",TRUE,IF(지하철역사_IC!$Q$2:$Q$439=AI651,지하철역사_IC!$P$2:$P$439,""))</f>
        <v>#VALUE!</v>
      </c>
      <c r="AK651" s="9" t="e" cm="1">
        <f t="array" ref="AK651">RADIANS(SMALL(SQRT((지하철역사_IC!$V$2:$V$439-표3_[[#This Row],[위도]])^2+(지하철역사_IC!$T$2:$T$439-표3_[[#This Row],[경도]])^2),1))*6378137</f>
        <v>#VALUE!</v>
      </c>
      <c r="AL651" t="str" cm="1">
        <f t="array" ref="AL6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1" t="e" cm="1">
        <f t="array" ref="AM651">kakaolatlon(표3_[[#This Row],[위도]],표3_[[#This Row],[경도]],"parcel")</f>
        <v>#VALUE!</v>
      </c>
      <c r="AN651" t="e">
        <f t="shared" si="54"/>
        <v>#VALUE!</v>
      </c>
      <c r="AO651" t="e">
        <f t="shared" si="55"/>
        <v>#VALUE!</v>
      </c>
      <c r="AP651" t="e">
        <f t="shared" si="56"/>
        <v>#VALUE!</v>
      </c>
      <c r="AQ651">
        <f t="shared" si="57"/>
        <v>9</v>
      </c>
      <c r="AR651" t="str">
        <f t="shared" si="58"/>
        <v>저</v>
      </c>
    </row>
    <row r="652" spans="32:44" x14ac:dyDescent="0.3">
      <c r="AF652" s="8" t="e" cm="1">
        <f t="array" ref="AF6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2" s="8" t="e" cm="1">
        <f t="array" ref="AG652">_xlfn.TEXTJOIN(",",TRUE,IF(지하철역사_IC!$B$2:$B$1282=AF652,지하철역사_IC!$A$2:$A$1282,""))</f>
        <v>#VALUE!</v>
      </c>
      <c r="AH652" s="9" t="e" cm="1">
        <f t="array" ref="AH652">RADIANS(SMALL(SQRT((지하철역사_IC!$D$2:$D$1282-표3_[[#This Row],[위도]])^2+(지하철역사_IC!$E$2:$E$1282-표3_[[#This Row],[경도]])^2),1))*6378137</f>
        <v>#VALUE!</v>
      </c>
      <c r="AI652" s="8" t="e" cm="1">
        <f t="array" ref="AI652">_xlfn.LET(_xlpm.data,(지하철역사_IC!$V$2:$V$225-표3_[[#This Row],[위도]])^2+(지하철역사_IC!$T$2:$T$225-표3_[[#This Row],[경도]])^2,INDEX(지하철역사_IC!$Q$2:$Q$439,MATCH(MIN(_xlpm.data),_xlpm.data,0)))</f>
        <v>#VALUE!</v>
      </c>
      <c r="AJ652" s="8" t="e" cm="1">
        <f t="array" ref="AJ652">_xlfn.TEXTJOIN(",",TRUE,IF(지하철역사_IC!$Q$2:$Q$439=AI652,지하철역사_IC!$P$2:$P$439,""))</f>
        <v>#VALUE!</v>
      </c>
      <c r="AK652" s="9" t="e" cm="1">
        <f t="array" ref="AK652">RADIANS(SMALL(SQRT((지하철역사_IC!$V$2:$V$439-표3_[[#This Row],[위도]])^2+(지하철역사_IC!$T$2:$T$439-표3_[[#This Row],[경도]])^2),1))*6378137</f>
        <v>#VALUE!</v>
      </c>
      <c r="AL652" t="str" cm="1">
        <f t="array" ref="AL6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2" t="e" cm="1">
        <f t="array" ref="AM652">kakaolatlon(표3_[[#This Row],[위도]],표3_[[#This Row],[경도]],"parcel")</f>
        <v>#VALUE!</v>
      </c>
      <c r="AN652" t="e">
        <f t="shared" si="54"/>
        <v>#VALUE!</v>
      </c>
      <c r="AO652" t="e">
        <f t="shared" si="55"/>
        <v>#VALUE!</v>
      </c>
      <c r="AP652" t="e">
        <f t="shared" si="56"/>
        <v>#VALUE!</v>
      </c>
      <c r="AQ652">
        <f t="shared" si="57"/>
        <v>9</v>
      </c>
      <c r="AR652" t="str">
        <f t="shared" si="58"/>
        <v>저</v>
      </c>
    </row>
    <row r="653" spans="32:44" x14ac:dyDescent="0.3">
      <c r="AF653" s="8" t="e" cm="1">
        <f t="array" ref="AF6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3" s="8" t="e" cm="1">
        <f t="array" ref="AG653">_xlfn.TEXTJOIN(",",TRUE,IF(지하철역사_IC!$B$2:$B$1282=AF653,지하철역사_IC!$A$2:$A$1282,""))</f>
        <v>#VALUE!</v>
      </c>
      <c r="AH653" s="9" t="e" cm="1">
        <f t="array" ref="AH653">RADIANS(SMALL(SQRT((지하철역사_IC!$D$2:$D$1282-표3_[[#This Row],[위도]])^2+(지하철역사_IC!$E$2:$E$1282-표3_[[#This Row],[경도]])^2),1))*6378137</f>
        <v>#VALUE!</v>
      </c>
      <c r="AI653" s="8" t="e" cm="1">
        <f t="array" ref="AI653">_xlfn.LET(_xlpm.data,(지하철역사_IC!$V$2:$V$225-표3_[[#This Row],[위도]])^2+(지하철역사_IC!$T$2:$T$225-표3_[[#This Row],[경도]])^2,INDEX(지하철역사_IC!$Q$2:$Q$439,MATCH(MIN(_xlpm.data),_xlpm.data,0)))</f>
        <v>#VALUE!</v>
      </c>
      <c r="AJ653" s="8" t="e" cm="1">
        <f t="array" ref="AJ653">_xlfn.TEXTJOIN(",",TRUE,IF(지하철역사_IC!$Q$2:$Q$439=AI653,지하철역사_IC!$P$2:$P$439,""))</f>
        <v>#VALUE!</v>
      </c>
      <c r="AK653" s="9" t="e" cm="1">
        <f t="array" ref="AK653">RADIANS(SMALL(SQRT((지하철역사_IC!$V$2:$V$439-표3_[[#This Row],[위도]])^2+(지하철역사_IC!$T$2:$T$439-표3_[[#This Row],[경도]])^2),1))*6378137</f>
        <v>#VALUE!</v>
      </c>
      <c r="AL653" t="str" cm="1">
        <f t="array" ref="AL6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3" t="e" cm="1">
        <f t="array" ref="AM653">kakaolatlon(표3_[[#This Row],[위도]],표3_[[#This Row],[경도]],"parcel")</f>
        <v>#VALUE!</v>
      </c>
      <c r="AN653" t="e">
        <f t="shared" si="54"/>
        <v>#VALUE!</v>
      </c>
      <c r="AO653" t="e">
        <f t="shared" si="55"/>
        <v>#VALUE!</v>
      </c>
      <c r="AP653" t="e">
        <f t="shared" si="56"/>
        <v>#VALUE!</v>
      </c>
      <c r="AQ653">
        <f t="shared" si="57"/>
        <v>9</v>
      </c>
      <c r="AR653" t="str">
        <f t="shared" si="58"/>
        <v>저</v>
      </c>
    </row>
    <row r="654" spans="32:44" x14ac:dyDescent="0.3">
      <c r="AF654" s="8" t="e" cm="1">
        <f t="array" ref="AF6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4" s="8" t="e" cm="1">
        <f t="array" ref="AG654">_xlfn.TEXTJOIN(",",TRUE,IF(지하철역사_IC!$B$2:$B$1282=AF654,지하철역사_IC!$A$2:$A$1282,""))</f>
        <v>#VALUE!</v>
      </c>
      <c r="AH654" s="9" t="e" cm="1">
        <f t="array" ref="AH654">RADIANS(SMALL(SQRT((지하철역사_IC!$D$2:$D$1282-표3_[[#This Row],[위도]])^2+(지하철역사_IC!$E$2:$E$1282-표3_[[#This Row],[경도]])^2),1))*6378137</f>
        <v>#VALUE!</v>
      </c>
      <c r="AI654" s="8" t="e" cm="1">
        <f t="array" ref="AI654">_xlfn.LET(_xlpm.data,(지하철역사_IC!$V$2:$V$225-표3_[[#This Row],[위도]])^2+(지하철역사_IC!$T$2:$T$225-표3_[[#This Row],[경도]])^2,INDEX(지하철역사_IC!$Q$2:$Q$439,MATCH(MIN(_xlpm.data),_xlpm.data,0)))</f>
        <v>#VALUE!</v>
      </c>
      <c r="AJ654" s="8" t="e" cm="1">
        <f t="array" ref="AJ654">_xlfn.TEXTJOIN(",",TRUE,IF(지하철역사_IC!$Q$2:$Q$439=AI654,지하철역사_IC!$P$2:$P$439,""))</f>
        <v>#VALUE!</v>
      </c>
      <c r="AK654" s="9" t="e" cm="1">
        <f t="array" ref="AK654">RADIANS(SMALL(SQRT((지하철역사_IC!$V$2:$V$439-표3_[[#This Row],[위도]])^2+(지하철역사_IC!$T$2:$T$439-표3_[[#This Row],[경도]])^2),1))*6378137</f>
        <v>#VALUE!</v>
      </c>
      <c r="AL654" t="str" cm="1">
        <f t="array" ref="AL6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4" t="e" cm="1">
        <f t="array" ref="AM654">kakaolatlon(표3_[[#This Row],[위도]],표3_[[#This Row],[경도]],"parcel")</f>
        <v>#VALUE!</v>
      </c>
      <c r="AN654" t="e">
        <f t="shared" si="54"/>
        <v>#VALUE!</v>
      </c>
      <c r="AO654" t="e">
        <f t="shared" si="55"/>
        <v>#VALUE!</v>
      </c>
      <c r="AP654" t="e">
        <f t="shared" si="56"/>
        <v>#VALUE!</v>
      </c>
      <c r="AQ654">
        <f t="shared" si="57"/>
        <v>9</v>
      </c>
      <c r="AR654" t="str">
        <f t="shared" si="58"/>
        <v>저</v>
      </c>
    </row>
    <row r="655" spans="32:44" x14ac:dyDescent="0.3">
      <c r="AF655" s="8" t="e" cm="1">
        <f t="array" ref="AF6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5" s="8" t="e" cm="1">
        <f t="array" ref="AG655">_xlfn.TEXTJOIN(",",TRUE,IF(지하철역사_IC!$B$2:$B$1282=AF655,지하철역사_IC!$A$2:$A$1282,""))</f>
        <v>#VALUE!</v>
      </c>
      <c r="AH655" s="9" t="e" cm="1">
        <f t="array" ref="AH655">RADIANS(SMALL(SQRT((지하철역사_IC!$D$2:$D$1282-표3_[[#This Row],[위도]])^2+(지하철역사_IC!$E$2:$E$1282-표3_[[#This Row],[경도]])^2),1))*6378137</f>
        <v>#VALUE!</v>
      </c>
      <c r="AI655" s="8" t="e" cm="1">
        <f t="array" ref="AI655">_xlfn.LET(_xlpm.data,(지하철역사_IC!$V$2:$V$225-표3_[[#This Row],[위도]])^2+(지하철역사_IC!$T$2:$T$225-표3_[[#This Row],[경도]])^2,INDEX(지하철역사_IC!$Q$2:$Q$439,MATCH(MIN(_xlpm.data),_xlpm.data,0)))</f>
        <v>#VALUE!</v>
      </c>
      <c r="AJ655" s="8" t="e" cm="1">
        <f t="array" ref="AJ655">_xlfn.TEXTJOIN(",",TRUE,IF(지하철역사_IC!$Q$2:$Q$439=AI655,지하철역사_IC!$P$2:$P$439,""))</f>
        <v>#VALUE!</v>
      </c>
      <c r="AK655" s="9" t="e" cm="1">
        <f t="array" ref="AK655">RADIANS(SMALL(SQRT((지하철역사_IC!$V$2:$V$439-표3_[[#This Row],[위도]])^2+(지하철역사_IC!$T$2:$T$439-표3_[[#This Row],[경도]])^2),1))*6378137</f>
        <v>#VALUE!</v>
      </c>
      <c r="AL655" t="str" cm="1">
        <f t="array" ref="AL6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5" t="e" cm="1">
        <f t="array" ref="AM655">kakaolatlon(표3_[[#This Row],[위도]],표3_[[#This Row],[경도]],"parcel")</f>
        <v>#VALUE!</v>
      </c>
      <c r="AN655" t="e">
        <f t="shared" si="54"/>
        <v>#VALUE!</v>
      </c>
      <c r="AO655" t="e">
        <f t="shared" si="55"/>
        <v>#VALUE!</v>
      </c>
      <c r="AP655" t="e">
        <f t="shared" si="56"/>
        <v>#VALUE!</v>
      </c>
      <c r="AQ655">
        <f t="shared" si="57"/>
        <v>9</v>
      </c>
      <c r="AR655" t="str">
        <f t="shared" si="58"/>
        <v>저</v>
      </c>
    </row>
    <row r="656" spans="32:44" x14ac:dyDescent="0.3">
      <c r="AF656" s="8" t="e" cm="1">
        <f t="array" ref="AF6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6" s="8" t="e" cm="1">
        <f t="array" ref="AG656">_xlfn.TEXTJOIN(",",TRUE,IF(지하철역사_IC!$B$2:$B$1282=AF656,지하철역사_IC!$A$2:$A$1282,""))</f>
        <v>#VALUE!</v>
      </c>
      <c r="AH656" s="9" t="e" cm="1">
        <f t="array" ref="AH656">RADIANS(SMALL(SQRT((지하철역사_IC!$D$2:$D$1282-표3_[[#This Row],[위도]])^2+(지하철역사_IC!$E$2:$E$1282-표3_[[#This Row],[경도]])^2),1))*6378137</f>
        <v>#VALUE!</v>
      </c>
      <c r="AI656" s="8" t="e" cm="1">
        <f t="array" ref="AI656">_xlfn.LET(_xlpm.data,(지하철역사_IC!$V$2:$V$225-표3_[[#This Row],[위도]])^2+(지하철역사_IC!$T$2:$T$225-표3_[[#This Row],[경도]])^2,INDEX(지하철역사_IC!$Q$2:$Q$439,MATCH(MIN(_xlpm.data),_xlpm.data,0)))</f>
        <v>#VALUE!</v>
      </c>
      <c r="AJ656" s="8" t="e" cm="1">
        <f t="array" ref="AJ656">_xlfn.TEXTJOIN(",",TRUE,IF(지하철역사_IC!$Q$2:$Q$439=AI656,지하철역사_IC!$P$2:$P$439,""))</f>
        <v>#VALUE!</v>
      </c>
      <c r="AK656" s="9" t="e" cm="1">
        <f t="array" ref="AK656">RADIANS(SMALL(SQRT((지하철역사_IC!$V$2:$V$439-표3_[[#This Row],[위도]])^2+(지하철역사_IC!$T$2:$T$439-표3_[[#This Row],[경도]])^2),1))*6378137</f>
        <v>#VALUE!</v>
      </c>
      <c r="AL656" t="str" cm="1">
        <f t="array" ref="AL6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6" t="e" cm="1">
        <f t="array" ref="AM656">kakaolatlon(표3_[[#This Row],[위도]],표3_[[#This Row],[경도]],"parcel")</f>
        <v>#VALUE!</v>
      </c>
      <c r="AN656" t="e">
        <f t="shared" si="54"/>
        <v>#VALUE!</v>
      </c>
      <c r="AO656" t="e">
        <f t="shared" si="55"/>
        <v>#VALUE!</v>
      </c>
      <c r="AP656" t="e">
        <f t="shared" si="56"/>
        <v>#VALUE!</v>
      </c>
      <c r="AQ656">
        <f t="shared" si="57"/>
        <v>9</v>
      </c>
      <c r="AR656" t="str">
        <f t="shared" si="58"/>
        <v>저</v>
      </c>
    </row>
    <row r="657" spans="32:44" x14ac:dyDescent="0.3">
      <c r="AF657" s="8" t="e" cm="1">
        <f t="array" ref="AF6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7" s="8" t="e" cm="1">
        <f t="array" ref="AG657">_xlfn.TEXTJOIN(",",TRUE,IF(지하철역사_IC!$B$2:$B$1282=AF657,지하철역사_IC!$A$2:$A$1282,""))</f>
        <v>#VALUE!</v>
      </c>
      <c r="AH657" s="9" t="e" cm="1">
        <f t="array" ref="AH657">RADIANS(SMALL(SQRT((지하철역사_IC!$D$2:$D$1282-표3_[[#This Row],[위도]])^2+(지하철역사_IC!$E$2:$E$1282-표3_[[#This Row],[경도]])^2),1))*6378137</f>
        <v>#VALUE!</v>
      </c>
      <c r="AI657" s="8" t="e" cm="1">
        <f t="array" ref="AI657">_xlfn.LET(_xlpm.data,(지하철역사_IC!$V$2:$V$225-표3_[[#This Row],[위도]])^2+(지하철역사_IC!$T$2:$T$225-표3_[[#This Row],[경도]])^2,INDEX(지하철역사_IC!$Q$2:$Q$439,MATCH(MIN(_xlpm.data),_xlpm.data,0)))</f>
        <v>#VALUE!</v>
      </c>
      <c r="AJ657" s="8" t="e" cm="1">
        <f t="array" ref="AJ657">_xlfn.TEXTJOIN(",",TRUE,IF(지하철역사_IC!$Q$2:$Q$439=AI657,지하철역사_IC!$P$2:$P$439,""))</f>
        <v>#VALUE!</v>
      </c>
      <c r="AK657" s="9" t="e" cm="1">
        <f t="array" ref="AK657">RADIANS(SMALL(SQRT((지하철역사_IC!$V$2:$V$439-표3_[[#This Row],[위도]])^2+(지하철역사_IC!$T$2:$T$439-표3_[[#This Row],[경도]])^2),1))*6378137</f>
        <v>#VALUE!</v>
      </c>
      <c r="AL657" t="str" cm="1">
        <f t="array" ref="AL6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7" t="e" cm="1">
        <f t="array" ref="AM657">kakaolatlon(표3_[[#This Row],[위도]],표3_[[#This Row],[경도]],"parcel")</f>
        <v>#VALUE!</v>
      </c>
      <c r="AN657" t="e">
        <f t="shared" si="54"/>
        <v>#VALUE!</v>
      </c>
      <c r="AO657" t="e">
        <f t="shared" si="55"/>
        <v>#VALUE!</v>
      </c>
      <c r="AP657" t="e">
        <f t="shared" si="56"/>
        <v>#VALUE!</v>
      </c>
      <c r="AQ657">
        <f t="shared" si="57"/>
        <v>9</v>
      </c>
      <c r="AR657" t="str">
        <f t="shared" si="58"/>
        <v>저</v>
      </c>
    </row>
    <row r="658" spans="32:44" x14ac:dyDescent="0.3">
      <c r="AF658" s="8" t="e" cm="1">
        <f t="array" ref="AF6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8" s="8" t="e" cm="1">
        <f t="array" ref="AG658">_xlfn.TEXTJOIN(",",TRUE,IF(지하철역사_IC!$B$2:$B$1282=AF658,지하철역사_IC!$A$2:$A$1282,""))</f>
        <v>#VALUE!</v>
      </c>
      <c r="AH658" s="9" t="e" cm="1">
        <f t="array" ref="AH658">RADIANS(SMALL(SQRT((지하철역사_IC!$D$2:$D$1282-표3_[[#This Row],[위도]])^2+(지하철역사_IC!$E$2:$E$1282-표3_[[#This Row],[경도]])^2),1))*6378137</f>
        <v>#VALUE!</v>
      </c>
      <c r="AI658" s="8" t="e" cm="1">
        <f t="array" ref="AI658">_xlfn.LET(_xlpm.data,(지하철역사_IC!$V$2:$V$225-표3_[[#This Row],[위도]])^2+(지하철역사_IC!$T$2:$T$225-표3_[[#This Row],[경도]])^2,INDEX(지하철역사_IC!$Q$2:$Q$439,MATCH(MIN(_xlpm.data),_xlpm.data,0)))</f>
        <v>#VALUE!</v>
      </c>
      <c r="AJ658" s="8" t="e" cm="1">
        <f t="array" ref="AJ658">_xlfn.TEXTJOIN(",",TRUE,IF(지하철역사_IC!$Q$2:$Q$439=AI658,지하철역사_IC!$P$2:$P$439,""))</f>
        <v>#VALUE!</v>
      </c>
      <c r="AK658" s="9" t="e" cm="1">
        <f t="array" ref="AK658">RADIANS(SMALL(SQRT((지하철역사_IC!$V$2:$V$439-표3_[[#This Row],[위도]])^2+(지하철역사_IC!$T$2:$T$439-표3_[[#This Row],[경도]])^2),1))*6378137</f>
        <v>#VALUE!</v>
      </c>
      <c r="AL658" t="str" cm="1">
        <f t="array" ref="AL6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8" t="e" cm="1">
        <f t="array" ref="AM658">kakaolatlon(표3_[[#This Row],[위도]],표3_[[#This Row],[경도]],"parcel")</f>
        <v>#VALUE!</v>
      </c>
      <c r="AN658" t="e">
        <f t="shared" si="54"/>
        <v>#VALUE!</v>
      </c>
      <c r="AO658" t="e">
        <f t="shared" si="55"/>
        <v>#VALUE!</v>
      </c>
      <c r="AP658" t="e">
        <f t="shared" si="56"/>
        <v>#VALUE!</v>
      </c>
      <c r="AQ658">
        <f t="shared" si="57"/>
        <v>9</v>
      </c>
      <c r="AR658" t="str">
        <f t="shared" si="58"/>
        <v>저</v>
      </c>
    </row>
    <row r="659" spans="32:44" x14ac:dyDescent="0.3">
      <c r="AF659" s="8" t="e" cm="1">
        <f t="array" ref="AF6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59" s="8" t="e" cm="1">
        <f t="array" ref="AG659">_xlfn.TEXTJOIN(",",TRUE,IF(지하철역사_IC!$B$2:$B$1282=AF659,지하철역사_IC!$A$2:$A$1282,""))</f>
        <v>#VALUE!</v>
      </c>
      <c r="AH659" s="9" t="e" cm="1">
        <f t="array" ref="AH659">RADIANS(SMALL(SQRT((지하철역사_IC!$D$2:$D$1282-표3_[[#This Row],[위도]])^2+(지하철역사_IC!$E$2:$E$1282-표3_[[#This Row],[경도]])^2),1))*6378137</f>
        <v>#VALUE!</v>
      </c>
      <c r="AI659" s="8" t="e" cm="1">
        <f t="array" ref="AI659">_xlfn.LET(_xlpm.data,(지하철역사_IC!$V$2:$V$225-표3_[[#This Row],[위도]])^2+(지하철역사_IC!$T$2:$T$225-표3_[[#This Row],[경도]])^2,INDEX(지하철역사_IC!$Q$2:$Q$439,MATCH(MIN(_xlpm.data),_xlpm.data,0)))</f>
        <v>#VALUE!</v>
      </c>
      <c r="AJ659" s="8" t="e" cm="1">
        <f t="array" ref="AJ659">_xlfn.TEXTJOIN(",",TRUE,IF(지하철역사_IC!$Q$2:$Q$439=AI659,지하철역사_IC!$P$2:$P$439,""))</f>
        <v>#VALUE!</v>
      </c>
      <c r="AK659" s="9" t="e" cm="1">
        <f t="array" ref="AK659">RADIANS(SMALL(SQRT((지하철역사_IC!$V$2:$V$439-표3_[[#This Row],[위도]])^2+(지하철역사_IC!$T$2:$T$439-표3_[[#This Row],[경도]])^2),1))*6378137</f>
        <v>#VALUE!</v>
      </c>
      <c r="AL659" t="str" cm="1">
        <f t="array" ref="AL6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59" t="e" cm="1">
        <f t="array" ref="AM659">kakaolatlon(표3_[[#This Row],[위도]],표3_[[#This Row],[경도]],"parcel")</f>
        <v>#VALUE!</v>
      </c>
      <c r="AN659" t="e">
        <f t="shared" si="54"/>
        <v>#VALUE!</v>
      </c>
      <c r="AO659" t="e">
        <f t="shared" si="55"/>
        <v>#VALUE!</v>
      </c>
      <c r="AP659" t="e">
        <f t="shared" si="56"/>
        <v>#VALUE!</v>
      </c>
      <c r="AQ659">
        <f t="shared" si="57"/>
        <v>9</v>
      </c>
      <c r="AR659" t="str">
        <f t="shared" si="58"/>
        <v>저</v>
      </c>
    </row>
    <row r="660" spans="32:44" x14ac:dyDescent="0.3">
      <c r="AF660" s="8" t="e" cm="1">
        <f t="array" ref="AF6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0" s="8" t="e" cm="1">
        <f t="array" ref="AG660">_xlfn.TEXTJOIN(",",TRUE,IF(지하철역사_IC!$B$2:$B$1282=AF660,지하철역사_IC!$A$2:$A$1282,""))</f>
        <v>#VALUE!</v>
      </c>
      <c r="AH660" s="9" t="e" cm="1">
        <f t="array" ref="AH660">RADIANS(SMALL(SQRT((지하철역사_IC!$D$2:$D$1282-표3_[[#This Row],[위도]])^2+(지하철역사_IC!$E$2:$E$1282-표3_[[#This Row],[경도]])^2),1))*6378137</f>
        <v>#VALUE!</v>
      </c>
      <c r="AI660" s="8" t="e" cm="1">
        <f t="array" ref="AI660">_xlfn.LET(_xlpm.data,(지하철역사_IC!$V$2:$V$225-표3_[[#This Row],[위도]])^2+(지하철역사_IC!$T$2:$T$225-표3_[[#This Row],[경도]])^2,INDEX(지하철역사_IC!$Q$2:$Q$439,MATCH(MIN(_xlpm.data),_xlpm.data,0)))</f>
        <v>#VALUE!</v>
      </c>
      <c r="AJ660" s="8" t="e" cm="1">
        <f t="array" ref="AJ660">_xlfn.TEXTJOIN(",",TRUE,IF(지하철역사_IC!$Q$2:$Q$439=AI660,지하철역사_IC!$P$2:$P$439,""))</f>
        <v>#VALUE!</v>
      </c>
      <c r="AK660" s="9" t="e" cm="1">
        <f t="array" ref="AK660">RADIANS(SMALL(SQRT((지하철역사_IC!$V$2:$V$439-표3_[[#This Row],[위도]])^2+(지하철역사_IC!$T$2:$T$439-표3_[[#This Row],[경도]])^2),1))*6378137</f>
        <v>#VALUE!</v>
      </c>
      <c r="AL660" t="str" cm="1">
        <f t="array" ref="AL6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0" t="e" cm="1">
        <f t="array" ref="AM660">kakaolatlon(표3_[[#This Row],[위도]],표3_[[#This Row],[경도]],"parcel")</f>
        <v>#VALUE!</v>
      </c>
      <c r="AN660" t="e">
        <f t="shared" si="54"/>
        <v>#VALUE!</v>
      </c>
      <c r="AO660" t="e">
        <f t="shared" si="55"/>
        <v>#VALUE!</v>
      </c>
      <c r="AP660" t="e">
        <f t="shared" si="56"/>
        <v>#VALUE!</v>
      </c>
      <c r="AQ660">
        <f t="shared" si="57"/>
        <v>9</v>
      </c>
      <c r="AR660" t="str">
        <f t="shared" si="58"/>
        <v>저</v>
      </c>
    </row>
    <row r="661" spans="32:44" x14ac:dyDescent="0.3">
      <c r="AF661" s="8" t="e" cm="1">
        <f t="array" ref="AF6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1" s="8" t="e" cm="1">
        <f t="array" ref="AG661">_xlfn.TEXTJOIN(",",TRUE,IF(지하철역사_IC!$B$2:$B$1282=AF661,지하철역사_IC!$A$2:$A$1282,""))</f>
        <v>#VALUE!</v>
      </c>
      <c r="AH661" s="9" t="e" cm="1">
        <f t="array" ref="AH661">RADIANS(SMALL(SQRT((지하철역사_IC!$D$2:$D$1282-표3_[[#This Row],[위도]])^2+(지하철역사_IC!$E$2:$E$1282-표3_[[#This Row],[경도]])^2),1))*6378137</f>
        <v>#VALUE!</v>
      </c>
      <c r="AI661" s="8" t="e" cm="1">
        <f t="array" ref="AI661">_xlfn.LET(_xlpm.data,(지하철역사_IC!$V$2:$V$225-표3_[[#This Row],[위도]])^2+(지하철역사_IC!$T$2:$T$225-표3_[[#This Row],[경도]])^2,INDEX(지하철역사_IC!$Q$2:$Q$439,MATCH(MIN(_xlpm.data),_xlpm.data,0)))</f>
        <v>#VALUE!</v>
      </c>
      <c r="AJ661" s="8" t="e" cm="1">
        <f t="array" ref="AJ661">_xlfn.TEXTJOIN(",",TRUE,IF(지하철역사_IC!$Q$2:$Q$439=AI661,지하철역사_IC!$P$2:$P$439,""))</f>
        <v>#VALUE!</v>
      </c>
      <c r="AK661" s="9" t="e" cm="1">
        <f t="array" ref="AK661">RADIANS(SMALL(SQRT((지하철역사_IC!$V$2:$V$439-표3_[[#This Row],[위도]])^2+(지하철역사_IC!$T$2:$T$439-표3_[[#This Row],[경도]])^2),1))*6378137</f>
        <v>#VALUE!</v>
      </c>
      <c r="AL661" t="str" cm="1">
        <f t="array" ref="AL6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1" t="e" cm="1">
        <f t="array" ref="AM661">kakaolatlon(표3_[[#This Row],[위도]],표3_[[#This Row],[경도]],"parcel")</f>
        <v>#VALUE!</v>
      </c>
      <c r="AN661" t="e">
        <f t="shared" si="54"/>
        <v>#VALUE!</v>
      </c>
      <c r="AO661" t="e">
        <f t="shared" si="55"/>
        <v>#VALUE!</v>
      </c>
      <c r="AP661" t="e">
        <f t="shared" si="56"/>
        <v>#VALUE!</v>
      </c>
      <c r="AQ661">
        <f t="shared" si="57"/>
        <v>9</v>
      </c>
      <c r="AR661" t="str">
        <f t="shared" si="58"/>
        <v>저</v>
      </c>
    </row>
    <row r="662" spans="32:44" x14ac:dyDescent="0.3">
      <c r="AF662" s="8" t="e" cm="1">
        <f t="array" ref="AF6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2" s="8" t="e" cm="1">
        <f t="array" ref="AG662">_xlfn.TEXTJOIN(",",TRUE,IF(지하철역사_IC!$B$2:$B$1282=AF662,지하철역사_IC!$A$2:$A$1282,""))</f>
        <v>#VALUE!</v>
      </c>
      <c r="AH662" s="9" t="e" cm="1">
        <f t="array" ref="AH662">RADIANS(SMALL(SQRT((지하철역사_IC!$D$2:$D$1282-표3_[[#This Row],[위도]])^2+(지하철역사_IC!$E$2:$E$1282-표3_[[#This Row],[경도]])^2),1))*6378137</f>
        <v>#VALUE!</v>
      </c>
      <c r="AI662" s="8" t="e" cm="1">
        <f t="array" ref="AI662">_xlfn.LET(_xlpm.data,(지하철역사_IC!$V$2:$V$225-표3_[[#This Row],[위도]])^2+(지하철역사_IC!$T$2:$T$225-표3_[[#This Row],[경도]])^2,INDEX(지하철역사_IC!$Q$2:$Q$439,MATCH(MIN(_xlpm.data),_xlpm.data,0)))</f>
        <v>#VALUE!</v>
      </c>
      <c r="AJ662" s="8" t="e" cm="1">
        <f t="array" ref="AJ662">_xlfn.TEXTJOIN(",",TRUE,IF(지하철역사_IC!$Q$2:$Q$439=AI662,지하철역사_IC!$P$2:$P$439,""))</f>
        <v>#VALUE!</v>
      </c>
      <c r="AK662" s="9" t="e" cm="1">
        <f t="array" ref="AK662">RADIANS(SMALL(SQRT((지하철역사_IC!$V$2:$V$439-표3_[[#This Row],[위도]])^2+(지하철역사_IC!$T$2:$T$439-표3_[[#This Row],[경도]])^2),1))*6378137</f>
        <v>#VALUE!</v>
      </c>
      <c r="AL662" t="str" cm="1">
        <f t="array" ref="AL6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2" t="e" cm="1">
        <f t="array" ref="AM662">kakaolatlon(표3_[[#This Row],[위도]],표3_[[#This Row],[경도]],"parcel")</f>
        <v>#VALUE!</v>
      </c>
      <c r="AN662" t="e">
        <f t="shared" si="54"/>
        <v>#VALUE!</v>
      </c>
      <c r="AO662" t="e">
        <f t="shared" si="55"/>
        <v>#VALUE!</v>
      </c>
      <c r="AP662" t="e">
        <f t="shared" si="56"/>
        <v>#VALUE!</v>
      </c>
      <c r="AQ662">
        <f t="shared" si="57"/>
        <v>9</v>
      </c>
      <c r="AR662" t="str">
        <f t="shared" si="58"/>
        <v>저</v>
      </c>
    </row>
    <row r="663" spans="32:44" x14ac:dyDescent="0.3">
      <c r="AF663" s="8" t="e" cm="1">
        <f t="array" ref="AF6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3" s="8" t="e" cm="1">
        <f t="array" ref="AG663">_xlfn.TEXTJOIN(",",TRUE,IF(지하철역사_IC!$B$2:$B$1282=AF663,지하철역사_IC!$A$2:$A$1282,""))</f>
        <v>#VALUE!</v>
      </c>
      <c r="AH663" s="9" t="e" cm="1">
        <f t="array" ref="AH663">RADIANS(SMALL(SQRT((지하철역사_IC!$D$2:$D$1282-표3_[[#This Row],[위도]])^2+(지하철역사_IC!$E$2:$E$1282-표3_[[#This Row],[경도]])^2),1))*6378137</f>
        <v>#VALUE!</v>
      </c>
      <c r="AI663" s="8" t="e" cm="1">
        <f t="array" ref="AI663">_xlfn.LET(_xlpm.data,(지하철역사_IC!$V$2:$V$225-표3_[[#This Row],[위도]])^2+(지하철역사_IC!$T$2:$T$225-표3_[[#This Row],[경도]])^2,INDEX(지하철역사_IC!$Q$2:$Q$439,MATCH(MIN(_xlpm.data),_xlpm.data,0)))</f>
        <v>#VALUE!</v>
      </c>
      <c r="AJ663" s="8" t="e" cm="1">
        <f t="array" ref="AJ663">_xlfn.TEXTJOIN(",",TRUE,IF(지하철역사_IC!$Q$2:$Q$439=AI663,지하철역사_IC!$P$2:$P$439,""))</f>
        <v>#VALUE!</v>
      </c>
      <c r="AK663" s="9" t="e" cm="1">
        <f t="array" ref="AK663">RADIANS(SMALL(SQRT((지하철역사_IC!$V$2:$V$439-표3_[[#This Row],[위도]])^2+(지하철역사_IC!$T$2:$T$439-표3_[[#This Row],[경도]])^2),1))*6378137</f>
        <v>#VALUE!</v>
      </c>
      <c r="AL663" t="str" cm="1">
        <f t="array" ref="AL6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3" t="e" cm="1">
        <f t="array" ref="AM663">kakaolatlon(표3_[[#This Row],[위도]],표3_[[#This Row],[경도]],"parcel")</f>
        <v>#VALUE!</v>
      </c>
      <c r="AN663" t="e">
        <f t="shared" si="54"/>
        <v>#VALUE!</v>
      </c>
      <c r="AO663" t="e">
        <f t="shared" si="55"/>
        <v>#VALUE!</v>
      </c>
      <c r="AP663" t="e">
        <f t="shared" si="56"/>
        <v>#VALUE!</v>
      </c>
      <c r="AQ663">
        <f t="shared" si="57"/>
        <v>9</v>
      </c>
      <c r="AR663" t="str">
        <f t="shared" si="58"/>
        <v>저</v>
      </c>
    </row>
    <row r="664" spans="32:44" x14ac:dyDescent="0.3">
      <c r="AF664" s="8" t="e" cm="1">
        <f t="array" ref="AF6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4" s="8" t="e" cm="1">
        <f t="array" ref="AG664">_xlfn.TEXTJOIN(",",TRUE,IF(지하철역사_IC!$B$2:$B$1282=AF664,지하철역사_IC!$A$2:$A$1282,""))</f>
        <v>#VALUE!</v>
      </c>
      <c r="AH664" s="9" t="e" cm="1">
        <f t="array" ref="AH664">RADIANS(SMALL(SQRT((지하철역사_IC!$D$2:$D$1282-표3_[[#This Row],[위도]])^2+(지하철역사_IC!$E$2:$E$1282-표3_[[#This Row],[경도]])^2),1))*6378137</f>
        <v>#VALUE!</v>
      </c>
      <c r="AI664" s="8" t="e" cm="1">
        <f t="array" ref="AI664">_xlfn.LET(_xlpm.data,(지하철역사_IC!$V$2:$V$225-표3_[[#This Row],[위도]])^2+(지하철역사_IC!$T$2:$T$225-표3_[[#This Row],[경도]])^2,INDEX(지하철역사_IC!$Q$2:$Q$439,MATCH(MIN(_xlpm.data),_xlpm.data,0)))</f>
        <v>#VALUE!</v>
      </c>
      <c r="AJ664" s="8" t="e" cm="1">
        <f t="array" ref="AJ664">_xlfn.TEXTJOIN(",",TRUE,IF(지하철역사_IC!$Q$2:$Q$439=AI664,지하철역사_IC!$P$2:$P$439,""))</f>
        <v>#VALUE!</v>
      </c>
      <c r="AK664" s="9" t="e" cm="1">
        <f t="array" ref="AK664">RADIANS(SMALL(SQRT((지하철역사_IC!$V$2:$V$439-표3_[[#This Row],[위도]])^2+(지하철역사_IC!$T$2:$T$439-표3_[[#This Row],[경도]])^2),1))*6378137</f>
        <v>#VALUE!</v>
      </c>
      <c r="AL664" t="str" cm="1">
        <f t="array" ref="AL6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4" t="e" cm="1">
        <f t="array" ref="AM664">kakaolatlon(표3_[[#This Row],[위도]],표3_[[#This Row],[경도]],"parcel")</f>
        <v>#VALUE!</v>
      </c>
      <c r="AN664" t="e">
        <f t="shared" si="54"/>
        <v>#VALUE!</v>
      </c>
      <c r="AO664" t="e">
        <f t="shared" si="55"/>
        <v>#VALUE!</v>
      </c>
      <c r="AP664" t="e">
        <f t="shared" si="56"/>
        <v>#VALUE!</v>
      </c>
      <c r="AQ664">
        <f t="shared" si="57"/>
        <v>9</v>
      </c>
      <c r="AR664" t="str">
        <f t="shared" si="58"/>
        <v>저</v>
      </c>
    </row>
    <row r="665" spans="32:44" x14ac:dyDescent="0.3">
      <c r="AF665" s="8" t="e" cm="1">
        <f t="array" ref="AF6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5" s="8" t="e" cm="1">
        <f t="array" ref="AG665">_xlfn.TEXTJOIN(",",TRUE,IF(지하철역사_IC!$B$2:$B$1282=AF665,지하철역사_IC!$A$2:$A$1282,""))</f>
        <v>#VALUE!</v>
      </c>
      <c r="AH665" s="9" t="e" cm="1">
        <f t="array" ref="AH665">RADIANS(SMALL(SQRT((지하철역사_IC!$D$2:$D$1282-표3_[[#This Row],[위도]])^2+(지하철역사_IC!$E$2:$E$1282-표3_[[#This Row],[경도]])^2),1))*6378137</f>
        <v>#VALUE!</v>
      </c>
      <c r="AI665" s="8" t="e" cm="1">
        <f t="array" ref="AI665">_xlfn.LET(_xlpm.data,(지하철역사_IC!$V$2:$V$225-표3_[[#This Row],[위도]])^2+(지하철역사_IC!$T$2:$T$225-표3_[[#This Row],[경도]])^2,INDEX(지하철역사_IC!$Q$2:$Q$439,MATCH(MIN(_xlpm.data),_xlpm.data,0)))</f>
        <v>#VALUE!</v>
      </c>
      <c r="AJ665" s="8" t="e" cm="1">
        <f t="array" ref="AJ665">_xlfn.TEXTJOIN(",",TRUE,IF(지하철역사_IC!$Q$2:$Q$439=AI665,지하철역사_IC!$P$2:$P$439,""))</f>
        <v>#VALUE!</v>
      </c>
      <c r="AK665" s="9" t="e" cm="1">
        <f t="array" ref="AK665">RADIANS(SMALL(SQRT((지하철역사_IC!$V$2:$V$439-표3_[[#This Row],[위도]])^2+(지하철역사_IC!$T$2:$T$439-표3_[[#This Row],[경도]])^2),1))*6378137</f>
        <v>#VALUE!</v>
      </c>
      <c r="AL665" t="str" cm="1">
        <f t="array" ref="AL6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5" t="e" cm="1">
        <f t="array" ref="AM665">kakaolatlon(표3_[[#This Row],[위도]],표3_[[#This Row],[경도]],"parcel")</f>
        <v>#VALUE!</v>
      </c>
      <c r="AN665" t="e">
        <f t="shared" si="54"/>
        <v>#VALUE!</v>
      </c>
      <c r="AO665" t="e">
        <f t="shared" si="55"/>
        <v>#VALUE!</v>
      </c>
      <c r="AP665" t="e">
        <f t="shared" si="56"/>
        <v>#VALUE!</v>
      </c>
      <c r="AQ665">
        <f t="shared" si="57"/>
        <v>9</v>
      </c>
      <c r="AR665" t="str">
        <f t="shared" si="58"/>
        <v>저</v>
      </c>
    </row>
    <row r="666" spans="32:44" x14ac:dyDescent="0.3">
      <c r="AF666" s="8" t="e" cm="1">
        <f t="array" ref="AF6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6" s="8" t="e" cm="1">
        <f t="array" ref="AG666">_xlfn.TEXTJOIN(",",TRUE,IF(지하철역사_IC!$B$2:$B$1282=AF666,지하철역사_IC!$A$2:$A$1282,""))</f>
        <v>#VALUE!</v>
      </c>
      <c r="AH666" s="9" t="e" cm="1">
        <f t="array" ref="AH666">RADIANS(SMALL(SQRT((지하철역사_IC!$D$2:$D$1282-표3_[[#This Row],[위도]])^2+(지하철역사_IC!$E$2:$E$1282-표3_[[#This Row],[경도]])^2),1))*6378137</f>
        <v>#VALUE!</v>
      </c>
      <c r="AI666" s="8" t="e" cm="1">
        <f t="array" ref="AI666">_xlfn.LET(_xlpm.data,(지하철역사_IC!$V$2:$V$225-표3_[[#This Row],[위도]])^2+(지하철역사_IC!$T$2:$T$225-표3_[[#This Row],[경도]])^2,INDEX(지하철역사_IC!$Q$2:$Q$439,MATCH(MIN(_xlpm.data),_xlpm.data,0)))</f>
        <v>#VALUE!</v>
      </c>
      <c r="AJ666" s="8" t="e" cm="1">
        <f t="array" ref="AJ666">_xlfn.TEXTJOIN(",",TRUE,IF(지하철역사_IC!$Q$2:$Q$439=AI666,지하철역사_IC!$P$2:$P$439,""))</f>
        <v>#VALUE!</v>
      </c>
      <c r="AK666" s="9" t="e" cm="1">
        <f t="array" ref="AK666">RADIANS(SMALL(SQRT((지하철역사_IC!$V$2:$V$439-표3_[[#This Row],[위도]])^2+(지하철역사_IC!$T$2:$T$439-표3_[[#This Row],[경도]])^2),1))*6378137</f>
        <v>#VALUE!</v>
      </c>
      <c r="AL666" t="str" cm="1">
        <f t="array" ref="AL6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6" t="e" cm="1">
        <f t="array" ref="AM666">kakaolatlon(표3_[[#This Row],[위도]],표3_[[#This Row],[경도]],"parcel")</f>
        <v>#VALUE!</v>
      </c>
      <c r="AN666" t="e">
        <f t="shared" si="54"/>
        <v>#VALUE!</v>
      </c>
      <c r="AO666" t="e">
        <f t="shared" si="55"/>
        <v>#VALUE!</v>
      </c>
      <c r="AP666" t="e">
        <f t="shared" si="56"/>
        <v>#VALUE!</v>
      </c>
      <c r="AQ666">
        <f t="shared" si="57"/>
        <v>9</v>
      </c>
      <c r="AR666" t="str">
        <f t="shared" si="58"/>
        <v>저</v>
      </c>
    </row>
    <row r="667" spans="32:44" x14ac:dyDescent="0.3">
      <c r="AF667" s="8" t="e" cm="1">
        <f t="array" ref="AF6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7" s="8" t="e" cm="1">
        <f t="array" ref="AG667">_xlfn.TEXTJOIN(",",TRUE,IF(지하철역사_IC!$B$2:$B$1282=AF667,지하철역사_IC!$A$2:$A$1282,""))</f>
        <v>#VALUE!</v>
      </c>
      <c r="AH667" s="9" t="e" cm="1">
        <f t="array" ref="AH667">RADIANS(SMALL(SQRT((지하철역사_IC!$D$2:$D$1282-표3_[[#This Row],[위도]])^2+(지하철역사_IC!$E$2:$E$1282-표3_[[#This Row],[경도]])^2),1))*6378137</f>
        <v>#VALUE!</v>
      </c>
      <c r="AI667" s="8" t="e" cm="1">
        <f t="array" ref="AI667">_xlfn.LET(_xlpm.data,(지하철역사_IC!$V$2:$V$225-표3_[[#This Row],[위도]])^2+(지하철역사_IC!$T$2:$T$225-표3_[[#This Row],[경도]])^2,INDEX(지하철역사_IC!$Q$2:$Q$439,MATCH(MIN(_xlpm.data),_xlpm.data,0)))</f>
        <v>#VALUE!</v>
      </c>
      <c r="AJ667" s="8" t="e" cm="1">
        <f t="array" ref="AJ667">_xlfn.TEXTJOIN(",",TRUE,IF(지하철역사_IC!$Q$2:$Q$439=AI667,지하철역사_IC!$P$2:$P$439,""))</f>
        <v>#VALUE!</v>
      </c>
      <c r="AK667" s="9" t="e" cm="1">
        <f t="array" ref="AK667">RADIANS(SMALL(SQRT((지하철역사_IC!$V$2:$V$439-표3_[[#This Row],[위도]])^2+(지하철역사_IC!$T$2:$T$439-표3_[[#This Row],[경도]])^2),1))*6378137</f>
        <v>#VALUE!</v>
      </c>
      <c r="AL667" t="str" cm="1">
        <f t="array" ref="AL6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7" t="e" cm="1">
        <f t="array" ref="AM667">kakaolatlon(표3_[[#This Row],[위도]],표3_[[#This Row],[경도]],"parcel")</f>
        <v>#VALUE!</v>
      </c>
      <c r="AN667" t="e">
        <f t="shared" si="54"/>
        <v>#VALUE!</v>
      </c>
      <c r="AO667" t="e">
        <f t="shared" si="55"/>
        <v>#VALUE!</v>
      </c>
      <c r="AP667" t="e">
        <f t="shared" si="56"/>
        <v>#VALUE!</v>
      </c>
      <c r="AQ667">
        <f t="shared" si="57"/>
        <v>9</v>
      </c>
      <c r="AR667" t="str">
        <f t="shared" si="58"/>
        <v>저</v>
      </c>
    </row>
    <row r="668" spans="32:44" x14ac:dyDescent="0.3">
      <c r="AF668" s="8" t="e" cm="1">
        <f t="array" ref="AF6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8" s="8" t="e" cm="1">
        <f t="array" ref="AG668">_xlfn.TEXTJOIN(",",TRUE,IF(지하철역사_IC!$B$2:$B$1282=AF668,지하철역사_IC!$A$2:$A$1282,""))</f>
        <v>#VALUE!</v>
      </c>
      <c r="AH668" s="9" t="e" cm="1">
        <f t="array" ref="AH668">RADIANS(SMALL(SQRT((지하철역사_IC!$D$2:$D$1282-표3_[[#This Row],[위도]])^2+(지하철역사_IC!$E$2:$E$1282-표3_[[#This Row],[경도]])^2),1))*6378137</f>
        <v>#VALUE!</v>
      </c>
      <c r="AI668" s="8" t="e" cm="1">
        <f t="array" ref="AI668">_xlfn.LET(_xlpm.data,(지하철역사_IC!$V$2:$V$225-표3_[[#This Row],[위도]])^2+(지하철역사_IC!$T$2:$T$225-표3_[[#This Row],[경도]])^2,INDEX(지하철역사_IC!$Q$2:$Q$439,MATCH(MIN(_xlpm.data),_xlpm.data,0)))</f>
        <v>#VALUE!</v>
      </c>
      <c r="AJ668" s="8" t="e" cm="1">
        <f t="array" ref="AJ668">_xlfn.TEXTJOIN(",",TRUE,IF(지하철역사_IC!$Q$2:$Q$439=AI668,지하철역사_IC!$P$2:$P$439,""))</f>
        <v>#VALUE!</v>
      </c>
      <c r="AK668" s="9" t="e" cm="1">
        <f t="array" ref="AK668">RADIANS(SMALL(SQRT((지하철역사_IC!$V$2:$V$439-표3_[[#This Row],[위도]])^2+(지하철역사_IC!$T$2:$T$439-표3_[[#This Row],[경도]])^2),1))*6378137</f>
        <v>#VALUE!</v>
      </c>
      <c r="AL668" t="str" cm="1">
        <f t="array" ref="AL6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8" t="e" cm="1">
        <f t="array" ref="AM668">kakaolatlon(표3_[[#This Row],[위도]],표3_[[#This Row],[경도]],"parcel")</f>
        <v>#VALUE!</v>
      </c>
      <c r="AN668" t="e">
        <f t="shared" si="54"/>
        <v>#VALUE!</v>
      </c>
      <c r="AO668" t="e">
        <f t="shared" si="55"/>
        <v>#VALUE!</v>
      </c>
      <c r="AP668" t="e">
        <f t="shared" si="56"/>
        <v>#VALUE!</v>
      </c>
      <c r="AQ668">
        <f t="shared" si="57"/>
        <v>9</v>
      </c>
      <c r="AR668" t="str">
        <f t="shared" si="58"/>
        <v>저</v>
      </c>
    </row>
    <row r="669" spans="32:44" x14ac:dyDescent="0.3">
      <c r="AF669" s="8" t="e" cm="1">
        <f t="array" ref="AF6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69" s="8" t="e" cm="1">
        <f t="array" ref="AG669">_xlfn.TEXTJOIN(",",TRUE,IF(지하철역사_IC!$B$2:$B$1282=AF669,지하철역사_IC!$A$2:$A$1282,""))</f>
        <v>#VALUE!</v>
      </c>
      <c r="AH669" s="9" t="e" cm="1">
        <f t="array" ref="AH669">RADIANS(SMALL(SQRT((지하철역사_IC!$D$2:$D$1282-표3_[[#This Row],[위도]])^2+(지하철역사_IC!$E$2:$E$1282-표3_[[#This Row],[경도]])^2),1))*6378137</f>
        <v>#VALUE!</v>
      </c>
      <c r="AI669" s="8" t="e" cm="1">
        <f t="array" ref="AI669">_xlfn.LET(_xlpm.data,(지하철역사_IC!$V$2:$V$225-표3_[[#This Row],[위도]])^2+(지하철역사_IC!$T$2:$T$225-표3_[[#This Row],[경도]])^2,INDEX(지하철역사_IC!$Q$2:$Q$439,MATCH(MIN(_xlpm.data),_xlpm.data,0)))</f>
        <v>#VALUE!</v>
      </c>
      <c r="AJ669" s="8" t="e" cm="1">
        <f t="array" ref="AJ669">_xlfn.TEXTJOIN(",",TRUE,IF(지하철역사_IC!$Q$2:$Q$439=AI669,지하철역사_IC!$P$2:$P$439,""))</f>
        <v>#VALUE!</v>
      </c>
      <c r="AK669" s="9" t="e" cm="1">
        <f t="array" ref="AK669">RADIANS(SMALL(SQRT((지하철역사_IC!$V$2:$V$439-표3_[[#This Row],[위도]])^2+(지하철역사_IC!$T$2:$T$439-표3_[[#This Row],[경도]])^2),1))*6378137</f>
        <v>#VALUE!</v>
      </c>
      <c r="AL669" t="str" cm="1">
        <f t="array" ref="AL6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69" t="e" cm="1">
        <f t="array" ref="AM669">kakaolatlon(표3_[[#This Row],[위도]],표3_[[#This Row],[경도]],"parcel")</f>
        <v>#VALUE!</v>
      </c>
      <c r="AN669" t="e">
        <f t="shared" si="54"/>
        <v>#VALUE!</v>
      </c>
      <c r="AO669" t="e">
        <f t="shared" si="55"/>
        <v>#VALUE!</v>
      </c>
      <c r="AP669" t="e">
        <f t="shared" si="56"/>
        <v>#VALUE!</v>
      </c>
      <c r="AQ669">
        <f t="shared" si="57"/>
        <v>9</v>
      </c>
      <c r="AR669" t="str">
        <f t="shared" si="58"/>
        <v>저</v>
      </c>
    </row>
    <row r="670" spans="32:44" x14ac:dyDescent="0.3">
      <c r="AF670" s="8" t="e" cm="1">
        <f t="array" ref="AF6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0" s="8" t="e" cm="1">
        <f t="array" ref="AG670">_xlfn.TEXTJOIN(",",TRUE,IF(지하철역사_IC!$B$2:$B$1282=AF670,지하철역사_IC!$A$2:$A$1282,""))</f>
        <v>#VALUE!</v>
      </c>
      <c r="AH670" s="9" t="e" cm="1">
        <f t="array" ref="AH670">RADIANS(SMALL(SQRT((지하철역사_IC!$D$2:$D$1282-표3_[[#This Row],[위도]])^2+(지하철역사_IC!$E$2:$E$1282-표3_[[#This Row],[경도]])^2),1))*6378137</f>
        <v>#VALUE!</v>
      </c>
      <c r="AI670" s="8" t="e" cm="1">
        <f t="array" ref="AI670">_xlfn.LET(_xlpm.data,(지하철역사_IC!$V$2:$V$225-표3_[[#This Row],[위도]])^2+(지하철역사_IC!$T$2:$T$225-표3_[[#This Row],[경도]])^2,INDEX(지하철역사_IC!$Q$2:$Q$439,MATCH(MIN(_xlpm.data),_xlpm.data,0)))</f>
        <v>#VALUE!</v>
      </c>
      <c r="AJ670" s="8" t="e" cm="1">
        <f t="array" ref="AJ670">_xlfn.TEXTJOIN(",",TRUE,IF(지하철역사_IC!$Q$2:$Q$439=AI670,지하철역사_IC!$P$2:$P$439,""))</f>
        <v>#VALUE!</v>
      </c>
      <c r="AK670" s="9" t="e" cm="1">
        <f t="array" ref="AK670">RADIANS(SMALL(SQRT((지하철역사_IC!$V$2:$V$439-표3_[[#This Row],[위도]])^2+(지하철역사_IC!$T$2:$T$439-표3_[[#This Row],[경도]])^2),1))*6378137</f>
        <v>#VALUE!</v>
      </c>
      <c r="AL670" t="str" cm="1">
        <f t="array" ref="AL6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0" t="e" cm="1">
        <f t="array" ref="AM670">kakaolatlon(표3_[[#This Row],[위도]],표3_[[#This Row],[경도]],"parcel")</f>
        <v>#VALUE!</v>
      </c>
      <c r="AN670" t="e">
        <f t="shared" si="54"/>
        <v>#VALUE!</v>
      </c>
      <c r="AO670" t="e">
        <f t="shared" si="55"/>
        <v>#VALUE!</v>
      </c>
      <c r="AP670" t="e">
        <f t="shared" si="56"/>
        <v>#VALUE!</v>
      </c>
      <c r="AQ670">
        <f t="shared" si="57"/>
        <v>9</v>
      </c>
      <c r="AR670" t="str">
        <f t="shared" si="58"/>
        <v>저</v>
      </c>
    </row>
    <row r="671" spans="32:44" x14ac:dyDescent="0.3">
      <c r="AF671" s="8" t="e" cm="1">
        <f t="array" ref="AF6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1" s="8" t="e" cm="1">
        <f t="array" ref="AG671">_xlfn.TEXTJOIN(",",TRUE,IF(지하철역사_IC!$B$2:$B$1282=AF671,지하철역사_IC!$A$2:$A$1282,""))</f>
        <v>#VALUE!</v>
      </c>
      <c r="AH671" s="9" t="e" cm="1">
        <f t="array" ref="AH671">RADIANS(SMALL(SQRT((지하철역사_IC!$D$2:$D$1282-표3_[[#This Row],[위도]])^2+(지하철역사_IC!$E$2:$E$1282-표3_[[#This Row],[경도]])^2),1))*6378137</f>
        <v>#VALUE!</v>
      </c>
      <c r="AI671" s="8" t="e" cm="1">
        <f t="array" ref="AI671">_xlfn.LET(_xlpm.data,(지하철역사_IC!$V$2:$V$225-표3_[[#This Row],[위도]])^2+(지하철역사_IC!$T$2:$T$225-표3_[[#This Row],[경도]])^2,INDEX(지하철역사_IC!$Q$2:$Q$439,MATCH(MIN(_xlpm.data),_xlpm.data,0)))</f>
        <v>#VALUE!</v>
      </c>
      <c r="AJ671" s="8" t="e" cm="1">
        <f t="array" ref="AJ671">_xlfn.TEXTJOIN(",",TRUE,IF(지하철역사_IC!$Q$2:$Q$439=AI671,지하철역사_IC!$P$2:$P$439,""))</f>
        <v>#VALUE!</v>
      </c>
      <c r="AK671" s="9" t="e" cm="1">
        <f t="array" ref="AK671">RADIANS(SMALL(SQRT((지하철역사_IC!$V$2:$V$439-표3_[[#This Row],[위도]])^2+(지하철역사_IC!$T$2:$T$439-표3_[[#This Row],[경도]])^2),1))*6378137</f>
        <v>#VALUE!</v>
      </c>
      <c r="AL671" t="str" cm="1">
        <f t="array" ref="AL6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1" t="e" cm="1">
        <f t="array" ref="AM671">kakaolatlon(표3_[[#This Row],[위도]],표3_[[#This Row],[경도]],"parcel")</f>
        <v>#VALUE!</v>
      </c>
      <c r="AN671" t="e">
        <f t="shared" si="54"/>
        <v>#VALUE!</v>
      </c>
      <c r="AO671" t="e">
        <f t="shared" si="55"/>
        <v>#VALUE!</v>
      </c>
      <c r="AP671" t="e">
        <f t="shared" si="56"/>
        <v>#VALUE!</v>
      </c>
      <c r="AQ671">
        <f t="shared" si="57"/>
        <v>9</v>
      </c>
      <c r="AR671" t="str">
        <f t="shared" si="58"/>
        <v>저</v>
      </c>
    </row>
    <row r="672" spans="32:44" x14ac:dyDescent="0.3">
      <c r="AF672" s="8" t="e" cm="1">
        <f t="array" ref="AF6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2" s="8" t="e" cm="1">
        <f t="array" ref="AG672">_xlfn.TEXTJOIN(",",TRUE,IF(지하철역사_IC!$B$2:$B$1282=AF672,지하철역사_IC!$A$2:$A$1282,""))</f>
        <v>#VALUE!</v>
      </c>
      <c r="AH672" s="9" t="e" cm="1">
        <f t="array" ref="AH672">RADIANS(SMALL(SQRT((지하철역사_IC!$D$2:$D$1282-표3_[[#This Row],[위도]])^2+(지하철역사_IC!$E$2:$E$1282-표3_[[#This Row],[경도]])^2),1))*6378137</f>
        <v>#VALUE!</v>
      </c>
      <c r="AI672" s="8" t="e" cm="1">
        <f t="array" ref="AI672">_xlfn.LET(_xlpm.data,(지하철역사_IC!$V$2:$V$225-표3_[[#This Row],[위도]])^2+(지하철역사_IC!$T$2:$T$225-표3_[[#This Row],[경도]])^2,INDEX(지하철역사_IC!$Q$2:$Q$439,MATCH(MIN(_xlpm.data),_xlpm.data,0)))</f>
        <v>#VALUE!</v>
      </c>
      <c r="AJ672" s="8" t="e" cm="1">
        <f t="array" ref="AJ672">_xlfn.TEXTJOIN(",",TRUE,IF(지하철역사_IC!$Q$2:$Q$439=AI672,지하철역사_IC!$P$2:$P$439,""))</f>
        <v>#VALUE!</v>
      </c>
      <c r="AK672" s="9" t="e" cm="1">
        <f t="array" ref="AK672">RADIANS(SMALL(SQRT((지하철역사_IC!$V$2:$V$439-표3_[[#This Row],[위도]])^2+(지하철역사_IC!$T$2:$T$439-표3_[[#This Row],[경도]])^2),1))*6378137</f>
        <v>#VALUE!</v>
      </c>
      <c r="AL672" t="str" cm="1">
        <f t="array" ref="AL6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2" t="e" cm="1">
        <f t="array" ref="AM672">kakaolatlon(표3_[[#This Row],[위도]],표3_[[#This Row],[경도]],"parcel")</f>
        <v>#VALUE!</v>
      </c>
      <c r="AN672" t="e">
        <f t="shared" si="54"/>
        <v>#VALUE!</v>
      </c>
      <c r="AO672" t="e">
        <f t="shared" si="55"/>
        <v>#VALUE!</v>
      </c>
      <c r="AP672" t="e">
        <f t="shared" si="56"/>
        <v>#VALUE!</v>
      </c>
      <c r="AQ672">
        <f t="shared" si="57"/>
        <v>9</v>
      </c>
      <c r="AR672" t="str">
        <f t="shared" si="58"/>
        <v>저</v>
      </c>
    </row>
    <row r="673" spans="32:44" x14ac:dyDescent="0.3">
      <c r="AF673" s="8" t="e" cm="1">
        <f t="array" ref="AF6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3" s="8" t="e" cm="1">
        <f t="array" ref="AG673">_xlfn.TEXTJOIN(",",TRUE,IF(지하철역사_IC!$B$2:$B$1282=AF673,지하철역사_IC!$A$2:$A$1282,""))</f>
        <v>#VALUE!</v>
      </c>
      <c r="AH673" s="9" t="e" cm="1">
        <f t="array" ref="AH673">RADIANS(SMALL(SQRT((지하철역사_IC!$D$2:$D$1282-표3_[[#This Row],[위도]])^2+(지하철역사_IC!$E$2:$E$1282-표3_[[#This Row],[경도]])^2),1))*6378137</f>
        <v>#VALUE!</v>
      </c>
      <c r="AI673" s="8" t="e" cm="1">
        <f t="array" ref="AI673">_xlfn.LET(_xlpm.data,(지하철역사_IC!$V$2:$V$225-표3_[[#This Row],[위도]])^2+(지하철역사_IC!$T$2:$T$225-표3_[[#This Row],[경도]])^2,INDEX(지하철역사_IC!$Q$2:$Q$439,MATCH(MIN(_xlpm.data),_xlpm.data,0)))</f>
        <v>#VALUE!</v>
      </c>
      <c r="AJ673" s="8" t="e" cm="1">
        <f t="array" ref="AJ673">_xlfn.TEXTJOIN(",",TRUE,IF(지하철역사_IC!$Q$2:$Q$439=AI673,지하철역사_IC!$P$2:$P$439,""))</f>
        <v>#VALUE!</v>
      </c>
      <c r="AK673" s="9" t="e" cm="1">
        <f t="array" ref="AK673">RADIANS(SMALL(SQRT((지하철역사_IC!$V$2:$V$439-표3_[[#This Row],[위도]])^2+(지하철역사_IC!$T$2:$T$439-표3_[[#This Row],[경도]])^2),1))*6378137</f>
        <v>#VALUE!</v>
      </c>
      <c r="AL673" t="str" cm="1">
        <f t="array" ref="AL6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3" t="e" cm="1">
        <f t="array" ref="AM673">kakaolatlon(표3_[[#This Row],[위도]],표3_[[#This Row],[경도]],"parcel")</f>
        <v>#VALUE!</v>
      </c>
      <c r="AN673" t="e">
        <f t="shared" si="54"/>
        <v>#VALUE!</v>
      </c>
      <c r="AO673" t="e">
        <f t="shared" si="55"/>
        <v>#VALUE!</v>
      </c>
      <c r="AP673" t="e">
        <f t="shared" si="56"/>
        <v>#VALUE!</v>
      </c>
      <c r="AQ673">
        <f t="shared" si="57"/>
        <v>9</v>
      </c>
      <c r="AR673" t="str">
        <f t="shared" si="58"/>
        <v>저</v>
      </c>
    </row>
    <row r="674" spans="32:44" x14ac:dyDescent="0.3">
      <c r="AF674" s="8" t="e" cm="1">
        <f t="array" ref="AF6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4" s="8" t="e" cm="1">
        <f t="array" ref="AG674">_xlfn.TEXTJOIN(",",TRUE,IF(지하철역사_IC!$B$2:$B$1282=AF674,지하철역사_IC!$A$2:$A$1282,""))</f>
        <v>#VALUE!</v>
      </c>
      <c r="AH674" s="9" t="e" cm="1">
        <f t="array" ref="AH674">RADIANS(SMALL(SQRT((지하철역사_IC!$D$2:$D$1282-표3_[[#This Row],[위도]])^2+(지하철역사_IC!$E$2:$E$1282-표3_[[#This Row],[경도]])^2),1))*6378137</f>
        <v>#VALUE!</v>
      </c>
      <c r="AI674" s="8" t="e" cm="1">
        <f t="array" ref="AI674">_xlfn.LET(_xlpm.data,(지하철역사_IC!$V$2:$V$225-표3_[[#This Row],[위도]])^2+(지하철역사_IC!$T$2:$T$225-표3_[[#This Row],[경도]])^2,INDEX(지하철역사_IC!$Q$2:$Q$439,MATCH(MIN(_xlpm.data),_xlpm.data,0)))</f>
        <v>#VALUE!</v>
      </c>
      <c r="AJ674" s="8" t="e" cm="1">
        <f t="array" ref="AJ674">_xlfn.TEXTJOIN(",",TRUE,IF(지하철역사_IC!$Q$2:$Q$439=AI674,지하철역사_IC!$P$2:$P$439,""))</f>
        <v>#VALUE!</v>
      </c>
      <c r="AK674" s="9" t="e" cm="1">
        <f t="array" ref="AK674">RADIANS(SMALL(SQRT((지하철역사_IC!$V$2:$V$439-표3_[[#This Row],[위도]])^2+(지하철역사_IC!$T$2:$T$439-표3_[[#This Row],[경도]])^2),1))*6378137</f>
        <v>#VALUE!</v>
      </c>
      <c r="AL674" t="str" cm="1">
        <f t="array" ref="AL6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4" t="e" cm="1">
        <f t="array" ref="AM674">kakaolatlon(표3_[[#This Row],[위도]],표3_[[#This Row],[경도]],"parcel")</f>
        <v>#VALUE!</v>
      </c>
      <c r="AN674" t="e">
        <f t="shared" si="54"/>
        <v>#VALUE!</v>
      </c>
      <c r="AO674" t="e">
        <f t="shared" si="55"/>
        <v>#VALUE!</v>
      </c>
      <c r="AP674" t="e">
        <f t="shared" si="56"/>
        <v>#VALUE!</v>
      </c>
      <c r="AQ674">
        <f t="shared" si="57"/>
        <v>9</v>
      </c>
      <c r="AR674" t="str">
        <f t="shared" si="58"/>
        <v>저</v>
      </c>
    </row>
    <row r="675" spans="32:44" x14ac:dyDescent="0.3">
      <c r="AF675" s="8" t="e" cm="1">
        <f t="array" ref="AF6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5" s="8" t="e" cm="1">
        <f t="array" ref="AG675">_xlfn.TEXTJOIN(",",TRUE,IF(지하철역사_IC!$B$2:$B$1282=AF675,지하철역사_IC!$A$2:$A$1282,""))</f>
        <v>#VALUE!</v>
      </c>
      <c r="AH675" s="9" t="e" cm="1">
        <f t="array" ref="AH675">RADIANS(SMALL(SQRT((지하철역사_IC!$D$2:$D$1282-표3_[[#This Row],[위도]])^2+(지하철역사_IC!$E$2:$E$1282-표3_[[#This Row],[경도]])^2),1))*6378137</f>
        <v>#VALUE!</v>
      </c>
      <c r="AI675" s="8" t="e" cm="1">
        <f t="array" ref="AI675">_xlfn.LET(_xlpm.data,(지하철역사_IC!$V$2:$V$225-표3_[[#This Row],[위도]])^2+(지하철역사_IC!$T$2:$T$225-표3_[[#This Row],[경도]])^2,INDEX(지하철역사_IC!$Q$2:$Q$439,MATCH(MIN(_xlpm.data),_xlpm.data,0)))</f>
        <v>#VALUE!</v>
      </c>
      <c r="AJ675" s="8" t="e" cm="1">
        <f t="array" ref="AJ675">_xlfn.TEXTJOIN(",",TRUE,IF(지하철역사_IC!$Q$2:$Q$439=AI675,지하철역사_IC!$P$2:$P$439,""))</f>
        <v>#VALUE!</v>
      </c>
      <c r="AK675" s="9" t="e" cm="1">
        <f t="array" ref="AK675">RADIANS(SMALL(SQRT((지하철역사_IC!$V$2:$V$439-표3_[[#This Row],[위도]])^2+(지하철역사_IC!$T$2:$T$439-표3_[[#This Row],[경도]])^2),1))*6378137</f>
        <v>#VALUE!</v>
      </c>
      <c r="AL675" t="str" cm="1">
        <f t="array" ref="AL6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5" t="e" cm="1">
        <f t="array" ref="AM675">kakaolatlon(표3_[[#This Row],[위도]],표3_[[#This Row],[경도]],"parcel")</f>
        <v>#VALUE!</v>
      </c>
      <c r="AN675" t="e">
        <f t="shared" si="54"/>
        <v>#VALUE!</v>
      </c>
      <c r="AO675" t="e">
        <f t="shared" si="55"/>
        <v>#VALUE!</v>
      </c>
      <c r="AP675" t="e">
        <f t="shared" si="56"/>
        <v>#VALUE!</v>
      </c>
      <c r="AQ675">
        <f t="shared" si="57"/>
        <v>9</v>
      </c>
      <c r="AR675" t="str">
        <f t="shared" si="58"/>
        <v>저</v>
      </c>
    </row>
    <row r="676" spans="32:44" x14ac:dyDescent="0.3">
      <c r="AF676" s="8" t="e" cm="1">
        <f t="array" ref="AF6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6" s="8" t="e" cm="1">
        <f t="array" ref="AG676">_xlfn.TEXTJOIN(",",TRUE,IF(지하철역사_IC!$B$2:$B$1282=AF676,지하철역사_IC!$A$2:$A$1282,""))</f>
        <v>#VALUE!</v>
      </c>
      <c r="AH676" s="9" t="e" cm="1">
        <f t="array" ref="AH676">RADIANS(SMALL(SQRT((지하철역사_IC!$D$2:$D$1282-표3_[[#This Row],[위도]])^2+(지하철역사_IC!$E$2:$E$1282-표3_[[#This Row],[경도]])^2),1))*6378137</f>
        <v>#VALUE!</v>
      </c>
      <c r="AI676" s="8" t="e" cm="1">
        <f t="array" ref="AI676">_xlfn.LET(_xlpm.data,(지하철역사_IC!$V$2:$V$225-표3_[[#This Row],[위도]])^2+(지하철역사_IC!$T$2:$T$225-표3_[[#This Row],[경도]])^2,INDEX(지하철역사_IC!$Q$2:$Q$439,MATCH(MIN(_xlpm.data),_xlpm.data,0)))</f>
        <v>#VALUE!</v>
      </c>
      <c r="AJ676" s="8" t="e" cm="1">
        <f t="array" ref="AJ676">_xlfn.TEXTJOIN(",",TRUE,IF(지하철역사_IC!$Q$2:$Q$439=AI676,지하철역사_IC!$P$2:$P$439,""))</f>
        <v>#VALUE!</v>
      </c>
      <c r="AK676" s="9" t="e" cm="1">
        <f t="array" ref="AK676">RADIANS(SMALL(SQRT((지하철역사_IC!$V$2:$V$439-표3_[[#This Row],[위도]])^2+(지하철역사_IC!$T$2:$T$439-표3_[[#This Row],[경도]])^2),1))*6378137</f>
        <v>#VALUE!</v>
      </c>
      <c r="AL676" t="str" cm="1">
        <f t="array" ref="AL6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6" t="e" cm="1">
        <f t="array" ref="AM676">kakaolatlon(표3_[[#This Row],[위도]],표3_[[#This Row],[경도]],"parcel")</f>
        <v>#VALUE!</v>
      </c>
      <c r="AN676" t="e">
        <f t="shared" si="54"/>
        <v>#VALUE!</v>
      </c>
      <c r="AO676" t="e">
        <f t="shared" si="55"/>
        <v>#VALUE!</v>
      </c>
      <c r="AP676" t="e">
        <f t="shared" si="56"/>
        <v>#VALUE!</v>
      </c>
      <c r="AQ676">
        <f t="shared" si="57"/>
        <v>9</v>
      </c>
      <c r="AR676" t="str">
        <f t="shared" si="58"/>
        <v>저</v>
      </c>
    </row>
    <row r="677" spans="32:44" x14ac:dyDescent="0.3">
      <c r="AF677" s="8" t="e" cm="1">
        <f t="array" ref="AF6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7" s="8" t="e" cm="1">
        <f t="array" ref="AG677">_xlfn.TEXTJOIN(",",TRUE,IF(지하철역사_IC!$B$2:$B$1282=AF677,지하철역사_IC!$A$2:$A$1282,""))</f>
        <v>#VALUE!</v>
      </c>
      <c r="AH677" s="9" t="e" cm="1">
        <f t="array" ref="AH677">RADIANS(SMALL(SQRT((지하철역사_IC!$D$2:$D$1282-표3_[[#This Row],[위도]])^2+(지하철역사_IC!$E$2:$E$1282-표3_[[#This Row],[경도]])^2),1))*6378137</f>
        <v>#VALUE!</v>
      </c>
      <c r="AI677" s="8" t="e" cm="1">
        <f t="array" ref="AI677">_xlfn.LET(_xlpm.data,(지하철역사_IC!$V$2:$V$225-표3_[[#This Row],[위도]])^2+(지하철역사_IC!$T$2:$T$225-표3_[[#This Row],[경도]])^2,INDEX(지하철역사_IC!$Q$2:$Q$439,MATCH(MIN(_xlpm.data),_xlpm.data,0)))</f>
        <v>#VALUE!</v>
      </c>
      <c r="AJ677" s="8" t="e" cm="1">
        <f t="array" ref="AJ677">_xlfn.TEXTJOIN(",",TRUE,IF(지하철역사_IC!$Q$2:$Q$439=AI677,지하철역사_IC!$P$2:$P$439,""))</f>
        <v>#VALUE!</v>
      </c>
      <c r="AK677" s="9" t="e" cm="1">
        <f t="array" ref="AK677">RADIANS(SMALL(SQRT((지하철역사_IC!$V$2:$V$439-표3_[[#This Row],[위도]])^2+(지하철역사_IC!$T$2:$T$439-표3_[[#This Row],[경도]])^2),1))*6378137</f>
        <v>#VALUE!</v>
      </c>
      <c r="AL677" t="str" cm="1">
        <f t="array" ref="AL6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7" t="e" cm="1">
        <f t="array" ref="AM677">kakaolatlon(표3_[[#This Row],[위도]],표3_[[#This Row],[경도]],"parcel")</f>
        <v>#VALUE!</v>
      </c>
      <c r="AN677" t="e">
        <f t="shared" si="54"/>
        <v>#VALUE!</v>
      </c>
      <c r="AO677" t="e">
        <f t="shared" si="55"/>
        <v>#VALUE!</v>
      </c>
      <c r="AP677" t="e">
        <f t="shared" si="56"/>
        <v>#VALUE!</v>
      </c>
      <c r="AQ677">
        <f t="shared" si="57"/>
        <v>9</v>
      </c>
      <c r="AR677" t="str">
        <f t="shared" si="58"/>
        <v>저</v>
      </c>
    </row>
    <row r="678" spans="32:44" x14ac:dyDescent="0.3">
      <c r="AF678" s="8" t="e" cm="1">
        <f t="array" ref="AF6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8" s="8" t="e" cm="1">
        <f t="array" ref="AG678">_xlfn.TEXTJOIN(",",TRUE,IF(지하철역사_IC!$B$2:$B$1282=AF678,지하철역사_IC!$A$2:$A$1282,""))</f>
        <v>#VALUE!</v>
      </c>
      <c r="AH678" s="9" t="e" cm="1">
        <f t="array" ref="AH678">RADIANS(SMALL(SQRT((지하철역사_IC!$D$2:$D$1282-표3_[[#This Row],[위도]])^2+(지하철역사_IC!$E$2:$E$1282-표3_[[#This Row],[경도]])^2),1))*6378137</f>
        <v>#VALUE!</v>
      </c>
      <c r="AI678" s="8" t="e" cm="1">
        <f t="array" ref="AI678">_xlfn.LET(_xlpm.data,(지하철역사_IC!$V$2:$V$225-표3_[[#This Row],[위도]])^2+(지하철역사_IC!$T$2:$T$225-표3_[[#This Row],[경도]])^2,INDEX(지하철역사_IC!$Q$2:$Q$439,MATCH(MIN(_xlpm.data),_xlpm.data,0)))</f>
        <v>#VALUE!</v>
      </c>
      <c r="AJ678" s="8" t="e" cm="1">
        <f t="array" ref="AJ678">_xlfn.TEXTJOIN(",",TRUE,IF(지하철역사_IC!$Q$2:$Q$439=AI678,지하철역사_IC!$P$2:$P$439,""))</f>
        <v>#VALUE!</v>
      </c>
      <c r="AK678" s="9" t="e" cm="1">
        <f t="array" ref="AK678">RADIANS(SMALL(SQRT((지하철역사_IC!$V$2:$V$439-표3_[[#This Row],[위도]])^2+(지하철역사_IC!$T$2:$T$439-표3_[[#This Row],[경도]])^2),1))*6378137</f>
        <v>#VALUE!</v>
      </c>
      <c r="AL678" t="str" cm="1">
        <f t="array" ref="AL6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8" t="e" cm="1">
        <f t="array" ref="AM678">kakaolatlon(표3_[[#This Row],[위도]],표3_[[#This Row],[경도]],"parcel")</f>
        <v>#VALUE!</v>
      </c>
      <c r="AN678" t="e">
        <f t="shared" si="54"/>
        <v>#VALUE!</v>
      </c>
      <c r="AO678" t="e">
        <f t="shared" si="55"/>
        <v>#VALUE!</v>
      </c>
      <c r="AP678" t="e">
        <f t="shared" si="56"/>
        <v>#VALUE!</v>
      </c>
      <c r="AQ678">
        <f t="shared" si="57"/>
        <v>9</v>
      </c>
      <c r="AR678" t="str">
        <f t="shared" si="58"/>
        <v>저</v>
      </c>
    </row>
    <row r="679" spans="32:44" x14ac:dyDescent="0.3">
      <c r="AF679" s="8" t="e" cm="1">
        <f t="array" ref="AF6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79" s="8" t="e" cm="1">
        <f t="array" ref="AG679">_xlfn.TEXTJOIN(",",TRUE,IF(지하철역사_IC!$B$2:$B$1282=AF679,지하철역사_IC!$A$2:$A$1282,""))</f>
        <v>#VALUE!</v>
      </c>
      <c r="AH679" s="9" t="e" cm="1">
        <f t="array" ref="AH679">RADIANS(SMALL(SQRT((지하철역사_IC!$D$2:$D$1282-표3_[[#This Row],[위도]])^2+(지하철역사_IC!$E$2:$E$1282-표3_[[#This Row],[경도]])^2),1))*6378137</f>
        <v>#VALUE!</v>
      </c>
      <c r="AI679" s="8" t="e" cm="1">
        <f t="array" ref="AI679">_xlfn.LET(_xlpm.data,(지하철역사_IC!$V$2:$V$225-표3_[[#This Row],[위도]])^2+(지하철역사_IC!$T$2:$T$225-표3_[[#This Row],[경도]])^2,INDEX(지하철역사_IC!$Q$2:$Q$439,MATCH(MIN(_xlpm.data),_xlpm.data,0)))</f>
        <v>#VALUE!</v>
      </c>
      <c r="AJ679" s="8" t="e" cm="1">
        <f t="array" ref="AJ679">_xlfn.TEXTJOIN(",",TRUE,IF(지하철역사_IC!$Q$2:$Q$439=AI679,지하철역사_IC!$P$2:$P$439,""))</f>
        <v>#VALUE!</v>
      </c>
      <c r="AK679" s="9" t="e" cm="1">
        <f t="array" ref="AK679">RADIANS(SMALL(SQRT((지하철역사_IC!$V$2:$V$439-표3_[[#This Row],[위도]])^2+(지하철역사_IC!$T$2:$T$439-표3_[[#This Row],[경도]])^2),1))*6378137</f>
        <v>#VALUE!</v>
      </c>
      <c r="AL679" t="str" cm="1">
        <f t="array" ref="AL6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79" t="e" cm="1">
        <f t="array" ref="AM679">kakaolatlon(표3_[[#This Row],[위도]],표3_[[#This Row],[경도]],"parcel")</f>
        <v>#VALUE!</v>
      </c>
      <c r="AN679" t="e">
        <f t="shared" si="54"/>
        <v>#VALUE!</v>
      </c>
      <c r="AO679" t="e">
        <f t="shared" si="55"/>
        <v>#VALUE!</v>
      </c>
      <c r="AP679" t="e">
        <f t="shared" si="56"/>
        <v>#VALUE!</v>
      </c>
      <c r="AQ679">
        <f t="shared" si="57"/>
        <v>9</v>
      </c>
      <c r="AR679" t="str">
        <f t="shared" si="58"/>
        <v>저</v>
      </c>
    </row>
    <row r="680" spans="32:44" x14ac:dyDescent="0.3">
      <c r="AF680" s="8" t="e" cm="1">
        <f t="array" ref="AF6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0" s="8" t="e" cm="1">
        <f t="array" ref="AG680">_xlfn.TEXTJOIN(",",TRUE,IF(지하철역사_IC!$B$2:$B$1282=AF680,지하철역사_IC!$A$2:$A$1282,""))</f>
        <v>#VALUE!</v>
      </c>
      <c r="AH680" s="9" t="e" cm="1">
        <f t="array" ref="AH680">RADIANS(SMALL(SQRT((지하철역사_IC!$D$2:$D$1282-표3_[[#This Row],[위도]])^2+(지하철역사_IC!$E$2:$E$1282-표3_[[#This Row],[경도]])^2),1))*6378137</f>
        <v>#VALUE!</v>
      </c>
      <c r="AI680" s="8" t="e" cm="1">
        <f t="array" ref="AI680">_xlfn.LET(_xlpm.data,(지하철역사_IC!$V$2:$V$225-표3_[[#This Row],[위도]])^2+(지하철역사_IC!$T$2:$T$225-표3_[[#This Row],[경도]])^2,INDEX(지하철역사_IC!$Q$2:$Q$439,MATCH(MIN(_xlpm.data),_xlpm.data,0)))</f>
        <v>#VALUE!</v>
      </c>
      <c r="AJ680" s="8" t="e" cm="1">
        <f t="array" ref="AJ680">_xlfn.TEXTJOIN(",",TRUE,IF(지하철역사_IC!$Q$2:$Q$439=AI680,지하철역사_IC!$P$2:$P$439,""))</f>
        <v>#VALUE!</v>
      </c>
      <c r="AK680" s="9" t="e" cm="1">
        <f t="array" ref="AK680">RADIANS(SMALL(SQRT((지하철역사_IC!$V$2:$V$439-표3_[[#This Row],[위도]])^2+(지하철역사_IC!$T$2:$T$439-표3_[[#This Row],[경도]])^2),1))*6378137</f>
        <v>#VALUE!</v>
      </c>
      <c r="AL680" t="str" cm="1">
        <f t="array" ref="AL6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0" t="e" cm="1">
        <f t="array" ref="AM680">kakaolatlon(표3_[[#This Row],[위도]],표3_[[#This Row],[경도]],"parcel")</f>
        <v>#VALUE!</v>
      </c>
      <c r="AN680" t="e">
        <f t="shared" si="54"/>
        <v>#VALUE!</v>
      </c>
      <c r="AO680" t="e">
        <f t="shared" si="55"/>
        <v>#VALUE!</v>
      </c>
      <c r="AP680" t="e">
        <f t="shared" si="56"/>
        <v>#VALUE!</v>
      </c>
      <c r="AQ680">
        <f t="shared" si="57"/>
        <v>9</v>
      </c>
      <c r="AR680" t="str">
        <f t="shared" si="58"/>
        <v>저</v>
      </c>
    </row>
    <row r="681" spans="32:44" x14ac:dyDescent="0.3">
      <c r="AF681" s="8" t="e" cm="1">
        <f t="array" ref="AF6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1" s="8" t="e" cm="1">
        <f t="array" ref="AG681">_xlfn.TEXTJOIN(",",TRUE,IF(지하철역사_IC!$B$2:$B$1282=AF681,지하철역사_IC!$A$2:$A$1282,""))</f>
        <v>#VALUE!</v>
      </c>
      <c r="AH681" s="9" t="e" cm="1">
        <f t="array" ref="AH681">RADIANS(SMALL(SQRT((지하철역사_IC!$D$2:$D$1282-표3_[[#This Row],[위도]])^2+(지하철역사_IC!$E$2:$E$1282-표3_[[#This Row],[경도]])^2),1))*6378137</f>
        <v>#VALUE!</v>
      </c>
      <c r="AI681" s="8" t="e" cm="1">
        <f t="array" ref="AI681">_xlfn.LET(_xlpm.data,(지하철역사_IC!$V$2:$V$225-표3_[[#This Row],[위도]])^2+(지하철역사_IC!$T$2:$T$225-표3_[[#This Row],[경도]])^2,INDEX(지하철역사_IC!$Q$2:$Q$439,MATCH(MIN(_xlpm.data),_xlpm.data,0)))</f>
        <v>#VALUE!</v>
      </c>
      <c r="AJ681" s="8" t="e" cm="1">
        <f t="array" ref="AJ681">_xlfn.TEXTJOIN(",",TRUE,IF(지하철역사_IC!$Q$2:$Q$439=AI681,지하철역사_IC!$P$2:$P$439,""))</f>
        <v>#VALUE!</v>
      </c>
      <c r="AK681" s="9" t="e" cm="1">
        <f t="array" ref="AK681">RADIANS(SMALL(SQRT((지하철역사_IC!$V$2:$V$439-표3_[[#This Row],[위도]])^2+(지하철역사_IC!$T$2:$T$439-표3_[[#This Row],[경도]])^2),1))*6378137</f>
        <v>#VALUE!</v>
      </c>
      <c r="AL681" t="str" cm="1">
        <f t="array" ref="AL6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1" t="e" cm="1">
        <f t="array" ref="AM681">kakaolatlon(표3_[[#This Row],[위도]],표3_[[#This Row],[경도]],"parcel")</f>
        <v>#VALUE!</v>
      </c>
      <c r="AN681" t="e">
        <f t="shared" si="54"/>
        <v>#VALUE!</v>
      </c>
      <c r="AO681" t="e">
        <f t="shared" si="55"/>
        <v>#VALUE!</v>
      </c>
      <c r="AP681" t="e">
        <f t="shared" si="56"/>
        <v>#VALUE!</v>
      </c>
      <c r="AQ681">
        <f t="shared" si="57"/>
        <v>9</v>
      </c>
      <c r="AR681" t="str">
        <f t="shared" si="58"/>
        <v>저</v>
      </c>
    </row>
    <row r="682" spans="32:44" x14ac:dyDescent="0.3">
      <c r="AF682" s="8" t="e" cm="1">
        <f t="array" ref="AF6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2" s="8" t="e" cm="1">
        <f t="array" ref="AG682">_xlfn.TEXTJOIN(",",TRUE,IF(지하철역사_IC!$B$2:$B$1282=AF682,지하철역사_IC!$A$2:$A$1282,""))</f>
        <v>#VALUE!</v>
      </c>
      <c r="AH682" s="9" t="e" cm="1">
        <f t="array" ref="AH682">RADIANS(SMALL(SQRT((지하철역사_IC!$D$2:$D$1282-표3_[[#This Row],[위도]])^2+(지하철역사_IC!$E$2:$E$1282-표3_[[#This Row],[경도]])^2),1))*6378137</f>
        <v>#VALUE!</v>
      </c>
      <c r="AI682" s="8" t="e" cm="1">
        <f t="array" ref="AI682">_xlfn.LET(_xlpm.data,(지하철역사_IC!$V$2:$V$225-표3_[[#This Row],[위도]])^2+(지하철역사_IC!$T$2:$T$225-표3_[[#This Row],[경도]])^2,INDEX(지하철역사_IC!$Q$2:$Q$439,MATCH(MIN(_xlpm.data),_xlpm.data,0)))</f>
        <v>#VALUE!</v>
      </c>
      <c r="AJ682" s="8" t="e" cm="1">
        <f t="array" ref="AJ682">_xlfn.TEXTJOIN(",",TRUE,IF(지하철역사_IC!$Q$2:$Q$439=AI682,지하철역사_IC!$P$2:$P$439,""))</f>
        <v>#VALUE!</v>
      </c>
      <c r="AK682" s="9" t="e" cm="1">
        <f t="array" ref="AK682">RADIANS(SMALL(SQRT((지하철역사_IC!$V$2:$V$439-표3_[[#This Row],[위도]])^2+(지하철역사_IC!$T$2:$T$439-표3_[[#This Row],[경도]])^2),1))*6378137</f>
        <v>#VALUE!</v>
      </c>
      <c r="AL682" t="str" cm="1">
        <f t="array" ref="AL6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2" t="e" cm="1">
        <f t="array" ref="AM682">kakaolatlon(표3_[[#This Row],[위도]],표3_[[#This Row],[경도]],"parcel")</f>
        <v>#VALUE!</v>
      </c>
      <c r="AN682" t="e">
        <f t="shared" si="54"/>
        <v>#VALUE!</v>
      </c>
      <c r="AO682" t="e">
        <f t="shared" si="55"/>
        <v>#VALUE!</v>
      </c>
      <c r="AP682" t="e">
        <f t="shared" si="56"/>
        <v>#VALUE!</v>
      </c>
      <c r="AQ682">
        <f t="shared" si="57"/>
        <v>9</v>
      </c>
      <c r="AR682" t="str">
        <f t="shared" si="58"/>
        <v>저</v>
      </c>
    </row>
    <row r="683" spans="32:44" x14ac:dyDescent="0.3">
      <c r="AF683" s="8" t="e" cm="1">
        <f t="array" ref="AF6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3" s="8" t="e" cm="1">
        <f t="array" ref="AG683">_xlfn.TEXTJOIN(",",TRUE,IF(지하철역사_IC!$B$2:$B$1282=AF683,지하철역사_IC!$A$2:$A$1282,""))</f>
        <v>#VALUE!</v>
      </c>
      <c r="AH683" s="9" t="e" cm="1">
        <f t="array" ref="AH683">RADIANS(SMALL(SQRT((지하철역사_IC!$D$2:$D$1282-표3_[[#This Row],[위도]])^2+(지하철역사_IC!$E$2:$E$1282-표3_[[#This Row],[경도]])^2),1))*6378137</f>
        <v>#VALUE!</v>
      </c>
      <c r="AI683" s="8" t="e" cm="1">
        <f t="array" ref="AI683">_xlfn.LET(_xlpm.data,(지하철역사_IC!$V$2:$V$225-표3_[[#This Row],[위도]])^2+(지하철역사_IC!$T$2:$T$225-표3_[[#This Row],[경도]])^2,INDEX(지하철역사_IC!$Q$2:$Q$439,MATCH(MIN(_xlpm.data),_xlpm.data,0)))</f>
        <v>#VALUE!</v>
      </c>
      <c r="AJ683" s="8" t="e" cm="1">
        <f t="array" ref="AJ683">_xlfn.TEXTJOIN(",",TRUE,IF(지하철역사_IC!$Q$2:$Q$439=AI683,지하철역사_IC!$P$2:$P$439,""))</f>
        <v>#VALUE!</v>
      </c>
      <c r="AK683" s="9" t="e" cm="1">
        <f t="array" ref="AK683">RADIANS(SMALL(SQRT((지하철역사_IC!$V$2:$V$439-표3_[[#This Row],[위도]])^2+(지하철역사_IC!$T$2:$T$439-표3_[[#This Row],[경도]])^2),1))*6378137</f>
        <v>#VALUE!</v>
      </c>
      <c r="AL683" t="str" cm="1">
        <f t="array" ref="AL6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3" t="e" cm="1">
        <f t="array" ref="AM683">kakaolatlon(표3_[[#This Row],[위도]],표3_[[#This Row],[경도]],"parcel")</f>
        <v>#VALUE!</v>
      </c>
      <c r="AN683" t="e">
        <f t="shared" si="54"/>
        <v>#VALUE!</v>
      </c>
      <c r="AO683" t="e">
        <f t="shared" si="55"/>
        <v>#VALUE!</v>
      </c>
      <c r="AP683" t="e">
        <f t="shared" si="56"/>
        <v>#VALUE!</v>
      </c>
      <c r="AQ683">
        <f t="shared" si="57"/>
        <v>9</v>
      </c>
      <c r="AR683" t="str">
        <f t="shared" si="58"/>
        <v>저</v>
      </c>
    </row>
    <row r="684" spans="32:44" x14ac:dyDescent="0.3">
      <c r="AF684" s="8" t="e" cm="1">
        <f t="array" ref="AF6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4" s="8" t="e" cm="1">
        <f t="array" ref="AG684">_xlfn.TEXTJOIN(",",TRUE,IF(지하철역사_IC!$B$2:$B$1282=AF684,지하철역사_IC!$A$2:$A$1282,""))</f>
        <v>#VALUE!</v>
      </c>
      <c r="AH684" s="9" t="e" cm="1">
        <f t="array" ref="AH684">RADIANS(SMALL(SQRT((지하철역사_IC!$D$2:$D$1282-표3_[[#This Row],[위도]])^2+(지하철역사_IC!$E$2:$E$1282-표3_[[#This Row],[경도]])^2),1))*6378137</f>
        <v>#VALUE!</v>
      </c>
      <c r="AI684" s="8" t="e" cm="1">
        <f t="array" ref="AI684">_xlfn.LET(_xlpm.data,(지하철역사_IC!$V$2:$V$225-표3_[[#This Row],[위도]])^2+(지하철역사_IC!$T$2:$T$225-표3_[[#This Row],[경도]])^2,INDEX(지하철역사_IC!$Q$2:$Q$439,MATCH(MIN(_xlpm.data),_xlpm.data,0)))</f>
        <v>#VALUE!</v>
      </c>
      <c r="AJ684" s="8" t="e" cm="1">
        <f t="array" ref="AJ684">_xlfn.TEXTJOIN(",",TRUE,IF(지하철역사_IC!$Q$2:$Q$439=AI684,지하철역사_IC!$P$2:$P$439,""))</f>
        <v>#VALUE!</v>
      </c>
      <c r="AK684" s="9" t="e" cm="1">
        <f t="array" ref="AK684">RADIANS(SMALL(SQRT((지하철역사_IC!$V$2:$V$439-표3_[[#This Row],[위도]])^2+(지하철역사_IC!$T$2:$T$439-표3_[[#This Row],[경도]])^2),1))*6378137</f>
        <v>#VALUE!</v>
      </c>
      <c r="AL684" t="str" cm="1">
        <f t="array" ref="AL6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4" t="e" cm="1">
        <f t="array" ref="AM684">kakaolatlon(표3_[[#This Row],[위도]],표3_[[#This Row],[경도]],"parcel")</f>
        <v>#VALUE!</v>
      </c>
      <c r="AN684" t="e">
        <f t="shared" si="54"/>
        <v>#VALUE!</v>
      </c>
      <c r="AO684" t="e">
        <f t="shared" si="55"/>
        <v>#VALUE!</v>
      </c>
      <c r="AP684" t="e">
        <f t="shared" si="56"/>
        <v>#VALUE!</v>
      </c>
      <c r="AQ684">
        <f t="shared" si="57"/>
        <v>9</v>
      </c>
      <c r="AR684" t="str">
        <f t="shared" si="58"/>
        <v>저</v>
      </c>
    </row>
    <row r="685" spans="32:44" x14ac:dyDescent="0.3">
      <c r="AF685" s="8" t="e" cm="1">
        <f t="array" ref="AF6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5" s="8" t="e" cm="1">
        <f t="array" ref="AG685">_xlfn.TEXTJOIN(",",TRUE,IF(지하철역사_IC!$B$2:$B$1282=AF685,지하철역사_IC!$A$2:$A$1282,""))</f>
        <v>#VALUE!</v>
      </c>
      <c r="AH685" s="9" t="e" cm="1">
        <f t="array" ref="AH685">RADIANS(SMALL(SQRT((지하철역사_IC!$D$2:$D$1282-표3_[[#This Row],[위도]])^2+(지하철역사_IC!$E$2:$E$1282-표3_[[#This Row],[경도]])^2),1))*6378137</f>
        <v>#VALUE!</v>
      </c>
      <c r="AI685" s="8" t="e" cm="1">
        <f t="array" ref="AI685">_xlfn.LET(_xlpm.data,(지하철역사_IC!$V$2:$V$225-표3_[[#This Row],[위도]])^2+(지하철역사_IC!$T$2:$T$225-표3_[[#This Row],[경도]])^2,INDEX(지하철역사_IC!$Q$2:$Q$439,MATCH(MIN(_xlpm.data),_xlpm.data,0)))</f>
        <v>#VALUE!</v>
      </c>
      <c r="AJ685" s="8" t="e" cm="1">
        <f t="array" ref="AJ685">_xlfn.TEXTJOIN(",",TRUE,IF(지하철역사_IC!$Q$2:$Q$439=AI685,지하철역사_IC!$P$2:$P$439,""))</f>
        <v>#VALUE!</v>
      </c>
      <c r="AK685" s="9" t="e" cm="1">
        <f t="array" ref="AK685">RADIANS(SMALL(SQRT((지하철역사_IC!$V$2:$V$439-표3_[[#This Row],[위도]])^2+(지하철역사_IC!$T$2:$T$439-표3_[[#This Row],[경도]])^2),1))*6378137</f>
        <v>#VALUE!</v>
      </c>
      <c r="AL685" t="str" cm="1">
        <f t="array" ref="AL6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5" t="e" cm="1">
        <f t="array" ref="AM685">kakaolatlon(표3_[[#This Row],[위도]],표3_[[#This Row],[경도]],"parcel")</f>
        <v>#VALUE!</v>
      </c>
      <c r="AN685" t="e">
        <f t="shared" si="54"/>
        <v>#VALUE!</v>
      </c>
      <c r="AO685" t="e">
        <f t="shared" si="55"/>
        <v>#VALUE!</v>
      </c>
      <c r="AP685" t="e">
        <f t="shared" si="56"/>
        <v>#VALUE!</v>
      </c>
      <c r="AQ685">
        <f t="shared" si="57"/>
        <v>9</v>
      </c>
      <c r="AR685" t="str">
        <f t="shared" si="58"/>
        <v>저</v>
      </c>
    </row>
    <row r="686" spans="32:44" x14ac:dyDescent="0.3">
      <c r="AF686" s="8" t="e" cm="1">
        <f t="array" ref="AF6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6" s="8" t="e" cm="1">
        <f t="array" ref="AG686">_xlfn.TEXTJOIN(",",TRUE,IF(지하철역사_IC!$B$2:$B$1282=AF686,지하철역사_IC!$A$2:$A$1282,""))</f>
        <v>#VALUE!</v>
      </c>
      <c r="AH686" s="9" t="e" cm="1">
        <f t="array" ref="AH686">RADIANS(SMALL(SQRT((지하철역사_IC!$D$2:$D$1282-표3_[[#This Row],[위도]])^2+(지하철역사_IC!$E$2:$E$1282-표3_[[#This Row],[경도]])^2),1))*6378137</f>
        <v>#VALUE!</v>
      </c>
      <c r="AI686" s="8" t="e" cm="1">
        <f t="array" ref="AI686">_xlfn.LET(_xlpm.data,(지하철역사_IC!$V$2:$V$225-표3_[[#This Row],[위도]])^2+(지하철역사_IC!$T$2:$T$225-표3_[[#This Row],[경도]])^2,INDEX(지하철역사_IC!$Q$2:$Q$439,MATCH(MIN(_xlpm.data),_xlpm.data,0)))</f>
        <v>#VALUE!</v>
      </c>
      <c r="AJ686" s="8" t="e" cm="1">
        <f t="array" ref="AJ686">_xlfn.TEXTJOIN(",",TRUE,IF(지하철역사_IC!$Q$2:$Q$439=AI686,지하철역사_IC!$P$2:$P$439,""))</f>
        <v>#VALUE!</v>
      </c>
      <c r="AK686" s="9" t="e" cm="1">
        <f t="array" ref="AK686">RADIANS(SMALL(SQRT((지하철역사_IC!$V$2:$V$439-표3_[[#This Row],[위도]])^2+(지하철역사_IC!$T$2:$T$439-표3_[[#This Row],[경도]])^2),1))*6378137</f>
        <v>#VALUE!</v>
      </c>
      <c r="AL686" t="str" cm="1">
        <f t="array" ref="AL6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6" t="e" cm="1">
        <f t="array" ref="AM686">kakaolatlon(표3_[[#This Row],[위도]],표3_[[#This Row],[경도]],"parcel")</f>
        <v>#VALUE!</v>
      </c>
      <c r="AN686" t="e">
        <f t="shared" si="54"/>
        <v>#VALUE!</v>
      </c>
      <c r="AO686" t="e">
        <f t="shared" si="55"/>
        <v>#VALUE!</v>
      </c>
      <c r="AP686" t="e">
        <f t="shared" si="56"/>
        <v>#VALUE!</v>
      </c>
      <c r="AQ686">
        <f t="shared" si="57"/>
        <v>9</v>
      </c>
      <c r="AR686" t="str">
        <f t="shared" si="58"/>
        <v>저</v>
      </c>
    </row>
    <row r="687" spans="32:44" x14ac:dyDescent="0.3">
      <c r="AF687" s="8" t="e" cm="1">
        <f t="array" ref="AF6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7" s="8" t="e" cm="1">
        <f t="array" ref="AG687">_xlfn.TEXTJOIN(",",TRUE,IF(지하철역사_IC!$B$2:$B$1282=AF687,지하철역사_IC!$A$2:$A$1282,""))</f>
        <v>#VALUE!</v>
      </c>
      <c r="AH687" s="9" t="e" cm="1">
        <f t="array" ref="AH687">RADIANS(SMALL(SQRT((지하철역사_IC!$D$2:$D$1282-표3_[[#This Row],[위도]])^2+(지하철역사_IC!$E$2:$E$1282-표3_[[#This Row],[경도]])^2),1))*6378137</f>
        <v>#VALUE!</v>
      </c>
      <c r="AI687" s="8" t="e" cm="1">
        <f t="array" ref="AI687">_xlfn.LET(_xlpm.data,(지하철역사_IC!$V$2:$V$225-표3_[[#This Row],[위도]])^2+(지하철역사_IC!$T$2:$T$225-표3_[[#This Row],[경도]])^2,INDEX(지하철역사_IC!$Q$2:$Q$439,MATCH(MIN(_xlpm.data),_xlpm.data,0)))</f>
        <v>#VALUE!</v>
      </c>
      <c r="AJ687" s="8" t="e" cm="1">
        <f t="array" ref="AJ687">_xlfn.TEXTJOIN(",",TRUE,IF(지하철역사_IC!$Q$2:$Q$439=AI687,지하철역사_IC!$P$2:$P$439,""))</f>
        <v>#VALUE!</v>
      </c>
      <c r="AK687" s="9" t="e" cm="1">
        <f t="array" ref="AK687">RADIANS(SMALL(SQRT((지하철역사_IC!$V$2:$V$439-표3_[[#This Row],[위도]])^2+(지하철역사_IC!$T$2:$T$439-표3_[[#This Row],[경도]])^2),1))*6378137</f>
        <v>#VALUE!</v>
      </c>
      <c r="AL687" t="str" cm="1">
        <f t="array" ref="AL6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7" t="e" cm="1">
        <f t="array" ref="AM687">kakaolatlon(표3_[[#This Row],[위도]],표3_[[#This Row],[경도]],"parcel")</f>
        <v>#VALUE!</v>
      </c>
      <c r="AN687" t="e">
        <f t="shared" si="54"/>
        <v>#VALUE!</v>
      </c>
      <c r="AO687" t="e">
        <f t="shared" si="55"/>
        <v>#VALUE!</v>
      </c>
      <c r="AP687" t="e">
        <f t="shared" si="56"/>
        <v>#VALUE!</v>
      </c>
      <c r="AQ687">
        <f t="shared" si="57"/>
        <v>9</v>
      </c>
      <c r="AR687" t="str">
        <f t="shared" si="58"/>
        <v>저</v>
      </c>
    </row>
    <row r="688" spans="32:44" x14ac:dyDescent="0.3">
      <c r="AF688" s="8" t="e" cm="1">
        <f t="array" ref="AF6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8" s="8" t="e" cm="1">
        <f t="array" ref="AG688">_xlfn.TEXTJOIN(",",TRUE,IF(지하철역사_IC!$B$2:$B$1282=AF688,지하철역사_IC!$A$2:$A$1282,""))</f>
        <v>#VALUE!</v>
      </c>
      <c r="AH688" s="9" t="e" cm="1">
        <f t="array" ref="AH688">RADIANS(SMALL(SQRT((지하철역사_IC!$D$2:$D$1282-표3_[[#This Row],[위도]])^2+(지하철역사_IC!$E$2:$E$1282-표3_[[#This Row],[경도]])^2),1))*6378137</f>
        <v>#VALUE!</v>
      </c>
      <c r="AI688" s="8" t="e" cm="1">
        <f t="array" ref="AI688">_xlfn.LET(_xlpm.data,(지하철역사_IC!$V$2:$V$225-표3_[[#This Row],[위도]])^2+(지하철역사_IC!$T$2:$T$225-표3_[[#This Row],[경도]])^2,INDEX(지하철역사_IC!$Q$2:$Q$439,MATCH(MIN(_xlpm.data),_xlpm.data,0)))</f>
        <v>#VALUE!</v>
      </c>
      <c r="AJ688" s="8" t="e" cm="1">
        <f t="array" ref="AJ688">_xlfn.TEXTJOIN(",",TRUE,IF(지하철역사_IC!$Q$2:$Q$439=AI688,지하철역사_IC!$P$2:$P$439,""))</f>
        <v>#VALUE!</v>
      </c>
      <c r="AK688" s="9" t="e" cm="1">
        <f t="array" ref="AK688">RADIANS(SMALL(SQRT((지하철역사_IC!$V$2:$V$439-표3_[[#This Row],[위도]])^2+(지하철역사_IC!$T$2:$T$439-표3_[[#This Row],[경도]])^2),1))*6378137</f>
        <v>#VALUE!</v>
      </c>
      <c r="AL688" t="str" cm="1">
        <f t="array" ref="AL6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8" t="e" cm="1">
        <f t="array" ref="AM688">kakaolatlon(표3_[[#This Row],[위도]],표3_[[#This Row],[경도]],"parcel")</f>
        <v>#VALUE!</v>
      </c>
      <c r="AN688" t="e">
        <f t="shared" si="54"/>
        <v>#VALUE!</v>
      </c>
      <c r="AO688" t="e">
        <f t="shared" si="55"/>
        <v>#VALUE!</v>
      </c>
      <c r="AP688" t="e">
        <f t="shared" si="56"/>
        <v>#VALUE!</v>
      </c>
      <c r="AQ688">
        <f t="shared" si="57"/>
        <v>9</v>
      </c>
      <c r="AR688" t="str">
        <f t="shared" si="58"/>
        <v>저</v>
      </c>
    </row>
    <row r="689" spans="32:44" x14ac:dyDescent="0.3">
      <c r="AF689" s="8" t="e" cm="1">
        <f t="array" ref="AF6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89" s="8" t="e" cm="1">
        <f t="array" ref="AG689">_xlfn.TEXTJOIN(",",TRUE,IF(지하철역사_IC!$B$2:$B$1282=AF689,지하철역사_IC!$A$2:$A$1282,""))</f>
        <v>#VALUE!</v>
      </c>
      <c r="AH689" s="9" t="e" cm="1">
        <f t="array" ref="AH689">RADIANS(SMALL(SQRT((지하철역사_IC!$D$2:$D$1282-표3_[[#This Row],[위도]])^2+(지하철역사_IC!$E$2:$E$1282-표3_[[#This Row],[경도]])^2),1))*6378137</f>
        <v>#VALUE!</v>
      </c>
      <c r="AI689" s="8" t="e" cm="1">
        <f t="array" ref="AI689">_xlfn.LET(_xlpm.data,(지하철역사_IC!$V$2:$V$225-표3_[[#This Row],[위도]])^2+(지하철역사_IC!$T$2:$T$225-표3_[[#This Row],[경도]])^2,INDEX(지하철역사_IC!$Q$2:$Q$439,MATCH(MIN(_xlpm.data),_xlpm.data,0)))</f>
        <v>#VALUE!</v>
      </c>
      <c r="AJ689" s="8" t="e" cm="1">
        <f t="array" ref="AJ689">_xlfn.TEXTJOIN(",",TRUE,IF(지하철역사_IC!$Q$2:$Q$439=AI689,지하철역사_IC!$P$2:$P$439,""))</f>
        <v>#VALUE!</v>
      </c>
      <c r="AK689" s="9" t="e" cm="1">
        <f t="array" ref="AK689">RADIANS(SMALL(SQRT((지하철역사_IC!$V$2:$V$439-표3_[[#This Row],[위도]])^2+(지하철역사_IC!$T$2:$T$439-표3_[[#This Row],[경도]])^2),1))*6378137</f>
        <v>#VALUE!</v>
      </c>
      <c r="AL689" t="str" cm="1">
        <f t="array" ref="AL6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89" t="e" cm="1">
        <f t="array" ref="AM689">kakaolatlon(표3_[[#This Row],[위도]],표3_[[#This Row],[경도]],"parcel")</f>
        <v>#VALUE!</v>
      </c>
      <c r="AN689" t="e">
        <f t="shared" si="54"/>
        <v>#VALUE!</v>
      </c>
      <c r="AO689" t="e">
        <f t="shared" si="55"/>
        <v>#VALUE!</v>
      </c>
      <c r="AP689" t="e">
        <f t="shared" si="56"/>
        <v>#VALUE!</v>
      </c>
      <c r="AQ689">
        <f t="shared" si="57"/>
        <v>9</v>
      </c>
      <c r="AR689" t="str">
        <f t="shared" si="58"/>
        <v>저</v>
      </c>
    </row>
    <row r="690" spans="32:44" x14ac:dyDescent="0.3">
      <c r="AF690" s="8" t="e" cm="1">
        <f t="array" ref="AF6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0" s="8" t="e" cm="1">
        <f t="array" ref="AG690">_xlfn.TEXTJOIN(",",TRUE,IF(지하철역사_IC!$B$2:$B$1282=AF690,지하철역사_IC!$A$2:$A$1282,""))</f>
        <v>#VALUE!</v>
      </c>
      <c r="AH690" s="9" t="e" cm="1">
        <f t="array" ref="AH690">RADIANS(SMALL(SQRT((지하철역사_IC!$D$2:$D$1282-표3_[[#This Row],[위도]])^2+(지하철역사_IC!$E$2:$E$1282-표3_[[#This Row],[경도]])^2),1))*6378137</f>
        <v>#VALUE!</v>
      </c>
      <c r="AI690" s="8" t="e" cm="1">
        <f t="array" ref="AI690">_xlfn.LET(_xlpm.data,(지하철역사_IC!$V$2:$V$225-표3_[[#This Row],[위도]])^2+(지하철역사_IC!$T$2:$T$225-표3_[[#This Row],[경도]])^2,INDEX(지하철역사_IC!$Q$2:$Q$439,MATCH(MIN(_xlpm.data),_xlpm.data,0)))</f>
        <v>#VALUE!</v>
      </c>
      <c r="AJ690" s="8" t="e" cm="1">
        <f t="array" ref="AJ690">_xlfn.TEXTJOIN(",",TRUE,IF(지하철역사_IC!$Q$2:$Q$439=AI690,지하철역사_IC!$P$2:$P$439,""))</f>
        <v>#VALUE!</v>
      </c>
      <c r="AK690" s="9" t="e" cm="1">
        <f t="array" ref="AK690">RADIANS(SMALL(SQRT((지하철역사_IC!$V$2:$V$439-표3_[[#This Row],[위도]])^2+(지하철역사_IC!$T$2:$T$439-표3_[[#This Row],[경도]])^2),1))*6378137</f>
        <v>#VALUE!</v>
      </c>
      <c r="AL690" t="str" cm="1">
        <f t="array" ref="AL6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0" t="e" cm="1">
        <f t="array" ref="AM690">kakaolatlon(표3_[[#This Row],[위도]],표3_[[#This Row],[경도]],"parcel")</f>
        <v>#VALUE!</v>
      </c>
      <c r="AN690" t="e">
        <f t="shared" si="54"/>
        <v>#VALUE!</v>
      </c>
      <c r="AO690" t="e">
        <f t="shared" si="55"/>
        <v>#VALUE!</v>
      </c>
      <c r="AP690" t="e">
        <f t="shared" si="56"/>
        <v>#VALUE!</v>
      </c>
      <c r="AQ690">
        <f t="shared" si="57"/>
        <v>9</v>
      </c>
      <c r="AR690" t="str">
        <f t="shared" si="58"/>
        <v>저</v>
      </c>
    </row>
    <row r="691" spans="32:44" x14ac:dyDescent="0.3">
      <c r="AF691" s="8" t="e" cm="1">
        <f t="array" ref="AF6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1" s="8" t="e" cm="1">
        <f t="array" ref="AG691">_xlfn.TEXTJOIN(",",TRUE,IF(지하철역사_IC!$B$2:$B$1282=AF691,지하철역사_IC!$A$2:$A$1282,""))</f>
        <v>#VALUE!</v>
      </c>
      <c r="AH691" s="9" t="e" cm="1">
        <f t="array" ref="AH691">RADIANS(SMALL(SQRT((지하철역사_IC!$D$2:$D$1282-표3_[[#This Row],[위도]])^2+(지하철역사_IC!$E$2:$E$1282-표3_[[#This Row],[경도]])^2),1))*6378137</f>
        <v>#VALUE!</v>
      </c>
      <c r="AI691" s="8" t="e" cm="1">
        <f t="array" ref="AI691">_xlfn.LET(_xlpm.data,(지하철역사_IC!$V$2:$V$225-표3_[[#This Row],[위도]])^2+(지하철역사_IC!$T$2:$T$225-표3_[[#This Row],[경도]])^2,INDEX(지하철역사_IC!$Q$2:$Q$439,MATCH(MIN(_xlpm.data),_xlpm.data,0)))</f>
        <v>#VALUE!</v>
      </c>
      <c r="AJ691" s="8" t="e" cm="1">
        <f t="array" ref="AJ691">_xlfn.TEXTJOIN(",",TRUE,IF(지하철역사_IC!$Q$2:$Q$439=AI691,지하철역사_IC!$P$2:$P$439,""))</f>
        <v>#VALUE!</v>
      </c>
      <c r="AK691" s="9" t="e" cm="1">
        <f t="array" ref="AK691">RADIANS(SMALL(SQRT((지하철역사_IC!$V$2:$V$439-표3_[[#This Row],[위도]])^2+(지하철역사_IC!$T$2:$T$439-표3_[[#This Row],[경도]])^2),1))*6378137</f>
        <v>#VALUE!</v>
      </c>
      <c r="AL691" t="str" cm="1">
        <f t="array" ref="AL6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1" t="e" cm="1">
        <f t="array" ref="AM691">kakaolatlon(표3_[[#This Row],[위도]],표3_[[#This Row],[경도]],"parcel")</f>
        <v>#VALUE!</v>
      </c>
      <c r="AN691" t="e">
        <f t="shared" si="54"/>
        <v>#VALUE!</v>
      </c>
      <c r="AO691" t="e">
        <f t="shared" si="55"/>
        <v>#VALUE!</v>
      </c>
      <c r="AP691" t="e">
        <f t="shared" si="56"/>
        <v>#VALUE!</v>
      </c>
      <c r="AQ691">
        <f t="shared" si="57"/>
        <v>9</v>
      </c>
      <c r="AR691" t="str">
        <f t="shared" si="58"/>
        <v>저</v>
      </c>
    </row>
    <row r="692" spans="32:44" x14ac:dyDescent="0.3">
      <c r="AF692" s="8" t="e" cm="1">
        <f t="array" ref="AF6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2" s="8" t="e" cm="1">
        <f t="array" ref="AG692">_xlfn.TEXTJOIN(",",TRUE,IF(지하철역사_IC!$B$2:$B$1282=AF692,지하철역사_IC!$A$2:$A$1282,""))</f>
        <v>#VALUE!</v>
      </c>
      <c r="AH692" s="9" t="e" cm="1">
        <f t="array" ref="AH692">RADIANS(SMALL(SQRT((지하철역사_IC!$D$2:$D$1282-표3_[[#This Row],[위도]])^2+(지하철역사_IC!$E$2:$E$1282-표3_[[#This Row],[경도]])^2),1))*6378137</f>
        <v>#VALUE!</v>
      </c>
      <c r="AI692" s="8" t="e" cm="1">
        <f t="array" ref="AI692">_xlfn.LET(_xlpm.data,(지하철역사_IC!$V$2:$V$225-표3_[[#This Row],[위도]])^2+(지하철역사_IC!$T$2:$T$225-표3_[[#This Row],[경도]])^2,INDEX(지하철역사_IC!$Q$2:$Q$439,MATCH(MIN(_xlpm.data),_xlpm.data,0)))</f>
        <v>#VALUE!</v>
      </c>
      <c r="AJ692" s="8" t="e" cm="1">
        <f t="array" ref="AJ692">_xlfn.TEXTJOIN(",",TRUE,IF(지하철역사_IC!$Q$2:$Q$439=AI692,지하철역사_IC!$P$2:$P$439,""))</f>
        <v>#VALUE!</v>
      </c>
      <c r="AK692" s="9" t="e" cm="1">
        <f t="array" ref="AK692">RADIANS(SMALL(SQRT((지하철역사_IC!$V$2:$V$439-표3_[[#This Row],[위도]])^2+(지하철역사_IC!$T$2:$T$439-표3_[[#This Row],[경도]])^2),1))*6378137</f>
        <v>#VALUE!</v>
      </c>
      <c r="AL692" t="str" cm="1">
        <f t="array" ref="AL6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2" t="e" cm="1">
        <f t="array" ref="AM692">kakaolatlon(표3_[[#This Row],[위도]],표3_[[#This Row],[경도]],"parcel")</f>
        <v>#VALUE!</v>
      </c>
      <c r="AN692" t="e">
        <f t="shared" si="54"/>
        <v>#VALUE!</v>
      </c>
      <c r="AO692" t="e">
        <f t="shared" si="55"/>
        <v>#VALUE!</v>
      </c>
      <c r="AP692" t="e">
        <f t="shared" si="56"/>
        <v>#VALUE!</v>
      </c>
      <c r="AQ692">
        <f t="shared" si="57"/>
        <v>9</v>
      </c>
      <c r="AR692" t="str">
        <f t="shared" si="58"/>
        <v>저</v>
      </c>
    </row>
    <row r="693" spans="32:44" x14ac:dyDescent="0.3">
      <c r="AF693" s="8" t="e" cm="1">
        <f t="array" ref="AF6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3" s="8" t="e" cm="1">
        <f t="array" ref="AG693">_xlfn.TEXTJOIN(",",TRUE,IF(지하철역사_IC!$B$2:$B$1282=AF693,지하철역사_IC!$A$2:$A$1282,""))</f>
        <v>#VALUE!</v>
      </c>
      <c r="AH693" s="9" t="e" cm="1">
        <f t="array" ref="AH693">RADIANS(SMALL(SQRT((지하철역사_IC!$D$2:$D$1282-표3_[[#This Row],[위도]])^2+(지하철역사_IC!$E$2:$E$1282-표3_[[#This Row],[경도]])^2),1))*6378137</f>
        <v>#VALUE!</v>
      </c>
      <c r="AI693" s="8" t="e" cm="1">
        <f t="array" ref="AI693">_xlfn.LET(_xlpm.data,(지하철역사_IC!$V$2:$V$225-표3_[[#This Row],[위도]])^2+(지하철역사_IC!$T$2:$T$225-표3_[[#This Row],[경도]])^2,INDEX(지하철역사_IC!$Q$2:$Q$439,MATCH(MIN(_xlpm.data),_xlpm.data,0)))</f>
        <v>#VALUE!</v>
      </c>
      <c r="AJ693" s="8" t="e" cm="1">
        <f t="array" ref="AJ693">_xlfn.TEXTJOIN(",",TRUE,IF(지하철역사_IC!$Q$2:$Q$439=AI693,지하철역사_IC!$P$2:$P$439,""))</f>
        <v>#VALUE!</v>
      </c>
      <c r="AK693" s="9" t="e" cm="1">
        <f t="array" ref="AK693">RADIANS(SMALL(SQRT((지하철역사_IC!$V$2:$V$439-표3_[[#This Row],[위도]])^2+(지하철역사_IC!$T$2:$T$439-표3_[[#This Row],[경도]])^2),1))*6378137</f>
        <v>#VALUE!</v>
      </c>
      <c r="AL693" t="str" cm="1">
        <f t="array" ref="AL6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3" t="e" cm="1">
        <f t="array" ref="AM693">kakaolatlon(표3_[[#This Row],[위도]],표3_[[#This Row],[경도]],"parcel")</f>
        <v>#VALUE!</v>
      </c>
      <c r="AN693" t="e">
        <f t="shared" si="54"/>
        <v>#VALUE!</v>
      </c>
      <c r="AO693" t="e">
        <f t="shared" si="55"/>
        <v>#VALUE!</v>
      </c>
      <c r="AP693" t="e">
        <f t="shared" si="56"/>
        <v>#VALUE!</v>
      </c>
      <c r="AQ693">
        <f t="shared" si="57"/>
        <v>9</v>
      </c>
      <c r="AR693" t="str">
        <f t="shared" si="58"/>
        <v>저</v>
      </c>
    </row>
    <row r="694" spans="32:44" x14ac:dyDescent="0.3">
      <c r="AF694" s="8" t="e" cm="1">
        <f t="array" ref="AF6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4" s="8" t="e" cm="1">
        <f t="array" ref="AG694">_xlfn.TEXTJOIN(",",TRUE,IF(지하철역사_IC!$B$2:$B$1282=AF694,지하철역사_IC!$A$2:$A$1282,""))</f>
        <v>#VALUE!</v>
      </c>
      <c r="AH694" s="9" t="e" cm="1">
        <f t="array" ref="AH694">RADIANS(SMALL(SQRT((지하철역사_IC!$D$2:$D$1282-표3_[[#This Row],[위도]])^2+(지하철역사_IC!$E$2:$E$1282-표3_[[#This Row],[경도]])^2),1))*6378137</f>
        <v>#VALUE!</v>
      </c>
      <c r="AI694" s="8" t="e" cm="1">
        <f t="array" ref="AI694">_xlfn.LET(_xlpm.data,(지하철역사_IC!$V$2:$V$225-표3_[[#This Row],[위도]])^2+(지하철역사_IC!$T$2:$T$225-표3_[[#This Row],[경도]])^2,INDEX(지하철역사_IC!$Q$2:$Q$439,MATCH(MIN(_xlpm.data),_xlpm.data,0)))</f>
        <v>#VALUE!</v>
      </c>
      <c r="AJ694" s="8" t="e" cm="1">
        <f t="array" ref="AJ694">_xlfn.TEXTJOIN(",",TRUE,IF(지하철역사_IC!$Q$2:$Q$439=AI694,지하철역사_IC!$P$2:$P$439,""))</f>
        <v>#VALUE!</v>
      </c>
      <c r="AK694" s="9" t="e" cm="1">
        <f t="array" ref="AK694">RADIANS(SMALL(SQRT((지하철역사_IC!$V$2:$V$439-표3_[[#This Row],[위도]])^2+(지하철역사_IC!$T$2:$T$439-표3_[[#This Row],[경도]])^2),1))*6378137</f>
        <v>#VALUE!</v>
      </c>
      <c r="AL694" t="str" cm="1">
        <f t="array" ref="AL6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4" t="e" cm="1">
        <f t="array" ref="AM694">kakaolatlon(표3_[[#This Row],[위도]],표3_[[#This Row],[경도]],"parcel")</f>
        <v>#VALUE!</v>
      </c>
      <c r="AN694" t="e">
        <f t="shared" si="54"/>
        <v>#VALUE!</v>
      </c>
      <c r="AO694" t="e">
        <f t="shared" si="55"/>
        <v>#VALUE!</v>
      </c>
      <c r="AP694" t="e">
        <f t="shared" si="56"/>
        <v>#VALUE!</v>
      </c>
      <c r="AQ694">
        <f t="shared" si="57"/>
        <v>9</v>
      </c>
      <c r="AR694" t="str">
        <f t="shared" si="58"/>
        <v>저</v>
      </c>
    </row>
    <row r="695" spans="32:44" x14ac:dyDescent="0.3">
      <c r="AF695" s="8" t="e" cm="1">
        <f t="array" ref="AF6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5" s="8" t="e" cm="1">
        <f t="array" ref="AG695">_xlfn.TEXTJOIN(",",TRUE,IF(지하철역사_IC!$B$2:$B$1282=AF695,지하철역사_IC!$A$2:$A$1282,""))</f>
        <v>#VALUE!</v>
      </c>
      <c r="AH695" s="9" t="e" cm="1">
        <f t="array" ref="AH695">RADIANS(SMALL(SQRT((지하철역사_IC!$D$2:$D$1282-표3_[[#This Row],[위도]])^2+(지하철역사_IC!$E$2:$E$1282-표3_[[#This Row],[경도]])^2),1))*6378137</f>
        <v>#VALUE!</v>
      </c>
      <c r="AI695" s="8" t="e" cm="1">
        <f t="array" ref="AI695">_xlfn.LET(_xlpm.data,(지하철역사_IC!$V$2:$V$225-표3_[[#This Row],[위도]])^2+(지하철역사_IC!$T$2:$T$225-표3_[[#This Row],[경도]])^2,INDEX(지하철역사_IC!$Q$2:$Q$439,MATCH(MIN(_xlpm.data),_xlpm.data,0)))</f>
        <v>#VALUE!</v>
      </c>
      <c r="AJ695" s="8" t="e" cm="1">
        <f t="array" ref="AJ695">_xlfn.TEXTJOIN(",",TRUE,IF(지하철역사_IC!$Q$2:$Q$439=AI695,지하철역사_IC!$P$2:$P$439,""))</f>
        <v>#VALUE!</v>
      </c>
      <c r="AK695" s="9" t="e" cm="1">
        <f t="array" ref="AK695">RADIANS(SMALL(SQRT((지하철역사_IC!$V$2:$V$439-표3_[[#This Row],[위도]])^2+(지하철역사_IC!$T$2:$T$439-표3_[[#This Row],[경도]])^2),1))*6378137</f>
        <v>#VALUE!</v>
      </c>
      <c r="AL695" t="str" cm="1">
        <f t="array" ref="AL6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5" t="e" cm="1">
        <f t="array" ref="AM695">kakaolatlon(표3_[[#This Row],[위도]],표3_[[#This Row],[경도]],"parcel")</f>
        <v>#VALUE!</v>
      </c>
      <c r="AN695" t="e">
        <f t="shared" si="54"/>
        <v>#VALUE!</v>
      </c>
      <c r="AO695" t="e">
        <f t="shared" si="55"/>
        <v>#VALUE!</v>
      </c>
      <c r="AP695" t="e">
        <f t="shared" si="56"/>
        <v>#VALUE!</v>
      </c>
      <c r="AQ695">
        <f t="shared" si="57"/>
        <v>9</v>
      </c>
      <c r="AR695" t="str">
        <f t="shared" si="58"/>
        <v>저</v>
      </c>
    </row>
    <row r="696" spans="32:44" x14ac:dyDescent="0.3">
      <c r="AF696" s="8" t="e" cm="1">
        <f t="array" ref="AF6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6" s="8" t="e" cm="1">
        <f t="array" ref="AG696">_xlfn.TEXTJOIN(",",TRUE,IF(지하철역사_IC!$B$2:$B$1282=AF696,지하철역사_IC!$A$2:$A$1282,""))</f>
        <v>#VALUE!</v>
      </c>
      <c r="AH696" s="9" t="e" cm="1">
        <f t="array" ref="AH696">RADIANS(SMALL(SQRT((지하철역사_IC!$D$2:$D$1282-표3_[[#This Row],[위도]])^2+(지하철역사_IC!$E$2:$E$1282-표3_[[#This Row],[경도]])^2),1))*6378137</f>
        <v>#VALUE!</v>
      </c>
      <c r="AI696" s="8" t="e" cm="1">
        <f t="array" ref="AI696">_xlfn.LET(_xlpm.data,(지하철역사_IC!$V$2:$V$225-표3_[[#This Row],[위도]])^2+(지하철역사_IC!$T$2:$T$225-표3_[[#This Row],[경도]])^2,INDEX(지하철역사_IC!$Q$2:$Q$439,MATCH(MIN(_xlpm.data),_xlpm.data,0)))</f>
        <v>#VALUE!</v>
      </c>
      <c r="AJ696" s="8" t="e" cm="1">
        <f t="array" ref="AJ696">_xlfn.TEXTJOIN(",",TRUE,IF(지하철역사_IC!$Q$2:$Q$439=AI696,지하철역사_IC!$P$2:$P$439,""))</f>
        <v>#VALUE!</v>
      </c>
      <c r="AK696" s="9" t="e" cm="1">
        <f t="array" ref="AK696">RADIANS(SMALL(SQRT((지하철역사_IC!$V$2:$V$439-표3_[[#This Row],[위도]])^2+(지하철역사_IC!$T$2:$T$439-표3_[[#This Row],[경도]])^2),1))*6378137</f>
        <v>#VALUE!</v>
      </c>
      <c r="AL696" t="str" cm="1">
        <f t="array" ref="AL6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6" t="e" cm="1">
        <f t="array" ref="AM696">kakaolatlon(표3_[[#This Row],[위도]],표3_[[#This Row],[경도]],"parcel")</f>
        <v>#VALUE!</v>
      </c>
      <c r="AN696" t="e">
        <f t="shared" si="54"/>
        <v>#VALUE!</v>
      </c>
      <c r="AO696" t="e">
        <f t="shared" si="55"/>
        <v>#VALUE!</v>
      </c>
      <c r="AP696" t="e">
        <f t="shared" si="56"/>
        <v>#VALUE!</v>
      </c>
      <c r="AQ696">
        <f t="shared" si="57"/>
        <v>9</v>
      </c>
      <c r="AR696" t="str">
        <f t="shared" si="58"/>
        <v>저</v>
      </c>
    </row>
    <row r="697" spans="32:44" x14ac:dyDescent="0.3">
      <c r="AF697" s="8" t="e" cm="1">
        <f t="array" ref="AF6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7" s="8" t="e" cm="1">
        <f t="array" ref="AG697">_xlfn.TEXTJOIN(",",TRUE,IF(지하철역사_IC!$B$2:$B$1282=AF697,지하철역사_IC!$A$2:$A$1282,""))</f>
        <v>#VALUE!</v>
      </c>
      <c r="AH697" s="9" t="e" cm="1">
        <f t="array" ref="AH697">RADIANS(SMALL(SQRT((지하철역사_IC!$D$2:$D$1282-표3_[[#This Row],[위도]])^2+(지하철역사_IC!$E$2:$E$1282-표3_[[#This Row],[경도]])^2),1))*6378137</f>
        <v>#VALUE!</v>
      </c>
      <c r="AI697" s="8" t="e" cm="1">
        <f t="array" ref="AI697">_xlfn.LET(_xlpm.data,(지하철역사_IC!$V$2:$V$225-표3_[[#This Row],[위도]])^2+(지하철역사_IC!$T$2:$T$225-표3_[[#This Row],[경도]])^2,INDEX(지하철역사_IC!$Q$2:$Q$439,MATCH(MIN(_xlpm.data),_xlpm.data,0)))</f>
        <v>#VALUE!</v>
      </c>
      <c r="AJ697" s="8" t="e" cm="1">
        <f t="array" ref="AJ697">_xlfn.TEXTJOIN(",",TRUE,IF(지하철역사_IC!$Q$2:$Q$439=AI697,지하철역사_IC!$P$2:$P$439,""))</f>
        <v>#VALUE!</v>
      </c>
      <c r="AK697" s="9" t="e" cm="1">
        <f t="array" ref="AK697">RADIANS(SMALL(SQRT((지하철역사_IC!$V$2:$V$439-표3_[[#This Row],[위도]])^2+(지하철역사_IC!$T$2:$T$439-표3_[[#This Row],[경도]])^2),1))*6378137</f>
        <v>#VALUE!</v>
      </c>
      <c r="AL697" t="str" cm="1">
        <f t="array" ref="AL6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7" t="e" cm="1">
        <f t="array" ref="AM697">kakaolatlon(표3_[[#This Row],[위도]],표3_[[#This Row],[경도]],"parcel")</f>
        <v>#VALUE!</v>
      </c>
      <c r="AN697" t="e">
        <f t="shared" si="54"/>
        <v>#VALUE!</v>
      </c>
      <c r="AO697" t="e">
        <f t="shared" si="55"/>
        <v>#VALUE!</v>
      </c>
      <c r="AP697" t="e">
        <f t="shared" si="56"/>
        <v>#VALUE!</v>
      </c>
      <c r="AQ697">
        <f t="shared" si="57"/>
        <v>9</v>
      </c>
      <c r="AR697" t="str">
        <f t="shared" si="58"/>
        <v>저</v>
      </c>
    </row>
    <row r="698" spans="32:44" x14ac:dyDescent="0.3">
      <c r="AF698" s="8" t="e" cm="1">
        <f t="array" ref="AF6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8" s="8" t="e" cm="1">
        <f t="array" ref="AG698">_xlfn.TEXTJOIN(",",TRUE,IF(지하철역사_IC!$B$2:$B$1282=AF698,지하철역사_IC!$A$2:$A$1282,""))</f>
        <v>#VALUE!</v>
      </c>
      <c r="AH698" s="9" t="e" cm="1">
        <f t="array" ref="AH698">RADIANS(SMALL(SQRT((지하철역사_IC!$D$2:$D$1282-표3_[[#This Row],[위도]])^2+(지하철역사_IC!$E$2:$E$1282-표3_[[#This Row],[경도]])^2),1))*6378137</f>
        <v>#VALUE!</v>
      </c>
      <c r="AI698" s="8" t="e" cm="1">
        <f t="array" ref="AI698">_xlfn.LET(_xlpm.data,(지하철역사_IC!$V$2:$V$225-표3_[[#This Row],[위도]])^2+(지하철역사_IC!$T$2:$T$225-표3_[[#This Row],[경도]])^2,INDEX(지하철역사_IC!$Q$2:$Q$439,MATCH(MIN(_xlpm.data),_xlpm.data,0)))</f>
        <v>#VALUE!</v>
      </c>
      <c r="AJ698" s="8" t="e" cm="1">
        <f t="array" ref="AJ698">_xlfn.TEXTJOIN(",",TRUE,IF(지하철역사_IC!$Q$2:$Q$439=AI698,지하철역사_IC!$P$2:$P$439,""))</f>
        <v>#VALUE!</v>
      </c>
      <c r="AK698" s="9" t="e" cm="1">
        <f t="array" ref="AK698">RADIANS(SMALL(SQRT((지하철역사_IC!$V$2:$V$439-표3_[[#This Row],[위도]])^2+(지하철역사_IC!$T$2:$T$439-표3_[[#This Row],[경도]])^2),1))*6378137</f>
        <v>#VALUE!</v>
      </c>
      <c r="AL698" t="str" cm="1">
        <f t="array" ref="AL6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8" t="e" cm="1">
        <f t="array" ref="AM698">kakaolatlon(표3_[[#This Row],[위도]],표3_[[#This Row],[경도]],"parcel")</f>
        <v>#VALUE!</v>
      </c>
      <c r="AN698" t="e">
        <f t="shared" si="54"/>
        <v>#VALUE!</v>
      </c>
      <c r="AO698" t="e">
        <f t="shared" si="55"/>
        <v>#VALUE!</v>
      </c>
      <c r="AP698" t="e">
        <f t="shared" si="56"/>
        <v>#VALUE!</v>
      </c>
      <c r="AQ698">
        <f t="shared" si="57"/>
        <v>9</v>
      </c>
      <c r="AR698" t="str">
        <f t="shared" si="58"/>
        <v>저</v>
      </c>
    </row>
    <row r="699" spans="32:44" x14ac:dyDescent="0.3">
      <c r="AF699" s="8" t="e" cm="1">
        <f t="array" ref="AF6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699" s="8" t="e" cm="1">
        <f t="array" ref="AG699">_xlfn.TEXTJOIN(",",TRUE,IF(지하철역사_IC!$B$2:$B$1282=AF699,지하철역사_IC!$A$2:$A$1282,""))</f>
        <v>#VALUE!</v>
      </c>
      <c r="AH699" s="9" t="e" cm="1">
        <f t="array" ref="AH699">RADIANS(SMALL(SQRT((지하철역사_IC!$D$2:$D$1282-표3_[[#This Row],[위도]])^2+(지하철역사_IC!$E$2:$E$1282-표3_[[#This Row],[경도]])^2),1))*6378137</f>
        <v>#VALUE!</v>
      </c>
      <c r="AI699" s="8" t="e" cm="1">
        <f t="array" ref="AI699">_xlfn.LET(_xlpm.data,(지하철역사_IC!$V$2:$V$225-표3_[[#This Row],[위도]])^2+(지하철역사_IC!$T$2:$T$225-표3_[[#This Row],[경도]])^2,INDEX(지하철역사_IC!$Q$2:$Q$439,MATCH(MIN(_xlpm.data),_xlpm.data,0)))</f>
        <v>#VALUE!</v>
      </c>
      <c r="AJ699" s="8" t="e" cm="1">
        <f t="array" ref="AJ699">_xlfn.TEXTJOIN(",",TRUE,IF(지하철역사_IC!$Q$2:$Q$439=AI699,지하철역사_IC!$P$2:$P$439,""))</f>
        <v>#VALUE!</v>
      </c>
      <c r="AK699" s="9" t="e" cm="1">
        <f t="array" ref="AK699">RADIANS(SMALL(SQRT((지하철역사_IC!$V$2:$V$439-표3_[[#This Row],[위도]])^2+(지하철역사_IC!$T$2:$T$439-표3_[[#This Row],[경도]])^2),1))*6378137</f>
        <v>#VALUE!</v>
      </c>
      <c r="AL699" t="str" cm="1">
        <f t="array" ref="AL6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699" t="e" cm="1">
        <f t="array" ref="AM699">kakaolatlon(표3_[[#This Row],[위도]],표3_[[#This Row],[경도]],"parcel")</f>
        <v>#VALUE!</v>
      </c>
      <c r="AN699" t="e">
        <f t="shared" si="54"/>
        <v>#VALUE!</v>
      </c>
      <c r="AO699" t="e">
        <f t="shared" si="55"/>
        <v>#VALUE!</v>
      </c>
      <c r="AP699" t="e">
        <f t="shared" si="56"/>
        <v>#VALUE!</v>
      </c>
      <c r="AQ699">
        <f t="shared" si="57"/>
        <v>9</v>
      </c>
      <c r="AR699" t="str">
        <f t="shared" si="58"/>
        <v>저</v>
      </c>
    </row>
    <row r="700" spans="32:44" x14ac:dyDescent="0.3">
      <c r="AF700" s="8" t="e" cm="1">
        <f t="array" ref="AF7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0" s="8" t="e" cm="1">
        <f t="array" ref="AG700">_xlfn.TEXTJOIN(",",TRUE,IF(지하철역사_IC!$B$2:$B$1282=AF700,지하철역사_IC!$A$2:$A$1282,""))</f>
        <v>#VALUE!</v>
      </c>
      <c r="AH700" s="9" t="e" cm="1">
        <f t="array" ref="AH700">RADIANS(SMALL(SQRT((지하철역사_IC!$D$2:$D$1282-표3_[[#This Row],[위도]])^2+(지하철역사_IC!$E$2:$E$1282-표3_[[#This Row],[경도]])^2),1))*6378137</f>
        <v>#VALUE!</v>
      </c>
      <c r="AI700" s="8" t="e" cm="1">
        <f t="array" ref="AI700">_xlfn.LET(_xlpm.data,(지하철역사_IC!$V$2:$V$225-표3_[[#This Row],[위도]])^2+(지하철역사_IC!$T$2:$T$225-표3_[[#This Row],[경도]])^2,INDEX(지하철역사_IC!$Q$2:$Q$439,MATCH(MIN(_xlpm.data),_xlpm.data,0)))</f>
        <v>#VALUE!</v>
      </c>
      <c r="AJ700" s="8" t="e" cm="1">
        <f t="array" ref="AJ700">_xlfn.TEXTJOIN(",",TRUE,IF(지하철역사_IC!$Q$2:$Q$439=AI700,지하철역사_IC!$P$2:$P$439,""))</f>
        <v>#VALUE!</v>
      </c>
      <c r="AK700" s="9" t="e" cm="1">
        <f t="array" ref="AK700">RADIANS(SMALL(SQRT((지하철역사_IC!$V$2:$V$439-표3_[[#This Row],[위도]])^2+(지하철역사_IC!$T$2:$T$439-표3_[[#This Row],[경도]])^2),1))*6378137</f>
        <v>#VALUE!</v>
      </c>
      <c r="AL700" t="str" cm="1">
        <f t="array" ref="AL7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0" t="e" cm="1">
        <f t="array" ref="AM700">kakaolatlon(표3_[[#This Row],[위도]],표3_[[#This Row],[경도]],"parcel")</f>
        <v>#VALUE!</v>
      </c>
      <c r="AN700" t="e">
        <f t="shared" si="54"/>
        <v>#VALUE!</v>
      </c>
      <c r="AO700" t="e">
        <f t="shared" si="55"/>
        <v>#VALUE!</v>
      </c>
      <c r="AP700" t="e">
        <f t="shared" si="56"/>
        <v>#VALUE!</v>
      </c>
      <c r="AQ700">
        <f t="shared" si="57"/>
        <v>9</v>
      </c>
      <c r="AR700" t="str">
        <f t="shared" si="58"/>
        <v>저</v>
      </c>
    </row>
    <row r="701" spans="32:44" x14ac:dyDescent="0.3">
      <c r="AF701" s="8" t="e" cm="1">
        <f t="array" ref="AF7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1" s="8" t="e" cm="1">
        <f t="array" ref="AG701">_xlfn.TEXTJOIN(",",TRUE,IF(지하철역사_IC!$B$2:$B$1282=AF701,지하철역사_IC!$A$2:$A$1282,""))</f>
        <v>#VALUE!</v>
      </c>
      <c r="AH701" s="9" t="e" cm="1">
        <f t="array" ref="AH701">RADIANS(SMALL(SQRT((지하철역사_IC!$D$2:$D$1282-표3_[[#This Row],[위도]])^2+(지하철역사_IC!$E$2:$E$1282-표3_[[#This Row],[경도]])^2),1))*6378137</f>
        <v>#VALUE!</v>
      </c>
      <c r="AI701" s="8" t="e" cm="1">
        <f t="array" ref="AI701">_xlfn.LET(_xlpm.data,(지하철역사_IC!$V$2:$V$225-표3_[[#This Row],[위도]])^2+(지하철역사_IC!$T$2:$T$225-표3_[[#This Row],[경도]])^2,INDEX(지하철역사_IC!$Q$2:$Q$439,MATCH(MIN(_xlpm.data),_xlpm.data,0)))</f>
        <v>#VALUE!</v>
      </c>
      <c r="AJ701" s="8" t="e" cm="1">
        <f t="array" ref="AJ701">_xlfn.TEXTJOIN(",",TRUE,IF(지하철역사_IC!$Q$2:$Q$439=AI701,지하철역사_IC!$P$2:$P$439,""))</f>
        <v>#VALUE!</v>
      </c>
      <c r="AK701" s="9" t="e" cm="1">
        <f t="array" ref="AK701">RADIANS(SMALL(SQRT((지하철역사_IC!$V$2:$V$439-표3_[[#This Row],[위도]])^2+(지하철역사_IC!$T$2:$T$439-표3_[[#This Row],[경도]])^2),1))*6378137</f>
        <v>#VALUE!</v>
      </c>
      <c r="AL701" t="str" cm="1">
        <f t="array" ref="AL7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1" t="e" cm="1">
        <f t="array" ref="AM701">kakaolatlon(표3_[[#This Row],[위도]],표3_[[#This Row],[경도]],"parcel")</f>
        <v>#VALUE!</v>
      </c>
      <c r="AN701" t="e">
        <f t="shared" si="54"/>
        <v>#VALUE!</v>
      </c>
      <c r="AO701" t="e">
        <f t="shared" si="55"/>
        <v>#VALUE!</v>
      </c>
      <c r="AP701" t="e">
        <f t="shared" si="56"/>
        <v>#VALUE!</v>
      </c>
      <c r="AQ701">
        <f t="shared" si="57"/>
        <v>9</v>
      </c>
      <c r="AR701" t="str">
        <f t="shared" si="58"/>
        <v>저</v>
      </c>
    </row>
    <row r="702" spans="32:44" x14ac:dyDescent="0.3">
      <c r="AF702" s="8" t="e" cm="1">
        <f t="array" ref="AF7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2" s="8" t="e" cm="1">
        <f t="array" ref="AG702">_xlfn.TEXTJOIN(",",TRUE,IF(지하철역사_IC!$B$2:$B$1282=AF702,지하철역사_IC!$A$2:$A$1282,""))</f>
        <v>#VALUE!</v>
      </c>
      <c r="AH702" s="9" t="e" cm="1">
        <f t="array" ref="AH702">RADIANS(SMALL(SQRT((지하철역사_IC!$D$2:$D$1282-표3_[[#This Row],[위도]])^2+(지하철역사_IC!$E$2:$E$1282-표3_[[#This Row],[경도]])^2),1))*6378137</f>
        <v>#VALUE!</v>
      </c>
      <c r="AI702" s="8" t="e" cm="1">
        <f t="array" ref="AI702">_xlfn.LET(_xlpm.data,(지하철역사_IC!$V$2:$V$225-표3_[[#This Row],[위도]])^2+(지하철역사_IC!$T$2:$T$225-표3_[[#This Row],[경도]])^2,INDEX(지하철역사_IC!$Q$2:$Q$439,MATCH(MIN(_xlpm.data),_xlpm.data,0)))</f>
        <v>#VALUE!</v>
      </c>
      <c r="AJ702" s="8" t="e" cm="1">
        <f t="array" ref="AJ702">_xlfn.TEXTJOIN(",",TRUE,IF(지하철역사_IC!$Q$2:$Q$439=AI702,지하철역사_IC!$P$2:$P$439,""))</f>
        <v>#VALUE!</v>
      </c>
      <c r="AK702" s="9" t="e" cm="1">
        <f t="array" ref="AK702">RADIANS(SMALL(SQRT((지하철역사_IC!$V$2:$V$439-표3_[[#This Row],[위도]])^2+(지하철역사_IC!$T$2:$T$439-표3_[[#This Row],[경도]])^2),1))*6378137</f>
        <v>#VALUE!</v>
      </c>
      <c r="AL702" t="str" cm="1">
        <f t="array" ref="AL7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2" t="e" cm="1">
        <f t="array" ref="AM702">kakaolatlon(표3_[[#This Row],[위도]],표3_[[#This Row],[경도]],"parcel")</f>
        <v>#VALUE!</v>
      </c>
      <c r="AN702" t="e">
        <f t="shared" si="54"/>
        <v>#VALUE!</v>
      </c>
      <c r="AO702" t="e">
        <f t="shared" si="55"/>
        <v>#VALUE!</v>
      </c>
      <c r="AP702" t="e">
        <f t="shared" si="56"/>
        <v>#VALUE!</v>
      </c>
      <c r="AQ702">
        <f t="shared" si="57"/>
        <v>9</v>
      </c>
      <c r="AR702" t="str">
        <f t="shared" si="58"/>
        <v>저</v>
      </c>
    </row>
    <row r="703" spans="32:44" x14ac:dyDescent="0.3">
      <c r="AF703" s="8" t="e" cm="1">
        <f t="array" ref="AF7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3" s="8" t="e" cm="1">
        <f t="array" ref="AG703">_xlfn.TEXTJOIN(",",TRUE,IF(지하철역사_IC!$B$2:$B$1282=AF703,지하철역사_IC!$A$2:$A$1282,""))</f>
        <v>#VALUE!</v>
      </c>
      <c r="AH703" s="9" t="e" cm="1">
        <f t="array" ref="AH703">RADIANS(SMALL(SQRT((지하철역사_IC!$D$2:$D$1282-표3_[[#This Row],[위도]])^2+(지하철역사_IC!$E$2:$E$1282-표3_[[#This Row],[경도]])^2),1))*6378137</f>
        <v>#VALUE!</v>
      </c>
      <c r="AI703" s="8" t="e" cm="1">
        <f t="array" ref="AI703">_xlfn.LET(_xlpm.data,(지하철역사_IC!$V$2:$V$225-표3_[[#This Row],[위도]])^2+(지하철역사_IC!$T$2:$T$225-표3_[[#This Row],[경도]])^2,INDEX(지하철역사_IC!$Q$2:$Q$439,MATCH(MIN(_xlpm.data),_xlpm.data,0)))</f>
        <v>#VALUE!</v>
      </c>
      <c r="AJ703" s="8" t="e" cm="1">
        <f t="array" ref="AJ703">_xlfn.TEXTJOIN(",",TRUE,IF(지하철역사_IC!$Q$2:$Q$439=AI703,지하철역사_IC!$P$2:$P$439,""))</f>
        <v>#VALUE!</v>
      </c>
      <c r="AK703" s="9" t="e" cm="1">
        <f t="array" ref="AK703">RADIANS(SMALL(SQRT((지하철역사_IC!$V$2:$V$439-표3_[[#This Row],[위도]])^2+(지하철역사_IC!$T$2:$T$439-표3_[[#This Row],[경도]])^2),1))*6378137</f>
        <v>#VALUE!</v>
      </c>
      <c r="AL703" t="str" cm="1">
        <f t="array" ref="AL7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3" t="e" cm="1">
        <f t="array" ref="AM703">kakaolatlon(표3_[[#This Row],[위도]],표3_[[#This Row],[경도]],"parcel")</f>
        <v>#VALUE!</v>
      </c>
      <c r="AN703" t="e">
        <f t="shared" si="54"/>
        <v>#VALUE!</v>
      </c>
      <c r="AO703" t="e">
        <f t="shared" si="55"/>
        <v>#VALUE!</v>
      </c>
      <c r="AP703" t="e">
        <f t="shared" si="56"/>
        <v>#VALUE!</v>
      </c>
      <c r="AQ703">
        <f t="shared" si="57"/>
        <v>9</v>
      </c>
      <c r="AR703" t="str">
        <f t="shared" si="58"/>
        <v>저</v>
      </c>
    </row>
    <row r="704" spans="32:44" x14ac:dyDescent="0.3">
      <c r="AF704" s="8" t="e" cm="1">
        <f t="array" ref="AF7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4" s="8" t="e" cm="1">
        <f t="array" ref="AG704">_xlfn.TEXTJOIN(",",TRUE,IF(지하철역사_IC!$B$2:$B$1282=AF704,지하철역사_IC!$A$2:$A$1282,""))</f>
        <v>#VALUE!</v>
      </c>
      <c r="AH704" s="9" t="e" cm="1">
        <f t="array" ref="AH704">RADIANS(SMALL(SQRT((지하철역사_IC!$D$2:$D$1282-표3_[[#This Row],[위도]])^2+(지하철역사_IC!$E$2:$E$1282-표3_[[#This Row],[경도]])^2),1))*6378137</f>
        <v>#VALUE!</v>
      </c>
      <c r="AI704" s="8" t="e" cm="1">
        <f t="array" ref="AI704">_xlfn.LET(_xlpm.data,(지하철역사_IC!$V$2:$V$225-표3_[[#This Row],[위도]])^2+(지하철역사_IC!$T$2:$T$225-표3_[[#This Row],[경도]])^2,INDEX(지하철역사_IC!$Q$2:$Q$439,MATCH(MIN(_xlpm.data),_xlpm.data,0)))</f>
        <v>#VALUE!</v>
      </c>
      <c r="AJ704" s="8" t="e" cm="1">
        <f t="array" ref="AJ704">_xlfn.TEXTJOIN(",",TRUE,IF(지하철역사_IC!$Q$2:$Q$439=AI704,지하철역사_IC!$P$2:$P$439,""))</f>
        <v>#VALUE!</v>
      </c>
      <c r="AK704" s="9" t="e" cm="1">
        <f t="array" ref="AK704">RADIANS(SMALL(SQRT((지하철역사_IC!$V$2:$V$439-표3_[[#This Row],[위도]])^2+(지하철역사_IC!$T$2:$T$439-표3_[[#This Row],[경도]])^2),1))*6378137</f>
        <v>#VALUE!</v>
      </c>
      <c r="AL704" t="str" cm="1">
        <f t="array" ref="AL7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4" t="e" cm="1">
        <f t="array" ref="AM704">kakaolatlon(표3_[[#This Row],[위도]],표3_[[#This Row],[경도]],"parcel")</f>
        <v>#VALUE!</v>
      </c>
      <c r="AN704" t="e">
        <f t="shared" si="54"/>
        <v>#VALUE!</v>
      </c>
      <c r="AO704" t="e">
        <f t="shared" si="55"/>
        <v>#VALUE!</v>
      </c>
      <c r="AP704" t="e">
        <f t="shared" si="56"/>
        <v>#VALUE!</v>
      </c>
      <c r="AQ704">
        <f t="shared" si="57"/>
        <v>9</v>
      </c>
      <c r="AR704" t="str">
        <f t="shared" si="58"/>
        <v>저</v>
      </c>
    </row>
    <row r="705" spans="32:44" x14ac:dyDescent="0.3">
      <c r="AF705" s="8" t="e" cm="1">
        <f t="array" ref="AF7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5" s="8" t="e" cm="1">
        <f t="array" ref="AG705">_xlfn.TEXTJOIN(",",TRUE,IF(지하철역사_IC!$B$2:$B$1282=AF705,지하철역사_IC!$A$2:$A$1282,""))</f>
        <v>#VALUE!</v>
      </c>
      <c r="AH705" s="9" t="e" cm="1">
        <f t="array" ref="AH705">RADIANS(SMALL(SQRT((지하철역사_IC!$D$2:$D$1282-표3_[[#This Row],[위도]])^2+(지하철역사_IC!$E$2:$E$1282-표3_[[#This Row],[경도]])^2),1))*6378137</f>
        <v>#VALUE!</v>
      </c>
      <c r="AI705" s="8" t="e" cm="1">
        <f t="array" ref="AI705">_xlfn.LET(_xlpm.data,(지하철역사_IC!$V$2:$V$225-표3_[[#This Row],[위도]])^2+(지하철역사_IC!$T$2:$T$225-표3_[[#This Row],[경도]])^2,INDEX(지하철역사_IC!$Q$2:$Q$439,MATCH(MIN(_xlpm.data),_xlpm.data,0)))</f>
        <v>#VALUE!</v>
      </c>
      <c r="AJ705" s="8" t="e" cm="1">
        <f t="array" ref="AJ705">_xlfn.TEXTJOIN(",",TRUE,IF(지하철역사_IC!$Q$2:$Q$439=AI705,지하철역사_IC!$P$2:$P$439,""))</f>
        <v>#VALUE!</v>
      </c>
      <c r="AK705" s="9" t="e" cm="1">
        <f t="array" ref="AK705">RADIANS(SMALL(SQRT((지하철역사_IC!$V$2:$V$439-표3_[[#This Row],[위도]])^2+(지하철역사_IC!$T$2:$T$439-표3_[[#This Row],[경도]])^2),1))*6378137</f>
        <v>#VALUE!</v>
      </c>
      <c r="AL705" t="str" cm="1">
        <f t="array" ref="AL7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5" t="e" cm="1">
        <f t="array" ref="AM705">kakaolatlon(표3_[[#This Row],[위도]],표3_[[#This Row],[경도]],"parcel")</f>
        <v>#VALUE!</v>
      </c>
      <c r="AN705" t="e">
        <f t="shared" si="54"/>
        <v>#VALUE!</v>
      </c>
      <c r="AO705" t="e">
        <f t="shared" si="55"/>
        <v>#VALUE!</v>
      </c>
      <c r="AP705" t="e">
        <f t="shared" si="56"/>
        <v>#VALUE!</v>
      </c>
      <c r="AQ705">
        <f t="shared" si="57"/>
        <v>9</v>
      </c>
      <c r="AR705" t="str">
        <f t="shared" si="58"/>
        <v>저</v>
      </c>
    </row>
    <row r="706" spans="32:44" x14ac:dyDescent="0.3">
      <c r="AF706" s="8" t="e" cm="1">
        <f t="array" ref="AF7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6" s="8" t="e" cm="1">
        <f t="array" ref="AG706">_xlfn.TEXTJOIN(",",TRUE,IF(지하철역사_IC!$B$2:$B$1282=AF706,지하철역사_IC!$A$2:$A$1282,""))</f>
        <v>#VALUE!</v>
      </c>
      <c r="AH706" s="9" t="e" cm="1">
        <f t="array" ref="AH706">RADIANS(SMALL(SQRT((지하철역사_IC!$D$2:$D$1282-표3_[[#This Row],[위도]])^2+(지하철역사_IC!$E$2:$E$1282-표3_[[#This Row],[경도]])^2),1))*6378137</f>
        <v>#VALUE!</v>
      </c>
      <c r="AI706" s="8" t="e" cm="1">
        <f t="array" ref="AI706">_xlfn.LET(_xlpm.data,(지하철역사_IC!$V$2:$V$225-표3_[[#This Row],[위도]])^2+(지하철역사_IC!$T$2:$T$225-표3_[[#This Row],[경도]])^2,INDEX(지하철역사_IC!$Q$2:$Q$439,MATCH(MIN(_xlpm.data),_xlpm.data,0)))</f>
        <v>#VALUE!</v>
      </c>
      <c r="AJ706" s="8" t="e" cm="1">
        <f t="array" ref="AJ706">_xlfn.TEXTJOIN(",",TRUE,IF(지하철역사_IC!$Q$2:$Q$439=AI706,지하철역사_IC!$P$2:$P$439,""))</f>
        <v>#VALUE!</v>
      </c>
      <c r="AK706" s="9" t="e" cm="1">
        <f t="array" ref="AK706">RADIANS(SMALL(SQRT((지하철역사_IC!$V$2:$V$439-표3_[[#This Row],[위도]])^2+(지하철역사_IC!$T$2:$T$439-표3_[[#This Row],[경도]])^2),1))*6378137</f>
        <v>#VALUE!</v>
      </c>
      <c r="AL706" t="str" cm="1">
        <f t="array" ref="AL7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6" t="e" cm="1">
        <f t="array" ref="AM706">kakaolatlon(표3_[[#This Row],[위도]],표3_[[#This Row],[경도]],"parcel")</f>
        <v>#VALUE!</v>
      </c>
      <c r="AN706" t="e">
        <f t="shared" si="54"/>
        <v>#VALUE!</v>
      </c>
      <c r="AO706" t="e">
        <f t="shared" si="55"/>
        <v>#VALUE!</v>
      </c>
      <c r="AP706" t="e">
        <f t="shared" si="56"/>
        <v>#VALUE!</v>
      </c>
      <c r="AQ706">
        <f t="shared" si="57"/>
        <v>9</v>
      </c>
      <c r="AR706" t="str">
        <f t="shared" si="58"/>
        <v>저</v>
      </c>
    </row>
    <row r="707" spans="32:44" x14ac:dyDescent="0.3">
      <c r="AF707" s="8" t="e" cm="1">
        <f t="array" ref="AF7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7" s="8" t="e" cm="1">
        <f t="array" ref="AG707">_xlfn.TEXTJOIN(",",TRUE,IF(지하철역사_IC!$B$2:$B$1282=AF707,지하철역사_IC!$A$2:$A$1282,""))</f>
        <v>#VALUE!</v>
      </c>
      <c r="AH707" s="9" t="e" cm="1">
        <f t="array" ref="AH707">RADIANS(SMALL(SQRT((지하철역사_IC!$D$2:$D$1282-표3_[[#This Row],[위도]])^2+(지하철역사_IC!$E$2:$E$1282-표3_[[#This Row],[경도]])^2),1))*6378137</f>
        <v>#VALUE!</v>
      </c>
      <c r="AI707" s="8" t="e" cm="1">
        <f t="array" ref="AI707">_xlfn.LET(_xlpm.data,(지하철역사_IC!$V$2:$V$225-표3_[[#This Row],[위도]])^2+(지하철역사_IC!$T$2:$T$225-표3_[[#This Row],[경도]])^2,INDEX(지하철역사_IC!$Q$2:$Q$439,MATCH(MIN(_xlpm.data),_xlpm.data,0)))</f>
        <v>#VALUE!</v>
      </c>
      <c r="AJ707" s="8" t="e" cm="1">
        <f t="array" ref="AJ707">_xlfn.TEXTJOIN(",",TRUE,IF(지하철역사_IC!$Q$2:$Q$439=AI707,지하철역사_IC!$P$2:$P$439,""))</f>
        <v>#VALUE!</v>
      </c>
      <c r="AK707" s="9" t="e" cm="1">
        <f t="array" ref="AK707">RADIANS(SMALL(SQRT((지하철역사_IC!$V$2:$V$439-표3_[[#This Row],[위도]])^2+(지하철역사_IC!$T$2:$T$439-표3_[[#This Row],[경도]])^2),1))*6378137</f>
        <v>#VALUE!</v>
      </c>
      <c r="AL707" t="str" cm="1">
        <f t="array" ref="AL7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7" t="e" cm="1">
        <f t="array" ref="AM707">kakaolatlon(표3_[[#This Row],[위도]],표3_[[#This Row],[경도]],"parcel")</f>
        <v>#VALUE!</v>
      </c>
      <c r="AN707" t="e">
        <f t="shared" ref="AN707:AN770" si="59">VALUE(LEFT($W707,FIND("년",$W707)-1))</f>
        <v>#VALUE!</v>
      </c>
      <c r="AO707" t="e">
        <f t="shared" ref="AO707:AO770" si="60">IF(FIND("년",$W707)=3,MID($W707,FIND("년",$W707)+1,FIND("년",$W707)-1),MID($W707,FIND("년",$W707)+1,FIND("년",$W707)))</f>
        <v>#VALUE!</v>
      </c>
      <c r="AP707" t="e">
        <f t="shared" ref="AP707:AP770" si="61">IF(AN707&lt;11,10,IF(AND(AN707&lt;25,AO707="이내"),25,26))</f>
        <v>#VALUE!</v>
      </c>
      <c r="AQ707">
        <f t="shared" ref="AQ707:AQ770" si="62">IF(P707&lt;10,9,IF(P707&lt;20,10,IF(P707&lt;30,20,IF(P707&lt;40,30,40))))</f>
        <v>9</v>
      </c>
      <c r="AR707" t="str">
        <f t="shared" ref="AR707:AR770" si="63">IF(D707="상가",IF(G707="1","1층",IF(G707="전체층","전체층",IF(LEFT(G707,1)="B","B1",IF(G707&lt;6,"저",IF(G707/H707&lt;=$BC$9,"저",IF(G707/H707&lt;=$BC$10,"중","고")))))),IF(LEFT(G707,1)="B","B1",IF(H707&lt;6,"저",IF(G707/H707&lt;=$BC$2,"저",IF(G707/H707&lt;=$BC$3,"중","고")))))</f>
        <v>저</v>
      </c>
    </row>
    <row r="708" spans="32:44" x14ac:dyDescent="0.3">
      <c r="AF708" s="8" t="e" cm="1">
        <f t="array" ref="AF7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8" s="8" t="e" cm="1">
        <f t="array" ref="AG708">_xlfn.TEXTJOIN(",",TRUE,IF(지하철역사_IC!$B$2:$B$1282=AF708,지하철역사_IC!$A$2:$A$1282,""))</f>
        <v>#VALUE!</v>
      </c>
      <c r="AH708" s="9" t="e" cm="1">
        <f t="array" ref="AH708">RADIANS(SMALL(SQRT((지하철역사_IC!$D$2:$D$1282-표3_[[#This Row],[위도]])^2+(지하철역사_IC!$E$2:$E$1282-표3_[[#This Row],[경도]])^2),1))*6378137</f>
        <v>#VALUE!</v>
      </c>
      <c r="AI708" s="8" t="e" cm="1">
        <f t="array" ref="AI708">_xlfn.LET(_xlpm.data,(지하철역사_IC!$V$2:$V$225-표3_[[#This Row],[위도]])^2+(지하철역사_IC!$T$2:$T$225-표3_[[#This Row],[경도]])^2,INDEX(지하철역사_IC!$Q$2:$Q$439,MATCH(MIN(_xlpm.data),_xlpm.data,0)))</f>
        <v>#VALUE!</v>
      </c>
      <c r="AJ708" s="8" t="e" cm="1">
        <f t="array" ref="AJ708">_xlfn.TEXTJOIN(",",TRUE,IF(지하철역사_IC!$Q$2:$Q$439=AI708,지하철역사_IC!$P$2:$P$439,""))</f>
        <v>#VALUE!</v>
      </c>
      <c r="AK708" s="9" t="e" cm="1">
        <f t="array" ref="AK708">RADIANS(SMALL(SQRT((지하철역사_IC!$V$2:$V$439-표3_[[#This Row],[위도]])^2+(지하철역사_IC!$T$2:$T$439-표3_[[#This Row],[경도]])^2),1))*6378137</f>
        <v>#VALUE!</v>
      </c>
      <c r="AL708" t="str" cm="1">
        <f t="array" ref="AL7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8" t="e" cm="1">
        <f t="array" ref="AM708">kakaolatlon(표3_[[#This Row],[위도]],표3_[[#This Row],[경도]],"parcel")</f>
        <v>#VALUE!</v>
      </c>
      <c r="AN708" t="e">
        <f t="shared" si="59"/>
        <v>#VALUE!</v>
      </c>
      <c r="AO708" t="e">
        <f t="shared" si="60"/>
        <v>#VALUE!</v>
      </c>
      <c r="AP708" t="e">
        <f t="shared" si="61"/>
        <v>#VALUE!</v>
      </c>
      <c r="AQ708">
        <f t="shared" si="62"/>
        <v>9</v>
      </c>
      <c r="AR708" t="str">
        <f t="shared" si="63"/>
        <v>저</v>
      </c>
    </row>
    <row r="709" spans="32:44" x14ac:dyDescent="0.3">
      <c r="AF709" s="8" t="e" cm="1">
        <f t="array" ref="AF7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09" s="8" t="e" cm="1">
        <f t="array" ref="AG709">_xlfn.TEXTJOIN(",",TRUE,IF(지하철역사_IC!$B$2:$B$1282=AF709,지하철역사_IC!$A$2:$A$1282,""))</f>
        <v>#VALUE!</v>
      </c>
      <c r="AH709" s="9" t="e" cm="1">
        <f t="array" ref="AH709">RADIANS(SMALL(SQRT((지하철역사_IC!$D$2:$D$1282-표3_[[#This Row],[위도]])^2+(지하철역사_IC!$E$2:$E$1282-표3_[[#This Row],[경도]])^2),1))*6378137</f>
        <v>#VALUE!</v>
      </c>
      <c r="AI709" s="8" t="e" cm="1">
        <f t="array" ref="AI709">_xlfn.LET(_xlpm.data,(지하철역사_IC!$V$2:$V$225-표3_[[#This Row],[위도]])^2+(지하철역사_IC!$T$2:$T$225-표3_[[#This Row],[경도]])^2,INDEX(지하철역사_IC!$Q$2:$Q$439,MATCH(MIN(_xlpm.data),_xlpm.data,0)))</f>
        <v>#VALUE!</v>
      </c>
      <c r="AJ709" s="8" t="e" cm="1">
        <f t="array" ref="AJ709">_xlfn.TEXTJOIN(",",TRUE,IF(지하철역사_IC!$Q$2:$Q$439=AI709,지하철역사_IC!$P$2:$P$439,""))</f>
        <v>#VALUE!</v>
      </c>
      <c r="AK709" s="9" t="e" cm="1">
        <f t="array" ref="AK709">RADIANS(SMALL(SQRT((지하철역사_IC!$V$2:$V$439-표3_[[#This Row],[위도]])^2+(지하철역사_IC!$T$2:$T$439-표3_[[#This Row],[경도]])^2),1))*6378137</f>
        <v>#VALUE!</v>
      </c>
      <c r="AL709" t="str" cm="1">
        <f t="array" ref="AL7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09" t="e" cm="1">
        <f t="array" ref="AM709">kakaolatlon(표3_[[#This Row],[위도]],표3_[[#This Row],[경도]],"parcel")</f>
        <v>#VALUE!</v>
      </c>
      <c r="AN709" t="e">
        <f t="shared" si="59"/>
        <v>#VALUE!</v>
      </c>
      <c r="AO709" t="e">
        <f t="shared" si="60"/>
        <v>#VALUE!</v>
      </c>
      <c r="AP709" t="e">
        <f t="shared" si="61"/>
        <v>#VALUE!</v>
      </c>
      <c r="AQ709">
        <f t="shared" si="62"/>
        <v>9</v>
      </c>
      <c r="AR709" t="str">
        <f t="shared" si="63"/>
        <v>저</v>
      </c>
    </row>
    <row r="710" spans="32:44" x14ac:dyDescent="0.3">
      <c r="AF710" s="8" t="e" cm="1">
        <f t="array" ref="AF7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0" s="8" t="e" cm="1">
        <f t="array" ref="AG710">_xlfn.TEXTJOIN(",",TRUE,IF(지하철역사_IC!$B$2:$B$1282=AF710,지하철역사_IC!$A$2:$A$1282,""))</f>
        <v>#VALUE!</v>
      </c>
      <c r="AH710" s="9" t="e" cm="1">
        <f t="array" ref="AH710">RADIANS(SMALL(SQRT((지하철역사_IC!$D$2:$D$1282-표3_[[#This Row],[위도]])^2+(지하철역사_IC!$E$2:$E$1282-표3_[[#This Row],[경도]])^2),1))*6378137</f>
        <v>#VALUE!</v>
      </c>
      <c r="AI710" s="8" t="e" cm="1">
        <f t="array" ref="AI710">_xlfn.LET(_xlpm.data,(지하철역사_IC!$V$2:$V$225-표3_[[#This Row],[위도]])^2+(지하철역사_IC!$T$2:$T$225-표3_[[#This Row],[경도]])^2,INDEX(지하철역사_IC!$Q$2:$Q$439,MATCH(MIN(_xlpm.data),_xlpm.data,0)))</f>
        <v>#VALUE!</v>
      </c>
      <c r="AJ710" s="8" t="e" cm="1">
        <f t="array" ref="AJ710">_xlfn.TEXTJOIN(",",TRUE,IF(지하철역사_IC!$Q$2:$Q$439=AI710,지하철역사_IC!$P$2:$P$439,""))</f>
        <v>#VALUE!</v>
      </c>
      <c r="AK710" s="9" t="e" cm="1">
        <f t="array" ref="AK710">RADIANS(SMALL(SQRT((지하철역사_IC!$V$2:$V$439-표3_[[#This Row],[위도]])^2+(지하철역사_IC!$T$2:$T$439-표3_[[#This Row],[경도]])^2),1))*6378137</f>
        <v>#VALUE!</v>
      </c>
      <c r="AL710" t="str" cm="1">
        <f t="array" ref="AL7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0" t="e" cm="1">
        <f t="array" ref="AM710">kakaolatlon(표3_[[#This Row],[위도]],표3_[[#This Row],[경도]],"parcel")</f>
        <v>#VALUE!</v>
      </c>
      <c r="AN710" t="e">
        <f t="shared" si="59"/>
        <v>#VALUE!</v>
      </c>
      <c r="AO710" t="e">
        <f t="shared" si="60"/>
        <v>#VALUE!</v>
      </c>
      <c r="AP710" t="e">
        <f t="shared" si="61"/>
        <v>#VALUE!</v>
      </c>
      <c r="AQ710">
        <f t="shared" si="62"/>
        <v>9</v>
      </c>
      <c r="AR710" t="str">
        <f t="shared" si="63"/>
        <v>저</v>
      </c>
    </row>
    <row r="711" spans="32:44" x14ac:dyDescent="0.3">
      <c r="AF711" s="8" t="e" cm="1">
        <f t="array" ref="AF7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1" s="8" t="e" cm="1">
        <f t="array" ref="AG711">_xlfn.TEXTJOIN(",",TRUE,IF(지하철역사_IC!$B$2:$B$1282=AF711,지하철역사_IC!$A$2:$A$1282,""))</f>
        <v>#VALUE!</v>
      </c>
      <c r="AH711" s="9" t="e" cm="1">
        <f t="array" ref="AH711">RADIANS(SMALL(SQRT((지하철역사_IC!$D$2:$D$1282-표3_[[#This Row],[위도]])^2+(지하철역사_IC!$E$2:$E$1282-표3_[[#This Row],[경도]])^2),1))*6378137</f>
        <v>#VALUE!</v>
      </c>
      <c r="AI711" s="8" t="e" cm="1">
        <f t="array" ref="AI711">_xlfn.LET(_xlpm.data,(지하철역사_IC!$V$2:$V$225-표3_[[#This Row],[위도]])^2+(지하철역사_IC!$T$2:$T$225-표3_[[#This Row],[경도]])^2,INDEX(지하철역사_IC!$Q$2:$Q$439,MATCH(MIN(_xlpm.data),_xlpm.data,0)))</f>
        <v>#VALUE!</v>
      </c>
      <c r="AJ711" s="8" t="e" cm="1">
        <f t="array" ref="AJ711">_xlfn.TEXTJOIN(",",TRUE,IF(지하철역사_IC!$Q$2:$Q$439=AI711,지하철역사_IC!$P$2:$P$439,""))</f>
        <v>#VALUE!</v>
      </c>
      <c r="AK711" s="9" t="e" cm="1">
        <f t="array" ref="AK711">RADIANS(SMALL(SQRT((지하철역사_IC!$V$2:$V$439-표3_[[#This Row],[위도]])^2+(지하철역사_IC!$T$2:$T$439-표3_[[#This Row],[경도]])^2),1))*6378137</f>
        <v>#VALUE!</v>
      </c>
      <c r="AL711" t="str" cm="1">
        <f t="array" ref="AL7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1" t="e" cm="1">
        <f t="array" ref="AM711">kakaolatlon(표3_[[#This Row],[위도]],표3_[[#This Row],[경도]],"parcel")</f>
        <v>#VALUE!</v>
      </c>
      <c r="AN711" t="e">
        <f t="shared" si="59"/>
        <v>#VALUE!</v>
      </c>
      <c r="AO711" t="e">
        <f t="shared" si="60"/>
        <v>#VALUE!</v>
      </c>
      <c r="AP711" t="e">
        <f t="shared" si="61"/>
        <v>#VALUE!</v>
      </c>
      <c r="AQ711">
        <f t="shared" si="62"/>
        <v>9</v>
      </c>
      <c r="AR711" t="str">
        <f t="shared" si="63"/>
        <v>저</v>
      </c>
    </row>
    <row r="712" spans="32:44" x14ac:dyDescent="0.3">
      <c r="AF712" s="8" t="e" cm="1">
        <f t="array" ref="AF7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2" s="8" t="e" cm="1">
        <f t="array" ref="AG712">_xlfn.TEXTJOIN(",",TRUE,IF(지하철역사_IC!$B$2:$B$1282=AF712,지하철역사_IC!$A$2:$A$1282,""))</f>
        <v>#VALUE!</v>
      </c>
      <c r="AH712" s="9" t="e" cm="1">
        <f t="array" ref="AH712">RADIANS(SMALL(SQRT((지하철역사_IC!$D$2:$D$1282-표3_[[#This Row],[위도]])^2+(지하철역사_IC!$E$2:$E$1282-표3_[[#This Row],[경도]])^2),1))*6378137</f>
        <v>#VALUE!</v>
      </c>
      <c r="AI712" s="8" t="e" cm="1">
        <f t="array" ref="AI712">_xlfn.LET(_xlpm.data,(지하철역사_IC!$V$2:$V$225-표3_[[#This Row],[위도]])^2+(지하철역사_IC!$T$2:$T$225-표3_[[#This Row],[경도]])^2,INDEX(지하철역사_IC!$Q$2:$Q$439,MATCH(MIN(_xlpm.data),_xlpm.data,0)))</f>
        <v>#VALUE!</v>
      </c>
      <c r="AJ712" s="8" t="e" cm="1">
        <f t="array" ref="AJ712">_xlfn.TEXTJOIN(",",TRUE,IF(지하철역사_IC!$Q$2:$Q$439=AI712,지하철역사_IC!$P$2:$P$439,""))</f>
        <v>#VALUE!</v>
      </c>
      <c r="AK712" s="9" t="e" cm="1">
        <f t="array" ref="AK712">RADIANS(SMALL(SQRT((지하철역사_IC!$V$2:$V$439-표3_[[#This Row],[위도]])^2+(지하철역사_IC!$T$2:$T$439-표3_[[#This Row],[경도]])^2),1))*6378137</f>
        <v>#VALUE!</v>
      </c>
      <c r="AL712" t="str" cm="1">
        <f t="array" ref="AL7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2" t="e" cm="1">
        <f t="array" ref="AM712">kakaolatlon(표3_[[#This Row],[위도]],표3_[[#This Row],[경도]],"parcel")</f>
        <v>#VALUE!</v>
      </c>
      <c r="AN712" t="e">
        <f t="shared" si="59"/>
        <v>#VALUE!</v>
      </c>
      <c r="AO712" t="e">
        <f t="shared" si="60"/>
        <v>#VALUE!</v>
      </c>
      <c r="AP712" t="e">
        <f t="shared" si="61"/>
        <v>#VALUE!</v>
      </c>
      <c r="AQ712">
        <f t="shared" si="62"/>
        <v>9</v>
      </c>
      <c r="AR712" t="str">
        <f t="shared" si="63"/>
        <v>저</v>
      </c>
    </row>
    <row r="713" spans="32:44" x14ac:dyDescent="0.3">
      <c r="AF713" s="8" t="e" cm="1">
        <f t="array" ref="AF7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3" s="8" t="e" cm="1">
        <f t="array" ref="AG713">_xlfn.TEXTJOIN(",",TRUE,IF(지하철역사_IC!$B$2:$B$1282=AF713,지하철역사_IC!$A$2:$A$1282,""))</f>
        <v>#VALUE!</v>
      </c>
      <c r="AH713" s="9" t="e" cm="1">
        <f t="array" ref="AH713">RADIANS(SMALL(SQRT((지하철역사_IC!$D$2:$D$1282-표3_[[#This Row],[위도]])^2+(지하철역사_IC!$E$2:$E$1282-표3_[[#This Row],[경도]])^2),1))*6378137</f>
        <v>#VALUE!</v>
      </c>
      <c r="AI713" s="8" t="e" cm="1">
        <f t="array" ref="AI713">_xlfn.LET(_xlpm.data,(지하철역사_IC!$V$2:$V$225-표3_[[#This Row],[위도]])^2+(지하철역사_IC!$T$2:$T$225-표3_[[#This Row],[경도]])^2,INDEX(지하철역사_IC!$Q$2:$Q$439,MATCH(MIN(_xlpm.data),_xlpm.data,0)))</f>
        <v>#VALUE!</v>
      </c>
      <c r="AJ713" s="8" t="e" cm="1">
        <f t="array" ref="AJ713">_xlfn.TEXTJOIN(",",TRUE,IF(지하철역사_IC!$Q$2:$Q$439=AI713,지하철역사_IC!$P$2:$P$439,""))</f>
        <v>#VALUE!</v>
      </c>
      <c r="AK713" s="9" t="e" cm="1">
        <f t="array" ref="AK713">RADIANS(SMALL(SQRT((지하철역사_IC!$V$2:$V$439-표3_[[#This Row],[위도]])^2+(지하철역사_IC!$T$2:$T$439-표3_[[#This Row],[경도]])^2),1))*6378137</f>
        <v>#VALUE!</v>
      </c>
      <c r="AL713" t="str" cm="1">
        <f t="array" ref="AL7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3" t="e" cm="1">
        <f t="array" ref="AM713">kakaolatlon(표3_[[#This Row],[위도]],표3_[[#This Row],[경도]],"parcel")</f>
        <v>#VALUE!</v>
      </c>
      <c r="AN713" t="e">
        <f t="shared" si="59"/>
        <v>#VALUE!</v>
      </c>
      <c r="AO713" t="e">
        <f t="shared" si="60"/>
        <v>#VALUE!</v>
      </c>
      <c r="AP713" t="e">
        <f t="shared" si="61"/>
        <v>#VALUE!</v>
      </c>
      <c r="AQ713">
        <f t="shared" si="62"/>
        <v>9</v>
      </c>
      <c r="AR713" t="str">
        <f t="shared" si="63"/>
        <v>저</v>
      </c>
    </row>
    <row r="714" spans="32:44" x14ac:dyDescent="0.3">
      <c r="AF714" s="8" t="e" cm="1">
        <f t="array" ref="AF7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4" s="8" t="e" cm="1">
        <f t="array" ref="AG714">_xlfn.TEXTJOIN(",",TRUE,IF(지하철역사_IC!$B$2:$B$1282=AF714,지하철역사_IC!$A$2:$A$1282,""))</f>
        <v>#VALUE!</v>
      </c>
      <c r="AH714" s="9" t="e" cm="1">
        <f t="array" ref="AH714">RADIANS(SMALL(SQRT((지하철역사_IC!$D$2:$D$1282-표3_[[#This Row],[위도]])^2+(지하철역사_IC!$E$2:$E$1282-표3_[[#This Row],[경도]])^2),1))*6378137</f>
        <v>#VALUE!</v>
      </c>
      <c r="AI714" s="8" t="e" cm="1">
        <f t="array" ref="AI714">_xlfn.LET(_xlpm.data,(지하철역사_IC!$V$2:$V$225-표3_[[#This Row],[위도]])^2+(지하철역사_IC!$T$2:$T$225-표3_[[#This Row],[경도]])^2,INDEX(지하철역사_IC!$Q$2:$Q$439,MATCH(MIN(_xlpm.data),_xlpm.data,0)))</f>
        <v>#VALUE!</v>
      </c>
      <c r="AJ714" s="8" t="e" cm="1">
        <f t="array" ref="AJ714">_xlfn.TEXTJOIN(",",TRUE,IF(지하철역사_IC!$Q$2:$Q$439=AI714,지하철역사_IC!$P$2:$P$439,""))</f>
        <v>#VALUE!</v>
      </c>
      <c r="AK714" s="9" t="e" cm="1">
        <f t="array" ref="AK714">RADIANS(SMALL(SQRT((지하철역사_IC!$V$2:$V$439-표3_[[#This Row],[위도]])^2+(지하철역사_IC!$T$2:$T$439-표3_[[#This Row],[경도]])^2),1))*6378137</f>
        <v>#VALUE!</v>
      </c>
      <c r="AL714" t="str" cm="1">
        <f t="array" ref="AL7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4" t="e" cm="1">
        <f t="array" ref="AM714">kakaolatlon(표3_[[#This Row],[위도]],표3_[[#This Row],[경도]],"parcel")</f>
        <v>#VALUE!</v>
      </c>
      <c r="AN714" t="e">
        <f t="shared" si="59"/>
        <v>#VALUE!</v>
      </c>
      <c r="AO714" t="e">
        <f t="shared" si="60"/>
        <v>#VALUE!</v>
      </c>
      <c r="AP714" t="e">
        <f t="shared" si="61"/>
        <v>#VALUE!</v>
      </c>
      <c r="AQ714">
        <f t="shared" si="62"/>
        <v>9</v>
      </c>
      <c r="AR714" t="str">
        <f t="shared" si="63"/>
        <v>저</v>
      </c>
    </row>
    <row r="715" spans="32:44" x14ac:dyDescent="0.3">
      <c r="AF715" s="8" t="e" cm="1">
        <f t="array" ref="AF7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5" s="8" t="e" cm="1">
        <f t="array" ref="AG715">_xlfn.TEXTJOIN(",",TRUE,IF(지하철역사_IC!$B$2:$B$1282=AF715,지하철역사_IC!$A$2:$A$1282,""))</f>
        <v>#VALUE!</v>
      </c>
      <c r="AH715" s="9" t="e" cm="1">
        <f t="array" ref="AH715">RADIANS(SMALL(SQRT((지하철역사_IC!$D$2:$D$1282-표3_[[#This Row],[위도]])^2+(지하철역사_IC!$E$2:$E$1282-표3_[[#This Row],[경도]])^2),1))*6378137</f>
        <v>#VALUE!</v>
      </c>
      <c r="AI715" s="8" t="e" cm="1">
        <f t="array" ref="AI715">_xlfn.LET(_xlpm.data,(지하철역사_IC!$V$2:$V$225-표3_[[#This Row],[위도]])^2+(지하철역사_IC!$T$2:$T$225-표3_[[#This Row],[경도]])^2,INDEX(지하철역사_IC!$Q$2:$Q$439,MATCH(MIN(_xlpm.data),_xlpm.data,0)))</f>
        <v>#VALUE!</v>
      </c>
      <c r="AJ715" s="8" t="e" cm="1">
        <f t="array" ref="AJ715">_xlfn.TEXTJOIN(",",TRUE,IF(지하철역사_IC!$Q$2:$Q$439=AI715,지하철역사_IC!$P$2:$P$439,""))</f>
        <v>#VALUE!</v>
      </c>
      <c r="AK715" s="9" t="e" cm="1">
        <f t="array" ref="AK715">RADIANS(SMALL(SQRT((지하철역사_IC!$V$2:$V$439-표3_[[#This Row],[위도]])^2+(지하철역사_IC!$T$2:$T$439-표3_[[#This Row],[경도]])^2),1))*6378137</f>
        <v>#VALUE!</v>
      </c>
      <c r="AL715" t="str" cm="1">
        <f t="array" ref="AL7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5" t="e" cm="1">
        <f t="array" ref="AM715">kakaolatlon(표3_[[#This Row],[위도]],표3_[[#This Row],[경도]],"parcel")</f>
        <v>#VALUE!</v>
      </c>
      <c r="AN715" t="e">
        <f t="shared" si="59"/>
        <v>#VALUE!</v>
      </c>
      <c r="AO715" t="e">
        <f t="shared" si="60"/>
        <v>#VALUE!</v>
      </c>
      <c r="AP715" t="e">
        <f t="shared" si="61"/>
        <v>#VALUE!</v>
      </c>
      <c r="AQ715">
        <f t="shared" si="62"/>
        <v>9</v>
      </c>
      <c r="AR715" t="str">
        <f t="shared" si="63"/>
        <v>저</v>
      </c>
    </row>
    <row r="716" spans="32:44" x14ac:dyDescent="0.3">
      <c r="AF716" s="8" t="e" cm="1">
        <f t="array" ref="AF7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6" s="8" t="e" cm="1">
        <f t="array" ref="AG716">_xlfn.TEXTJOIN(",",TRUE,IF(지하철역사_IC!$B$2:$B$1282=AF716,지하철역사_IC!$A$2:$A$1282,""))</f>
        <v>#VALUE!</v>
      </c>
      <c r="AH716" s="9" t="e" cm="1">
        <f t="array" ref="AH716">RADIANS(SMALL(SQRT((지하철역사_IC!$D$2:$D$1282-표3_[[#This Row],[위도]])^2+(지하철역사_IC!$E$2:$E$1282-표3_[[#This Row],[경도]])^2),1))*6378137</f>
        <v>#VALUE!</v>
      </c>
      <c r="AI716" s="8" t="e" cm="1">
        <f t="array" ref="AI716">_xlfn.LET(_xlpm.data,(지하철역사_IC!$V$2:$V$225-표3_[[#This Row],[위도]])^2+(지하철역사_IC!$T$2:$T$225-표3_[[#This Row],[경도]])^2,INDEX(지하철역사_IC!$Q$2:$Q$439,MATCH(MIN(_xlpm.data),_xlpm.data,0)))</f>
        <v>#VALUE!</v>
      </c>
      <c r="AJ716" s="8" t="e" cm="1">
        <f t="array" ref="AJ716">_xlfn.TEXTJOIN(",",TRUE,IF(지하철역사_IC!$Q$2:$Q$439=AI716,지하철역사_IC!$P$2:$P$439,""))</f>
        <v>#VALUE!</v>
      </c>
      <c r="AK716" s="9" t="e" cm="1">
        <f t="array" ref="AK716">RADIANS(SMALL(SQRT((지하철역사_IC!$V$2:$V$439-표3_[[#This Row],[위도]])^2+(지하철역사_IC!$T$2:$T$439-표3_[[#This Row],[경도]])^2),1))*6378137</f>
        <v>#VALUE!</v>
      </c>
      <c r="AL716" t="str" cm="1">
        <f t="array" ref="AL7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6" t="e" cm="1">
        <f t="array" ref="AM716">kakaolatlon(표3_[[#This Row],[위도]],표3_[[#This Row],[경도]],"parcel")</f>
        <v>#VALUE!</v>
      </c>
      <c r="AN716" t="e">
        <f t="shared" si="59"/>
        <v>#VALUE!</v>
      </c>
      <c r="AO716" t="e">
        <f t="shared" si="60"/>
        <v>#VALUE!</v>
      </c>
      <c r="AP716" t="e">
        <f t="shared" si="61"/>
        <v>#VALUE!</v>
      </c>
      <c r="AQ716">
        <f t="shared" si="62"/>
        <v>9</v>
      </c>
      <c r="AR716" t="str">
        <f t="shared" si="63"/>
        <v>저</v>
      </c>
    </row>
    <row r="717" spans="32:44" x14ac:dyDescent="0.3">
      <c r="AF717" s="8" t="e" cm="1">
        <f t="array" ref="AF7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7" s="8" t="e" cm="1">
        <f t="array" ref="AG717">_xlfn.TEXTJOIN(",",TRUE,IF(지하철역사_IC!$B$2:$B$1282=AF717,지하철역사_IC!$A$2:$A$1282,""))</f>
        <v>#VALUE!</v>
      </c>
      <c r="AH717" s="9" t="e" cm="1">
        <f t="array" ref="AH717">RADIANS(SMALL(SQRT((지하철역사_IC!$D$2:$D$1282-표3_[[#This Row],[위도]])^2+(지하철역사_IC!$E$2:$E$1282-표3_[[#This Row],[경도]])^2),1))*6378137</f>
        <v>#VALUE!</v>
      </c>
      <c r="AI717" s="8" t="e" cm="1">
        <f t="array" ref="AI717">_xlfn.LET(_xlpm.data,(지하철역사_IC!$V$2:$V$225-표3_[[#This Row],[위도]])^2+(지하철역사_IC!$T$2:$T$225-표3_[[#This Row],[경도]])^2,INDEX(지하철역사_IC!$Q$2:$Q$439,MATCH(MIN(_xlpm.data),_xlpm.data,0)))</f>
        <v>#VALUE!</v>
      </c>
      <c r="AJ717" s="8" t="e" cm="1">
        <f t="array" ref="AJ717">_xlfn.TEXTJOIN(",",TRUE,IF(지하철역사_IC!$Q$2:$Q$439=AI717,지하철역사_IC!$P$2:$P$439,""))</f>
        <v>#VALUE!</v>
      </c>
      <c r="AK717" s="9" t="e" cm="1">
        <f t="array" ref="AK717">RADIANS(SMALL(SQRT((지하철역사_IC!$V$2:$V$439-표3_[[#This Row],[위도]])^2+(지하철역사_IC!$T$2:$T$439-표3_[[#This Row],[경도]])^2),1))*6378137</f>
        <v>#VALUE!</v>
      </c>
      <c r="AL717" t="str" cm="1">
        <f t="array" ref="AL7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7" t="e" cm="1">
        <f t="array" ref="AM717">kakaolatlon(표3_[[#This Row],[위도]],표3_[[#This Row],[경도]],"parcel")</f>
        <v>#VALUE!</v>
      </c>
      <c r="AN717" t="e">
        <f t="shared" si="59"/>
        <v>#VALUE!</v>
      </c>
      <c r="AO717" t="e">
        <f t="shared" si="60"/>
        <v>#VALUE!</v>
      </c>
      <c r="AP717" t="e">
        <f t="shared" si="61"/>
        <v>#VALUE!</v>
      </c>
      <c r="AQ717">
        <f t="shared" si="62"/>
        <v>9</v>
      </c>
      <c r="AR717" t="str">
        <f t="shared" si="63"/>
        <v>저</v>
      </c>
    </row>
    <row r="718" spans="32:44" x14ac:dyDescent="0.3">
      <c r="AF718" s="8" t="e" cm="1">
        <f t="array" ref="AF7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8" s="8" t="e" cm="1">
        <f t="array" ref="AG718">_xlfn.TEXTJOIN(",",TRUE,IF(지하철역사_IC!$B$2:$B$1282=AF718,지하철역사_IC!$A$2:$A$1282,""))</f>
        <v>#VALUE!</v>
      </c>
      <c r="AH718" s="9" t="e" cm="1">
        <f t="array" ref="AH718">RADIANS(SMALL(SQRT((지하철역사_IC!$D$2:$D$1282-표3_[[#This Row],[위도]])^2+(지하철역사_IC!$E$2:$E$1282-표3_[[#This Row],[경도]])^2),1))*6378137</f>
        <v>#VALUE!</v>
      </c>
      <c r="AI718" s="8" t="e" cm="1">
        <f t="array" ref="AI718">_xlfn.LET(_xlpm.data,(지하철역사_IC!$V$2:$V$225-표3_[[#This Row],[위도]])^2+(지하철역사_IC!$T$2:$T$225-표3_[[#This Row],[경도]])^2,INDEX(지하철역사_IC!$Q$2:$Q$439,MATCH(MIN(_xlpm.data),_xlpm.data,0)))</f>
        <v>#VALUE!</v>
      </c>
      <c r="AJ718" s="8" t="e" cm="1">
        <f t="array" ref="AJ718">_xlfn.TEXTJOIN(",",TRUE,IF(지하철역사_IC!$Q$2:$Q$439=AI718,지하철역사_IC!$P$2:$P$439,""))</f>
        <v>#VALUE!</v>
      </c>
      <c r="AK718" s="9" t="e" cm="1">
        <f t="array" ref="AK718">RADIANS(SMALL(SQRT((지하철역사_IC!$V$2:$V$439-표3_[[#This Row],[위도]])^2+(지하철역사_IC!$T$2:$T$439-표3_[[#This Row],[경도]])^2),1))*6378137</f>
        <v>#VALUE!</v>
      </c>
      <c r="AL718" t="str" cm="1">
        <f t="array" ref="AL7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8" t="e" cm="1">
        <f t="array" ref="AM718">kakaolatlon(표3_[[#This Row],[위도]],표3_[[#This Row],[경도]],"parcel")</f>
        <v>#VALUE!</v>
      </c>
      <c r="AN718" t="e">
        <f t="shared" si="59"/>
        <v>#VALUE!</v>
      </c>
      <c r="AO718" t="e">
        <f t="shared" si="60"/>
        <v>#VALUE!</v>
      </c>
      <c r="AP718" t="e">
        <f t="shared" si="61"/>
        <v>#VALUE!</v>
      </c>
      <c r="AQ718">
        <f t="shared" si="62"/>
        <v>9</v>
      </c>
      <c r="AR718" t="str">
        <f t="shared" si="63"/>
        <v>저</v>
      </c>
    </row>
    <row r="719" spans="32:44" x14ac:dyDescent="0.3">
      <c r="AF719" s="8" t="e" cm="1">
        <f t="array" ref="AF7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19" s="8" t="e" cm="1">
        <f t="array" ref="AG719">_xlfn.TEXTJOIN(",",TRUE,IF(지하철역사_IC!$B$2:$B$1282=AF719,지하철역사_IC!$A$2:$A$1282,""))</f>
        <v>#VALUE!</v>
      </c>
      <c r="AH719" s="9" t="e" cm="1">
        <f t="array" ref="AH719">RADIANS(SMALL(SQRT((지하철역사_IC!$D$2:$D$1282-표3_[[#This Row],[위도]])^2+(지하철역사_IC!$E$2:$E$1282-표3_[[#This Row],[경도]])^2),1))*6378137</f>
        <v>#VALUE!</v>
      </c>
      <c r="AI719" s="8" t="e" cm="1">
        <f t="array" ref="AI719">_xlfn.LET(_xlpm.data,(지하철역사_IC!$V$2:$V$225-표3_[[#This Row],[위도]])^2+(지하철역사_IC!$T$2:$T$225-표3_[[#This Row],[경도]])^2,INDEX(지하철역사_IC!$Q$2:$Q$439,MATCH(MIN(_xlpm.data),_xlpm.data,0)))</f>
        <v>#VALUE!</v>
      </c>
      <c r="AJ719" s="8" t="e" cm="1">
        <f t="array" ref="AJ719">_xlfn.TEXTJOIN(",",TRUE,IF(지하철역사_IC!$Q$2:$Q$439=AI719,지하철역사_IC!$P$2:$P$439,""))</f>
        <v>#VALUE!</v>
      </c>
      <c r="AK719" s="9" t="e" cm="1">
        <f t="array" ref="AK719">RADIANS(SMALL(SQRT((지하철역사_IC!$V$2:$V$439-표3_[[#This Row],[위도]])^2+(지하철역사_IC!$T$2:$T$439-표3_[[#This Row],[경도]])^2),1))*6378137</f>
        <v>#VALUE!</v>
      </c>
      <c r="AL719" t="str" cm="1">
        <f t="array" ref="AL7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19" t="e" cm="1">
        <f t="array" ref="AM719">kakaolatlon(표3_[[#This Row],[위도]],표3_[[#This Row],[경도]],"parcel")</f>
        <v>#VALUE!</v>
      </c>
      <c r="AN719" t="e">
        <f t="shared" si="59"/>
        <v>#VALUE!</v>
      </c>
      <c r="AO719" t="e">
        <f t="shared" si="60"/>
        <v>#VALUE!</v>
      </c>
      <c r="AP719" t="e">
        <f t="shared" si="61"/>
        <v>#VALUE!</v>
      </c>
      <c r="AQ719">
        <f t="shared" si="62"/>
        <v>9</v>
      </c>
      <c r="AR719" t="str">
        <f t="shared" si="63"/>
        <v>저</v>
      </c>
    </row>
    <row r="720" spans="32:44" x14ac:dyDescent="0.3">
      <c r="AF720" s="8" t="e" cm="1">
        <f t="array" ref="AF7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0" s="8" t="e" cm="1">
        <f t="array" ref="AG720">_xlfn.TEXTJOIN(",",TRUE,IF(지하철역사_IC!$B$2:$B$1282=AF720,지하철역사_IC!$A$2:$A$1282,""))</f>
        <v>#VALUE!</v>
      </c>
      <c r="AH720" s="9" t="e" cm="1">
        <f t="array" ref="AH720">RADIANS(SMALL(SQRT((지하철역사_IC!$D$2:$D$1282-표3_[[#This Row],[위도]])^2+(지하철역사_IC!$E$2:$E$1282-표3_[[#This Row],[경도]])^2),1))*6378137</f>
        <v>#VALUE!</v>
      </c>
      <c r="AI720" s="8" t="e" cm="1">
        <f t="array" ref="AI720">_xlfn.LET(_xlpm.data,(지하철역사_IC!$V$2:$V$225-표3_[[#This Row],[위도]])^2+(지하철역사_IC!$T$2:$T$225-표3_[[#This Row],[경도]])^2,INDEX(지하철역사_IC!$Q$2:$Q$439,MATCH(MIN(_xlpm.data),_xlpm.data,0)))</f>
        <v>#VALUE!</v>
      </c>
      <c r="AJ720" s="8" t="e" cm="1">
        <f t="array" ref="AJ720">_xlfn.TEXTJOIN(",",TRUE,IF(지하철역사_IC!$Q$2:$Q$439=AI720,지하철역사_IC!$P$2:$P$439,""))</f>
        <v>#VALUE!</v>
      </c>
      <c r="AK720" s="9" t="e" cm="1">
        <f t="array" ref="AK720">RADIANS(SMALL(SQRT((지하철역사_IC!$V$2:$V$439-표3_[[#This Row],[위도]])^2+(지하철역사_IC!$T$2:$T$439-표3_[[#This Row],[경도]])^2),1))*6378137</f>
        <v>#VALUE!</v>
      </c>
      <c r="AL720" t="str" cm="1">
        <f t="array" ref="AL7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0" t="e" cm="1">
        <f t="array" ref="AM720">kakaolatlon(표3_[[#This Row],[위도]],표3_[[#This Row],[경도]],"parcel")</f>
        <v>#VALUE!</v>
      </c>
      <c r="AN720" t="e">
        <f t="shared" si="59"/>
        <v>#VALUE!</v>
      </c>
      <c r="AO720" t="e">
        <f t="shared" si="60"/>
        <v>#VALUE!</v>
      </c>
      <c r="AP720" t="e">
        <f t="shared" si="61"/>
        <v>#VALUE!</v>
      </c>
      <c r="AQ720">
        <f t="shared" si="62"/>
        <v>9</v>
      </c>
      <c r="AR720" t="str">
        <f t="shared" si="63"/>
        <v>저</v>
      </c>
    </row>
    <row r="721" spans="32:44" x14ac:dyDescent="0.3">
      <c r="AF721" s="8" t="e" cm="1">
        <f t="array" ref="AF7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1" s="8" t="e" cm="1">
        <f t="array" ref="AG721">_xlfn.TEXTJOIN(",",TRUE,IF(지하철역사_IC!$B$2:$B$1282=AF721,지하철역사_IC!$A$2:$A$1282,""))</f>
        <v>#VALUE!</v>
      </c>
      <c r="AH721" s="9" t="e" cm="1">
        <f t="array" ref="AH721">RADIANS(SMALL(SQRT((지하철역사_IC!$D$2:$D$1282-표3_[[#This Row],[위도]])^2+(지하철역사_IC!$E$2:$E$1282-표3_[[#This Row],[경도]])^2),1))*6378137</f>
        <v>#VALUE!</v>
      </c>
      <c r="AI721" s="8" t="e" cm="1">
        <f t="array" ref="AI721">_xlfn.LET(_xlpm.data,(지하철역사_IC!$V$2:$V$225-표3_[[#This Row],[위도]])^2+(지하철역사_IC!$T$2:$T$225-표3_[[#This Row],[경도]])^2,INDEX(지하철역사_IC!$Q$2:$Q$439,MATCH(MIN(_xlpm.data),_xlpm.data,0)))</f>
        <v>#VALUE!</v>
      </c>
      <c r="AJ721" s="8" t="e" cm="1">
        <f t="array" ref="AJ721">_xlfn.TEXTJOIN(",",TRUE,IF(지하철역사_IC!$Q$2:$Q$439=AI721,지하철역사_IC!$P$2:$P$439,""))</f>
        <v>#VALUE!</v>
      </c>
      <c r="AK721" s="9" t="e" cm="1">
        <f t="array" ref="AK721">RADIANS(SMALL(SQRT((지하철역사_IC!$V$2:$V$439-표3_[[#This Row],[위도]])^2+(지하철역사_IC!$T$2:$T$439-표3_[[#This Row],[경도]])^2),1))*6378137</f>
        <v>#VALUE!</v>
      </c>
      <c r="AL721" t="str" cm="1">
        <f t="array" ref="AL7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1" t="e" cm="1">
        <f t="array" ref="AM721">kakaolatlon(표3_[[#This Row],[위도]],표3_[[#This Row],[경도]],"parcel")</f>
        <v>#VALUE!</v>
      </c>
      <c r="AN721" t="e">
        <f t="shared" si="59"/>
        <v>#VALUE!</v>
      </c>
      <c r="AO721" t="e">
        <f t="shared" si="60"/>
        <v>#VALUE!</v>
      </c>
      <c r="AP721" t="e">
        <f t="shared" si="61"/>
        <v>#VALUE!</v>
      </c>
      <c r="AQ721">
        <f t="shared" si="62"/>
        <v>9</v>
      </c>
      <c r="AR721" t="str">
        <f t="shared" si="63"/>
        <v>저</v>
      </c>
    </row>
    <row r="722" spans="32:44" x14ac:dyDescent="0.3">
      <c r="AF722" s="8" t="e" cm="1">
        <f t="array" ref="AF7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2" s="8" t="e" cm="1">
        <f t="array" ref="AG722">_xlfn.TEXTJOIN(",",TRUE,IF(지하철역사_IC!$B$2:$B$1282=AF722,지하철역사_IC!$A$2:$A$1282,""))</f>
        <v>#VALUE!</v>
      </c>
      <c r="AH722" s="9" t="e" cm="1">
        <f t="array" ref="AH722">RADIANS(SMALL(SQRT((지하철역사_IC!$D$2:$D$1282-표3_[[#This Row],[위도]])^2+(지하철역사_IC!$E$2:$E$1282-표3_[[#This Row],[경도]])^2),1))*6378137</f>
        <v>#VALUE!</v>
      </c>
      <c r="AI722" s="8" t="e" cm="1">
        <f t="array" ref="AI722">_xlfn.LET(_xlpm.data,(지하철역사_IC!$V$2:$V$225-표3_[[#This Row],[위도]])^2+(지하철역사_IC!$T$2:$T$225-표3_[[#This Row],[경도]])^2,INDEX(지하철역사_IC!$Q$2:$Q$439,MATCH(MIN(_xlpm.data),_xlpm.data,0)))</f>
        <v>#VALUE!</v>
      </c>
      <c r="AJ722" s="8" t="e" cm="1">
        <f t="array" ref="AJ722">_xlfn.TEXTJOIN(",",TRUE,IF(지하철역사_IC!$Q$2:$Q$439=AI722,지하철역사_IC!$P$2:$P$439,""))</f>
        <v>#VALUE!</v>
      </c>
      <c r="AK722" s="9" t="e" cm="1">
        <f t="array" ref="AK722">RADIANS(SMALL(SQRT((지하철역사_IC!$V$2:$V$439-표3_[[#This Row],[위도]])^2+(지하철역사_IC!$T$2:$T$439-표3_[[#This Row],[경도]])^2),1))*6378137</f>
        <v>#VALUE!</v>
      </c>
      <c r="AL722" t="str" cm="1">
        <f t="array" ref="AL7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2" t="e" cm="1">
        <f t="array" ref="AM722">kakaolatlon(표3_[[#This Row],[위도]],표3_[[#This Row],[경도]],"parcel")</f>
        <v>#VALUE!</v>
      </c>
      <c r="AN722" t="e">
        <f t="shared" si="59"/>
        <v>#VALUE!</v>
      </c>
      <c r="AO722" t="e">
        <f t="shared" si="60"/>
        <v>#VALUE!</v>
      </c>
      <c r="AP722" t="e">
        <f t="shared" si="61"/>
        <v>#VALUE!</v>
      </c>
      <c r="AQ722">
        <f t="shared" si="62"/>
        <v>9</v>
      </c>
      <c r="AR722" t="str">
        <f t="shared" si="63"/>
        <v>저</v>
      </c>
    </row>
    <row r="723" spans="32:44" x14ac:dyDescent="0.3">
      <c r="AF723" s="8" t="e" cm="1">
        <f t="array" ref="AF7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3" s="8" t="e" cm="1">
        <f t="array" ref="AG723">_xlfn.TEXTJOIN(",",TRUE,IF(지하철역사_IC!$B$2:$B$1282=AF723,지하철역사_IC!$A$2:$A$1282,""))</f>
        <v>#VALUE!</v>
      </c>
      <c r="AH723" s="9" t="e" cm="1">
        <f t="array" ref="AH723">RADIANS(SMALL(SQRT((지하철역사_IC!$D$2:$D$1282-표3_[[#This Row],[위도]])^2+(지하철역사_IC!$E$2:$E$1282-표3_[[#This Row],[경도]])^2),1))*6378137</f>
        <v>#VALUE!</v>
      </c>
      <c r="AI723" s="8" t="e" cm="1">
        <f t="array" ref="AI723">_xlfn.LET(_xlpm.data,(지하철역사_IC!$V$2:$V$225-표3_[[#This Row],[위도]])^2+(지하철역사_IC!$T$2:$T$225-표3_[[#This Row],[경도]])^2,INDEX(지하철역사_IC!$Q$2:$Q$439,MATCH(MIN(_xlpm.data),_xlpm.data,0)))</f>
        <v>#VALUE!</v>
      </c>
      <c r="AJ723" s="8" t="e" cm="1">
        <f t="array" ref="AJ723">_xlfn.TEXTJOIN(",",TRUE,IF(지하철역사_IC!$Q$2:$Q$439=AI723,지하철역사_IC!$P$2:$P$439,""))</f>
        <v>#VALUE!</v>
      </c>
      <c r="AK723" s="9" t="e" cm="1">
        <f t="array" ref="AK723">RADIANS(SMALL(SQRT((지하철역사_IC!$V$2:$V$439-표3_[[#This Row],[위도]])^2+(지하철역사_IC!$T$2:$T$439-표3_[[#This Row],[경도]])^2),1))*6378137</f>
        <v>#VALUE!</v>
      </c>
      <c r="AL723" t="str" cm="1">
        <f t="array" ref="AL7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3" t="e" cm="1">
        <f t="array" ref="AM723">kakaolatlon(표3_[[#This Row],[위도]],표3_[[#This Row],[경도]],"parcel")</f>
        <v>#VALUE!</v>
      </c>
      <c r="AN723" t="e">
        <f t="shared" si="59"/>
        <v>#VALUE!</v>
      </c>
      <c r="AO723" t="e">
        <f t="shared" si="60"/>
        <v>#VALUE!</v>
      </c>
      <c r="AP723" t="e">
        <f t="shared" si="61"/>
        <v>#VALUE!</v>
      </c>
      <c r="AQ723">
        <f t="shared" si="62"/>
        <v>9</v>
      </c>
      <c r="AR723" t="str">
        <f t="shared" si="63"/>
        <v>저</v>
      </c>
    </row>
    <row r="724" spans="32:44" x14ac:dyDescent="0.3">
      <c r="AF724" s="8" t="e" cm="1">
        <f t="array" ref="AF7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4" s="8" t="e" cm="1">
        <f t="array" ref="AG724">_xlfn.TEXTJOIN(",",TRUE,IF(지하철역사_IC!$B$2:$B$1282=AF724,지하철역사_IC!$A$2:$A$1282,""))</f>
        <v>#VALUE!</v>
      </c>
      <c r="AH724" s="9" t="e" cm="1">
        <f t="array" ref="AH724">RADIANS(SMALL(SQRT((지하철역사_IC!$D$2:$D$1282-표3_[[#This Row],[위도]])^2+(지하철역사_IC!$E$2:$E$1282-표3_[[#This Row],[경도]])^2),1))*6378137</f>
        <v>#VALUE!</v>
      </c>
      <c r="AI724" s="8" t="e" cm="1">
        <f t="array" ref="AI724">_xlfn.LET(_xlpm.data,(지하철역사_IC!$V$2:$V$225-표3_[[#This Row],[위도]])^2+(지하철역사_IC!$T$2:$T$225-표3_[[#This Row],[경도]])^2,INDEX(지하철역사_IC!$Q$2:$Q$439,MATCH(MIN(_xlpm.data),_xlpm.data,0)))</f>
        <v>#VALUE!</v>
      </c>
      <c r="AJ724" s="8" t="e" cm="1">
        <f t="array" ref="AJ724">_xlfn.TEXTJOIN(",",TRUE,IF(지하철역사_IC!$Q$2:$Q$439=AI724,지하철역사_IC!$P$2:$P$439,""))</f>
        <v>#VALUE!</v>
      </c>
      <c r="AK724" s="9" t="e" cm="1">
        <f t="array" ref="AK724">RADIANS(SMALL(SQRT((지하철역사_IC!$V$2:$V$439-표3_[[#This Row],[위도]])^2+(지하철역사_IC!$T$2:$T$439-표3_[[#This Row],[경도]])^2),1))*6378137</f>
        <v>#VALUE!</v>
      </c>
      <c r="AL724" t="str" cm="1">
        <f t="array" ref="AL7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4" t="e" cm="1">
        <f t="array" ref="AM724">kakaolatlon(표3_[[#This Row],[위도]],표3_[[#This Row],[경도]],"parcel")</f>
        <v>#VALUE!</v>
      </c>
      <c r="AN724" t="e">
        <f t="shared" si="59"/>
        <v>#VALUE!</v>
      </c>
      <c r="AO724" t="e">
        <f t="shared" si="60"/>
        <v>#VALUE!</v>
      </c>
      <c r="AP724" t="e">
        <f t="shared" si="61"/>
        <v>#VALUE!</v>
      </c>
      <c r="AQ724">
        <f t="shared" si="62"/>
        <v>9</v>
      </c>
      <c r="AR724" t="str">
        <f t="shared" si="63"/>
        <v>저</v>
      </c>
    </row>
    <row r="725" spans="32:44" x14ac:dyDescent="0.3">
      <c r="AF725" s="8" t="e" cm="1">
        <f t="array" ref="AF7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5" s="8" t="e" cm="1">
        <f t="array" ref="AG725">_xlfn.TEXTJOIN(",",TRUE,IF(지하철역사_IC!$B$2:$B$1282=AF725,지하철역사_IC!$A$2:$A$1282,""))</f>
        <v>#VALUE!</v>
      </c>
      <c r="AH725" s="9" t="e" cm="1">
        <f t="array" ref="AH725">RADIANS(SMALL(SQRT((지하철역사_IC!$D$2:$D$1282-표3_[[#This Row],[위도]])^2+(지하철역사_IC!$E$2:$E$1282-표3_[[#This Row],[경도]])^2),1))*6378137</f>
        <v>#VALUE!</v>
      </c>
      <c r="AI725" s="8" t="e" cm="1">
        <f t="array" ref="AI725">_xlfn.LET(_xlpm.data,(지하철역사_IC!$V$2:$V$225-표3_[[#This Row],[위도]])^2+(지하철역사_IC!$T$2:$T$225-표3_[[#This Row],[경도]])^2,INDEX(지하철역사_IC!$Q$2:$Q$439,MATCH(MIN(_xlpm.data),_xlpm.data,0)))</f>
        <v>#VALUE!</v>
      </c>
      <c r="AJ725" s="8" t="e" cm="1">
        <f t="array" ref="AJ725">_xlfn.TEXTJOIN(",",TRUE,IF(지하철역사_IC!$Q$2:$Q$439=AI725,지하철역사_IC!$P$2:$P$439,""))</f>
        <v>#VALUE!</v>
      </c>
      <c r="AK725" s="9" t="e" cm="1">
        <f t="array" ref="AK725">RADIANS(SMALL(SQRT((지하철역사_IC!$V$2:$V$439-표3_[[#This Row],[위도]])^2+(지하철역사_IC!$T$2:$T$439-표3_[[#This Row],[경도]])^2),1))*6378137</f>
        <v>#VALUE!</v>
      </c>
      <c r="AL725" t="str" cm="1">
        <f t="array" ref="AL7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5" t="e" cm="1">
        <f t="array" ref="AM725">kakaolatlon(표3_[[#This Row],[위도]],표3_[[#This Row],[경도]],"parcel")</f>
        <v>#VALUE!</v>
      </c>
      <c r="AN725" t="e">
        <f t="shared" si="59"/>
        <v>#VALUE!</v>
      </c>
      <c r="AO725" t="e">
        <f t="shared" si="60"/>
        <v>#VALUE!</v>
      </c>
      <c r="AP725" t="e">
        <f t="shared" si="61"/>
        <v>#VALUE!</v>
      </c>
      <c r="AQ725">
        <f t="shared" si="62"/>
        <v>9</v>
      </c>
      <c r="AR725" t="str">
        <f t="shared" si="63"/>
        <v>저</v>
      </c>
    </row>
    <row r="726" spans="32:44" x14ac:dyDescent="0.3">
      <c r="AF726" s="8" t="e" cm="1">
        <f t="array" ref="AF7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6" s="8" t="e" cm="1">
        <f t="array" ref="AG726">_xlfn.TEXTJOIN(",",TRUE,IF(지하철역사_IC!$B$2:$B$1282=AF726,지하철역사_IC!$A$2:$A$1282,""))</f>
        <v>#VALUE!</v>
      </c>
      <c r="AH726" s="9" t="e" cm="1">
        <f t="array" ref="AH726">RADIANS(SMALL(SQRT((지하철역사_IC!$D$2:$D$1282-표3_[[#This Row],[위도]])^2+(지하철역사_IC!$E$2:$E$1282-표3_[[#This Row],[경도]])^2),1))*6378137</f>
        <v>#VALUE!</v>
      </c>
      <c r="AI726" s="8" t="e" cm="1">
        <f t="array" ref="AI726">_xlfn.LET(_xlpm.data,(지하철역사_IC!$V$2:$V$225-표3_[[#This Row],[위도]])^2+(지하철역사_IC!$T$2:$T$225-표3_[[#This Row],[경도]])^2,INDEX(지하철역사_IC!$Q$2:$Q$439,MATCH(MIN(_xlpm.data),_xlpm.data,0)))</f>
        <v>#VALUE!</v>
      </c>
      <c r="AJ726" s="8" t="e" cm="1">
        <f t="array" ref="AJ726">_xlfn.TEXTJOIN(",",TRUE,IF(지하철역사_IC!$Q$2:$Q$439=AI726,지하철역사_IC!$P$2:$P$439,""))</f>
        <v>#VALUE!</v>
      </c>
      <c r="AK726" s="9" t="e" cm="1">
        <f t="array" ref="AK726">RADIANS(SMALL(SQRT((지하철역사_IC!$V$2:$V$439-표3_[[#This Row],[위도]])^2+(지하철역사_IC!$T$2:$T$439-표3_[[#This Row],[경도]])^2),1))*6378137</f>
        <v>#VALUE!</v>
      </c>
      <c r="AL726" t="str" cm="1">
        <f t="array" ref="AL7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6" t="e" cm="1">
        <f t="array" ref="AM726">kakaolatlon(표3_[[#This Row],[위도]],표3_[[#This Row],[경도]],"parcel")</f>
        <v>#VALUE!</v>
      </c>
      <c r="AN726" t="e">
        <f t="shared" si="59"/>
        <v>#VALUE!</v>
      </c>
      <c r="AO726" t="e">
        <f t="shared" si="60"/>
        <v>#VALUE!</v>
      </c>
      <c r="AP726" t="e">
        <f t="shared" si="61"/>
        <v>#VALUE!</v>
      </c>
      <c r="AQ726">
        <f t="shared" si="62"/>
        <v>9</v>
      </c>
      <c r="AR726" t="str">
        <f t="shared" si="63"/>
        <v>저</v>
      </c>
    </row>
    <row r="727" spans="32:44" x14ac:dyDescent="0.3">
      <c r="AF727" s="8" t="e" cm="1">
        <f t="array" ref="AF7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7" s="8" t="e" cm="1">
        <f t="array" ref="AG727">_xlfn.TEXTJOIN(",",TRUE,IF(지하철역사_IC!$B$2:$B$1282=AF727,지하철역사_IC!$A$2:$A$1282,""))</f>
        <v>#VALUE!</v>
      </c>
      <c r="AH727" s="9" t="e" cm="1">
        <f t="array" ref="AH727">RADIANS(SMALL(SQRT((지하철역사_IC!$D$2:$D$1282-표3_[[#This Row],[위도]])^2+(지하철역사_IC!$E$2:$E$1282-표3_[[#This Row],[경도]])^2),1))*6378137</f>
        <v>#VALUE!</v>
      </c>
      <c r="AI727" s="8" t="e" cm="1">
        <f t="array" ref="AI727">_xlfn.LET(_xlpm.data,(지하철역사_IC!$V$2:$V$225-표3_[[#This Row],[위도]])^2+(지하철역사_IC!$T$2:$T$225-표3_[[#This Row],[경도]])^2,INDEX(지하철역사_IC!$Q$2:$Q$439,MATCH(MIN(_xlpm.data),_xlpm.data,0)))</f>
        <v>#VALUE!</v>
      </c>
      <c r="AJ727" s="8" t="e" cm="1">
        <f t="array" ref="AJ727">_xlfn.TEXTJOIN(",",TRUE,IF(지하철역사_IC!$Q$2:$Q$439=AI727,지하철역사_IC!$P$2:$P$439,""))</f>
        <v>#VALUE!</v>
      </c>
      <c r="AK727" s="9" t="e" cm="1">
        <f t="array" ref="AK727">RADIANS(SMALL(SQRT((지하철역사_IC!$V$2:$V$439-표3_[[#This Row],[위도]])^2+(지하철역사_IC!$T$2:$T$439-표3_[[#This Row],[경도]])^2),1))*6378137</f>
        <v>#VALUE!</v>
      </c>
      <c r="AL727" t="str" cm="1">
        <f t="array" ref="AL7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7" t="e" cm="1">
        <f t="array" ref="AM727">kakaolatlon(표3_[[#This Row],[위도]],표3_[[#This Row],[경도]],"parcel")</f>
        <v>#VALUE!</v>
      </c>
      <c r="AN727" t="e">
        <f t="shared" si="59"/>
        <v>#VALUE!</v>
      </c>
      <c r="AO727" t="e">
        <f t="shared" si="60"/>
        <v>#VALUE!</v>
      </c>
      <c r="AP727" t="e">
        <f t="shared" si="61"/>
        <v>#VALUE!</v>
      </c>
      <c r="AQ727">
        <f t="shared" si="62"/>
        <v>9</v>
      </c>
      <c r="AR727" t="str">
        <f t="shared" si="63"/>
        <v>저</v>
      </c>
    </row>
    <row r="728" spans="32:44" x14ac:dyDescent="0.3">
      <c r="AF728" s="8" t="e" cm="1">
        <f t="array" ref="AF7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8" s="8" t="e" cm="1">
        <f t="array" ref="AG728">_xlfn.TEXTJOIN(",",TRUE,IF(지하철역사_IC!$B$2:$B$1282=AF728,지하철역사_IC!$A$2:$A$1282,""))</f>
        <v>#VALUE!</v>
      </c>
      <c r="AH728" s="9" t="e" cm="1">
        <f t="array" ref="AH728">RADIANS(SMALL(SQRT((지하철역사_IC!$D$2:$D$1282-표3_[[#This Row],[위도]])^2+(지하철역사_IC!$E$2:$E$1282-표3_[[#This Row],[경도]])^2),1))*6378137</f>
        <v>#VALUE!</v>
      </c>
      <c r="AI728" s="8" t="e" cm="1">
        <f t="array" ref="AI728">_xlfn.LET(_xlpm.data,(지하철역사_IC!$V$2:$V$225-표3_[[#This Row],[위도]])^2+(지하철역사_IC!$T$2:$T$225-표3_[[#This Row],[경도]])^2,INDEX(지하철역사_IC!$Q$2:$Q$439,MATCH(MIN(_xlpm.data),_xlpm.data,0)))</f>
        <v>#VALUE!</v>
      </c>
      <c r="AJ728" s="8" t="e" cm="1">
        <f t="array" ref="AJ728">_xlfn.TEXTJOIN(",",TRUE,IF(지하철역사_IC!$Q$2:$Q$439=AI728,지하철역사_IC!$P$2:$P$439,""))</f>
        <v>#VALUE!</v>
      </c>
      <c r="AK728" s="9" t="e" cm="1">
        <f t="array" ref="AK728">RADIANS(SMALL(SQRT((지하철역사_IC!$V$2:$V$439-표3_[[#This Row],[위도]])^2+(지하철역사_IC!$T$2:$T$439-표3_[[#This Row],[경도]])^2),1))*6378137</f>
        <v>#VALUE!</v>
      </c>
      <c r="AL728" t="str" cm="1">
        <f t="array" ref="AL7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8" t="e" cm="1">
        <f t="array" ref="AM728">kakaolatlon(표3_[[#This Row],[위도]],표3_[[#This Row],[경도]],"parcel")</f>
        <v>#VALUE!</v>
      </c>
      <c r="AN728" t="e">
        <f t="shared" si="59"/>
        <v>#VALUE!</v>
      </c>
      <c r="AO728" t="e">
        <f t="shared" si="60"/>
        <v>#VALUE!</v>
      </c>
      <c r="AP728" t="e">
        <f t="shared" si="61"/>
        <v>#VALUE!</v>
      </c>
      <c r="AQ728">
        <f t="shared" si="62"/>
        <v>9</v>
      </c>
      <c r="AR728" t="str">
        <f t="shared" si="63"/>
        <v>저</v>
      </c>
    </row>
    <row r="729" spans="32:44" x14ac:dyDescent="0.3">
      <c r="AF729" s="8" t="e" cm="1">
        <f t="array" ref="AF7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29" s="8" t="e" cm="1">
        <f t="array" ref="AG729">_xlfn.TEXTJOIN(",",TRUE,IF(지하철역사_IC!$B$2:$B$1282=AF729,지하철역사_IC!$A$2:$A$1282,""))</f>
        <v>#VALUE!</v>
      </c>
      <c r="AH729" s="9" t="e" cm="1">
        <f t="array" ref="AH729">RADIANS(SMALL(SQRT((지하철역사_IC!$D$2:$D$1282-표3_[[#This Row],[위도]])^2+(지하철역사_IC!$E$2:$E$1282-표3_[[#This Row],[경도]])^2),1))*6378137</f>
        <v>#VALUE!</v>
      </c>
      <c r="AI729" s="8" t="e" cm="1">
        <f t="array" ref="AI729">_xlfn.LET(_xlpm.data,(지하철역사_IC!$V$2:$V$225-표3_[[#This Row],[위도]])^2+(지하철역사_IC!$T$2:$T$225-표3_[[#This Row],[경도]])^2,INDEX(지하철역사_IC!$Q$2:$Q$439,MATCH(MIN(_xlpm.data),_xlpm.data,0)))</f>
        <v>#VALUE!</v>
      </c>
      <c r="AJ729" s="8" t="e" cm="1">
        <f t="array" ref="AJ729">_xlfn.TEXTJOIN(",",TRUE,IF(지하철역사_IC!$Q$2:$Q$439=AI729,지하철역사_IC!$P$2:$P$439,""))</f>
        <v>#VALUE!</v>
      </c>
      <c r="AK729" s="9" t="e" cm="1">
        <f t="array" ref="AK729">RADIANS(SMALL(SQRT((지하철역사_IC!$V$2:$V$439-표3_[[#This Row],[위도]])^2+(지하철역사_IC!$T$2:$T$439-표3_[[#This Row],[경도]])^2),1))*6378137</f>
        <v>#VALUE!</v>
      </c>
      <c r="AL729" t="str" cm="1">
        <f t="array" ref="AL7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29" t="e" cm="1">
        <f t="array" ref="AM729">kakaolatlon(표3_[[#This Row],[위도]],표3_[[#This Row],[경도]],"parcel")</f>
        <v>#VALUE!</v>
      </c>
      <c r="AN729" t="e">
        <f t="shared" si="59"/>
        <v>#VALUE!</v>
      </c>
      <c r="AO729" t="e">
        <f t="shared" si="60"/>
        <v>#VALUE!</v>
      </c>
      <c r="AP729" t="e">
        <f t="shared" si="61"/>
        <v>#VALUE!</v>
      </c>
      <c r="AQ729">
        <f t="shared" si="62"/>
        <v>9</v>
      </c>
      <c r="AR729" t="str">
        <f t="shared" si="63"/>
        <v>저</v>
      </c>
    </row>
    <row r="730" spans="32:44" x14ac:dyDescent="0.3">
      <c r="AF730" s="8" t="e" cm="1">
        <f t="array" ref="AF7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0" s="8" t="e" cm="1">
        <f t="array" ref="AG730">_xlfn.TEXTJOIN(",",TRUE,IF(지하철역사_IC!$B$2:$B$1282=AF730,지하철역사_IC!$A$2:$A$1282,""))</f>
        <v>#VALUE!</v>
      </c>
      <c r="AH730" s="9" t="e" cm="1">
        <f t="array" ref="AH730">RADIANS(SMALL(SQRT((지하철역사_IC!$D$2:$D$1282-표3_[[#This Row],[위도]])^2+(지하철역사_IC!$E$2:$E$1282-표3_[[#This Row],[경도]])^2),1))*6378137</f>
        <v>#VALUE!</v>
      </c>
      <c r="AI730" s="8" t="e" cm="1">
        <f t="array" ref="AI730">_xlfn.LET(_xlpm.data,(지하철역사_IC!$V$2:$V$225-표3_[[#This Row],[위도]])^2+(지하철역사_IC!$T$2:$T$225-표3_[[#This Row],[경도]])^2,INDEX(지하철역사_IC!$Q$2:$Q$439,MATCH(MIN(_xlpm.data),_xlpm.data,0)))</f>
        <v>#VALUE!</v>
      </c>
      <c r="AJ730" s="8" t="e" cm="1">
        <f t="array" ref="AJ730">_xlfn.TEXTJOIN(",",TRUE,IF(지하철역사_IC!$Q$2:$Q$439=AI730,지하철역사_IC!$P$2:$P$439,""))</f>
        <v>#VALUE!</v>
      </c>
      <c r="AK730" s="9" t="e" cm="1">
        <f t="array" ref="AK730">RADIANS(SMALL(SQRT((지하철역사_IC!$V$2:$V$439-표3_[[#This Row],[위도]])^2+(지하철역사_IC!$T$2:$T$439-표3_[[#This Row],[경도]])^2),1))*6378137</f>
        <v>#VALUE!</v>
      </c>
      <c r="AL730" t="str" cm="1">
        <f t="array" ref="AL7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0" t="e" cm="1">
        <f t="array" ref="AM730">kakaolatlon(표3_[[#This Row],[위도]],표3_[[#This Row],[경도]],"parcel")</f>
        <v>#VALUE!</v>
      </c>
      <c r="AN730" t="e">
        <f t="shared" si="59"/>
        <v>#VALUE!</v>
      </c>
      <c r="AO730" t="e">
        <f t="shared" si="60"/>
        <v>#VALUE!</v>
      </c>
      <c r="AP730" t="e">
        <f t="shared" si="61"/>
        <v>#VALUE!</v>
      </c>
      <c r="AQ730">
        <f t="shared" si="62"/>
        <v>9</v>
      </c>
      <c r="AR730" t="str">
        <f t="shared" si="63"/>
        <v>저</v>
      </c>
    </row>
    <row r="731" spans="32:44" x14ac:dyDescent="0.3">
      <c r="AF731" s="8" t="e" cm="1">
        <f t="array" ref="AF7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1" s="8" t="e" cm="1">
        <f t="array" ref="AG731">_xlfn.TEXTJOIN(",",TRUE,IF(지하철역사_IC!$B$2:$B$1282=AF731,지하철역사_IC!$A$2:$A$1282,""))</f>
        <v>#VALUE!</v>
      </c>
      <c r="AH731" s="9" t="e" cm="1">
        <f t="array" ref="AH731">RADIANS(SMALL(SQRT((지하철역사_IC!$D$2:$D$1282-표3_[[#This Row],[위도]])^2+(지하철역사_IC!$E$2:$E$1282-표3_[[#This Row],[경도]])^2),1))*6378137</f>
        <v>#VALUE!</v>
      </c>
      <c r="AI731" s="8" t="e" cm="1">
        <f t="array" ref="AI731">_xlfn.LET(_xlpm.data,(지하철역사_IC!$V$2:$V$225-표3_[[#This Row],[위도]])^2+(지하철역사_IC!$T$2:$T$225-표3_[[#This Row],[경도]])^2,INDEX(지하철역사_IC!$Q$2:$Q$439,MATCH(MIN(_xlpm.data),_xlpm.data,0)))</f>
        <v>#VALUE!</v>
      </c>
      <c r="AJ731" s="8" t="e" cm="1">
        <f t="array" ref="AJ731">_xlfn.TEXTJOIN(",",TRUE,IF(지하철역사_IC!$Q$2:$Q$439=AI731,지하철역사_IC!$P$2:$P$439,""))</f>
        <v>#VALUE!</v>
      </c>
      <c r="AK731" s="9" t="e" cm="1">
        <f t="array" ref="AK731">RADIANS(SMALL(SQRT((지하철역사_IC!$V$2:$V$439-표3_[[#This Row],[위도]])^2+(지하철역사_IC!$T$2:$T$439-표3_[[#This Row],[경도]])^2),1))*6378137</f>
        <v>#VALUE!</v>
      </c>
      <c r="AL731" t="str" cm="1">
        <f t="array" ref="AL7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1" t="e" cm="1">
        <f t="array" ref="AM731">kakaolatlon(표3_[[#This Row],[위도]],표3_[[#This Row],[경도]],"parcel")</f>
        <v>#VALUE!</v>
      </c>
      <c r="AN731" t="e">
        <f t="shared" si="59"/>
        <v>#VALUE!</v>
      </c>
      <c r="AO731" t="e">
        <f t="shared" si="60"/>
        <v>#VALUE!</v>
      </c>
      <c r="AP731" t="e">
        <f t="shared" si="61"/>
        <v>#VALUE!</v>
      </c>
      <c r="AQ731">
        <f t="shared" si="62"/>
        <v>9</v>
      </c>
      <c r="AR731" t="str">
        <f t="shared" si="63"/>
        <v>저</v>
      </c>
    </row>
    <row r="732" spans="32:44" x14ac:dyDescent="0.3">
      <c r="AF732" s="8" t="e" cm="1">
        <f t="array" ref="AF7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2" s="8" t="e" cm="1">
        <f t="array" ref="AG732">_xlfn.TEXTJOIN(",",TRUE,IF(지하철역사_IC!$B$2:$B$1282=AF732,지하철역사_IC!$A$2:$A$1282,""))</f>
        <v>#VALUE!</v>
      </c>
      <c r="AH732" s="9" t="e" cm="1">
        <f t="array" ref="AH732">RADIANS(SMALL(SQRT((지하철역사_IC!$D$2:$D$1282-표3_[[#This Row],[위도]])^2+(지하철역사_IC!$E$2:$E$1282-표3_[[#This Row],[경도]])^2),1))*6378137</f>
        <v>#VALUE!</v>
      </c>
      <c r="AI732" s="8" t="e" cm="1">
        <f t="array" ref="AI732">_xlfn.LET(_xlpm.data,(지하철역사_IC!$V$2:$V$225-표3_[[#This Row],[위도]])^2+(지하철역사_IC!$T$2:$T$225-표3_[[#This Row],[경도]])^2,INDEX(지하철역사_IC!$Q$2:$Q$439,MATCH(MIN(_xlpm.data),_xlpm.data,0)))</f>
        <v>#VALUE!</v>
      </c>
      <c r="AJ732" s="8" t="e" cm="1">
        <f t="array" ref="AJ732">_xlfn.TEXTJOIN(",",TRUE,IF(지하철역사_IC!$Q$2:$Q$439=AI732,지하철역사_IC!$P$2:$P$439,""))</f>
        <v>#VALUE!</v>
      </c>
      <c r="AK732" s="9" t="e" cm="1">
        <f t="array" ref="AK732">RADIANS(SMALL(SQRT((지하철역사_IC!$V$2:$V$439-표3_[[#This Row],[위도]])^2+(지하철역사_IC!$T$2:$T$439-표3_[[#This Row],[경도]])^2),1))*6378137</f>
        <v>#VALUE!</v>
      </c>
      <c r="AL732" t="str" cm="1">
        <f t="array" ref="AL7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2" t="e" cm="1">
        <f t="array" ref="AM732">kakaolatlon(표3_[[#This Row],[위도]],표3_[[#This Row],[경도]],"parcel")</f>
        <v>#VALUE!</v>
      </c>
      <c r="AN732" t="e">
        <f t="shared" si="59"/>
        <v>#VALUE!</v>
      </c>
      <c r="AO732" t="e">
        <f t="shared" si="60"/>
        <v>#VALUE!</v>
      </c>
      <c r="AP732" t="e">
        <f t="shared" si="61"/>
        <v>#VALUE!</v>
      </c>
      <c r="AQ732">
        <f t="shared" si="62"/>
        <v>9</v>
      </c>
      <c r="AR732" t="str">
        <f t="shared" si="63"/>
        <v>저</v>
      </c>
    </row>
    <row r="733" spans="32:44" x14ac:dyDescent="0.3">
      <c r="AF733" s="8" t="e" cm="1">
        <f t="array" ref="AF7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3" s="8" t="e" cm="1">
        <f t="array" ref="AG733">_xlfn.TEXTJOIN(",",TRUE,IF(지하철역사_IC!$B$2:$B$1282=AF733,지하철역사_IC!$A$2:$A$1282,""))</f>
        <v>#VALUE!</v>
      </c>
      <c r="AH733" s="9" t="e" cm="1">
        <f t="array" ref="AH733">RADIANS(SMALL(SQRT((지하철역사_IC!$D$2:$D$1282-표3_[[#This Row],[위도]])^2+(지하철역사_IC!$E$2:$E$1282-표3_[[#This Row],[경도]])^2),1))*6378137</f>
        <v>#VALUE!</v>
      </c>
      <c r="AI733" s="8" t="e" cm="1">
        <f t="array" ref="AI733">_xlfn.LET(_xlpm.data,(지하철역사_IC!$V$2:$V$225-표3_[[#This Row],[위도]])^2+(지하철역사_IC!$T$2:$T$225-표3_[[#This Row],[경도]])^2,INDEX(지하철역사_IC!$Q$2:$Q$439,MATCH(MIN(_xlpm.data),_xlpm.data,0)))</f>
        <v>#VALUE!</v>
      </c>
      <c r="AJ733" s="8" t="e" cm="1">
        <f t="array" ref="AJ733">_xlfn.TEXTJOIN(",",TRUE,IF(지하철역사_IC!$Q$2:$Q$439=AI733,지하철역사_IC!$P$2:$P$439,""))</f>
        <v>#VALUE!</v>
      </c>
      <c r="AK733" s="9" t="e" cm="1">
        <f t="array" ref="AK733">RADIANS(SMALL(SQRT((지하철역사_IC!$V$2:$V$439-표3_[[#This Row],[위도]])^2+(지하철역사_IC!$T$2:$T$439-표3_[[#This Row],[경도]])^2),1))*6378137</f>
        <v>#VALUE!</v>
      </c>
      <c r="AL733" t="str" cm="1">
        <f t="array" ref="AL7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3" t="e" cm="1">
        <f t="array" ref="AM733">kakaolatlon(표3_[[#This Row],[위도]],표3_[[#This Row],[경도]],"parcel")</f>
        <v>#VALUE!</v>
      </c>
      <c r="AN733" t="e">
        <f t="shared" si="59"/>
        <v>#VALUE!</v>
      </c>
      <c r="AO733" t="e">
        <f t="shared" si="60"/>
        <v>#VALUE!</v>
      </c>
      <c r="AP733" t="e">
        <f t="shared" si="61"/>
        <v>#VALUE!</v>
      </c>
      <c r="AQ733">
        <f t="shared" si="62"/>
        <v>9</v>
      </c>
      <c r="AR733" t="str">
        <f t="shared" si="63"/>
        <v>저</v>
      </c>
    </row>
    <row r="734" spans="32:44" x14ac:dyDescent="0.3">
      <c r="AF734" s="8" t="e" cm="1">
        <f t="array" ref="AF7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4" s="8" t="e" cm="1">
        <f t="array" ref="AG734">_xlfn.TEXTJOIN(",",TRUE,IF(지하철역사_IC!$B$2:$B$1282=AF734,지하철역사_IC!$A$2:$A$1282,""))</f>
        <v>#VALUE!</v>
      </c>
      <c r="AH734" s="9" t="e" cm="1">
        <f t="array" ref="AH734">RADIANS(SMALL(SQRT((지하철역사_IC!$D$2:$D$1282-표3_[[#This Row],[위도]])^2+(지하철역사_IC!$E$2:$E$1282-표3_[[#This Row],[경도]])^2),1))*6378137</f>
        <v>#VALUE!</v>
      </c>
      <c r="AI734" s="8" t="e" cm="1">
        <f t="array" ref="AI734">_xlfn.LET(_xlpm.data,(지하철역사_IC!$V$2:$V$225-표3_[[#This Row],[위도]])^2+(지하철역사_IC!$T$2:$T$225-표3_[[#This Row],[경도]])^2,INDEX(지하철역사_IC!$Q$2:$Q$439,MATCH(MIN(_xlpm.data),_xlpm.data,0)))</f>
        <v>#VALUE!</v>
      </c>
      <c r="AJ734" s="8" t="e" cm="1">
        <f t="array" ref="AJ734">_xlfn.TEXTJOIN(",",TRUE,IF(지하철역사_IC!$Q$2:$Q$439=AI734,지하철역사_IC!$P$2:$P$439,""))</f>
        <v>#VALUE!</v>
      </c>
      <c r="AK734" s="9" t="e" cm="1">
        <f t="array" ref="AK734">RADIANS(SMALL(SQRT((지하철역사_IC!$V$2:$V$439-표3_[[#This Row],[위도]])^2+(지하철역사_IC!$T$2:$T$439-표3_[[#This Row],[경도]])^2),1))*6378137</f>
        <v>#VALUE!</v>
      </c>
      <c r="AL734" t="str" cm="1">
        <f t="array" ref="AL7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4" t="e" cm="1">
        <f t="array" ref="AM734">kakaolatlon(표3_[[#This Row],[위도]],표3_[[#This Row],[경도]],"parcel")</f>
        <v>#VALUE!</v>
      </c>
      <c r="AN734" t="e">
        <f t="shared" si="59"/>
        <v>#VALUE!</v>
      </c>
      <c r="AO734" t="e">
        <f t="shared" si="60"/>
        <v>#VALUE!</v>
      </c>
      <c r="AP734" t="e">
        <f t="shared" si="61"/>
        <v>#VALUE!</v>
      </c>
      <c r="AQ734">
        <f t="shared" si="62"/>
        <v>9</v>
      </c>
      <c r="AR734" t="str">
        <f t="shared" si="63"/>
        <v>저</v>
      </c>
    </row>
    <row r="735" spans="32:44" x14ac:dyDescent="0.3">
      <c r="AF735" s="8" t="e" cm="1">
        <f t="array" ref="AF7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5" s="8" t="e" cm="1">
        <f t="array" ref="AG735">_xlfn.TEXTJOIN(",",TRUE,IF(지하철역사_IC!$B$2:$B$1282=AF735,지하철역사_IC!$A$2:$A$1282,""))</f>
        <v>#VALUE!</v>
      </c>
      <c r="AH735" s="9" t="e" cm="1">
        <f t="array" ref="AH735">RADIANS(SMALL(SQRT((지하철역사_IC!$D$2:$D$1282-표3_[[#This Row],[위도]])^2+(지하철역사_IC!$E$2:$E$1282-표3_[[#This Row],[경도]])^2),1))*6378137</f>
        <v>#VALUE!</v>
      </c>
      <c r="AI735" s="8" t="e" cm="1">
        <f t="array" ref="AI735">_xlfn.LET(_xlpm.data,(지하철역사_IC!$V$2:$V$225-표3_[[#This Row],[위도]])^2+(지하철역사_IC!$T$2:$T$225-표3_[[#This Row],[경도]])^2,INDEX(지하철역사_IC!$Q$2:$Q$439,MATCH(MIN(_xlpm.data),_xlpm.data,0)))</f>
        <v>#VALUE!</v>
      </c>
      <c r="AJ735" s="8" t="e" cm="1">
        <f t="array" ref="AJ735">_xlfn.TEXTJOIN(",",TRUE,IF(지하철역사_IC!$Q$2:$Q$439=AI735,지하철역사_IC!$P$2:$P$439,""))</f>
        <v>#VALUE!</v>
      </c>
      <c r="AK735" s="9" t="e" cm="1">
        <f t="array" ref="AK735">RADIANS(SMALL(SQRT((지하철역사_IC!$V$2:$V$439-표3_[[#This Row],[위도]])^2+(지하철역사_IC!$T$2:$T$439-표3_[[#This Row],[경도]])^2),1))*6378137</f>
        <v>#VALUE!</v>
      </c>
      <c r="AL735" t="str" cm="1">
        <f t="array" ref="AL7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5" t="e" cm="1">
        <f t="array" ref="AM735">kakaolatlon(표3_[[#This Row],[위도]],표3_[[#This Row],[경도]],"parcel")</f>
        <v>#VALUE!</v>
      </c>
      <c r="AN735" t="e">
        <f t="shared" si="59"/>
        <v>#VALUE!</v>
      </c>
      <c r="AO735" t="e">
        <f t="shared" si="60"/>
        <v>#VALUE!</v>
      </c>
      <c r="AP735" t="e">
        <f t="shared" si="61"/>
        <v>#VALUE!</v>
      </c>
      <c r="AQ735">
        <f t="shared" si="62"/>
        <v>9</v>
      </c>
      <c r="AR735" t="str">
        <f t="shared" si="63"/>
        <v>저</v>
      </c>
    </row>
    <row r="736" spans="32:44" x14ac:dyDescent="0.3">
      <c r="AF736" s="8" t="e" cm="1">
        <f t="array" ref="AF7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6" s="8" t="e" cm="1">
        <f t="array" ref="AG736">_xlfn.TEXTJOIN(",",TRUE,IF(지하철역사_IC!$B$2:$B$1282=AF736,지하철역사_IC!$A$2:$A$1282,""))</f>
        <v>#VALUE!</v>
      </c>
      <c r="AH736" s="9" t="e" cm="1">
        <f t="array" ref="AH736">RADIANS(SMALL(SQRT((지하철역사_IC!$D$2:$D$1282-표3_[[#This Row],[위도]])^2+(지하철역사_IC!$E$2:$E$1282-표3_[[#This Row],[경도]])^2),1))*6378137</f>
        <v>#VALUE!</v>
      </c>
      <c r="AI736" s="8" t="e" cm="1">
        <f t="array" ref="AI736">_xlfn.LET(_xlpm.data,(지하철역사_IC!$V$2:$V$225-표3_[[#This Row],[위도]])^2+(지하철역사_IC!$T$2:$T$225-표3_[[#This Row],[경도]])^2,INDEX(지하철역사_IC!$Q$2:$Q$439,MATCH(MIN(_xlpm.data),_xlpm.data,0)))</f>
        <v>#VALUE!</v>
      </c>
      <c r="AJ736" s="8" t="e" cm="1">
        <f t="array" ref="AJ736">_xlfn.TEXTJOIN(",",TRUE,IF(지하철역사_IC!$Q$2:$Q$439=AI736,지하철역사_IC!$P$2:$P$439,""))</f>
        <v>#VALUE!</v>
      </c>
      <c r="AK736" s="9" t="e" cm="1">
        <f t="array" ref="AK736">RADIANS(SMALL(SQRT((지하철역사_IC!$V$2:$V$439-표3_[[#This Row],[위도]])^2+(지하철역사_IC!$T$2:$T$439-표3_[[#This Row],[경도]])^2),1))*6378137</f>
        <v>#VALUE!</v>
      </c>
      <c r="AL736" t="str" cm="1">
        <f t="array" ref="AL7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6" t="e" cm="1">
        <f t="array" ref="AM736">kakaolatlon(표3_[[#This Row],[위도]],표3_[[#This Row],[경도]],"parcel")</f>
        <v>#VALUE!</v>
      </c>
      <c r="AN736" t="e">
        <f t="shared" si="59"/>
        <v>#VALUE!</v>
      </c>
      <c r="AO736" t="e">
        <f t="shared" si="60"/>
        <v>#VALUE!</v>
      </c>
      <c r="AP736" t="e">
        <f t="shared" si="61"/>
        <v>#VALUE!</v>
      </c>
      <c r="AQ736">
        <f t="shared" si="62"/>
        <v>9</v>
      </c>
      <c r="AR736" t="str">
        <f t="shared" si="63"/>
        <v>저</v>
      </c>
    </row>
    <row r="737" spans="32:44" x14ac:dyDescent="0.3">
      <c r="AF737" s="8" t="e" cm="1">
        <f t="array" ref="AF7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7" s="8" t="e" cm="1">
        <f t="array" ref="AG737">_xlfn.TEXTJOIN(",",TRUE,IF(지하철역사_IC!$B$2:$B$1282=AF737,지하철역사_IC!$A$2:$A$1282,""))</f>
        <v>#VALUE!</v>
      </c>
      <c r="AH737" s="9" t="e" cm="1">
        <f t="array" ref="AH737">RADIANS(SMALL(SQRT((지하철역사_IC!$D$2:$D$1282-표3_[[#This Row],[위도]])^2+(지하철역사_IC!$E$2:$E$1282-표3_[[#This Row],[경도]])^2),1))*6378137</f>
        <v>#VALUE!</v>
      </c>
      <c r="AI737" s="8" t="e" cm="1">
        <f t="array" ref="AI737">_xlfn.LET(_xlpm.data,(지하철역사_IC!$V$2:$V$225-표3_[[#This Row],[위도]])^2+(지하철역사_IC!$T$2:$T$225-표3_[[#This Row],[경도]])^2,INDEX(지하철역사_IC!$Q$2:$Q$439,MATCH(MIN(_xlpm.data),_xlpm.data,0)))</f>
        <v>#VALUE!</v>
      </c>
      <c r="AJ737" s="8" t="e" cm="1">
        <f t="array" ref="AJ737">_xlfn.TEXTJOIN(",",TRUE,IF(지하철역사_IC!$Q$2:$Q$439=AI737,지하철역사_IC!$P$2:$P$439,""))</f>
        <v>#VALUE!</v>
      </c>
      <c r="AK737" s="9" t="e" cm="1">
        <f t="array" ref="AK737">RADIANS(SMALL(SQRT((지하철역사_IC!$V$2:$V$439-표3_[[#This Row],[위도]])^2+(지하철역사_IC!$T$2:$T$439-표3_[[#This Row],[경도]])^2),1))*6378137</f>
        <v>#VALUE!</v>
      </c>
      <c r="AL737" t="str" cm="1">
        <f t="array" ref="AL7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7" t="e" cm="1">
        <f t="array" ref="AM737">kakaolatlon(표3_[[#This Row],[위도]],표3_[[#This Row],[경도]],"parcel")</f>
        <v>#VALUE!</v>
      </c>
      <c r="AN737" t="e">
        <f t="shared" si="59"/>
        <v>#VALUE!</v>
      </c>
      <c r="AO737" t="e">
        <f t="shared" si="60"/>
        <v>#VALUE!</v>
      </c>
      <c r="AP737" t="e">
        <f t="shared" si="61"/>
        <v>#VALUE!</v>
      </c>
      <c r="AQ737">
        <f t="shared" si="62"/>
        <v>9</v>
      </c>
      <c r="AR737" t="str">
        <f t="shared" si="63"/>
        <v>저</v>
      </c>
    </row>
    <row r="738" spans="32:44" x14ac:dyDescent="0.3">
      <c r="AF738" s="8" t="e" cm="1">
        <f t="array" ref="AF7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8" s="8" t="e" cm="1">
        <f t="array" ref="AG738">_xlfn.TEXTJOIN(",",TRUE,IF(지하철역사_IC!$B$2:$B$1282=AF738,지하철역사_IC!$A$2:$A$1282,""))</f>
        <v>#VALUE!</v>
      </c>
      <c r="AH738" s="9" t="e" cm="1">
        <f t="array" ref="AH738">RADIANS(SMALL(SQRT((지하철역사_IC!$D$2:$D$1282-표3_[[#This Row],[위도]])^2+(지하철역사_IC!$E$2:$E$1282-표3_[[#This Row],[경도]])^2),1))*6378137</f>
        <v>#VALUE!</v>
      </c>
      <c r="AI738" s="8" t="e" cm="1">
        <f t="array" ref="AI738">_xlfn.LET(_xlpm.data,(지하철역사_IC!$V$2:$V$225-표3_[[#This Row],[위도]])^2+(지하철역사_IC!$T$2:$T$225-표3_[[#This Row],[경도]])^2,INDEX(지하철역사_IC!$Q$2:$Q$439,MATCH(MIN(_xlpm.data),_xlpm.data,0)))</f>
        <v>#VALUE!</v>
      </c>
      <c r="AJ738" s="8" t="e" cm="1">
        <f t="array" ref="AJ738">_xlfn.TEXTJOIN(",",TRUE,IF(지하철역사_IC!$Q$2:$Q$439=AI738,지하철역사_IC!$P$2:$P$439,""))</f>
        <v>#VALUE!</v>
      </c>
      <c r="AK738" s="9" t="e" cm="1">
        <f t="array" ref="AK738">RADIANS(SMALL(SQRT((지하철역사_IC!$V$2:$V$439-표3_[[#This Row],[위도]])^2+(지하철역사_IC!$T$2:$T$439-표3_[[#This Row],[경도]])^2),1))*6378137</f>
        <v>#VALUE!</v>
      </c>
      <c r="AL738" t="str" cm="1">
        <f t="array" ref="AL7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8" t="e" cm="1">
        <f t="array" ref="AM738">kakaolatlon(표3_[[#This Row],[위도]],표3_[[#This Row],[경도]],"parcel")</f>
        <v>#VALUE!</v>
      </c>
      <c r="AN738" t="e">
        <f t="shared" si="59"/>
        <v>#VALUE!</v>
      </c>
      <c r="AO738" t="e">
        <f t="shared" si="60"/>
        <v>#VALUE!</v>
      </c>
      <c r="AP738" t="e">
        <f t="shared" si="61"/>
        <v>#VALUE!</v>
      </c>
      <c r="AQ738">
        <f t="shared" si="62"/>
        <v>9</v>
      </c>
      <c r="AR738" t="str">
        <f t="shared" si="63"/>
        <v>저</v>
      </c>
    </row>
    <row r="739" spans="32:44" x14ac:dyDescent="0.3">
      <c r="AF739" s="8" t="e" cm="1">
        <f t="array" ref="AF7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39" s="8" t="e" cm="1">
        <f t="array" ref="AG739">_xlfn.TEXTJOIN(",",TRUE,IF(지하철역사_IC!$B$2:$B$1282=AF739,지하철역사_IC!$A$2:$A$1282,""))</f>
        <v>#VALUE!</v>
      </c>
      <c r="AH739" s="9" t="e" cm="1">
        <f t="array" ref="AH739">RADIANS(SMALL(SQRT((지하철역사_IC!$D$2:$D$1282-표3_[[#This Row],[위도]])^2+(지하철역사_IC!$E$2:$E$1282-표3_[[#This Row],[경도]])^2),1))*6378137</f>
        <v>#VALUE!</v>
      </c>
      <c r="AI739" s="8" t="e" cm="1">
        <f t="array" ref="AI739">_xlfn.LET(_xlpm.data,(지하철역사_IC!$V$2:$V$225-표3_[[#This Row],[위도]])^2+(지하철역사_IC!$T$2:$T$225-표3_[[#This Row],[경도]])^2,INDEX(지하철역사_IC!$Q$2:$Q$439,MATCH(MIN(_xlpm.data),_xlpm.data,0)))</f>
        <v>#VALUE!</v>
      </c>
      <c r="AJ739" s="8" t="e" cm="1">
        <f t="array" ref="AJ739">_xlfn.TEXTJOIN(",",TRUE,IF(지하철역사_IC!$Q$2:$Q$439=AI739,지하철역사_IC!$P$2:$P$439,""))</f>
        <v>#VALUE!</v>
      </c>
      <c r="AK739" s="9" t="e" cm="1">
        <f t="array" ref="AK739">RADIANS(SMALL(SQRT((지하철역사_IC!$V$2:$V$439-표3_[[#This Row],[위도]])^2+(지하철역사_IC!$T$2:$T$439-표3_[[#This Row],[경도]])^2),1))*6378137</f>
        <v>#VALUE!</v>
      </c>
      <c r="AL739" t="str" cm="1">
        <f t="array" ref="AL7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39" t="e" cm="1">
        <f t="array" ref="AM739">kakaolatlon(표3_[[#This Row],[위도]],표3_[[#This Row],[경도]],"parcel")</f>
        <v>#VALUE!</v>
      </c>
      <c r="AN739" t="e">
        <f t="shared" si="59"/>
        <v>#VALUE!</v>
      </c>
      <c r="AO739" t="e">
        <f t="shared" si="60"/>
        <v>#VALUE!</v>
      </c>
      <c r="AP739" t="e">
        <f t="shared" si="61"/>
        <v>#VALUE!</v>
      </c>
      <c r="AQ739">
        <f t="shared" si="62"/>
        <v>9</v>
      </c>
      <c r="AR739" t="str">
        <f t="shared" si="63"/>
        <v>저</v>
      </c>
    </row>
    <row r="740" spans="32:44" x14ac:dyDescent="0.3">
      <c r="AF740" s="8" t="e" cm="1">
        <f t="array" ref="AF7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0" s="8" t="e" cm="1">
        <f t="array" ref="AG740">_xlfn.TEXTJOIN(",",TRUE,IF(지하철역사_IC!$B$2:$B$1282=AF740,지하철역사_IC!$A$2:$A$1282,""))</f>
        <v>#VALUE!</v>
      </c>
      <c r="AH740" s="9" t="e" cm="1">
        <f t="array" ref="AH740">RADIANS(SMALL(SQRT((지하철역사_IC!$D$2:$D$1282-표3_[[#This Row],[위도]])^2+(지하철역사_IC!$E$2:$E$1282-표3_[[#This Row],[경도]])^2),1))*6378137</f>
        <v>#VALUE!</v>
      </c>
      <c r="AI740" s="8" t="e" cm="1">
        <f t="array" ref="AI740">_xlfn.LET(_xlpm.data,(지하철역사_IC!$V$2:$V$225-표3_[[#This Row],[위도]])^2+(지하철역사_IC!$T$2:$T$225-표3_[[#This Row],[경도]])^2,INDEX(지하철역사_IC!$Q$2:$Q$439,MATCH(MIN(_xlpm.data),_xlpm.data,0)))</f>
        <v>#VALUE!</v>
      </c>
      <c r="AJ740" s="8" t="e" cm="1">
        <f t="array" ref="AJ740">_xlfn.TEXTJOIN(",",TRUE,IF(지하철역사_IC!$Q$2:$Q$439=AI740,지하철역사_IC!$P$2:$P$439,""))</f>
        <v>#VALUE!</v>
      </c>
      <c r="AK740" s="9" t="e" cm="1">
        <f t="array" ref="AK740">RADIANS(SMALL(SQRT((지하철역사_IC!$V$2:$V$439-표3_[[#This Row],[위도]])^2+(지하철역사_IC!$T$2:$T$439-표3_[[#This Row],[경도]])^2),1))*6378137</f>
        <v>#VALUE!</v>
      </c>
      <c r="AL740" t="str" cm="1">
        <f t="array" ref="AL7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0" t="e" cm="1">
        <f t="array" ref="AM740">kakaolatlon(표3_[[#This Row],[위도]],표3_[[#This Row],[경도]],"parcel")</f>
        <v>#VALUE!</v>
      </c>
      <c r="AN740" t="e">
        <f t="shared" si="59"/>
        <v>#VALUE!</v>
      </c>
      <c r="AO740" t="e">
        <f t="shared" si="60"/>
        <v>#VALUE!</v>
      </c>
      <c r="AP740" t="e">
        <f t="shared" si="61"/>
        <v>#VALUE!</v>
      </c>
      <c r="AQ740">
        <f t="shared" si="62"/>
        <v>9</v>
      </c>
      <c r="AR740" t="str">
        <f t="shared" si="63"/>
        <v>저</v>
      </c>
    </row>
    <row r="741" spans="32:44" x14ac:dyDescent="0.3">
      <c r="AF741" s="8" t="e" cm="1">
        <f t="array" ref="AF7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1" s="8" t="e" cm="1">
        <f t="array" ref="AG741">_xlfn.TEXTJOIN(",",TRUE,IF(지하철역사_IC!$B$2:$B$1282=AF741,지하철역사_IC!$A$2:$A$1282,""))</f>
        <v>#VALUE!</v>
      </c>
      <c r="AH741" s="9" t="e" cm="1">
        <f t="array" ref="AH741">RADIANS(SMALL(SQRT((지하철역사_IC!$D$2:$D$1282-표3_[[#This Row],[위도]])^2+(지하철역사_IC!$E$2:$E$1282-표3_[[#This Row],[경도]])^2),1))*6378137</f>
        <v>#VALUE!</v>
      </c>
      <c r="AI741" s="8" t="e" cm="1">
        <f t="array" ref="AI741">_xlfn.LET(_xlpm.data,(지하철역사_IC!$V$2:$V$225-표3_[[#This Row],[위도]])^2+(지하철역사_IC!$T$2:$T$225-표3_[[#This Row],[경도]])^2,INDEX(지하철역사_IC!$Q$2:$Q$439,MATCH(MIN(_xlpm.data),_xlpm.data,0)))</f>
        <v>#VALUE!</v>
      </c>
      <c r="AJ741" s="8" t="e" cm="1">
        <f t="array" ref="AJ741">_xlfn.TEXTJOIN(",",TRUE,IF(지하철역사_IC!$Q$2:$Q$439=AI741,지하철역사_IC!$P$2:$P$439,""))</f>
        <v>#VALUE!</v>
      </c>
      <c r="AK741" s="9" t="e" cm="1">
        <f t="array" ref="AK741">RADIANS(SMALL(SQRT((지하철역사_IC!$V$2:$V$439-표3_[[#This Row],[위도]])^2+(지하철역사_IC!$T$2:$T$439-표3_[[#This Row],[경도]])^2),1))*6378137</f>
        <v>#VALUE!</v>
      </c>
      <c r="AL741" t="str" cm="1">
        <f t="array" ref="AL7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1" t="e" cm="1">
        <f t="array" ref="AM741">kakaolatlon(표3_[[#This Row],[위도]],표3_[[#This Row],[경도]],"parcel")</f>
        <v>#VALUE!</v>
      </c>
      <c r="AN741" t="e">
        <f t="shared" si="59"/>
        <v>#VALUE!</v>
      </c>
      <c r="AO741" t="e">
        <f t="shared" si="60"/>
        <v>#VALUE!</v>
      </c>
      <c r="AP741" t="e">
        <f t="shared" si="61"/>
        <v>#VALUE!</v>
      </c>
      <c r="AQ741">
        <f t="shared" si="62"/>
        <v>9</v>
      </c>
      <c r="AR741" t="str">
        <f t="shared" si="63"/>
        <v>저</v>
      </c>
    </row>
    <row r="742" spans="32:44" x14ac:dyDescent="0.3">
      <c r="AF742" s="8" t="e" cm="1">
        <f t="array" ref="AF7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2" s="8" t="e" cm="1">
        <f t="array" ref="AG742">_xlfn.TEXTJOIN(",",TRUE,IF(지하철역사_IC!$B$2:$B$1282=AF742,지하철역사_IC!$A$2:$A$1282,""))</f>
        <v>#VALUE!</v>
      </c>
      <c r="AH742" s="9" t="e" cm="1">
        <f t="array" ref="AH742">RADIANS(SMALL(SQRT((지하철역사_IC!$D$2:$D$1282-표3_[[#This Row],[위도]])^2+(지하철역사_IC!$E$2:$E$1282-표3_[[#This Row],[경도]])^2),1))*6378137</f>
        <v>#VALUE!</v>
      </c>
      <c r="AI742" s="8" t="e" cm="1">
        <f t="array" ref="AI742">_xlfn.LET(_xlpm.data,(지하철역사_IC!$V$2:$V$225-표3_[[#This Row],[위도]])^2+(지하철역사_IC!$T$2:$T$225-표3_[[#This Row],[경도]])^2,INDEX(지하철역사_IC!$Q$2:$Q$439,MATCH(MIN(_xlpm.data),_xlpm.data,0)))</f>
        <v>#VALUE!</v>
      </c>
      <c r="AJ742" s="8" t="e" cm="1">
        <f t="array" ref="AJ742">_xlfn.TEXTJOIN(",",TRUE,IF(지하철역사_IC!$Q$2:$Q$439=AI742,지하철역사_IC!$P$2:$P$439,""))</f>
        <v>#VALUE!</v>
      </c>
      <c r="AK742" s="9" t="e" cm="1">
        <f t="array" ref="AK742">RADIANS(SMALL(SQRT((지하철역사_IC!$V$2:$V$439-표3_[[#This Row],[위도]])^2+(지하철역사_IC!$T$2:$T$439-표3_[[#This Row],[경도]])^2),1))*6378137</f>
        <v>#VALUE!</v>
      </c>
      <c r="AL742" t="str" cm="1">
        <f t="array" ref="AL7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2" t="e" cm="1">
        <f t="array" ref="AM742">kakaolatlon(표3_[[#This Row],[위도]],표3_[[#This Row],[경도]],"parcel")</f>
        <v>#VALUE!</v>
      </c>
      <c r="AN742" t="e">
        <f t="shared" si="59"/>
        <v>#VALUE!</v>
      </c>
      <c r="AO742" t="e">
        <f t="shared" si="60"/>
        <v>#VALUE!</v>
      </c>
      <c r="AP742" t="e">
        <f t="shared" si="61"/>
        <v>#VALUE!</v>
      </c>
      <c r="AQ742">
        <f t="shared" si="62"/>
        <v>9</v>
      </c>
      <c r="AR742" t="str">
        <f t="shared" si="63"/>
        <v>저</v>
      </c>
    </row>
    <row r="743" spans="32:44" x14ac:dyDescent="0.3">
      <c r="AF743" s="8" t="e" cm="1">
        <f t="array" ref="AF7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3" s="8" t="e" cm="1">
        <f t="array" ref="AG743">_xlfn.TEXTJOIN(",",TRUE,IF(지하철역사_IC!$B$2:$B$1282=AF743,지하철역사_IC!$A$2:$A$1282,""))</f>
        <v>#VALUE!</v>
      </c>
      <c r="AH743" s="9" t="e" cm="1">
        <f t="array" ref="AH743">RADIANS(SMALL(SQRT((지하철역사_IC!$D$2:$D$1282-표3_[[#This Row],[위도]])^2+(지하철역사_IC!$E$2:$E$1282-표3_[[#This Row],[경도]])^2),1))*6378137</f>
        <v>#VALUE!</v>
      </c>
      <c r="AI743" s="8" t="e" cm="1">
        <f t="array" ref="AI743">_xlfn.LET(_xlpm.data,(지하철역사_IC!$V$2:$V$225-표3_[[#This Row],[위도]])^2+(지하철역사_IC!$T$2:$T$225-표3_[[#This Row],[경도]])^2,INDEX(지하철역사_IC!$Q$2:$Q$439,MATCH(MIN(_xlpm.data),_xlpm.data,0)))</f>
        <v>#VALUE!</v>
      </c>
      <c r="AJ743" s="8" t="e" cm="1">
        <f t="array" ref="AJ743">_xlfn.TEXTJOIN(",",TRUE,IF(지하철역사_IC!$Q$2:$Q$439=AI743,지하철역사_IC!$P$2:$P$439,""))</f>
        <v>#VALUE!</v>
      </c>
      <c r="AK743" s="9" t="e" cm="1">
        <f t="array" ref="AK743">RADIANS(SMALL(SQRT((지하철역사_IC!$V$2:$V$439-표3_[[#This Row],[위도]])^2+(지하철역사_IC!$T$2:$T$439-표3_[[#This Row],[경도]])^2),1))*6378137</f>
        <v>#VALUE!</v>
      </c>
      <c r="AL743" t="str" cm="1">
        <f t="array" ref="AL7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3" t="e" cm="1">
        <f t="array" ref="AM743">kakaolatlon(표3_[[#This Row],[위도]],표3_[[#This Row],[경도]],"parcel")</f>
        <v>#VALUE!</v>
      </c>
      <c r="AN743" t="e">
        <f t="shared" si="59"/>
        <v>#VALUE!</v>
      </c>
      <c r="AO743" t="e">
        <f t="shared" si="60"/>
        <v>#VALUE!</v>
      </c>
      <c r="AP743" t="e">
        <f t="shared" si="61"/>
        <v>#VALUE!</v>
      </c>
      <c r="AQ743">
        <f t="shared" si="62"/>
        <v>9</v>
      </c>
      <c r="AR743" t="str">
        <f t="shared" si="63"/>
        <v>저</v>
      </c>
    </row>
    <row r="744" spans="32:44" x14ac:dyDescent="0.3">
      <c r="AF744" s="8" t="e" cm="1">
        <f t="array" ref="AF7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4" s="8" t="e" cm="1">
        <f t="array" ref="AG744">_xlfn.TEXTJOIN(",",TRUE,IF(지하철역사_IC!$B$2:$B$1282=AF744,지하철역사_IC!$A$2:$A$1282,""))</f>
        <v>#VALUE!</v>
      </c>
      <c r="AH744" s="9" t="e" cm="1">
        <f t="array" ref="AH744">RADIANS(SMALL(SQRT((지하철역사_IC!$D$2:$D$1282-표3_[[#This Row],[위도]])^2+(지하철역사_IC!$E$2:$E$1282-표3_[[#This Row],[경도]])^2),1))*6378137</f>
        <v>#VALUE!</v>
      </c>
      <c r="AI744" s="8" t="e" cm="1">
        <f t="array" ref="AI744">_xlfn.LET(_xlpm.data,(지하철역사_IC!$V$2:$V$225-표3_[[#This Row],[위도]])^2+(지하철역사_IC!$T$2:$T$225-표3_[[#This Row],[경도]])^2,INDEX(지하철역사_IC!$Q$2:$Q$439,MATCH(MIN(_xlpm.data),_xlpm.data,0)))</f>
        <v>#VALUE!</v>
      </c>
      <c r="AJ744" s="8" t="e" cm="1">
        <f t="array" ref="AJ744">_xlfn.TEXTJOIN(",",TRUE,IF(지하철역사_IC!$Q$2:$Q$439=AI744,지하철역사_IC!$P$2:$P$439,""))</f>
        <v>#VALUE!</v>
      </c>
      <c r="AK744" s="9" t="e" cm="1">
        <f t="array" ref="AK744">RADIANS(SMALL(SQRT((지하철역사_IC!$V$2:$V$439-표3_[[#This Row],[위도]])^2+(지하철역사_IC!$T$2:$T$439-표3_[[#This Row],[경도]])^2),1))*6378137</f>
        <v>#VALUE!</v>
      </c>
      <c r="AL744" t="str" cm="1">
        <f t="array" ref="AL7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4" t="e" cm="1">
        <f t="array" ref="AM744">kakaolatlon(표3_[[#This Row],[위도]],표3_[[#This Row],[경도]],"parcel")</f>
        <v>#VALUE!</v>
      </c>
      <c r="AN744" t="e">
        <f t="shared" si="59"/>
        <v>#VALUE!</v>
      </c>
      <c r="AO744" t="e">
        <f t="shared" si="60"/>
        <v>#VALUE!</v>
      </c>
      <c r="AP744" t="e">
        <f t="shared" si="61"/>
        <v>#VALUE!</v>
      </c>
      <c r="AQ744">
        <f t="shared" si="62"/>
        <v>9</v>
      </c>
      <c r="AR744" t="str">
        <f t="shared" si="63"/>
        <v>저</v>
      </c>
    </row>
    <row r="745" spans="32:44" x14ac:dyDescent="0.3">
      <c r="AF745" s="8" t="e" cm="1">
        <f t="array" ref="AF7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5" s="8" t="e" cm="1">
        <f t="array" ref="AG745">_xlfn.TEXTJOIN(",",TRUE,IF(지하철역사_IC!$B$2:$B$1282=AF745,지하철역사_IC!$A$2:$A$1282,""))</f>
        <v>#VALUE!</v>
      </c>
      <c r="AH745" s="9" t="e" cm="1">
        <f t="array" ref="AH745">RADIANS(SMALL(SQRT((지하철역사_IC!$D$2:$D$1282-표3_[[#This Row],[위도]])^2+(지하철역사_IC!$E$2:$E$1282-표3_[[#This Row],[경도]])^2),1))*6378137</f>
        <v>#VALUE!</v>
      </c>
      <c r="AI745" s="8" t="e" cm="1">
        <f t="array" ref="AI745">_xlfn.LET(_xlpm.data,(지하철역사_IC!$V$2:$V$225-표3_[[#This Row],[위도]])^2+(지하철역사_IC!$T$2:$T$225-표3_[[#This Row],[경도]])^2,INDEX(지하철역사_IC!$Q$2:$Q$439,MATCH(MIN(_xlpm.data),_xlpm.data,0)))</f>
        <v>#VALUE!</v>
      </c>
      <c r="AJ745" s="8" t="e" cm="1">
        <f t="array" ref="AJ745">_xlfn.TEXTJOIN(",",TRUE,IF(지하철역사_IC!$Q$2:$Q$439=AI745,지하철역사_IC!$P$2:$P$439,""))</f>
        <v>#VALUE!</v>
      </c>
      <c r="AK745" s="9" t="e" cm="1">
        <f t="array" ref="AK745">RADIANS(SMALL(SQRT((지하철역사_IC!$V$2:$V$439-표3_[[#This Row],[위도]])^2+(지하철역사_IC!$T$2:$T$439-표3_[[#This Row],[경도]])^2),1))*6378137</f>
        <v>#VALUE!</v>
      </c>
      <c r="AL745" t="str" cm="1">
        <f t="array" ref="AL7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5" t="e" cm="1">
        <f t="array" ref="AM745">kakaolatlon(표3_[[#This Row],[위도]],표3_[[#This Row],[경도]],"parcel")</f>
        <v>#VALUE!</v>
      </c>
      <c r="AN745" t="e">
        <f t="shared" si="59"/>
        <v>#VALUE!</v>
      </c>
      <c r="AO745" t="e">
        <f t="shared" si="60"/>
        <v>#VALUE!</v>
      </c>
      <c r="AP745" t="e">
        <f t="shared" si="61"/>
        <v>#VALUE!</v>
      </c>
      <c r="AQ745">
        <f t="shared" si="62"/>
        <v>9</v>
      </c>
      <c r="AR745" t="str">
        <f t="shared" si="63"/>
        <v>저</v>
      </c>
    </row>
    <row r="746" spans="32:44" x14ac:dyDescent="0.3">
      <c r="AF746" s="8" t="e" cm="1">
        <f t="array" ref="AF7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6" s="8" t="e" cm="1">
        <f t="array" ref="AG746">_xlfn.TEXTJOIN(",",TRUE,IF(지하철역사_IC!$B$2:$B$1282=AF746,지하철역사_IC!$A$2:$A$1282,""))</f>
        <v>#VALUE!</v>
      </c>
      <c r="AH746" s="9" t="e" cm="1">
        <f t="array" ref="AH746">RADIANS(SMALL(SQRT((지하철역사_IC!$D$2:$D$1282-표3_[[#This Row],[위도]])^2+(지하철역사_IC!$E$2:$E$1282-표3_[[#This Row],[경도]])^2),1))*6378137</f>
        <v>#VALUE!</v>
      </c>
      <c r="AI746" s="8" t="e" cm="1">
        <f t="array" ref="AI746">_xlfn.LET(_xlpm.data,(지하철역사_IC!$V$2:$V$225-표3_[[#This Row],[위도]])^2+(지하철역사_IC!$T$2:$T$225-표3_[[#This Row],[경도]])^2,INDEX(지하철역사_IC!$Q$2:$Q$439,MATCH(MIN(_xlpm.data),_xlpm.data,0)))</f>
        <v>#VALUE!</v>
      </c>
      <c r="AJ746" s="8" t="e" cm="1">
        <f t="array" ref="AJ746">_xlfn.TEXTJOIN(",",TRUE,IF(지하철역사_IC!$Q$2:$Q$439=AI746,지하철역사_IC!$P$2:$P$439,""))</f>
        <v>#VALUE!</v>
      </c>
      <c r="AK746" s="9" t="e" cm="1">
        <f t="array" ref="AK746">RADIANS(SMALL(SQRT((지하철역사_IC!$V$2:$V$439-표3_[[#This Row],[위도]])^2+(지하철역사_IC!$T$2:$T$439-표3_[[#This Row],[경도]])^2),1))*6378137</f>
        <v>#VALUE!</v>
      </c>
      <c r="AL746" t="str" cm="1">
        <f t="array" ref="AL7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6" t="e" cm="1">
        <f t="array" ref="AM746">kakaolatlon(표3_[[#This Row],[위도]],표3_[[#This Row],[경도]],"parcel")</f>
        <v>#VALUE!</v>
      </c>
      <c r="AN746" t="e">
        <f t="shared" si="59"/>
        <v>#VALUE!</v>
      </c>
      <c r="AO746" t="e">
        <f t="shared" si="60"/>
        <v>#VALUE!</v>
      </c>
      <c r="AP746" t="e">
        <f t="shared" si="61"/>
        <v>#VALUE!</v>
      </c>
      <c r="AQ746">
        <f t="shared" si="62"/>
        <v>9</v>
      </c>
      <c r="AR746" t="str">
        <f t="shared" si="63"/>
        <v>저</v>
      </c>
    </row>
    <row r="747" spans="32:44" x14ac:dyDescent="0.3">
      <c r="AF747" s="8" t="e" cm="1">
        <f t="array" ref="AF7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7" s="8" t="e" cm="1">
        <f t="array" ref="AG747">_xlfn.TEXTJOIN(",",TRUE,IF(지하철역사_IC!$B$2:$B$1282=AF747,지하철역사_IC!$A$2:$A$1282,""))</f>
        <v>#VALUE!</v>
      </c>
      <c r="AH747" s="9" t="e" cm="1">
        <f t="array" ref="AH747">RADIANS(SMALL(SQRT((지하철역사_IC!$D$2:$D$1282-표3_[[#This Row],[위도]])^2+(지하철역사_IC!$E$2:$E$1282-표3_[[#This Row],[경도]])^2),1))*6378137</f>
        <v>#VALUE!</v>
      </c>
      <c r="AI747" s="8" t="e" cm="1">
        <f t="array" ref="AI747">_xlfn.LET(_xlpm.data,(지하철역사_IC!$V$2:$V$225-표3_[[#This Row],[위도]])^2+(지하철역사_IC!$T$2:$T$225-표3_[[#This Row],[경도]])^2,INDEX(지하철역사_IC!$Q$2:$Q$439,MATCH(MIN(_xlpm.data),_xlpm.data,0)))</f>
        <v>#VALUE!</v>
      </c>
      <c r="AJ747" s="8" t="e" cm="1">
        <f t="array" ref="AJ747">_xlfn.TEXTJOIN(",",TRUE,IF(지하철역사_IC!$Q$2:$Q$439=AI747,지하철역사_IC!$P$2:$P$439,""))</f>
        <v>#VALUE!</v>
      </c>
      <c r="AK747" s="9" t="e" cm="1">
        <f t="array" ref="AK747">RADIANS(SMALL(SQRT((지하철역사_IC!$V$2:$V$439-표3_[[#This Row],[위도]])^2+(지하철역사_IC!$T$2:$T$439-표3_[[#This Row],[경도]])^2),1))*6378137</f>
        <v>#VALUE!</v>
      </c>
      <c r="AL747" t="str" cm="1">
        <f t="array" ref="AL7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7" t="e" cm="1">
        <f t="array" ref="AM747">kakaolatlon(표3_[[#This Row],[위도]],표3_[[#This Row],[경도]],"parcel")</f>
        <v>#VALUE!</v>
      </c>
      <c r="AN747" t="e">
        <f t="shared" si="59"/>
        <v>#VALUE!</v>
      </c>
      <c r="AO747" t="e">
        <f t="shared" si="60"/>
        <v>#VALUE!</v>
      </c>
      <c r="AP747" t="e">
        <f t="shared" si="61"/>
        <v>#VALUE!</v>
      </c>
      <c r="AQ747">
        <f t="shared" si="62"/>
        <v>9</v>
      </c>
      <c r="AR747" t="str">
        <f t="shared" si="63"/>
        <v>저</v>
      </c>
    </row>
    <row r="748" spans="32:44" x14ac:dyDescent="0.3">
      <c r="AF748" s="8" t="e" cm="1">
        <f t="array" ref="AF7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8" s="8" t="e" cm="1">
        <f t="array" ref="AG748">_xlfn.TEXTJOIN(",",TRUE,IF(지하철역사_IC!$B$2:$B$1282=AF748,지하철역사_IC!$A$2:$A$1282,""))</f>
        <v>#VALUE!</v>
      </c>
      <c r="AH748" s="9" t="e" cm="1">
        <f t="array" ref="AH748">RADIANS(SMALL(SQRT((지하철역사_IC!$D$2:$D$1282-표3_[[#This Row],[위도]])^2+(지하철역사_IC!$E$2:$E$1282-표3_[[#This Row],[경도]])^2),1))*6378137</f>
        <v>#VALUE!</v>
      </c>
      <c r="AI748" s="8" t="e" cm="1">
        <f t="array" ref="AI748">_xlfn.LET(_xlpm.data,(지하철역사_IC!$V$2:$V$225-표3_[[#This Row],[위도]])^2+(지하철역사_IC!$T$2:$T$225-표3_[[#This Row],[경도]])^2,INDEX(지하철역사_IC!$Q$2:$Q$439,MATCH(MIN(_xlpm.data),_xlpm.data,0)))</f>
        <v>#VALUE!</v>
      </c>
      <c r="AJ748" s="8" t="e" cm="1">
        <f t="array" ref="AJ748">_xlfn.TEXTJOIN(",",TRUE,IF(지하철역사_IC!$Q$2:$Q$439=AI748,지하철역사_IC!$P$2:$P$439,""))</f>
        <v>#VALUE!</v>
      </c>
      <c r="AK748" s="9" t="e" cm="1">
        <f t="array" ref="AK748">RADIANS(SMALL(SQRT((지하철역사_IC!$V$2:$V$439-표3_[[#This Row],[위도]])^2+(지하철역사_IC!$T$2:$T$439-표3_[[#This Row],[경도]])^2),1))*6378137</f>
        <v>#VALUE!</v>
      </c>
      <c r="AL748" t="str" cm="1">
        <f t="array" ref="AL7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8" t="e" cm="1">
        <f t="array" ref="AM748">kakaolatlon(표3_[[#This Row],[위도]],표3_[[#This Row],[경도]],"parcel")</f>
        <v>#VALUE!</v>
      </c>
      <c r="AN748" t="e">
        <f t="shared" si="59"/>
        <v>#VALUE!</v>
      </c>
      <c r="AO748" t="e">
        <f t="shared" si="60"/>
        <v>#VALUE!</v>
      </c>
      <c r="AP748" t="e">
        <f t="shared" si="61"/>
        <v>#VALUE!</v>
      </c>
      <c r="AQ748">
        <f t="shared" si="62"/>
        <v>9</v>
      </c>
      <c r="AR748" t="str">
        <f t="shared" si="63"/>
        <v>저</v>
      </c>
    </row>
    <row r="749" spans="32:44" x14ac:dyDescent="0.3">
      <c r="AF749" s="8" t="e" cm="1">
        <f t="array" ref="AF7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49" s="8" t="e" cm="1">
        <f t="array" ref="AG749">_xlfn.TEXTJOIN(",",TRUE,IF(지하철역사_IC!$B$2:$B$1282=AF749,지하철역사_IC!$A$2:$A$1282,""))</f>
        <v>#VALUE!</v>
      </c>
      <c r="AH749" s="9" t="e" cm="1">
        <f t="array" ref="AH749">RADIANS(SMALL(SQRT((지하철역사_IC!$D$2:$D$1282-표3_[[#This Row],[위도]])^2+(지하철역사_IC!$E$2:$E$1282-표3_[[#This Row],[경도]])^2),1))*6378137</f>
        <v>#VALUE!</v>
      </c>
      <c r="AI749" s="8" t="e" cm="1">
        <f t="array" ref="AI749">_xlfn.LET(_xlpm.data,(지하철역사_IC!$V$2:$V$225-표3_[[#This Row],[위도]])^2+(지하철역사_IC!$T$2:$T$225-표3_[[#This Row],[경도]])^2,INDEX(지하철역사_IC!$Q$2:$Q$439,MATCH(MIN(_xlpm.data),_xlpm.data,0)))</f>
        <v>#VALUE!</v>
      </c>
      <c r="AJ749" s="8" t="e" cm="1">
        <f t="array" ref="AJ749">_xlfn.TEXTJOIN(",",TRUE,IF(지하철역사_IC!$Q$2:$Q$439=AI749,지하철역사_IC!$P$2:$P$439,""))</f>
        <v>#VALUE!</v>
      </c>
      <c r="AK749" s="9" t="e" cm="1">
        <f t="array" ref="AK749">RADIANS(SMALL(SQRT((지하철역사_IC!$V$2:$V$439-표3_[[#This Row],[위도]])^2+(지하철역사_IC!$T$2:$T$439-표3_[[#This Row],[경도]])^2),1))*6378137</f>
        <v>#VALUE!</v>
      </c>
      <c r="AL749" t="str" cm="1">
        <f t="array" ref="AL7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49" t="e" cm="1">
        <f t="array" ref="AM749">kakaolatlon(표3_[[#This Row],[위도]],표3_[[#This Row],[경도]],"parcel")</f>
        <v>#VALUE!</v>
      </c>
      <c r="AN749" t="e">
        <f t="shared" si="59"/>
        <v>#VALUE!</v>
      </c>
      <c r="AO749" t="e">
        <f t="shared" si="60"/>
        <v>#VALUE!</v>
      </c>
      <c r="AP749" t="e">
        <f t="shared" si="61"/>
        <v>#VALUE!</v>
      </c>
      <c r="AQ749">
        <f t="shared" si="62"/>
        <v>9</v>
      </c>
      <c r="AR749" t="str">
        <f t="shared" si="63"/>
        <v>저</v>
      </c>
    </row>
    <row r="750" spans="32:44" x14ac:dyDescent="0.3">
      <c r="AF750" s="8" t="e" cm="1">
        <f t="array" ref="AF7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0" s="8" t="e" cm="1">
        <f t="array" ref="AG750">_xlfn.TEXTJOIN(",",TRUE,IF(지하철역사_IC!$B$2:$B$1282=AF750,지하철역사_IC!$A$2:$A$1282,""))</f>
        <v>#VALUE!</v>
      </c>
      <c r="AH750" s="9" t="e" cm="1">
        <f t="array" ref="AH750">RADIANS(SMALL(SQRT((지하철역사_IC!$D$2:$D$1282-표3_[[#This Row],[위도]])^2+(지하철역사_IC!$E$2:$E$1282-표3_[[#This Row],[경도]])^2),1))*6378137</f>
        <v>#VALUE!</v>
      </c>
      <c r="AI750" s="8" t="e" cm="1">
        <f t="array" ref="AI750">_xlfn.LET(_xlpm.data,(지하철역사_IC!$V$2:$V$225-표3_[[#This Row],[위도]])^2+(지하철역사_IC!$T$2:$T$225-표3_[[#This Row],[경도]])^2,INDEX(지하철역사_IC!$Q$2:$Q$439,MATCH(MIN(_xlpm.data),_xlpm.data,0)))</f>
        <v>#VALUE!</v>
      </c>
      <c r="AJ750" s="8" t="e" cm="1">
        <f t="array" ref="AJ750">_xlfn.TEXTJOIN(",",TRUE,IF(지하철역사_IC!$Q$2:$Q$439=AI750,지하철역사_IC!$P$2:$P$439,""))</f>
        <v>#VALUE!</v>
      </c>
      <c r="AK750" s="9" t="e" cm="1">
        <f t="array" ref="AK750">RADIANS(SMALL(SQRT((지하철역사_IC!$V$2:$V$439-표3_[[#This Row],[위도]])^2+(지하철역사_IC!$T$2:$T$439-표3_[[#This Row],[경도]])^2),1))*6378137</f>
        <v>#VALUE!</v>
      </c>
      <c r="AL750" t="str" cm="1">
        <f t="array" ref="AL7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0" t="e" cm="1">
        <f t="array" ref="AM750">kakaolatlon(표3_[[#This Row],[위도]],표3_[[#This Row],[경도]],"parcel")</f>
        <v>#VALUE!</v>
      </c>
      <c r="AN750" t="e">
        <f t="shared" si="59"/>
        <v>#VALUE!</v>
      </c>
      <c r="AO750" t="e">
        <f t="shared" si="60"/>
        <v>#VALUE!</v>
      </c>
      <c r="AP750" t="e">
        <f t="shared" si="61"/>
        <v>#VALUE!</v>
      </c>
      <c r="AQ750">
        <f t="shared" si="62"/>
        <v>9</v>
      </c>
      <c r="AR750" t="str">
        <f t="shared" si="63"/>
        <v>저</v>
      </c>
    </row>
    <row r="751" spans="32:44" x14ac:dyDescent="0.3">
      <c r="AF751" s="8" t="e" cm="1">
        <f t="array" ref="AF7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1" s="8" t="e" cm="1">
        <f t="array" ref="AG751">_xlfn.TEXTJOIN(",",TRUE,IF(지하철역사_IC!$B$2:$B$1282=AF751,지하철역사_IC!$A$2:$A$1282,""))</f>
        <v>#VALUE!</v>
      </c>
      <c r="AH751" s="9" t="e" cm="1">
        <f t="array" ref="AH751">RADIANS(SMALL(SQRT((지하철역사_IC!$D$2:$D$1282-표3_[[#This Row],[위도]])^2+(지하철역사_IC!$E$2:$E$1282-표3_[[#This Row],[경도]])^2),1))*6378137</f>
        <v>#VALUE!</v>
      </c>
      <c r="AI751" s="8" t="e" cm="1">
        <f t="array" ref="AI751">_xlfn.LET(_xlpm.data,(지하철역사_IC!$V$2:$V$225-표3_[[#This Row],[위도]])^2+(지하철역사_IC!$T$2:$T$225-표3_[[#This Row],[경도]])^2,INDEX(지하철역사_IC!$Q$2:$Q$439,MATCH(MIN(_xlpm.data),_xlpm.data,0)))</f>
        <v>#VALUE!</v>
      </c>
      <c r="AJ751" s="8" t="e" cm="1">
        <f t="array" ref="AJ751">_xlfn.TEXTJOIN(",",TRUE,IF(지하철역사_IC!$Q$2:$Q$439=AI751,지하철역사_IC!$P$2:$P$439,""))</f>
        <v>#VALUE!</v>
      </c>
      <c r="AK751" s="9" t="e" cm="1">
        <f t="array" ref="AK751">RADIANS(SMALL(SQRT((지하철역사_IC!$V$2:$V$439-표3_[[#This Row],[위도]])^2+(지하철역사_IC!$T$2:$T$439-표3_[[#This Row],[경도]])^2),1))*6378137</f>
        <v>#VALUE!</v>
      </c>
      <c r="AL751" t="str" cm="1">
        <f t="array" ref="AL7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1" t="e" cm="1">
        <f t="array" ref="AM751">kakaolatlon(표3_[[#This Row],[위도]],표3_[[#This Row],[경도]],"parcel")</f>
        <v>#VALUE!</v>
      </c>
      <c r="AN751" t="e">
        <f t="shared" si="59"/>
        <v>#VALUE!</v>
      </c>
      <c r="AO751" t="e">
        <f t="shared" si="60"/>
        <v>#VALUE!</v>
      </c>
      <c r="AP751" t="e">
        <f t="shared" si="61"/>
        <v>#VALUE!</v>
      </c>
      <c r="AQ751">
        <f t="shared" si="62"/>
        <v>9</v>
      </c>
      <c r="AR751" t="str">
        <f t="shared" si="63"/>
        <v>저</v>
      </c>
    </row>
    <row r="752" spans="32:44" x14ac:dyDescent="0.3">
      <c r="AF752" s="8" t="e" cm="1">
        <f t="array" ref="AF7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2" s="8" t="e" cm="1">
        <f t="array" ref="AG752">_xlfn.TEXTJOIN(",",TRUE,IF(지하철역사_IC!$B$2:$B$1282=AF752,지하철역사_IC!$A$2:$A$1282,""))</f>
        <v>#VALUE!</v>
      </c>
      <c r="AH752" s="9" t="e" cm="1">
        <f t="array" ref="AH752">RADIANS(SMALL(SQRT((지하철역사_IC!$D$2:$D$1282-표3_[[#This Row],[위도]])^2+(지하철역사_IC!$E$2:$E$1282-표3_[[#This Row],[경도]])^2),1))*6378137</f>
        <v>#VALUE!</v>
      </c>
      <c r="AI752" s="8" t="e" cm="1">
        <f t="array" ref="AI752">_xlfn.LET(_xlpm.data,(지하철역사_IC!$V$2:$V$225-표3_[[#This Row],[위도]])^2+(지하철역사_IC!$T$2:$T$225-표3_[[#This Row],[경도]])^2,INDEX(지하철역사_IC!$Q$2:$Q$439,MATCH(MIN(_xlpm.data),_xlpm.data,0)))</f>
        <v>#VALUE!</v>
      </c>
      <c r="AJ752" s="8" t="e" cm="1">
        <f t="array" ref="AJ752">_xlfn.TEXTJOIN(",",TRUE,IF(지하철역사_IC!$Q$2:$Q$439=AI752,지하철역사_IC!$P$2:$P$439,""))</f>
        <v>#VALUE!</v>
      </c>
      <c r="AK752" s="9" t="e" cm="1">
        <f t="array" ref="AK752">RADIANS(SMALL(SQRT((지하철역사_IC!$V$2:$V$439-표3_[[#This Row],[위도]])^2+(지하철역사_IC!$T$2:$T$439-표3_[[#This Row],[경도]])^2),1))*6378137</f>
        <v>#VALUE!</v>
      </c>
      <c r="AL752" t="str" cm="1">
        <f t="array" ref="AL7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2" t="e" cm="1">
        <f t="array" ref="AM752">kakaolatlon(표3_[[#This Row],[위도]],표3_[[#This Row],[경도]],"parcel")</f>
        <v>#VALUE!</v>
      </c>
      <c r="AN752" t="e">
        <f t="shared" si="59"/>
        <v>#VALUE!</v>
      </c>
      <c r="AO752" t="e">
        <f t="shared" si="60"/>
        <v>#VALUE!</v>
      </c>
      <c r="AP752" t="e">
        <f t="shared" si="61"/>
        <v>#VALUE!</v>
      </c>
      <c r="AQ752">
        <f t="shared" si="62"/>
        <v>9</v>
      </c>
      <c r="AR752" t="str">
        <f t="shared" si="63"/>
        <v>저</v>
      </c>
    </row>
    <row r="753" spans="32:44" x14ac:dyDescent="0.3">
      <c r="AF753" s="8" t="e" cm="1">
        <f t="array" ref="AF7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3" s="8" t="e" cm="1">
        <f t="array" ref="AG753">_xlfn.TEXTJOIN(",",TRUE,IF(지하철역사_IC!$B$2:$B$1282=AF753,지하철역사_IC!$A$2:$A$1282,""))</f>
        <v>#VALUE!</v>
      </c>
      <c r="AH753" s="9" t="e" cm="1">
        <f t="array" ref="AH753">RADIANS(SMALL(SQRT((지하철역사_IC!$D$2:$D$1282-표3_[[#This Row],[위도]])^2+(지하철역사_IC!$E$2:$E$1282-표3_[[#This Row],[경도]])^2),1))*6378137</f>
        <v>#VALUE!</v>
      </c>
      <c r="AI753" s="8" t="e" cm="1">
        <f t="array" ref="AI753">_xlfn.LET(_xlpm.data,(지하철역사_IC!$V$2:$V$225-표3_[[#This Row],[위도]])^2+(지하철역사_IC!$T$2:$T$225-표3_[[#This Row],[경도]])^2,INDEX(지하철역사_IC!$Q$2:$Q$439,MATCH(MIN(_xlpm.data),_xlpm.data,0)))</f>
        <v>#VALUE!</v>
      </c>
      <c r="AJ753" s="8" t="e" cm="1">
        <f t="array" ref="AJ753">_xlfn.TEXTJOIN(",",TRUE,IF(지하철역사_IC!$Q$2:$Q$439=AI753,지하철역사_IC!$P$2:$P$439,""))</f>
        <v>#VALUE!</v>
      </c>
      <c r="AK753" s="9" t="e" cm="1">
        <f t="array" ref="AK753">RADIANS(SMALL(SQRT((지하철역사_IC!$V$2:$V$439-표3_[[#This Row],[위도]])^2+(지하철역사_IC!$T$2:$T$439-표3_[[#This Row],[경도]])^2),1))*6378137</f>
        <v>#VALUE!</v>
      </c>
      <c r="AL753" t="str" cm="1">
        <f t="array" ref="AL7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3" t="e" cm="1">
        <f t="array" ref="AM753">kakaolatlon(표3_[[#This Row],[위도]],표3_[[#This Row],[경도]],"parcel")</f>
        <v>#VALUE!</v>
      </c>
      <c r="AN753" t="e">
        <f t="shared" si="59"/>
        <v>#VALUE!</v>
      </c>
      <c r="AO753" t="e">
        <f t="shared" si="60"/>
        <v>#VALUE!</v>
      </c>
      <c r="AP753" t="e">
        <f t="shared" si="61"/>
        <v>#VALUE!</v>
      </c>
      <c r="AQ753">
        <f t="shared" si="62"/>
        <v>9</v>
      </c>
      <c r="AR753" t="str">
        <f t="shared" si="63"/>
        <v>저</v>
      </c>
    </row>
    <row r="754" spans="32:44" x14ac:dyDescent="0.3">
      <c r="AF754" s="8" t="e" cm="1">
        <f t="array" ref="AF7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4" s="8" t="e" cm="1">
        <f t="array" ref="AG754">_xlfn.TEXTJOIN(",",TRUE,IF(지하철역사_IC!$B$2:$B$1282=AF754,지하철역사_IC!$A$2:$A$1282,""))</f>
        <v>#VALUE!</v>
      </c>
      <c r="AH754" s="9" t="e" cm="1">
        <f t="array" ref="AH754">RADIANS(SMALL(SQRT((지하철역사_IC!$D$2:$D$1282-표3_[[#This Row],[위도]])^2+(지하철역사_IC!$E$2:$E$1282-표3_[[#This Row],[경도]])^2),1))*6378137</f>
        <v>#VALUE!</v>
      </c>
      <c r="AI754" s="8" t="e" cm="1">
        <f t="array" ref="AI754">_xlfn.LET(_xlpm.data,(지하철역사_IC!$V$2:$V$225-표3_[[#This Row],[위도]])^2+(지하철역사_IC!$T$2:$T$225-표3_[[#This Row],[경도]])^2,INDEX(지하철역사_IC!$Q$2:$Q$439,MATCH(MIN(_xlpm.data),_xlpm.data,0)))</f>
        <v>#VALUE!</v>
      </c>
      <c r="AJ754" s="8" t="e" cm="1">
        <f t="array" ref="AJ754">_xlfn.TEXTJOIN(",",TRUE,IF(지하철역사_IC!$Q$2:$Q$439=AI754,지하철역사_IC!$P$2:$P$439,""))</f>
        <v>#VALUE!</v>
      </c>
      <c r="AK754" s="9" t="e" cm="1">
        <f t="array" ref="AK754">RADIANS(SMALL(SQRT((지하철역사_IC!$V$2:$V$439-표3_[[#This Row],[위도]])^2+(지하철역사_IC!$T$2:$T$439-표3_[[#This Row],[경도]])^2),1))*6378137</f>
        <v>#VALUE!</v>
      </c>
      <c r="AL754" t="str" cm="1">
        <f t="array" ref="AL7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4" t="e" cm="1">
        <f t="array" ref="AM754">kakaolatlon(표3_[[#This Row],[위도]],표3_[[#This Row],[경도]],"parcel")</f>
        <v>#VALUE!</v>
      </c>
      <c r="AN754" t="e">
        <f t="shared" si="59"/>
        <v>#VALUE!</v>
      </c>
      <c r="AO754" t="e">
        <f t="shared" si="60"/>
        <v>#VALUE!</v>
      </c>
      <c r="AP754" t="e">
        <f t="shared" si="61"/>
        <v>#VALUE!</v>
      </c>
      <c r="AQ754">
        <f t="shared" si="62"/>
        <v>9</v>
      </c>
      <c r="AR754" t="str">
        <f t="shared" si="63"/>
        <v>저</v>
      </c>
    </row>
    <row r="755" spans="32:44" x14ac:dyDescent="0.3">
      <c r="AF755" s="8" t="e" cm="1">
        <f t="array" ref="AF7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5" s="8" t="e" cm="1">
        <f t="array" ref="AG755">_xlfn.TEXTJOIN(",",TRUE,IF(지하철역사_IC!$B$2:$B$1282=AF755,지하철역사_IC!$A$2:$A$1282,""))</f>
        <v>#VALUE!</v>
      </c>
      <c r="AH755" s="9" t="e" cm="1">
        <f t="array" ref="AH755">RADIANS(SMALL(SQRT((지하철역사_IC!$D$2:$D$1282-표3_[[#This Row],[위도]])^2+(지하철역사_IC!$E$2:$E$1282-표3_[[#This Row],[경도]])^2),1))*6378137</f>
        <v>#VALUE!</v>
      </c>
      <c r="AI755" s="8" t="e" cm="1">
        <f t="array" ref="AI755">_xlfn.LET(_xlpm.data,(지하철역사_IC!$V$2:$V$225-표3_[[#This Row],[위도]])^2+(지하철역사_IC!$T$2:$T$225-표3_[[#This Row],[경도]])^2,INDEX(지하철역사_IC!$Q$2:$Q$439,MATCH(MIN(_xlpm.data),_xlpm.data,0)))</f>
        <v>#VALUE!</v>
      </c>
      <c r="AJ755" s="8" t="e" cm="1">
        <f t="array" ref="AJ755">_xlfn.TEXTJOIN(",",TRUE,IF(지하철역사_IC!$Q$2:$Q$439=AI755,지하철역사_IC!$P$2:$P$439,""))</f>
        <v>#VALUE!</v>
      </c>
      <c r="AK755" s="9" t="e" cm="1">
        <f t="array" ref="AK755">RADIANS(SMALL(SQRT((지하철역사_IC!$V$2:$V$439-표3_[[#This Row],[위도]])^2+(지하철역사_IC!$T$2:$T$439-표3_[[#This Row],[경도]])^2),1))*6378137</f>
        <v>#VALUE!</v>
      </c>
      <c r="AL755" t="str" cm="1">
        <f t="array" ref="AL7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5" t="e" cm="1">
        <f t="array" ref="AM755">kakaolatlon(표3_[[#This Row],[위도]],표3_[[#This Row],[경도]],"parcel")</f>
        <v>#VALUE!</v>
      </c>
      <c r="AN755" t="e">
        <f t="shared" si="59"/>
        <v>#VALUE!</v>
      </c>
      <c r="AO755" t="e">
        <f t="shared" si="60"/>
        <v>#VALUE!</v>
      </c>
      <c r="AP755" t="e">
        <f t="shared" si="61"/>
        <v>#VALUE!</v>
      </c>
      <c r="AQ755">
        <f t="shared" si="62"/>
        <v>9</v>
      </c>
      <c r="AR755" t="str">
        <f t="shared" si="63"/>
        <v>저</v>
      </c>
    </row>
    <row r="756" spans="32:44" x14ac:dyDescent="0.3">
      <c r="AF756" s="8" t="e" cm="1">
        <f t="array" ref="AF7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6" s="8" t="e" cm="1">
        <f t="array" ref="AG756">_xlfn.TEXTJOIN(",",TRUE,IF(지하철역사_IC!$B$2:$B$1282=AF756,지하철역사_IC!$A$2:$A$1282,""))</f>
        <v>#VALUE!</v>
      </c>
      <c r="AH756" s="9" t="e" cm="1">
        <f t="array" ref="AH756">RADIANS(SMALL(SQRT((지하철역사_IC!$D$2:$D$1282-표3_[[#This Row],[위도]])^2+(지하철역사_IC!$E$2:$E$1282-표3_[[#This Row],[경도]])^2),1))*6378137</f>
        <v>#VALUE!</v>
      </c>
      <c r="AI756" s="8" t="e" cm="1">
        <f t="array" ref="AI756">_xlfn.LET(_xlpm.data,(지하철역사_IC!$V$2:$V$225-표3_[[#This Row],[위도]])^2+(지하철역사_IC!$T$2:$T$225-표3_[[#This Row],[경도]])^2,INDEX(지하철역사_IC!$Q$2:$Q$439,MATCH(MIN(_xlpm.data),_xlpm.data,0)))</f>
        <v>#VALUE!</v>
      </c>
      <c r="AJ756" s="8" t="e" cm="1">
        <f t="array" ref="AJ756">_xlfn.TEXTJOIN(",",TRUE,IF(지하철역사_IC!$Q$2:$Q$439=AI756,지하철역사_IC!$P$2:$P$439,""))</f>
        <v>#VALUE!</v>
      </c>
      <c r="AK756" s="9" t="e" cm="1">
        <f t="array" ref="AK756">RADIANS(SMALL(SQRT((지하철역사_IC!$V$2:$V$439-표3_[[#This Row],[위도]])^2+(지하철역사_IC!$T$2:$T$439-표3_[[#This Row],[경도]])^2),1))*6378137</f>
        <v>#VALUE!</v>
      </c>
      <c r="AL756" t="str" cm="1">
        <f t="array" ref="AL7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6" t="e" cm="1">
        <f t="array" ref="AM756">kakaolatlon(표3_[[#This Row],[위도]],표3_[[#This Row],[경도]],"parcel")</f>
        <v>#VALUE!</v>
      </c>
      <c r="AN756" t="e">
        <f t="shared" si="59"/>
        <v>#VALUE!</v>
      </c>
      <c r="AO756" t="e">
        <f t="shared" si="60"/>
        <v>#VALUE!</v>
      </c>
      <c r="AP756" t="e">
        <f t="shared" si="61"/>
        <v>#VALUE!</v>
      </c>
      <c r="AQ756">
        <f t="shared" si="62"/>
        <v>9</v>
      </c>
      <c r="AR756" t="str">
        <f t="shared" si="63"/>
        <v>저</v>
      </c>
    </row>
    <row r="757" spans="32:44" x14ac:dyDescent="0.3">
      <c r="AF757" s="8" t="e" cm="1">
        <f t="array" ref="AF7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7" s="8" t="e" cm="1">
        <f t="array" ref="AG757">_xlfn.TEXTJOIN(",",TRUE,IF(지하철역사_IC!$B$2:$B$1282=AF757,지하철역사_IC!$A$2:$A$1282,""))</f>
        <v>#VALUE!</v>
      </c>
      <c r="AH757" s="9" t="e" cm="1">
        <f t="array" ref="AH757">RADIANS(SMALL(SQRT((지하철역사_IC!$D$2:$D$1282-표3_[[#This Row],[위도]])^2+(지하철역사_IC!$E$2:$E$1282-표3_[[#This Row],[경도]])^2),1))*6378137</f>
        <v>#VALUE!</v>
      </c>
      <c r="AI757" s="8" t="e" cm="1">
        <f t="array" ref="AI757">_xlfn.LET(_xlpm.data,(지하철역사_IC!$V$2:$V$225-표3_[[#This Row],[위도]])^2+(지하철역사_IC!$T$2:$T$225-표3_[[#This Row],[경도]])^2,INDEX(지하철역사_IC!$Q$2:$Q$439,MATCH(MIN(_xlpm.data),_xlpm.data,0)))</f>
        <v>#VALUE!</v>
      </c>
      <c r="AJ757" s="8" t="e" cm="1">
        <f t="array" ref="AJ757">_xlfn.TEXTJOIN(",",TRUE,IF(지하철역사_IC!$Q$2:$Q$439=AI757,지하철역사_IC!$P$2:$P$439,""))</f>
        <v>#VALUE!</v>
      </c>
      <c r="AK757" s="9" t="e" cm="1">
        <f t="array" ref="AK757">RADIANS(SMALL(SQRT((지하철역사_IC!$V$2:$V$439-표3_[[#This Row],[위도]])^2+(지하철역사_IC!$T$2:$T$439-표3_[[#This Row],[경도]])^2),1))*6378137</f>
        <v>#VALUE!</v>
      </c>
      <c r="AL757" t="str" cm="1">
        <f t="array" ref="AL7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7" t="e" cm="1">
        <f t="array" ref="AM757">kakaolatlon(표3_[[#This Row],[위도]],표3_[[#This Row],[경도]],"parcel")</f>
        <v>#VALUE!</v>
      </c>
      <c r="AN757" t="e">
        <f t="shared" si="59"/>
        <v>#VALUE!</v>
      </c>
      <c r="AO757" t="e">
        <f t="shared" si="60"/>
        <v>#VALUE!</v>
      </c>
      <c r="AP757" t="e">
        <f t="shared" si="61"/>
        <v>#VALUE!</v>
      </c>
      <c r="AQ757">
        <f t="shared" si="62"/>
        <v>9</v>
      </c>
      <c r="AR757" t="str">
        <f t="shared" si="63"/>
        <v>저</v>
      </c>
    </row>
    <row r="758" spans="32:44" x14ac:dyDescent="0.3">
      <c r="AF758" s="8" t="e" cm="1">
        <f t="array" ref="AF7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8" s="8" t="e" cm="1">
        <f t="array" ref="AG758">_xlfn.TEXTJOIN(",",TRUE,IF(지하철역사_IC!$B$2:$B$1282=AF758,지하철역사_IC!$A$2:$A$1282,""))</f>
        <v>#VALUE!</v>
      </c>
      <c r="AH758" s="9" t="e" cm="1">
        <f t="array" ref="AH758">RADIANS(SMALL(SQRT((지하철역사_IC!$D$2:$D$1282-표3_[[#This Row],[위도]])^2+(지하철역사_IC!$E$2:$E$1282-표3_[[#This Row],[경도]])^2),1))*6378137</f>
        <v>#VALUE!</v>
      </c>
      <c r="AI758" s="8" t="e" cm="1">
        <f t="array" ref="AI758">_xlfn.LET(_xlpm.data,(지하철역사_IC!$V$2:$V$225-표3_[[#This Row],[위도]])^2+(지하철역사_IC!$T$2:$T$225-표3_[[#This Row],[경도]])^2,INDEX(지하철역사_IC!$Q$2:$Q$439,MATCH(MIN(_xlpm.data),_xlpm.data,0)))</f>
        <v>#VALUE!</v>
      </c>
      <c r="AJ758" s="8" t="e" cm="1">
        <f t="array" ref="AJ758">_xlfn.TEXTJOIN(",",TRUE,IF(지하철역사_IC!$Q$2:$Q$439=AI758,지하철역사_IC!$P$2:$P$439,""))</f>
        <v>#VALUE!</v>
      </c>
      <c r="AK758" s="9" t="e" cm="1">
        <f t="array" ref="AK758">RADIANS(SMALL(SQRT((지하철역사_IC!$V$2:$V$439-표3_[[#This Row],[위도]])^2+(지하철역사_IC!$T$2:$T$439-표3_[[#This Row],[경도]])^2),1))*6378137</f>
        <v>#VALUE!</v>
      </c>
      <c r="AL758" t="str" cm="1">
        <f t="array" ref="AL7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8" t="e" cm="1">
        <f t="array" ref="AM758">kakaolatlon(표3_[[#This Row],[위도]],표3_[[#This Row],[경도]],"parcel")</f>
        <v>#VALUE!</v>
      </c>
      <c r="AN758" t="e">
        <f t="shared" si="59"/>
        <v>#VALUE!</v>
      </c>
      <c r="AO758" t="e">
        <f t="shared" si="60"/>
        <v>#VALUE!</v>
      </c>
      <c r="AP758" t="e">
        <f t="shared" si="61"/>
        <v>#VALUE!</v>
      </c>
      <c r="AQ758">
        <f t="shared" si="62"/>
        <v>9</v>
      </c>
      <c r="AR758" t="str">
        <f t="shared" si="63"/>
        <v>저</v>
      </c>
    </row>
    <row r="759" spans="32:44" x14ac:dyDescent="0.3">
      <c r="AF759" s="8" t="e" cm="1">
        <f t="array" ref="AF7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59" s="8" t="e" cm="1">
        <f t="array" ref="AG759">_xlfn.TEXTJOIN(",",TRUE,IF(지하철역사_IC!$B$2:$B$1282=AF759,지하철역사_IC!$A$2:$A$1282,""))</f>
        <v>#VALUE!</v>
      </c>
      <c r="AH759" s="9" t="e" cm="1">
        <f t="array" ref="AH759">RADIANS(SMALL(SQRT((지하철역사_IC!$D$2:$D$1282-표3_[[#This Row],[위도]])^2+(지하철역사_IC!$E$2:$E$1282-표3_[[#This Row],[경도]])^2),1))*6378137</f>
        <v>#VALUE!</v>
      </c>
      <c r="AI759" s="8" t="e" cm="1">
        <f t="array" ref="AI759">_xlfn.LET(_xlpm.data,(지하철역사_IC!$V$2:$V$225-표3_[[#This Row],[위도]])^2+(지하철역사_IC!$T$2:$T$225-표3_[[#This Row],[경도]])^2,INDEX(지하철역사_IC!$Q$2:$Q$439,MATCH(MIN(_xlpm.data),_xlpm.data,0)))</f>
        <v>#VALUE!</v>
      </c>
      <c r="AJ759" s="8" t="e" cm="1">
        <f t="array" ref="AJ759">_xlfn.TEXTJOIN(",",TRUE,IF(지하철역사_IC!$Q$2:$Q$439=AI759,지하철역사_IC!$P$2:$P$439,""))</f>
        <v>#VALUE!</v>
      </c>
      <c r="AK759" s="9" t="e" cm="1">
        <f t="array" ref="AK759">RADIANS(SMALL(SQRT((지하철역사_IC!$V$2:$V$439-표3_[[#This Row],[위도]])^2+(지하철역사_IC!$T$2:$T$439-표3_[[#This Row],[경도]])^2),1))*6378137</f>
        <v>#VALUE!</v>
      </c>
      <c r="AL759" t="str" cm="1">
        <f t="array" ref="AL7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59" t="e" cm="1">
        <f t="array" ref="AM759">kakaolatlon(표3_[[#This Row],[위도]],표3_[[#This Row],[경도]],"parcel")</f>
        <v>#VALUE!</v>
      </c>
      <c r="AN759" t="e">
        <f t="shared" si="59"/>
        <v>#VALUE!</v>
      </c>
      <c r="AO759" t="e">
        <f t="shared" si="60"/>
        <v>#VALUE!</v>
      </c>
      <c r="AP759" t="e">
        <f t="shared" si="61"/>
        <v>#VALUE!</v>
      </c>
      <c r="AQ759">
        <f t="shared" si="62"/>
        <v>9</v>
      </c>
      <c r="AR759" t="str">
        <f t="shared" si="63"/>
        <v>저</v>
      </c>
    </row>
    <row r="760" spans="32:44" x14ac:dyDescent="0.3">
      <c r="AF760" s="8" t="e" cm="1">
        <f t="array" ref="AF7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0" s="8" t="e" cm="1">
        <f t="array" ref="AG760">_xlfn.TEXTJOIN(",",TRUE,IF(지하철역사_IC!$B$2:$B$1282=AF760,지하철역사_IC!$A$2:$A$1282,""))</f>
        <v>#VALUE!</v>
      </c>
      <c r="AH760" s="9" t="e" cm="1">
        <f t="array" ref="AH760">RADIANS(SMALL(SQRT((지하철역사_IC!$D$2:$D$1282-표3_[[#This Row],[위도]])^2+(지하철역사_IC!$E$2:$E$1282-표3_[[#This Row],[경도]])^2),1))*6378137</f>
        <v>#VALUE!</v>
      </c>
      <c r="AI760" s="8" t="e" cm="1">
        <f t="array" ref="AI760">_xlfn.LET(_xlpm.data,(지하철역사_IC!$V$2:$V$225-표3_[[#This Row],[위도]])^2+(지하철역사_IC!$T$2:$T$225-표3_[[#This Row],[경도]])^2,INDEX(지하철역사_IC!$Q$2:$Q$439,MATCH(MIN(_xlpm.data),_xlpm.data,0)))</f>
        <v>#VALUE!</v>
      </c>
      <c r="AJ760" s="8" t="e" cm="1">
        <f t="array" ref="AJ760">_xlfn.TEXTJOIN(",",TRUE,IF(지하철역사_IC!$Q$2:$Q$439=AI760,지하철역사_IC!$P$2:$P$439,""))</f>
        <v>#VALUE!</v>
      </c>
      <c r="AK760" s="9" t="e" cm="1">
        <f t="array" ref="AK760">RADIANS(SMALL(SQRT((지하철역사_IC!$V$2:$V$439-표3_[[#This Row],[위도]])^2+(지하철역사_IC!$T$2:$T$439-표3_[[#This Row],[경도]])^2),1))*6378137</f>
        <v>#VALUE!</v>
      </c>
      <c r="AL760" t="str" cm="1">
        <f t="array" ref="AL7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0" t="e" cm="1">
        <f t="array" ref="AM760">kakaolatlon(표3_[[#This Row],[위도]],표3_[[#This Row],[경도]],"parcel")</f>
        <v>#VALUE!</v>
      </c>
      <c r="AN760" t="e">
        <f t="shared" si="59"/>
        <v>#VALUE!</v>
      </c>
      <c r="AO760" t="e">
        <f t="shared" si="60"/>
        <v>#VALUE!</v>
      </c>
      <c r="AP760" t="e">
        <f t="shared" si="61"/>
        <v>#VALUE!</v>
      </c>
      <c r="AQ760">
        <f t="shared" si="62"/>
        <v>9</v>
      </c>
      <c r="AR760" t="str">
        <f t="shared" si="63"/>
        <v>저</v>
      </c>
    </row>
    <row r="761" spans="32:44" x14ac:dyDescent="0.3">
      <c r="AF761" s="8" t="e" cm="1">
        <f t="array" ref="AF7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1" s="8" t="e" cm="1">
        <f t="array" ref="AG761">_xlfn.TEXTJOIN(",",TRUE,IF(지하철역사_IC!$B$2:$B$1282=AF761,지하철역사_IC!$A$2:$A$1282,""))</f>
        <v>#VALUE!</v>
      </c>
      <c r="AH761" s="9" t="e" cm="1">
        <f t="array" ref="AH761">RADIANS(SMALL(SQRT((지하철역사_IC!$D$2:$D$1282-표3_[[#This Row],[위도]])^2+(지하철역사_IC!$E$2:$E$1282-표3_[[#This Row],[경도]])^2),1))*6378137</f>
        <v>#VALUE!</v>
      </c>
      <c r="AI761" s="8" t="e" cm="1">
        <f t="array" ref="AI761">_xlfn.LET(_xlpm.data,(지하철역사_IC!$V$2:$V$225-표3_[[#This Row],[위도]])^2+(지하철역사_IC!$T$2:$T$225-표3_[[#This Row],[경도]])^2,INDEX(지하철역사_IC!$Q$2:$Q$439,MATCH(MIN(_xlpm.data),_xlpm.data,0)))</f>
        <v>#VALUE!</v>
      </c>
      <c r="AJ761" s="8" t="e" cm="1">
        <f t="array" ref="AJ761">_xlfn.TEXTJOIN(",",TRUE,IF(지하철역사_IC!$Q$2:$Q$439=AI761,지하철역사_IC!$P$2:$P$439,""))</f>
        <v>#VALUE!</v>
      </c>
      <c r="AK761" s="9" t="e" cm="1">
        <f t="array" ref="AK761">RADIANS(SMALL(SQRT((지하철역사_IC!$V$2:$V$439-표3_[[#This Row],[위도]])^2+(지하철역사_IC!$T$2:$T$439-표3_[[#This Row],[경도]])^2),1))*6378137</f>
        <v>#VALUE!</v>
      </c>
      <c r="AL761" t="str" cm="1">
        <f t="array" ref="AL7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1" t="e" cm="1">
        <f t="array" ref="AM761">kakaolatlon(표3_[[#This Row],[위도]],표3_[[#This Row],[경도]],"parcel")</f>
        <v>#VALUE!</v>
      </c>
      <c r="AN761" t="e">
        <f t="shared" si="59"/>
        <v>#VALUE!</v>
      </c>
      <c r="AO761" t="e">
        <f t="shared" si="60"/>
        <v>#VALUE!</v>
      </c>
      <c r="AP761" t="e">
        <f t="shared" si="61"/>
        <v>#VALUE!</v>
      </c>
      <c r="AQ761">
        <f t="shared" si="62"/>
        <v>9</v>
      </c>
      <c r="AR761" t="str">
        <f t="shared" si="63"/>
        <v>저</v>
      </c>
    </row>
    <row r="762" spans="32:44" x14ac:dyDescent="0.3">
      <c r="AF762" s="8" t="e" cm="1">
        <f t="array" ref="AF7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2" s="8" t="e" cm="1">
        <f t="array" ref="AG762">_xlfn.TEXTJOIN(",",TRUE,IF(지하철역사_IC!$B$2:$B$1282=AF762,지하철역사_IC!$A$2:$A$1282,""))</f>
        <v>#VALUE!</v>
      </c>
      <c r="AH762" s="9" t="e" cm="1">
        <f t="array" ref="AH762">RADIANS(SMALL(SQRT((지하철역사_IC!$D$2:$D$1282-표3_[[#This Row],[위도]])^2+(지하철역사_IC!$E$2:$E$1282-표3_[[#This Row],[경도]])^2),1))*6378137</f>
        <v>#VALUE!</v>
      </c>
      <c r="AI762" s="8" t="e" cm="1">
        <f t="array" ref="AI762">_xlfn.LET(_xlpm.data,(지하철역사_IC!$V$2:$V$225-표3_[[#This Row],[위도]])^2+(지하철역사_IC!$T$2:$T$225-표3_[[#This Row],[경도]])^2,INDEX(지하철역사_IC!$Q$2:$Q$439,MATCH(MIN(_xlpm.data),_xlpm.data,0)))</f>
        <v>#VALUE!</v>
      </c>
      <c r="AJ762" s="8" t="e" cm="1">
        <f t="array" ref="AJ762">_xlfn.TEXTJOIN(",",TRUE,IF(지하철역사_IC!$Q$2:$Q$439=AI762,지하철역사_IC!$P$2:$P$439,""))</f>
        <v>#VALUE!</v>
      </c>
      <c r="AK762" s="9" t="e" cm="1">
        <f t="array" ref="AK762">RADIANS(SMALL(SQRT((지하철역사_IC!$V$2:$V$439-표3_[[#This Row],[위도]])^2+(지하철역사_IC!$T$2:$T$439-표3_[[#This Row],[경도]])^2),1))*6378137</f>
        <v>#VALUE!</v>
      </c>
      <c r="AL762" t="str" cm="1">
        <f t="array" ref="AL7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2" t="e" cm="1">
        <f t="array" ref="AM762">kakaolatlon(표3_[[#This Row],[위도]],표3_[[#This Row],[경도]],"parcel")</f>
        <v>#VALUE!</v>
      </c>
      <c r="AN762" t="e">
        <f t="shared" si="59"/>
        <v>#VALUE!</v>
      </c>
      <c r="AO762" t="e">
        <f t="shared" si="60"/>
        <v>#VALUE!</v>
      </c>
      <c r="AP762" t="e">
        <f t="shared" si="61"/>
        <v>#VALUE!</v>
      </c>
      <c r="AQ762">
        <f t="shared" si="62"/>
        <v>9</v>
      </c>
      <c r="AR762" t="str">
        <f t="shared" si="63"/>
        <v>저</v>
      </c>
    </row>
    <row r="763" spans="32:44" x14ac:dyDescent="0.3">
      <c r="AF763" s="8" t="e" cm="1">
        <f t="array" ref="AF7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3" s="8" t="e" cm="1">
        <f t="array" ref="AG763">_xlfn.TEXTJOIN(",",TRUE,IF(지하철역사_IC!$B$2:$B$1282=AF763,지하철역사_IC!$A$2:$A$1282,""))</f>
        <v>#VALUE!</v>
      </c>
      <c r="AH763" s="9" t="e" cm="1">
        <f t="array" ref="AH763">RADIANS(SMALL(SQRT((지하철역사_IC!$D$2:$D$1282-표3_[[#This Row],[위도]])^2+(지하철역사_IC!$E$2:$E$1282-표3_[[#This Row],[경도]])^2),1))*6378137</f>
        <v>#VALUE!</v>
      </c>
      <c r="AI763" s="8" t="e" cm="1">
        <f t="array" ref="AI763">_xlfn.LET(_xlpm.data,(지하철역사_IC!$V$2:$V$225-표3_[[#This Row],[위도]])^2+(지하철역사_IC!$T$2:$T$225-표3_[[#This Row],[경도]])^2,INDEX(지하철역사_IC!$Q$2:$Q$439,MATCH(MIN(_xlpm.data),_xlpm.data,0)))</f>
        <v>#VALUE!</v>
      </c>
      <c r="AJ763" s="8" t="e" cm="1">
        <f t="array" ref="AJ763">_xlfn.TEXTJOIN(",",TRUE,IF(지하철역사_IC!$Q$2:$Q$439=AI763,지하철역사_IC!$P$2:$P$439,""))</f>
        <v>#VALUE!</v>
      </c>
      <c r="AK763" s="9" t="e" cm="1">
        <f t="array" ref="AK763">RADIANS(SMALL(SQRT((지하철역사_IC!$V$2:$V$439-표3_[[#This Row],[위도]])^2+(지하철역사_IC!$T$2:$T$439-표3_[[#This Row],[경도]])^2),1))*6378137</f>
        <v>#VALUE!</v>
      </c>
      <c r="AL763" t="str" cm="1">
        <f t="array" ref="AL7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3" t="e" cm="1">
        <f t="array" ref="AM763">kakaolatlon(표3_[[#This Row],[위도]],표3_[[#This Row],[경도]],"parcel")</f>
        <v>#VALUE!</v>
      </c>
      <c r="AN763" t="e">
        <f t="shared" si="59"/>
        <v>#VALUE!</v>
      </c>
      <c r="AO763" t="e">
        <f t="shared" si="60"/>
        <v>#VALUE!</v>
      </c>
      <c r="AP763" t="e">
        <f t="shared" si="61"/>
        <v>#VALUE!</v>
      </c>
      <c r="AQ763">
        <f t="shared" si="62"/>
        <v>9</v>
      </c>
      <c r="AR763" t="str">
        <f t="shared" si="63"/>
        <v>저</v>
      </c>
    </row>
    <row r="764" spans="32:44" x14ac:dyDescent="0.3">
      <c r="AF764" s="8" t="e" cm="1">
        <f t="array" ref="AF7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4" s="8" t="e" cm="1">
        <f t="array" ref="AG764">_xlfn.TEXTJOIN(",",TRUE,IF(지하철역사_IC!$B$2:$B$1282=AF764,지하철역사_IC!$A$2:$A$1282,""))</f>
        <v>#VALUE!</v>
      </c>
      <c r="AH764" s="9" t="e" cm="1">
        <f t="array" ref="AH764">RADIANS(SMALL(SQRT((지하철역사_IC!$D$2:$D$1282-표3_[[#This Row],[위도]])^2+(지하철역사_IC!$E$2:$E$1282-표3_[[#This Row],[경도]])^2),1))*6378137</f>
        <v>#VALUE!</v>
      </c>
      <c r="AI764" s="8" t="e" cm="1">
        <f t="array" ref="AI764">_xlfn.LET(_xlpm.data,(지하철역사_IC!$V$2:$V$225-표3_[[#This Row],[위도]])^2+(지하철역사_IC!$T$2:$T$225-표3_[[#This Row],[경도]])^2,INDEX(지하철역사_IC!$Q$2:$Q$439,MATCH(MIN(_xlpm.data),_xlpm.data,0)))</f>
        <v>#VALUE!</v>
      </c>
      <c r="AJ764" s="8" t="e" cm="1">
        <f t="array" ref="AJ764">_xlfn.TEXTJOIN(",",TRUE,IF(지하철역사_IC!$Q$2:$Q$439=AI764,지하철역사_IC!$P$2:$P$439,""))</f>
        <v>#VALUE!</v>
      </c>
      <c r="AK764" s="9" t="e" cm="1">
        <f t="array" ref="AK764">RADIANS(SMALL(SQRT((지하철역사_IC!$V$2:$V$439-표3_[[#This Row],[위도]])^2+(지하철역사_IC!$T$2:$T$439-표3_[[#This Row],[경도]])^2),1))*6378137</f>
        <v>#VALUE!</v>
      </c>
      <c r="AL764" t="str" cm="1">
        <f t="array" ref="AL7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4" t="e" cm="1">
        <f t="array" ref="AM764">kakaolatlon(표3_[[#This Row],[위도]],표3_[[#This Row],[경도]],"parcel")</f>
        <v>#VALUE!</v>
      </c>
      <c r="AN764" t="e">
        <f t="shared" si="59"/>
        <v>#VALUE!</v>
      </c>
      <c r="AO764" t="e">
        <f t="shared" si="60"/>
        <v>#VALUE!</v>
      </c>
      <c r="AP764" t="e">
        <f t="shared" si="61"/>
        <v>#VALUE!</v>
      </c>
      <c r="AQ764">
        <f t="shared" si="62"/>
        <v>9</v>
      </c>
      <c r="AR764" t="str">
        <f t="shared" si="63"/>
        <v>저</v>
      </c>
    </row>
    <row r="765" spans="32:44" x14ac:dyDescent="0.3">
      <c r="AF765" s="8" t="e" cm="1">
        <f t="array" ref="AF7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5" s="8" t="e" cm="1">
        <f t="array" ref="AG765">_xlfn.TEXTJOIN(",",TRUE,IF(지하철역사_IC!$B$2:$B$1282=AF765,지하철역사_IC!$A$2:$A$1282,""))</f>
        <v>#VALUE!</v>
      </c>
      <c r="AH765" s="9" t="e" cm="1">
        <f t="array" ref="AH765">RADIANS(SMALL(SQRT((지하철역사_IC!$D$2:$D$1282-표3_[[#This Row],[위도]])^2+(지하철역사_IC!$E$2:$E$1282-표3_[[#This Row],[경도]])^2),1))*6378137</f>
        <v>#VALUE!</v>
      </c>
      <c r="AI765" s="8" t="e" cm="1">
        <f t="array" ref="AI765">_xlfn.LET(_xlpm.data,(지하철역사_IC!$V$2:$V$225-표3_[[#This Row],[위도]])^2+(지하철역사_IC!$T$2:$T$225-표3_[[#This Row],[경도]])^2,INDEX(지하철역사_IC!$Q$2:$Q$439,MATCH(MIN(_xlpm.data),_xlpm.data,0)))</f>
        <v>#VALUE!</v>
      </c>
      <c r="AJ765" s="8" t="e" cm="1">
        <f t="array" ref="AJ765">_xlfn.TEXTJOIN(",",TRUE,IF(지하철역사_IC!$Q$2:$Q$439=AI765,지하철역사_IC!$P$2:$P$439,""))</f>
        <v>#VALUE!</v>
      </c>
      <c r="AK765" s="9" t="e" cm="1">
        <f t="array" ref="AK765">RADIANS(SMALL(SQRT((지하철역사_IC!$V$2:$V$439-표3_[[#This Row],[위도]])^2+(지하철역사_IC!$T$2:$T$439-표3_[[#This Row],[경도]])^2),1))*6378137</f>
        <v>#VALUE!</v>
      </c>
      <c r="AL765" t="str" cm="1">
        <f t="array" ref="AL7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5" t="e" cm="1">
        <f t="array" ref="AM765">kakaolatlon(표3_[[#This Row],[위도]],표3_[[#This Row],[경도]],"parcel")</f>
        <v>#VALUE!</v>
      </c>
      <c r="AN765" t="e">
        <f t="shared" si="59"/>
        <v>#VALUE!</v>
      </c>
      <c r="AO765" t="e">
        <f t="shared" si="60"/>
        <v>#VALUE!</v>
      </c>
      <c r="AP765" t="e">
        <f t="shared" si="61"/>
        <v>#VALUE!</v>
      </c>
      <c r="AQ765">
        <f t="shared" si="62"/>
        <v>9</v>
      </c>
      <c r="AR765" t="str">
        <f t="shared" si="63"/>
        <v>저</v>
      </c>
    </row>
    <row r="766" spans="32:44" x14ac:dyDescent="0.3">
      <c r="AF766" s="8" t="e" cm="1">
        <f t="array" ref="AF7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6" s="8" t="e" cm="1">
        <f t="array" ref="AG766">_xlfn.TEXTJOIN(",",TRUE,IF(지하철역사_IC!$B$2:$B$1282=AF766,지하철역사_IC!$A$2:$A$1282,""))</f>
        <v>#VALUE!</v>
      </c>
      <c r="AH766" s="9" t="e" cm="1">
        <f t="array" ref="AH766">RADIANS(SMALL(SQRT((지하철역사_IC!$D$2:$D$1282-표3_[[#This Row],[위도]])^2+(지하철역사_IC!$E$2:$E$1282-표3_[[#This Row],[경도]])^2),1))*6378137</f>
        <v>#VALUE!</v>
      </c>
      <c r="AI766" s="8" t="e" cm="1">
        <f t="array" ref="AI766">_xlfn.LET(_xlpm.data,(지하철역사_IC!$V$2:$V$225-표3_[[#This Row],[위도]])^2+(지하철역사_IC!$T$2:$T$225-표3_[[#This Row],[경도]])^2,INDEX(지하철역사_IC!$Q$2:$Q$439,MATCH(MIN(_xlpm.data),_xlpm.data,0)))</f>
        <v>#VALUE!</v>
      </c>
      <c r="AJ766" s="8" t="e" cm="1">
        <f t="array" ref="AJ766">_xlfn.TEXTJOIN(",",TRUE,IF(지하철역사_IC!$Q$2:$Q$439=AI766,지하철역사_IC!$P$2:$P$439,""))</f>
        <v>#VALUE!</v>
      </c>
      <c r="AK766" s="9" t="e" cm="1">
        <f t="array" ref="AK766">RADIANS(SMALL(SQRT((지하철역사_IC!$V$2:$V$439-표3_[[#This Row],[위도]])^2+(지하철역사_IC!$T$2:$T$439-표3_[[#This Row],[경도]])^2),1))*6378137</f>
        <v>#VALUE!</v>
      </c>
      <c r="AL766" t="str" cm="1">
        <f t="array" ref="AL7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6" t="e" cm="1">
        <f t="array" ref="AM766">kakaolatlon(표3_[[#This Row],[위도]],표3_[[#This Row],[경도]],"parcel")</f>
        <v>#VALUE!</v>
      </c>
      <c r="AN766" t="e">
        <f t="shared" si="59"/>
        <v>#VALUE!</v>
      </c>
      <c r="AO766" t="e">
        <f t="shared" si="60"/>
        <v>#VALUE!</v>
      </c>
      <c r="AP766" t="e">
        <f t="shared" si="61"/>
        <v>#VALUE!</v>
      </c>
      <c r="AQ766">
        <f t="shared" si="62"/>
        <v>9</v>
      </c>
      <c r="AR766" t="str">
        <f t="shared" si="63"/>
        <v>저</v>
      </c>
    </row>
    <row r="767" spans="32:44" x14ac:dyDescent="0.3">
      <c r="AF767" s="8" t="e" cm="1">
        <f t="array" ref="AF7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7" s="8" t="e" cm="1">
        <f t="array" ref="AG767">_xlfn.TEXTJOIN(",",TRUE,IF(지하철역사_IC!$B$2:$B$1282=AF767,지하철역사_IC!$A$2:$A$1282,""))</f>
        <v>#VALUE!</v>
      </c>
      <c r="AH767" s="9" t="e" cm="1">
        <f t="array" ref="AH767">RADIANS(SMALL(SQRT((지하철역사_IC!$D$2:$D$1282-표3_[[#This Row],[위도]])^2+(지하철역사_IC!$E$2:$E$1282-표3_[[#This Row],[경도]])^2),1))*6378137</f>
        <v>#VALUE!</v>
      </c>
      <c r="AI767" s="8" t="e" cm="1">
        <f t="array" ref="AI767">_xlfn.LET(_xlpm.data,(지하철역사_IC!$V$2:$V$225-표3_[[#This Row],[위도]])^2+(지하철역사_IC!$T$2:$T$225-표3_[[#This Row],[경도]])^2,INDEX(지하철역사_IC!$Q$2:$Q$439,MATCH(MIN(_xlpm.data),_xlpm.data,0)))</f>
        <v>#VALUE!</v>
      </c>
      <c r="AJ767" s="8" t="e" cm="1">
        <f t="array" ref="AJ767">_xlfn.TEXTJOIN(",",TRUE,IF(지하철역사_IC!$Q$2:$Q$439=AI767,지하철역사_IC!$P$2:$P$439,""))</f>
        <v>#VALUE!</v>
      </c>
      <c r="AK767" s="9" t="e" cm="1">
        <f t="array" ref="AK767">RADIANS(SMALL(SQRT((지하철역사_IC!$V$2:$V$439-표3_[[#This Row],[위도]])^2+(지하철역사_IC!$T$2:$T$439-표3_[[#This Row],[경도]])^2),1))*6378137</f>
        <v>#VALUE!</v>
      </c>
      <c r="AL767" t="str" cm="1">
        <f t="array" ref="AL7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7" t="e" cm="1">
        <f t="array" ref="AM767">kakaolatlon(표3_[[#This Row],[위도]],표3_[[#This Row],[경도]],"parcel")</f>
        <v>#VALUE!</v>
      </c>
      <c r="AN767" t="e">
        <f t="shared" si="59"/>
        <v>#VALUE!</v>
      </c>
      <c r="AO767" t="e">
        <f t="shared" si="60"/>
        <v>#VALUE!</v>
      </c>
      <c r="AP767" t="e">
        <f t="shared" si="61"/>
        <v>#VALUE!</v>
      </c>
      <c r="AQ767">
        <f t="shared" si="62"/>
        <v>9</v>
      </c>
      <c r="AR767" t="str">
        <f t="shared" si="63"/>
        <v>저</v>
      </c>
    </row>
    <row r="768" spans="32:44" x14ac:dyDescent="0.3">
      <c r="AF768" s="8" t="e" cm="1">
        <f t="array" ref="AF7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8" s="8" t="e" cm="1">
        <f t="array" ref="AG768">_xlfn.TEXTJOIN(",",TRUE,IF(지하철역사_IC!$B$2:$B$1282=AF768,지하철역사_IC!$A$2:$A$1282,""))</f>
        <v>#VALUE!</v>
      </c>
      <c r="AH768" s="9" t="e" cm="1">
        <f t="array" ref="AH768">RADIANS(SMALL(SQRT((지하철역사_IC!$D$2:$D$1282-표3_[[#This Row],[위도]])^2+(지하철역사_IC!$E$2:$E$1282-표3_[[#This Row],[경도]])^2),1))*6378137</f>
        <v>#VALUE!</v>
      </c>
      <c r="AI768" s="8" t="e" cm="1">
        <f t="array" ref="AI768">_xlfn.LET(_xlpm.data,(지하철역사_IC!$V$2:$V$225-표3_[[#This Row],[위도]])^2+(지하철역사_IC!$T$2:$T$225-표3_[[#This Row],[경도]])^2,INDEX(지하철역사_IC!$Q$2:$Q$439,MATCH(MIN(_xlpm.data),_xlpm.data,0)))</f>
        <v>#VALUE!</v>
      </c>
      <c r="AJ768" s="8" t="e" cm="1">
        <f t="array" ref="AJ768">_xlfn.TEXTJOIN(",",TRUE,IF(지하철역사_IC!$Q$2:$Q$439=AI768,지하철역사_IC!$P$2:$P$439,""))</f>
        <v>#VALUE!</v>
      </c>
      <c r="AK768" s="9" t="e" cm="1">
        <f t="array" ref="AK768">RADIANS(SMALL(SQRT((지하철역사_IC!$V$2:$V$439-표3_[[#This Row],[위도]])^2+(지하철역사_IC!$T$2:$T$439-표3_[[#This Row],[경도]])^2),1))*6378137</f>
        <v>#VALUE!</v>
      </c>
      <c r="AL768" t="str" cm="1">
        <f t="array" ref="AL7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8" t="e" cm="1">
        <f t="array" ref="AM768">kakaolatlon(표3_[[#This Row],[위도]],표3_[[#This Row],[경도]],"parcel")</f>
        <v>#VALUE!</v>
      </c>
      <c r="AN768" t="e">
        <f t="shared" si="59"/>
        <v>#VALUE!</v>
      </c>
      <c r="AO768" t="e">
        <f t="shared" si="60"/>
        <v>#VALUE!</v>
      </c>
      <c r="AP768" t="e">
        <f t="shared" si="61"/>
        <v>#VALUE!</v>
      </c>
      <c r="AQ768">
        <f t="shared" si="62"/>
        <v>9</v>
      </c>
      <c r="AR768" t="str">
        <f t="shared" si="63"/>
        <v>저</v>
      </c>
    </row>
    <row r="769" spans="32:44" x14ac:dyDescent="0.3">
      <c r="AF769" s="8" t="e" cm="1">
        <f t="array" ref="AF7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69" s="8" t="e" cm="1">
        <f t="array" ref="AG769">_xlfn.TEXTJOIN(",",TRUE,IF(지하철역사_IC!$B$2:$B$1282=AF769,지하철역사_IC!$A$2:$A$1282,""))</f>
        <v>#VALUE!</v>
      </c>
      <c r="AH769" s="9" t="e" cm="1">
        <f t="array" ref="AH769">RADIANS(SMALL(SQRT((지하철역사_IC!$D$2:$D$1282-표3_[[#This Row],[위도]])^2+(지하철역사_IC!$E$2:$E$1282-표3_[[#This Row],[경도]])^2),1))*6378137</f>
        <v>#VALUE!</v>
      </c>
      <c r="AI769" s="8" t="e" cm="1">
        <f t="array" ref="AI769">_xlfn.LET(_xlpm.data,(지하철역사_IC!$V$2:$V$225-표3_[[#This Row],[위도]])^2+(지하철역사_IC!$T$2:$T$225-표3_[[#This Row],[경도]])^2,INDEX(지하철역사_IC!$Q$2:$Q$439,MATCH(MIN(_xlpm.data),_xlpm.data,0)))</f>
        <v>#VALUE!</v>
      </c>
      <c r="AJ769" s="8" t="e" cm="1">
        <f t="array" ref="AJ769">_xlfn.TEXTJOIN(",",TRUE,IF(지하철역사_IC!$Q$2:$Q$439=AI769,지하철역사_IC!$P$2:$P$439,""))</f>
        <v>#VALUE!</v>
      </c>
      <c r="AK769" s="9" t="e" cm="1">
        <f t="array" ref="AK769">RADIANS(SMALL(SQRT((지하철역사_IC!$V$2:$V$439-표3_[[#This Row],[위도]])^2+(지하철역사_IC!$T$2:$T$439-표3_[[#This Row],[경도]])^2),1))*6378137</f>
        <v>#VALUE!</v>
      </c>
      <c r="AL769" t="str" cm="1">
        <f t="array" ref="AL7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69" t="e" cm="1">
        <f t="array" ref="AM769">kakaolatlon(표3_[[#This Row],[위도]],표3_[[#This Row],[경도]],"parcel")</f>
        <v>#VALUE!</v>
      </c>
      <c r="AN769" t="e">
        <f t="shared" si="59"/>
        <v>#VALUE!</v>
      </c>
      <c r="AO769" t="e">
        <f t="shared" si="60"/>
        <v>#VALUE!</v>
      </c>
      <c r="AP769" t="e">
        <f t="shared" si="61"/>
        <v>#VALUE!</v>
      </c>
      <c r="AQ769">
        <f t="shared" si="62"/>
        <v>9</v>
      </c>
      <c r="AR769" t="str">
        <f t="shared" si="63"/>
        <v>저</v>
      </c>
    </row>
    <row r="770" spans="32:44" x14ac:dyDescent="0.3">
      <c r="AF770" s="8" t="e" cm="1">
        <f t="array" ref="AF7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0" s="8" t="e" cm="1">
        <f t="array" ref="AG770">_xlfn.TEXTJOIN(",",TRUE,IF(지하철역사_IC!$B$2:$B$1282=AF770,지하철역사_IC!$A$2:$A$1282,""))</f>
        <v>#VALUE!</v>
      </c>
      <c r="AH770" s="9" t="e" cm="1">
        <f t="array" ref="AH770">RADIANS(SMALL(SQRT((지하철역사_IC!$D$2:$D$1282-표3_[[#This Row],[위도]])^2+(지하철역사_IC!$E$2:$E$1282-표3_[[#This Row],[경도]])^2),1))*6378137</f>
        <v>#VALUE!</v>
      </c>
      <c r="AI770" s="8" t="e" cm="1">
        <f t="array" ref="AI770">_xlfn.LET(_xlpm.data,(지하철역사_IC!$V$2:$V$225-표3_[[#This Row],[위도]])^2+(지하철역사_IC!$T$2:$T$225-표3_[[#This Row],[경도]])^2,INDEX(지하철역사_IC!$Q$2:$Q$439,MATCH(MIN(_xlpm.data),_xlpm.data,0)))</f>
        <v>#VALUE!</v>
      </c>
      <c r="AJ770" s="8" t="e" cm="1">
        <f t="array" ref="AJ770">_xlfn.TEXTJOIN(",",TRUE,IF(지하철역사_IC!$Q$2:$Q$439=AI770,지하철역사_IC!$P$2:$P$439,""))</f>
        <v>#VALUE!</v>
      </c>
      <c r="AK770" s="9" t="e" cm="1">
        <f t="array" ref="AK770">RADIANS(SMALL(SQRT((지하철역사_IC!$V$2:$V$439-표3_[[#This Row],[위도]])^2+(지하철역사_IC!$T$2:$T$439-표3_[[#This Row],[경도]])^2),1))*6378137</f>
        <v>#VALUE!</v>
      </c>
      <c r="AL770" t="str" cm="1">
        <f t="array" ref="AL7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0" t="e" cm="1">
        <f t="array" ref="AM770">kakaolatlon(표3_[[#This Row],[위도]],표3_[[#This Row],[경도]],"parcel")</f>
        <v>#VALUE!</v>
      </c>
      <c r="AN770" t="e">
        <f t="shared" si="59"/>
        <v>#VALUE!</v>
      </c>
      <c r="AO770" t="e">
        <f t="shared" si="60"/>
        <v>#VALUE!</v>
      </c>
      <c r="AP770" t="e">
        <f t="shared" si="61"/>
        <v>#VALUE!</v>
      </c>
      <c r="AQ770">
        <f t="shared" si="62"/>
        <v>9</v>
      </c>
      <c r="AR770" t="str">
        <f t="shared" si="63"/>
        <v>저</v>
      </c>
    </row>
    <row r="771" spans="32:44" x14ac:dyDescent="0.3">
      <c r="AF771" s="8" t="e" cm="1">
        <f t="array" ref="AF7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1" s="8" t="e" cm="1">
        <f t="array" ref="AG771">_xlfn.TEXTJOIN(",",TRUE,IF(지하철역사_IC!$B$2:$B$1282=AF771,지하철역사_IC!$A$2:$A$1282,""))</f>
        <v>#VALUE!</v>
      </c>
      <c r="AH771" s="9" t="e" cm="1">
        <f t="array" ref="AH771">RADIANS(SMALL(SQRT((지하철역사_IC!$D$2:$D$1282-표3_[[#This Row],[위도]])^2+(지하철역사_IC!$E$2:$E$1282-표3_[[#This Row],[경도]])^2),1))*6378137</f>
        <v>#VALUE!</v>
      </c>
      <c r="AI771" s="8" t="e" cm="1">
        <f t="array" ref="AI771">_xlfn.LET(_xlpm.data,(지하철역사_IC!$V$2:$V$225-표3_[[#This Row],[위도]])^2+(지하철역사_IC!$T$2:$T$225-표3_[[#This Row],[경도]])^2,INDEX(지하철역사_IC!$Q$2:$Q$439,MATCH(MIN(_xlpm.data),_xlpm.data,0)))</f>
        <v>#VALUE!</v>
      </c>
      <c r="AJ771" s="8" t="e" cm="1">
        <f t="array" ref="AJ771">_xlfn.TEXTJOIN(",",TRUE,IF(지하철역사_IC!$Q$2:$Q$439=AI771,지하철역사_IC!$P$2:$P$439,""))</f>
        <v>#VALUE!</v>
      </c>
      <c r="AK771" s="9" t="e" cm="1">
        <f t="array" ref="AK771">RADIANS(SMALL(SQRT((지하철역사_IC!$V$2:$V$439-표3_[[#This Row],[위도]])^2+(지하철역사_IC!$T$2:$T$439-표3_[[#This Row],[경도]])^2),1))*6378137</f>
        <v>#VALUE!</v>
      </c>
      <c r="AL771" t="str" cm="1">
        <f t="array" ref="AL7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1" t="e" cm="1">
        <f t="array" ref="AM771">kakaolatlon(표3_[[#This Row],[위도]],표3_[[#This Row],[경도]],"parcel")</f>
        <v>#VALUE!</v>
      </c>
      <c r="AN771" t="e">
        <f t="shared" ref="AN771:AN834" si="64">VALUE(LEFT($W771,FIND("년",$W771)-1))</f>
        <v>#VALUE!</v>
      </c>
      <c r="AO771" t="e">
        <f t="shared" ref="AO771:AO834" si="65">IF(FIND("년",$W771)=3,MID($W771,FIND("년",$W771)+1,FIND("년",$W771)-1),MID($W771,FIND("년",$W771)+1,FIND("년",$W771)))</f>
        <v>#VALUE!</v>
      </c>
      <c r="AP771" t="e">
        <f t="shared" ref="AP771:AP834" si="66">IF(AN771&lt;11,10,IF(AND(AN771&lt;25,AO771="이내"),25,26))</f>
        <v>#VALUE!</v>
      </c>
      <c r="AQ771">
        <f t="shared" ref="AQ771:AQ834" si="67">IF(P771&lt;10,9,IF(P771&lt;20,10,IF(P771&lt;30,20,IF(P771&lt;40,30,40))))</f>
        <v>9</v>
      </c>
      <c r="AR771" t="str">
        <f t="shared" ref="AR771:AR834" si="68">IF(D771="상가",IF(G771="1","1층",IF(G771="전체층","전체층",IF(LEFT(G771,1)="B","B1",IF(G771&lt;6,"저",IF(G771/H771&lt;=$BC$9,"저",IF(G771/H771&lt;=$BC$10,"중","고")))))),IF(LEFT(G771,1)="B","B1",IF(H771&lt;6,"저",IF(G771/H771&lt;=$BC$2,"저",IF(G771/H771&lt;=$BC$3,"중","고")))))</f>
        <v>저</v>
      </c>
    </row>
    <row r="772" spans="32:44" x14ac:dyDescent="0.3">
      <c r="AF772" s="8" t="e" cm="1">
        <f t="array" ref="AF7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2" s="8" t="e" cm="1">
        <f t="array" ref="AG772">_xlfn.TEXTJOIN(",",TRUE,IF(지하철역사_IC!$B$2:$B$1282=AF772,지하철역사_IC!$A$2:$A$1282,""))</f>
        <v>#VALUE!</v>
      </c>
      <c r="AH772" s="9" t="e" cm="1">
        <f t="array" ref="AH772">RADIANS(SMALL(SQRT((지하철역사_IC!$D$2:$D$1282-표3_[[#This Row],[위도]])^2+(지하철역사_IC!$E$2:$E$1282-표3_[[#This Row],[경도]])^2),1))*6378137</f>
        <v>#VALUE!</v>
      </c>
      <c r="AI772" s="8" t="e" cm="1">
        <f t="array" ref="AI772">_xlfn.LET(_xlpm.data,(지하철역사_IC!$V$2:$V$225-표3_[[#This Row],[위도]])^2+(지하철역사_IC!$T$2:$T$225-표3_[[#This Row],[경도]])^2,INDEX(지하철역사_IC!$Q$2:$Q$439,MATCH(MIN(_xlpm.data),_xlpm.data,0)))</f>
        <v>#VALUE!</v>
      </c>
      <c r="AJ772" s="8" t="e" cm="1">
        <f t="array" ref="AJ772">_xlfn.TEXTJOIN(",",TRUE,IF(지하철역사_IC!$Q$2:$Q$439=AI772,지하철역사_IC!$P$2:$P$439,""))</f>
        <v>#VALUE!</v>
      </c>
      <c r="AK772" s="9" t="e" cm="1">
        <f t="array" ref="AK772">RADIANS(SMALL(SQRT((지하철역사_IC!$V$2:$V$439-표3_[[#This Row],[위도]])^2+(지하철역사_IC!$T$2:$T$439-표3_[[#This Row],[경도]])^2),1))*6378137</f>
        <v>#VALUE!</v>
      </c>
      <c r="AL772" t="str" cm="1">
        <f t="array" ref="AL7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2" t="e" cm="1">
        <f t="array" ref="AM772">kakaolatlon(표3_[[#This Row],[위도]],표3_[[#This Row],[경도]],"parcel")</f>
        <v>#VALUE!</v>
      </c>
      <c r="AN772" t="e">
        <f t="shared" si="64"/>
        <v>#VALUE!</v>
      </c>
      <c r="AO772" t="e">
        <f t="shared" si="65"/>
        <v>#VALUE!</v>
      </c>
      <c r="AP772" t="e">
        <f t="shared" si="66"/>
        <v>#VALUE!</v>
      </c>
      <c r="AQ772">
        <f t="shared" si="67"/>
        <v>9</v>
      </c>
      <c r="AR772" t="str">
        <f t="shared" si="68"/>
        <v>저</v>
      </c>
    </row>
    <row r="773" spans="32:44" x14ac:dyDescent="0.3">
      <c r="AF773" s="8" t="e" cm="1">
        <f t="array" ref="AF7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3" s="8" t="e" cm="1">
        <f t="array" ref="AG773">_xlfn.TEXTJOIN(",",TRUE,IF(지하철역사_IC!$B$2:$B$1282=AF773,지하철역사_IC!$A$2:$A$1282,""))</f>
        <v>#VALUE!</v>
      </c>
      <c r="AH773" s="9" t="e" cm="1">
        <f t="array" ref="AH773">RADIANS(SMALL(SQRT((지하철역사_IC!$D$2:$D$1282-표3_[[#This Row],[위도]])^2+(지하철역사_IC!$E$2:$E$1282-표3_[[#This Row],[경도]])^2),1))*6378137</f>
        <v>#VALUE!</v>
      </c>
      <c r="AI773" s="8" t="e" cm="1">
        <f t="array" ref="AI773">_xlfn.LET(_xlpm.data,(지하철역사_IC!$V$2:$V$225-표3_[[#This Row],[위도]])^2+(지하철역사_IC!$T$2:$T$225-표3_[[#This Row],[경도]])^2,INDEX(지하철역사_IC!$Q$2:$Q$439,MATCH(MIN(_xlpm.data),_xlpm.data,0)))</f>
        <v>#VALUE!</v>
      </c>
      <c r="AJ773" s="8" t="e" cm="1">
        <f t="array" ref="AJ773">_xlfn.TEXTJOIN(",",TRUE,IF(지하철역사_IC!$Q$2:$Q$439=AI773,지하철역사_IC!$P$2:$P$439,""))</f>
        <v>#VALUE!</v>
      </c>
      <c r="AK773" s="9" t="e" cm="1">
        <f t="array" ref="AK773">RADIANS(SMALL(SQRT((지하철역사_IC!$V$2:$V$439-표3_[[#This Row],[위도]])^2+(지하철역사_IC!$T$2:$T$439-표3_[[#This Row],[경도]])^2),1))*6378137</f>
        <v>#VALUE!</v>
      </c>
      <c r="AL773" t="str" cm="1">
        <f t="array" ref="AL7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3" t="e" cm="1">
        <f t="array" ref="AM773">kakaolatlon(표3_[[#This Row],[위도]],표3_[[#This Row],[경도]],"parcel")</f>
        <v>#VALUE!</v>
      </c>
      <c r="AN773" t="e">
        <f t="shared" si="64"/>
        <v>#VALUE!</v>
      </c>
      <c r="AO773" t="e">
        <f t="shared" si="65"/>
        <v>#VALUE!</v>
      </c>
      <c r="AP773" t="e">
        <f t="shared" si="66"/>
        <v>#VALUE!</v>
      </c>
      <c r="AQ773">
        <f t="shared" si="67"/>
        <v>9</v>
      </c>
      <c r="AR773" t="str">
        <f t="shared" si="68"/>
        <v>저</v>
      </c>
    </row>
    <row r="774" spans="32:44" x14ac:dyDescent="0.3">
      <c r="AF774" s="8" t="e" cm="1">
        <f t="array" ref="AF7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4" s="8" t="e" cm="1">
        <f t="array" ref="AG774">_xlfn.TEXTJOIN(",",TRUE,IF(지하철역사_IC!$B$2:$B$1282=AF774,지하철역사_IC!$A$2:$A$1282,""))</f>
        <v>#VALUE!</v>
      </c>
      <c r="AH774" s="9" t="e" cm="1">
        <f t="array" ref="AH774">RADIANS(SMALL(SQRT((지하철역사_IC!$D$2:$D$1282-표3_[[#This Row],[위도]])^2+(지하철역사_IC!$E$2:$E$1282-표3_[[#This Row],[경도]])^2),1))*6378137</f>
        <v>#VALUE!</v>
      </c>
      <c r="AI774" s="8" t="e" cm="1">
        <f t="array" ref="AI774">_xlfn.LET(_xlpm.data,(지하철역사_IC!$V$2:$V$225-표3_[[#This Row],[위도]])^2+(지하철역사_IC!$T$2:$T$225-표3_[[#This Row],[경도]])^2,INDEX(지하철역사_IC!$Q$2:$Q$439,MATCH(MIN(_xlpm.data),_xlpm.data,0)))</f>
        <v>#VALUE!</v>
      </c>
      <c r="AJ774" s="8" t="e" cm="1">
        <f t="array" ref="AJ774">_xlfn.TEXTJOIN(",",TRUE,IF(지하철역사_IC!$Q$2:$Q$439=AI774,지하철역사_IC!$P$2:$P$439,""))</f>
        <v>#VALUE!</v>
      </c>
      <c r="AK774" s="9" t="e" cm="1">
        <f t="array" ref="AK774">RADIANS(SMALL(SQRT((지하철역사_IC!$V$2:$V$439-표3_[[#This Row],[위도]])^2+(지하철역사_IC!$T$2:$T$439-표3_[[#This Row],[경도]])^2),1))*6378137</f>
        <v>#VALUE!</v>
      </c>
      <c r="AL774" t="str" cm="1">
        <f t="array" ref="AL7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4" t="e" cm="1">
        <f t="array" ref="AM774">kakaolatlon(표3_[[#This Row],[위도]],표3_[[#This Row],[경도]],"parcel")</f>
        <v>#VALUE!</v>
      </c>
      <c r="AN774" t="e">
        <f t="shared" si="64"/>
        <v>#VALUE!</v>
      </c>
      <c r="AO774" t="e">
        <f t="shared" si="65"/>
        <v>#VALUE!</v>
      </c>
      <c r="AP774" t="e">
        <f t="shared" si="66"/>
        <v>#VALUE!</v>
      </c>
      <c r="AQ774">
        <f t="shared" si="67"/>
        <v>9</v>
      </c>
      <c r="AR774" t="str">
        <f t="shared" si="68"/>
        <v>저</v>
      </c>
    </row>
    <row r="775" spans="32:44" x14ac:dyDescent="0.3">
      <c r="AF775" s="8" t="e" cm="1">
        <f t="array" ref="AF7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5" s="8" t="e" cm="1">
        <f t="array" ref="AG775">_xlfn.TEXTJOIN(",",TRUE,IF(지하철역사_IC!$B$2:$B$1282=AF775,지하철역사_IC!$A$2:$A$1282,""))</f>
        <v>#VALUE!</v>
      </c>
      <c r="AH775" s="9" t="e" cm="1">
        <f t="array" ref="AH775">RADIANS(SMALL(SQRT((지하철역사_IC!$D$2:$D$1282-표3_[[#This Row],[위도]])^2+(지하철역사_IC!$E$2:$E$1282-표3_[[#This Row],[경도]])^2),1))*6378137</f>
        <v>#VALUE!</v>
      </c>
      <c r="AI775" s="8" t="e" cm="1">
        <f t="array" ref="AI775">_xlfn.LET(_xlpm.data,(지하철역사_IC!$V$2:$V$225-표3_[[#This Row],[위도]])^2+(지하철역사_IC!$T$2:$T$225-표3_[[#This Row],[경도]])^2,INDEX(지하철역사_IC!$Q$2:$Q$439,MATCH(MIN(_xlpm.data),_xlpm.data,0)))</f>
        <v>#VALUE!</v>
      </c>
      <c r="AJ775" s="8" t="e" cm="1">
        <f t="array" ref="AJ775">_xlfn.TEXTJOIN(",",TRUE,IF(지하철역사_IC!$Q$2:$Q$439=AI775,지하철역사_IC!$P$2:$P$439,""))</f>
        <v>#VALUE!</v>
      </c>
      <c r="AK775" s="9" t="e" cm="1">
        <f t="array" ref="AK775">RADIANS(SMALL(SQRT((지하철역사_IC!$V$2:$V$439-표3_[[#This Row],[위도]])^2+(지하철역사_IC!$T$2:$T$439-표3_[[#This Row],[경도]])^2),1))*6378137</f>
        <v>#VALUE!</v>
      </c>
      <c r="AL775" t="str" cm="1">
        <f t="array" ref="AL7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5" t="e" cm="1">
        <f t="array" ref="AM775">kakaolatlon(표3_[[#This Row],[위도]],표3_[[#This Row],[경도]],"parcel")</f>
        <v>#VALUE!</v>
      </c>
      <c r="AN775" t="e">
        <f t="shared" si="64"/>
        <v>#VALUE!</v>
      </c>
      <c r="AO775" t="e">
        <f t="shared" si="65"/>
        <v>#VALUE!</v>
      </c>
      <c r="AP775" t="e">
        <f t="shared" si="66"/>
        <v>#VALUE!</v>
      </c>
      <c r="AQ775">
        <f t="shared" si="67"/>
        <v>9</v>
      </c>
      <c r="AR775" t="str">
        <f t="shared" si="68"/>
        <v>저</v>
      </c>
    </row>
    <row r="776" spans="32:44" x14ac:dyDescent="0.3">
      <c r="AF776" s="8" t="e" cm="1">
        <f t="array" ref="AF7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6" s="8" t="e" cm="1">
        <f t="array" ref="AG776">_xlfn.TEXTJOIN(",",TRUE,IF(지하철역사_IC!$B$2:$B$1282=AF776,지하철역사_IC!$A$2:$A$1282,""))</f>
        <v>#VALUE!</v>
      </c>
      <c r="AH776" s="9" t="e" cm="1">
        <f t="array" ref="AH776">RADIANS(SMALL(SQRT((지하철역사_IC!$D$2:$D$1282-표3_[[#This Row],[위도]])^2+(지하철역사_IC!$E$2:$E$1282-표3_[[#This Row],[경도]])^2),1))*6378137</f>
        <v>#VALUE!</v>
      </c>
      <c r="AI776" s="8" t="e" cm="1">
        <f t="array" ref="AI776">_xlfn.LET(_xlpm.data,(지하철역사_IC!$V$2:$V$225-표3_[[#This Row],[위도]])^2+(지하철역사_IC!$T$2:$T$225-표3_[[#This Row],[경도]])^2,INDEX(지하철역사_IC!$Q$2:$Q$439,MATCH(MIN(_xlpm.data),_xlpm.data,0)))</f>
        <v>#VALUE!</v>
      </c>
      <c r="AJ776" s="8" t="e" cm="1">
        <f t="array" ref="AJ776">_xlfn.TEXTJOIN(",",TRUE,IF(지하철역사_IC!$Q$2:$Q$439=AI776,지하철역사_IC!$P$2:$P$439,""))</f>
        <v>#VALUE!</v>
      </c>
      <c r="AK776" s="9" t="e" cm="1">
        <f t="array" ref="AK776">RADIANS(SMALL(SQRT((지하철역사_IC!$V$2:$V$439-표3_[[#This Row],[위도]])^2+(지하철역사_IC!$T$2:$T$439-표3_[[#This Row],[경도]])^2),1))*6378137</f>
        <v>#VALUE!</v>
      </c>
      <c r="AL776" t="str" cm="1">
        <f t="array" ref="AL7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6" t="e" cm="1">
        <f t="array" ref="AM776">kakaolatlon(표3_[[#This Row],[위도]],표3_[[#This Row],[경도]],"parcel")</f>
        <v>#VALUE!</v>
      </c>
      <c r="AN776" t="e">
        <f t="shared" si="64"/>
        <v>#VALUE!</v>
      </c>
      <c r="AO776" t="e">
        <f t="shared" si="65"/>
        <v>#VALUE!</v>
      </c>
      <c r="AP776" t="e">
        <f t="shared" si="66"/>
        <v>#VALUE!</v>
      </c>
      <c r="AQ776">
        <f t="shared" si="67"/>
        <v>9</v>
      </c>
      <c r="AR776" t="str">
        <f t="shared" si="68"/>
        <v>저</v>
      </c>
    </row>
    <row r="777" spans="32:44" x14ac:dyDescent="0.3">
      <c r="AF777" s="8" t="e" cm="1">
        <f t="array" ref="AF7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7" s="8" t="e" cm="1">
        <f t="array" ref="AG777">_xlfn.TEXTJOIN(",",TRUE,IF(지하철역사_IC!$B$2:$B$1282=AF777,지하철역사_IC!$A$2:$A$1282,""))</f>
        <v>#VALUE!</v>
      </c>
      <c r="AH777" s="9" t="e" cm="1">
        <f t="array" ref="AH777">RADIANS(SMALL(SQRT((지하철역사_IC!$D$2:$D$1282-표3_[[#This Row],[위도]])^2+(지하철역사_IC!$E$2:$E$1282-표3_[[#This Row],[경도]])^2),1))*6378137</f>
        <v>#VALUE!</v>
      </c>
      <c r="AI777" s="8" t="e" cm="1">
        <f t="array" ref="AI777">_xlfn.LET(_xlpm.data,(지하철역사_IC!$V$2:$V$225-표3_[[#This Row],[위도]])^2+(지하철역사_IC!$T$2:$T$225-표3_[[#This Row],[경도]])^2,INDEX(지하철역사_IC!$Q$2:$Q$439,MATCH(MIN(_xlpm.data),_xlpm.data,0)))</f>
        <v>#VALUE!</v>
      </c>
      <c r="AJ777" s="8" t="e" cm="1">
        <f t="array" ref="AJ777">_xlfn.TEXTJOIN(",",TRUE,IF(지하철역사_IC!$Q$2:$Q$439=AI777,지하철역사_IC!$P$2:$P$439,""))</f>
        <v>#VALUE!</v>
      </c>
      <c r="AK777" s="9" t="e" cm="1">
        <f t="array" ref="AK777">RADIANS(SMALL(SQRT((지하철역사_IC!$V$2:$V$439-표3_[[#This Row],[위도]])^2+(지하철역사_IC!$T$2:$T$439-표3_[[#This Row],[경도]])^2),1))*6378137</f>
        <v>#VALUE!</v>
      </c>
      <c r="AL777" t="str" cm="1">
        <f t="array" ref="AL7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7" t="e" cm="1">
        <f t="array" ref="AM777">kakaolatlon(표3_[[#This Row],[위도]],표3_[[#This Row],[경도]],"parcel")</f>
        <v>#VALUE!</v>
      </c>
      <c r="AN777" t="e">
        <f t="shared" si="64"/>
        <v>#VALUE!</v>
      </c>
      <c r="AO777" t="e">
        <f t="shared" si="65"/>
        <v>#VALUE!</v>
      </c>
      <c r="AP777" t="e">
        <f t="shared" si="66"/>
        <v>#VALUE!</v>
      </c>
      <c r="AQ777">
        <f t="shared" si="67"/>
        <v>9</v>
      </c>
      <c r="AR777" t="str">
        <f t="shared" si="68"/>
        <v>저</v>
      </c>
    </row>
    <row r="778" spans="32:44" x14ac:dyDescent="0.3">
      <c r="AF778" s="8" t="e" cm="1">
        <f t="array" ref="AF7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8" s="8" t="e" cm="1">
        <f t="array" ref="AG778">_xlfn.TEXTJOIN(",",TRUE,IF(지하철역사_IC!$B$2:$B$1282=AF778,지하철역사_IC!$A$2:$A$1282,""))</f>
        <v>#VALUE!</v>
      </c>
      <c r="AH778" s="9" t="e" cm="1">
        <f t="array" ref="AH778">RADIANS(SMALL(SQRT((지하철역사_IC!$D$2:$D$1282-표3_[[#This Row],[위도]])^2+(지하철역사_IC!$E$2:$E$1282-표3_[[#This Row],[경도]])^2),1))*6378137</f>
        <v>#VALUE!</v>
      </c>
      <c r="AI778" s="8" t="e" cm="1">
        <f t="array" ref="AI778">_xlfn.LET(_xlpm.data,(지하철역사_IC!$V$2:$V$225-표3_[[#This Row],[위도]])^2+(지하철역사_IC!$T$2:$T$225-표3_[[#This Row],[경도]])^2,INDEX(지하철역사_IC!$Q$2:$Q$439,MATCH(MIN(_xlpm.data),_xlpm.data,0)))</f>
        <v>#VALUE!</v>
      </c>
      <c r="AJ778" s="8" t="e" cm="1">
        <f t="array" ref="AJ778">_xlfn.TEXTJOIN(",",TRUE,IF(지하철역사_IC!$Q$2:$Q$439=AI778,지하철역사_IC!$P$2:$P$439,""))</f>
        <v>#VALUE!</v>
      </c>
      <c r="AK778" s="9" t="e" cm="1">
        <f t="array" ref="AK778">RADIANS(SMALL(SQRT((지하철역사_IC!$V$2:$V$439-표3_[[#This Row],[위도]])^2+(지하철역사_IC!$T$2:$T$439-표3_[[#This Row],[경도]])^2),1))*6378137</f>
        <v>#VALUE!</v>
      </c>
      <c r="AL778" t="str" cm="1">
        <f t="array" ref="AL7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8" t="e" cm="1">
        <f t="array" ref="AM778">kakaolatlon(표3_[[#This Row],[위도]],표3_[[#This Row],[경도]],"parcel")</f>
        <v>#VALUE!</v>
      </c>
      <c r="AN778" t="e">
        <f t="shared" si="64"/>
        <v>#VALUE!</v>
      </c>
      <c r="AO778" t="e">
        <f t="shared" si="65"/>
        <v>#VALUE!</v>
      </c>
      <c r="AP778" t="e">
        <f t="shared" si="66"/>
        <v>#VALUE!</v>
      </c>
      <c r="AQ778">
        <f t="shared" si="67"/>
        <v>9</v>
      </c>
      <c r="AR778" t="str">
        <f t="shared" si="68"/>
        <v>저</v>
      </c>
    </row>
    <row r="779" spans="32:44" x14ac:dyDescent="0.3">
      <c r="AF779" s="8" t="e" cm="1">
        <f t="array" ref="AF7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79" s="8" t="e" cm="1">
        <f t="array" ref="AG779">_xlfn.TEXTJOIN(",",TRUE,IF(지하철역사_IC!$B$2:$B$1282=AF779,지하철역사_IC!$A$2:$A$1282,""))</f>
        <v>#VALUE!</v>
      </c>
      <c r="AH779" s="9" t="e" cm="1">
        <f t="array" ref="AH779">RADIANS(SMALL(SQRT((지하철역사_IC!$D$2:$D$1282-표3_[[#This Row],[위도]])^2+(지하철역사_IC!$E$2:$E$1282-표3_[[#This Row],[경도]])^2),1))*6378137</f>
        <v>#VALUE!</v>
      </c>
      <c r="AI779" s="8" t="e" cm="1">
        <f t="array" ref="AI779">_xlfn.LET(_xlpm.data,(지하철역사_IC!$V$2:$V$225-표3_[[#This Row],[위도]])^2+(지하철역사_IC!$T$2:$T$225-표3_[[#This Row],[경도]])^2,INDEX(지하철역사_IC!$Q$2:$Q$439,MATCH(MIN(_xlpm.data),_xlpm.data,0)))</f>
        <v>#VALUE!</v>
      </c>
      <c r="AJ779" s="8" t="e" cm="1">
        <f t="array" ref="AJ779">_xlfn.TEXTJOIN(",",TRUE,IF(지하철역사_IC!$Q$2:$Q$439=AI779,지하철역사_IC!$P$2:$P$439,""))</f>
        <v>#VALUE!</v>
      </c>
      <c r="AK779" s="9" t="e" cm="1">
        <f t="array" ref="AK779">RADIANS(SMALL(SQRT((지하철역사_IC!$V$2:$V$439-표3_[[#This Row],[위도]])^2+(지하철역사_IC!$T$2:$T$439-표3_[[#This Row],[경도]])^2),1))*6378137</f>
        <v>#VALUE!</v>
      </c>
      <c r="AL779" t="str" cm="1">
        <f t="array" ref="AL7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79" t="e" cm="1">
        <f t="array" ref="AM779">kakaolatlon(표3_[[#This Row],[위도]],표3_[[#This Row],[경도]],"parcel")</f>
        <v>#VALUE!</v>
      </c>
      <c r="AN779" t="e">
        <f t="shared" si="64"/>
        <v>#VALUE!</v>
      </c>
      <c r="AO779" t="e">
        <f t="shared" si="65"/>
        <v>#VALUE!</v>
      </c>
      <c r="AP779" t="e">
        <f t="shared" si="66"/>
        <v>#VALUE!</v>
      </c>
      <c r="AQ779">
        <f t="shared" si="67"/>
        <v>9</v>
      </c>
      <c r="AR779" t="str">
        <f t="shared" si="68"/>
        <v>저</v>
      </c>
    </row>
    <row r="780" spans="32:44" x14ac:dyDescent="0.3">
      <c r="AF780" s="8" t="e" cm="1">
        <f t="array" ref="AF7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0" s="8" t="e" cm="1">
        <f t="array" ref="AG780">_xlfn.TEXTJOIN(",",TRUE,IF(지하철역사_IC!$B$2:$B$1282=AF780,지하철역사_IC!$A$2:$A$1282,""))</f>
        <v>#VALUE!</v>
      </c>
      <c r="AH780" s="9" t="e" cm="1">
        <f t="array" ref="AH780">RADIANS(SMALL(SQRT((지하철역사_IC!$D$2:$D$1282-표3_[[#This Row],[위도]])^2+(지하철역사_IC!$E$2:$E$1282-표3_[[#This Row],[경도]])^2),1))*6378137</f>
        <v>#VALUE!</v>
      </c>
      <c r="AI780" s="8" t="e" cm="1">
        <f t="array" ref="AI780">_xlfn.LET(_xlpm.data,(지하철역사_IC!$V$2:$V$225-표3_[[#This Row],[위도]])^2+(지하철역사_IC!$T$2:$T$225-표3_[[#This Row],[경도]])^2,INDEX(지하철역사_IC!$Q$2:$Q$439,MATCH(MIN(_xlpm.data),_xlpm.data,0)))</f>
        <v>#VALUE!</v>
      </c>
      <c r="AJ780" s="8" t="e" cm="1">
        <f t="array" ref="AJ780">_xlfn.TEXTJOIN(",",TRUE,IF(지하철역사_IC!$Q$2:$Q$439=AI780,지하철역사_IC!$P$2:$P$439,""))</f>
        <v>#VALUE!</v>
      </c>
      <c r="AK780" s="9" t="e" cm="1">
        <f t="array" ref="AK780">RADIANS(SMALL(SQRT((지하철역사_IC!$V$2:$V$439-표3_[[#This Row],[위도]])^2+(지하철역사_IC!$T$2:$T$439-표3_[[#This Row],[경도]])^2),1))*6378137</f>
        <v>#VALUE!</v>
      </c>
      <c r="AL780" t="str" cm="1">
        <f t="array" ref="AL7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0" t="e" cm="1">
        <f t="array" ref="AM780">kakaolatlon(표3_[[#This Row],[위도]],표3_[[#This Row],[경도]],"parcel")</f>
        <v>#VALUE!</v>
      </c>
      <c r="AN780" t="e">
        <f t="shared" si="64"/>
        <v>#VALUE!</v>
      </c>
      <c r="AO780" t="e">
        <f t="shared" si="65"/>
        <v>#VALUE!</v>
      </c>
      <c r="AP780" t="e">
        <f t="shared" si="66"/>
        <v>#VALUE!</v>
      </c>
      <c r="AQ780">
        <f t="shared" si="67"/>
        <v>9</v>
      </c>
      <c r="AR780" t="str">
        <f t="shared" si="68"/>
        <v>저</v>
      </c>
    </row>
    <row r="781" spans="32:44" x14ac:dyDescent="0.3">
      <c r="AF781" s="8" t="e" cm="1">
        <f t="array" ref="AF7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1" s="8" t="e" cm="1">
        <f t="array" ref="AG781">_xlfn.TEXTJOIN(",",TRUE,IF(지하철역사_IC!$B$2:$B$1282=AF781,지하철역사_IC!$A$2:$A$1282,""))</f>
        <v>#VALUE!</v>
      </c>
      <c r="AH781" s="9" t="e" cm="1">
        <f t="array" ref="AH781">RADIANS(SMALL(SQRT((지하철역사_IC!$D$2:$D$1282-표3_[[#This Row],[위도]])^2+(지하철역사_IC!$E$2:$E$1282-표3_[[#This Row],[경도]])^2),1))*6378137</f>
        <v>#VALUE!</v>
      </c>
      <c r="AI781" s="8" t="e" cm="1">
        <f t="array" ref="AI781">_xlfn.LET(_xlpm.data,(지하철역사_IC!$V$2:$V$225-표3_[[#This Row],[위도]])^2+(지하철역사_IC!$T$2:$T$225-표3_[[#This Row],[경도]])^2,INDEX(지하철역사_IC!$Q$2:$Q$439,MATCH(MIN(_xlpm.data),_xlpm.data,0)))</f>
        <v>#VALUE!</v>
      </c>
      <c r="AJ781" s="8" t="e" cm="1">
        <f t="array" ref="AJ781">_xlfn.TEXTJOIN(",",TRUE,IF(지하철역사_IC!$Q$2:$Q$439=AI781,지하철역사_IC!$P$2:$P$439,""))</f>
        <v>#VALUE!</v>
      </c>
      <c r="AK781" s="9" t="e" cm="1">
        <f t="array" ref="AK781">RADIANS(SMALL(SQRT((지하철역사_IC!$V$2:$V$439-표3_[[#This Row],[위도]])^2+(지하철역사_IC!$T$2:$T$439-표3_[[#This Row],[경도]])^2),1))*6378137</f>
        <v>#VALUE!</v>
      </c>
      <c r="AL781" t="str" cm="1">
        <f t="array" ref="AL7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1" t="e" cm="1">
        <f t="array" ref="AM781">kakaolatlon(표3_[[#This Row],[위도]],표3_[[#This Row],[경도]],"parcel")</f>
        <v>#VALUE!</v>
      </c>
      <c r="AN781" t="e">
        <f t="shared" si="64"/>
        <v>#VALUE!</v>
      </c>
      <c r="AO781" t="e">
        <f t="shared" si="65"/>
        <v>#VALUE!</v>
      </c>
      <c r="AP781" t="e">
        <f t="shared" si="66"/>
        <v>#VALUE!</v>
      </c>
      <c r="AQ781">
        <f t="shared" si="67"/>
        <v>9</v>
      </c>
      <c r="AR781" t="str">
        <f t="shared" si="68"/>
        <v>저</v>
      </c>
    </row>
    <row r="782" spans="32:44" x14ac:dyDescent="0.3">
      <c r="AF782" s="8" t="e" cm="1">
        <f t="array" ref="AF7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2" s="8" t="e" cm="1">
        <f t="array" ref="AG782">_xlfn.TEXTJOIN(",",TRUE,IF(지하철역사_IC!$B$2:$B$1282=AF782,지하철역사_IC!$A$2:$A$1282,""))</f>
        <v>#VALUE!</v>
      </c>
      <c r="AH782" s="9" t="e" cm="1">
        <f t="array" ref="AH782">RADIANS(SMALL(SQRT((지하철역사_IC!$D$2:$D$1282-표3_[[#This Row],[위도]])^2+(지하철역사_IC!$E$2:$E$1282-표3_[[#This Row],[경도]])^2),1))*6378137</f>
        <v>#VALUE!</v>
      </c>
      <c r="AI782" s="8" t="e" cm="1">
        <f t="array" ref="AI782">_xlfn.LET(_xlpm.data,(지하철역사_IC!$V$2:$V$225-표3_[[#This Row],[위도]])^2+(지하철역사_IC!$T$2:$T$225-표3_[[#This Row],[경도]])^2,INDEX(지하철역사_IC!$Q$2:$Q$439,MATCH(MIN(_xlpm.data),_xlpm.data,0)))</f>
        <v>#VALUE!</v>
      </c>
      <c r="AJ782" s="8" t="e" cm="1">
        <f t="array" ref="AJ782">_xlfn.TEXTJOIN(",",TRUE,IF(지하철역사_IC!$Q$2:$Q$439=AI782,지하철역사_IC!$P$2:$P$439,""))</f>
        <v>#VALUE!</v>
      </c>
      <c r="AK782" s="9" t="e" cm="1">
        <f t="array" ref="AK782">RADIANS(SMALL(SQRT((지하철역사_IC!$V$2:$V$439-표3_[[#This Row],[위도]])^2+(지하철역사_IC!$T$2:$T$439-표3_[[#This Row],[경도]])^2),1))*6378137</f>
        <v>#VALUE!</v>
      </c>
      <c r="AL782" t="str" cm="1">
        <f t="array" ref="AL7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2" t="e" cm="1">
        <f t="array" ref="AM782">kakaolatlon(표3_[[#This Row],[위도]],표3_[[#This Row],[경도]],"parcel")</f>
        <v>#VALUE!</v>
      </c>
      <c r="AN782" t="e">
        <f t="shared" si="64"/>
        <v>#VALUE!</v>
      </c>
      <c r="AO782" t="e">
        <f t="shared" si="65"/>
        <v>#VALUE!</v>
      </c>
      <c r="AP782" t="e">
        <f t="shared" si="66"/>
        <v>#VALUE!</v>
      </c>
      <c r="AQ782">
        <f t="shared" si="67"/>
        <v>9</v>
      </c>
      <c r="AR782" t="str">
        <f t="shared" si="68"/>
        <v>저</v>
      </c>
    </row>
    <row r="783" spans="32:44" x14ac:dyDescent="0.3">
      <c r="AF783" s="8" t="e" cm="1">
        <f t="array" ref="AF7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3" s="8" t="e" cm="1">
        <f t="array" ref="AG783">_xlfn.TEXTJOIN(",",TRUE,IF(지하철역사_IC!$B$2:$B$1282=AF783,지하철역사_IC!$A$2:$A$1282,""))</f>
        <v>#VALUE!</v>
      </c>
      <c r="AH783" s="9" t="e" cm="1">
        <f t="array" ref="AH783">RADIANS(SMALL(SQRT((지하철역사_IC!$D$2:$D$1282-표3_[[#This Row],[위도]])^2+(지하철역사_IC!$E$2:$E$1282-표3_[[#This Row],[경도]])^2),1))*6378137</f>
        <v>#VALUE!</v>
      </c>
      <c r="AI783" s="8" t="e" cm="1">
        <f t="array" ref="AI783">_xlfn.LET(_xlpm.data,(지하철역사_IC!$V$2:$V$225-표3_[[#This Row],[위도]])^2+(지하철역사_IC!$T$2:$T$225-표3_[[#This Row],[경도]])^2,INDEX(지하철역사_IC!$Q$2:$Q$439,MATCH(MIN(_xlpm.data),_xlpm.data,0)))</f>
        <v>#VALUE!</v>
      </c>
      <c r="AJ783" s="8" t="e" cm="1">
        <f t="array" ref="AJ783">_xlfn.TEXTJOIN(",",TRUE,IF(지하철역사_IC!$Q$2:$Q$439=AI783,지하철역사_IC!$P$2:$P$439,""))</f>
        <v>#VALUE!</v>
      </c>
      <c r="AK783" s="9" t="e" cm="1">
        <f t="array" ref="AK783">RADIANS(SMALL(SQRT((지하철역사_IC!$V$2:$V$439-표3_[[#This Row],[위도]])^2+(지하철역사_IC!$T$2:$T$439-표3_[[#This Row],[경도]])^2),1))*6378137</f>
        <v>#VALUE!</v>
      </c>
      <c r="AL783" t="str" cm="1">
        <f t="array" ref="AL7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3" t="e" cm="1">
        <f t="array" ref="AM783">kakaolatlon(표3_[[#This Row],[위도]],표3_[[#This Row],[경도]],"parcel")</f>
        <v>#VALUE!</v>
      </c>
      <c r="AN783" t="e">
        <f t="shared" si="64"/>
        <v>#VALUE!</v>
      </c>
      <c r="AO783" t="e">
        <f t="shared" si="65"/>
        <v>#VALUE!</v>
      </c>
      <c r="AP783" t="e">
        <f t="shared" si="66"/>
        <v>#VALUE!</v>
      </c>
      <c r="AQ783">
        <f t="shared" si="67"/>
        <v>9</v>
      </c>
      <c r="AR783" t="str">
        <f t="shared" si="68"/>
        <v>저</v>
      </c>
    </row>
    <row r="784" spans="32:44" x14ac:dyDescent="0.3">
      <c r="AF784" s="8" t="e" cm="1">
        <f t="array" ref="AF7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4" s="8" t="e" cm="1">
        <f t="array" ref="AG784">_xlfn.TEXTJOIN(",",TRUE,IF(지하철역사_IC!$B$2:$B$1282=AF784,지하철역사_IC!$A$2:$A$1282,""))</f>
        <v>#VALUE!</v>
      </c>
      <c r="AH784" s="9" t="e" cm="1">
        <f t="array" ref="AH784">RADIANS(SMALL(SQRT((지하철역사_IC!$D$2:$D$1282-표3_[[#This Row],[위도]])^2+(지하철역사_IC!$E$2:$E$1282-표3_[[#This Row],[경도]])^2),1))*6378137</f>
        <v>#VALUE!</v>
      </c>
      <c r="AI784" s="8" t="e" cm="1">
        <f t="array" ref="AI784">_xlfn.LET(_xlpm.data,(지하철역사_IC!$V$2:$V$225-표3_[[#This Row],[위도]])^2+(지하철역사_IC!$T$2:$T$225-표3_[[#This Row],[경도]])^2,INDEX(지하철역사_IC!$Q$2:$Q$439,MATCH(MIN(_xlpm.data),_xlpm.data,0)))</f>
        <v>#VALUE!</v>
      </c>
      <c r="AJ784" s="8" t="e" cm="1">
        <f t="array" ref="AJ784">_xlfn.TEXTJOIN(",",TRUE,IF(지하철역사_IC!$Q$2:$Q$439=AI784,지하철역사_IC!$P$2:$P$439,""))</f>
        <v>#VALUE!</v>
      </c>
      <c r="AK784" s="9" t="e" cm="1">
        <f t="array" ref="AK784">RADIANS(SMALL(SQRT((지하철역사_IC!$V$2:$V$439-표3_[[#This Row],[위도]])^2+(지하철역사_IC!$T$2:$T$439-표3_[[#This Row],[경도]])^2),1))*6378137</f>
        <v>#VALUE!</v>
      </c>
      <c r="AL784" t="str" cm="1">
        <f t="array" ref="AL7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4" t="e" cm="1">
        <f t="array" ref="AM784">kakaolatlon(표3_[[#This Row],[위도]],표3_[[#This Row],[경도]],"parcel")</f>
        <v>#VALUE!</v>
      </c>
      <c r="AN784" t="e">
        <f t="shared" si="64"/>
        <v>#VALUE!</v>
      </c>
      <c r="AO784" t="e">
        <f t="shared" si="65"/>
        <v>#VALUE!</v>
      </c>
      <c r="AP784" t="e">
        <f t="shared" si="66"/>
        <v>#VALUE!</v>
      </c>
      <c r="AQ784">
        <f t="shared" si="67"/>
        <v>9</v>
      </c>
      <c r="AR784" t="str">
        <f t="shared" si="68"/>
        <v>저</v>
      </c>
    </row>
    <row r="785" spans="32:44" x14ac:dyDescent="0.3">
      <c r="AF785" s="8" t="e" cm="1">
        <f t="array" ref="AF7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5" s="8" t="e" cm="1">
        <f t="array" ref="AG785">_xlfn.TEXTJOIN(",",TRUE,IF(지하철역사_IC!$B$2:$B$1282=AF785,지하철역사_IC!$A$2:$A$1282,""))</f>
        <v>#VALUE!</v>
      </c>
      <c r="AH785" s="9" t="e" cm="1">
        <f t="array" ref="AH785">RADIANS(SMALL(SQRT((지하철역사_IC!$D$2:$D$1282-표3_[[#This Row],[위도]])^2+(지하철역사_IC!$E$2:$E$1282-표3_[[#This Row],[경도]])^2),1))*6378137</f>
        <v>#VALUE!</v>
      </c>
      <c r="AI785" s="8" t="e" cm="1">
        <f t="array" ref="AI785">_xlfn.LET(_xlpm.data,(지하철역사_IC!$V$2:$V$225-표3_[[#This Row],[위도]])^2+(지하철역사_IC!$T$2:$T$225-표3_[[#This Row],[경도]])^2,INDEX(지하철역사_IC!$Q$2:$Q$439,MATCH(MIN(_xlpm.data),_xlpm.data,0)))</f>
        <v>#VALUE!</v>
      </c>
      <c r="AJ785" s="8" t="e" cm="1">
        <f t="array" ref="AJ785">_xlfn.TEXTJOIN(",",TRUE,IF(지하철역사_IC!$Q$2:$Q$439=AI785,지하철역사_IC!$P$2:$P$439,""))</f>
        <v>#VALUE!</v>
      </c>
      <c r="AK785" s="9" t="e" cm="1">
        <f t="array" ref="AK785">RADIANS(SMALL(SQRT((지하철역사_IC!$V$2:$V$439-표3_[[#This Row],[위도]])^2+(지하철역사_IC!$T$2:$T$439-표3_[[#This Row],[경도]])^2),1))*6378137</f>
        <v>#VALUE!</v>
      </c>
      <c r="AL785" t="str" cm="1">
        <f t="array" ref="AL7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5" t="e" cm="1">
        <f t="array" ref="AM785">kakaolatlon(표3_[[#This Row],[위도]],표3_[[#This Row],[경도]],"parcel")</f>
        <v>#VALUE!</v>
      </c>
      <c r="AN785" t="e">
        <f t="shared" si="64"/>
        <v>#VALUE!</v>
      </c>
      <c r="AO785" t="e">
        <f t="shared" si="65"/>
        <v>#VALUE!</v>
      </c>
      <c r="AP785" t="e">
        <f t="shared" si="66"/>
        <v>#VALUE!</v>
      </c>
      <c r="AQ785">
        <f t="shared" si="67"/>
        <v>9</v>
      </c>
      <c r="AR785" t="str">
        <f t="shared" si="68"/>
        <v>저</v>
      </c>
    </row>
    <row r="786" spans="32:44" x14ac:dyDescent="0.3">
      <c r="AF786" s="8" t="e" cm="1">
        <f t="array" ref="AF7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6" s="8" t="e" cm="1">
        <f t="array" ref="AG786">_xlfn.TEXTJOIN(",",TRUE,IF(지하철역사_IC!$B$2:$B$1282=AF786,지하철역사_IC!$A$2:$A$1282,""))</f>
        <v>#VALUE!</v>
      </c>
      <c r="AH786" s="9" t="e" cm="1">
        <f t="array" ref="AH786">RADIANS(SMALL(SQRT((지하철역사_IC!$D$2:$D$1282-표3_[[#This Row],[위도]])^2+(지하철역사_IC!$E$2:$E$1282-표3_[[#This Row],[경도]])^2),1))*6378137</f>
        <v>#VALUE!</v>
      </c>
      <c r="AI786" s="8" t="e" cm="1">
        <f t="array" ref="AI786">_xlfn.LET(_xlpm.data,(지하철역사_IC!$V$2:$V$225-표3_[[#This Row],[위도]])^2+(지하철역사_IC!$T$2:$T$225-표3_[[#This Row],[경도]])^2,INDEX(지하철역사_IC!$Q$2:$Q$439,MATCH(MIN(_xlpm.data),_xlpm.data,0)))</f>
        <v>#VALUE!</v>
      </c>
      <c r="AJ786" s="8" t="e" cm="1">
        <f t="array" ref="AJ786">_xlfn.TEXTJOIN(",",TRUE,IF(지하철역사_IC!$Q$2:$Q$439=AI786,지하철역사_IC!$P$2:$P$439,""))</f>
        <v>#VALUE!</v>
      </c>
      <c r="AK786" s="9" t="e" cm="1">
        <f t="array" ref="AK786">RADIANS(SMALL(SQRT((지하철역사_IC!$V$2:$V$439-표3_[[#This Row],[위도]])^2+(지하철역사_IC!$T$2:$T$439-표3_[[#This Row],[경도]])^2),1))*6378137</f>
        <v>#VALUE!</v>
      </c>
      <c r="AL786" t="str" cm="1">
        <f t="array" ref="AL7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6" t="e" cm="1">
        <f t="array" ref="AM786">kakaolatlon(표3_[[#This Row],[위도]],표3_[[#This Row],[경도]],"parcel")</f>
        <v>#VALUE!</v>
      </c>
      <c r="AN786" t="e">
        <f t="shared" si="64"/>
        <v>#VALUE!</v>
      </c>
      <c r="AO786" t="e">
        <f t="shared" si="65"/>
        <v>#VALUE!</v>
      </c>
      <c r="AP786" t="e">
        <f t="shared" si="66"/>
        <v>#VALUE!</v>
      </c>
      <c r="AQ786">
        <f t="shared" si="67"/>
        <v>9</v>
      </c>
      <c r="AR786" t="str">
        <f t="shared" si="68"/>
        <v>저</v>
      </c>
    </row>
    <row r="787" spans="32:44" x14ac:dyDescent="0.3">
      <c r="AF787" s="8" t="e" cm="1">
        <f t="array" ref="AF7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7" s="8" t="e" cm="1">
        <f t="array" ref="AG787">_xlfn.TEXTJOIN(",",TRUE,IF(지하철역사_IC!$B$2:$B$1282=AF787,지하철역사_IC!$A$2:$A$1282,""))</f>
        <v>#VALUE!</v>
      </c>
      <c r="AH787" s="9" t="e" cm="1">
        <f t="array" ref="AH787">RADIANS(SMALL(SQRT((지하철역사_IC!$D$2:$D$1282-표3_[[#This Row],[위도]])^2+(지하철역사_IC!$E$2:$E$1282-표3_[[#This Row],[경도]])^2),1))*6378137</f>
        <v>#VALUE!</v>
      </c>
      <c r="AI787" s="8" t="e" cm="1">
        <f t="array" ref="AI787">_xlfn.LET(_xlpm.data,(지하철역사_IC!$V$2:$V$225-표3_[[#This Row],[위도]])^2+(지하철역사_IC!$T$2:$T$225-표3_[[#This Row],[경도]])^2,INDEX(지하철역사_IC!$Q$2:$Q$439,MATCH(MIN(_xlpm.data),_xlpm.data,0)))</f>
        <v>#VALUE!</v>
      </c>
      <c r="AJ787" s="8" t="e" cm="1">
        <f t="array" ref="AJ787">_xlfn.TEXTJOIN(",",TRUE,IF(지하철역사_IC!$Q$2:$Q$439=AI787,지하철역사_IC!$P$2:$P$439,""))</f>
        <v>#VALUE!</v>
      </c>
      <c r="AK787" s="9" t="e" cm="1">
        <f t="array" ref="AK787">RADIANS(SMALL(SQRT((지하철역사_IC!$V$2:$V$439-표3_[[#This Row],[위도]])^2+(지하철역사_IC!$T$2:$T$439-표3_[[#This Row],[경도]])^2),1))*6378137</f>
        <v>#VALUE!</v>
      </c>
      <c r="AL787" t="str" cm="1">
        <f t="array" ref="AL7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7" t="e" cm="1">
        <f t="array" ref="AM787">kakaolatlon(표3_[[#This Row],[위도]],표3_[[#This Row],[경도]],"parcel")</f>
        <v>#VALUE!</v>
      </c>
      <c r="AN787" t="e">
        <f t="shared" si="64"/>
        <v>#VALUE!</v>
      </c>
      <c r="AO787" t="e">
        <f t="shared" si="65"/>
        <v>#VALUE!</v>
      </c>
      <c r="AP787" t="e">
        <f t="shared" si="66"/>
        <v>#VALUE!</v>
      </c>
      <c r="AQ787">
        <f t="shared" si="67"/>
        <v>9</v>
      </c>
      <c r="AR787" t="str">
        <f t="shared" si="68"/>
        <v>저</v>
      </c>
    </row>
    <row r="788" spans="32:44" x14ac:dyDescent="0.3">
      <c r="AF788" s="8" t="e" cm="1">
        <f t="array" ref="AF7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8" s="8" t="e" cm="1">
        <f t="array" ref="AG788">_xlfn.TEXTJOIN(",",TRUE,IF(지하철역사_IC!$B$2:$B$1282=AF788,지하철역사_IC!$A$2:$A$1282,""))</f>
        <v>#VALUE!</v>
      </c>
      <c r="AH788" s="9" t="e" cm="1">
        <f t="array" ref="AH788">RADIANS(SMALL(SQRT((지하철역사_IC!$D$2:$D$1282-표3_[[#This Row],[위도]])^2+(지하철역사_IC!$E$2:$E$1282-표3_[[#This Row],[경도]])^2),1))*6378137</f>
        <v>#VALUE!</v>
      </c>
      <c r="AI788" s="8" t="e" cm="1">
        <f t="array" ref="AI788">_xlfn.LET(_xlpm.data,(지하철역사_IC!$V$2:$V$225-표3_[[#This Row],[위도]])^2+(지하철역사_IC!$T$2:$T$225-표3_[[#This Row],[경도]])^2,INDEX(지하철역사_IC!$Q$2:$Q$439,MATCH(MIN(_xlpm.data),_xlpm.data,0)))</f>
        <v>#VALUE!</v>
      </c>
      <c r="AJ788" s="8" t="e" cm="1">
        <f t="array" ref="AJ788">_xlfn.TEXTJOIN(",",TRUE,IF(지하철역사_IC!$Q$2:$Q$439=AI788,지하철역사_IC!$P$2:$P$439,""))</f>
        <v>#VALUE!</v>
      </c>
      <c r="AK788" s="9" t="e" cm="1">
        <f t="array" ref="AK788">RADIANS(SMALL(SQRT((지하철역사_IC!$V$2:$V$439-표3_[[#This Row],[위도]])^2+(지하철역사_IC!$T$2:$T$439-표3_[[#This Row],[경도]])^2),1))*6378137</f>
        <v>#VALUE!</v>
      </c>
      <c r="AL788" t="str" cm="1">
        <f t="array" ref="AL7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8" t="e" cm="1">
        <f t="array" ref="AM788">kakaolatlon(표3_[[#This Row],[위도]],표3_[[#This Row],[경도]],"parcel")</f>
        <v>#VALUE!</v>
      </c>
      <c r="AN788" t="e">
        <f t="shared" si="64"/>
        <v>#VALUE!</v>
      </c>
      <c r="AO788" t="e">
        <f t="shared" si="65"/>
        <v>#VALUE!</v>
      </c>
      <c r="AP788" t="e">
        <f t="shared" si="66"/>
        <v>#VALUE!</v>
      </c>
      <c r="AQ788">
        <f t="shared" si="67"/>
        <v>9</v>
      </c>
      <c r="AR788" t="str">
        <f t="shared" si="68"/>
        <v>저</v>
      </c>
    </row>
    <row r="789" spans="32:44" x14ac:dyDescent="0.3">
      <c r="AF789" s="8" t="e" cm="1">
        <f t="array" ref="AF7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89" s="8" t="e" cm="1">
        <f t="array" ref="AG789">_xlfn.TEXTJOIN(",",TRUE,IF(지하철역사_IC!$B$2:$B$1282=AF789,지하철역사_IC!$A$2:$A$1282,""))</f>
        <v>#VALUE!</v>
      </c>
      <c r="AH789" s="9" t="e" cm="1">
        <f t="array" ref="AH789">RADIANS(SMALL(SQRT((지하철역사_IC!$D$2:$D$1282-표3_[[#This Row],[위도]])^2+(지하철역사_IC!$E$2:$E$1282-표3_[[#This Row],[경도]])^2),1))*6378137</f>
        <v>#VALUE!</v>
      </c>
      <c r="AI789" s="8" t="e" cm="1">
        <f t="array" ref="AI789">_xlfn.LET(_xlpm.data,(지하철역사_IC!$V$2:$V$225-표3_[[#This Row],[위도]])^2+(지하철역사_IC!$T$2:$T$225-표3_[[#This Row],[경도]])^2,INDEX(지하철역사_IC!$Q$2:$Q$439,MATCH(MIN(_xlpm.data),_xlpm.data,0)))</f>
        <v>#VALUE!</v>
      </c>
      <c r="AJ789" s="8" t="e" cm="1">
        <f t="array" ref="AJ789">_xlfn.TEXTJOIN(",",TRUE,IF(지하철역사_IC!$Q$2:$Q$439=AI789,지하철역사_IC!$P$2:$P$439,""))</f>
        <v>#VALUE!</v>
      </c>
      <c r="AK789" s="9" t="e" cm="1">
        <f t="array" ref="AK789">RADIANS(SMALL(SQRT((지하철역사_IC!$V$2:$V$439-표3_[[#This Row],[위도]])^2+(지하철역사_IC!$T$2:$T$439-표3_[[#This Row],[경도]])^2),1))*6378137</f>
        <v>#VALUE!</v>
      </c>
      <c r="AL789" t="str" cm="1">
        <f t="array" ref="AL7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89" t="e" cm="1">
        <f t="array" ref="AM789">kakaolatlon(표3_[[#This Row],[위도]],표3_[[#This Row],[경도]],"parcel")</f>
        <v>#VALUE!</v>
      </c>
      <c r="AN789" t="e">
        <f t="shared" si="64"/>
        <v>#VALUE!</v>
      </c>
      <c r="AO789" t="e">
        <f t="shared" si="65"/>
        <v>#VALUE!</v>
      </c>
      <c r="AP789" t="e">
        <f t="shared" si="66"/>
        <v>#VALUE!</v>
      </c>
      <c r="AQ789">
        <f t="shared" si="67"/>
        <v>9</v>
      </c>
      <c r="AR789" t="str">
        <f t="shared" si="68"/>
        <v>저</v>
      </c>
    </row>
    <row r="790" spans="32:44" x14ac:dyDescent="0.3">
      <c r="AF790" s="8" t="e" cm="1">
        <f t="array" ref="AF7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0" s="8" t="e" cm="1">
        <f t="array" ref="AG790">_xlfn.TEXTJOIN(",",TRUE,IF(지하철역사_IC!$B$2:$B$1282=AF790,지하철역사_IC!$A$2:$A$1282,""))</f>
        <v>#VALUE!</v>
      </c>
      <c r="AH790" s="9" t="e" cm="1">
        <f t="array" ref="AH790">RADIANS(SMALL(SQRT((지하철역사_IC!$D$2:$D$1282-표3_[[#This Row],[위도]])^2+(지하철역사_IC!$E$2:$E$1282-표3_[[#This Row],[경도]])^2),1))*6378137</f>
        <v>#VALUE!</v>
      </c>
      <c r="AI790" s="8" t="e" cm="1">
        <f t="array" ref="AI790">_xlfn.LET(_xlpm.data,(지하철역사_IC!$V$2:$V$225-표3_[[#This Row],[위도]])^2+(지하철역사_IC!$T$2:$T$225-표3_[[#This Row],[경도]])^2,INDEX(지하철역사_IC!$Q$2:$Q$439,MATCH(MIN(_xlpm.data),_xlpm.data,0)))</f>
        <v>#VALUE!</v>
      </c>
      <c r="AJ790" s="8" t="e" cm="1">
        <f t="array" ref="AJ790">_xlfn.TEXTJOIN(",",TRUE,IF(지하철역사_IC!$Q$2:$Q$439=AI790,지하철역사_IC!$P$2:$P$439,""))</f>
        <v>#VALUE!</v>
      </c>
      <c r="AK790" s="9" t="e" cm="1">
        <f t="array" ref="AK790">RADIANS(SMALL(SQRT((지하철역사_IC!$V$2:$V$439-표3_[[#This Row],[위도]])^2+(지하철역사_IC!$T$2:$T$439-표3_[[#This Row],[경도]])^2),1))*6378137</f>
        <v>#VALUE!</v>
      </c>
      <c r="AL790" t="str" cm="1">
        <f t="array" ref="AL7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0" t="e" cm="1">
        <f t="array" ref="AM790">kakaolatlon(표3_[[#This Row],[위도]],표3_[[#This Row],[경도]],"parcel")</f>
        <v>#VALUE!</v>
      </c>
      <c r="AN790" t="e">
        <f t="shared" si="64"/>
        <v>#VALUE!</v>
      </c>
      <c r="AO790" t="e">
        <f t="shared" si="65"/>
        <v>#VALUE!</v>
      </c>
      <c r="AP790" t="e">
        <f t="shared" si="66"/>
        <v>#VALUE!</v>
      </c>
      <c r="AQ790">
        <f t="shared" si="67"/>
        <v>9</v>
      </c>
      <c r="AR790" t="str">
        <f t="shared" si="68"/>
        <v>저</v>
      </c>
    </row>
    <row r="791" spans="32:44" x14ac:dyDescent="0.3">
      <c r="AF791" s="8" t="e" cm="1">
        <f t="array" ref="AF7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1" s="8" t="e" cm="1">
        <f t="array" ref="AG791">_xlfn.TEXTJOIN(",",TRUE,IF(지하철역사_IC!$B$2:$B$1282=AF791,지하철역사_IC!$A$2:$A$1282,""))</f>
        <v>#VALUE!</v>
      </c>
      <c r="AH791" s="9" t="e" cm="1">
        <f t="array" ref="AH791">RADIANS(SMALL(SQRT((지하철역사_IC!$D$2:$D$1282-표3_[[#This Row],[위도]])^2+(지하철역사_IC!$E$2:$E$1282-표3_[[#This Row],[경도]])^2),1))*6378137</f>
        <v>#VALUE!</v>
      </c>
      <c r="AI791" s="8" t="e" cm="1">
        <f t="array" ref="AI791">_xlfn.LET(_xlpm.data,(지하철역사_IC!$V$2:$V$225-표3_[[#This Row],[위도]])^2+(지하철역사_IC!$T$2:$T$225-표3_[[#This Row],[경도]])^2,INDEX(지하철역사_IC!$Q$2:$Q$439,MATCH(MIN(_xlpm.data),_xlpm.data,0)))</f>
        <v>#VALUE!</v>
      </c>
      <c r="AJ791" s="8" t="e" cm="1">
        <f t="array" ref="AJ791">_xlfn.TEXTJOIN(",",TRUE,IF(지하철역사_IC!$Q$2:$Q$439=AI791,지하철역사_IC!$P$2:$P$439,""))</f>
        <v>#VALUE!</v>
      </c>
      <c r="AK791" s="9" t="e" cm="1">
        <f t="array" ref="AK791">RADIANS(SMALL(SQRT((지하철역사_IC!$V$2:$V$439-표3_[[#This Row],[위도]])^2+(지하철역사_IC!$T$2:$T$439-표3_[[#This Row],[경도]])^2),1))*6378137</f>
        <v>#VALUE!</v>
      </c>
      <c r="AL791" t="str" cm="1">
        <f t="array" ref="AL7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1" t="e" cm="1">
        <f t="array" ref="AM791">kakaolatlon(표3_[[#This Row],[위도]],표3_[[#This Row],[경도]],"parcel")</f>
        <v>#VALUE!</v>
      </c>
      <c r="AN791" t="e">
        <f t="shared" si="64"/>
        <v>#VALUE!</v>
      </c>
      <c r="AO791" t="e">
        <f t="shared" si="65"/>
        <v>#VALUE!</v>
      </c>
      <c r="AP791" t="e">
        <f t="shared" si="66"/>
        <v>#VALUE!</v>
      </c>
      <c r="AQ791">
        <f t="shared" si="67"/>
        <v>9</v>
      </c>
      <c r="AR791" t="str">
        <f t="shared" si="68"/>
        <v>저</v>
      </c>
    </row>
    <row r="792" spans="32:44" x14ac:dyDescent="0.3">
      <c r="AF792" s="8" t="e" cm="1">
        <f t="array" ref="AF7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2" s="8" t="e" cm="1">
        <f t="array" ref="AG792">_xlfn.TEXTJOIN(",",TRUE,IF(지하철역사_IC!$B$2:$B$1282=AF792,지하철역사_IC!$A$2:$A$1282,""))</f>
        <v>#VALUE!</v>
      </c>
      <c r="AH792" s="9" t="e" cm="1">
        <f t="array" ref="AH792">RADIANS(SMALL(SQRT((지하철역사_IC!$D$2:$D$1282-표3_[[#This Row],[위도]])^2+(지하철역사_IC!$E$2:$E$1282-표3_[[#This Row],[경도]])^2),1))*6378137</f>
        <v>#VALUE!</v>
      </c>
      <c r="AI792" s="8" t="e" cm="1">
        <f t="array" ref="AI792">_xlfn.LET(_xlpm.data,(지하철역사_IC!$V$2:$V$225-표3_[[#This Row],[위도]])^2+(지하철역사_IC!$T$2:$T$225-표3_[[#This Row],[경도]])^2,INDEX(지하철역사_IC!$Q$2:$Q$439,MATCH(MIN(_xlpm.data),_xlpm.data,0)))</f>
        <v>#VALUE!</v>
      </c>
      <c r="AJ792" s="8" t="e" cm="1">
        <f t="array" ref="AJ792">_xlfn.TEXTJOIN(",",TRUE,IF(지하철역사_IC!$Q$2:$Q$439=AI792,지하철역사_IC!$P$2:$P$439,""))</f>
        <v>#VALUE!</v>
      </c>
      <c r="AK792" s="9" t="e" cm="1">
        <f t="array" ref="AK792">RADIANS(SMALL(SQRT((지하철역사_IC!$V$2:$V$439-표3_[[#This Row],[위도]])^2+(지하철역사_IC!$T$2:$T$439-표3_[[#This Row],[경도]])^2),1))*6378137</f>
        <v>#VALUE!</v>
      </c>
      <c r="AL792" t="str" cm="1">
        <f t="array" ref="AL7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2" t="e" cm="1">
        <f t="array" ref="AM792">kakaolatlon(표3_[[#This Row],[위도]],표3_[[#This Row],[경도]],"parcel")</f>
        <v>#VALUE!</v>
      </c>
      <c r="AN792" t="e">
        <f t="shared" si="64"/>
        <v>#VALUE!</v>
      </c>
      <c r="AO792" t="e">
        <f t="shared" si="65"/>
        <v>#VALUE!</v>
      </c>
      <c r="AP792" t="e">
        <f t="shared" si="66"/>
        <v>#VALUE!</v>
      </c>
      <c r="AQ792">
        <f t="shared" si="67"/>
        <v>9</v>
      </c>
      <c r="AR792" t="str">
        <f t="shared" si="68"/>
        <v>저</v>
      </c>
    </row>
    <row r="793" spans="32:44" x14ac:dyDescent="0.3">
      <c r="AF793" s="8" t="e" cm="1">
        <f t="array" ref="AF7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3" s="8" t="e" cm="1">
        <f t="array" ref="AG793">_xlfn.TEXTJOIN(",",TRUE,IF(지하철역사_IC!$B$2:$B$1282=AF793,지하철역사_IC!$A$2:$A$1282,""))</f>
        <v>#VALUE!</v>
      </c>
      <c r="AH793" s="9" t="e" cm="1">
        <f t="array" ref="AH793">RADIANS(SMALL(SQRT((지하철역사_IC!$D$2:$D$1282-표3_[[#This Row],[위도]])^2+(지하철역사_IC!$E$2:$E$1282-표3_[[#This Row],[경도]])^2),1))*6378137</f>
        <v>#VALUE!</v>
      </c>
      <c r="AI793" s="8" t="e" cm="1">
        <f t="array" ref="AI793">_xlfn.LET(_xlpm.data,(지하철역사_IC!$V$2:$V$225-표3_[[#This Row],[위도]])^2+(지하철역사_IC!$T$2:$T$225-표3_[[#This Row],[경도]])^2,INDEX(지하철역사_IC!$Q$2:$Q$439,MATCH(MIN(_xlpm.data),_xlpm.data,0)))</f>
        <v>#VALUE!</v>
      </c>
      <c r="AJ793" s="8" t="e" cm="1">
        <f t="array" ref="AJ793">_xlfn.TEXTJOIN(",",TRUE,IF(지하철역사_IC!$Q$2:$Q$439=AI793,지하철역사_IC!$P$2:$P$439,""))</f>
        <v>#VALUE!</v>
      </c>
      <c r="AK793" s="9" t="e" cm="1">
        <f t="array" ref="AK793">RADIANS(SMALL(SQRT((지하철역사_IC!$V$2:$V$439-표3_[[#This Row],[위도]])^2+(지하철역사_IC!$T$2:$T$439-표3_[[#This Row],[경도]])^2),1))*6378137</f>
        <v>#VALUE!</v>
      </c>
      <c r="AL793" t="str" cm="1">
        <f t="array" ref="AL7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3" t="e" cm="1">
        <f t="array" ref="AM793">kakaolatlon(표3_[[#This Row],[위도]],표3_[[#This Row],[경도]],"parcel")</f>
        <v>#VALUE!</v>
      </c>
      <c r="AN793" t="e">
        <f t="shared" si="64"/>
        <v>#VALUE!</v>
      </c>
      <c r="AO793" t="e">
        <f t="shared" si="65"/>
        <v>#VALUE!</v>
      </c>
      <c r="AP793" t="e">
        <f t="shared" si="66"/>
        <v>#VALUE!</v>
      </c>
      <c r="AQ793">
        <f t="shared" si="67"/>
        <v>9</v>
      </c>
      <c r="AR793" t="str">
        <f t="shared" si="68"/>
        <v>저</v>
      </c>
    </row>
    <row r="794" spans="32:44" x14ac:dyDescent="0.3">
      <c r="AF794" s="8" t="e" cm="1">
        <f t="array" ref="AF7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4" s="8" t="e" cm="1">
        <f t="array" ref="AG794">_xlfn.TEXTJOIN(",",TRUE,IF(지하철역사_IC!$B$2:$B$1282=AF794,지하철역사_IC!$A$2:$A$1282,""))</f>
        <v>#VALUE!</v>
      </c>
      <c r="AH794" s="9" t="e" cm="1">
        <f t="array" ref="AH794">RADIANS(SMALL(SQRT((지하철역사_IC!$D$2:$D$1282-표3_[[#This Row],[위도]])^2+(지하철역사_IC!$E$2:$E$1282-표3_[[#This Row],[경도]])^2),1))*6378137</f>
        <v>#VALUE!</v>
      </c>
      <c r="AI794" s="8" t="e" cm="1">
        <f t="array" ref="AI794">_xlfn.LET(_xlpm.data,(지하철역사_IC!$V$2:$V$225-표3_[[#This Row],[위도]])^2+(지하철역사_IC!$T$2:$T$225-표3_[[#This Row],[경도]])^2,INDEX(지하철역사_IC!$Q$2:$Q$439,MATCH(MIN(_xlpm.data),_xlpm.data,0)))</f>
        <v>#VALUE!</v>
      </c>
      <c r="AJ794" s="8" t="e" cm="1">
        <f t="array" ref="AJ794">_xlfn.TEXTJOIN(",",TRUE,IF(지하철역사_IC!$Q$2:$Q$439=AI794,지하철역사_IC!$P$2:$P$439,""))</f>
        <v>#VALUE!</v>
      </c>
      <c r="AK794" s="9" t="e" cm="1">
        <f t="array" ref="AK794">RADIANS(SMALL(SQRT((지하철역사_IC!$V$2:$V$439-표3_[[#This Row],[위도]])^2+(지하철역사_IC!$T$2:$T$439-표3_[[#This Row],[경도]])^2),1))*6378137</f>
        <v>#VALUE!</v>
      </c>
      <c r="AL794" t="str" cm="1">
        <f t="array" ref="AL7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4" t="e" cm="1">
        <f t="array" ref="AM794">kakaolatlon(표3_[[#This Row],[위도]],표3_[[#This Row],[경도]],"parcel")</f>
        <v>#VALUE!</v>
      </c>
      <c r="AN794" t="e">
        <f t="shared" si="64"/>
        <v>#VALUE!</v>
      </c>
      <c r="AO794" t="e">
        <f t="shared" si="65"/>
        <v>#VALUE!</v>
      </c>
      <c r="AP794" t="e">
        <f t="shared" si="66"/>
        <v>#VALUE!</v>
      </c>
      <c r="AQ794">
        <f t="shared" si="67"/>
        <v>9</v>
      </c>
      <c r="AR794" t="str">
        <f t="shared" si="68"/>
        <v>저</v>
      </c>
    </row>
    <row r="795" spans="32:44" x14ac:dyDescent="0.3">
      <c r="AF795" s="8" t="e" cm="1">
        <f t="array" ref="AF7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5" s="8" t="e" cm="1">
        <f t="array" ref="AG795">_xlfn.TEXTJOIN(",",TRUE,IF(지하철역사_IC!$B$2:$B$1282=AF795,지하철역사_IC!$A$2:$A$1282,""))</f>
        <v>#VALUE!</v>
      </c>
      <c r="AH795" s="9" t="e" cm="1">
        <f t="array" ref="AH795">RADIANS(SMALL(SQRT((지하철역사_IC!$D$2:$D$1282-표3_[[#This Row],[위도]])^2+(지하철역사_IC!$E$2:$E$1282-표3_[[#This Row],[경도]])^2),1))*6378137</f>
        <v>#VALUE!</v>
      </c>
      <c r="AI795" s="8" t="e" cm="1">
        <f t="array" ref="AI795">_xlfn.LET(_xlpm.data,(지하철역사_IC!$V$2:$V$225-표3_[[#This Row],[위도]])^2+(지하철역사_IC!$T$2:$T$225-표3_[[#This Row],[경도]])^2,INDEX(지하철역사_IC!$Q$2:$Q$439,MATCH(MIN(_xlpm.data),_xlpm.data,0)))</f>
        <v>#VALUE!</v>
      </c>
      <c r="AJ795" s="8" t="e" cm="1">
        <f t="array" ref="AJ795">_xlfn.TEXTJOIN(",",TRUE,IF(지하철역사_IC!$Q$2:$Q$439=AI795,지하철역사_IC!$P$2:$P$439,""))</f>
        <v>#VALUE!</v>
      </c>
      <c r="AK795" s="9" t="e" cm="1">
        <f t="array" ref="AK795">RADIANS(SMALL(SQRT((지하철역사_IC!$V$2:$V$439-표3_[[#This Row],[위도]])^2+(지하철역사_IC!$T$2:$T$439-표3_[[#This Row],[경도]])^2),1))*6378137</f>
        <v>#VALUE!</v>
      </c>
      <c r="AL795" t="str" cm="1">
        <f t="array" ref="AL7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5" t="e" cm="1">
        <f t="array" ref="AM795">kakaolatlon(표3_[[#This Row],[위도]],표3_[[#This Row],[경도]],"parcel")</f>
        <v>#VALUE!</v>
      </c>
      <c r="AN795" t="e">
        <f t="shared" si="64"/>
        <v>#VALUE!</v>
      </c>
      <c r="AO795" t="e">
        <f t="shared" si="65"/>
        <v>#VALUE!</v>
      </c>
      <c r="AP795" t="e">
        <f t="shared" si="66"/>
        <v>#VALUE!</v>
      </c>
      <c r="AQ795">
        <f t="shared" si="67"/>
        <v>9</v>
      </c>
      <c r="AR795" t="str">
        <f t="shared" si="68"/>
        <v>저</v>
      </c>
    </row>
    <row r="796" spans="32:44" x14ac:dyDescent="0.3">
      <c r="AF796" s="8" t="e" cm="1">
        <f t="array" ref="AF7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6" s="8" t="e" cm="1">
        <f t="array" ref="AG796">_xlfn.TEXTJOIN(",",TRUE,IF(지하철역사_IC!$B$2:$B$1282=AF796,지하철역사_IC!$A$2:$A$1282,""))</f>
        <v>#VALUE!</v>
      </c>
      <c r="AH796" s="9" t="e" cm="1">
        <f t="array" ref="AH796">RADIANS(SMALL(SQRT((지하철역사_IC!$D$2:$D$1282-표3_[[#This Row],[위도]])^2+(지하철역사_IC!$E$2:$E$1282-표3_[[#This Row],[경도]])^2),1))*6378137</f>
        <v>#VALUE!</v>
      </c>
      <c r="AI796" s="8" t="e" cm="1">
        <f t="array" ref="AI796">_xlfn.LET(_xlpm.data,(지하철역사_IC!$V$2:$V$225-표3_[[#This Row],[위도]])^2+(지하철역사_IC!$T$2:$T$225-표3_[[#This Row],[경도]])^2,INDEX(지하철역사_IC!$Q$2:$Q$439,MATCH(MIN(_xlpm.data),_xlpm.data,0)))</f>
        <v>#VALUE!</v>
      </c>
      <c r="AJ796" s="8" t="e" cm="1">
        <f t="array" ref="AJ796">_xlfn.TEXTJOIN(",",TRUE,IF(지하철역사_IC!$Q$2:$Q$439=AI796,지하철역사_IC!$P$2:$P$439,""))</f>
        <v>#VALUE!</v>
      </c>
      <c r="AK796" s="9" t="e" cm="1">
        <f t="array" ref="AK796">RADIANS(SMALL(SQRT((지하철역사_IC!$V$2:$V$439-표3_[[#This Row],[위도]])^2+(지하철역사_IC!$T$2:$T$439-표3_[[#This Row],[경도]])^2),1))*6378137</f>
        <v>#VALUE!</v>
      </c>
      <c r="AL796" t="str" cm="1">
        <f t="array" ref="AL7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6" t="e" cm="1">
        <f t="array" ref="AM796">kakaolatlon(표3_[[#This Row],[위도]],표3_[[#This Row],[경도]],"parcel")</f>
        <v>#VALUE!</v>
      </c>
      <c r="AN796" t="e">
        <f t="shared" si="64"/>
        <v>#VALUE!</v>
      </c>
      <c r="AO796" t="e">
        <f t="shared" si="65"/>
        <v>#VALUE!</v>
      </c>
      <c r="AP796" t="e">
        <f t="shared" si="66"/>
        <v>#VALUE!</v>
      </c>
      <c r="AQ796">
        <f t="shared" si="67"/>
        <v>9</v>
      </c>
      <c r="AR796" t="str">
        <f t="shared" si="68"/>
        <v>저</v>
      </c>
    </row>
    <row r="797" spans="32:44" x14ac:dyDescent="0.3">
      <c r="AF797" s="8" t="e" cm="1">
        <f t="array" ref="AF7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7" s="8" t="e" cm="1">
        <f t="array" ref="AG797">_xlfn.TEXTJOIN(",",TRUE,IF(지하철역사_IC!$B$2:$B$1282=AF797,지하철역사_IC!$A$2:$A$1282,""))</f>
        <v>#VALUE!</v>
      </c>
      <c r="AH797" s="9" t="e" cm="1">
        <f t="array" ref="AH797">RADIANS(SMALL(SQRT((지하철역사_IC!$D$2:$D$1282-표3_[[#This Row],[위도]])^2+(지하철역사_IC!$E$2:$E$1282-표3_[[#This Row],[경도]])^2),1))*6378137</f>
        <v>#VALUE!</v>
      </c>
      <c r="AI797" s="8" t="e" cm="1">
        <f t="array" ref="AI797">_xlfn.LET(_xlpm.data,(지하철역사_IC!$V$2:$V$225-표3_[[#This Row],[위도]])^2+(지하철역사_IC!$T$2:$T$225-표3_[[#This Row],[경도]])^2,INDEX(지하철역사_IC!$Q$2:$Q$439,MATCH(MIN(_xlpm.data),_xlpm.data,0)))</f>
        <v>#VALUE!</v>
      </c>
      <c r="AJ797" s="8" t="e" cm="1">
        <f t="array" ref="AJ797">_xlfn.TEXTJOIN(",",TRUE,IF(지하철역사_IC!$Q$2:$Q$439=AI797,지하철역사_IC!$P$2:$P$439,""))</f>
        <v>#VALUE!</v>
      </c>
      <c r="AK797" s="9" t="e" cm="1">
        <f t="array" ref="AK797">RADIANS(SMALL(SQRT((지하철역사_IC!$V$2:$V$439-표3_[[#This Row],[위도]])^2+(지하철역사_IC!$T$2:$T$439-표3_[[#This Row],[경도]])^2),1))*6378137</f>
        <v>#VALUE!</v>
      </c>
      <c r="AL797" t="str" cm="1">
        <f t="array" ref="AL7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7" t="e" cm="1">
        <f t="array" ref="AM797">kakaolatlon(표3_[[#This Row],[위도]],표3_[[#This Row],[경도]],"parcel")</f>
        <v>#VALUE!</v>
      </c>
      <c r="AN797" t="e">
        <f t="shared" si="64"/>
        <v>#VALUE!</v>
      </c>
      <c r="AO797" t="e">
        <f t="shared" si="65"/>
        <v>#VALUE!</v>
      </c>
      <c r="AP797" t="e">
        <f t="shared" si="66"/>
        <v>#VALUE!</v>
      </c>
      <c r="AQ797">
        <f t="shared" si="67"/>
        <v>9</v>
      </c>
      <c r="AR797" t="str">
        <f t="shared" si="68"/>
        <v>저</v>
      </c>
    </row>
    <row r="798" spans="32:44" x14ac:dyDescent="0.3">
      <c r="AF798" s="8" t="e" cm="1">
        <f t="array" ref="AF7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8" s="8" t="e" cm="1">
        <f t="array" ref="AG798">_xlfn.TEXTJOIN(",",TRUE,IF(지하철역사_IC!$B$2:$B$1282=AF798,지하철역사_IC!$A$2:$A$1282,""))</f>
        <v>#VALUE!</v>
      </c>
      <c r="AH798" s="9" t="e" cm="1">
        <f t="array" ref="AH798">RADIANS(SMALL(SQRT((지하철역사_IC!$D$2:$D$1282-표3_[[#This Row],[위도]])^2+(지하철역사_IC!$E$2:$E$1282-표3_[[#This Row],[경도]])^2),1))*6378137</f>
        <v>#VALUE!</v>
      </c>
      <c r="AI798" s="8" t="e" cm="1">
        <f t="array" ref="AI798">_xlfn.LET(_xlpm.data,(지하철역사_IC!$V$2:$V$225-표3_[[#This Row],[위도]])^2+(지하철역사_IC!$T$2:$T$225-표3_[[#This Row],[경도]])^2,INDEX(지하철역사_IC!$Q$2:$Q$439,MATCH(MIN(_xlpm.data),_xlpm.data,0)))</f>
        <v>#VALUE!</v>
      </c>
      <c r="AJ798" s="8" t="e" cm="1">
        <f t="array" ref="AJ798">_xlfn.TEXTJOIN(",",TRUE,IF(지하철역사_IC!$Q$2:$Q$439=AI798,지하철역사_IC!$P$2:$P$439,""))</f>
        <v>#VALUE!</v>
      </c>
      <c r="AK798" s="9" t="e" cm="1">
        <f t="array" ref="AK798">RADIANS(SMALL(SQRT((지하철역사_IC!$V$2:$V$439-표3_[[#This Row],[위도]])^2+(지하철역사_IC!$T$2:$T$439-표3_[[#This Row],[경도]])^2),1))*6378137</f>
        <v>#VALUE!</v>
      </c>
      <c r="AL798" t="str" cm="1">
        <f t="array" ref="AL7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8" t="e" cm="1">
        <f t="array" ref="AM798">kakaolatlon(표3_[[#This Row],[위도]],표3_[[#This Row],[경도]],"parcel")</f>
        <v>#VALUE!</v>
      </c>
      <c r="AN798" t="e">
        <f t="shared" si="64"/>
        <v>#VALUE!</v>
      </c>
      <c r="AO798" t="e">
        <f t="shared" si="65"/>
        <v>#VALUE!</v>
      </c>
      <c r="AP798" t="e">
        <f t="shared" si="66"/>
        <v>#VALUE!</v>
      </c>
      <c r="AQ798">
        <f t="shared" si="67"/>
        <v>9</v>
      </c>
      <c r="AR798" t="str">
        <f t="shared" si="68"/>
        <v>저</v>
      </c>
    </row>
    <row r="799" spans="32:44" x14ac:dyDescent="0.3">
      <c r="AF799" s="8" t="e" cm="1">
        <f t="array" ref="AF7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799" s="8" t="e" cm="1">
        <f t="array" ref="AG799">_xlfn.TEXTJOIN(",",TRUE,IF(지하철역사_IC!$B$2:$B$1282=AF799,지하철역사_IC!$A$2:$A$1282,""))</f>
        <v>#VALUE!</v>
      </c>
      <c r="AH799" s="9" t="e" cm="1">
        <f t="array" ref="AH799">RADIANS(SMALL(SQRT((지하철역사_IC!$D$2:$D$1282-표3_[[#This Row],[위도]])^2+(지하철역사_IC!$E$2:$E$1282-표3_[[#This Row],[경도]])^2),1))*6378137</f>
        <v>#VALUE!</v>
      </c>
      <c r="AI799" s="8" t="e" cm="1">
        <f t="array" ref="AI799">_xlfn.LET(_xlpm.data,(지하철역사_IC!$V$2:$V$225-표3_[[#This Row],[위도]])^2+(지하철역사_IC!$T$2:$T$225-표3_[[#This Row],[경도]])^2,INDEX(지하철역사_IC!$Q$2:$Q$439,MATCH(MIN(_xlpm.data),_xlpm.data,0)))</f>
        <v>#VALUE!</v>
      </c>
      <c r="AJ799" s="8" t="e" cm="1">
        <f t="array" ref="AJ799">_xlfn.TEXTJOIN(",",TRUE,IF(지하철역사_IC!$Q$2:$Q$439=AI799,지하철역사_IC!$P$2:$P$439,""))</f>
        <v>#VALUE!</v>
      </c>
      <c r="AK799" s="9" t="e" cm="1">
        <f t="array" ref="AK799">RADIANS(SMALL(SQRT((지하철역사_IC!$V$2:$V$439-표3_[[#This Row],[위도]])^2+(지하철역사_IC!$T$2:$T$439-표3_[[#This Row],[경도]])^2),1))*6378137</f>
        <v>#VALUE!</v>
      </c>
      <c r="AL799" t="str" cm="1">
        <f t="array" ref="AL7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799" t="e" cm="1">
        <f t="array" ref="AM799">kakaolatlon(표3_[[#This Row],[위도]],표3_[[#This Row],[경도]],"parcel")</f>
        <v>#VALUE!</v>
      </c>
      <c r="AN799" t="e">
        <f t="shared" si="64"/>
        <v>#VALUE!</v>
      </c>
      <c r="AO799" t="e">
        <f t="shared" si="65"/>
        <v>#VALUE!</v>
      </c>
      <c r="AP799" t="e">
        <f t="shared" si="66"/>
        <v>#VALUE!</v>
      </c>
      <c r="AQ799">
        <f t="shared" si="67"/>
        <v>9</v>
      </c>
      <c r="AR799" t="str">
        <f t="shared" si="68"/>
        <v>저</v>
      </c>
    </row>
    <row r="800" spans="32:44" x14ac:dyDescent="0.3">
      <c r="AF800" s="8" t="e" cm="1">
        <f t="array" ref="AF80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0" s="8" t="e" cm="1">
        <f t="array" ref="AG800">_xlfn.TEXTJOIN(",",TRUE,IF(지하철역사_IC!$B$2:$B$1282=AF800,지하철역사_IC!$A$2:$A$1282,""))</f>
        <v>#VALUE!</v>
      </c>
      <c r="AH800" s="9" t="e" cm="1">
        <f t="array" ref="AH800">RADIANS(SMALL(SQRT((지하철역사_IC!$D$2:$D$1282-표3_[[#This Row],[위도]])^2+(지하철역사_IC!$E$2:$E$1282-표3_[[#This Row],[경도]])^2),1))*6378137</f>
        <v>#VALUE!</v>
      </c>
      <c r="AI800" s="8" t="e" cm="1">
        <f t="array" ref="AI800">_xlfn.LET(_xlpm.data,(지하철역사_IC!$V$2:$V$225-표3_[[#This Row],[위도]])^2+(지하철역사_IC!$T$2:$T$225-표3_[[#This Row],[경도]])^2,INDEX(지하철역사_IC!$Q$2:$Q$439,MATCH(MIN(_xlpm.data),_xlpm.data,0)))</f>
        <v>#VALUE!</v>
      </c>
      <c r="AJ800" s="8" t="e" cm="1">
        <f t="array" ref="AJ800">_xlfn.TEXTJOIN(",",TRUE,IF(지하철역사_IC!$Q$2:$Q$439=AI800,지하철역사_IC!$P$2:$P$439,""))</f>
        <v>#VALUE!</v>
      </c>
      <c r="AK800" s="9" t="e" cm="1">
        <f t="array" ref="AK800">RADIANS(SMALL(SQRT((지하철역사_IC!$V$2:$V$439-표3_[[#This Row],[위도]])^2+(지하철역사_IC!$T$2:$T$439-표3_[[#This Row],[경도]])^2),1))*6378137</f>
        <v>#VALUE!</v>
      </c>
      <c r="AL800" t="str" cm="1">
        <f t="array" ref="AL80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0" t="e" cm="1">
        <f t="array" ref="AM800">kakaolatlon(표3_[[#This Row],[위도]],표3_[[#This Row],[경도]],"parcel")</f>
        <v>#VALUE!</v>
      </c>
      <c r="AN800" t="e">
        <f t="shared" si="64"/>
        <v>#VALUE!</v>
      </c>
      <c r="AO800" t="e">
        <f t="shared" si="65"/>
        <v>#VALUE!</v>
      </c>
      <c r="AP800" t="e">
        <f t="shared" si="66"/>
        <v>#VALUE!</v>
      </c>
      <c r="AQ800">
        <f t="shared" si="67"/>
        <v>9</v>
      </c>
      <c r="AR800" t="str">
        <f t="shared" si="68"/>
        <v>저</v>
      </c>
    </row>
    <row r="801" spans="32:44" x14ac:dyDescent="0.3">
      <c r="AF801" s="8" t="e" cm="1">
        <f t="array" ref="AF80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1" s="8" t="e" cm="1">
        <f t="array" ref="AG801">_xlfn.TEXTJOIN(",",TRUE,IF(지하철역사_IC!$B$2:$B$1282=AF801,지하철역사_IC!$A$2:$A$1282,""))</f>
        <v>#VALUE!</v>
      </c>
      <c r="AH801" s="9" t="e" cm="1">
        <f t="array" ref="AH801">RADIANS(SMALL(SQRT((지하철역사_IC!$D$2:$D$1282-표3_[[#This Row],[위도]])^2+(지하철역사_IC!$E$2:$E$1282-표3_[[#This Row],[경도]])^2),1))*6378137</f>
        <v>#VALUE!</v>
      </c>
      <c r="AI801" s="8" t="e" cm="1">
        <f t="array" ref="AI801">_xlfn.LET(_xlpm.data,(지하철역사_IC!$V$2:$V$225-표3_[[#This Row],[위도]])^2+(지하철역사_IC!$T$2:$T$225-표3_[[#This Row],[경도]])^2,INDEX(지하철역사_IC!$Q$2:$Q$439,MATCH(MIN(_xlpm.data),_xlpm.data,0)))</f>
        <v>#VALUE!</v>
      </c>
      <c r="AJ801" s="8" t="e" cm="1">
        <f t="array" ref="AJ801">_xlfn.TEXTJOIN(",",TRUE,IF(지하철역사_IC!$Q$2:$Q$439=AI801,지하철역사_IC!$P$2:$P$439,""))</f>
        <v>#VALUE!</v>
      </c>
      <c r="AK801" s="9" t="e" cm="1">
        <f t="array" ref="AK801">RADIANS(SMALL(SQRT((지하철역사_IC!$V$2:$V$439-표3_[[#This Row],[위도]])^2+(지하철역사_IC!$T$2:$T$439-표3_[[#This Row],[경도]])^2),1))*6378137</f>
        <v>#VALUE!</v>
      </c>
      <c r="AL801" t="str" cm="1">
        <f t="array" ref="AL80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1" t="e" cm="1">
        <f t="array" ref="AM801">kakaolatlon(표3_[[#This Row],[위도]],표3_[[#This Row],[경도]],"parcel")</f>
        <v>#VALUE!</v>
      </c>
      <c r="AN801" t="e">
        <f t="shared" si="64"/>
        <v>#VALUE!</v>
      </c>
      <c r="AO801" t="e">
        <f t="shared" si="65"/>
        <v>#VALUE!</v>
      </c>
      <c r="AP801" t="e">
        <f t="shared" si="66"/>
        <v>#VALUE!</v>
      </c>
      <c r="AQ801">
        <f t="shared" si="67"/>
        <v>9</v>
      </c>
      <c r="AR801" t="str">
        <f t="shared" si="68"/>
        <v>저</v>
      </c>
    </row>
    <row r="802" spans="32:44" x14ac:dyDescent="0.3">
      <c r="AF802" s="8" t="e" cm="1">
        <f t="array" ref="AF80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2" s="8" t="e" cm="1">
        <f t="array" ref="AG802">_xlfn.TEXTJOIN(",",TRUE,IF(지하철역사_IC!$B$2:$B$1282=AF802,지하철역사_IC!$A$2:$A$1282,""))</f>
        <v>#VALUE!</v>
      </c>
      <c r="AH802" s="9" t="e" cm="1">
        <f t="array" ref="AH802">RADIANS(SMALL(SQRT((지하철역사_IC!$D$2:$D$1282-표3_[[#This Row],[위도]])^2+(지하철역사_IC!$E$2:$E$1282-표3_[[#This Row],[경도]])^2),1))*6378137</f>
        <v>#VALUE!</v>
      </c>
      <c r="AI802" s="8" t="e" cm="1">
        <f t="array" ref="AI802">_xlfn.LET(_xlpm.data,(지하철역사_IC!$V$2:$V$225-표3_[[#This Row],[위도]])^2+(지하철역사_IC!$T$2:$T$225-표3_[[#This Row],[경도]])^2,INDEX(지하철역사_IC!$Q$2:$Q$439,MATCH(MIN(_xlpm.data),_xlpm.data,0)))</f>
        <v>#VALUE!</v>
      </c>
      <c r="AJ802" s="8" t="e" cm="1">
        <f t="array" ref="AJ802">_xlfn.TEXTJOIN(",",TRUE,IF(지하철역사_IC!$Q$2:$Q$439=AI802,지하철역사_IC!$P$2:$P$439,""))</f>
        <v>#VALUE!</v>
      </c>
      <c r="AK802" s="9" t="e" cm="1">
        <f t="array" ref="AK802">RADIANS(SMALL(SQRT((지하철역사_IC!$V$2:$V$439-표3_[[#This Row],[위도]])^2+(지하철역사_IC!$T$2:$T$439-표3_[[#This Row],[경도]])^2),1))*6378137</f>
        <v>#VALUE!</v>
      </c>
      <c r="AL802" t="str" cm="1">
        <f t="array" ref="AL80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2" t="e" cm="1">
        <f t="array" ref="AM802">kakaolatlon(표3_[[#This Row],[위도]],표3_[[#This Row],[경도]],"parcel")</f>
        <v>#VALUE!</v>
      </c>
      <c r="AN802" t="e">
        <f t="shared" si="64"/>
        <v>#VALUE!</v>
      </c>
      <c r="AO802" t="e">
        <f t="shared" si="65"/>
        <v>#VALUE!</v>
      </c>
      <c r="AP802" t="e">
        <f t="shared" si="66"/>
        <v>#VALUE!</v>
      </c>
      <c r="AQ802">
        <f t="shared" si="67"/>
        <v>9</v>
      </c>
      <c r="AR802" t="str">
        <f t="shared" si="68"/>
        <v>저</v>
      </c>
    </row>
    <row r="803" spans="32:44" x14ac:dyDescent="0.3">
      <c r="AF803" s="8" t="e" cm="1">
        <f t="array" ref="AF80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3" s="8" t="e" cm="1">
        <f t="array" ref="AG803">_xlfn.TEXTJOIN(",",TRUE,IF(지하철역사_IC!$B$2:$B$1282=AF803,지하철역사_IC!$A$2:$A$1282,""))</f>
        <v>#VALUE!</v>
      </c>
      <c r="AH803" s="9" t="e" cm="1">
        <f t="array" ref="AH803">RADIANS(SMALL(SQRT((지하철역사_IC!$D$2:$D$1282-표3_[[#This Row],[위도]])^2+(지하철역사_IC!$E$2:$E$1282-표3_[[#This Row],[경도]])^2),1))*6378137</f>
        <v>#VALUE!</v>
      </c>
      <c r="AI803" s="8" t="e" cm="1">
        <f t="array" ref="AI803">_xlfn.LET(_xlpm.data,(지하철역사_IC!$V$2:$V$225-표3_[[#This Row],[위도]])^2+(지하철역사_IC!$T$2:$T$225-표3_[[#This Row],[경도]])^2,INDEX(지하철역사_IC!$Q$2:$Q$439,MATCH(MIN(_xlpm.data),_xlpm.data,0)))</f>
        <v>#VALUE!</v>
      </c>
      <c r="AJ803" s="8" t="e" cm="1">
        <f t="array" ref="AJ803">_xlfn.TEXTJOIN(",",TRUE,IF(지하철역사_IC!$Q$2:$Q$439=AI803,지하철역사_IC!$P$2:$P$439,""))</f>
        <v>#VALUE!</v>
      </c>
      <c r="AK803" s="9" t="e" cm="1">
        <f t="array" ref="AK803">RADIANS(SMALL(SQRT((지하철역사_IC!$V$2:$V$439-표3_[[#This Row],[위도]])^2+(지하철역사_IC!$T$2:$T$439-표3_[[#This Row],[경도]])^2),1))*6378137</f>
        <v>#VALUE!</v>
      </c>
      <c r="AL803" t="str" cm="1">
        <f t="array" ref="AL80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3" t="e" cm="1">
        <f t="array" ref="AM803">kakaolatlon(표3_[[#This Row],[위도]],표3_[[#This Row],[경도]],"parcel")</f>
        <v>#VALUE!</v>
      </c>
      <c r="AN803" t="e">
        <f t="shared" si="64"/>
        <v>#VALUE!</v>
      </c>
      <c r="AO803" t="e">
        <f t="shared" si="65"/>
        <v>#VALUE!</v>
      </c>
      <c r="AP803" t="e">
        <f t="shared" si="66"/>
        <v>#VALUE!</v>
      </c>
      <c r="AQ803">
        <f t="shared" si="67"/>
        <v>9</v>
      </c>
      <c r="AR803" t="str">
        <f t="shared" si="68"/>
        <v>저</v>
      </c>
    </row>
    <row r="804" spans="32:44" x14ac:dyDescent="0.3">
      <c r="AF804" s="8" t="e" cm="1">
        <f t="array" ref="AF80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4" s="8" t="e" cm="1">
        <f t="array" ref="AG804">_xlfn.TEXTJOIN(",",TRUE,IF(지하철역사_IC!$B$2:$B$1282=AF804,지하철역사_IC!$A$2:$A$1282,""))</f>
        <v>#VALUE!</v>
      </c>
      <c r="AH804" s="9" t="e" cm="1">
        <f t="array" ref="AH804">RADIANS(SMALL(SQRT((지하철역사_IC!$D$2:$D$1282-표3_[[#This Row],[위도]])^2+(지하철역사_IC!$E$2:$E$1282-표3_[[#This Row],[경도]])^2),1))*6378137</f>
        <v>#VALUE!</v>
      </c>
      <c r="AI804" s="8" t="e" cm="1">
        <f t="array" ref="AI804">_xlfn.LET(_xlpm.data,(지하철역사_IC!$V$2:$V$225-표3_[[#This Row],[위도]])^2+(지하철역사_IC!$T$2:$T$225-표3_[[#This Row],[경도]])^2,INDEX(지하철역사_IC!$Q$2:$Q$439,MATCH(MIN(_xlpm.data),_xlpm.data,0)))</f>
        <v>#VALUE!</v>
      </c>
      <c r="AJ804" s="8" t="e" cm="1">
        <f t="array" ref="AJ804">_xlfn.TEXTJOIN(",",TRUE,IF(지하철역사_IC!$Q$2:$Q$439=AI804,지하철역사_IC!$P$2:$P$439,""))</f>
        <v>#VALUE!</v>
      </c>
      <c r="AK804" s="9" t="e" cm="1">
        <f t="array" ref="AK804">RADIANS(SMALL(SQRT((지하철역사_IC!$V$2:$V$439-표3_[[#This Row],[위도]])^2+(지하철역사_IC!$T$2:$T$439-표3_[[#This Row],[경도]])^2),1))*6378137</f>
        <v>#VALUE!</v>
      </c>
      <c r="AL804" t="str" cm="1">
        <f t="array" ref="AL80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4" t="e" cm="1">
        <f t="array" ref="AM804">kakaolatlon(표3_[[#This Row],[위도]],표3_[[#This Row],[경도]],"parcel")</f>
        <v>#VALUE!</v>
      </c>
      <c r="AN804" t="e">
        <f t="shared" si="64"/>
        <v>#VALUE!</v>
      </c>
      <c r="AO804" t="e">
        <f t="shared" si="65"/>
        <v>#VALUE!</v>
      </c>
      <c r="AP804" t="e">
        <f t="shared" si="66"/>
        <v>#VALUE!</v>
      </c>
      <c r="AQ804">
        <f t="shared" si="67"/>
        <v>9</v>
      </c>
      <c r="AR804" t="str">
        <f t="shared" si="68"/>
        <v>저</v>
      </c>
    </row>
    <row r="805" spans="32:44" x14ac:dyDescent="0.3">
      <c r="AF805" s="8" t="e" cm="1">
        <f t="array" ref="AF80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5" s="8" t="e" cm="1">
        <f t="array" ref="AG805">_xlfn.TEXTJOIN(",",TRUE,IF(지하철역사_IC!$B$2:$B$1282=AF805,지하철역사_IC!$A$2:$A$1282,""))</f>
        <v>#VALUE!</v>
      </c>
      <c r="AH805" s="9" t="e" cm="1">
        <f t="array" ref="AH805">RADIANS(SMALL(SQRT((지하철역사_IC!$D$2:$D$1282-표3_[[#This Row],[위도]])^2+(지하철역사_IC!$E$2:$E$1282-표3_[[#This Row],[경도]])^2),1))*6378137</f>
        <v>#VALUE!</v>
      </c>
      <c r="AI805" s="8" t="e" cm="1">
        <f t="array" ref="AI805">_xlfn.LET(_xlpm.data,(지하철역사_IC!$V$2:$V$225-표3_[[#This Row],[위도]])^2+(지하철역사_IC!$T$2:$T$225-표3_[[#This Row],[경도]])^2,INDEX(지하철역사_IC!$Q$2:$Q$439,MATCH(MIN(_xlpm.data),_xlpm.data,0)))</f>
        <v>#VALUE!</v>
      </c>
      <c r="AJ805" s="8" t="e" cm="1">
        <f t="array" ref="AJ805">_xlfn.TEXTJOIN(",",TRUE,IF(지하철역사_IC!$Q$2:$Q$439=AI805,지하철역사_IC!$P$2:$P$439,""))</f>
        <v>#VALUE!</v>
      </c>
      <c r="AK805" s="9" t="e" cm="1">
        <f t="array" ref="AK805">RADIANS(SMALL(SQRT((지하철역사_IC!$V$2:$V$439-표3_[[#This Row],[위도]])^2+(지하철역사_IC!$T$2:$T$439-표3_[[#This Row],[경도]])^2),1))*6378137</f>
        <v>#VALUE!</v>
      </c>
      <c r="AL805" t="str" cm="1">
        <f t="array" ref="AL80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5" t="e" cm="1">
        <f t="array" ref="AM805">kakaolatlon(표3_[[#This Row],[위도]],표3_[[#This Row],[경도]],"parcel")</f>
        <v>#VALUE!</v>
      </c>
      <c r="AN805" t="e">
        <f t="shared" si="64"/>
        <v>#VALUE!</v>
      </c>
      <c r="AO805" t="e">
        <f t="shared" si="65"/>
        <v>#VALUE!</v>
      </c>
      <c r="AP805" t="e">
        <f t="shared" si="66"/>
        <v>#VALUE!</v>
      </c>
      <c r="AQ805">
        <f t="shared" si="67"/>
        <v>9</v>
      </c>
      <c r="AR805" t="str">
        <f t="shared" si="68"/>
        <v>저</v>
      </c>
    </row>
    <row r="806" spans="32:44" x14ac:dyDescent="0.3">
      <c r="AF806" s="8" t="e" cm="1">
        <f t="array" ref="AF80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6" s="8" t="e" cm="1">
        <f t="array" ref="AG806">_xlfn.TEXTJOIN(",",TRUE,IF(지하철역사_IC!$B$2:$B$1282=AF806,지하철역사_IC!$A$2:$A$1282,""))</f>
        <v>#VALUE!</v>
      </c>
      <c r="AH806" s="9" t="e" cm="1">
        <f t="array" ref="AH806">RADIANS(SMALL(SQRT((지하철역사_IC!$D$2:$D$1282-표3_[[#This Row],[위도]])^2+(지하철역사_IC!$E$2:$E$1282-표3_[[#This Row],[경도]])^2),1))*6378137</f>
        <v>#VALUE!</v>
      </c>
      <c r="AI806" s="8" t="e" cm="1">
        <f t="array" ref="AI806">_xlfn.LET(_xlpm.data,(지하철역사_IC!$V$2:$V$225-표3_[[#This Row],[위도]])^2+(지하철역사_IC!$T$2:$T$225-표3_[[#This Row],[경도]])^2,INDEX(지하철역사_IC!$Q$2:$Q$439,MATCH(MIN(_xlpm.data),_xlpm.data,0)))</f>
        <v>#VALUE!</v>
      </c>
      <c r="AJ806" s="8" t="e" cm="1">
        <f t="array" ref="AJ806">_xlfn.TEXTJOIN(",",TRUE,IF(지하철역사_IC!$Q$2:$Q$439=AI806,지하철역사_IC!$P$2:$P$439,""))</f>
        <v>#VALUE!</v>
      </c>
      <c r="AK806" s="9" t="e" cm="1">
        <f t="array" ref="AK806">RADIANS(SMALL(SQRT((지하철역사_IC!$V$2:$V$439-표3_[[#This Row],[위도]])^2+(지하철역사_IC!$T$2:$T$439-표3_[[#This Row],[경도]])^2),1))*6378137</f>
        <v>#VALUE!</v>
      </c>
      <c r="AL806" t="str" cm="1">
        <f t="array" ref="AL80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6" t="e" cm="1">
        <f t="array" ref="AM806">kakaolatlon(표3_[[#This Row],[위도]],표3_[[#This Row],[경도]],"parcel")</f>
        <v>#VALUE!</v>
      </c>
      <c r="AN806" t="e">
        <f t="shared" si="64"/>
        <v>#VALUE!</v>
      </c>
      <c r="AO806" t="e">
        <f t="shared" si="65"/>
        <v>#VALUE!</v>
      </c>
      <c r="AP806" t="e">
        <f t="shared" si="66"/>
        <v>#VALUE!</v>
      </c>
      <c r="AQ806">
        <f t="shared" si="67"/>
        <v>9</v>
      </c>
      <c r="AR806" t="str">
        <f t="shared" si="68"/>
        <v>저</v>
      </c>
    </row>
    <row r="807" spans="32:44" x14ac:dyDescent="0.3">
      <c r="AF807" s="8" t="e" cm="1">
        <f t="array" ref="AF80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7" s="8" t="e" cm="1">
        <f t="array" ref="AG807">_xlfn.TEXTJOIN(",",TRUE,IF(지하철역사_IC!$B$2:$B$1282=AF807,지하철역사_IC!$A$2:$A$1282,""))</f>
        <v>#VALUE!</v>
      </c>
      <c r="AH807" s="9" t="e" cm="1">
        <f t="array" ref="AH807">RADIANS(SMALL(SQRT((지하철역사_IC!$D$2:$D$1282-표3_[[#This Row],[위도]])^2+(지하철역사_IC!$E$2:$E$1282-표3_[[#This Row],[경도]])^2),1))*6378137</f>
        <v>#VALUE!</v>
      </c>
      <c r="AI807" s="8" t="e" cm="1">
        <f t="array" ref="AI807">_xlfn.LET(_xlpm.data,(지하철역사_IC!$V$2:$V$225-표3_[[#This Row],[위도]])^2+(지하철역사_IC!$T$2:$T$225-표3_[[#This Row],[경도]])^2,INDEX(지하철역사_IC!$Q$2:$Q$439,MATCH(MIN(_xlpm.data),_xlpm.data,0)))</f>
        <v>#VALUE!</v>
      </c>
      <c r="AJ807" s="8" t="e" cm="1">
        <f t="array" ref="AJ807">_xlfn.TEXTJOIN(",",TRUE,IF(지하철역사_IC!$Q$2:$Q$439=AI807,지하철역사_IC!$P$2:$P$439,""))</f>
        <v>#VALUE!</v>
      </c>
      <c r="AK807" s="9" t="e" cm="1">
        <f t="array" ref="AK807">RADIANS(SMALL(SQRT((지하철역사_IC!$V$2:$V$439-표3_[[#This Row],[위도]])^2+(지하철역사_IC!$T$2:$T$439-표3_[[#This Row],[경도]])^2),1))*6378137</f>
        <v>#VALUE!</v>
      </c>
      <c r="AL807" t="str" cm="1">
        <f t="array" ref="AL80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7" t="e" cm="1">
        <f t="array" ref="AM807">kakaolatlon(표3_[[#This Row],[위도]],표3_[[#This Row],[경도]],"parcel")</f>
        <v>#VALUE!</v>
      </c>
      <c r="AN807" t="e">
        <f t="shared" si="64"/>
        <v>#VALUE!</v>
      </c>
      <c r="AO807" t="e">
        <f t="shared" si="65"/>
        <v>#VALUE!</v>
      </c>
      <c r="AP807" t="e">
        <f t="shared" si="66"/>
        <v>#VALUE!</v>
      </c>
      <c r="AQ807">
        <f t="shared" si="67"/>
        <v>9</v>
      </c>
      <c r="AR807" t="str">
        <f t="shared" si="68"/>
        <v>저</v>
      </c>
    </row>
    <row r="808" spans="32:44" x14ac:dyDescent="0.3">
      <c r="AF808" s="8" t="e" cm="1">
        <f t="array" ref="AF80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8" s="8" t="e" cm="1">
        <f t="array" ref="AG808">_xlfn.TEXTJOIN(",",TRUE,IF(지하철역사_IC!$B$2:$B$1282=AF808,지하철역사_IC!$A$2:$A$1282,""))</f>
        <v>#VALUE!</v>
      </c>
      <c r="AH808" s="9" t="e" cm="1">
        <f t="array" ref="AH808">RADIANS(SMALL(SQRT((지하철역사_IC!$D$2:$D$1282-표3_[[#This Row],[위도]])^2+(지하철역사_IC!$E$2:$E$1282-표3_[[#This Row],[경도]])^2),1))*6378137</f>
        <v>#VALUE!</v>
      </c>
      <c r="AI808" s="8" t="e" cm="1">
        <f t="array" ref="AI808">_xlfn.LET(_xlpm.data,(지하철역사_IC!$V$2:$V$225-표3_[[#This Row],[위도]])^2+(지하철역사_IC!$T$2:$T$225-표3_[[#This Row],[경도]])^2,INDEX(지하철역사_IC!$Q$2:$Q$439,MATCH(MIN(_xlpm.data),_xlpm.data,0)))</f>
        <v>#VALUE!</v>
      </c>
      <c r="AJ808" s="8" t="e" cm="1">
        <f t="array" ref="AJ808">_xlfn.TEXTJOIN(",",TRUE,IF(지하철역사_IC!$Q$2:$Q$439=AI808,지하철역사_IC!$P$2:$P$439,""))</f>
        <v>#VALUE!</v>
      </c>
      <c r="AK808" s="9" t="e" cm="1">
        <f t="array" ref="AK808">RADIANS(SMALL(SQRT((지하철역사_IC!$V$2:$V$439-표3_[[#This Row],[위도]])^2+(지하철역사_IC!$T$2:$T$439-표3_[[#This Row],[경도]])^2),1))*6378137</f>
        <v>#VALUE!</v>
      </c>
      <c r="AL808" t="str" cm="1">
        <f t="array" ref="AL80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8" t="e" cm="1">
        <f t="array" ref="AM808">kakaolatlon(표3_[[#This Row],[위도]],표3_[[#This Row],[경도]],"parcel")</f>
        <v>#VALUE!</v>
      </c>
      <c r="AN808" t="e">
        <f t="shared" si="64"/>
        <v>#VALUE!</v>
      </c>
      <c r="AO808" t="e">
        <f t="shared" si="65"/>
        <v>#VALUE!</v>
      </c>
      <c r="AP808" t="e">
        <f t="shared" si="66"/>
        <v>#VALUE!</v>
      </c>
      <c r="AQ808">
        <f t="shared" si="67"/>
        <v>9</v>
      </c>
      <c r="AR808" t="str">
        <f t="shared" si="68"/>
        <v>저</v>
      </c>
    </row>
    <row r="809" spans="32:44" x14ac:dyDescent="0.3">
      <c r="AF809" s="8" t="e" cm="1">
        <f t="array" ref="AF80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09" s="8" t="e" cm="1">
        <f t="array" ref="AG809">_xlfn.TEXTJOIN(",",TRUE,IF(지하철역사_IC!$B$2:$B$1282=AF809,지하철역사_IC!$A$2:$A$1282,""))</f>
        <v>#VALUE!</v>
      </c>
      <c r="AH809" s="9" t="e" cm="1">
        <f t="array" ref="AH809">RADIANS(SMALL(SQRT((지하철역사_IC!$D$2:$D$1282-표3_[[#This Row],[위도]])^2+(지하철역사_IC!$E$2:$E$1282-표3_[[#This Row],[경도]])^2),1))*6378137</f>
        <v>#VALUE!</v>
      </c>
      <c r="AI809" s="8" t="e" cm="1">
        <f t="array" ref="AI809">_xlfn.LET(_xlpm.data,(지하철역사_IC!$V$2:$V$225-표3_[[#This Row],[위도]])^2+(지하철역사_IC!$T$2:$T$225-표3_[[#This Row],[경도]])^2,INDEX(지하철역사_IC!$Q$2:$Q$439,MATCH(MIN(_xlpm.data),_xlpm.data,0)))</f>
        <v>#VALUE!</v>
      </c>
      <c r="AJ809" s="8" t="e" cm="1">
        <f t="array" ref="AJ809">_xlfn.TEXTJOIN(",",TRUE,IF(지하철역사_IC!$Q$2:$Q$439=AI809,지하철역사_IC!$P$2:$P$439,""))</f>
        <v>#VALUE!</v>
      </c>
      <c r="AK809" s="9" t="e" cm="1">
        <f t="array" ref="AK809">RADIANS(SMALL(SQRT((지하철역사_IC!$V$2:$V$439-표3_[[#This Row],[위도]])^2+(지하철역사_IC!$T$2:$T$439-표3_[[#This Row],[경도]])^2),1))*6378137</f>
        <v>#VALUE!</v>
      </c>
      <c r="AL809" t="str" cm="1">
        <f t="array" ref="AL80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09" t="e" cm="1">
        <f t="array" ref="AM809">kakaolatlon(표3_[[#This Row],[위도]],표3_[[#This Row],[경도]],"parcel")</f>
        <v>#VALUE!</v>
      </c>
      <c r="AN809" t="e">
        <f t="shared" si="64"/>
        <v>#VALUE!</v>
      </c>
      <c r="AO809" t="e">
        <f t="shared" si="65"/>
        <v>#VALUE!</v>
      </c>
      <c r="AP809" t="e">
        <f t="shared" si="66"/>
        <v>#VALUE!</v>
      </c>
      <c r="AQ809">
        <f t="shared" si="67"/>
        <v>9</v>
      </c>
      <c r="AR809" t="str">
        <f t="shared" si="68"/>
        <v>저</v>
      </c>
    </row>
    <row r="810" spans="32:44" x14ac:dyDescent="0.3">
      <c r="AF810" s="8" t="e" cm="1">
        <f t="array" ref="AF81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0" s="8" t="e" cm="1">
        <f t="array" ref="AG810">_xlfn.TEXTJOIN(",",TRUE,IF(지하철역사_IC!$B$2:$B$1282=AF810,지하철역사_IC!$A$2:$A$1282,""))</f>
        <v>#VALUE!</v>
      </c>
      <c r="AH810" s="9" t="e" cm="1">
        <f t="array" ref="AH810">RADIANS(SMALL(SQRT((지하철역사_IC!$D$2:$D$1282-표3_[[#This Row],[위도]])^2+(지하철역사_IC!$E$2:$E$1282-표3_[[#This Row],[경도]])^2),1))*6378137</f>
        <v>#VALUE!</v>
      </c>
      <c r="AI810" s="8" t="e" cm="1">
        <f t="array" ref="AI810">_xlfn.LET(_xlpm.data,(지하철역사_IC!$V$2:$V$225-표3_[[#This Row],[위도]])^2+(지하철역사_IC!$T$2:$T$225-표3_[[#This Row],[경도]])^2,INDEX(지하철역사_IC!$Q$2:$Q$439,MATCH(MIN(_xlpm.data),_xlpm.data,0)))</f>
        <v>#VALUE!</v>
      </c>
      <c r="AJ810" s="8" t="e" cm="1">
        <f t="array" ref="AJ810">_xlfn.TEXTJOIN(",",TRUE,IF(지하철역사_IC!$Q$2:$Q$439=AI810,지하철역사_IC!$P$2:$P$439,""))</f>
        <v>#VALUE!</v>
      </c>
      <c r="AK810" s="9" t="e" cm="1">
        <f t="array" ref="AK810">RADIANS(SMALL(SQRT((지하철역사_IC!$V$2:$V$439-표3_[[#This Row],[위도]])^2+(지하철역사_IC!$T$2:$T$439-표3_[[#This Row],[경도]])^2),1))*6378137</f>
        <v>#VALUE!</v>
      </c>
      <c r="AL810" t="str" cm="1">
        <f t="array" ref="AL81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0" t="e" cm="1">
        <f t="array" ref="AM810">kakaolatlon(표3_[[#This Row],[위도]],표3_[[#This Row],[경도]],"parcel")</f>
        <v>#VALUE!</v>
      </c>
      <c r="AN810" t="e">
        <f t="shared" si="64"/>
        <v>#VALUE!</v>
      </c>
      <c r="AO810" t="e">
        <f t="shared" si="65"/>
        <v>#VALUE!</v>
      </c>
      <c r="AP810" t="e">
        <f t="shared" si="66"/>
        <v>#VALUE!</v>
      </c>
      <c r="AQ810">
        <f t="shared" si="67"/>
        <v>9</v>
      </c>
      <c r="AR810" t="str">
        <f t="shared" si="68"/>
        <v>저</v>
      </c>
    </row>
    <row r="811" spans="32:44" x14ac:dyDescent="0.3">
      <c r="AF811" s="8" t="e" cm="1">
        <f t="array" ref="AF81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1" s="8" t="e" cm="1">
        <f t="array" ref="AG811">_xlfn.TEXTJOIN(",",TRUE,IF(지하철역사_IC!$B$2:$B$1282=AF811,지하철역사_IC!$A$2:$A$1282,""))</f>
        <v>#VALUE!</v>
      </c>
      <c r="AH811" s="9" t="e" cm="1">
        <f t="array" ref="AH811">RADIANS(SMALL(SQRT((지하철역사_IC!$D$2:$D$1282-표3_[[#This Row],[위도]])^2+(지하철역사_IC!$E$2:$E$1282-표3_[[#This Row],[경도]])^2),1))*6378137</f>
        <v>#VALUE!</v>
      </c>
      <c r="AI811" s="8" t="e" cm="1">
        <f t="array" ref="AI811">_xlfn.LET(_xlpm.data,(지하철역사_IC!$V$2:$V$225-표3_[[#This Row],[위도]])^2+(지하철역사_IC!$T$2:$T$225-표3_[[#This Row],[경도]])^2,INDEX(지하철역사_IC!$Q$2:$Q$439,MATCH(MIN(_xlpm.data),_xlpm.data,0)))</f>
        <v>#VALUE!</v>
      </c>
      <c r="AJ811" s="8" t="e" cm="1">
        <f t="array" ref="AJ811">_xlfn.TEXTJOIN(",",TRUE,IF(지하철역사_IC!$Q$2:$Q$439=AI811,지하철역사_IC!$P$2:$P$439,""))</f>
        <v>#VALUE!</v>
      </c>
      <c r="AK811" s="9" t="e" cm="1">
        <f t="array" ref="AK811">RADIANS(SMALL(SQRT((지하철역사_IC!$V$2:$V$439-표3_[[#This Row],[위도]])^2+(지하철역사_IC!$T$2:$T$439-표3_[[#This Row],[경도]])^2),1))*6378137</f>
        <v>#VALUE!</v>
      </c>
      <c r="AL811" t="str" cm="1">
        <f t="array" ref="AL81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1" t="e" cm="1">
        <f t="array" ref="AM811">kakaolatlon(표3_[[#This Row],[위도]],표3_[[#This Row],[경도]],"parcel")</f>
        <v>#VALUE!</v>
      </c>
      <c r="AN811" t="e">
        <f t="shared" si="64"/>
        <v>#VALUE!</v>
      </c>
      <c r="AO811" t="e">
        <f t="shared" si="65"/>
        <v>#VALUE!</v>
      </c>
      <c r="AP811" t="e">
        <f t="shared" si="66"/>
        <v>#VALUE!</v>
      </c>
      <c r="AQ811">
        <f t="shared" si="67"/>
        <v>9</v>
      </c>
      <c r="AR811" t="str">
        <f t="shared" si="68"/>
        <v>저</v>
      </c>
    </row>
    <row r="812" spans="32:44" x14ac:dyDescent="0.3">
      <c r="AF812" s="8" t="e" cm="1">
        <f t="array" ref="AF81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2" s="8" t="e" cm="1">
        <f t="array" ref="AG812">_xlfn.TEXTJOIN(",",TRUE,IF(지하철역사_IC!$B$2:$B$1282=AF812,지하철역사_IC!$A$2:$A$1282,""))</f>
        <v>#VALUE!</v>
      </c>
      <c r="AH812" s="9" t="e" cm="1">
        <f t="array" ref="AH812">RADIANS(SMALL(SQRT((지하철역사_IC!$D$2:$D$1282-표3_[[#This Row],[위도]])^2+(지하철역사_IC!$E$2:$E$1282-표3_[[#This Row],[경도]])^2),1))*6378137</f>
        <v>#VALUE!</v>
      </c>
      <c r="AI812" s="8" t="e" cm="1">
        <f t="array" ref="AI812">_xlfn.LET(_xlpm.data,(지하철역사_IC!$V$2:$V$225-표3_[[#This Row],[위도]])^2+(지하철역사_IC!$T$2:$T$225-표3_[[#This Row],[경도]])^2,INDEX(지하철역사_IC!$Q$2:$Q$439,MATCH(MIN(_xlpm.data),_xlpm.data,0)))</f>
        <v>#VALUE!</v>
      </c>
      <c r="AJ812" s="8" t="e" cm="1">
        <f t="array" ref="AJ812">_xlfn.TEXTJOIN(",",TRUE,IF(지하철역사_IC!$Q$2:$Q$439=AI812,지하철역사_IC!$P$2:$P$439,""))</f>
        <v>#VALUE!</v>
      </c>
      <c r="AK812" s="9" t="e" cm="1">
        <f t="array" ref="AK812">RADIANS(SMALL(SQRT((지하철역사_IC!$V$2:$V$439-표3_[[#This Row],[위도]])^2+(지하철역사_IC!$T$2:$T$439-표3_[[#This Row],[경도]])^2),1))*6378137</f>
        <v>#VALUE!</v>
      </c>
      <c r="AL812" t="str" cm="1">
        <f t="array" ref="AL81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2" t="e" cm="1">
        <f t="array" ref="AM812">kakaolatlon(표3_[[#This Row],[위도]],표3_[[#This Row],[경도]],"parcel")</f>
        <v>#VALUE!</v>
      </c>
      <c r="AN812" t="e">
        <f t="shared" si="64"/>
        <v>#VALUE!</v>
      </c>
      <c r="AO812" t="e">
        <f t="shared" si="65"/>
        <v>#VALUE!</v>
      </c>
      <c r="AP812" t="e">
        <f t="shared" si="66"/>
        <v>#VALUE!</v>
      </c>
      <c r="AQ812">
        <f t="shared" si="67"/>
        <v>9</v>
      </c>
      <c r="AR812" t="str">
        <f t="shared" si="68"/>
        <v>저</v>
      </c>
    </row>
    <row r="813" spans="32:44" x14ac:dyDescent="0.3">
      <c r="AF813" s="8" t="e" cm="1">
        <f t="array" ref="AF81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3" s="8" t="e" cm="1">
        <f t="array" ref="AG813">_xlfn.TEXTJOIN(",",TRUE,IF(지하철역사_IC!$B$2:$B$1282=AF813,지하철역사_IC!$A$2:$A$1282,""))</f>
        <v>#VALUE!</v>
      </c>
      <c r="AH813" s="9" t="e" cm="1">
        <f t="array" ref="AH813">RADIANS(SMALL(SQRT((지하철역사_IC!$D$2:$D$1282-표3_[[#This Row],[위도]])^2+(지하철역사_IC!$E$2:$E$1282-표3_[[#This Row],[경도]])^2),1))*6378137</f>
        <v>#VALUE!</v>
      </c>
      <c r="AI813" s="8" t="e" cm="1">
        <f t="array" ref="AI813">_xlfn.LET(_xlpm.data,(지하철역사_IC!$V$2:$V$225-표3_[[#This Row],[위도]])^2+(지하철역사_IC!$T$2:$T$225-표3_[[#This Row],[경도]])^2,INDEX(지하철역사_IC!$Q$2:$Q$439,MATCH(MIN(_xlpm.data),_xlpm.data,0)))</f>
        <v>#VALUE!</v>
      </c>
      <c r="AJ813" s="8" t="e" cm="1">
        <f t="array" ref="AJ813">_xlfn.TEXTJOIN(",",TRUE,IF(지하철역사_IC!$Q$2:$Q$439=AI813,지하철역사_IC!$P$2:$P$439,""))</f>
        <v>#VALUE!</v>
      </c>
      <c r="AK813" s="9" t="e" cm="1">
        <f t="array" ref="AK813">RADIANS(SMALL(SQRT((지하철역사_IC!$V$2:$V$439-표3_[[#This Row],[위도]])^2+(지하철역사_IC!$T$2:$T$439-표3_[[#This Row],[경도]])^2),1))*6378137</f>
        <v>#VALUE!</v>
      </c>
      <c r="AL813" t="str" cm="1">
        <f t="array" ref="AL81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3" t="e" cm="1">
        <f t="array" ref="AM813">kakaolatlon(표3_[[#This Row],[위도]],표3_[[#This Row],[경도]],"parcel")</f>
        <v>#VALUE!</v>
      </c>
      <c r="AN813" t="e">
        <f t="shared" si="64"/>
        <v>#VALUE!</v>
      </c>
      <c r="AO813" t="e">
        <f t="shared" si="65"/>
        <v>#VALUE!</v>
      </c>
      <c r="AP813" t="e">
        <f t="shared" si="66"/>
        <v>#VALUE!</v>
      </c>
      <c r="AQ813">
        <f t="shared" si="67"/>
        <v>9</v>
      </c>
      <c r="AR813" t="str">
        <f t="shared" si="68"/>
        <v>저</v>
      </c>
    </row>
    <row r="814" spans="32:44" x14ac:dyDescent="0.3">
      <c r="AF814" s="8" t="e" cm="1">
        <f t="array" ref="AF81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4" s="8" t="e" cm="1">
        <f t="array" ref="AG814">_xlfn.TEXTJOIN(",",TRUE,IF(지하철역사_IC!$B$2:$B$1282=AF814,지하철역사_IC!$A$2:$A$1282,""))</f>
        <v>#VALUE!</v>
      </c>
      <c r="AH814" s="9" t="e" cm="1">
        <f t="array" ref="AH814">RADIANS(SMALL(SQRT((지하철역사_IC!$D$2:$D$1282-표3_[[#This Row],[위도]])^2+(지하철역사_IC!$E$2:$E$1282-표3_[[#This Row],[경도]])^2),1))*6378137</f>
        <v>#VALUE!</v>
      </c>
      <c r="AI814" s="8" t="e" cm="1">
        <f t="array" ref="AI814">_xlfn.LET(_xlpm.data,(지하철역사_IC!$V$2:$V$225-표3_[[#This Row],[위도]])^2+(지하철역사_IC!$T$2:$T$225-표3_[[#This Row],[경도]])^2,INDEX(지하철역사_IC!$Q$2:$Q$439,MATCH(MIN(_xlpm.data),_xlpm.data,0)))</f>
        <v>#VALUE!</v>
      </c>
      <c r="AJ814" s="8" t="e" cm="1">
        <f t="array" ref="AJ814">_xlfn.TEXTJOIN(",",TRUE,IF(지하철역사_IC!$Q$2:$Q$439=AI814,지하철역사_IC!$P$2:$P$439,""))</f>
        <v>#VALUE!</v>
      </c>
      <c r="AK814" s="9" t="e" cm="1">
        <f t="array" ref="AK814">RADIANS(SMALL(SQRT((지하철역사_IC!$V$2:$V$439-표3_[[#This Row],[위도]])^2+(지하철역사_IC!$T$2:$T$439-표3_[[#This Row],[경도]])^2),1))*6378137</f>
        <v>#VALUE!</v>
      </c>
      <c r="AL814" t="str" cm="1">
        <f t="array" ref="AL81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4" t="e" cm="1">
        <f t="array" ref="AM814">kakaolatlon(표3_[[#This Row],[위도]],표3_[[#This Row],[경도]],"parcel")</f>
        <v>#VALUE!</v>
      </c>
      <c r="AN814" t="e">
        <f t="shared" si="64"/>
        <v>#VALUE!</v>
      </c>
      <c r="AO814" t="e">
        <f t="shared" si="65"/>
        <v>#VALUE!</v>
      </c>
      <c r="AP814" t="e">
        <f t="shared" si="66"/>
        <v>#VALUE!</v>
      </c>
      <c r="AQ814">
        <f t="shared" si="67"/>
        <v>9</v>
      </c>
      <c r="AR814" t="str">
        <f t="shared" si="68"/>
        <v>저</v>
      </c>
    </row>
    <row r="815" spans="32:44" x14ac:dyDescent="0.3">
      <c r="AF815" s="8" t="e" cm="1">
        <f t="array" ref="AF81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5" s="8" t="e" cm="1">
        <f t="array" ref="AG815">_xlfn.TEXTJOIN(",",TRUE,IF(지하철역사_IC!$B$2:$B$1282=AF815,지하철역사_IC!$A$2:$A$1282,""))</f>
        <v>#VALUE!</v>
      </c>
      <c r="AH815" s="9" t="e" cm="1">
        <f t="array" ref="AH815">RADIANS(SMALL(SQRT((지하철역사_IC!$D$2:$D$1282-표3_[[#This Row],[위도]])^2+(지하철역사_IC!$E$2:$E$1282-표3_[[#This Row],[경도]])^2),1))*6378137</f>
        <v>#VALUE!</v>
      </c>
      <c r="AI815" s="8" t="e" cm="1">
        <f t="array" ref="AI815">_xlfn.LET(_xlpm.data,(지하철역사_IC!$V$2:$V$225-표3_[[#This Row],[위도]])^2+(지하철역사_IC!$T$2:$T$225-표3_[[#This Row],[경도]])^2,INDEX(지하철역사_IC!$Q$2:$Q$439,MATCH(MIN(_xlpm.data),_xlpm.data,0)))</f>
        <v>#VALUE!</v>
      </c>
      <c r="AJ815" s="8" t="e" cm="1">
        <f t="array" ref="AJ815">_xlfn.TEXTJOIN(",",TRUE,IF(지하철역사_IC!$Q$2:$Q$439=AI815,지하철역사_IC!$P$2:$P$439,""))</f>
        <v>#VALUE!</v>
      </c>
      <c r="AK815" s="9" t="e" cm="1">
        <f t="array" ref="AK815">RADIANS(SMALL(SQRT((지하철역사_IC!$V$2:$V$439-표3_[[#This Row],[위도]])^2+(지하철역사_IC!$T$2:$T$439-표3_[[#This Row],[경도]])^2),1))*6378137</f>
        <v>#VALUE!</v>
      </c>
      <c r="AL815" t="str" cm="1">
        <f t="array" ref="AL81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5" t="e" cm="1">
        <f t="array" ref="AM815">kakaolatlon(표3_[[#This Row],[위도]],표3_[[#This Row],[경도]],"parcel")</f>
        <v>#VALUE!</v>
      </c>
      <c r="AN815" t="e">
        <f t="shared" si="64"/>
        <v>#VALUE!</v>
      </c>
      <c r="AO815" t="e">
        <f t="shared" si="65"/>
        <v>#VALUE!</v>
      </c>
      <c r="AP815" t="e">
        <f t="shared" si="66"/>
        <v>#VALUE!</v>
      </c>
      <c r="AQ815">
        <f t="shared" si="67"/>
        <v>9</v>
      </c>
      <c r="AR815" t="str">
        <f t="shared" si="68"/>
        <v>저</v>
      </c>
    </row>
    <row r="816" spans="32:44" x14ac:dyDescent="0.3">
      <c r="AF816" s="8" t="e" cm="1">
        <f t="array" ref="AF81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6" s="8" t="e" cm="1">
        <f t="array" ref="AG816">_xlfn.TEXTJOIN(",",TRUE,IF(지하철역사_IC!$B$2:$B$1282=AF816,지하철역사_IC!$A$2:$A$1282,""))</f>
        <v>#VALUE!</v>
      </c>
      <c r="AH816" s="9" t="e" cm="1">
        <f t="array" ref="AH816">RADIANS(SMALL(SQRT((지하철역사_IC!$D$2:$D$1282-표3_[[#This Row],[위도]])^2+(지하철역사_IC!$E$2:$E$1282-표3_[[#This Row],[경도]])^2),1))*6378137</f>
        <v>#VALUE!</v>
      </c>
      <c r="AI816" s="8" t="e" cm="1">
        <f t="array" ref="AI816">_xlfn.LET(_xlpm.data,(지하철역사_IC!$V$2:$V$225-표3_[[#This Row],[위도]])^2+(지하철역사_IC!$T$2:$T$225-표3_[[#This Row],[경도]])^2,INDEX(지하철역사_IC!$Q$2:$Q$439,MATCH(MIN(_xlpm.data),_xlpm.data,0)))</f>
        <v>#VALUE!</v>
      </c>
      <c r="AJ816" s="8" t="e" cm="1">
        <f t="array" ref="AJ816">_xlfn.TEXTJOIN(",",TRUE,IF(지하철역사_IC!$Q$2:$Q$439=AI816,지하철역사_IC!$P$2:$P$439,""))</f>
        <v>#VALUE!</v>
      </c>
      <c r="AK816" s="9" t="e" cm="1">
        <f t="array" ref="AK816">RADIANS(SMALL(SQRT((지하철역사_IC!$V$2:$V$439-표3_[[#This Row],[위도]])^2+(지하철역사_IC!$T$2:$T$439-표3_[[#This Row],[경도]])^2),1))*6378137</f>
        <v>#VALUE!</v>
      </c>
      <c r="AL816" t="str" cm="1">
        <f t="array" ref="AL81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6" t="e" cm="1">
        <f t="array" ref="AM816">kakaolatlon(표3_[[#This Row],[위도]],표3_[[#This Row],[경도]],"parcel")</f>
        <v>#VALUE!</v>
      </c>
      <c r="AN816" t="e">
        <f t="shared" si="64"/>
        <v>#VALUE!</v>
      </c>
      <c r="AO816" t="e">
        <f t="shared" si="65"/>
        <v>#VALUE!</v>
      </c>
      <c r="AP816" t="e">
        <f t="shared" si="66"/>
        <v>#VALUE!</v>
      </c>
      <c r="AQ816">
        <f t="shared" si="67"/>
        <v>9</v>
      </c>
      <c r="AR816" t="str">
        <f t="shared" si="68"/>
        <v>저</v>
      </c>
    </row>
    <row r="817" spans="32:44" x14ac:dyDescent="0.3">
      <c r="AF817" s="8" t="e" cm="1">
        <f t="array" ref="AF81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7" s="8" t="e" cm="1">
        <f t="array" ref="AG817">_xlfn.TEXTJOIN(",",TRUE,IF(지하철역사_IC!$B$2:$B$1282=AF817,지하철역사_IC!$A$2:$A$1282,""))</f>
        <v>#VALUE!</v>
      </c>
      <c r="AH817" s="9" t="e" cm="1">
        <f t="array" ref="AH817">RADIANS(SMALL(SQRT((지하철역사_IC!$D$2:$D$1282-표3_[[#This Row],[위도]])^2+(지하철역사_IC!$E$2:$E$1282-표3_[[#This Row],[경도]])^2),1))*6378137</f>
        <v>#VALUE!</v>
      </c>
      <c r="AI817" s="8" t="e" cm="1">
        <f t="array" ref="AI817">_xlfn.LET(_xlpm.data,(지하철역사_IC!$V$2:$V$225-표3_[[#This Row],[위도]])^2+(지하철역사_IC!$T$2:$T$225-표3_[[#This Row],[경도]])^2,INDEX(지하철역사_IC!$Q$2:$Q$439,MATCH(MIN(_xlpm.data),_xlpm.data,0)))</f>
        <v>#VALUE!</v>
      </c>
      <c r="AJ817" s="8" t="e" cm="1">
        <f t="array" ref="AJ817">_xlfn.TEXTJOIN(",",TRUE,IF(지하철역사_IC!$Q$2:$Q$439=AI817,지하철역사_IC!$P$2:$P$439,""))</f>
        <v>#VALUE!</v>
      </c>
      <c r="AK817" s="9" t="e" cm="1">
        <f t="array" ref="AK817">RADIANS(SMALL(SQRT((지하철역사_IC!$V$2:$V$439-표3_[[#This Row],[위도]])^2+(지하철역사_IC!$T$2:$T$439-표3_[[#This Row],[경도]])^2),1))*6378137</f>
        <v>#VALUE!</v>
      </c>
      <c r="AL817" t="str" cm="1">
        <f t="array" ref="AL81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7" t="e" cm="1">
        <f t="array" ref="AM817">kakaolatlon(표3_[[#This Row],[위도]],표3_[[#This Row],[경도]],"parcel")</f>
        <v>#VALUE!</v>
      </c>
      <c r="AN817" t="e">
        <f t="shared" si="64"/>
        <v>#VALUE!</v>
      </c>
      <c r="AO817" t="e">
        <f t="shared" si="65"/>
        <v>#VALUE!</v>
      </c>
      <c r="AP817" t="e">
        <f t="shared" si="66"/>
        <v>#VALUE!</v>
      </c>
      <c r="AQ817">
        <f t="shared" si="67"/>
        <v>9</v>
      </c>
      <c r="AR817" t="str">
        <f t="shared" si="68"/>
        <v>저</v>
      </c>
    </row>
    <row r="818" spans="32:44" x14ac:dyDescent="0.3">
      <c r="AF818" s="8" t="e" cm="1">
        <f t="array" ref="AF81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8" s="8" t="e" cm="1">
        <f t="array" ref="AG818">_xlfn.TEXTJOIN(",",TRUE,IF(지하철역사_IC!$B$2:$B$1282=AF818,지하철역사_IC!$A$2:$A$1282,""))</f>
        <v>#VALUE!</v>
      </c>
      <c r="AH818" s="9" t="e" cm="1">
        <f t="array" ref="AH818">RADIANS(SMALL(SQRT((지하철역사_IC!$D$2:$D$1282-표3_[[#This Row],[위도]])^2+(지하철역사_IC!$E$2:$E$1282-표3_[[#This Row],[경도]])^2),1))*6378137</f>
        <v>#VALUE!</v>
      </c>
      <c r="AI818" s="8" t="e" cm="1">
        <f t="array" ref="AI818">_xlfn.LET(_xlpm.data,(지하철역사_IC!$V$2:$V$225-표3_[[#This Row],[위도]])^2+(지하철역사_IC!$T$2:$T$225-표3_[[#This Row],[경도]])^2,INDEX(지하철역사_IC!$Q$2:$Q$439,MATCH(MIN(_xlpm.data),_xlpm.data,0)))</f>
        <v>#VALUE!</v>
      </c>
      <c r="AJ818" s="8" t="e" cm="1">
        <f t="array" ref="AJ818">_xlfn.TEXTJOIN(",",TRUE,IF(지하철역사_IC!$Q$2:$Q$439=AI818,지하철역사_IC!$P$2:$P$439,""))</f>
        <v>#VALUE!</v>
      </c>
      <c r="AK818" s="9" t="e" cm="1">
        <f t="array" ref="AK818">RADIANS(SMALL(SQRT((지하철역사_IC!$V$2:$V$439-표3_[[#This Row],[위도]])^2+(지하철역사_IC!$T$2:$T$439-표3_[[#This Row],[경도]])^2),1))*6378137</f>
        <v>#VALUE!</v>
      </c>
      <c r="AL818" t="str" cm="1">
        <f t="array" ref="AL81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8" t="e" cm="1">
        <f t="array" ref="AM818">kakaolatlon(표3_[[#This Row],[위도]],표3_[[#This Row],[경도]],"parcel")</f>
        <v>#VALUE!</v>
      </c>
      <c r="AN818" t="e">
        <f t="shared" si="64"/>
        <v>#VALUE!</v>
      </c>
      <c r="AO818" t="e">
        <f t="shared" si="65"/>
        <v>#VALUE!</v>
      </c>
      <c r="AP818" t="e">
        <f t="shared" si="66"/>
        <v>#VALUE!</v>
      </c>
      <c r="AQ818">
        <f t="shared" si="67"/>
        <v>9</v>
      </c>
      <c r="AR818" t="str">
        <f t="shared" si="68"/>
        <v>저</v>
      </c>
    </row>
    <row r="819" spans="32:44" x14ac:dyDescent="0.3">
      <c r="AF819" s="8" t="e" cm="1">
        <f t="array" ref="AF81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19" s="8" t="e" cm="1">
        <f t="array" ref="AG819">_xlfn.TEXTJOIN(",",TRUE,IF(지하철역사_IC!$B$2:$B$1282=AF819,지하철역사_IC!$A$2:$A$1282,""))</f>
        <v>#VALUE!</v>
      </c>
      <c r="AH819" s="9" t="e" cm="1">
        <f t="array" ref="AH819">RADIANS(SMALL(SQRT((지하철역사_IC!$D$2:$D$1282-표3_[[#This Row],[위도]])^2+(지하철역사_IC!$E$2:$E$1282-표3_[[#This Row],[경도]])^2),1))*6378137</f>
        <v>#VALUE!</v>
      </c>
      <c r="AI819" s="8" t="e" cm="1">
        <f t="array" ref="AI819">_xlfn.LET(_xlpm.data,(지하철역사_IC!$V$2:$V$225-표3_[[#This Row],[위도]])^2+(지하철역사_IC!$T$2:$T$225-표3_[[#This Row],[경도]])^2,INDEX(지하철역사_IC!$Q$2:$Q$439,MATCH(MIN(_xlpm.data),_xlpm.data,0)))</f>
        <v>#VALUE!</v>
      </c>
      <c r="AJ819" s="8" t="e" cm="1">
        <f t="array" ref="AJ819">_xlfn.TEXTJOIN(",",TRUE,IF(지하철역사_IC!$Q$2:$Q$439=AI819,지하철역사_IC!$P$2:$P$439,""))</f>
        <v>#VALUE!</v>
      </c>
      <c r="AK819" s="9" t="e" cm="1">
        <f t="array" ref="AK819">RADIANS(SMALL(SQRT((지하철역사_IC!$V$2:$V$439-표3_[[#This Row],[위도]])^2+(지하철역사_IC!$T$2:$T$439-표3_[[#This Row],[경도]])^2),1))*6378137</f>
        <v>#VALUE!</v>
      </c>
      <c r="AL819" t="str" cm="1">
        <f t="array" ref="AL81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19" t="e" cm="1">
        <f t="array" ref="AM819">kakaolatlon(표3_[[#This Row],[위도]],표3_[[#This Row],[경도]],"parcel")</f>
        <v>#VALUE!</v>
      </c>
      <c r="AN819" t="e">
        <f t="shared" si="64"/>
        <v>#VALUE!</v>
      </c>
      <c r="AO819" t="e">
        <f t="shared" si="65"/>
        <v>#VALUE!</v>
      </c>
      <c r="AP819" t="e">
        <f t="shared" si="66"/>
        <v>#VALUE!</v>
      </c>
      <c r="AQ819">
        <f t="shared" si="67"/>
        <v>9</v>
      </c>
      <c r="AR819" t="str">
        <f t="shared" si="68"/>
        <v>저</v>
      </c>
    </row>
    <row r="820" spans="32:44" x14ac:dyDescent="0.3">
      <c r="AF820" s="8" t="e" cm="1">
        <f t="array" ref="AF82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0" s="8" t="e" cm="1">
        <f t="array" ref="AG820">_xlfn.TEXTJOIN(",",TRUE,IF(지하철역사_IC!$B$2:$B$1282=AF820,지하철역사_IC!$A$2:$A$1282,""))</f>
        <v>#VALUE!</v>
      </c>
      <c r="AH820" s="9" t="e" cm="1">
        <f t="array" ref="AH820">RADIANS(SMALL(SQRT((지하철역사_IC!$D$2:$D$1282-표3_[[#This Row],[위도]])^2+(지하철역사_IC!$E$2:$E$1282-표3_[[#This Row],[경도]])^2),1))*6378137</f>
        <v>#VALUE!</v>
      </c>
      <c r="AI820" s="8" t="e" cm="1">
        <f t="array" ref="AI820">_xlfn.LET(_xlpm.data,(지하철역사_IC!$V$2:$V$225-표3_[[#This Row],[위도]])^2+(지하철역사_IC!$T$2:$T$225-표3_[[#This Row],[경도]])^2,INDEX(지하철역사_IC!$Q$2:$Q$439,MATCH(MIN(_xlpm.data),_xlpm.data,0)))</f>
        <v>#VALUE!</v>
      </c>
      <c r="AJ820" s="8" t="e" cm="1">
        <f t="array" ref="AJ820">_xlfn.TEXTJOIN(",",TRUE,IF(지하철역사_IC!$Q$2:$Q$439=AI820,지하철역사_IC!$P$2:$P$439,""))</f>
        <v>#VALUE!</v>
      </c>
      <c r="AK820" s="9" t="e" cm="1">
        <f t="array" ref="AK820">RADIANS(SMALL(SQRT((지하철역사_IC!$V$2:$V$439-표3_[[#This Row],[위도]])^2+(지하철역사_IC!$T$2:$T$439-표3_[[#This Row],[경도]])^2),1))*6378137</f>
        <v>#VALUE!</v>
      </c>
      <c r="AL820" t="str" cm="1">
        <f t="array" ref="AL82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0" t="e" cm="1">
        <f t="array" ref="AM820">kakaolatlon(표3_[[#This Row],[위도]],표3_[[#This Row],[경도]],"parcel")</f>
        <v>#VALUE!</v>
      </c>
      <c r="AN820" t="e">
        <f t="shared" si="64"/>
        <v>#VALUE!</v>
      </c>
      <c r="AO820" t="e">
        <f t="shared" si="65"/>
        <v>#VALUE!</v>
      </c>
      <c r="AP820" t="e">
        <f t="shared" si="66"/>
        <v>#VALUE!</v>
      </c>
      <c r="AQ820">
        <f t="shared" si="67"/>
        <v>9</v>
      </c>
      <c r="AR820" t="str">
        <f t="shared" si="68"/>
        <v>저</v>
      </c>
    </row>
    <row r="821" spans="32:44" x14ac:dyDescent="0.3">
      <c r="AF821" s="8" t="e" cm="1">
        <f t="array" ref="AF82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1" s="8" t="e" cm="1">
        <f t="array" ref="AG821">_xlfn.TEXTJOIN(",",TRUE,IF(지하철역사_IC!$B$2:$B$1282=AF821,지하철역사_IC!$A$2:$A$1282,""))</f>
        <v>#VALUE!</v>
      </c>
      <c r="AH821" s="9" t="e" cm="1">
        <f t="array" ref="AH821">RADIANS(SMALL(SQRT((지하철역사_IC!$D$2:$D$1282-표3_[[#This Row],[위도]])^2+(지하철역사_IC!$E$2:$E$1282-표3_[[#This Row],[경도]])^2),1))*6378137</f>
        <v>#VALUE!</v>
      </c>
      <c r="AI821" s="8" t="e" cm="1">
        <f t="array" ref="AI821">_xlfn.LET(_xlpm.data,(지하철역사_IC!$V$2:$V$225-표3_[[#This Row],[위도]])^2+(지하철역사_IC!$T$2:$T$225-표3_[[#This Row],[경도]])^2,INDEX(지하철역사_IC!$Q$2:$Q$439,MATCH(MIN(_xlpm.data),_xlpm.data,0)))</f>
        <v>#VALUE!</v>
      </c>
      <c r="AJ821" s="8" t="e" cm="1">
        <f t="array" ref="AJ821">_xlfn.TEXTJOIN(",",TRUE,IF(지하철역사_IC!$Q$2:$Q$439=AI821,지하철역사_IC!$P$2:$P$439,""))</f>
        <v>#VALUE!</v>
      </c>
      <c r="AK821" s="9" t="e" cm="1">
        <f t="array" ref="AK821">RADIANS(SMALL(SQRT((지하철역사_IC!$V$2:$V$439-표3_[[#This Row],[위도]])^2+(지하철역사_IC!$T$2:$T$439-표3_[[#This Row],[경도]])^2),1))*6378137</f>
        <v>#VALUE!</v>
      </c>
      <c r="AL821" t="str" cm="1">
        <f t="array" ref="AL82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1" t="e" cm="1">
        <f t="array" ref="AM821">kakaolatlon(표3_[[#This Row],[위도]],표3_[[#This Row],[경도]],"parcel")</f>
        <v>#VALUE!</v>
      </c>
      <c r="AN821" t="e">
        <f t="shared" si="64"/>
        <v>#VALUE!</v>
      </c>
      <c r="AO821" t="e">
        <f t="shared" si="65"/>
        <v>#VALUE!</v>
      </c>
      <c r="AP821" t="e">
        <f t="shared" si="66"/>
        <v>#VALUE!</v>
      </c>
      <c r="AQ821">
        <f t="shared" si="67"/>
        <v>9</v>
      </c>
      <c r="AR821" t="str">
        <f t="shared" si="68"/>
        <v>저</v>
      </c>
    </row>
    <row r="822" spans="32:44" x14ac:dyDescent="0.3">
      <c r="AF822" s="8" t="e" cm="1">
        <f t="array" ref="AF82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2" s="8" t="e" cm="1">
        <f t="array" ref="AG822">_xlfn.TEXTJOIN(",",TRUE,IF(지하철역사_IC!$B$2:$B$1282=AF822,지하철역사_IC!$A$2:$A$1282,""))</f>
        <v>#VALUE!</v>
      </c>
      <c r="AH822" s="9" t="e" cm="1">
        <f t="array" ref="AH822">RADIANS(SMALL(SQRT((지하철역사_IC!$D$2:$D$1282-표3_[[#This Row],[위도]])^2+(지하철역사_IC!$E$2:$E$1282-표3_[[#This Row],[경도]])^2),1))*6378137</f>
        <v>#VALUE!</v>
      </c>
      <c r="AI822" s="8" t="e" cm="1">
        <f t="array" ref="AI822">_xlfn.LET(_xlpm.data,(지하철역사_IC!$V$2:$V$225-표3_[[#This Row],[위도]])^2+(지하철역사_IC!$T$2:$T$225-표3_[[#This Row],[경도]])^2,INDEX(지하철역사_IC!$Q$2:$Q$439,MATCH(MIN(_xlpm.data),_xlpm.data,0)))</f>
        <v>#VALUE!</v>
      </c>
      <c r="AJ822" s="8" t="e" cm="1">
        <f t="array" ref="AJ822">_xlfn.TEXTJOIN(",",TRUE,IF(지하철역사_IC!$Q$2:$Q$439=AI822,지하철역사_IC!$P$2:$P$439,""))</f>
        <v>#VALUE!</v>
      </c>
      <c r="AK822" s="9" t="e" cm="1">
        <f t="array" ref="AK822">RADIANS(SMALL(SQRT((지하철역사_IC!$V$2:$V$439-표3_[[#This Row],[위도]])^2+(지하철역사_IC!$T$2:$T$439-표3_[[#This Row],[경도]])^2),1))*6378137</f>
        <v>#VALUE!</v>
      </c>
      <c r="AL822" t="str" cm="1">
        <f t="array" ref="AL82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2" t="e" cm="1">
        <f t="array" ref="AM822">kakaolatlon(표3_[[#This Row],[위도]],표3_[[#This Row],[경도]],"parcel")</f>
        <v>#VALUE!</v>
      </c>
      <c r="AN822" t="e">
        <f t="shared" si="64"/>
        <v>#VALUE!</v>
      </c>
      <c r="AO822" t="e">
        <f t="shared" si="65"/>
        <v>#VALUE!</v>
      </c>
      <c r="AP822" t="e">
        <f t="shared" si="66"/>
        <v>#VALUE!</v>
      </c>
      <c r="AQ822">
        <f t="shared" si="67"/>
        <v>9</v>
      </c>
      <c r="AR822" t="str">
        <f t="shared" si="68"/>
        <v>저</v>
      </c>
    </row>
    <row r="823" spans="32:44" x14ac:dyDescent="0.3">
      <c r="AF823" s="8" t="e" cm="1">
        <f t="array" ref="AF82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3" s="8" t="e" cm="1">
        <f t="array" ref="AG823">_xlfn.TEXTJOIN(",",TRUE,IF(지하철역사_IC!$B$2:$B$1282=AF823,지하철역사_IC!$A$2:$A$1282,""))</f>
        <v>#VALUE!</v>
      </c>
      <c r="AH823" s="9" t="e" cm="1">
        <f t="array" ref="AH823">RADIANS(SMALL(SQRT((지하철역사_IC!$D$2:$D$1282-표3_[[#This Row],[위도]])^2+(지하철역사_IC!$E$2:$E$1282-표3_[[#This Row],[경도]])^2),1))*6378137</f>
        <v>#VALUE!</v>
      </c>
      <c r="AI823" s="8" t="e" cm="1">
        <f t="array" ref="AI823">_xlfn.LET(_xlpm.data,(지하철역사_IC!$V$2:$V$225-표3_[[#This Row],[위도]])^2+(지하철역사_IC!$T$2:$T$225-표3_[[#This Row],[경도]])^2,INDEX(지하철역사_IC!$Q$2:$Q$439,MATCH(MIN(_xlpm.data),_xlpm.data,0)))</f>
        <v>#VALUE!</v>
      </c>
      <c r="AJ823" s="8" t="e" cm="1">
        <f t="array" ref="AJ823">_xlfn.TEXTJOIN(",",TRUE,IF(지하철역사_IC!$Q$2:$Q$439=AI823,지하철역사_IC!$P$2:$P$439,""))</f>
        <v>#VALUE!</v>
      </c>
      <c r="AK823" s="9" t="e" cm="1">
        <f t="array" ref="AK823">RADIANS(SMALL(SQRT((지하철역사_IC!$V$2:$V$439-표3_[[#This Row],[위도]])^2+(지하철역사_IC!$T$2:$T$439-표3_[[#This Row],[경도]])^2),1))*6378137</f>
        <v>#VALUE!</v>
      </c>
      <c r="AL823" t="str" cm="1">
        <f t="array" ref="AL82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3" t="e" cm="1">
        <f t="array" ref="AM823">kakaolatlon(표3_[[#This Row],[위도]],표3_[[#This Row],[경도]],"parcel")</f>
        <v>#VALUE!</v>
      </c>
      <c r="AN823" t="e">
        <f t="shared" si="64"/>
        <v>#VALUE!</v>
      </c>
      <c r="AO823" t="e">
        <f t="shared" si="65"/>
        <v>#VALUE!</v>
      </c>
      <c r="AP823" t="e">
        <f t="shared" si="66"/>
        <v>#VALUE!</v>
      </c>
      <c r="AQ823">
        <f t="shared" si="67"/>
        <v>9</v>
      </c>
      <c r="AR823" t="str">
        <f t="shared" si="68"/>
        <v>저</v>
      </c>
    </row>
    <row r="824" spans="32:44" x14ac:dyDescent="0.3">
      <c r="AF824" s="8" t="e" cm="1">
        <f t="array" ref="AF82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4" s="8" t="e" cm="1">
        <f t="array" ref="AG824">_xlfn.TEXTJOIN(",",TRUE,IF(지하철역사_IC!$B$2:$B$1282=AF824,지하철역사_IC!$A$2:$A$1282,""))</f>
        <v>#VALUE!</v>
      </c>
      <c r="AH824" s="9" t="e" cm="1">
        <f t="array" ref="AH824">RADIANS(SMALL(SQRT((지하철역사_IC!$D$2:$D$1282-표3_[[#This Row],[위도]])^2+(지하철역사_IC!$E$2:$E$1282-표3_[[#This Row],[경도]])^2),1))*6378137</f>
        <v>#VALUE!</v>
      </c>
      <c r="AI824" s="8" t="e" cm="1">
        <f t="array" ref="AI824">_xlfn.LET(_xlpm.data,(지하철역사_IC!$V$2:$V$225-표3_[[#This Row],[위도]])^2+(지하철역사_IC!$T$2:$T$225-표3_[[#This Row],[경도]])^2,INDEX(지하철역사_IC!$Q$2:$Q$439,MATCH(MIN(_xlpm.data),_xlpm.data,0)))</f>
        <v>#VALUE!</v>
      </c>
      <c r="AJ824" s="8" t="e" cm="1">
        <f t="array" ref="AJ824">_xlfn.TEXTJOIN(",",TRUE,IF(지하철역사_IC!$Q$2:$Q$439=AI824,지하철역사_IC!$P$2:$P$439,""))</f>
        <v>#VALUE!</v>
      </c>
      <c r="AK824" s="9" t="e" cm="1">
        <f t="array" ref="AK824">RADIANS(SMALL(SQRT((지하철역사_IC!$V$2:$V$439-표3_[[#This Row],[위도]])^2+(지하철역사_IC!$T$2:$T$439-표3_[[#This Row],[경도]])^2),1))*6378137</f>
        <v>#VALUE!</v>
      </c>
      <c r="AL824" t="str" cm="1">
        <f t="array" ref="AL82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4" t="e" cm="1">
        <f t="array" ref="AM824">kakaolatlon(표3_[[#This Row],[위도]],표3_[[#This Row],[경도]],"parcel")</f>
        <v>#VALUE!</v>
      </c>
      <c r="AN824" t="e">
        <f t="shared" si="64"/>
        <v>#VALUE!</v>
      </c>
      <c r="AO824" t="e">
        <f t="shared" si="65"/>
        <v>#VALUE!</v>
      </c>
      <c r="AP824" t="e">
        <f t="shared" si="66"/>
        <v>#VALUE!</v>
      </c>
      <c r="AQ824">
        <f t="shared" si="67"/>
        <v>9</v>
      </c>
      <c r="AR824" t="str">
        <f t="shared" si="68"/>
        <v>저</v>
      </c>
    </row>
    <row r="825" spans="32:44" x14ac:dyDescent="0.3">
      <c r="AF825" s="8" t="e" cm="1">
        <f t="array" ref="AF82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5" s="8" t="e" cm="1">
        <f t="array" ref="AG825">_xlfn.TEXTJOIN(",",TRUE,IF(지하철역사_IC!$B$2:$B$1282=AF825,지하철역사_IC!$A$2:$A$1282,""))</f>
        <v>#VALUE!</v>
      </c>
      <c r="AH825" s="9" t="e" cm="1">
        <f t="array" ref="AH825">RADIANS(SMALL(SQRT((지하철역사_IC!$D$2:$D$1282-표3_[[#This Row],[위도]])^2+(지하철역사_IC!$E$2:$E$1282-표3_[[#This Row],[경도]])^2),1))*6378137</f>
        <v>#VALUE!</v>
      </c>
      <c r="AI825" s="8" t="e" cm="1">
        <f t="array" ref="AI825">_xlfn.LET(_xlpm.data,(지하철역사_IC!$V$2:$V$225-표3_[[#This Row],[위도]])^2+(지하철역사_IC!$T$2:$T$225-표3_[[#This Row],[경도]])^2,INDEX(지하철역사_IC!$Q$2:$Q$439,MATCH(MIN(_xlpm.data),_xlpm.data,0)))</f>
        <v>#VALUE!</v>
      </c>
      <c r="AJ825" s="8" t="e" cm="1">
        <f t="array" ref="AJ825">_xlfn.TEXTJOIN(",",TRUE,IF(지하철역사_IC!$Q$2:$Q$439=AI825,지하철역사_IC!$P$2:$P$439,""))</f>
        <v>#VALUE!</v>
      </c>
      <c r="AK825" s="9" t="e" cm="1">
        <f t="array" ref="AK825">RADIANS(SMALL(SQRT((지하철역사_IC!$V$2:$V$439-표3_[[#This Row],[위도]])^2+(지하철역사_IC!$T$2:$T$439-표3_[[#This Row],[경도]])^2),1))*6378137</f>
        <v>#VALUE!</v>
      </c>
      <c r="AL825" t="str" cm="1">
        <f t="array" ref="AL82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5" t="e" cm="1">
        <f t="array" ref="AM825">kakaolatlon(표3_[[#This Row],[위도]],표3_[[#This Row],[경도]],"parcel")</f>
        <v>#VALUE!</v>
      </c>
      <c r="AN825" t="e">
        <f t="shared" si="64"/>
        <v>#VALUE!</v>
      </c>
      <c r="AO825" t="e">
        <f t="shared" si="65"/>
        <v>#VALUE!</v>
      </c>
      <c r="AP825" t="e">
        <f t="shared" si="66"/>
        <v>#VALUE!</v>
      </c>
      <c r="AQ825">
        <f t="shared" si="67"/>
        <v>9</v>
      </c>
      <c r="AR825" t="str">
        <f t="shared" si="68"/>
        <v>저</v>
      </c>
    </row>
    <row r="826" spans="32:44" x14ac:dyDescent="0.3">
      <c r="AF826" s="8" t="e" cm="1">
        <f t="array" ref="AF82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6" s="8" t="e" cm="1">
        <f t="array" ref="AG826">_xlfn.TEXTJOIN(",",TRUE,IF(지하철역사_IC!$B$2:$B$1282=AF826,지하철역사_IC!$A$2:$A$1282,""))</f>
        <v>#VALUE!</v>
      </c>
      <c r="AH826" s="9" t="e" cm="1">
        <f t="array" ref="AH826">RADIANS(SMALL(SQRT((지하철역사_IC!$D$2:$D$1282-표3_[[#This Row],[위도]])^2+(지하철역사_IC!$E$2:$E$1282-표3_[[#This Row],[경도]])^2),1))*6378137</f>
        <v>#VALUE!</v>
      </c>
      <c r="AI826" s="8" t="e" cm="1">
        <f t="array" ref="AI826">_xlfn.LET(_xlpm.data,(지하철역사_IC!$V$2:$V$225-표3_[[#This Row],[위도]])^2+(지하철역사_IC!$T$2:$T$225-표3_[[#This Row],[경도]])^2,INDEX(지하철역사_IC!$Q$2:$Q$439,MATCH(MIN(_xlpm.data),_xlpm.data,0)))</f>
        <v>#VALUE!</v>
      </c>
      <c r="AJ826" s="8" t="e" cm="1">
        <f t="array" ref="AJ826">_xlfn.TEXTJOIN(",",TRUE,IF(지하철역사_IC!$Q$2:$Q$439=AI826,지하철역사_IC!$P$2:$P$439,""))</f>
        <v>#VALUE!</v>
      </c>
      <c r="AK826" s="9" t="e" cm="1">
        <f t="array" ref="AK826">RADIANS(SMALL(SQRT((지하철역사_IC!$V$2:$V$439-표3_[[#This Row],[위도]])^2+(지하철역사_IC!$T$2:$T$439-표3_[[#This Row],[경도]])^2),1))*6378137</f>
        <v>#VALUE!</v>
      </c>
      <c r="AL826" t="str" cm="1">
        <f t="array" ref="AL82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6" t="e" cm="1">
        <f t="array" ref="AM826">kakaolatlon(표3_[[#This Row],[위도]],표3_[[#This Row],[경도]],"parcel")</f>
        <v>#VALUE!</v>
      </c>
      <c r="AN826" t="e">
        <f t="shared" si="64"/>
        <v>#VALUE!</v>
      </c>
      <c r="AO826" t="e">
        <f t="shared" si="65"/>
        <v>#VALUE!</v>
      </c>
      <c r="AP826" t="e">
        <f t="shared" si="66"/>
        <v>#VALUE!</v>
      </c>
      <c r="AQ826">
        <f t="shared" si="67"/>
        <v>9</v>
      </c>
      <c r="AR826" t="str">
        <f t="shared" si="68"/>
        <v>저</v>
      </c>
    </row>
    <row r="827" spans="32:44" x14ac:dyDescent="0.3">
      <c r="AF827" s="8" t="e" cm="1">
        <f t="array" ref="AF82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7" s="8" t="e" cm="1">
        <f t="array" ref="AG827">_xlfn.TEXTJOIN(",",TRUE,IF(지하철역사_IC!$B$2:$B$1282=AF827,지하철역사_IC!$A$2:$A$1282,""))</f>
        <v>#VALUE!</v>
      </c>
      <c r="AH827" s="9" t="e" cm="1">
        <f t="array" ref="AH827">RADIANS(SMALL(SQRT((지하철역사_IC!$D$2:$D$1282-표3_[[#This Row],[위도]])^2+(지하철역사_IC!$E$2:$E$1282-표3_[[#This Row],[경도]])^2),1))*6378137</f>
        <v>#VALUE!</v>
      </c>
      <c r="AI827" s="8" t="e" cm="1">
        <f t="array" ref="AI827">_xlfn.LET(_xlpm.data,(지하철역사_IC!$V$2:$V$225-표3_[[#This Row],[위도]])^2+(지하철역사_IC!$T$2:$T$225-표3_[[#This Row],[경도]])^2,INDEX(지하철역사_IC!$Q$2:$Q$439,MATCH(MIN(_xlpm.data),_xlpm.data,0)))</f>
        <v>#VALUE!</v>
      </c>
      <c r="AJ827" s="8" t="e" cm="1">
        <f t="array" ref="AJ827">_xlfn.TEXTJOIN(",",TRUE,IF(지하철역사_IC!$Q$2:$Q$439=AI827,지하철역사_IC!$P$2:$P$439,""))</f>
        <v>#VALUE!</v>
      </c>
      <c r="AK827" s="9" t="e" cm="1">
        <f t="array" ref="AK827">RADIANS(SMALL(SQRT((지하철역사_IC!$V$2:$V$439-표3_[[#This Row],[위도]])^2+(지하철역사_IC!$T$2:$T$439-표3_[[#This Row],[경도]])^2),1))*6378137</f>
        <v>#VALUE!</v>
      </c>
      <c r="AL827" t="str" cm="1">
        <f t="array" ref="AL82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7" t="e" cm="1">
        <f t="array" ref="AM827">kakaolatlon(표3_[[#This Row],[위도]],표3_[[#This Row],[경도]],"parcel")</f>
        <v>#VALUE!</v>
      </c>
      <c r="AN827" t="e">
        <f t="shared" si="64"/>
        <v>#VALUE!</v>
      </c>
      <c r="AO827" t="e">
        <f t="shared" si="65"/>
        <v>#VALUE!</v>
      </c>
      <c r="AP827" t="e">
        <f t="shared" si="66"/>
        <v>#VALUE!</v>
      </c>
      <c r="AQ827">
        <f t="shared" si="67"/>
        <v>9</v>
      </c>
      <c r="AR827" t="str">
        <f t="shared" si="68"/>
        <v>저</v>
      </c>
    </row>
    <row r="828" spans="32:44" x14ac:dyDescent="0.3">
      <c r="AF828" s="8" t="e" cm="1">
        <f t="array" ref="AF82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8" s="8" t="e" cm="1">
        <f t="array" ref="AG828">_xlfn.TEXTJOIN(",",TRUE,IF(지하철역사_IC!$B$2:$B$1282=AF828,지하철역사_IC!$A$2:$A$1282,""))</f>
        <v>#VALUE!</v>
      </c>
      <c r="AH828" s="9" t="e" cm="1">
        <f t="array" ref="AH828">RADIANS(SMALL(SQRT((지하철역사_IC!$D$2:$D$1282-표3_[[#This Row],[위도]])^2+(지하철역사_IC!$E$2:$E$1282-표3_[[#This Row],[경도]])^2),1))*6378137</f>
        <v>#VALUE!</v>
      </c>
      <c r="AI828" s="8" t="e" cm="1">
        <f t="array" ref="AI828">_xlfn.LET(_xlpm.data,(지하철역사_IC!$V$2:$V$225-표3_[[#This Row],[위도]])^2+(지하철역사_IC!$T$2:$T$225-표3_[[#This Row],[경도]])^2,INDEX(지하철역사_IC!$Q$2:$Q$439,MATCH(MIN(_xlpm.data),_xlpm.data,0)))</f>
        <v>#VALUE!</v>
      </c>
      <c r="AJ828" s="8" t="e" cm="1">
        <f t="array" ref="AJ828">_xlfn.TEXTJOIN(",",TRUE,IF(지하철역사_IC!$Q$2:$Q$439=AI828,지하철역사_IC!$P$2:$P$439,""))</f>
        <v>#VALUE!</v>
      </c>
      <c r="AK828" s="9" t="e" cm="1">
        <f t="array" ref="AK828">RADIANS(SMALL(SQRT((지하철역사_IC!$V$2:$V$439-표3_[[#This Row],[위도]])^2+(지하철역사_IC!$T$2:$T$439-표3_[[#This Row],[경도]])^2),1))*6378137</f>
        <v>#VALUE!</v>
      </c>
      <c r="AL828" t="str" cm="1">
        <f t="array" ref="AL82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8" t="e" cm="1">
        <f t="array" ref="AM828">kakaolatlon(표3_[[#This Row],[위도]],표3_[[#This Row],[경도]],"parcel")</f>
        <v>#VALUE!</v>
      </c>
      <c r="AN828" t="e">
        <f t="shared" si="64"/>
        <v>#VALUE!</v>
      </c>
      <c r="AO828" t="e">
        <f t="shared" si="65"/>
        <v>#VALUE!</v>
      </c>
      <c r="AP828" t="e">
        <f t="shared" si="66"/>
        <v>#VALUE!</v>
      </c>
      <c r="AQ828">
        <f t="shared" si="67"/>
        <v>9</v>
      </c>
      <c r="AR828" t="str">
        <f t="shared" si="68"/>
        <v>저</v>
      </c>
    </row>
    <row r="829" spans="32:44" x14ac:dyDescent="0.3">
      <c r="AF829" s="8" t="e" cm="1">
        <f t="array" ref="AF82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29" s="8" t="e" cm="1">
        <f t="array" ref="AG829">_xlfn.TEXTJOIN(",",TRUE,IF(지하철역사_IC!$B$2:$B$1282=AF829,지하철역사_IC!$A$2:$A$1282,""))</f>
        <v>#VALUE!</v>
      </c>
      <c r="AH829" s="9" t="e" cm="1">
        <f t="array" ref="AH829">RADIANS(SMALL(SQRT((지하철역사_IC!$D$2:$D$1282-표3_[[#This Row],[위도]])^2+(지하철역사_IC!$E$2:$E$1282-표3_[[#This Row],[경도]])^2),1))*6378137</f>
        <v>#VALUE!</v>
      </c>
      <c r="AI829" s="8" t="e" cm="1">
        <f t="array" ref="AI829">_xlfn.LET(_xlpm.data,(지하철역사_IC!$V$2:$V$225-표3_[[#This Row],[위도]])^2+(지하철역사_IC!$T$2:$T$225-표3_[[#This Row],[경도]])^2,INDEX(지하철역사_IC!$Q$2:$Q$439,MATCH(MIN(_xlpm.data),_xlpm.data,0)))</f>
        <v>#VALUE!</v>
      </c>
      <c r="AJ829" s="8" t="e" cm="1">
        <f t="array" ref="AJ829">_xlfn.TEXTJOIN(",",TRUE,IF(지하철역사_IC!$Q$2:$Q$439=AI829,지하철역사_IC!$P$2:$P$439,""))</f>
        <v>#VALUE!</v>
      </c>
      <c r="AK829" s="9" t="e" cm="1">
        <f t="array" ref="AK829">RADIANS(SMALL(SQRT((지하철역사_IC!$V$2:$V$439-표3_[[#This Row],[위도]])^2+(지하철역사_IC!$T$2:$T$439-표3_[[#This Row],[경도]])^2),1))*6378137</f>
        <v>#VALUE!</v>
      </c>
      <c r="AL829" t="str" cm="1">
        <f t="array" ref="AL82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29" t="e" cm="1">
        <f t="array" ref="AM829">kakaolatlon(표3_[[#This Row],[위도]],표3_[[#This Row],[경도]],"parcel")</f>
        <v>#VALUE!</v>
      </c>
      <c r="AN829" t="e">
        <f t="shared" si="64"/>
        <v>#VALUE!</v>
      </c>
      <c r="AO829" t="e">
        <f t="shared" si="65"/>
        <v>#VALUE!</v>
      </c>
      <c r="AP829" t="e">
        <f t="shared" si="66"/>
        <v>#VALUE!</v>
      </c>
      <c r="AQ829">
        <f t="shared" si="67"/>
        <v>9</v>
      </c>
      <c r="AR829" t="str">
        <f t="shared" si="68"/>
        <v>저</v>
      </c>
    </row>
    <row r="830" spans="32:44" x14ac:dyDescent="0.3">
      <c r="AF830" s="8" t="e" cm="1">
        <f t="array" ref="AF83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0" s="8" t="e" cm="1">
        <f t="array" ref="AG830">_xlfn.TEXTJOIN(",",TRUE,IF(지하철역사_IC!$B$2:$B$1282=AF830,지하철역사_IC!$A$2:$A$1282,""))</f>
        <v>#VALUE!</v>
      </c>
      <c r="AH830" s="9" t="e" cm="1">
        <f t="array" ref="AH830">RADIANS(SMALL(SQRT((지하철역사_IC!$D$2:$D$1282-표3_[[#This Row],[위도]])^2+(지하철역사_IC!$E$2:$E$1282-표3_[[#This Row],[경도]])^2),1))*6378137</f>
        <v>#VALUE!</v>
      </c>
      <c r="AI830" s="8" t="e" cm="1">
        <f t="array" ref="AI830">_xlfn.LET(_xlpm.data,(지하철역사_IC!$V$2:$V$225-표3_[[#This Row],[위도]])^2+(지하철역사_IC!$T$2:$T$225-표3_[[#This Row],[경도]])^2,INDEX(지하철역사_IC!$Q$2:$Q$439,MATCH(MIN(_xlpm.data),_xlpm.data,0)))</f>
        <v>#VALUE!</v>
      </c>
      <c r="AJ830" s="8" t="e" cm="1">
        <f t="array" ref="AJ830">_xlfn.TEXTJOIN(",",TRUE,IF(지하철역사_IC!$Q$2:$Q$439=AI830,지하철역사_IC!$P$2:$P$439,""))</f>
        <v>#VALUE!</v>
      </c>
      <c r="AK830" s="9" t="e" cm="1">
        <f t="array" ref="AK830">RADIANS(SMALL(SQRT((지하철역사_IC!$V$2:$V$439-표3_[[#This Row],[위도]])^2+(지하철역사_IC!$T$2:$T$439-표3_[[#This Row],[경도]])^2),1))*6378137</f>
        <v>#VALUE!</v>
      </c>
      <c r="AL830" t="str" cm="1">
        <f t="array" ref="AL83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0" t="e" cm="1">
        <f t="array" ref="AM830">kakaolatlon(표3_[[#This Row],[위도]],표3_[[#This Row],[경도]],"parcel")</f>
        <v>#VALUE!</v>
      </c>
      <c r="AN830" t="e">
        <f t="shared" si="64"/>
        <v>#VALUE!</v>
      </c>
      <c r="AO830" t="e">
        <f t="shared" si="65"/>
        <v>#VALUE!</v>
      </c>
      <c r="AP830" t="e">
        <f t="shared" si="66"/>
        <v>#VALUE!</v>
      </c>
      <c r="AQ830">
        <f t="shared" si="67"/>
        <v>9</v>
      </c>
      <c r="AR830" t="str">
        <f t="shared" si="68"/>
        <v>저</v>
      </c>
    </row>
    <row r="831" spans="32:44" x14ac:dyDescent="0.3">
      <c r="AF831" s="8" t="e" cm="1">
        <f t="array" ref="AF83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1" s="8" t="e" cm="1">
        <f t="array" ref="AG831">_xlfn.TEXTJOIN(",",TRUE,IF(지하철역사_IC!$B$2:$B$1282=AF831,지하철역사_IC!$A$2:$A$1282,""))</f>
        <v>#VALUE!</v>
      </c>
      <c r="AH831" s="9" t="e" cm="1">
        <f t="array" ref="AH831">RADIANS(SMALL(SQRT((지하철역사_IC!$D$2:$D$1282-표3_[[#This Row],[위도]])^2+(지하철역사_IC!$E$2:$E$1282-표3_[[#This Row],[경도]])^2),1))*6378137</f>
        <v>#VALUE!</v>
      </c>
      <c r="AI831" s="8" t="e" cm="1">
        <f t="array" ref="AI831">_xlfn.LET(_xlpm.data,(지하철역사_IC!$V$2:$V$225-표3_[[#This Row],[위도]])^2+(지하철역사_IC!$T$2:$T$225-표3_[[#This Row],[경도]])^2,INDEX(지하철역사_IC!$Q$2:$Q$439,MATCH(MIN(_xlpm.data),_xlpm.data,0)))</f>
        <v>#VALUE!</v>
      </c>
      <c r="AJ831" s="8" t="e" cm="1">
        <f t="array" ref="AJ831">_xlfn.TEXTJOIN(",",TRUE,IF(지하철역사_IC!$Q$2:$Q$439=AI831,지하철역사_IC!$P$2:$P$439,""))</f>
        <v>#VALUE!</v>
      </c>
      <c r="AK831" s="9" t="e" cm="1">
        <f t="array" ref="AK831">RADIANS(SMALL(SQRT((지하철역사_IC!$V$2:$V$439-표3_[[#This Row],[위도]])^2+(지하철역사_IC!$T$2:$T$439-표3_[[#This Row],[경도]])^2),1))*6378137</f>
        <v>#VALUE!</v>
      </c>
      <c r="AL831" t="str" cm="1">
        <f t="array" ref="AL83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1" t="e" cm="1">
        <f t="array" ref="AM831">kakaolatlon(표3_[[#This Row],[위도]],표3_[[#This Row],[경도]],"parcel")</f>
        <v>#VALUE!</v>
      </c>
      <c r="AN831" t="e">
        <f t="shared" si="64"/>
        <v>#VALUE!</v>
      </c>
      <c r="AO831" t="e">
        <f t="shared" si="65"/>
        <v>#VALUE!</v>
      </c>
      <c r="AP831" t="e">
        <f t="shared" si="66"/>
        <v>#VALUE!</v>
      </c>
      <c r="AQ831">
        <f t="shared" si="67"/>
        <v>9</v>
      </c>
      <c r="AR831" t="str">
        <f t="shared" si="68"/>
        <v>저</v>
      </c>
    </row>
    <row r="832" spans="32:44" x14ac:dyDescent="0.3">
      <c r="AF832" s="8" t="e" cm="1">
        <f t="array" ref="AF83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2" s="8" t="e" cm="1">
        <f t="array" ref="AG832">_xlfn.TEXTJOIN(",",TRUE,IF(지하철역사_IC!$B$2:$B$1282=AF832,지하철역사_IC!$A$2:$A$1282,""))</f>
        <v>#VALUE!</v>
      </c>
      <c r="AH832" s="9" t="e" cm="1">
        <f t="array" ref="AH832">RADIANS(SMALL(SQRT((지하철역사_IC!$D$2:$D$1282-표3_[[#This Row],[위도]])^2+(지하철역사_IC!$E$2:$E$1282-표3_[[#This Row],[경도]])^2),1))*6378137</f>
        <v>#VALUE!</v>
      </c>
      <c r="AI832" s="8" t="e" cm="1">
        <f t="array" ref="AI832">_xlfn.LET(_xlpm.data,(지하철역사_IC!$V$2:$V$225-표3_[[#This Row],[위도]])^2+(지하철역사_IC!$T$2:$T$225-표3_[[#This Row],[경도]])^2,INDEX(지하철역사_IC!$Q$2:$Q$439,MATCH(MIN(_xlpm.data),_xlpm.data,0)))</f>
        <v>#VALUE!</v>
      </c>
      <c r="AJ832" s="8" t="e" cm="1">
        <f t="array" ref="AJ832">_xlfn.TEXTJOIN(",",TRUE,IF(지하철역사_IC!$Q$2:$Q$439=AI832,지하철역사_IC!$P$2:$P$439,""))</f>
        <v>#VALUE!</v>
      </c>
      <c r="AK832" s="9" t="e" cm="1">
        <f t="array" ref="AK832">RADIANS(SMALL(SQRT((지하철역사_IC!$V$2:$V$439-표3_[[#This Row],[위도]])^2+(지하철역사_IC!$T$2:$T$439-표3_[[#This Row],[경도]])^2),1))*6378137</f>
        <v>#VALUE!</v>
      </c>
      <c r="AL832" t="str" cm="1">
        <f t="array" ref="AL83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2" t="e" cm="1">
        <f t="array" ref="AM832">kakaolatlon(표3_[[#This Row],[위도]],표3_[[#This Row],[경도]],"parcel")</f>
        <v>#VALUE!</v>
      </c>
      <c r="AN832" t="e">
        <f t="shared" si="64"/>
        <v>#VALUE!</v>
      </c>
      <c r="AO832" t="e">
        <f t="shared" si="65"/>
        <v>#VALUE!</v>
      </c>
      <c r="AP832" t="e">
        <f t="shared" si="66"/>
        <v>#VALUE!</v>
      </c>
      <c r="AQ832">
        <f t="shared" si="67"/>
        <v>9</v>
      </c>
      <c r="AR832" t="str">
        <f t="shared" si="68"/>
        <v>저</v>
      </c>
    </row>
    <row r="833" spans="32:44" x14ac:dyDescent="0.3">
      <c r="AF833" s="8" t="e" cm="1">
        <f t="array" ref="AF83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3" s="8" t="e" cm="1">
        <f t="array" ref="AG833">_xlfn.TEXTJOIN(",",TRUE,IF(지하철역사_IC!$B$2:$B$1282=AF833,지하철역사_IC!$A$2:$A$1282,""))</f>
        <v>#VALUE!</v>
      </c>
      <c r="AH833" s="9" t="e" cm="1">
        <f t="array" ref="AH833">RADIANS(SMALL(SQRT((지하철역사_IC!$D$2:$D$1282-표3_[[#This Row],[위도]])^2+(지하철역사_IC!$E$2:$E$1282-표3_[[#This Row],[경도]])^2),1))*6378137</f>
        <v>#VALUE!</v>
      </c>
      <c r="AI833" s="8" t="e" cm="1">
        <f t="array" ref="AI833">_xlfn.LET(_xlpm.data,(지하철역사_IC!$V$2:$V$225-표3_[[#This Row],[위도]])^2+(지하철역사_IC!$T$2:$T$225-표3_[[#This Row],[경도]])^2,INDEX(지하철역사_IC!$Q$2:$Q$439,MATCH(MIN(_xlpm.data),_xlpm.data,0)))</f>
        <v>#VALUE!</v>
      </c>
      <c r="AJ833" s="8" t="e" cm="1">
        <f t="array" ref="AJ833">_xlfn.TEXTJOIN(",",TRUE,IF(지하철역사_IC!$Q$2:$Q$439=AI833,지하철역사_IC!$P$2:$P$439,""))</f>
        <v>#VALUE!</v>
      </c>
      <c r="AK833" s="9" t="e" cm="1">
        <f t="array" ref="AK833">RADIANS(SMALL(SQRT((지하철역사_IC!$V$2:$V$439-표3_[[#This Row],[위도]])^2+(지하철역사_IC!$T$2:$T$439-표3_[[#This Row],[경도]])^2),1))*6378137</f>
        <v>#VALUE!</v>
      </c>
      <c r="AL833" t="str" cm="1">
        <f t="array" ref="AL83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3" t="e" cm="1">
        <f t="array" ref="AM833">kakaolatlon(표3_[[#This Row],[위도]],표3_[[#This Row],[경도]],"parcel")</f>
        <v>#VALUE!</v>
      </c>
      <c r="AN833" t="e">
        <f t="shared" si="64"/>
        <v>#VALUE!</v>
      </c>
      <c r="AO833" t="e">
        <f t="shared" si="65"/>
        <v>#VALUE!</v>
      </c>
      <c r="AP833" t="e">
        <f t="shared" si="66"/>
        <v>#VALUE!</v>
      </c>
      <c r="AQ833">
        <f t="shared" si="67"/>
        <v>9</v>
      </c>
      <c r="AR833" t="str">
        <f t="shared" si="68"/>
        <v>저</v>
      </c>
    </row>
    <row r="834" spans="32:44" x14ac:dyDescent="0.3">
      <c r="AF834" s="8" t="e" cm="1">
        <f t="array" ref="AF83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4" s="8" t="e" cm="1">
        <f t="array" ref="AG834">_xlfn.TEXTJOIN(",",TRUE,IF(지하철역사_IC!$B$2:$B$1282=AF834,지하철역사_IC!$A$2:$A$1282,""))</f>
        <v>#VALUE!</v>
      </c>
      <c r="AH834" s="9" t="e" cm="1">
        <f t="array" ref="AH834">RADIANS(SMALL(SQRT((지하철역사_IC!$D$2:$D$1282-표3_[[#This Row],[위도]])^2+(지하철역사_IC!$E$2:$E$1282-표3_[[#This Row],[경도]])^2),1))*6378137</f>
        <v>#VALUE!</v>
      </c>
      <c r="AI834" s="8" t="e" cm="1">
        <f t="array" ref="AI834">_xlfn.LET(_xlpm.data,(지하철역사_IC!$V$2:$V$225-표3_[[#This Row],[위도]])^2+(지하철역사_IC!$T$2:$T$225-표3_[[#This Row],[경도]])^2,INDEX(지하철역사_IC!$Q$2:$Q$439,MATCH(MIN(_xlpm.data),_xlpm.data,0)))</f>
        <v>#VALUE!</v>
      </c>
      <c r="AJ834" s="8" t="e" cm="1">
        <f t="array" ref="AJ834">_xlfn.TEXTJOIN(",",TRUE,IF(지하철역사_IC!$Q$2:$Q$439=AI834,지하철역사_IC!$P$2:$P$439,""))</f>
        <v>#VALUE!</v>
      </c>
      <c r="AK834" s="9" t="e" cm="1">
        <f t="array" ref="AK834">RADIANS(SMALL(SQRT((지하철역사_IC!$V$2:$V$439-표3_[[#This Row],[위도]])^2+(지하철역사_IC!$T$2:$T$439-표3_[[#This Row],[경도]])^2),1))*6378137</f>
        <v>#VALUE!</v>
      </c>
      <c r="AL834" t="str" cm="1">
        <f t="array" ref="AL83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4" t="e" cm="1">
        <f t="array" ref="AM834">kakaolatlon(표3_[[#This Row],[위도]],표3_[[#This Row],[경도]],"parcel")</f>
        <v>#VALUE!</v>
      </c>
      <c r="AN834" t="e">
        <f t="shared" si="64"/>
        <v>#VALUE!</v>
      </c>
      <c r="AO834" t="e">
        <f t="shared" si="65"/>
        <v>#VALUE!</v>
      </c>
      <c r="AP834" t="e">
        <f t="shared" si="66"/>
        <v>#VALUE!</v>
      </c>
      <c r="AQ834">
        <f t="shared" si="67"/>
        <v>9</v>
      </c>
      <c r="AR834" t="str">
        <f t="shared" si="68"/>
        <v>저</v>
      </c>
    </row>
    <row r="835" spans="32:44" x14ac:dyDescent="0.3">
      <c r="AF835" s="8" t="e" cm="1">
        <f t="array" ref="AF83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5" s="8" t="e" cm="1">
        <f t="array" ref="AG835">_xlfn.TEXTJOIN(",",TRUE,IF(지하철역사_IC!$B$2:$B$1282=AF835,지하철역사_IC!$A$2:$A$1282,""))</f>
        <v>#VALUE!</v>
      </c>
      <c r="AH835" s="9" t="e" cm="1">
        <f t="array" ref="AH835">RADIANS(SMALL(SQRT((지하철역사_IC!$D$2:$D$1282-표3_[[#This Row],[위도]])^2+(지하철역사_IC!$E$2:$E$1282-표3_[[#This Row],[경도]])^2),1))*6378137</f>
        <v>#VALUE!</v>
      </c>
      <c r="AI835" s="8" t="e" cm="1">
        <f t="array" ref="AI835">_xlfn.LET(_xlpm.data,(지하철역사_IC!$V$2:$V$225-표3_[[#This Row],[위도]])^2+(지하철역사_IC!$T$2:$T$225-표3_[[#This Row],[경도]])^2,INDEX(지하철역사_IC!$Q$2:$Q$439,MATCH(MIN(_xlpm.data),_xlpm.data,0)))</f>
        <v>#VALUE!</v>
      </c>
      <c r="AJ835" s="8" t="e" cm="1">
        <f t="array" ref="AJ835">_xlfn.TEXTJOIN(",",TRUE,IF(지하철역사_IC!$Q$2:$Q$439=AI835,지하철역사_IC!$P$2:$P$439,""))</f>
        <v>#VALUE!</v>
      </c>
      <c r="AK835" s="9" t="e" cm="1">
        <f t="array" ref="AK835">RADIANS(SMALL(SQRT((지하철역사_IC!$V$2:$V$439-표3_[[#This Row],[위도]])^2+(지하철역사_IC!$T$2:$T$439-표3_[[#This Row],[경도]])^2),1))*6378137</f>
        <v>#VALUE!</v>
      </c>
      <c r="AL835" t="str" cm="1">
        <f t="array" ref="AL83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5" t="e" cm="1">
        <f t="array" ref="AM835">kakaolatlon(표3_[[#This Row],[위도]],표3_[[#This Row],[경도]],"parcel")</f>
        <v>#VALUE!</v>
      </c>
      <c r="AN835" t="e">
        <f t="shared" ref="AN835:AN898" si="69">VALUE(LEFT($W835,FIND("년",$W835)-1))</f>
        <v>#VALUE!</v>
      </c>
      <c r="AO835" t="e">
        <f t="shared" ref="AO835:AO898" si="70">IF(FIND("년",$W835)=3,MID($W835,FIND("년",$W835)+1,FIND("년",$W835)-1),MID($W835,FIND("년",$W835)+1,FIND("년",$W835)))</f>
        <v>#VALUE!</v>
      </c>
      <c r="AP835" t="e">
        <f t="shared" ref="AP835:AP898" si="71">IF(AN835&lt;11,10,IF(AND(AN835&lt;25,AO835="이내"),25,26))</f>
        <v>#VALUE!</v>
      </c>
      <c r="AQ835">
        <f t="shared" ref="AQ835:AQ898" si="72">IF(P835&lt;10,9,IF(P835&lt;20,10,IF(P835&lt;30,20,IF(P835&lt;40,30,40))))</f>
        <v>9</v>
      </c>
      <c r="AR835" t="str">
        <f t="shared" ref="AR835:AR898" si="73">IF(D835="상가",IF(G835="1","1층",IF(G835="전체층","전체층",IF(LEFT(G835,1)="B","B1",IF(G835&lt;6,"저",IF(G835/H835&lt;=$BC$9,"저",IF(G835/H835&lt;=$BC$10,"중","고")))))),IF(LEFT(G835,1)="B","B1",IF(H835&lt;6,"저",IF(G835/H835&lt;=$BC$2,"저",IF(G835/H835&lt;=$BC$3,"중","고")))))</f>
        <v>저</v>
      </c>
    </row>
    <row r="836" spans="32:44" x14ac:dyDescent="0.3">
      <c r="AF836" s="8" t="e" cm="1">
        <f t="array" ref="AF83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6" s="8" t="e" cm="1">
        <f t="array" ref="AG836">_xlfn.TEXTJOIN(",",TRUE,IF(지하철역사_IC!$B$2:$B$1282=AF836,지하철역사_IC!$A$2:$A$1282,""))</f>
        <v>#VALUE!</v>
      </c>
      <c r="AH836" s="9" t="e" cm="1">
        <f t="array" ref="AH836">RADIANS(SMALL(SQRT((지하철역사_IC!$D$2:$D$1282-표3_[[#This Row],[위도]])^2+(지하철역사_IC!$E$2:$E$1282-표3_[[#This Row],[경도]])^2),1))*6378137</f>
        <v>#VALUE!</v>
      </c>
      <c r="AI836" s="8" t="e" cm="1">
        <f t="array" ref="AI836">_xlfn.LET(_xlpm.data,(지하철역사_IC!$V$2:$V$225-표3_[[#This Row],[위도]])^2+(지하철역사_IC!$T$2:$T$225-표3_[[#This Row],[경도]])^2,INDEX(지하철역사_IC!$Q$2:$Q$439,MATCH(MIN(_xlpm.data),_xlpm.data,0)))</f>
        <v>#VALUE!</v>
      </c>
      <c r="AJ836" s="8" t="e" cm="1">
        <f t="array" ref="AJ836">_xlfn.TEXTJOIN(",",TRUE,IF(지하철역사_IC!$Q$2:$Q$439=AI836,지하철역사_IC!$P$2:$P$439,""))</f>
        <v>#VALUE!</v>
      </c>
      <c r="AK836" s="9" t="e" cm="1">
        <f t="array" ref="AK836">RADIANS(SMALL(SQRT((지하철역사_IC!$V$2:$V$439-표3_[[#This Row],[위도]])^2+(지하철역사_IC!$T$2:$T$439-표3_[[#This Row],[경도]])^2),1))*6378137</f>
        <v>#VALUE!</v>
      </c>
      <c r="AL836" t="str" cm="1">
        <f t="array" ref="AL83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6" t="e" cm="1">
        <f t="array" ref="AM836">kakaolatlon(표3_[[#This Row],[위도]],표3_[[#This Row],[경도]],"parcel")</f>
        <v>#VALUE!</v>
      </c>
      <c r="AN836" t="e">
        <f t="shared" si="69"/>
        <v>#VALUE!</v>
      </c>
      <c r="AO836" t="e">
        <f t="shared" si="70"/>
        <v>#VALUE!</v>
      </c>
      <c r="AP836" t="e">
        <f t="shared" si="71"/>
        <v>#VALUE!</v>
      </c>
      <c r="AQ836">
        <f t="shared" si="72"/>
        <v>9</v>
      </c>
      <c r="AR836" t="str">
        <f t="shared" si="73"/>
        <v>저</v>
      </c>
    </row>
    <row r="837" spans="32:44" x14ac:dyDescent="0.3">
      <c r="AF837" s="8" t="e" cm="1">
        <f t="array" ref="AF83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7" s="8" t="e" cm="1">
        <f t="array" ref="AG837">_xlfn.TEXTJOIN(",",TRUE,IF(지하철역사_IC!$B$2:$B$1282=AF837,지하철역사_IC!$A$2:$A$1282,""))</f>
        <v>#VALUE!</v>
      </c>
      <c r="AH837" s="9" t="e" cm="1">
        <f t="array" ref="AH837">RADIANS(SMALL(SQRT((지하철역사_IC!$D$2:$D$1282-표3_[[#This Row],[위도]])^2+(지하철역사_IC!$E$2:$E$1282-표3_[[#This Row],[경도]])^2),1))*6378137</f>
        <v>#VALUE!</v>
      </c>
      <c r="AI837" s="8" t="e" cm="1">
        <f t="array" ref="AI837">_xlfn.LET(_xlpm.data,(지하철역사_IC!$V$2:$V$225-표3_[[#This Row],[위도]])^2+(지하철역사_IC!$T$2:$T$225-표3_[[#This Row],[경도]])^2,INDEX(지하철역사_IC!$Q$2:$Q$439,MATCH(MIN(_xlpm.data),_xlpm.data,0)))</f>
        <v>#VALUE!</v>
      </c>
      <c r="AJ837" s="8" t="e" cm="1">
        <f t="array" ref="AJ837">_xlfn.TEXTJOIN(",",TRUE,IF(지하철역사_IC!$Q$2:$Q$439=AI837,지하철역사_IC!$P$2:$P$439,""))</f>
        <v>#VALUE!</v>
      </c>
      <c r="AK837" s="9" t="e" cm="1">
        <f t="array" ref="AK837">RADIANS(SMALL(SQRT((지하철역사_IC!$V$2:$V$439-표3_[[#This Row],[위도]])^2+(지하철역사_IC!$T$2:$T$439-표3_[[#This Row],[경도]])^2),1))*6378137</f>
        <v>#VALUE!</v>
      </c>
      <c r="AL837" t="str" cm="1">
        <f t="array" ref="AL83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7" t="e" cm="1">
        <f t="array" ref="AM837">kakaolatlon(표3_[[#This Row],[위도]],표3_[[#This Row],[경도]],"parcel")</f>
        <v>#VALUE!</v>
      </c>
      <c r="AN837" t="e">
        <f t="shared" si="69"/>
        <v>#VALUE!</v>
      </c>
      <c r="AO837" t="e">
        <f t="shared" si="70"/>
        <v>#VALUE!</v>
      </c>
      <c r="AP837" t="e">
        <f t="shared" si="71"/>
        <v>#VALUE!</v>
      </c>
      <c r="AQ837">
        <f t="shared" si="72"/>
        <v>9</v>
      </c>
      <c r="AR837" t="str">
        <f t="shared" si="73"/>
        <v>저</v>
      </c>
    </row>
    <row r="838" spans="32:44" x14ac:dyDescent="0.3">
      <c r="AF838" s="8" t="e" cm="1">
        <f t="array" ref="AF83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8" s="8" t="e" cm="1">
        <f t="array" ref="AG838">_xlfn.TEXTJOIN(",",TRUE,IF(지하철역사_IC!$B$2:$B$1282=AF838,지하철역사_IC!$A$2:$A$1282,""))</f>
        <v>#VALUE!</v>
      </c>
      <c r="AH838" s="9" t="e" cm="1">
        <f t="array" ref="AH838">RADIANS(SMALL(SQRT((지하철역사_IC!$D$2:$D$1282-표3_[[#This Row],[위도]])^2+(지하철역사_IC!$E$2:$E$1282-표3_[[#This Row],[경도]])^2),1))*6378137</f>
        <v>#VALUE!</v>
      </c>
      <c r="AI838" s="8" t="e" cm="1">
        <f t="array" ref="AI838">_xlfn.LET(_xlpm.data,(지하철역사_IC!$V$2:$V$225-표3_[[#This Row],[위도]])^2+(지하철역사_IC!$T$2:$T$225-표3_[[#This Row],[경도]])^2,INDEX(지하철역사_IC!$Q$2:$Q$439,MATCH(MIN(_xlpm.data),_xlpm.data,0)))</f>
        <v>#VALUE!</v>
      </c>
      <c r="AJ838" s="8" t="e" cm="1">
        <f t="array" ref="AJ838">_xlfn.TEXTJOIN(",",TRUE,IF(지하철역사_IC!$Q$2:$Q$439=AI838,지하철역사_IC!$P$2:$P$439,""))</f>
        <v>#VALUE!</v>
      </c>
      <c r="AK838" s="9" t="e" cm="1">
        <f t="array" ref="AK838">RADIANS(SMALL(SQRT((지하철역사_IC!$V$2:$V$439-표3_[[#This Row],[위도]])^2+(지하철역사_IC!$T$2:$T$439-표3_[[#This Row],[경도]])^2),1))*6378137</f>
        <v>#VALUE!</v>
      </c>
      <c r="AL838" t="str" cm="1">
        <f t="array" ref="AL83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8" t="e" cm="1">
        <f t="array" ref="AM838">kakaolatlon(표3_[[#This Row],[위도]],표3_[[#This Row],[경도]],"parcel")</f>
        <v>#VALUE!</v>
      </c>
      <c r="AN838" t="e">
        <f t="shared" si="69"/>
        <v>#VALUE!</v>
      </c>
      <c r="AO838" t="e">
        <f t="shared" si="70"/>
        <v>#VALUE!</v>
      </c>
      <c r="AP838" t="e">
        <f t="shared" si="71"/>
        <v>#VALUE!</v>
      </c>
      <c r="AQ838">
        <f t="shared" si="72"/>
        <v>9</v>
      </c>
      <c r="AR838" t="str">
        <f t="shared" si="73"/>
        <v>저</v>
      </c>
    </row>
    <row r="839" spans="32:44" x14ac:dyDescent="0.3">
      <c r="AF839" s="8" t="e" cm="1">
        <f t="array" ref="AF83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39" s="8" t="e" cm="1">
        <f t="array" ref="AG839">_xlfn.TEXTJOIN(",",TRUE,IF(지하철역사_IC!$B$2:$B$1282=AF839,지하철역사_IC!$A$2:$A$1282,""))</f>
        <v>#VALUE!</v>
      </c>
      <c r="AH839" s="9" t="e" cm="1">
        <f t="array" ref="AH839">RADIANS(SMALL(SQRT((지하철역사_IC!$D$2:$D$1282-표3_[[#This Row],[위도]])^2+(지하철역사_IC!$E$2:$E$1282-표3_[[#This Row],[경도]])^2),1))*6378137</f>
        <v>#VALUE!</v>
      </c>
      <c r="AI839" s="8" t="e" cm="1">
        <f t="array" ref="AI839">_xlfn.LET(_xlpm.data,(지하철역사_IC!$V$2:$V$225-표3_[[#This Row],[위도]])^2+(지하철역사_IC!$T$2:$T$225-표3_[[#This Row],[경도]])^2,INDEX(지하철역사_IC!$Q$2:$Q$439,MATCH(MIN(_xlpm.data),_xlpm.data,0)))</f>
        <v>#VALUE!</v>
      </c>
      <c r="AJ839" s="8" t="e" cm="1">
        <f t="array" ref="AJ839">_xlfn.TEXTJOIN(",",TRUE,IF(지하철역사_IC!$Q$2:$Q$439=AI839,지하철역사_IC!$P$2:$P$439,""))</f>
        <v>#VALUE!</v>
      </c>
      <c r="AK839" s="9" t="e" cm="1">
        <f t="array" ref="AK839">RADIANS(SMALL(SQRT((지하철역사_IC!$V$2:$V$439-표3_[[#This Row],[위도]])^2+(지하철역사_IC!$T$2:$T$439-표3_[[#This Row],[경도]])^2),1))*6378137</f>
        <v>#VALUE!</v>
      </c>
      <c r="AL839" t="str" cm="1">
        <f t="array" ref="AL83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39" t="e" cm="1">
        <f t="array" ref="AM839">kakaolatlon(표3_[[#This Row],[위도]],표3_[[#This Row],[경도]],"parcel")</f>
        <v>#VALUE!</v>
      </c>
      <c r="AN839" t="e">
        <f t="shared" si="69"/>
        <v>#VALUE!</v>
      </c>
      <c r="AO839" t="e">
        <f t="shared" si="70"/>
        <v>#VALUE!</v>
      </c>
      <c r="AP839" t="e">
        <f t="shared" si="71"/>
        <v>#VALUE!</v>
      </c>
      <c r="AQ839">
        <f t="shared" si="72"/>
        <v>9</v>
      </c>
      <c r="AR839" t="str">
        <f t="shared" si="73"/>
        <v>저</v>
      </c>
    </row>
    <row r="840" spans="32:44" x14ac:dyDescent="0.3">
      <c r="AF840" s="8" t="e" cm="1">
        <f t="array" ref="AF84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0" s="8" t="e" cm="1">
        <f t="array" ref="AG840">_xlfn.TEXTJOIN(",",TRUE,IF(지하철역사_IC!$B$2:$B$1282=AF840,지하철역사_IC!$A$2:$A$1282,""))</f>
        <v>#VALUE!</v>
      </c>
      <c r="AH840" s="9" t="e" cm="1">
        <f t="array" ref="AH840">RADIANS(SMALL(SQRT((지하철역사_IC!$D$2:$D$1282-표3_[[#This Row],[위도]])^2+(지하철역사_IC!$E$2:$E$1282-표3_[[#This Row],[경도]])^2),1))*6378137</f>
        <v>#VALUE!</v>
      </c>
      <c r="AI840" s="8" t="e" cm="1">
        <f t="array" ref="AI840">_xlfn.LET(_xlpm.data,(지하철역사_IC!$V$2:$V$225-표3_[[#This Row],[위도]])^2+(지하철역사_IC!$T$2:$T$225-표3_[[#This Row],[경도]])^2,INDEX(지하철역사_IC!$Q$2:$Q$439,MATCH(MIN(_xlpm.data),_xlpm.data,0)))</f>
        <v>#VALUE!</v>
      </c>
      <c r="AJ840" s="8" t="e" cm="1">
        <f t="array" ref="AJ840">_xlfn.TEXTJOIN(",",TRUE,IF(지하철역사_IC!$Q$2:$Q$439=AI840,지하철역사_IC!$P$2:$P$439,""))</f>
        <v>#VALUE!</v>
      </c>
      <c r="AK840" s="9" t="e" cm="1">
        <f t="array" ref="AK840">RADIANS(SMALL(SQRT((지하철역사_IC!$V$2:$V$439-표3_[[#This Row],[위도]])^2+(지하철역사_IC!$T$2:$T$439-표3_[[#This Row],[경도]])^2),1))*6378137</f>
        <v>#VALUE!</v>
      </c>
      <c r="AL840" t="str" cm="1">
        <f t="array" ref="AL84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0" t="e" cm="1">
        <f t="array" ref="AM840">kakaolatlon(표3_[[#This Row],[위도]],표3_[[#This Row],[경도]],"parcel")</f>
        <v>#VALUE!</v>
      </c>
      <c r="AN840" t="e">
        <f t="shared" si="69"/>
        <v>#VALUE!</v>
      </c>
      <c r="AO840" t="e">
        <f t="shared" si="70"/>
        <v>#VALUE!</v>
      </c>
      <c r="AP840" t="e">
        <f t="shared" si="71"/>
        <v>#VALUE!</v>
      </c>
      <c r="AQ840">
        <f t="shared" si="72"/>
        <v>9</v>
      </c>
      <c r="AR840" t="str">
        <f t="shared" si="73"/>
        <v>저</v>
      </c>
    </row>
    <row r="841" spans="32:44" x14ac:dyDescent="0.3">
      <c r="AF841" s="8" t="e" cm="1">
        <f t="array" ref="AF84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1" s="8" t="e" cm="1">
        <f t="array" ref="AG841">_xlfn.TEXTJOIN(",",TRUE,IF(지하철역사_IC!$B$2:$B$1282=AF841,지하철역사_IC!$A$2:$A$1282,""))</f>
        <v>#VALUE!</v>
      </c>
      <c r="AH841" s="9" t="e" cm="1">
        <f t="array" ref="AH841">RADIANS(SMALL(SQRT((지하철역사_IC!$D$2:$D$1282-표3_[[#This Row],[위도]])^2+(지하철역사_IC!$E$2:$E$1282-표3_[[#This Row],[경도]])^2),1))*6378137</f>
        <v>#VALUE!</v>
      </c>
      <c r="AI841" s="8" t="e" cm="1">
        <f t="array" ref="AI841">_xlfn.LET(_xlpm.data,(지하철역사_IC!$V$2:$V$225-표3_[[#This Row],[위도]])^2+(지하철역사_IC!$T$2:$T$225-표3_[[#This Row],[경도]])^2,INDEX(지하철역사_IC!$Q$2:$Q$439,MATCH(MIN(_xlpm.data),_xlpm.data,0)))</f>
        <v>#VALUE!</v>
      </c>
      <c r="AJ841" s="8" t="e" cm="1">
        <f t="array" ref="AJ841">_xlfn.TEXTJOIN(",",TRUE,IF(지하철역사_IC!$Q$2:$Q$439=AI841,지하철역사_IC!$P$2:$P$439,""))</f>
        <v>#VALUE!</v>
      </c>
      <c r="AK841" s="9" t="e" cm="1">
        <f t="array" ref="AK841">RADIANS(SMALL(SQRT((지하철역사_IC!$V$2:$V$439-표3_[[#This Row],[위도]])^2+(지하철역사_IC!$T$2:$T$439-표3_[[#This Row],[경도]])^2),1))*6378137</f>
        <v>#VALUE!</v>
      </c>
      <c r="AL841" t="str" cm="1">
        <f t="array" ref="AL84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1" t="e" cm="1">
        <f t="array" ref="AM841">kakaolatlon(표3_[[#This Row],[위도]],표3_[[#This Row],[경도]],"parcel")</f>
        <v>#VALUE!</v>
      </c>
      <c r="AN841" t="e">
        <f t="shared" si="69"/>
        <v>#VALUE!</v>
      </c>
      <c r="AO841" t="e">
        <f t="shared" si="70"/>
        <v>#VALUE!</v>
      </c>
      <c r="AP841" t="e">
        <f t="shared" si="71"/>
        <v>#VALUE!</v>
      </c>
      <c r="AQ841">
        <f t="shared" si="72"/>
        <v>9</v>
      </c>
      <c r="AR841" t="str">
        <f t="shared" si="73"/>
        <v>저</v>
      </c>
    </row>
    <row r="842" spans="32:44" x14ac:dyDescent="0.3">
      <c r="AF842" s="8" t="e" cm="1">
        <f t="array" ref="AF84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2" s="8" t="e" cm="1">
        <f t="array" ref="AG842">_xlfn.TEXTJOIN(",",TRUE,IF(지하철역사_IC!$B$2:$B$1282=AF842,지하철역사_IC!$A$2:$A$1282,""))</f>
        <v>#VALUE!</v>
      </c>
      <c r="AH842" s="9" t="e" cm="1">
        <f t="array" ref="AH842">RADIANS(SMALL(SQRT((지하철역사_IC!$D$2:$D$1282-표3_[[#This Row],[위도]])^2+(지하철역사_IC!$E$2:$E$1282-표3_[[#This Row],[경도]])^2),1))*6378137</f>
        <v>#VALUE!</v>
      </c>
      <c r="AI842" s="8" t="e" cm="1">
        <f t="array" ref="AI842">_xlfn.LET(_xlpm.data,(지하철역사_IC!$V$2:$V$225-표3_[[#This Row],[위도]])^2+(지하철역사_IC!$T$2:$T$225-표3_[[#This Row],[경도]])^2,INDEX(지하철역사_IC!$Q$2:$Q$439,MATCH(MIN(_xlpm.data),_xlpm.data,0)))</f>
        <v>#VALUE!</v>
      </c>
      <c r="AJ842" s="8" t="e" cm="1">
        <f t="array" ref="AJ842">_xlfn.TEXTJOIN(",",TRUE,IF(지하철역사_IC!$Q$2:$Q$439=AI842,지하철역사_IC!$P$2:$P$439,""))</f>
        <v>#VALUE!</v>
      </c>
      <c r="AK842" s="9" t="e" cm="1">
        <f t="array" ref="AK842">RADIANS(SMALL(SQRT((지하철역사_IC!$V$2:$V$439-표3_[[#This Row],[위도]])^2+(지하철역사_IC!$T$2:$T$439-표3_[[#This Row],[경도]])^2),1))*6378137</f>
        <v>#VALUE!</v>
      </c>
      <c r="AL842" t="str" cm="1">
        <f t="array" ref="AL84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2" t="e" cm="1">
        <f t="array" ref="AM842">kakaolatlon(표3_[[#This Row],[위도]],표3_[[#This Row],[경도]],"parcel")</f>
        <v>#VALUE!</v>
      </c>
      <c r="AN842" t="e">
        <f t="shared" si="69"/>
        <v>#VALUE!</v>
      </c>
      <c r="AO842" t="e">
        <f t="shared" si="70"/>
        <v>#VALUE!</v>
      </c>
      <c r="AP842" t="e">
        <f t="shared" si="71"/>
        <v>#VALUE!</v>
      </c>
      <c r="AQ842">
        <f t="shared" si="72"/>
        <v>9</v>
      </c>
      <c r="AR842" t="str">
        <f t="shared" si="73"/>
        <v>저</v>
      </c>
    </row>
    <row r="843" spans="32:44" x14ac:dyDescent="0.3">
      <c r="AF843" s="8" t="e" cm="1">
        <f t="array" ref="AF84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3" s="8" t="e" cm="1">
        <f t="array" ref="AG843">_xlfn.TEXTJOIN(",",TRUE,IF(지하철역사_IC!$B$2:$B$1282=AF843,지하철역사_IC!$A$2:$A$1282,""))</f>
        <v>#VALUE!</v>
      </c>
      <c r="AH843" s="9" t="e" cm="1">
        <f t="array" ref="AH843">RADIANS(SMALL(SQRT((지하철역사_IC!$D$2:$D$1282-표3_[[#This Row],[위도]])^2+(지하철역사_IC!$E$2:$E$1282-표3_[[#This Row],[경도]])^2),1))*6378137</f>
        <v>#VALUE!</v>
      </c>
      <c r="AI843" s="8" t="e" cm="1">
        <f t="array" ref="AI843">_xlfn.LET(_xlpm.data,(지하철역사_IC!$V$2:$V$225-표3_[[#This Row],[위도]])^2+(지하철역사_IC!$T$2:$T$225-표3_[[#This Row],[경도]])^2,INDEX(지하철역사_IC!$Q$2:$Q$439,MATCH(MIN(_xlpm.data),_xlpm.data,0)))</f>
        <v>#VALUE!</v>
      </c>
      <c r="AJ843" s="8" t="e" cm="1">
        <f t="array" ref="AJ843">_xlfn.TEXTJOIN(",",TRUE,IF(지하철역사_IC!$Q$2:$Q$439=AI843,지하철역사_IC!$P$2:$P$439,""))</f>
        <v>#VALUE!</v>
      </c>
      <c r="AK843" s="9" t="e" cm="1">
        <f t="array" ref="AK843">RADIANS(SMALL(SQRT((지하철역사_IC!$V$2:$V$439-표3_[[#This Row],[위도]])^2+(지하철역사_IC!$T$2:$T$439-표3_[[#This Row],[경도]])^2),1))*6378137</f>
        <v>#VALUE!</v>
      </c>
      <c r="AL843" t="str" cm="1">
        <f t="array" ref="AL84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3" t="e" cm="1">
        <f t="array" ref="AM843">kakaolatlon(표3_[[#This Row],[위도]],표3_[[#This Row],[경도]],"parcel")</f>
        <v>#VALUE!</v>
      </c>
      <c r="AN843" t="e">
        <f t="shared" si="69"/>
        <v>#VALUE!</v>
      </c>
      <c r="AO843" t="e">
        <f t="shared" si="70"/>
        <v>#VALUE!</v>
      </c>
      <c r="AP843" t="e">
        <f t="shared" si="71"/>
        <v>#VALUE!</v>
      </c>
      <c r="AQ843">
        <f t="shared" si="72"/>
        <v>9</v>
      </c>
      <c r="AR843" t="str">
        <f t="shared" si="73"/>
        <v>저</v>
      </c>
    </row>
    <row r="844" spans="32:44" x14ac:dyDescent="0.3">
      <c r="AF844" s="8" t="e" cm="1">
        <f t="array" ref="AF84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4" s="8" t="e" cm="1">
        <f t="array" ref="AG844">_xlfn.TEXTJOIN(",",TRUE,IF(지하철역사_IC!$B$2:$B$1282=AF844,지하철역사_IC!$A$2:$A$1282,""))</f>
        <v>#VALUE!</v>
      </c>
      <c r="AH844" s="9" t="e" cm="1">
        <f t="array" ref="AH844">RADIANS(SMALL(SQRT((지하철역사_IC!$D$2:$D$1282-표3_[[#This Row],[위도]])^2+(지하철역사_IC!$E$2:$E$1282-표3_[[#This Row],[경도]])^2),1))*6378137</f>
        <v>#VALUE!</v>
      </c>
      <c r="AI844" s="8" t="e" cm="1">
        <f t="array" ref="AI844">_xlfn.LET(_xlpm.data,(지하철역사_IC!$V$2:$V$225-표3_[[#This Row],[위도]])^2+(지하철역사_IC!$T$2:$T$225-표3_[[#This Row],[경도]])^2,INDEX(지하철역사_IC!$Q$2:$Q$439,MATCH(MIN(_xlpm.data),_xlpm.data,0)))</f>
        <v>#VALUE!</v>
      </c>
      <c r="AJ844" s="8" t="e" cm="1">
        <f t="array" ref="AJ844">_xlfn.TEXTJOIN(",",TRUE,IF(지하철역사_IC!$Q$2:$Q$439=AI844,지하철역사_IC!$P$2:$P$439,""))</f>
        <v>#VALUE!</v>
      </c>
      <c r="AK844" s="9" t="e" cm="1">
        <f t="array" ref="AK844">RADIANS(SMALL(SQRT((지하철역사_IC!$V$2:$V$439-표3_[[#This Row],[위도]])^2+(지하철역사_IC!$T$2:$T$439-표3_[[#This Row],[경도]])^2),1))*6378137</f>
        <v>#VALUE!</v>
      </c>
      <c r="AL844" t="str" cm="1">
        <f t="array" ref="AL84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4" t="e" cm="1">
        <f t="array" ref="AM844">kakaolatlon(표3_[[#This Row],[위도]],표3_[[#This Row],[경도]],"parcel")</f>
        <v>#VALUE!</v>
      </c>
      <c r="AN844" t="e">
        <f t="shared" si="69"/>
        <v>#VALUE!</v>
      </c>
      <c r="AO844" t="e">
        <f t="shared" si="70"/>
        <v>#VALUE!</v>
      </c>
      <c r="AP844" t="e">
        <f t="shared" si="71"/>
        <v>#VALUE!</v>
      </c>
      <c r="AQ844">
        <f t="shared" si="72"/>
        <v>9</v>
      </c>
      <c r="AR844" t="str">
        <f t="shared" si="73"/>
        <v>저</v>
      </c>
    </row>
    <row r="845" spans="32:44" x14ac:dyDescent="0.3">
      <c r="AF845" s="8" t="e" cm="1">
        <f t="array" ref="AF84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5" s="8" t="e" cm="1">
        <f t="array" ref="AG845">_xlfn.TEXTJOIN(",",TRUE,IF(지하철역사_IC!$B$2:$B$1282=AF845,지하철역사_IC!$A$2:$A$1282,""))</f>
        <v>#VALUE!</v>
      </c>
      <c r="AH845" s="9" t="e" cm="1">
        <f t="array" ref="AH845">RADIANS(SMALL(SQRT((지하철역사_IC!$D$2:$D$1282-표3_[[#This Row],[위도]])^2+(지하철역사_IC!$E$2:$E$1282-표3_[[#This Row],[경도]])^2),1))*6378137</f>
        <v>#VALUE!</v>
      </c>
      <c r="AI845" s="8" t="e" cm="1">
        <f t="array" ref="AI845">_xlfn.LET(_xlpm.data,(지하철역사_IC!$V$2:$V$225-표3_[[#This Row],[위도]])^2+(지하철역사_IC!$T$2:$T$225-표3_[[#This Row],[경도]])^2,INDEX(지하철역사_IC!$Q$2:$Q$439,MATCH(MIN(_xlpm.data),_xlpm.data,0)))</f>
        <v>#VALUE!</v>
      </c>
      <c r="AJ845" s="8" t="e" cm="1">
        <f t="array" ref="AJ845">_xlfn.TEXTJOIN(",",TRUE,IF(지하철역사_IC!$Q$2:$Q$439=AI845,지하철역사_IC!$P$2:$P$439,""))</f>
        <v>#VALUE!</v>
      </c>
      <c r="AK845" s="9" t="e" cm="1">
        <f t="array" ref="AK845">RADIANS(SMALL(SQRT((지하철역사_IC!$V$2:$V$439-표3_[[#This Row],[위도]])^2+(지하철역사_IC!$T$2:$T$439-표3_[[#This Row],[경도]])^2),1))*6378137</f>
        <v>#VALUE!</v>
      </c>
      <c r="AL845" t="str" cm="1">
        <f t="array" ref="AL84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5" t="e" cm="1">
        <f t="array" ref="AM845">kakaolatlon(표3_[[#This Row],[위도]],표3_[[#This Row],[경도]],"parcel")</f>
        <v>#VALUE!</v>
      </c>
      <c r="AN845" t="e">
        <f t="shared" si="69"/>
        <v>#VALUE!</v>
      </c>
      <c r="AO845" t="e">
        <f t="shared" si="70"/>
        <v>#VALUE!</v>
      </c>
      <c r="AP845" t="e">
        <f t="shared" si="71"/>
        <v>#VALUE!</v>
      </c>
      <c r="AQ845">
        <f t="shared" si="72"/>
        <v>9</v>
      </c>
      <c r="AR845" t="str">
        <f t="shared" si="73"/>
        <v>저</v>
      </c>
    </row>
    <row r="846" spans="32:44" x14ac:dyDescent="0.3">
      <c r="AF846" s="8" t="e" cm="1">
        <f t="array" ref="AF84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6" s="8" t="e" cm="1">
        <f t="array" ref="AG846">_xlfn.TEXTJOIN(",",TRUE,IF(지하철역사_IC!$B$2:$B$1282=AF846,지하철역사_IC!$A$2:$A$1282,""))</f>
        <v>#VALUE!</v>
      </c>
      <c r="AH846" s="9" t="e" cm="1">
        <f t="array" ref="AH846">RADIANS(SMALL(SQRT((지하철역사_IC!$D$2:$D$1282-표3_[[#This Row],[위도]])^2+(지하철역사_IC!$E$2:$E$1282-표3_[[#This Row],[경도]])^2),1))*6378137</f>
        <v>#VALUE!</v>
      </c>
      <c r="AI846" s="8" t="e" cm="1">
        <f t="array" ref="AI846">_xlfn.LET(_xlpm.data,(지하철역사_IC!$V$2:$V$225-표3_[[#This Row],[위도]])^2+(지하철역사_IC!$T$2:$T$225-표3_[[#This Row],[경도]])^2,INDEX(지하철역사_IC!$Q$2:$Q$439,MATCH(MIN(_xlpm.data),_xlpm.data,0)))</f>
        <v>#VALUE!</v>
      </c>
      <c r="AJ846" s="8" t="e" cm="1">
        <f t="array" ref="AJ846">_xlfn.TEXTJOIN(",",TRUE,IF(지하철역사_IC!$Q$2:$Q$439=AI846,지하철역사_IC!$P$2:$P$439,""))</f>
        <v>#VALUE!</v>
      </c>
      <c r="AK846" s="9" t="e" cm="1">
        <f t="array" ref="AK846">RADIANS(SMALL(SQRT((지하철역사_IC!$V$2:$V$439-표3_[[#This Row],[위도]])^2+(지하철역사_IC!$T$2:$T$439-표3_[[#This Row],[경도]])^2),1))*6378137</f>
        <v>#VALUE!</v>
      </c>
      <c r="AL846" t="str" cm="1">
        <f t="array" ref="AL84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6" t="e" cm="1">
        <f t="array" ref="AM846">kakaolatlon(표3_[[#This Row],[위도]],표3_[[#This Row],[경도]],"parcel")</f>
        <v>#VALUE!</v>
      </c>
      <c r="AN846" t="e">
        <f t="shared" si="69"/>
        <v>#VALUE!</v>
      </c>
      <c r="AO846" t="e">
        <f t="shared" si="70"/>
        <v>#VALUE!</v>
      </c>
      <c r="AP846" t="e">
        <f t="shared" si="71"/>
        <v>#VALUE!</v>
      </c>
      <c r="AQ846">
        <f t="shared" si="72"/>
        <v>9</v>
      </c>
      <c r="AR846" t="str">
        <f t="shared" si="73"/>
        <v>저</v>
      </c>
    </row>
    <row r="847" spans="32:44" x14ac:dyDescent="0.3">
      <c r="AF847" s="8" t="e" cm="1">
        <f t="array" ref="AF84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7" s="8" t="e" cm="1">
        <f t="array" ref="AG847">_xlfn.TEXTJOIN(",",TRUE,IF(지하철역사_IC!$B$2:$B$1282=AF847,지하철역사_IC!$A$2:$A$1282,""))</f>
        <v>#VALUE!</v>
      </c>
      <c r="AH847" s="9" t="e" cm="1">
        <f t="array" ref="AH847">RADIANS(SMALL(SQRT((지하철역사_IC!$D$2:$D$1282-표3_[[#This Row],[위도]])^2+(지하철역사_IC!$E$2:$E$1282-표3_[[#This Row],[경도]])^2),1))*6378137</f>
        <v>#VALUE!</v>
      </c>
      <c r="AI847" s="8" t="e" cm="1">
        <f t="array" ref="AI847">_xlfn.LET(_xlpm.data,(지하철역사_IC!$V$2:$V$225-표3_[[#This Row],[위도]])^2+(지하철역사_IC!$T$2:$T$225-표3_[[#This Row],[경도]])^2,INDEX(지하철역사_IC!$Q$2:$Q$439,MATCH(MIN(_xlpm.data),_xlpm.data,0)))</f>
        <v>#VALUE!</v>
      </c>
      <c r="AJ847" s="8" t="e" cm="1">
        <f t="array" ref="AJ847">_xlfn.TEXTJOIN(",",TRUE,IF(지하철역사_IC!$Q$2:$Q$439=AI847,지하철역사_IC!$P$2:$P$439,""))</f>
        <v>#VALUE!</v>
      </c>
      <c r="AK847" s="9" t="e" cm="1">
        <f t="array" ref="AK847">RADIANS(SMALL(SQRT((지하철역사_IC!$V$2:$V$439-표3_[[#This Row],[위도]])^2+(지하철역사_IC!$T$2:$T$439-표3_[[#This Row],[경도]])^2),1))*6378137</f>
        <v>#VALUE!</v>
      </c>
      <c r="AL847" t="str" cm="1">
        <f t="array" ref="AL84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7" t="e" cm="1">
        <f t="array" ref="AM847">kakaolatlon(표3_[[#This Row],[위도]],표3_[[#This Row],[경도]],"parcel")</f>
        <v>#VALUE!</v>
      </c>
      <c r="AN847" t="e">
        <f t="shared" si="69"/>
        <v>#VALUE!</v>
      </c>
      <c r="AO847" t="e">
        <f t="shared" si="70"/>
        <v>#VALUE!</v>
      </c>
      <c r="AP847" t="e">
        <f t="shared" si="71"/>
        <v>#VALUE!</v>
      </c>
      <c r="AQ847">
        <f t="shared" si="72"/>
        <v>9</v>
      </c>
      <c r="AR847" t="str">
        <f t="shared" si="73"/>
        <v>저</v>
      </c>
    </row>
    <row r="848" spans="32:44" x14ac:dyDescent="0.3">
      <c r="AF848" s="8" t="e" cm="1">
        <f t="array" ref="AF84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8" s="8" t="e" cm="1">
        <f t="array" ref="AG848">_xlfn.TEXTJOIN(",",TRUE,IF(지하철역사_IC!$B$2:$B$1282=AF848,지하철역사_IC!$A$2:$A$1282,""))</f>
        <v>#VALUE!</v>
      </c>
      <c r="AH848" s="9" t="e" cm="1">
        <f t="array" ref="AH848">RADIANS(SMALL(SQRT((지하철역사_IC!$D$2:$D$1282-표3_[[#This Row],[위도]])^2+(지하철역사_IC!$E$2:$E$1282-표3_[[#This Row],[경도]])^2),1))*6378137</f>
        <v>#VALUE!</v>
      </c>
      <c r="AI848" s="8" t="e" cm="1">
        <f t="array" ref="AI848">_xlfn.LET(_xlpm.data,(지하철역사_IC!$V$2:$V$225-표3_[[#This Row],[위도]])^2+(지하철역사_IC!$T$2:$T$225-표3_[[#This Row],[경도]])^2,INDEX(지하철역사_IC!$Q$2:$Q$439,MATCH(MIN(_xlpm.data),_xlpm.data,0)))</f>
        <v>#VALUE!</v>
      </c>
      <c r="AJ848" s="8" t="e" cm="1">
        <f t="array" ref="AJ848">_xlfn.TEXTJOIN(",",TRUE,IF(지하철역사_IC!$Q$2:$Q$439=AI848,지하철역사_IC!$P$2:$P$439,""))</f>
        <v>#VALUE!</v>
      </c>
      <c r="AK848" s="9" t="e" cm="1">
        <f t="array" ref="AK848">RADIANS(SMALL(SQRT((지하철역사_IC!$V$2:$V$439-표3_[[#This Row],[위도]])^2+(지하철역사_IC!$T$2:$T$439-표3_[[#This Row],[경도]])^2),1))*6378137</f>
        <v>#VALUE!</v>
      </c>
      <c r="AL848" t="str" cm="1">
        <f t="array" ref="AL84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8" t="e" cm="1">
        <f t="array" ref="AM848">kakaolatlon(표3_[[#This Row],[위도]],표3_[[#This Row],[경도]],"parcel")</f>
        <v>#VALUE!</v>
      </c>
      <c r="AN848" t="e">
        <f t="shared" si="69"/>
        <v>#VALUE!</v>
      </c>
      <c r="AO848" t="e">
        <f t="shared" si="70"/>
        <v>#VALUE!</v>
      </c>
      <c r="AP848" t="e">
        <f t="shared" si="71"/>
        <v>#VALUE!</v>
      </c>
      <c r="AQ848">
        <f t="shared" si="72"/>
        <v>9</v>
      </c>
      <c r="AR848" t="str">
        <f t="shared" si="73"/>
        <v>저</v>
      </c>
    </row>
    <row r="849" spans="32:44" x14ac:dyDescent="0.3">
      <c r="AF849" s="8" t="e" cm="1">
        <f t="array" ref="AF84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49" s="8" t="e" cm="1">
        <f t="array" ref="AG849">_xlfn.TEXTJOIN(",",TRUE,IF(지하철역사_IC!$B$2:$B$1282=AF849,지하철역사_IC!$A$2:$A$1282,""))</f>
        <v>#VALUE!</v>
      </c>
      <c r="AH849" s="9" t="e" cm="1">
        <f t="array" ref="AH849">RADIANS(SMALL(SQRT((지하철역사_IC!$D$2:$D$1282-표3_[[#This Row],[위도]])^2+(지하철역사_IC!$E$2:$E$1282-표3_[[#This Row],[경도]])^2),1))*6378137</f>
        <v>#VALUE!</v>
      </c>
      <c r="AI849" s="8" t="e" cm="1">
        <f t="array" ref="AI849">_xlfn.LET(_xlpm.data,(지하철역사_IC!$V$2:$V$225-표3_[[#This Row],[위도]])^2+(지하철역사_IC!$T$2:$T$225-표3_[[#This Row],[경도]])^2,INDEX(지하철역사_IC!$Q$2:$Q$439,MATCH(MIN(_xlpm.data),_xlpm.data,0)))</f>
        <v>#VALUE!</v>
      </c>
      <c r="AJ849" s="8" t="e" cm="1">
        <f t="array" ref="AJ849">_xlfn.TEXTJOIN(",",TRUE,IF(지하철역사_IC!$Q$2:$Q$439=AI849,지하철역사_IC!$P$2:$P$439,""))</f>
        <v>#VALUE!</v>
      </c>
      <c r="AK849" s="9" t="e" cm="1">
        <f t="array" ref="AK849">RADIANS(SMALL(SQRT((지하철역사_IC!$V$2:$V$439-표3_[[#This Row],[위도]])^2+(지하철역사_IC!$T$2:$T$439-표3_[[#This Row],[경도]])^2),1))*6378137</f>
        <v>#VALUE!</v>
      </c>
      <c r="AL849" t="str" cm="1">
        <f t="array" ref="AL84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49" t="e" cm="1">
        <f t="array" ref="AM849">kakaolatlon(표3_[[#This Row],[위도]],표3_[[#This Row],[경도]],"parcel")</f>
        <v>#VALUE!</v>
      </c>
      <c r="AN849" t="e">
        <f t="shared" si="69"/>
        <v>#VALUE!</v>
      </c>
      <c r="AO849" t="e">
        <f t="shared" si="70"/>
        <v>#VALUE!</v>
      </c>
      <c r="AP849" t="e">
        <f t="shared" si="71"/>
        <v>#VALUE!</v>
      </c>
      <c r="AQ849">
        <f t="shared" si="72"/>
        <v>9</v>
      </c>
      <c r="AR849" t="str">
        <f t="shared" si="73"/>
        <v>저</v>
      </c>
    </row>
    <row r="850" spans="32:44" x14ac:dyDescent="0.3">
      <c r="AF850" s="8" t="e" cm="1">
        <f t="array" ref="AF85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0" s="8" t="e" cm="1">
        <f t="array" ref="AG850">_xlfn.TEXTJOIN(",",TRUE,IF(지하철역사_IC!$B$2:$B$1282=AF850,지하철역사_IC!$A$2:$A$1282,""))</f>
        <v>#VALUE!</v>
      </c>
      <c r="AH850" s="9" t="e" cm="1">
        <f t="array" ref="AH850">RADIANS(SMALL(SQRT((지하철역사_IC!$D$2:$D$1282-표3_[[#This Row],[위도]])^2+(지하철역사_IC!$E$2:$E$1282-표3_[[#This Row],[경도]])^2),1))*6378137</f>
        <v>#VALUE!</v>
      </c>
      <c r="AI850" s="8" t="e" cm="1">
        <f t="array" ref="AI850">_xlfn.LET(_xlpm.data,(지하철역사_IC!$V$2:$V$225-표3_[[#This Row],[위도]])^2+(지하철역사_IC!$T$2:$T$225-표3_[[#This Row],[경도]])^2,INDEX(지하철역사_IC!$Q$2:$Q$439,MATCH(MIN(_xlpm.data),_xlpm.data,0)))</f>
        <v>#VALUE!</v>
      </c>
      <c r="AJ850" s="8" t="e" cm="1">
        <f t="array" ref="AJ850">_xlfn.TEXTJOIN(",",TRUE,IF(지하철역사_IC!$Q$2:$Q$439=AI850,지하철역사_IC!$P$2:$P$439,""))</f>
        <v>#VALUE!</v>
      </c>
      <c r="AK850" s="9" t="e" cm="1">
        <f t="array" ref="AK850">RADIANS(SMALL(SQRT((지하철역사_IC!$V$2:$V$439-표3_[[#This Row],[위도]])^2+(지하철역사_IC!$T$2:$T$439-표3_[[#This Row],[경도]])^2),1))*6378137</f>
        <v>#VALUE!</v>
      </c>
      <c r="AL850" t="str" cm="1">
        <f t="array" ref="AL85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0" t="e" cm="1">
        <f t="array" ref="AM850">kakaolatlon(표3_[[#This Row],[위도]],표3_[[#This Row],[경도]],"parcel")</f>
        <v>#VALUE!</v>
      </c>
      <c r="AN850" t="e">
        <f t="shared" si="69"/>
        <v>#VALUE!</v>
      </c>
      <c r="AO850" t="e">
        <f t="shared" si="70"/>
        <v>#VALUE!</v>
      </c>
      <c r="AP850" t="e">
        <f t="shared" si="71"/>
        <v>#VALUE!</v>
      </c>
      <c r="AQ850">
        <f t="shared" si="72"/>
        <v>9</v>
      </c>
      <c r="AR850" t="str">
        <f t="shared" si="73"/>
        <v>저</v>
      </c>
    </row>
    <row r="851" spans="32:44" x14ac:dyDescent="0.3">
      <c r="AF851" s="8" t="e" cm="1">
        <f t="array" ref="AF85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1" s="8" t="e" cm="1">
        <f t="array" ref="AG851">_xlfn.TEXTJOIN(",",TRUE,IF(지하철역사_IC!$B$2:$B$1282=AF851,지하철역사_IC!$A$2:$A$1282,""))</f>
        <v>#VALUE!</v>
      </c>
      <c r="AH851" s="9" t="e" cm="1">
        <f t="array" ref="AH851">RADIANS(SMALL(SQRT((지하철역사_IC!$D$2:$D$1282-표3_[[#This Row],[위도]])^2+(지하철역사_IC!$E$2:$E$1282-표3_[[#This Row],[경도]])^2),1))*6378137</f>
        <v>#VALUE!</v>
      </c>
      <c r="AI851" s="8" t="e" cm="1">
        <f t="array" ref="AI851">_xlfn.LET(_xlpm.data,(지하철역사_IC!$V$2:$V$225-표3_[[#This Row],[위도]])^2+(지하철역사_IC!$T$2:$T$225-표3_[[#This Row],[경도]])^2,INDEX(지하철역사_IC!$Q$2:$Q$439,MATCH(MIN(_xlpm.data),_xlpm.data,0)))</f>
        <v>#VALUE!</v>
      </c>
      <c r="AJ851" s="8" t="e" cm="1">
        <f t="array" ref="AJ851">_xlfn.TEXTJOIN(",",TRUE,IF(지하철역사_IC!$Q$2:$Q$439=AI851,지하철역사_IC!$P$2:$P$439,""))</f>
        <v>#VALUE!</v>
      </c>
      <c r="AK851" s="9" t="e" cm="1">
        <f t="array" ref="AK851">RADIANS(SMALL(SQRT((지하철역사_IC!$V$2:$V$439-표3_[[#This Row],[위도]])^2+(지하철역사_IC!$T$2:$T$439-표3_[[#This Row],[경도]])^2),1))*6378137</f>
        <v>#VALUE!</v>
      </c>
      <c r="AL851" t="str" cm="1">
        <f t="array" ref="AL85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1" t="e" cm="1">
        <f t="array" ref="AM851">kakaolatlon(표3_[[#This Row],[위도]],표3_[[#This Row],[경도]],"parcel")</f>
        <v>#VALUE!</v>
      </c>
      <c r="AN851" t="e">
        <f t="shared" si="69"/>
        <v>#VALUE!</v>
      </c>
      <c r="AO851" t="e">
        <f t="shared" si="70"/>
        <v>#VALUE!</v>
      </c>
      <c r="AP851" t="e">
        <f t="shared" si="71"/>
        <v>#VALUE!</v>
      </c>
      <c r="AQ851">
        <f t="shared" si="72"/>
        <v>9</v>
      </c>
      <c r="AR851" t="str">
        <f t="shared" si="73"/>
        <v>저</v>
      </c>
    </row>
    <row r="852" spans="32:44" x14ac:dyDescent="0.3">
      <c r="AF852" s="8" t="e" cm="1">
        <f t="array" ref="AF85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2" s="8" t="e" cm="1">
        <f t="array" ref="AG852">_xlfn.TEXTJOIN(",",TRUE,IF(지하철역사_IC!$B$2:$B$1282=AF852,지하철역사_IC!$A$2:$A$1282,""))</f>
        <v>#VALUE!</v>
      </c>
      <c r="AH852" s="9" t="e" cm="1">
        <f t="array" ref="AH852">RADIANS(SMALL(SQRT((지하철역사_IC!$D$2:$D$1282-표3_[[#This Row],[위도]])^2+(지하철역사_IC!$E$2:$E$1282-표3_[[#This Row],[경도]])^2),1))*6378137</f>
        <v>#VALUE!</v>
      </c>
      <c r="AI852" s="8" t="e" cm="1">
        <f t="array" ref="AI852">_xlfn.LET(_xlpm.data,(지하철역사_IC!$V$2:$V$225-표3_[[#This Row],[위도]])^2+(지하철역사_IC!$T$2:$T$225-표3_[[#This Row],[경도]])^2,INDEX(지하철역사_IC!$Q$2:$Q$439,MATCH(MIN(_xlpm.data),_xlpm.data,0)))</f>
        <v>#VALUE!</v>
      </c>
      <c r="AJ852" s="8" t="e" cm="1">
        <f t="array" ref="AJ852">_xlfn.TEXTJOIN(",",TRUE,IF(지하철역사_IC!$Q$2:$Q$439=AI852,지하철역사_IC!$P$2:$P$439,""))</f>
        <v>#VALUE!</v>
      </c>
      <c r="AK852" s="9" t="e" cm="1">
        <f t="array" ref="AK852">RADIANS(SMALL(SQRT((지하철역사_IC!$V$2:$V$439-표3_[[#This Row],[위도]])^2+(지하철역사_IC!$T$2:$T$439-표3_[[#This Row],[경도]])^2),1))*6378137</f>
        <v>#VALUE!</v>
      </c>
      <c r="AL852" t="str" cm="1">
        <f t="array" ref="AL85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2" t="e" cm="1">
        <f t="array" ref="AM852">kakaolatlon(표3_[[#This Row],[위도]],표3_[[#This Row],[경도]],"parcel")</f>
        <v>#VALUE!</v>
      </c>
      <c r="AN852" t="e">
        <f t="shared" si="69"/>
        <v>#VALUE!</v>
      </c>
      <c r="AO852" t="e">
        <f t="shared" si="70"/>
        <v>#VALUE!</v>
      </c>
      <c r="AP852" t="e">
        <f t="shared" si="71"/>
        <v>#VALUE!</v>
      </c>
      <c r="AQ852">
        <f t="shared" si="72"/>
        <v>9</v>
      </c>
      <c r="AR852" t="str">
        <f t="shared" si="73"/>
        <v>저</v>
      </c>
    </row>
    <row r="853" spans="32:44" x14ac:dyDescent="0.3">
      <c r="AF853" s="8" t="e" cm="1">
        <f t="array" ref="AF85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3" s="8" t="e" cm="1">
        <f t="array" ref="AG853">_xlfn.TEXTJOIN(",",TRUE,IF(지하철역사_IC!$B$2:$B$1282=AF853,지하철역사_IC!$A$2:$A$1282,""))</f>
        <v>#VALUE!</v>
      </c>
      <c r="AH853" s="9" t="e" cm="1">
        <f t="array" ref="AH853">RADIANS(SMALL(SQRT((지하철역사_IC!$D$2:$D$1282-표3_[[#This Row],[위도]])^2+(지하철역사_IC!$E$2:$E$1282-표3_[[#This Row],[경도]])^2),1))*6378137</f>
        <v>#VALUE!</v>
      </c>
      <c r="AI853" s="8" t="e" cm="1">
        <f t="array" ref="AI853">_xlfn.LET(_xlpm.data,(지하철역사_IC!$V$2:$V$225-표3_[[#This Row],[위도]])^2+(지하철역사_IC!$T$2:$T$225-표3_[[#This Row],[경도]])^2,INDEX(지하철역사_IC!$Q$2:$Q$439,MATCH(MIN(_xlpm.data),_xlpm.data,0)))</f>
        <v>#VALUE!</v>
      </c>
      <c r="AJ853" s="8" t="e" cm="1">
        <f t="array" ref="AJ853">_xlfn.TEXTJOIN(",",TRUE,IF(지하철역사_IC!$Q$2:$Q$439=AI853,지하철역사_IC!$P$2:$P$439,""))</f>
        <v>#VALUE!</v>
      </c>
      <c r="AK853" s="9" t="e" cm="1">
        <f t="array" ref="AK853">RADIANS(SMALL(SQRT((지하철역사_IC!$V$2:$V$439-표3_[[#This Row],[위도]])^2+(지하철역사_IC!$T$2:$T$439-표3_[[#This Row],[경도]])^2),1))*6378137</f>
        <v>#VALUE!</v>
      </c>
      <c r="AL853" t="str" cm="1">
        <f t="array" ref="AL85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3" t="e" cm="1">
        <f t="array" ref="AM853">kakaolatlon(표3_[[#This Row],[위도]],표3_[[#This Row],[경도]],"parcel")</f>
        <v>#VALUE!</v>
      </c>
      <c r="AN853" t="e">
        <f t="shared" si="69"/>
        <v>#VALUE!</v>
      </c>
      <c r="AO853" t="e">
        <f t="shared" si="70"/>
        <v>#VALUE!</v>
      </c>
      <c r="AP853" t="e">
        <f t="shared" si="71"/>
        <v>#VALUE!</v>
      </c>
      <c r="AQ853">
        <f t="shared" si="72"/>
        <v>9</v>
      </c>
      <c r="AR853" t="str">
        <f t="shared" si="73"/>
        <v>저</v>
      </c>
    </row>
    <row r="854" spans="32:44" x14ac:dyDescent="0.3">
      <c r="AF854" s="8" t="e" cm="1">
        <f t="array" ref="AF85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4" s="8" t="e" cm="1">
        <f t="array" ref="AG854">_xlfn.TEXTJOIN(",",TRUE,IF(지하철역사_IC!$B$2:$B$1282=AF854,지하철역사_IC!$A$2:$A$1282,""))</f>
        <v>#VALUE!</v>
      </c>
      <c r="AH854" s="9" t="e" cm="1">
        <f t="array" ref="AH854">RADIANS(SMALL(SQRT((지하철역사_IC!$D$2:$D$1282-표3_[[#This Row],[위도]])^2+(지하철역사_IC!$E$2:$E$1282-표3_[[#This Row],[경도]])^2),1))*6378137</f>
        <v>#VALUE!</v>
      </c>
      <c r="AI854" s="8" t="e" cm="1">
        <f t="array" ref="AI854">_xlfn.LET(_xlpm.data,(지하철역사_IC!$V$2:$V$225-표3_[[#This Row],[위도]])^2+(지하철역사_IC!$T$2:$T$225-표3_[[#This Row],[경도]])^2,INDEX(지하철역사_IC!$Q$2:$Q$439,MATCH(MIN(_xlpm.data),_xlpm.data,0)))</f>
        <v>#VALUE!</v>
      </c>
      <c r="AJ854" s="8" t="e" cm="1">
        <f t="array" ref="AJ854">_xlfn.TEXTJOIN(",",TRUE,IF(지하철역사_IC!$Q$2:$Q$439=AI854,지하철역사_IC!$P$2:$P$439,""))</f>
        <v>#VALUE!</v>
      </c>
      <c r="AK854" s="9" t="e" cm="1">
        <f t="array" ref="AK854">RADIANS(SMALL(SQRT((지하철역사_IC!$V$2:$V$439-표3_[[#This Row],[위도]])^2+(지하철역사_IC!$T$2:$T$439-표3_[[#This Row],[경도]])^2),1))*6378137</f>
        <v>#VALUE!</v>
      </c>
      <c r="AL854" t="str" cm="1">
        <f t="array" ref="AL85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4" t="e" cm="1">
        <f t="array" ref="AM854">kakaolatlon(표3_[[#This Row],[위도]],표3_[[#This Row],[경도]],"parcel")</f>
        <v>#VALUE!</v>
      </c>
      <c r="AN854" t="e">
        <f t="shared" si="69"/>
        <v>#VALUE!</v>
      </c>
      <c r="AO854" t="e">
        <f t="shared" si="70"/>
        <v>#VALUE!</v>
      </c>
      <c r="AP854" t="e">
        <f t="shared" si="71"/>
        <v>#VALUE!</v>
      </c>
      <c r="AQ854">
        <f t="shared" si="72"/>
        <v>9</v>
      </c>
      <c r="AR854" t="str">
        <f t="shared" si="73"/>
        <v>저</v>
      </c>
    </row>
    <row r="855" spans="32:44" x14ac:dyDescent="0.3">
      <c r="AF855" s="8" t="e" cm="1">
        <f t="array" ref="AF85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5" s="8" t="e" cm="1">
        <f t="array" ref="AG855">_xlfn.TEXTJOIN(",",TRUE,IF(지하철역사_IC!$B$2:$B$1282=AF855,지하철역사_IC!$A$2:$A$1282,""))</f>
        <v>#VALUE!</v>
      </c>
      <c r="AH855" s="9" t="e" cm="1">
        <f t="array" ref="AH855">RADIANS(SMALL(SQRT((지하철역사_IC!$D$2:$D$1282-표3_[[#This Row],[위도]])^2+(지하철역사_IC!$E$2:$E$1282-표3_[[#This Row],[경도]])^2),1))*6378137</f>
        <v>#VALUE!</v>
      </c>
      <c r="AI855" s="8" t="e" cm="1">
        <f t="array" ref="AI855">_xlfn.LET(_xlpm.data,(지하철역사_IC!$V$2:$V$225-표3_[[#This Row],[위도]])^2+(지하철역사_IC!$T$2:$T$225-표3_[[#This Row],[경도]])^2,INDEX(지하철역사_IC!$Q$2:$Q$439,MATCH(MIN(_xlpm.data),_xlpm.data,0)))</f>
        <v>#VALUE!</v>
      </c>
      <c r="AJ855" s="8" t="e" cm="1">
        <f t="array" ref="AJ855">_xlfn.TEXTJOIN(",",TRUE,IF(지하철역사_IC!$Q$2:$Q$439=AI855,지하철역사_IC!$P$2:$P$439,""))</f>
        <v>#VALUE!</v>
      </c>
      <c r="AK855" s="9" t="e" cm="1">
        <f t="array" ref="AK855">RADIANS(SMALL(SQRT((지하철역사_IC!$V$2:$V$439-표3_[[#This Row],[위도]])^2+(지하철역사_IC!$T$2:$T$439-표3_[[#This Row],[경도]])^2),1))*6378137</f>
        <v>#VALUE!</v>
      </c>
      <c r="AL855" t="str" cm="1">
        <f t="array" ref="AL85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5" t="e" cm="1">
        <f t="array" ref="AM855">kakaolatlon(표3_[[#This Row],[위도]],표3_[[#This Row],[경도]],"parcel")</f>
        <v>#VALUE!</v>
      </c>
      <c r="AN855" t="e">
        <f t="shared" si="69"/>
        <v>#VALUE!</v>
      </c>
      <c r="AO855" t="e">
        <f t="shared" si="70"/>
        <v>#VALUE!</v>
      </c>
      <c r="AP855" t="e">
        <f t="shared" si="71"/>
        <v>#VALUE!</v>
      </c>
      <c r="AQ855">
        <f t="shared" si="72"/>
        <v>9</v>
      </c>
      <c r="AR855" t="str">
        <f t="shared" si="73"/>
        <v>저</v>
      </c>
    </row>
    <row r="856" spans="32:44" x14ac:dyDescent="0.3">
      <c r="AF856" s="8" t="e" cm="1">
        <f t="array" ref="AF85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6" s="8" t="e" cm="1">
        <f t="array" ref="AG856">_xlfn.TEXTJOIN(",",TRUE,IF(지하철역사_IC!$B$2:$B$1282=AF856,지하철역사_IC!$A$2:$A$1282,""))</f>
        <v>#VALUE!</v>
      </c>
      <c r="AH856" s="9" t="e" cm="1">
        <f t="array" ref="AH856">RADIANS(SMALL(SQRT((지하철역사_IC!$D$2:$D$1282-표3_[[#This Row],[위도]])^2+(지하철역사_IC!$E$2:$E$1282-표3_[[#This Row],[경도]])^2),1))*6378137</f>
        <v>#VALUE!</v>
      </c>
      <c r="AI856" s="8" t="e" cm="1">
        <f t="array" ref="AI856">_xlfn.LET(_xlpm.data,(지하철역사_IC!$V$2:$V$225-표3_[[#This Row],[위도]])^2+(지하철역사_IC!$T$2:$T$225-표3_[[#This Row],[경도]])^2,INDEX(지하철역사_IC!$Q$2:$Q$439,MATCH(MIN(_xlpm.data),_xlpm.data,0)))</f>
        <v>#VALUE!</v>
      </c>
      <c r="AJ856" s="8" t="e" cm="1">
        <f t="array" ref="AJ856">_xlfn.TEXTJOIN(",",TRUE,IF(지하철역사_IC!$Q$2:$Q$439=AI856,지하철역사_IC!$P$2:$P$439,""))</f>
        <v>#VALUE!</v>
      </c>
      <c r="AK856" s="9" t="e" cm="1">
        <f t="array" ref="AK856">RADIANS(SMALL(SQRT((지하철역사_IC!$V$2:$V$439-표3_[[#This Row],[위도]])^2+(지하철역사_IC!$T$2:$T$439-표3_[[#This Row],[경도]])^2),1))*6378137</f>
        <v>#VALUE!</v>
      </c>
      <c r="AL856" t="str" cm="1">
        <f t="array" ref="AL85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6" t="e" cm="1">
        <f t="array" ref="AM856">kakaolatlon(표3_[[#This Row],[위도]],표3_[[#This Row],[경도]],"parcel")</f>
        <v>#VALUE!</v>
      </c>
      <c r="AN856" t="e">
        <f t="shared" si="69"/>
        <v>#VALUE!</v>
      </c>
      <c r="AO856" t="e">
        <f t="shared" si="70"/>
        <v>#VALUE!</v>
      </c>
      <c r="AP856" t="e">
        <f t="shared" si="71"/>
        <v>#VALUE!</v>
      </c>
      <c r="AQ856">
        <f t="shared" si="72"/>
        <v>9</v>
      </c>
      <c r="AR856" t="str">
        <f t="shared" si="73"/>
        <v>저</v>
      </c>
    </row>
    <row r="857" spans="32:44" x14ac:dyDescent="0.3">
      <c r="AF857" s="8" t="e" cm="1">
        <f t="array" ref="AF85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7" s="8" t="e" cm="1">
        <f t="array" ref="AG857">_xlfn.TEXTJOIN(",",TRUE,IF(지하철역사_IC!$B$2:$B$1282=AF857,지하철역사_IC!$A$2:$A$1282,""))</f>
        <v>#VALUE!</v>
      </c>
      <c r="AH857" s="9" t="e" cm="1">
        <f t="array" ref="AH857">RADIANS(SMALL(SQRT((지하철역사_IC!$D$2:$D$1282-표3_[[#This Row],[위도]])^2+(지하철역사_IC!$E$2:$E$1282-표3_[[#This Row],[경도]])^2),1))*6378137</f>
        <v>#VALUE!</v>
      </c>
      <c r="AI857" s="8" t="e" cm="1">
        <f t="array" ref="AI857">_xlfn.LET(_xlpm.data,(지하철역사_IC!$V$2:$V$225-표3_[[#This Row],[위도]])^2+(지하철역사_IC!$T$2:$T$225-표3_[[#This Row],[경도]])^2,INDEX(지하철역사_IC!$Q$2:$Q$439,MATCH(MIN(_xlpm.data),_xlpm.data,0)))</f>
        <v>#VALUE!</v>
      </c>
      <c r="AJ857" s="8" t="e" cm="1">
        <f t="array" ref="AJ857">_xlfn.TEXTJOIN(",",TRUE,IF(지하철역사_IC!$Q$2:$Q$439=AI857,지하철역사_IC!$P$2:$P$439,""))</f>
        <v>#VALUE!</v>
      </c>
      <c r="AK857" s="9" t="e" cm="1">
        <f t="array" ref="AK857">RADIANS(SMALL(SQRT((지하철역사_IC!$V$2:$V$439-표3_[[#This Row],[위도]])^2+(지하철역사_IC!$T$2:$T$439-표3_[[#This Row],[경도]])^2),1))*6378137</f>
        <v>#VALUE!</v>
      </c>
      <c r="AL857" t="str" cm="1">
        <f t="array" ref="AL85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7" t="e" cm="1">
        <f t="array" ref="AM857">kakaolatlon(표3_[[#This Row],[위도]],표3_[[#This Row],[경도]],"parcel")</f>
        <v>#VALUE!</v>
      </c>
      <c r="AN857" t="e">
        <f t="shared" si="69"/>
        <v>#VALUE!</v>
      </c>
      <c r="AO857" t="e">
        <f t="shared" si="70"/>
        <v>#VALUE!</v>
      </c>
      <c r="AP857" t="e">
        <f t="shared" si="71"/>
        <v>#VALUE!</v>
      </c>
      <c r="AQ857">
        <f t="shared" si="72"/>
        <v>9</v>
      </c>
      <c r="AR857" t="str">
        <f t="shared" si="73"/>
        <v>저</v>
      </c>
    </row>
    <row r="858" spans="32:44" x14ac:dyDescent="0.3">
      <c r="AF858" s="8" t="e" cm="1">
        <f t="array" ref="AF85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8" s="8" t="e" cm="1">
        <f t="array" ref="AG858">_xlfn.TEXTJOIN(",",TRUE,IF(지하철역사_IC!$B$2:$B$1282=AF858,지하철역사_IC!$A$2:$A$1282,""))</f>
        <v>#VALUE!</v>
      </c>
      <c r="AH858" s="9" t="e" cm="1">
        <f t="array" ref="AH858">RADIANS(SMALL(SQRT((지하철역사_IC!$D$2:$D$1282-표3_[[#This Row],[위도]])^2+(지하철역사_IC!$E$2:$E$1282-표3_[[#This Row],[경도]])^2),1))*6378137</f>
        <v>#VALUE!</v>
      </c>
      <c r="AI858" s="8" t="e" cm="1">
        <f t="array" ref="AI858">_xlfn.LET(_xlpm.data,(지하철역사_IC!$V$2:$V$225-표3_[[#This Row],[위도]])^2+(지하철역사_IC!$T$2:$T$225-표3_[[#This Row],[경도]])^2,INDEX(지하철역사_IC!$Q$2:$Q$439,MATCH(MIN(_xlpm.data),_xlpm.data,0)))</f>
        <v>#VALUE!</v>
      </c>
      <c r="AJ858" s="8" t="e" cm="1">
        <f t="array" ref="AJ858">_xlfn.TEXTJOIN(",",TRUE,IF(지하철역사_IC!$Q$2:$Q$439=AI858,지하철역사_IC!$P$2:$P$439,""))</f>
        <v>#VALUE!</v>
      </c>
      <c r="AK858" s="9" t="e" cm="1">
        <f t="array" ref="AK858">RADIANS(SMALL(SQRT((지하철역사_IC!$V$2:$V$439-표3_[[#This Row],[위도]])^2+(지하철역사_IC!$T$2:$T$439-표3_[[#This Row],[경도]])^2),1))*6378137</f>
        <v>#VALUE!</v>
      </c>
      <c r="AL858" t="str" cm="1">
        <f t="array" ref="AL85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8" t="e" cm="1">
        <f t="array" ref="AM858">kakaolatlon(표3_[[#This Row],[위도]],표3_[[#This Row],[경도]],"parcel")</f>
        <v>#VALUE!</v>
      </c>
      <c r="AN858" t="e">
        <f t="shared" si="69"/>
        <v>#VALUE!</v>
      </c>
      <c r="AO858" t="e">
        <f t="shared" si="70"/>
        <v>#VALUE!</v>
      </c>
      <c r="AP858" t="e">
        <f t="shared" si="71"/>
        <v>#VALUE!</v>
      </c>
      <c r="AQ858">
        <f t="shared" si="72"/>
        <v>9</v>
      </c>
      <c r="AR858" t="str">
        <f t="shared" si="73"/>
        <v>저</v>
      </c>
    </row>
    <row r="859" spans="32:44" x14ac:dyDescent="0.3">
      <c r="AF859" s="8" t="e" cm="1">
        <f t="array" ref="AF85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59" s="8" t="e" cm="1">
        <f t="array" ref="AG859">_xlfn.TEXTJOIN(",",TRUE,IF(지하철역사_IC!$B$2:$B$1282=AF859,지하철역사_IC!$A$2:$A$1282,""))</f>
        <v>#VALUE!</v>
      </c>
      <c r="AH859" s="9" t="e" cm="1">
        <f t="array" ref="AH859">RADIANS(SMALL(SQRT((지하철역사_IC!$D$2:$D$1282-표3_[[#This Row],[위도]])^2+(지하철역사_IC!$E$2:$E$1282-표3_[[#This Row],[경도]])^2),1))*6378137</f>
        <v>#VALUE!</v>
      </c>
      <c r="AI859" s="8" t="e" cm="1">
        <f t="array" ref="AI859">_xlfn.LET(_xlpm.data,(지하철역사_IC!$V$2:$V$225-표3_[[#This Row],[위도]])^2+(지하철역사_IC!$T$2:$T$225-표3_[[#This Row],[경도]])^2,INDEX(지하철역사_IC!$Q$2:$Q$439,MATCH(MIN(_xlpm.data),_xlpm.data,0)))</f>
        <v>#VALUE!</v>
      </c>
      <c r="AJ859" s="8" t="e" cm="1">
        <f t="array" ref="AJ859">_xlfn.TEXTJOIN(",",TRUE,IF(지하철역사_IC!$Q$2:$Q$439=AI859,지하철역사_IC!$P$2:$P$439,""))</f>
        <v>#VALUE!</v>
      </c>
      <c r="AK859" s="9" t="e" cm="1">
        <f t="array" ref="AK859">RADIANS(SMALL(SQRT((지하철역사_IC!$V$2:$V$439-표3_[[#This Row],[위도]])^2+(지하철역사_IC!$T$2:$T$439-표3_[[#This Row],[경도]])^2),1))*6378137</f>
        <v>#VALUE!</v>
      </c>
      <c r="AL859" t="str" cm="1">
        <f t="array" ref="AL85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59" t="e" cm="1">
        <f t="array" ref="AM859">kakaolatlon(표3_[[#This Row],[위도]],표3_[[#This Row],[경도]],"parcel")</f>
        <v>#VALUE!</v>
      </c>
      <c r="AN859" t="e">
        <f t="shared" si="69"/>
        <v>#VALUE!</v>
      </c>
      <c r="AO859" t="e">
        <f t="shared" si="70"/>
        <v>#VALUE!</v>
      </c>
      <c r="AP859" t="e">
        <f t="shared" si="71"/>
        <v>#VALUE!</v>
      </c>
      <c r="AQ859">
        <f t="shared" si="72"/>
        <v>9</v>
      </c>
      <c r="AR859" t="str">
        <f t="shared" si="73"/>
        <v>저</v>
      </c>
    </row>
    <row r="860" spans="32:44" x14ac:dyDescent="0.3">
      <c r="AF860" s="8" t="e" cm="1">
        <f t="array" ref="AF86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0" s="8" t="e" cm="1">
        <f t="array" ref="AG860">_xlfn.TEXTJOIN(",",TRUE,IF(지하철역사_IC!$B$2:$B$1282=AF860,지하철역사_IC!$A$2:$A$1282,""))</f>
        <v>#VALUE!</v>
      </c>
      <c r="AH860" s="9" t="e" cm="1">
        <f t="array" ref="AH860">RADIANS(SMALL(SQRT((지하철역사_IC!$D$2:$D$1282-표3_[[#This Row],[위도]])^2+(지하철역사_IC!$E$2:$E$1282-표3_[[#This Row],[경도]])^2),1))*6378137</f>
        <v>#VALUE!</v>
      </c>
      <c r="AI860" s="8" t="e" cm="1">
        <f t="array" ref="AI860">_xlfn.LET(_xlpm.data,(지하철역사_IC!$V$2:$V$225-표3_[[#This Row],[위도]])^2+(지하철역사_IC!$T$2:$T$225-표3_[[#This Row],[경도]])^2,INDEX(지하철역사_IC!$Q$2:$Q$439,MATCH(MIN(_xlpm.data),_xlpm.data,0)))</f>
        <v>#VALUE!</v>
      </c>
      <c r="AJ860" s="8" t="e" cm="1">
        <f t="array" ref="AJ860">_xlfn.TEXTJOIN(",",TRUE,IF(지하철역사_IC!$Q$2:$Q$439=AI860,지하철역사_IC!$P$2:$P$439,""))</f>
        <v>#VALUE!</v>
      </c>
      <c r="AK860" s="9" t="e" cm="1">
        <f t="array" ref="AK860">RADIANS(SMALL(SQRT((지하철역사_IC!$V$2:$V$439-표3_[[#This Row],[위도]])^2+(지하철역사_IC!$T$2:$T$439-표3_[[#This Row],[경도]])^2),1))*6378137</f>
        <v>#VALUE!</v>
      </c>
      <c r="AL860" t="str" cm="1">
        <f t="array" ref="AL86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0" t="e" cm="1">
        <f t="array" ref="AM860">kakaolatlon(표3_[[#This Row],[위도]],표3_[[#This Row],[경도]],"parcel")</f>
        <v>#VALUE!</v>
      </c>
      <c r="AN860" t="e">
        <f t="shared" si="69"/>
        <v>#VALUE!</v>
      </c>
      <c r="AO860" t="e">
        <f t="shared" si="70"/>
        <v>#VALUE!</v>
      </c>
      <c r="AP860" t="e">
        <f t="shared" si="71"/>
        <v>#VALUE!</v>
      </c>
      <c r="AQ860">
        <f t="shared" si="72"/>
        <v>9</v>
      </c>
      <c r="AR860" t="str">
        <f t="shared" si="73"/>
        <v>저</v>
      </c>
    </row>
    <row r="861" spans="32:44" x14ac:dyDescent="0.3">
      <c r="AF861" s="8" t="e" cm="1">
        <f t="array" ref="AF86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1" s="8" t="e" cm="1">
        <f t="array" ref="AG861">_xlfn.TEXTJOIN(",",TRUE,IF(지하철역사_IC!$B$2:$B$1282=AF861,지하철역사_IC!$A$2:$A$1282,""))</f>
        <v>#VALUE!</v>
      </c>
      <c r="AH861" s="9" t="e" cm="1">
        <f t="array" ref="AH861">RADIANS(SMALL(SQRT((지하철역사_IC!$D$2:$D$1282-표3_[[#This Row],[위도]])^2+(지하철역사_IC!$E$2:$E$1282-표3_[[#This Row],[경도]])^2),1))*6378137</f>
        <v>#VALUE!</v>
      </c>
      <c r="AI861" s="8" t="e" cm="1">
        <f t="array" ref="AI861">_xlfn.LET(_xlpm.data,(지하철역사_IC!$V$2:$V$225-표3_[[#This Row],[위도]])^2+(지하철역사_IC!$T$2:$T$225-표3_[[#This Row],[경도]])^2,INDEX(지하철역사_IC!$Q$2:$Q$439,MATCH(MIN(_xlpm.data),_xlpm.data,0)))</f>
        <v>#VALUE!</v>
      </c>
      <c r="AJ861" s="8" t="e" cm="1">
        <f t="array" ref="AJ861">_xlfn.TEXTJOIN(",",TRUE,IF(지하철역사_IC!$Q$2:$Q$439=AI861,지하철역사_IC!$P$2:$P$439,""))</f>
        <v>#VALUE!</v>
      </c>
      <c r="AK861" s="9" t="e" cm="1">
        <f t="array" ref="AK861">RADIANS(SMALL(SQRT((지하철역사_IC!$V$2:$V$439-표3_[[#This Row],[위도]])^2+(지하철역사_IC!$T$2:$T$439-표3_[[#This Row],[경도]])^2),1))*6378137</f>
        <v>#VALUE!</v>
      </c>
      <c r="AL861" t="str" cm="1">
        <f t="array" ref="AL86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1" t="e" cm="1">
        <f t="array" ref="AM861">kakaolatlon(표3_[[#This Row],[위도]],표3_[[#This Row],[경도]],"parcel")</f>
        <v>#VALUE!</v>
      </c>
      <c r="AN861" t="e">
        <f t="shared" si="69"/>
        <v>#VALUE!</v>
      </c>
      <c r="AO861" t="e">
        <f t="shared" si="70"/>
        <v>#VALUE!</v>
      </c>
      <c r="AP861" t="e">
        <f t="shared" si="71"/>
        <v>#VALUE!</v>
      </c>
      <c r="AQ861">
        <f t="shared" si="72"/>
        <v>9</v>
      </c>
      <c r="AR861" t="str">
        <f t="shared" si="73"/>
        <v>저</v>
      </c>
    </row>
    <row r="862" spans="32:44" x14ac:dyDescent="0.3">
      <c r="AF862" s="8" t="e" cm="1">
        <f t="array" ref="AF86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2" s="8" t="e" cm="1">
        <f t="array" ref="AG862">_xlfn.TEXTJOIN(",",TRUE,IF(지하철역사_IC!$B$2:$B$1282=AF862,지하철역사_IC!$A$2:$A$1282,""))</f>
        <v>#VALUE!</v>
      </c>
      <c r="AH862" s="9" t="e" cm="1">
        <f t="array" ref="AH862">RADIANS(SMALL(SQRT((지하철역사_IC!$D$2:$D$1282-표3_[[#This Row],[위도]])^2+(지하철역사_IC!$E$2:$E$1282-표3_[[#This Row],[경도]])^2),1))*6378137</f>
        <v>#VALUE!</v>
      </c>
      <c r="AI862" s="8" t="e" cm="1">
        <f t="array" ref="AI862">_xlfn.LET(_xlpm.data,(지하철역사_IC!$V$2:$V$225-표3_[[#This Row],[위도]])^2+(지하철역사_IC!$T$2:$T$225-표3_[[#This Row],[경도]])^2,INDEX(지하철역사_IC!$Q$2:$Q$439,MATCH(MIN(_xlpm.data),_xlpm.data,0)))</f>
        <v>#VALUE!</v>
      </c>
      <c r="AJ862" s="8" t="e" cm="1">
        <f t="array" ref="AJ862">_xlfn.TEXTJOIN(",",TRUE,IF(지하철역사_IC!$Q$2:$Q$439=AI862,지하철역사_IC!$P$2:$P$439,""))</f>
        <v>#VALUE!</v>
      </c>
      <c r="AK862" s="9" t="e" cm="1">
        <f t="array" ref="AK862">RADIANS(SMALL(SQRT((지하철역사_IC!$V$2:$V$439-표3_[[#This Row],[위도]])^2+(지하철역사_IC!$T$2:$T$439-표3_[[#This Row],[경도]])^2),1))*6378137</f>
        <v>#VALUE!</v>
      </c>
      <c r="AL862" t="str" cm="1">
        <f t="array" ref="AL86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2" t="e" cm="1">
        <f t="array" ref="AM862">kakaolatlon(표3_[[#This Row],[위도]],표3_[[#This Row],[경도]],"parcel")</f>
        <v>#VALUE!</v>
      </c>
      <c r="AN862" t="e">
        <f t="shared" si="69"/>
        <v>#VALUE!</v>
      </c>
      <c r="AO862" t="e">
        <f t="shared" si="70"/>
        <v>#VALUE!</v>
      </c>
      <c r="AP862" t="e">
        <f t="shared" si="71"/>
        <v>#VALUE!</v>
      </c>
      <c r="AQ862">
        <f t="shared" si="72"/>
        <v>9</v>
      </c>
      <c r="AR862" t="str">
        <f t="shared" si="73"/>
        <v>저</v>
      </c>
    </row>
    <row r="863" spans="32:44" x14ac:dyDescent="0.3">
      <c r="AF863" s="8" t="e" cm="1">
        <f t="array" ref="AF86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3" s="8" t="e" cm="1">
        <f t="array" ref="AG863">_xlfn.TEXTJOIN(",",TRUE,IF(지하철역사_IC!$B$2:$B$1282=AF863,지하철역사_IC!$A$2:$A$1282,""))</f>
        <v>#VALUE!</v>
      </c>
      <c r="AH863" s="9" t="e" cm="1">
        <f t="array" ref="AH863">RADIANS(SMALL(SQRT((지하철역사_IC!$D$2:$D$1282-표3_[[#This Row],[위도]])^2+(지하철역사_IC!$E$2:$E$1282-표3_[[#This Row],[경도]])^2),1))*6378137</f>
        <v>#VALUE!</v>
      </c>
      <c r="AI863" s="8" t="e" cm="1">
        <f t="array" ref="AI863">_xlfn.LET(_xlpm.data,(지하철역사_IC!$V$2:$V$225-표3_[[#This Row],[위도]])^2+(지하철역사_IC!$T$2:$T$225-표3_[[#This Row],[경도]])^2,INDEX(지하철역사_IC!$Q$2:$Q$439,MATCH(MIN(_xlpm.data),_xlpm.data,0)))</f>
        <v>#VALUE!</v>
      </c>
      <c r="AJ863" s="8" t="e" cm="1">
        <f t="array" ref="AJ863">_xlfn.TEXTJOIN(",",TRUE,IF(지하철역사_IC!$Q$2:$Q$439=AI863,지하철역사_IC!$P$2:$P$439,""))</f>
        <v>#VALUE!</v>
      </c>
      <c r="AK863" s="9" t="e" cm="1">
        <f t="array" ref="AK863">RADIANS(SMALL(SQRT((지하철역사_IC!$V$2:$V$439-표3_[[#This Row],[위도]])^2+(지하철역사_IC!$T$2:$T$439-표3_[[#This Row],[경도]])^2),1))*6378137</f>
        <v>#VALUE!</v>
      </c>
      <c r="AL863" t="str" cm="1">
        <f t="array" ref="AL86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3" t="e" cm="1">
        <f t="array" ref="AM863">kakaolatlon(표3_[[#This Row],[위도]],표3_[[#This Row],[경도]],"parcel")</f>
        <v>#VALUE!</v>
      </c>
      <c r="AN863" t="e">
        <f t="shared" si="69"/>
        <v>#VALUE!</v>
      </c>
      <c r="AO863" t="e">
        <f t="shared" si="70"/>
        <v>#VALUE!</v>
      </c>
      <c r="AP863" t="e">
        <f t="shared" si="71"/>
        <v>#VALUE!</v>
      </c>
      <c r="AQ863">
        <f t="shared" si="72"/>
        <v>9</v>
      </c>
      <c r="AR863" t="str">
        <f t="shared" si="73"/>
        <v>저</v>
      </c>
    </row>
    <row r="864" spans="32:44" x14ac:dyDescent="0.3">
      <c r="AF864" s="8" t="e" cm="1">
        <f t="array" ref="AF86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4" s="8" t="e" cm="1">
        <f t="array" ref="AG864">_xlfn.TEXTJOIN(",",TRUE,IF(지하철역사_IC!$B$2:$B$1282=AF864,지하철역사_IC!$A$2:$A$1282,""))</f>
        <v>#VALUE!</v>
      </c>
      <c r="AH864" s="9" t="e" cm="1">
        <f t="array" ref="AH864">RADIANS(SMALL(SQRT((지하철역사_IC!$D$2:$D$1282-표3_[[#This Row],[위도]])^2+(지하철역사_IC!$E$2:$E$1282-표3_[[#This Row],[경도]])^2),1))*6378137</f>
        <v>#VALUE!</v>
      </c>
      <c r="AI864" s="8" t="e" cm="1">
        <f t="array" ref="AI864">_xlfn.LET(_xlpm.data,(지하철역사_IC!$V$2:$V$225-표3_[[#This Row],[위도]])^2+(지하철역사_IC!$T$2:$T$225-표3_[[#This Row],[경도]])^2,INDEX(지하철역사_IC!$Q$2:$Q$439,MATCH(MIN(_xlpm.data),_xlpm.data,0)))</f>
        <v>#VALUE!</v>
      </c>
      <c r="AJ864" s="8" t="e" cm="1">
        <f t="array" ref="AJ864">_xlfn.TEXTJOIN(",",TRUE,IF(지하철역사_IC!$Q$2:$Q$439=AI864,지하철역사_IC!$P$2:$P$439,""))</f>
        <v>#VALUE!</v>
      </c>
      <c r="AK864" s="9" t="e" cm="1">
        <f t="array" ref="AK864">RADIANS(SMALL(SQRT((지하철역사_IC!$V$2:$V$439-표3_[[#This Row],[위도]])^2+(지하철역사_IC!$T$2:$T$439-표3_[[#This Row],[경도]])^2),1))*6378137</f>
        <v>#VALUE!</v>
      </c>
      <c r="AL864" t="str" cm="1">
        <f t="array" ref="AL86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4" t="e" cm="1">
        <f t="array" ref="AM864">kakaolatlon(표3_[[#This Row],[위도]],표3_[[#This Row],[경도]],"parcel")</f>
        <v>#VALUE!</v>
      </c>
      <c r="AN864" t="e">
        <f t="shared" si="69"/>
        <v>#VALUE!</v>
      </c>
      <c r="AO864" t="e">
        <f t="shared" si="70"/>
        <v>#VALUE!</v>
      </c>
      <c r="AP864" t="e">
        <f t="shared" si="71"/>
        <v>#VALUE!</v>
      </c>
      <c r="AQ864">
        <f t="shared" si="72"/>
        <v>9</v>
      </c>
      <c r="AR864" t="str">
        <f t="shared" si="73"/>
        <v>저</v>
      </c>
    </row>
    <row r="865" spans="32:44" x14ac:dyDescent="0.3">
      <c r="AF865" s="8" t="e" cm="1">
        <f t="array" ref="AF86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5" s="8" t="e" cm="1">
        <f t="array" ref="AG865">_xlfn.TEXTJOIN(",",TRUE,IF(지하철역사_IC!$B$2:$B$1282=AF865,지하철역사_IC!$A$2:$A$1282,""))</f>
        <v>#VALUE!</v>
      </c>
      <c r="AH865" s="9" t="e" cm="1">
        <f t="array" ref="AH865">RADIANS(SMALL(SQRT((지하철역사_IC!$D$2:$D$1282-표3_[[#This Row],[위도]])^2+(지하철역사_IC!$E$2:$E$1282-표3_[[#This Row],[경도]])^2),1))*6378137</f>
        <v>#VALUE!</v>
      </c>
      <c r="AI865" s="8" t="e" cm="1">
        <f t="array" ref="AI865">_xlfn.LET(_xlpm.data,(지하철역사_IC!$V$2:$V$225-표3_[[#This Row],[위도]])^2+(지하철역사_IC!$T$2:$T$225-표3_[[#This Row],[경도]])^2,INDEX(지하철역사_IC!$Q$2:$Q$439,MATCH(MIN(_xlpm.data),_xlpm.data,0)))</f>
        <v>#VALUE!</v>
      </c>
      <c r="AJ865" s="8" t="e" cm="1">
        <f t="array" ref="AJ865">_xlfn.TEXTJOIN(",",TRUE,IF(지하철역사_IC!$Q$2:$Q$439=AI865,지하철역사_IC!$P$2:$P$439,""))</f>
        <v>#VALUE!</v>
      </c>
      <c r="AK865" s="9" t="e" cm="1">
        <f t="array" ref="AK865">RADIANS(SMALL(SQRT((지하철역사_IC!$V$2:$V$439-표3_[[#This Row],[위도]])^2+(지하철역사_IC!$T$2:$T$439-표3_[[#This Row],[경도]])^2),1))*6378137</f>
        <v>#VALUE!</v>
      </c>
      <c r="AL865" t="str" cm="1">
        <f t="array" ref="AL86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5" t="e" cm="1">
        <f t="array" ref="AM865">kakaolatlon(표3_[[#This Row],[위도]],표3_[[#This Row],[경도]],"parcel")</f>
        <v>#VALUE!</v>
      </c>
      <c r="AN865" t="e">
        <f t="shared" si="69"/>
        <v>#VALUE!</v>
      </c>
      <c r="AO865" t="e">
        <f t="shared" si="70"/>
        <v>#VALUE!</v>
      </c>
      <c r="AP865" t="e">
        <f t="shared" si="71"/>
        <v>#VALUE!</v>
      </c>
      <c r="AQ865">
        <f t="shared" si="72"/>
        <v>9</v>
      </c>
      <c r="AR865" t="str">
        <f t="shared" si="73"/>
        <v>저</v>
      </c>
    </row>
    <row r="866" spans="32:44" x14ac:dyDescent="0.3">
      <c r="AF866" s="8" t="e" cm="1">
        <f t="array" ref="AF86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6" s="8" t="e" cm="1">
        <f t="array" ref="AG866">_xlfn.TEXTJOIN(",",TRUE,IF(지하철역사_IC!$B$2:$B$1282=AF866,지하철역사_IC!$A$2:$A$1282,""))</f>
        <v>#VALUE!</v>
      </c>
      <c r="AH866" s="9" t="e" cm="1">
        <f t="array" ref="AH866">RADIANS(SMALL(SQRT((지하철역사_IC!$D$2:$D$1282-표3_[[#This Row],[위도]])^2+(지하철역사_IC!$E$2:$E$1282-표3_[[#This Row],[경도]])^2),1))*6378137</f>
        <v>#VALUE!</v>
      </c>
      <c r="AI866" s="8" t="e" cm="1">
        <f t="array" ref="AI866">_xlfn.LET(_xlpm.data,(지하철역사_IC!$V$2:$V$225-표3_[[#This Row],[위도]])^2+(지하철역사_IC!$T$2:$T$225-표3_[[#This Row],[경도]])^2,INDEX(지하철역사_IC!$Q$2:$Q$439,MATCH(MIN(_xlpm.data),_xlpm.data,0)))</f>
        <v>#VALUE!</v>
      </c>
      <c r="AJ866" s="8" t="e" cm="1">
        <f t="array" ref="AJ866">_xlfn.TEXTJOIN(",",TRUE,IF(지하철역사_IC!$Q$2:$Q$439=AI866,지하철역사_IC!$P$2:$P$439,""))</f>
        <v>#VALUE!</v>
      </c>
      <c r="AK866" s="9" t="e" cm="1">
        <f t="array" ref="AK866">RADIANS(SMALL(SQRT((지하철역사_IC!$V$2:$V$439-표3_[[#This Row],[위도]])^2+(지하철역사_IC!$T$2:$T$439-표3_[[#This Row],[경도]])^2),1))*6378137</f>
        <v>#VALUE!</v>
      </c>
      <c r="AL866" t="str" cm="1">
        <f t="array" ref="AL86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6" t="e" cm="1">
        <f t="array" ref="AM866">kakaolatlon(표3_[[#This Row],[위도]],표3_[[#This Row],[경도]],"parcel")</f>
        <v>#VALUE!</v>
      </c>
      <c r="AN866" t="e">
        <f t="shared" si="69"/>
        <v>#VALUE!</v>
      </c>
      <c r="AO866" t="e">
        <f t="shared" si="70"/>
        <v>#VALUE!</v>
      </c>
      <c r="AP866" t="e">
        <f t="shared" si="71"/>
        <v>#VALUE!</v>
      </c>
      <c r="AQ866">
        <f t="shared" si="72"/>
        <v>9</v>
      </c>
      <c r="AR866" t="str">
        <f t="shared" si="73"/>
        <v>저</v>
      </c>
    </row>
    <row r="867" spans="32:44" x14ac:dyDescent="0.3">
      <c r="AF867" s="8" t="e" cm="1">
        <f t="array" ref="AF86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7" s="8" t="e" cm="1">
        <f t="array" ref="AG867">_xlfn.TEXTJOIN(",",TRUE,IF(지하철역사_IC!$B$2:$B$1282=AF867,지하철역사_IC!$A$2:$A$1282,""))</f>
        <v>#VALUE!</v>
      </c>
      <c r="AH867" s="9" t="e" cm="1">
        <f t="array" ref="AH867">RADIANS(SMALL(SQRT((지하철역사_IC!$D$2:$D$1282-표3_[[#This Row],[위도]])^2+(지하철역사_IC!$E$2:$E$1282-표3_[[#This Row],[경도]])^2),1))*6378137</f>
        <v>#VALUE!</v>
      </c>
      <c r="AI867" s="8" t="e" cm="1">
        <f t="array" ref="AI867">_xlfn.LET(_xlpm.data,(지하철역사_IC!$V$2:$V$225-표3_[[#This Row],[위도]])^2+(지하철역사_IC!$T$2:$T$225-표3_[[#This Row],[경도]])^2,INDEX(지하철역사_IC!$Q$2:$Q$439,MATCH(MIN(_xlpm.data),_xlpm.data,0)))</f>
        <v>#VALUE!</v>
      </c>
      <c r="AJ867" s="8" t="e" cm="1">
        <f t="array" ref="AJ867">_xlfn.TEXTJOIN(",",TRUE,IF(지하철역사_IC!$Q$2:$Q$439=AI867,지하철역사_IC!$P$2:$P$439,""))</f>
        <v>#VALUE!</v>
      </c>
      <c r="AK867" s="9" t="e" cm="1">
        <f t="array" ref="AK867">RADIANS(SMALL(SQRT((지하철역사_IC!$V$2:$V$439-표3_[[#This Row],[위도]])^2+(지하철역사_IC!$T$2:$T$439-표3_[[#This Row],[경도]])^2),1))*6378137</f>
        <v>#VALUE!</v>
      </c>
      <c r="AL867" t="str" cm="1">
        <f t="array" ref="AL86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7" t="e" cm="1">
        <f t="array" ref="AM867">kakaolatlon(표3_[[#This Row],[위도]],표3_[[#This Row],[경도]],"parcel")</f>
        <v>#VALUE!</v>
      </c>
      <c r="AN867" t="e">
        <f t="shared" si="69"/>
        <v>#VALUE!</v>
      </c>
      <c r="AO867" t="e">
        <f t="shared" si="70"/>
        <v>#VALUE!</v>
      </c>
      <c r="AP867" t="e">
        <f t="shared" si="71"/>
        <v>#VALUE!</v>
      </c>
      <c r="AQ867">
        <f t="shared" si="72"/>
        <v>9</v>
      </c>
      <c r="AR867" t="str">
        <f t="shared" si="73"/>
        <v>저</v>
      </c>
    </row>
    <row r="868" spans="32:44" x14ac:dyDescent="0.3">
      <c r="AF868" s="8" t="e" cm="1">
        <f t="array" ref="AF86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8" s="8" t="e" cm="1">
        <f t="array" ref="AG868">_xlfn.TEXTJOIN(",",TRUE,IF(지하철역사_IC!$B$2:$B$1282=AF868,지하철역사_IC!$A$2:$A$1282,""))</f>
        <v>#VALUE!</v>
      </c>
      <c r="AH868" s="9" t="e" cm="1">
        <f t="array" ref="AH868">RADIANS(SMALL(SQRT((지하철역사_IC!$D$2:$D$1282-표3_[[#This Row],[위도]])^2+(지하철역사_IC!$E$2:$E$1282-표3_[[#This Row],[경도]])^2),1))*6378137</f>
        <v>#VALUE!</v>
      </c>
      <c r="AI868" s="8" t="e" cm="1">
        <f t="array" ref="AI868">_xlfn.LET(_xlpm.data,(지하철역사_IC!$V$2:$V$225-표3_[[#This Row],[위도]])^2+(지하철역사_IC!$T$2:$T$225-표3_[[#This Row],[경도]])^2,INDEX(지하철역사_IC!$Q$2:$Q$439,MATCH(MIN(_xlpm.data),_xlpm.data,0)))</f>
        <v>#VALUE!</v>
      </c>
      <c r="AJ868" s="8" t="e" cm="1">
        <f t="array" ref="AJ868">_xlfn.TEXTJOIN(",",TRUE,IF(지하철역사_IC!$Q$2:$Q$439=AI868,지하철역사_IC!$P$2:$P$439,""))</f>
        <v>#VALUE!</v>
      </c>
      <c r="AK868" s="9" t="e" cm="1">
        <f t="array" ref="AK868">RADIANS(SMALL(SQRT((지하철역사_IC!$V$2:$V$439-표3_[[#This Row],[위도]])^2+(지하철역사_IC!$T$2:$T$439-표3_[[#This Row],[경도]])^2),1))*6378137</f>
        <v>#VALUE!</v>
      </c>
      <c r="AL868" t="str" cm="1">
        <f t="array" ref="AL86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8" t="e" cm="1">
        <f t="array" ref="AM868">kakaolatlon(표3_[[#This Row],[위도]],표3_[[#This Row],[경도]],"parcel")</f>
        <v>#VALUE!</v>
      </c>
      <c r="AN868" t="e">
        <f t="shared" si="69"/>
        <v>#VALUE!</v>
      </c>
      <c r="AO868" t="e">
        <f t="shared" si="70"/>
        <v>#VALUE!</v>
      </c>
      <c r="AP868" t="e">
        <f t="shared" si="71"/>
        <v>#VALUE!</v>
      </c>
      <c r="AQ868">
        <f t="shared" si="72"/>
        <v>9</v>
      </c>
      <c r="AR868" t="str">
        <f t="shared" si="73"/>
        <v>저</v>
      </c>
    </row>
    <row r="869" spans="32:44" x14ac:dyDescent="0.3">
      <c r="AF869" s="8" t="e" cm="1">
        <f t="array" ref="AF86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69" s="8" t="e" cm="1">
        <f t="array" ref="AG869">_xlfn.TEXTJOIN(",",TRUE,IF(지하철역사_IC!$B$2:$B$1282=AF869,지하철역사_IC!$A$2:$A$1282,""))</f>
        <v>#VALUE!</v>
      </c>
      <c r="AH869" s="9" t="e" cm="1">
        <f t="array" ref="AH869">RADIANS(SMALL(SQRT((지하철역사_IC!$D$2:$D$1282-표3_[[#This Row],[위도]])^2+(지하철역사_IC!$E$2:$E$1282-표3_[[#This Row],[경도]])^2),1))*6378137</f>
        <v>#VALUE!</v>
      </c>
      <c r="AI869" s="8" t="e" cm="1">
        <f t="array" ref="AI869">_xlfn.LET(_xlpm.data,(지하철역사_IC!$V$2:$V$225-표3_[[#This Row],[위도]])^2+(지하철역사_IC!$T$2:$T$225-표3_[[#This Row],[경도]])^2,INDEX(지하철역사_IC!$Q$2:$Q$439,MATCH(MIN(_xlpm.data),_xlpm.data,0)))</f>
        <v>#VALUE!</v>
      </c>
      <c r="AJ869" s="8" t="e" cm="1">
        <f t="array" ref="AJ869">_xlfn.TEXTJOIN(",",TRUE,IF(지하철역사_IC!$Q$2:$Q$439=AI869,지하철역사_IC!$P$2:$P$439,""))</f>
        <v>#VALUE!</v>
      </c>
      <c r="AK869" s="9" t="e" cm="1">
        <f t="array" ref="AK869">RADIANS(SMALL(SQRT((지하철역사_IC!$V$2:$V$439-표3_[[#This Row],[위도]])^2+(지하철역사_IC!$T$2:$T$439-표3_[[#This Row],[경도]])^2),1))*6378137</f>
        <v>#VALUE!</v>
      </c>
      <c r="AL869" t="str" cm="1">
        <f t="array" ref="AL86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69" t="e" cm="1">
        <f t="array" ref="AM869">kakaolatlon(표3_[[#This Row],[위도]],표3_[[#This Row],[경도]],"parcel")</f>
        <v>#VALUE!</v>
      </c>
      <c r="AN869" t="e">
        <f t="shared" si="69"/>
        <v>#VALUE!</v>
      </c>
      <c r="AO869" t="e">
        <f t="shared" si="70"/>
        <v>#VALUE!</v>
      </c>
      <c r="AP869" t="e">
        <f t="shared" si="71"/>
        <v>#VALUE!</v>
      </c>
      <c r="AQ869">
        <f t="shared" si="72"/>
        <v>9</v>
      </c>
      <c r="AR869" t="str">
        <f t="shared" si="73"/>
        <v>저</v>
      </c>
    </row>
    <row r="870" spans="32:44" x14ac:dyDescent="0.3">
      <c r="AF870" s="8" t="e" cm="1">
        <f t="array" ref="AF87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0" s="8" t="e" cm="1">
        <f t="array" ref="AG870">_xlfn.TEXTJOIN(",",TRUE,IF(지하철역사_IC!$B$2:$B$1282=AF870,지하철역사_IC!$A$2:$A$1282,""))</f>
        <v>#VALUE!</v>
      </c>
      <c r="AH870" s="9" t="e" cm="1">
        <f t="array" ref="AH870">RADIANS(SMALL(SQRT((지하철역사_IC!$D$2:$D$1282-표3_[[#This Row],[위도]])^2+(지하철역사_IC!$E$2:$E$1282-표3_[[#This Row],[경도]])^2),1))*6378137</f>
        <v>#VALUE!</v>
      </c>
      <c r="AI870" s="8" t="e" cm="1">
        <f t="array" ref="AI870">_xlfn.LET(_xlpm.data,(지하철역사_IC!$V$2:$V$225-표3_[[#This Row],[위도]])^2+(지하철역사_IC!$T$2:$T$225-표3_[[#This Row],[경도]])^2,INDEX(지하철역사_IC!$Q$2:$Q$439,MATCH(MIN(_xlpm.data),_xlpm.data,0)))</f>
        <v>#VALUE!</v>
      </c>
      <c r="AJ870" s="8" t="e" cm="1">
        <f t="array" ref="AJ870">_xlfn.TEXTJOIN(",",TRUE,IF(지하철역사_IC!$Q$2:$Q$439=AI870,지하철역사_IC!$P$2:$P$439,""))</f>
        <v>#VALUE!</v>
      </c>
      <c r="AK870" s="9" t="e" cm="1">
        <f t="array" ref="AK870">RADIANS(SMALL(SQRT((지하철역사_IC!$V$2:$V$439-표3_[[#This Row],[위도]])^2+(지하철역사_IC!$T$2:$T$439-표3_[[#This Row],[경도]])^2),1))*6378137</f>
        <v>#VALUE!</v>
      </c>
      <c r="AL870" t="str" cm="1">
        <f t="array" ref="AL87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0" t="e" cm="1">
        <f t="array" ref="AM870">kakaolatlon(표3_[[#This Row],[위도]],표3_[[#This Row],[경도]],"parcel")</f>
        <v>#VALUE!</v>
      </c>
      <c r="AN870" t="e">
        <f t="shared" si="69"/>
        <v>#VALUE!</v>
      </c>
      <c r="AO870" t="e">
        <f t="shared" si="70"/>
        <v>#VALUE!</v>
      </c>
      <c r="AP870" t="e">
        <f t="shared" si="71"/>
        <v>#VALUE!</v>
      </c>
      <c r="AQ870">
        <f t="shared" si="72"/>
        <v>9</v>
      </c>
      <c r="AR870" t="str">
        <f t="shared" si="73"/>
        <v>저</v>
      </c>
    </row>
    <row r="871" spans="32:44" x14ac:dyDescent="0.3">
      <c r="AF871" s="8" t="e" cm="1">
        <f t="array" ref="AF87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1" s="8" t="e" cm="1">
        <f t="array" ref="AG871">_xlfn.TEXTJOIN(",",TRUE,IF(지하철역사_IC!$B$2:$B$1282=AF871,지하철역사_IC!$A$2:$A$1282,""))</f>
        <v>#VALUE!</v>
      </c>
      <c r="AH871" s="9" t="e" cm="1">
        <f t="array" ref="AH871">RADIANS(SMALL(SQRT((지하철역사_IC!$D$2:$D$1282-표3_[[#This Row],[위도]])^2+(지하철역사_IC!$E$2:$E$1282-표3_[[#This Row],[경도]])^2),1))*6378137</f>
        <v>#VALUE!</v>
      </c>
      <c r="AI871" s="8" t="e" cm="1">
        <f t="array" ref="AI871">_xlfn.LET(_xlpm.data,(지하철역사_IC!$V$2:$V$225-표3_[[#This Row],[위도]])^2+(지하철역사_IC!$T$2:$T$225-표3_[[#This Row],[경도]])^2,INDEX(지하철역사_IC!$Q$2:$Q$439,MATCH(MIN(_xlpm.data),_xlpm.data,0)))</f>
        <v>#VALUE!</v>
      </c>
      <c r="AJ871" s="8" t="e" cm="1">
        <f t="array" ref="AJ871">_xlfn.TEXTJOIN(",",TRUE,IF(지하철역사_IC!$Q$2:$Q$439=AI871,지하철역사_IC!$P$2:$P$439,""))</f>
        <v>#VALUE!</v>
      </c>
      <c r="AK871" s="9" t="e" cm="1">
        <f t="array" ref="AK871">RADIANS(SMALL(SQRT((지하철역사_IC!$V$2:$V$439-표3_[[#This Row],[위도]])^2+(지하철역사_IC!$T$2:$T$439-표3_[[#This Row],[경도]])^2),1))*6378137</f>
        <v>#VALUE!</v>
      </c>
      <c r="AL871" t="str" cm="1">
        <f t="array" ref="AL87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1" t="e" cm="1">
        <f t="array" ref="AM871">kakaolatlon(표3_[[#This Row],[위도]],표3_[[#This Row],[경도]],"parcel")</f>
        <v>#VALUE!</v>
      </c>
      <c r="AN871" t="e">
        <f t="shared" si="69"/>
        <v>#VALUE!</v>
      </c>
      <c r="AO871" t="e">
        <f t="shared" si="70"/>
        <v>#VALUE!</v>
      </c>
      <c r="AP871" t="e">
        <f t="shared" si="71"/>
        <v>#VALUE!</v>
      </c>
      <c r="AQ871">
        <f t="shared" si="72"/>
        <v>9</v>
      </c>
      <c r="AR871" t="str">
        <f t="shared" si="73"/>
        <v>저</v>
      </c>
    </row>
    <row r="872" spans="32:44" x14ac:dyDescent="0.3">
      <c r="AF872" s="8" t="e" cm="1">
        <f t="array" ref="AF87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2" s="8" t="e" cm="1">
        <f t="array" ref="AG872">_xlfn.TEXTJOIN(",",TRUE,IF(지하철역사_IC!$B$2:$B$1282=AF872,지하철역사_IC!$A$2:$A$1282,""))</f>
        <v>#VALUE!</v>
      </c>
      <c r="AH872" s="9" t="e" cm="1">
        <f t="array" ref="AH872">RADIANS(SMALL(SQRT((지하철역사_IC!$D$2:$D$1282-표3_[[#This Row],[위도]])^2+(지하철역사_IC!$E$2:$E$1282-표3_[[#This Row],[경도]])^2),1))*6378137</f>
        <v>#VALUE!</v>
      </c>
      <c r="AI872" s="8" t="e" cm="1">
        <f t="array" ref="AI872">_xlfn.LET(_xlpm.data,(지하철역사_IC!$V$2:$V$225-표3_[[#This Row],[위도]])^2+(지하철역사_IC!$T$2:$T$225-표3_[[#This Row],[경도]])^2,INDEX(지하철역사_IC!$Q$2:$Q$439,MATCH(MIN(_xlpm.data),_xlpm.data,0)))</f>
        <v>#VALUE!</v>
      </c>
      <c r="AJ872" s="8" t="e" cm="1">
        <f t="array" ref="AJ872">_xlfn.TEXTJOIN(",",TRUE,IF(지하철역사_IC!$Q$2:$Q$439=AI872,지하철역사_IC!$P$2:$P$439,""))</f>
        <v>#VALUE!</v>
      </c>
      <c r="AK872" s="9" t="e" cm="1">
        <f t="array" ref="AK872">RADIANS(SMALL(SQRT((지하철역사_IC!$V$2:$V$439-표3_[[#This Row],[위도]])^2+(지하철역사_IC!$T$2:$T$439-표3_[[#This Row],[경도]])^2),1))*6378137</f>
        <v>#VALUE!</v>
      </c>
      <c r="AL872" t="str" cm="1">
        <f t="array" ref="AL87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2" t="e" cm="1">
        <f t="array" ref="AM872">kakaolatlon(표3_[[#This Row],[위도]],표3_[[#This Row],[경도]],"parcel")</f>
        <v>#VALUE!</v>
      </c>
      <c r="AN872" t="e">
        <f t="shared" si="69"/>
        <v>#VALUE!</v>
      </c>
      <c r="AO872" t="e">
        <f t="shared" si="70"/>
        <v>#VALUE!</v>
      </c>
      <c r="AP872" t="e">
        <f t="shared" si="71"/>
        <v>#VALUE!</v>
      </c>
      <c r="AQ872">
        <f t="shared" si="72"/>
        <v>9</v>
      </c>
      <c r="AR872" t="str">
        <f t="shared" si="73"/>
        <v>저</v>
      </c>
    </row>
    <row r="873" spans="32:44" x14ac:dyDescent="0.3">
      <c r="AF873" s="8" t="e" cm="1">
        <f t="array" ref="AF87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3" s="8" t="e" cm="1">
        <f t="array" ref="AG873">_xlfn.TEXTJOIN(",",TRUE,IF(지하철역사_IC!$B$2:$B$1282=AF873,지하철역사_IC!$A$2:$A$1282,""))</f>
        <v>#VALUE!</v>
      </c>
      <c r="AH873" s="9" t="e" cm="1">
        <f t="array" ref="AH873">RADIANS(SMALL(SQRT((지하철역사_IC!$D$2:$D$1282-표3_[[#This Row],[위도]])^2+(지하철역사_IC!$E$2:$E$1282-표3_[[#This Row],[경도]])^2),1))*6378137</f>
        <v>#VALUE!</v>
      </c>
      <c r="AI873" s="8" t="e" cm="1">
        <f t="array" ref="AI873">_xlfn.LET(_xlpm.data,(지하철역사_IC!$V$2:$V$225-표3_[[#This Row],[위도]])^2+(지하철역사_IC!$T$2:$T$225-표3_[[#This Row],[경도]])^2,INDEX(지하철역사_IC!$Q$2:$Q$439,MATCH(MIN(_xlpm.data),_xlpm.data,0)))</f>
        <v>#VALUE!</v>
      </c>
      <c r="AJ873" s="8" t="e" cm="1">
        <f t="array" ref="AJ873">_xlfn.TEXTJOIN(",",TRUE,IF(지하철역사_IC!$Q$2:$Q$439=AI873,지하철역사_IC!$P$2:$P$439,""))</f>
        <v>#VALUE!</v>
      </c>
      <c r="AK873" s="9" t="e" cm="1">
        <f t="array" ref="AK873">RADIANS(SMALL(SQRT((지하철역사_IC!$V$2:$V$439-표3_[[#This Row],[위도]])^2+(지하철역사_IC!$T$2:$T$439-표3_[[#This Row],[경도]])^2),1))*6378137</f>
        <v>#VALUE!</v>
      </c>
      <c r="AL873" t="str" cm="1">
        <f t="array" ref="AL87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3" t="e" cm="1">
        <f t="array" ref="AM873">kakaolatlon(표3_[[#This Row],[위도]],표3_[[#This Row],[경도]],"parcel")</f>
        <v>#VALUE!</v>
      </c>
      <c r="AN873" t="e">
        <f t="shared" si="69"/>
        <v>#VALUE!</v>
      </c>
      <c r="AO873" t="e">
        <f t="shared" si="70"/>
        <v>#VALUE!</v>
      </c>
      <c r="AP873" t="e">
        <f t="shared" si="71"/>
        <v>#VALUE!</v>
      </c>
      <c r="AQ873">
        <f t="shared" si="72"/>
        <v>9</v>
      </c>
      <c r="AR873" t="str">
        <f t="shared" si="73"/>
        <v>저</v>
      </c>
    </row>
    <row r="874" spans="32:44" x14ac:dyDescent="0.3">
      <c r="AF874" s="8" t="e" cm="1">
        <f t="array" ref="AF87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4" s="8" t="e" cm="1">
        <f t="array" ref="AG874">_xlfn.TEXTJOIN(",",TRUE,IF(지하철역사_IC!$B$2:$B$1282=AF874,지하철역사_IC!$A$2:$A$1282,""))</f>
        <v>#VALUE!</v>
      </c>
      <c r="AH874" s="9" t="e" cm="1">
        <f t="array" ref="AH874">RADIANS(SMALL(SQRT((지하철역사_IC!$D$2:$D$1282-표3_[[#This Row],[위도]])^2+(지하철역사_IC!$E$2:$E$1282-표3_[[#This Row],[경도]])^2),1))*6378137</f>
        <v>#VALUE!</v>
      </c>
      <c r="AI874" s="8" t="e" cm="1">
        <f t="array" ref="AI874">_xlfn.LET(_xlpm.data,(지하철역사_IC!$V$2:$V$225-표3_[[#This Row],[위도]])^2+(지하철역사_IC!$T$2:$T$225-표3_[[#This Row],[경도]])^2,INDEX(지하철역사_IC!$Q$2:$Q$439,MATCH(MIN(_xlpm.data),_xlpm.data,0)))</f>
        <v>#VALUE!</v>
      </c>
      <c r="AJ874" s="8" t="e" cm="1">
        <f t="array" ref="AJ874">_xlfn.TEXTJOIN(",",TRUE,IF(지하철역사_IC!$Q$2:$Q$439=AI874,지하철역사_IC!$P$2:$P$439,""))</f>
        <v>#VALUE!</v>
      </c>
      <c r="AK874" s="9" t="e" cm="1">
        <f t="array" ref="AK874">RADIANS(SMALL(SQRT((지하철역사_IC!$V$2:$V$439-표3_[[#This Row],[위도]])^2+(지하철역사_IC!$T$2:$T$439-표3_[[#This Row],[경도]])^2),1))*6378137</f>
        <v>#VALUE!</v>
      </c>
      <c r="AL874" t="str" cm="1">
        <f t="array" ref="AL87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4" t="e" cm="1">
        <f t="array" ref="AM874">kakaolatlon(표3_[[#This Row],[위도]],표3_[[#This Row],[경도]],"parcel")</f>
        <v>#VALUE!</v>
      </c>
      <c r="AN874" t="e">
        <f t="shared" si="69"/>
        <v>#VALUE!</v>
      </c>
      <c r="AO874" t="e">
        <f t="shared" si="70"/>
        <v>#VALUE!</v>
      </c>
      <c r="AP874" t="e">
        <f t="shared" si="71"/>
        <v>#VALUE!</v>
      </c>
      <c r="AQ874">
        <f t="shared" si="72"/>
        <v>9</v>
      </c>
      <c r="AR874" t="str">
        <f t="shared" si="73"/>
        <v>저</v>
      </c>
    </row>
    <row r="875" spans="32:44" x14ac:dyDescent="0.3">
      <c r="AF875" s="8" t="e" cm="1">
        <f t="array" ref="AF87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5" s="8" t="e" cm="1">
        <f t="array" ref="AG875">_xlfn.TEXTJOIN(",",TRUE,IF(지하철역사_IC!$B$2:$B$1282=AF875,지하철역사_IC!$A$2:$A$1282,""))</f>
        <v>#VALUE!</v>
      </c>
      <c r="AH875" s="9" t="e" cm="1">
        <f t="array" ref="AH875">RADIANS(SMALL(SQRT((지하철역사_IC!$D$2:$D$1282-표3_[[#This Row],[위도]])^2+(지하철역사_IC!$E$2:$E$1282-표3_[[#This Row],[경도]])^2),1))*6378137</f>
        <v>#VALUE!</v>
      </c>
      <c r="AI875" s="8" t="e" cm="1">
        <f t="array" ref="AI875">_xlfn.LET(_xlpm.data,(지하철역사_IC!$V$2:$V$225-표3_[[#This Row],[위도]])^2+(지하철역사_IC!$T$2:$T$225-표3_[[#This Row],[경도]])^2,INDEX(지하철역사_IC!$Q$2:$Q$439,MATCH(MIN(_xlpm.data),_xlpm.data,0)))</f>
        <v>#VALUE!</v>
      </c>
      <c r="AJ875" s="8" t="e" cm="1">
        <f t="array" ref="AJ875">_xlfn.TEXTJOIN(",",TRUE,IF(지하철역사_IC!$Q$2:$Q$439=AI875,지하철역사_IC!$P$2:$P$439,""))</f>
        <v>#VALUE!</v>
      </c>
      <c r="AK875" s="9" t="e" cm="1">
        <f t="array" ref="AK875">RADIANS(SMALL(SQRT((지하철역사_IC!$V$2:$V$439-표3_[[#This Row],[위도]])^2+(지하철역사_IC!$T$2:$T$439-표3_[[#This Row],[경도]])^2),1))*6378137</f>
        <v>#VALUE!</v>
      </c>
      <c r="AL875" t="str" cm="1">
        <f t="array" ref="AL87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5" t="e" cm="1">
        <f t="array" ref="AM875">kakaolatlon(표3_[[#This Row],[위도]],표3_[[#This Row],[경도]],"parcel")</f>
        <v>#VALUE!</v>
      </c>
      <c r="AN875" t="e">
        <f t="shared" si="69"/>
        <v>#VALUE!</v>
      </c>
      <c r="AO875" t="e">
        <f t="shared" si="70"/>
        <v>#VALUE!</v>
      </c>
      <c r="AP875" t="e">
        <f t="shared" si="71"/>
        <v>#VALUE!</v>
      </c>
      <c r="AQ875">
        <f t="shared" si="72"/>
        <v>9</v>
      </c>
      <c r="AR875" t="str">
        <f t="shared" si="73"/>
        <v>저</v>
      </c>
    </row>
    <row r="876" spans="32:44" x14ac:dyDescent="0.3">
      <c r="AF876" s="8" t="e" cm="1">
        <f t="array" ref="AF87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6" s="8" t="e" cm="1">
        <f t="array" ref="AG876">_xlfn.TEXTJOIN(",",TRUE,IF(지하철역사_IC!$B$2:$B$1282=AF876,지하철역사_IC!$A$2:$A$1282,""))</f>
        <v>#VALUE!</v>
      </c>
      <c r="AH876" s="9" t="e" cm="1">
        <f t="array" ref="AH876">RADIANS(SMALL(SQRT((지하철역사_IC!$D$2:$D$1282-표3_[[#This Row],[위도]])^2+(지하철역사_IC!$E$2:$E$1282-표3_[[#This Row],[경도]])^2),1))*6378137</f>
        <v>#VALUE!</v>
      </c>
      <c r="AI876" s="8" t="e" cm="1">
        <f t="array" ref="AI876">_xlfn.LET(_xlpm.data,(지하철역사_IC!$V$2:$V$225-표3_[[#This Row],[위도]])^2+(지하철역사_IC!$T$2:$T$225-표3_[[#This Row],[경도]])^2,INDEX(지하철역사_IC!$Q$2:$Q$439,MATCH(MIN(_xlpm.data),_xlpm.data,0)))</f>
        <v>#VALUE!</v>
      </c>
      <c r="AJ876" s="8" t="e" cm="1">
        <f t="array" ref="AJ876">_xlfn.TEXTJOIN(",",TRUE,IF(지하철역사_IC!$Q$2:$Q$439=AI876,지하철역사_IC!$P$2:$P$439,""))</f>
        <v>#VALUE!</v>
      </c>
      <c r="AK876" s="9" t="e" cm="1">
        <f t="array" ref="AK876">RADIANS(SMALL(SQRT((지하철역사_IC!$V$2:$V$439-표3_[[#This Row],[위도]])^2+(지하철역사_IC!$T$2:$T$439-표3_[[#This Row],[경도]])^2),1))*6378137</f>
        <v>#VALUE!</v>
      </c>
      <c r="AL876" t="str" cm="1">
        <f t="array" ref="AL87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6" t="e" cm="1">
        <f t="array" ref="AM876">kakaolatlon(표3_[[#This Row],[위도]],표3_[[#This Row],[경도]],"parcel")</f>
        <v>#VALUE!</v>
      </c>
      <c r="AN876" t="e">
        <f t="shared" si="69"/>
        <v>#VALUE!</v>
      </c>
      <c r="AO876" t="e">
        <f t="shared" si="70"/>
        <v>#VALUE!</v>
      </c>
      <c r="AP876" t="e">
        <f t="shared" si="71"/>
        <v>#VALUE!</v>
      </c>
      <c r="AQ876">
        <f t="shared" si="72"/>
        <v>9</v>
      </c>
      <c r="AR876" t="str">
        <f t="shared" si="73"/>
        <v>저</v>
      </c>
    </row>
    <row r="877" spans="32:44" x14ac:dyDescent="0.3">
      <c r="AF877" s="8" t="e" cm="1">
        <f t="array" ref="AF87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7" s="8" t="e" cm="1">
        <f t="array" ref="AG877">_xlfn.TEXTJOIN(",",TRUE,IF(지하철역사_IC!$B$2:$B$1282=AF877,지하철역사_IC!$A$2:$A$1282,""))</f>
        <v>#VALUE!</v>
      </c>
      <c r="AH877" s="9" t="e" cm="1">
        <f t="array" ref="AH877">RADIANS(SMALL(SQRT((지하철역사_IC!$D$2:$D$1282-표3_[[#This Row],[위도]])^2+(지하철역사_IC!$E$2:$E$1282-표3_[[#This Row],[경도]])^2),1))*6378137</f>
        <v>#VALUE!</v>
      </c>
      <c r="AI877" s="8" t="e" cm="1">
        <f t="array" ref="AI877">_xlfn.LET(_xlpm.data,(지하철역사_IC!$V$2:$V$225-표3_[[#This Row],[위도]])^2+(지하철역사_IC!$T$2:$T$225-표3_[[#This Row],[경도]])^2,INDEX(지하철역사_IC!$Q$2:$Q$439,MATCH(MIN(_xlpm.data),_xlpm.data,0)))</f>
        <v>#VALUE!</v>
      </c>
      <c r="AJ877" s="8" t="e" cm="1">
        <f t="array" ref="AJ877">_xlfn.TEXTJOIN(",",TRUE,IF(지하철역사_IC!$Q$2:$Q$439=AI877,지하철역사_IC!$P$2:$P$439,""))</f>
        <v>#VALUE!</v>
      </c>
      <c r="AK877" s="9" t="e" cm="1">
        <f t="array" ref="AK877">RADIANS(SMALL(SQRT((지하철역사_IC!$V$2:$V$439-표3_[[#This Row],[위도]])^2+(지하철역사_IC!$T$2:$T$439-표3_[[#This Row],[경도]])^2),1))*6378137</f>
        <v>#VALUE!</v>
      </c>
      <c r="AL877" t="str" cm="1">
        <f t="array" ref="AL87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7" t="e" cm="1">
        <f t="array" ref="AM877">kakaolatlon(표3_[[#This Row],[위도]],표3_[[#This Row],[경도]],"parcel")</f>
        <v>#VALUE!</v>
      </c>
      <c r="AN877" t="e">
        <f t="shared" si="69"/>
        <v>#VALUE!</v>
      </c>
      <c r="AO877" t="e">
        <f t="shared" si="70"/>
        <v>#VALUE!</v>
      </c>
      <c r="AP877" t="e">
        <f t="shared" si="71"/>
        <v>#VALUE!</v>
      </c>
      <c r="AQ877">
        <f t="shared" si="72"/>
        <v>9</v>
      </c>
      <c r="AR877" t="str">
        <f t="shared" si="73"/>
        <v>저</v>
      </c>
    </row>
    <row r="878" spans="32:44" x14ac:dyDescent="0.3">
      <c r="AF878" s="8" t="e" cm="1">
        <f t="array" ref="AF87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8" s="8" t="e" cm="1">
        <f t="array" ref="AG878">_xlfn.TEXTJOIN(",",TRUE,IF(지하철역사_IC!$B$2:$B$1282=AF878,지하철역사_IC!$A$2:$A$1282,""))</f>
        <v>#VALUE!</v>
      </c>
      <c r="AH878" s="9" t="e" cm="1">
        <f t="array" ref="AH878">RADIANS(SMALL(SQRT((지하철역사_IC!$D$2:$D$1282-표3_[[#This Row],[위도]])^2+(지하철역사_IC!$E$2:$E$1282-표3_[[#This Row],[경도]])^2),1))*6378137</f>
        <v>#VALUE!</v>
      </c>
      <c r="AI878" s="8" t="e" cm="1">
        <f t="array" ref="AI878">_xlfn.LET(_xlpm.data,(지하철역사_IC!$V$2:$V$225-표3_[[#This Row],[위도]])^2+(지하철역사_IC!$T$2:$T$225-표3_[[#This Row],[경도]])^2,INDEX(지하철역사_IC!$Q$2:$Q$439,MATCH(MIN(_xlpm.data),_xlpm.data,0)))</f>
        <v>#VALUE!</v>
      </c>
      <c r="AJ878" s="8" t="e" cm="1">
        <f t="array" ref="AJ878">_xlfn.TEXTJOIN(",",TRUE,IF(지하철역사_IC!$Q$2:$Q$439=AI878,지하철역사_IC!$P$2:$P$439,""))</f>
        <v>#VALUE!</v>
      </c>
      <c r="AK878" s="9" t="e" cm="1">
        <f t="array" ref="AK878">RADIANS(SMALL(SQRT((지하철역사_IC!$V$2:$V$439-표3_[[#This Row],[위도]])^2+(지하철역사_IC!$T$2:$T$439-표3_[[#This Row],[경도]])^2),1))*6378137</f>
        <v>#VALUE!</v>
      </c>
      <c r="AL878" t="str" cm="1">
        <f t="array" ref="AL87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8" t="e" cm="1">
        <f t="array" ref="AM878">kakaolatlon(표3_[[#This Row],[위도]],표3_[[#This Row],[경도]],"parcel")</f>
        <v>#VALUE!</v>
      </c>
      <c r="AN878" t="e">
        <f t="shared" si="69"/>
        <v>#VALUE!</v>
      </c>
      <c r="AO878" t="e">
        <f t="shared" si="70"/>
        <v>#VALUE!</v>
      </c>
      <c r="AP878" t="e">
        <f t="shared" si="71"/>
        <v>#VALUE!</v>
      </c>
      <c r="AQ878">
        <f t="shared" si="72"/>
        <v>9</v>
      </c>
      <c r="AR878" t="str">
        <f t="shared" si="73"/>
        <v>저</v>
      </c>
    </row>
    <row r="879" spans="32:44" x14ac:dyDescent="0.3">
      <c r="AF879" s="8" t="e" cm="1">
        <f t="array" ref="AF87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79" s="8" t="e" cm="1">
        <f t="array" ref="AG879">_xlfn.TEXTJOIN(",",TRUE,IF(지하철역사_IC!$B$2:$B$1282=AF879,지하철역사_IC!$A$2:$A$1282,""))</f>
        <v>#VALUE!</v>
      </c>
      <c r="AH879" s="9" t="e" cm="1">
        <f t="array" ref="AH879">RADIANS(SMALL(SQRT((지하철역사_IC!$D$2:$D$1282-표3_[[#This Row],[위도]])^2+(지하철역사_IC!$E$2:$E$1282-표3_[[#This Row],[경도]])^2),1))*6378137</f>
        <v>#VALUE!</v>
      </c>
      <c r="AI879" s="8" t="e" cm="1">
        <f t="array" ref="AI879">_xlfn.LET(_xlpm.data,(지하철역사_IC!$V$2:$V$225-표3_[[#This Row],[위도]])^2+(지하철역사_IC!$T$2:$T$225-표3_[[#This Row],[경도]])^2,INDEX(지하철역사_IC!$Q$2:$Q$439,MATCH(MIN(_xlpm.data),_xlpm.data,0)))</f>
        <v>#VALUE!</v>
      </c>
      <c r="AJ879" s="8" t="e" cm="1">
        <f t="array" ref="AJ879">_xlfn.TEXTJOIN(",",TRUE,IF(지하철역사_IC!$Q$2:$Q$439=AI879,지하철역사_IC!$P$2:$P$439,""))</f>
        <v>#VALUE!</v>
      </c>
      <c r="AK879" s="9" t="e" cm="1">
        <f t="array" ref="AK879">RADIANS(SMALL(SQRT((지하철역사_IC!$V$2:$V$439-표3_[[#This Row],[위도]])^2+(지하철역사_IC!$T$2:$T$439-표3_[[#This Row],[경도]])^2),1))*6378137</f>
        <v>#VALUE!</v>
      </c>
      <c r="AL879" t="str" cm="1">
        <f t="array" ref="AL87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79" t="e" cm="1">
        <f t="array" ref="AM879">kakaolatlon(표3_[[#This Row],[위도]],표3_[[#This Row],[경도]],"parcel")</f>
        <v>#VALUE!</v>
      </c>
      <c r="AN879" t="e">
        <f t="shared" si="69"/>
        <v>#VALUE!</v>
      </c>
      <c r="AO879" t="e">
        <f t="shared" si="70"/>
        <v>#VALUE!</v>
      </c>
      <c r="AP879" t="e">
        <f t="shared" si="71"/>
        <v>#VALUE!</v>
      </c>
      <c r="AQ879">
        <f t="shared" si="72"/>
        <v>9</v>
      </c>
      <c r="AR879" t="str">
        <f t="shared" si="73"/>
        <v>저</v>
      </c>
    </row>
    <row r="880" spans="32:44" x14ac:dyDescent="0.3">
      <c r="AF880" s="8" t="e" cm="1">
        <f t="array" ref="AF88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0" s="8" t="e" cm="1">
        <f t="array" ref="AG880">_xlfn.TEXTJOIN(",",TRUE,IF(지하철역사_IC!$B$2:$B$1282=AF880,지하철역사_IC!$A$2:$A$1282,""))</f>
        <v>#VALUE!</v>
      </c>
      <c r="AH880" s="9" t="e" cm="1">
        <f t="array" ref="AH880">RADIANS(SMALL(SQRT((지하철역사_IC!$D$2:$D$1282-표3_[[#This Row],[위도]])^2+(지하철역사_IC!$E$2:$E$1282-표3_[[#This Row],[경도]])^2),1))*6378137</f>
        <v>#VALUE!</v>
      </c>
      <c r="AI880" s="8" t="e" cm="1">
        <f t="array" ref="AI880">_xlfn.LET(_xlpm.data,(지하철역사_IC!$V$2:$V$225-표3_[[#This Row],[위도]])^2+(지하철역사_IC!$T$2:$T$225-표3_[[#This Row],[경도]])^2,INDEX(지하철역사_IC!$Q$2:$Q$439,MATCH(MIN(_xlpm.data),_xlpm.data,0)))</f>
        <v>#VALUE!</v>
      </c>
      <c r="AJ880" s="8" t="e" cm="1">
        <f t="array" ref="AJ880">_xlfn.TEXTJOIN(",",TRUE,IF(지하철역사_IC!$Q$2:$Q$439=AI880,지하철역사_IC!$P$2:$P$439,""))</f>
        <v>#VALUE!</v>
      </c>
      <c r="AK880" s="9" t="e" cm="1">
        <f t="array" ref="AK880">RADIANS(SMALL(SQRT((지하철역사_IC!$V$2:$V$439-표3_[[#This Row],[위도]])^2+(지하철역사_IC!$T$2:$T$439-표3_[[#This Row],[경도]])^2),1))*6378137</f>
        <v>#VALUE!</v>
      </c>
      <c r="AL880" t="str" cm="1">
        <f t="array" ref="AL88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0" t="e" cm="1">
        <f t="array" ref="AM880">kakaolatlon(표3_[[#This Row],[위도]],표3_[[#This Row],[경도]],"parcel")</f>
        <v>#VALUE!</v>
      </c>
      <c r="AN880" t="e">
        <f t="shared" si="69"/>
        <v>#VALUE!</v>
      </c>
      <c r="AO880" t="e">
        <f t="shared" si="70"/>
        <v>#VALUE!</v>
      </c>
      <c r="AP880" t="e">
        <f t="shared" si="71"/>
        <v>#VALUE!</v>
      </c>
      <c r="AQ880">
        <f t="shared" si="72"/>
        <v>9</v>
      </c>
      <c r="AR880" t="str">
        <f t="shared" si="73"/>
        <v>저</v>
      </c>
    </row>
    <row r="881" spans="32:44" x14ac:dyDescent="0.3">
      <c r="AF881" s="8" t="e" cm="1">
        <f t="array" ref="AF88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1" s="8" t="e" cm="1">
        <f t="array" ref="AG881">_xlfn.TEXTJOIN(",",TRUE,IF(지하철역사_IC!$B$2:$B$1282=AF881,지하철역사_IC!$A$2:$A$1282,""))</f>
        <v>#VALUE!</v>
      </c>
      <c r="AH881" s="9" t="e" cm="1">
        <f t="array" ref="AH881">RADIANS(SMALL(SQRT((지하철역사_IC!$D$2:$D$1282-표3_[[#This Row],[위도]])^2+(지하철역사_IC!$E$2:$E$1282-표3_[[#This Row],[경도]])^2),1))*6378137</f>
        <v>#VALUE!</v>
      </c>
      <c r="AI881" s="8" t="e" cm="1">
        <f t="array" ref="AI881">_xlfn.LET(_xlpm.data,(지하철역사_IC!$V$2:$V$225-표3_[[#This Row],[위도]])^2+(지하철역사_IC!$T$2:$T$225-표3_[[#This Row],[경도]])^2,INDEX(지하철역사_IC!$Q$2:$Q$439,MATCH(MIN(_xlpm.data),_xlpm.data,0)))</f>
        <v>#VALUE!</v>
      </c>
      <c r="AJ881" s="8" t="e" cm="1">
        <f t="array" ref="AJ881">_xlfn.TEXTJOIN(",",TRUE,IF(지하철역사_IC!$Q$2:$Q$439=AI881,지하철역사_IC!$P$2:$P$439,""))</f>
        <v>#VALUE!</v>
      </c>
      <c r="AK881" s="9" t="e" cm="1">
        <f t="array" ref="AK881">RADIANS(SMALL(SQRT((지하철역사_IC!$V$2:$V$439-표3_[[#This Row],[위도]])^2+(지하철역사_IC!$T$2:$T$439-표3_[[#This Row],[경도]])^2),1))*6378137</f>
        <v>#VALUE!</v>
      </c>
      <c r="AL881" t="str" cm="1">
        <f t="array" ref="AL88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1" t="e" cm="1">
        <f t="array" ref="AM881">kakaolatlon(표3_[[#This Row],[위도]],표3_[[#This Row],[경도]],"parcel")</f>
        <v>#VALUE!</v>
      </c>
      <c r="AN881" t="e">
        <f t="shared" si="69"/>
        <v>#VALUE!</v>
      </c>
      <c r="AO881" t="e">
        <f t="shared" si="70"/>
        <v>#VALUE!</v>
      </c>
      <c r="AP881" t="e">
        <f t="shared" si="71"/>
        <v>#VALUE!</v>
      </c>
      <c r="AQ881">
        <f t="shared" si="72"/>
        <v>9</v>
      </c>
      <c r="AR881" t="str">
        <f t="shared" si="73"/>
        <v>저</v>
      </c>
    </row>
    <row r="882" spans="32:44" x14ac:dyDescent="0.3">
      <c r="AF882" s="8" t="e" cm="1">
        <f t="array" ref="AF88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2" s="8" t="e" cm="1">
        <f t="array" ref="AG882">_xlfn.TEXTJOIN(",",TRUE,IF(지하철역사_IC!$B$2:$B$1282=AF882,지하철역사_IC!$A$2:$A$1282,""))</f>
        <v>#VALUE!</v>
      </c>
      <c r="AH882" s="9" t="e" cm="1">
        <f t="array" ref="AH882">RADIANS(SMALL(SQRT((지하철역사_IC!$D$2:$D$1282-표3_[[#This Row],[위도]])^2+(지하철역사_IC!$E$2:$E$1282-표3_[[#This Row],[경도]])^2),1))*6378137</f>
        <v>#VALUE!</v>
      </c>
      <c r="AI882" s="8" t="e" cm="1">
        <f t="array" ref="AI882">_xlfn.LET(_xlpm.data,(지하철역사_IC!$V$2:$V$225-표3_[[#This Row],[위도]])^2+(지하철역사_IC!$T$2:$T$225-표3_[[#This Row],[경도]])^2,INDEX(지하철역사_IC!$Q$2:$Q$439,MATCH(MIN(_xlpm.data),_xlpm.data,0)))</f>
        <v>#VALUE!</v>
      </c>
      <c r="AJ882" s="8" t="e" cm="1">
        <f t="array" ref="AJ882">_xlfn.TEXTJOIN(",",TRUE,IF(지하철역사_IC!$Q$2:$Q$439=AI882,지하철역사_IC!$P$2:$P$439,""))</f>
        <v>#VALUE!</v>
      </c>
      <c r="AK882" s="9" t="e" cm="1">
        <f t="array" ref="AK882">RADIANS(SMALL(SQRT((지하철역사_IC!$V$2:$V$439-표3_[[#This Row],[위도]])^2+(지하철역사_IC!$T$2:$T$439-표3_[[#This Row],[경도]])^2),1))*6378137</f>
        <v>#VALUE!</v>
      </c>
      <c r="AL882" t="str" cm="1">
        <f t="array" ref="AL88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2" t="e" cm="1">
        <f t="array" ref="AM882">kakaolatlon(표3_[[#This Row],[위도]],표3_[[#This Row],[경도]],"parcel")</f>
        <v>#VALUE!</v>
      </c>
      <c r="AN882" t="e">
        <f t="shared" si="69"/>
        <v>#VALUE!</v>
      </c>
      <c r="AO882" t="e">
        <f t="shared" si="70"/>
        <v>#VALUE!</v>
      </c>
      <c r="AP882" t="e">
        <f t="shared" si="71"/>
        <v>#VALUE!</v>
      </c>
      <c r="AQ882">
        <f t="shared" si="72"/>
        <v>9</v>
      </c>
      <c r="AR882" t="str">
        <f t="shared" si="73"/>
        <v>저</v>
      </c>
    </row>
    <row r="883" spans="32:44" x14ac:dyDescent="0.3">
      <c r="AF883" s="8" t="e" cm="1">
        <f t="array" ref="AF88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3" s="8" t="e" cm="1">
        <f t="array" ref="AG883">_xlfn.TEXTJOIN(",",TRUE,IF(지하철역사_IC!$B$2:$B$1282=AF883,지하철역사_IC!$A$2:$A$1282,""))</f>
        <v>#VALUE!</v>
      </c>
      <c r="AH883" s="9" t="e" cm="1">
        <f t="array" ref="AH883">RADIANS(SMALL(SQRT((지하철역사_IC!$D$2:$D$1282-표3_[[#This Row],[위도]])^2+(지하철역사_IC!$E$2:$E$1282-표3_[[#This Row],[경도]])^2),1))*6378137</f>
        <v>#VALUE!</v>
      </c>
      <c r="AI883" s="8" t="e" cm="1">
        <f t="array" ref="AI883">_xlfn.LET(_xlpm.data,(지하철역사_IC!$V$2:$V$225-표3_[[#This Row],[위도]])^2+(지하철역사_IC!$T$2:$T$225-표3_[[#This Row],[경도]])^2,INDEX(지하철역사_IC!$Q$2:$Q$439,MATCH(MIN(_xlpm.data),_xlpm.data,0)))</f>
        <v>#VALUE!</v>
      </c>
      <c r="AJ883" s="8" t="e" cm="1">
        <f t="array" ref="AJ883">_xlfn.TEXTJOIN(",",TRUE,IF(지하철역사_IC!$Q$2:$Q$439=AI883,지하철역사_IC!$P$2:$P$439,""))</f>
        <v>#VALUE!</v>
      </c>
      <c r="AK883" s="9" t="e" cm="1">
        <f t="array" ref="AK883">RADIANS(SMALL(SQRT((지하철역사_IC!$V$2:$V$439-표3_[[#This Row],[위도]])^2+(지하철역사_IC!$T$2:$T$439-표3_[[#This Row],[경도]])^2),1))*6378137</f>
        <v>#VALUE!</v>
      </c>
      <c r="AL883" t="str" cm="1">
        <f t="array" ref="AL88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3" t="e" cm="1">
        <f t="array" ref="AM883">kakaolatlon(표3_[[#This Row],[위도]],표3_[[#This Row],[경도]],"parcel")</f>
        <v>#VALUE!</v>
      </c>
      <c r="AN883" t="e">
        <f t="shared" si="69"/>
        <v>#VALUE!</v>
      </c>
      <c r="AO883" t="e">
        <f t="shared" si="70"/>
        <v>#VALUE!</v>
      </c>
      <c r="AP883" t="e">
        <f t="shared" si="71"/>
        <v>#VALUE!</v>
      </c>
      <c r="AQ883">
        <f t="shared" si="72"/>
        <v>9</v>
      </c>
      <c r="AR883" t="str">
        <f t="shared" si="73"/>
        <v>저</v>
      </c>
    </row>
    <row r="884" spans="32:44" x14ac:dyDescent="0.3">
      <c r="AF884" s="8" t="e" cm="1">
        <f t="array" ref="AF88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4" s="8" t="e" cm="1">
        <f t="array" ref="AG884">_xlfn.TEXTJOIN(",",TRUE,IF(지하철역사_IC!$B$2:$B$1282=AF884,지하철역사_IC!$A$2:$A$1282,""))</f>
        <v>#VALUE!</v>
      </c>
      <c r="AH884" s="9" t="e" cm="1">
        <f t="array" ref="AH884">RADIANS(SMALL(SQRT((지하철역사_IC!$D$2:$D$1282-표3_[[#This Row],[위도]])^2+(지하철역사_IC!$E$2:$E$1282-표3_[[#This Row],[경도]])^2),1))*6378137</f>
        <v>#VALUE!</v>
      </c>
      <c r="AI884" s="8" t="e" cm="1">
        <f t="array" ref="AI884">_xlfn.LET(_xlpm.data,(지하철역사_IC!$V$2:$V$225-표3_[[#This Row],[위도]])^2+(지하철역사_IC!$T$2:$T$225-표3_[[#This Row],[경도]])^2,INDEX(지하철역사_IC!$Q$2:$Q$439,MATCH(MIN(_xlpm.data),_xlpm.data,0)))</f>
        <v>#VALUE!</v>
      </c>
      <c r="AJ884" s="8" t="e" cm="1">
        <f t="array" ref="AJ884">_xlfn.TEXTJOIN(",",TRUE,IF(지하철역사_IC!$Q$2:$Q$439=AI884,지하철역사_IC!$P$2:$P$439,""))</f>
        <v>#VALUE!</v>
      </c>
      <c r="AK884" s="9" t="e" cm="1">
        <f t="array" ref="AK884">RADIANS(SMALL(SQRT((지하철역사_IC!$V$2:$V$439-표3_[[#This Row],[위도]])^2+(지하철역사_IC!$T$2:$T$439-표3_[[#This Row],[경도]])^2),1))*6378137</f>
        <v>#VALUE!</v>
      </c>
      <c r="AL884" t="str" cm="1">
        <f t="array" ref="AL88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4" t="e" cm="1">
        <f t="array" ref="AM884">kakaolatlon(표3_[[#This Row],[위도]],표3_[[#This Row],[경도]],"parcel")</f>
        <v>#VALUE!</v>
      </c>
      <c r="AN884" t="e">
        <f t="shared" si="69"/>
        <v>#VALUE!</v>
      </c>
      <c r="AO884" t="e">
        <f t="shared" si="70"/>
        <v>#VALUE!</v>
      </c>
      <c r="AP884" t="e">
        <f t="shared" si="71"/>
        <v>#VALUE!</v>
      </c>
      <c r="AQ884">
        <f t="shared" si="72"/>
        <v>9</v>
      </c>
      <c r="AR884" t="str">
        <f t="shared" si="73"/>
        <v>저</v>
      </c>
    </row>
    <row r="885" spans="32:44" x14ac:dyDescent="0.3">
      <c r="AF885" s="8" t="e" cm="1">
        <f t="array" ref="AF88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5" s="8" t="e" cm="1">
        <f t="array" ref="AG885">_xlfn.TEXTJOIN(",",TRUE,IF(지하철역사_IC!$B$2:$B$1282=AF885,지하철역사_IC!$A$2:$A$1282,""))</f>
        <v>#VALUE!</v>
      </c>
      <c r="AH885" s="9" t="e" cm="1">
        <f t="array" ref="AH885">RADIANS(SMALL(SQRT((지하철역사_IC!$D$2:$D$1282-표3_[[#This Row],[위도]])^2+(지하철역사_IC!$E$2:$E$1282-표3_[[#This Row],[경도]])^2),1))*6378137</f>
        <v>#VALUE!</v>
      </c>
      <c r="AI885" s="8" t="e" cm="1">
        <f t="array" ref="AI885">_xlfn.LET(_xlpm.data,(지하철역사_IC!$V$2:$V$225-표3_[[#This Row],[위도]])^2+(지하철역사_IC!$T$2:$T$225-표3_[[#This Row],[경도]])^2,INDEX(지하철역사_IC!$Q$2:$Q$439,MATCH(MIN(_xlpm.data),_xlpm.data,0)))</f>
        <v>#VALUE!</v>
      </c>
      <c r="AJ885" s="8" t="e" cm="1">
        <f t="array" ref="AJ885">_xlfn.TEXTJOIN(",",TRUE,IF(지하철역사_IC!$Q$2:$Q$439=AI885,지하철역사_IC!$P$2:$P$439,""))</f>
        <v>#VALUE!</v>
      </c>
      <c r="AK885" s="9" t="e" cm="1">
        <f t="array" ref="AK885">RADIANS(SMALL(SQRT((지하철역사_IC!$V$2:$V$439-표3_[[#This Row],[위도]])^2+(지하철역사_IC!$T$2:$T$439-표3_[[#This Row],[경도]])^2),1))*6378137</f>
        <v>#VALUE!</v>
      </c>
      <c r="AL885" t="str" cm="1">
        <f t="array" ref="AL88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5" t="e" cm="1">
        <f t="array" ref="AM885">kakaolatlon(표3_[[#This Row],[위도]],표3_[[#This Row],[경도]],"parcel")</f>
        <v>#VALUE!</v>
      </c>
      <c r="AN885" t="e">
        <f t="shared" si="69"/>
        <v>#VALUE!</v>
      </c>
      <c r="AO885" t="e">
        <f t="shared" si="70"/>
        <v>#VALUE!</v>
      </c>
      <c r="AP885" t="e">
        <f t="shared" si="71"/>
        <v>#VALUE!</v>
      </c>
      <c r="AQ885">
        <f t="shared" si="72"/>
        <v>9</v>
      </c>
      <c r="AR885" t="str">
        <f t="shared" si="73"/>
        <v>저</v>
      </c>
    </row>
    <row r="886" spans="32:44" x14ac:dyDescent="0.3">
      <c r="AF886" s="8" t="e" cm="1">
        <f t="array" ref="AF88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6" s="8" t="e" cm="1">
        <f t="array" ref="AG886">_xlfn.TEXTJOIN(",",TRUE,IF(지하철역사_IC!$B$2:$B$1282=AF886,지하철역사_IC!$A$2:$A$1282,""))</f>
        <v>#VALUE!</v>
      </c>
      <c r="AH886" s="9" t="e" cm="1">
        <f t="array" ref="AH886">RADIANS(SMALL(SQRT((지하철역사_IC!$D$2:$D$1282-표3_[[#This Row],[위도]])^2+(지하철역사_IC!$E$2:$E$1282-표3_[[#This Row],[경도]])^2),1))*6378137</f>
        <v>#VALUE!</v>
      </c>
      <c r="AI886" s="8" t="e" cm="1">
        <f t="array" ref="AI886">_xlfn.LET(_xlpm.data,(지하철역사_IC!$V$2:$V$225-표3_[[#This Row],[위도]])^2+(지하철역사_IC!$T$2:$T$225-표3_[[#This Row],[경도]])^2,INDEX(지하철역사_IC!$Q$2:$Q$439,MATCH(MIN(_xlpm.data),_xlpm.data,0)))</f>
        <v>#VALUE!</v>
      </c>
      <c r="AJ886" s="8" t="e" cm="1">
        <f t="array" ref="AJ886">_xlfn.TEXTJOIN(",",TRUE,IF(지하철역사_IC!$Q$2:$Q$439=AI886,지하철역사_IC!$P$2:$P$439,""))</f>
        <v>#VALUE!</v>
      </c>
      <c r="AK886" s="9" t="e" cm="1">
        <f t="array" ref="AK886">RADIANS(SMALL(SQRT((지하철역사_IC!$V$2:$V$439-표3_[[#This Row],[위도]])^2+(지하철역사_IC!$T$2:$T$439-표3_[[#This Row],[경도]])^2),1))*6378137</f>
        <v>#VALUE!</v>
      </c>
      <c r="AL886" t="str" cm="1">
        <f t="array" ref="AL88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6" t="e" cm="1">
        <f t="array" ref="AM886">kakaolatlon(표3_[[#This Row],[위도]],표3_[[#This Row],[경도]],"parcel")</f>
        <v>#VALUE!</v>
      </c>
      <c r="AN886" t="e">
        <f t="shared" si="69"/>
        <v>#VALUE!</v>
      </c>
      <c r="AO886" t="e">
        <f t="shared" si="70"/>
        <v>#VALUE!</v>
      </c>
      <c r="AP886" t="e">
        <f t="shared" si="71"/>
        <v>#VALUE!</v>
      </c>
      <c r="AQ886">
        <f t="shared" si="72"/>
        <v>9</v>
      </c>
      <c r="AR886" t="str">
        <f t="shared" si="73"/>
        <v>저</v>
      </c>
    </row>
    <row r="887" spans="32:44" x14ac:dyDescent="0.3">
      <c r="AF887" s="8" t="e" cm="1">
        <f t="array" ref="AF88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7" s="8" t="e" cm="1">
        <f t="array" ref="AG887">_xlfn.TEXTJOIN(",",TRUE,IF(지하철역사_IC!$B$2:$B$1282=AF887,지하철역사_IC!$A$2:$A$1282,""))</f>
        <v>#VALUE!</v>
      </c>
      <c r="AH887" s="9" t="e" cm="1">
        <f t="array" ref="AH887">RADIANS(SMALL(SQRT((지하철역사_IC!$D$2:$D$1282-표3_[[#This Row],[위도]])^2+(지하철역사_IC!$E$2:$E$1282-표3_[[#This Row],[경도]])^2),1))*6378137</f>
        <v>#VALUE!</v>
      </c>
      <c r="AI887" s="8" t="e" cm="1">
        <f t="array" ref="AI887">_xlfn.LET(_xlpm.data,(지하철역사_IC!$V$2:$V$225-표3_[[#This Row],[위도]])^2+(지하철역사_IC!$T$2:$T$225-표3_[[#This Row],[경도]])^2,INDEX(지하철역사_IC!$Q$2:$Q$439,MATCH(MIN(_xlpm.data),_xlpm.data,0)))</f>
        <v>#VALUE!</v>
      </c>
      <c r="AJ887" s="8" t="e" cm="1">
        <f t="array" ref="AJ887">_xlfn.TEXTJOIN(",",TRUE,IF(지하철역사_IC!$Q$2:$Q$439=AI887,지하철역사_IC!$P$2:$P$439,""))</f>
        <v>#VALUE!</v>
      </c>
      <c r="AK887" s="9" t="e" cm="1">
        <f t="array" ref="AK887">RADIANS(SMALL(SQRT((지하철역사_IC!$V$2:$V$439-표3_[[#This Row],[위도]])^2+(지하철역사_IC!$T$2:$T$439-표3_[[#This Row],[경도]])^2),1))*6378137</f>
        <v>#VALUE!</v>
      </c>
      <c r="AL887" t="str" cm="1">
        <f t="array" ref="AL88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7" t="e" cm="1">
        <f t="array" ref="AM887">kakaolatlon(표3_[[#This Row],[위도]],표3_[[#This Row],[경도]],"parcel")</f>
        <v>#VALUE!</v>
      </c>
      <c r="AN887" t="e">
        <f t="shared" si="69"/>
        <v>#VALUE!</v>
      </c>
      <c r="AO887" t="e">
        <f t="shared" si="70"/>
        <v>#VALUE!</v>
      </c>
      <c r="AP887" t="e">
        <f t="shared" si="71"/>
        <v>#VALUE!</v>
      </c>
      <c r="AQ887">
        <f t="shared" si="72"/>
        <v>9</v>
      </c>
      <c r="AR887" t="str">
        <f t="shared" si="73"/>
        <v>저</v>
      </c>
    </row>
    <row r="888" spans="32:44" x14ac:dyDescent="0.3">
      <c r="AF888" s="8" t="e" cm="1">
        <f t="array" ref="AF88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8" s="8" t="e" cm="1">
        <f t="array" ref="AG888">_xlfn.TEXTJOIN(",",TRUE,IF(지하철역사_IC!$B$2:$B$1282=AF888,지하철역사_IC!$A$2:$A$1282,""))</f>
        <v>#VALUE!</v>
      </c>
      <c r="AH888" s="9" t="e" cm="1">
        <f t="array" ref="AH888">RADIANS(SMALL(SQRT((지하철역사_IC!$D$2:$D$1282-표3_[[#This Row],[위도]])^2+(지하철역사_IC!$E$2:$E$1282-표3_[[#This Row],[경도]])^2),1))*6378137</f>
        <v>#VALUE!</v>
      </c>
      <c r="AI888" s="8" t="e" cm="1">
        <f t="array" ref="AI888">_xlfn.LET(_xlpm.data,(지하철역사_IC!$V$2:$V$225-표3_[[#This Row],[위도]])^2+(지하철역사_IC!$T$2:$T$225-표3_[[#This Row],[경도]])^2,INDEX(지하철역사_IC!$Q$2:$Q$439,MATCH(MIN(_xlpm.data),_xlpm.data,0)))</f>
        <v>#VALUE!</v>
      </c>
      <c r="AJ888" s="8" t="e" cm="1">
        <f t="array" ref="AJ888">_xlfn.TEXTJOIN(",",TRUE,IF(지하철역사_IC!$Q$2:$Q$439=AI888,지하철역사_IC!$P$2:$P$439,""))</f>
        <v>#VALUE!</v>
      </c>
      <c r="AK888" s="9" t="e" cm="1">
        <f t="array" ref="AK888">RADIANS(SMALL(SQRT((지하철역사_IC!$V$2:$V$439-표3_[[#This Row],[위도]])^2+(지하철역사_IC!$T$2:$T$439-표3_[[#This Row],[경도]])^2),1))*6378137</f>
        <v>#VALUE!</v>
      </c>
      <c r="AL888" t="str" cm="1">
        <f t="array" ref="AL88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8" t="e" cm="1">
        <f t="array" ref="AM888">kakaolatlon(표3_[[#This Row],[위도]],표3_[[#This Row],[경도]],"parcel")</f>
        <v>#VALUE!</v>
      </c>
      <c r="AN888" t="e">
        <f t="shared" si="69"/>
        <v>#VALUE!</v>
      </c>
      <c r="AO888" t="e">
        <f t="shared" si="70"/>
        <v>#VALUE!</v>
      </c>
      <c r="AP888" t="e">
        <f t="shared" si="71"/>
        <v>#VALUE!</v>
      </c>
      <c r="AQ888">
        <f t="shared" si="72"/>
        <v>9</v>
      </c>
      <c r="AR888" t="str">
        <f t="shared" si="73"/>
        <v>저</v>
      </c>
    </row>
    <row r="889" spans="32:44" x14ac:dyDescent="0.3">
      <c r="AF889" s="8" t="e" cm="1">
        <f t="array" ref="AF88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89" s="8" t="e" cm="1">
        <f t="array" ref="AG889">_xlfn.TEXTJOIN(",",TRUE,IF(지하철역사_IC!$B$2:$B$1282=AF889,지하철역사_IC!$A$2:$A$1282,""))</f>
        <v>#VALUE!</v>
      </c>
      <c r="AH889" s="9" t="e" cm="1">
        <f t="array" ref="AH889">RADIANS(SMALL(SQRT((지하철역사_IC!$D$2:$D$1282-표3_[[#This Row],[위도]])^2+(지하철역사_IC!$E$2:$E$1282-표3_[[#This Row],[경도]])^2),1))*6378137</f>
        <v>#VALUE!</v>
      </c>
      <c r="AI889" s="8" t="e" cm="1">
        <f t="array" ref="AI889">_xlfn.LET(_xlpm.data,(지하철역사_IC!$V$2:$V$225-표3_[[#This Row],[위도]])^2+(지하철역사_IC!$T$2:$T$225-표3_[[#This Row],[경도]])^2,INDEX(지하철역사_IC!$Q$2:$Q$439,MATCH(MIN(_xlpm.data),_xlpm.data,0)))</f>
        <v>#VALUE!</v>
      </c>
      <c r="AJ889" s="8" t="e" cm="1">
        <f t="array" ref="AJ889">_xlfn.TEXTJOIN(",",TRUE,IF(지하철역사_IC!$Q$2:$Q$439=AI889,지하철역사_IC!$P$2:$P$439,""))</f>
        <v>#VALUE!</v>
      </c>
      <c r="AK889" s="9" t="e" cm="1">
        <f t="array" ref="AK889">RADIANS(SMALL(SQRT((지하철역사_IC!$V$2:$V$439-표3_[[#This Row],[위도]])^2+(지하철역사_IC!$T$2:$T$439-표3_[[#This Row],[경도]])^2),1))*6378137</f>
        <v>#VALUE!</v>
      </c>
      <c r="AL889" t="str" cm="1">
        <f t="array" ref="AL88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89" t="e" cm="1">
        <f t="array" ref="AM889">kakaolatlon(표3_[[#This Row],[위도]],표3_[[#This Row],[경도]],"parcel")</f>
        <v>#VALUE!</v>
      </c>
      <c r="AN889" t="e">
        <f t="shared" si="69"/>
        <v>#VALUE!</v>
      </c>
      <c r="AO889" t="e">
        <f t="shared" si="70"/>
        <v>#VALUE!</v>
      </c>
      <c r="AP889" t="e">
        <f t="shared" si="71"/>
        <v>#VALUE!</v>
      </c>
      <c r="AQ889">
        <f t="shared" si="72"/>
        <v>9</v>
      </c>
      <c r="AR889" t="str">
        <f t="shared" si="73"/>
        <v>저</v>
      </c>
    </row>
    <row r="890" spans="32:44" x14ac:dyDescent="0.3">
      <c r="AF890" s="8" t="e" cm="1">
        <f t="array" ref="AF890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0" s="8" t="e" cm="1">
        <f t="array" ref="AG890">_xlfn.TEXTJOIN(",",TRUE,IF(지하철역사_IC!$B$2:$B$1282=AF890,지하철역사_IC!$A$2:$A$1282,""))</f>
        <v>#VALUE!</v>
      </c>
      <c r="AH890" s="9" t="e" cm="1">
        <f t="array" ref="AH890">RADIANS(SMALL(SQRT((지하철역사_IC!$D$2:$D$1282-표3_[[#This Row],[위도]])^2+(지하철역사_IC!$E$2:$E$1282-표3_[[#This Row],[경도]])^2),1))*6378137</f>
        <v>#VALUE!</v>
      </c>
      <c r="AI890" s="8" t="e" cm="1">
        <f t="array" ref="AI890">_xlfn.LET(_xlpm.data,(지하철역사_IC!$V$2:$V$225-표3_[[#This Row],[위도]])^2+(지하철역사_IC!$T$2:$T$225-표3_[[#This Row],[경도]])^2,INDEX(지하철역사_IC!$Q$2:$Q$439,MATCH(MIN(_xlpm.data),_xlpm.data,0)))</f>
        <v>#VALUE!</v>
      </c>
      <c r="AJ890" s="8" t="e" cm="1">
        <f t="array" ref="AJ890">_xlfn.TEXTJOIN(",",TRUE,IF(지하철역사_IC!$Q$2:$Q$439=AI890,지하철역사_IC!$P$2:$P$439,""))</f>
        <v>#VALUE!</v>
      </c>
      <c r="AK890" s="9" t="e" cm="1">
        <f t="array" ref="AK890">RADIANS(SMALL(SQRT((지하철역사_IC!$V$2:$V$439-표3_[[#This Row],[위도]])^2+(지하철역사_IC!$T$2:$T$439-표3_[[#This Row],[경도]])^2),1))*6378137</f>
        <v>#VALUE!</v>
      </c>
      <c r="AL890" t="str" cm="1">
        <f t="array" ref="AL890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0" t="e" cm="1">
        <f t="array" ref="AM890">kakaolatlon(표3_[[#This Row],[위도]],표3_[[#This Row],[경도]],"parcel")</f>
        <v>#VALUE!</v>
      </c>
      <c r="AN890" t="e">
        <f t="shared" si="69"/>
        <v>#VALUE!</v>
      </c>
      <c r="AO890" t="e">
        <f t="shared" si="70"/>
        <v>#VALUE!</v>
      </c>
      <c r="AP890" t="e">
        <f t="shared" si="71"/>
        <v>#VALUE!</v>
      </c>
      <c r="AQ890">
        <f t="shared" si="72"/>
        <v>9</v>
      </c>
      <c r="AR890" t="str">
        <f t="shared" si="73"/>
        <v>저</v>
      </c>
    </row>
    <row r="891" spans="32:44" x14ac:dyDescent="0.3">
      <c r="AF891" s="8" t="e" cm="1">
        <f t="array" ref="AF891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1" s="8" t="e" cm="1">
        <f t="array" ref="AG891">_xlfn.TEXTJOIN(",",TRUE,IF(지하철역사_IC!$B$2:$B$1282=AF891,지하철역사_IC!$A$2:$A$1282,""))</f>
        <v>#VALUE!</v>
      </c>
      <c r="AH891" s="9" t="e" cm="1">
        <f t="array" ref="AH891">RADIANS(SMALL(SQRT((지하철역사_IC!$D$2:$D$1282-표3_[[#This Row],[위도]])^2+(지하철역사_IC!$E$2:$E$1282-표3_[[#This Row],[경도]])^2),1))*6378137</f>
        <v>#VALUE!</v>
      </c>
      <c r="AI891" s="8" t="e" cm="1">
        <f t="array" ref="AI891">_xlfn.LET(_xlpm.data,(지하철역사_IC!$V$2:$V$225-표3_[[#This Row],[위도]])^2+(지하철역사_IC!$T$2:$T$225-표3_[[#This Row],[경도]])^2,INDEX(지하철역사_IC!$Q$2:$Q$439,MATCH(MIN(_xlpm.data),_xlpm.data,0)))</f>
        <v>#VALUE!</v>
      </c>
      <c r="AJ891" s="8" t="e" cm="1">
        <f t="array" ref="AJ891">_xlfn.TEXTJOIN(",",TRUE,IF(지하철역사_IC!$Q$2:$Q$439=AI891,지하철역사_IC!$P$2:$P$439,""))</f>
        <v>#VALUE!</v>
      </c>
      <c r="AK891" s="9" t="e" cm="1">
        <f t="array" ref="AK891">RADIANS(SMALL(SQRT((지하철역사_IC!$V$2:$V$439-표3_[[#This Row],[위도]])^2+(지하철역사_IC!$T$2:$T$439-표3_[[#This Row],[경도]])^2),1))*6378137</f>
        <v>#VALUE!</v>
      </c>
      <c r="AL891" t="str" cm="1">
        <f t="array" ref="AL891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1" t="e" cm="1">
        <f t="array" ref="AM891">kakaolatlon(표3_[[#This Row],[위도]],표3_[[#This Row],[경도]],"parcel")</f>
        <v>#VALUE!</v>
      </c>
      <c r="AN891" t="e">
        <f t="shared" si="69"/>
        <v>#VALUE!</v>
      </c>
      <c r="AO891" t="e">
        <f t="shared" si="70"/>
        <v>#VALUE!</v>
      </c>
      <c r="AP891" t="e">
        <f t="shared" si="71"/>
        <v>#VALUE!</v>
      </c>
      <c r="AQ891">
        <f t="shared" si="72"/>
        <v>9</v>
      </c>
      <c r="AR891" t="str">
        <f t="shared" si="73"/>
        <v>저</v>
      </c>
    </row>
    <row r="892" spans="32:44" x14ac:dyDescent="0.3">
      <c r="AF892" s="8" t="e" cm="1">
        <f t="array" ref="AF892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2" s="8" t="e" cm="1">
        <f t="array" ref="AG892">_xlfn.TEXTJOIN(",",TRUE,IF(지하철역사_IC!$B$2:$B$1282=AF892,지하철역사_IC!$A$2:$A$1282,""))</f>
        <v>#VALUE!</v>
      </c>
      <c r="AH892" s="9" t="e" cm="1">
        <f t="array" ref="AH892">RADIANS(SMALL(SQRT((지하철역사_IC!$D$2:$D$1282-표3_[[#This Row],[위도]])^2+(지하철역사_IC!$E$2:$E$1282-표3_[[#This Row],[경도]])^2),1))*6378137</f>
        <v>#VALUE!</v>
      </c>
      <c r="AI892" s="8" t="e" cm="1">
        <f t="array" ref="AI892">_xlfn.LET(_xlpm.data,(지하철역사_IC!$V$2:$V$225-표3_[[#This Row],[위도]])^2+(지하철역사_IC!$T$2:$T$225-표3_[[#This Row],[경도]])^2,INDEX(지하철역사_IC!$Q$2:$Q$439,MATCH(MIN(_xlpm.data),_xlpm.data,0)))</f>
        <v>#VALUE!</v>
      </c>
      <c r="AJ892" s="8" t="e" cm="1">
        <f t="array" ref="AJ892">_xlfn.TEXTJOIN(",",TRUE,IF(지하철역사_IC!$Q$2:$Q$439=AI892,지하철역사_IC!$P$2:$P$439,""))</f>
        <v>#VALUE!</v>
      </c>
      <c r="AK892" s="9" t="e" cm="1">
        <f t="array" ref="AK892">RADIANS(SMALL(SQRT((지하철역사_IC!$V$2:$V$439-표3_[[#This Row],[위도]])^2+(지하철역사_IC!$T$2:$T$439-표3_[[#This Row],[경도]])^2),1))*6378137</f>
        <v>#VALUE!</v>
      </c>
      <c r="AL892" t="str" cm="1">
        <f t="array" ref="AL892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2" t="e" cm="1">
        <f t="array" ref="AM892">kakaolatlon(표3_[[#This Row],[위도]],표3_[[#This Row],[경도]],"parcel")</f>
        <v>#VALUE!</v>
      </c>
      <c r="AN892" t="e">
        <f t="shared" si="69"/>
        <v>#VALUE!</v>
      </c>
      <c r="AO892" t="e">
        <f t="shared" si="70"/>
        <v>#VALUE!</v>
      </c>
      <c r="AP892" t="e">
        <f t="shared" si="71"/>
        <v>#VALUE!</v>
      </c>
      <c r="AQ892">
        <f t="shared" si="72"/>
        <v>9</v>
      </c>
      <c r="AR892" t="str">
        <f t="shared" si="73"/>
        <v>저</v>
      </c>
    </row>
    <row r="893" spans="32:44" x14ac:dyDescent="0.3">
      <c r="AF893" s="8" t="e" cm="1">
        <f t="array" ref="AF893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3" s="8" t="e" cm="1">
        <f t="array" ref="AG893">_xlfn.TEXTJOIN(",",TRUE,IF(지하철역사_IC!$B$2:$B$1282=AF893,지하철역사_IC!$A$2:$A$1282,""))</f>
        <v>#VALUE!</v>
      </c>
      <c r="AH893" s="9" t="e" cm="1">
        <f t="array" ref="AH893">RADIANS(SMALL(SQRT((지하철역사_IC!$D$2:$D$1282-표3_[[#This Row],[위도]])^2+(지하철역사_IC!$E$2:$E$1282-표3_[[#This Row],[경도]])^2),1))*6378137</f>
        <v>#VALUE!</v>
      </c>
      <c r="AI893" s="8" t="e" cm="1">
        <f t="array" ref="AI893">_xlfn.LET(_xlpm.data,(지하철역사_IC!$V$2:$V$225-표3_[[#This Row],[위도]])^2+(지하철역사_IC!$T$2:$T$225-표3_[[#This Row],[경도]])^2,INDEX(지하철역사_IC!$Q$2:$Q$439,MATCH(MIN(_xlpm.data),_xlpm.data,0)))</f>
        <v>#VALUE!</v>
      </c>
      <c r="AJ893" s="8" t="e" cm="1">
        <f t="array" ref="AJ893">_xlfn.TEXTJOIN(",",TRUE,IF(지하철역사_IC!$Q$2:$Q$439=AI893,지하철역사_IC!$P$2:$P$439,""))</f>
        <v>#VALUE!</v>
      </c>
      <c r="AK893" s="9" t="e" cm="1">
        <f t="array" ref="AK893">RADIANS(SMALL(SQRT((지하철역사_IC!$V$2:$V$439-표3_[[#This Row],[위도]])^2+(지하철역사_IC!$T$2:$T$439-표3_[[#This Row],[경도]])^2),1))*6378137</f>
        <v>#VALUE!</v>
      </c>
      <c r="AL893" t="str" cm="1">
        <f t="array" ref="AL893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3" t="e" cm="1">
        <f t="array" ref="AM893">kakaolatlon(표3_[[#This Row],[위도]],표3_[[#This Row],[경도]],"parcel")</f>
        <v>#VALUE!</v>
      </c>
      <c r="AN893" t="e">
        <f t="shared" si="69"/>
        <v>#VALUE!</v>
      </c>
      <c r="AO893" t="e">
        <f t="shared" si="70"/>
        <v>#VALUE!</v>
      </c>
      <c r="AP893" t="e">
        <f t="shared" si="71"/>
        <v>#VALUE!</v>
      </c>
      <c r="AQ893">
        <f t="shared" si="72"/>
        <v>9</v>
      </c>
      <c r="AR893" t="str">
        <f t="shared" si="73"/>
        <v>저</v>
      </c>
    </row>
    <row r="894" spans="32:44" x14ac:dyDescent="0.3">
      <c r="AF894" s="8" t="e" cm="1">
        <f t="array" ref="AF894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4" s="8" t="e" cm="1">
        <f t="array" ref="AG894">_xlfn.TEXTJOIN(",",TRUE,IF(지하철역사_IC!$B$2:$B$1282=AF894,지하철역사_IC!$A$2:$A$1282,""))</f>
        <v>#VALUE!</v>
      </c>
      <c r="AH894" s="9" t="e" cm="1">
        <f t="array" ref="AH894">RADIANS(SMALL(SQRT((지하철역사_IC!$D$2:$D$1282-표3_[[#This Row],[위도]])^2+(지하철역사_IC!$E$2:$E$1282-표3_[[#This Row],[경도]])^2),1))*6378137</f>
        <v>#VALUE!</v>
      </c>
      <c r="AI894" s="8" t="e" cm="1">
        <f t="array" ref="AI894">_xlfn.LET(_xlpm.data,(지하철역사_IC!$V$2:$V$225-표3_[[#This Row],[위도]])^2+(지하철역사_IC!$T$2:$T$225-표3_[[#This Row],[경도]])^2,INDEX(지하철역사_IC!$Q$2:$Q$439,MATCH(MIN(_xlpm.data),_xlpm.data,0)))</f>
        <v>#VALUE!</v>
      </c>
      <c r="AJ894" s="8" t="e" cm="1">
        <f t="array" ref="AJ894">_xlfn.TEXTJOIN(",",TRUE,IF(지하철역사_IC!$Q$2:$Q$439=AI894,지하철역사_IC!$P$2:$P$439,""))</f>
        <v>#VALUE!</v>
      </c>
      <c r="AK894" s="9" t="e" cm="1">
        <f t="array" ref="AK894">RADIANS(SMALL(SQRT((지하철역사_IC!$V$2:$V$439-표3_[[#This Row],[위도]])^2+(지하철역사_IC!$T$2:$T$439-표3_[[#This Row],[경도]])^2),1))*6378137</f>
        <v>#VALUE!</v>
      </c>
      <c r="AL894" t="str" cm="1">
        <f t="array" ref="AL894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4" t="e" cm="1">
        <f t="array" ref="AM894">kakaolatlon(표3_[[#This Row],[위도]],표3_[[#This Row],[경도]],"parcel")</f>
        <v>#VALUE!</v>
      </c>
      <c r="AN894" t="e">
        <f t="shared" si="69"/>
        <v>#VALUE!</v>
      </c>
      <c r="AO894" t="e">
        <f t="shared" si="70"/>
        <v>#VALUE!</v>
      </c>
      <c r="AP894" t="e">
        <f t="shared" si="71"/>
        <v>#VALUE!</v>
      </c>
      <c r="AQ894">
        <f t="shared" si="72"/>
        <v>9</v>
      </c>
      <c r="AR894" t="str">
        <f t="shared" si="73"/>
        <v>저</v>
      </c>
    </row>
    <row r="895" spans="32:44" x14ac:dyDescent="0.3">
      <c r="AF895" s="8" t="e" cm="1">
        <f t="array" ref="AF895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5" s="8" t="e" cm="1">
        <f t="array" ref="AG895">_xlfn.TEXTJOIN(",",TRUE,IF(지하철역사_IC!$B$2:$B$1282=AF895,지하철역사_IC!$A$2:$A$1282,""))</f>
        <v>#VALUE!</v>
      </c>
      <c r="AH895" s="9" t="e" cm="1">
        <f t="array" ref="AH895">RADIANS(SMALL(SQRT((지하철역사_IC!$D$2:$D$1282-표3_[[#This Row],[위도]])^2+(지하철역사_IC!$E$2:$E$1282-표3_[[#This Row],[경도]])^2),1))*6378137</f>
        <v>#VALUE!</v>
      </c>
      <c r="AI895" s="8" t="e" cm="1">
        <f t="array" ref="AI895">_xlfn.LET(_xlpm.data,(지하철역사_IC!$V$2:$V$225-표3_[[#This Row],[위도]])^2+(지하철역사_IC!$T$2:$T$225-표3_[[#This Row],[경도]])^2,INDEX(지하철역사_IC!$Q$2:$Q$439,MATCH(MIN(_xlpm.data),_xlpm.data,0)))</f>
        <v>#VALUE!</v>
      </c>
      <c r="AJ895" s="8" t="e" cm="1">
        <f t="array" ref="AJ895">_xlfn.TEXTJOIN(",",TRUE,IF(지하철역사_IC!$Q$2:$Q$439=AI895,지하철역사_IC!$P$2:$P$439,""))</f>
        <v>#VALUE!</v>
      </c>
      <c r="AK895" s="9" t="e" cm="1">
        <f t="array" ref="AK895">RADIANS(SMALL(SQRT((지하철역사_IC!$V$2:$V$439-표3_[[#This Row],[위도]])^2+(지하철역사_IC!$T$2:$T$439-표3_[[#This Row],[경도]])^2),1))*6378137</f>
        <v>#VALUE!</v>
      </c>
      <c r="AL895" t="str" cm="1">
        <f t="array" ref="AL895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5" t="e" cm="1">
        <f t="array" ref="AM895">kakaolatlon(표3_[[#This Row],[위도]],표3_[[#This Row],[경도]],"parcel")</f>
        <v>#VALUE!</v>
      </c>
      <c r="AN895" t="e">
        <f t="shared" si="69"/>
        <v>#VALUE!</v>
      </c>
      <c r="AO895" t="e">
        <f t="shared" si="70"/>
        <v>#VALUE!</v>
      </c>
      <c r="AP895" t="e">
        <f t="shared" si="71"/>
        <v>#VALUE!</v>
      </c>
      <c r="AQ895">
        <f t="shared" si="72"/>
        <v>9</v>
      </c>
      <c r="AR895" t="str">
        <f t="shared" si="73"/>
        <v>저</v>
      </c>
    </row>
    <row r="896" spans="32:44" x14ac:dyDescent="0.3">
      <c r="AF896" s="8" t="e" cm="1">
        <f t="array" ref="AF896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6" s="8" t="e" cm="1">
        <f t="array" ref="AG896">_xlfn.TEXTJOIN(",",TRUE,IF(지하철역사_IC!$B$2:$B$1282=AF896,지하철역사_IC!$A$2:$A$1282,""))</f>
        <v>#VALUE!</v>
      </c>
      <c r="AH896" s="9" t="e" cm="1">
        <f t="array" ref="AH896">RADIANS(SMALL(SQRT((지하철역사_IC!$D$2:$D$1282-표3_[[#This Row],[위도]])^2+(지하철역사_IC!$E$2:$E$1282-표3_[[#This Row],[경도]])^2),1))*6378137</f>
        <v>#VALUE!</v>
      </c>
      <c r="AI896" s="8" t="e" cm="1">
        <f t="array" ref="AI896">_xlfn.LET(_xlpm.data,(지하철역사_IC!$V$2:$V$225-표3_[[#This Row],[위도]])^2+(지하철역사_IC!$T$2:$T$225-표3_[[#This Row],[경도]])^2,INDEX(지하철역사_IC!$Q$2:$Q$439,MATCH(MIN(_xlpm.data),_xlpm.data,0)))</f>
        <v>#VALUE!</v>
      </c>
      <c r="AJ896" s="8" t="e" cm="1">
        <f t="array" ref="AJ896">_xlfn.TEXTJOIN(",",TRUE,IF(지하철역사_IC!$Q$2:$Q$439=AI896,지하철역사_IC!$P$2:$P$439,""))</f>
        <v>#VALUE!</v>
      </c>
      <c r="AK896" s="9" t="e" cm="1">
        <f t="array" ref="AK896">RADIANS(SMALL(SQRT((지하철역사_IC!$V$2:$V$439-표3_[[#This Row],[위도]])^2+(지하철역사_IC!$T$2:$T$439-표3_[[#This Row],[경도]])^2),1))*6378137</f>
        <v>#VALUE!</v>
      </c>
      <c r="AL896" t="str" cm="1">
        <f t="array" ref="AL896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6" t="e" cm="1">
        <f t="array" ref="AM896">kakaolatlon(표3_[[#This Row],[위도]],표3_[[#This Row],[경도]],"parcel")</f>
        <v>#VALUE!</v>
      </c>
      <c r="AN896" t="e">
        <f t="shared" si="69"/>
        <v>#VALUE!</v>
      </c>
      <c r="AO896" t="e">
        <f t="shared" si="70"/>
        <v>#VALUE!</v>
      </c>
      <c r="AP896" t="e">
        <f t="shared" si="71"/>
        <v>#VALUE!</v>
      </c>
      <c r="AQ896">
        <f t="shared" si="72"/>
        <v>9</v>
      </c>
      <c r="AR896" t="str">
        <f t="shared" si="73"/>
        <v>저</v>
      </c>
    </row>
    <row r="897" spans="32:44" x14ac:dyDescent="0.3">
      <c r="AF897" s="8" t="e" cm="1">
        <f t="array" ref="AF897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7" s="8" t="e" cm="1">
        <f t="array" ref="AG897">_xlfn.TEXTJOIN(",",TRUE,IF(지하철역사_IC!$B$2:$B$1282=AF897,지하철역사_IC!$A$2:$A$1282,""))</f>
        <v>#VALUE!</v>
      </c>
      <c r="AH897" s="9" t="e" cm="1">
        <f t="array" ref="AH897">RADIANS(SMALL(SQRT((지하철역사_IC!$D$2:$D$1282-표3_[[#This Row],[위도]])^2+(지하철역사_IC!$E$2:$E$1282-표3_[[#This Row],[경도]])^2),1))*6378137</f>
        <v>#VALUE!</v>
      </c>
      <c r="AI897" s="8" t="e" cm="1">
        <f t="array" ref="AI897">_xlfn.LET(_xlpm.data,(지하철역사_IC!$V$2:$V$225-표3_[[#This Row],[위도]])^2+(지하철역사_IC!$T$2:$T$225-표3_[[#This Row],[경도]])^2,INDEX(지하철역사_IC!$Q$2:$Q$439,MATCH(MIN(_xlpm.data),_xlpm.data,0)))</f>
        <v>#VALUE!</v>
      </c>
      <c r="AJ897" s="8" t="e" cm="1">
        <f t="array" ref="AJ897">_xlfn.TEXTJOIN(",",TRUE,IF(지하철역사_IC!$Q$2:$Q$439=AI897,지하철역사_IC!$P$2:$P$439,""))</f>
        <v>#VALUE!</v>
      </c>
      <c r="AK897" s="9" t="e" cm="1">
        <f t="array" ref="AK897">RADIANS(SMALL(SQRT((지하철역사_IC!$V$2:$V$439-표3_[[#This Row],[위도]])^2+(지하철역사_IC!$T$2:$T$439-표3_[[#This Row],[경도]])^2),1))*6378137</f>
        <v>#VALUE!</v>
      </c>
      <c r="AL897" t="str" cm="1">
        <f t="array" ref="AL897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7" t="e" cm="1">
        <f t="array" ref="AM897">kakaolatlon(표3_[[#This Row],[위도]],표3_[[#This Row],[경도]],"parcel")</f>
        <v>#VALUE!</v>
      </c>
      <c r="AN897" t="e">
        <f t="shared" si="69"/>
        <v>#VALUE!</v>
      </c>
      <c r="AO897" t="e">
        <f t="shared" si="70"/>
        <v>#VALUE!</v>
      </c>
      <c r="AP897" t="e">
        <f t="shared" si="71"/>
        <v>#VALUE!</v>
      </c>
      <c r="AQ897">
        <f t="shared" si="72"/>
        <v>9</v>
      </c>
      <c r="AR897" t="str">
        <f t="shared" si="73"/>
        <v>저</v>
      </c>
    </row>
    <row r="898" spans="32:44" x14ac:dyDescent="0.3">
      <c r="AF898" s="8" t="e" cm="1">
        <f t="array" ref="AF898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8" s="8" t="e" cm="1">
        <f t="array" ref="AG898">_xlfn.TEXTJOIN(",",TRUE,IF(지하철역사_IC!$B$2:$B$1282=AF898,지하철역사_IC!$A$2:$A$1282,""))</f>
        <v>#VALUE!</v>
      </c>
      <c r="AH898" s="9" t="e" cm="1">
        <f t="array" ref="AH898">RADIANS(SMALL(SQRT((지하철역사_IC!$D$2:$D$1282-표3_[[#This Row],[위도]])^2+(지하철역사_IC!$E$2:$E$1282-표3_[[#This Row],[경도]])^2),1))*6378137</f>
        <v>#VALUE!</v>
      </c>
      <c r="AI898" s="8" t="e" cm="1">
        <f t="array" ref="AI898">_xlfn.LET(_xlpm.data,(지하철역사_IC!$V$2:$V$225-표3_[[#This Row],[위도]])^2+(지하철역사_IC!$T$2:$T$225-표3_[[#This Row],[경도]])^2,INDEX(지하철역사_IC!$Q$2:$Q$439,MATCH(MIN(_xlpm.data),_xlpm.data,0)))</f>
        <v>#VALUE!</v>
      </c>
      <c r="AJ898" s="8" t="e" cm="1">
        <f t="array" ref="AJ898">_xlfn.TEXTJOIN(",",TRUE,IF(지하철역사_IC!$Q$2:$Q$439=AI898,지하철역사_IC!$P$2:$P$439,""))</f>
        <v>#VALUE!</v>
      </c>
      <c r="AK898" s="9" t="e" cm="1">
        <f t="array" ref="AK898">RADIANS(SMALL(SQRT((지하철역사_IC!$V$2:$V$439-표3_[[#This Row],[위도]])^2+(지하철역사_IC!$T$2:$T$439-표3_[[#This Row],[경도]])^2),1))*6378137</f>
        <v>#VALUE!</v>
      </c>
      <c r="AL898" t="str" cm="1">
        <f t="array" ref="AL898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8" t="e" cm="1">
        <f t="array" ref="AM898">kakaolatlon(표3_[[#This Row],[위도]],표3_[[#This Row],[경도]],"parcel")</f>
        <v>#VALUE!</v>
      </c>
      <c r="AN898" t="e">
        <f t="shared" si="69"/>
        <v>#VALUE!</v>
      </c>
      <c r="AO898" t="e">
        <f t="shared" si="70"/>
        <v>#VALUE!</v>
      </c>
      <c r="AP898" t="e">
        <f t="shared" si="71"/>
        <v>#VALUE!</v>
      </c>
      <c r="AQ898">
        <f t="shared" si="72"/>
        <v>9</v>
      </c>
      <c r="AR898" t="str">
        <f t="shared" si="73"/>
        <v>저</v>
      </c>
    </row>
    <row r="899" spans="32:44" x14ac:dyDescent="0.3">
      <c r="AF899" s="8" t="e" cm="1">
        <f t="array" ref="AF899">_xlfn.LET(_xlpm.data,(지하철역사_IC!$D$2:$D$1282-표3_[[#This Row],[위도]])^2+(지하철역사_IC!$E$2:$E$1282-표3_[[#This Row],[경도]])^2,INDEX(지하철역사_IC!$B$2:$B$1282,MATCH(MIN(_xlpm.data),_xlpm.data,0)))</f>
        <v>#VALUE!</v>
      </c>
      <c r="AG899" s="8" t="e" cm="1">
        <f t="array" ref="AG899">_xlfn.TEXTJOIN(",",TRUE,IF(지하철역사_IC!$B$2:$B$1282=AF899,지하철역사_IC!$A$2:$A$1282,""))</f>
        <v>#VALUE!</v>
      </c>
      <c r="AH899" s="9" t="e" cm="1">
        <f t="array" ref="AH899">RADIANS(SMALL(SQRT((지하철역사_IC!$D$2:$D$1282-표3_[[#This Row],[위도]])^2+(지하철역사_IC!$E$2:$E$1282-표3_[[#This Row],[경도]])^2),1))*6378137</f>
        <v>#VALUE!</v>
      </c>
      <c r="AI899" s="8" t="e" cm="1">
        <f t="array" ref="AI899">_xlfn.LET(_xlpm.data,(지하철역사_IC!$V$2:$V$225-표3_[[#This Row],[위도]])^2+(지하철역사_IC!$T$2:$T$225-표3_[[#This Row],[경도]])^2,INDEX(지하철역사_IC!$Q$2:$Q$439,MATCH(MIN(_xlpm.data),_xlpm.data,0)))</f>
        <v>#VALUE!</v>
      </c>
      <c r="AJ899" s="8" t="e" cm="1">
        <f t="array" ref="AJ899">_xlfn.TEXTJOIN(",",TRUE,IF(지하철역사_IC!$Q$2:$Q$439=AI899,지하철역사_IC!$P$2:$P$439,""))</f>
        <v>#VALUE!</v>
      </c>
      <c r="AK899" s="9" t="e" cm="1">
        <f t="array" ref="AK899">RADIANS(SMALL(SQRT((지하철역사_IC!$V$2:$V$439-표3_[[#This Row],[위도]])^2+(지하철역사_IC!$T$2:$T$439-표3_[[#This Row],[경도]])^2),1))*6378137</f>
        <v>#VALUE!</v>
      </c>
      <c r="AL899" t="str" cm="1">
        <f t="array" ref="AL899">_xlfn.LET(_xlpm.Lat, 지하철역사_IC!$V$2:$V$439, _xlpm.Long, 지하철역사_IC!$T$2:$T$439, _xlpm.cvc, 지하철역사_IC!$Q$2:$Q$439, _xlpm.X, ACOS(COS(RADIANS(90-표3_[[#This Row],[위도]]))*COS(RADIANS(90-_xlpm.Lat))+SIN(RADIANS(90-표3_[[#This Row],[위도]]))*SIN(RADIANS(90-_xlpm.Lat))*COS(RADIANS(표3_[[#This Row],[경도]]-_xlpm.Long)))*6371, IFERROR(ROWS(_xlfn._xlws.FILTER(_xlpm.cvc, _xlpm.X&lt;=표3!$AL$1/1000)),"없음"))</f>
        <v>없음</v>
      </c>
      <c r="AM899" t="e" cm="1">
        <f t="array" ref="AM899">kakaolatlon(표3_[[#This Row],[위도]],표3_[[#This Row],[경도]],"parcel")</f>
        <v>#VALUE!</v>
      </c>
      <c r="AN899" t="e">
        <f t="shared" ref="AN899" si="74">VALUE(LEFT($W899,FIND("년",$W899)-1))</f>
        <v>#VALUE!</v>
      </c>
      <c r="AO899" t="e">
        <f t="shared" ref="AO899" si="75">IF(FIND("년",$W899)=3,MID($W899,FIND("년",$W899)+1,FIND("년",$W899)-1),MID($W899,FIND("년",$W899)+1,FIND("년",$W899)))</f>
        <v>#VALUE!</v>
      </c>
      <c r="AP899" t="e">
        <f t="shared" ref="AP899" si="76">IF(AN899&lt;11,10,IF(AND(AN899&lt;25,AO899="이내"),25,26))</f>
        <v>#VALUE!</v>
      </c>
      <c r="AQ899">
        <f t="shared" ref="AQ899" si="77">IF(P899&lt;10,9,IF(P899&lt;20,10,IF(P899&lt;30,20,IF(P899&lt;40,30,40))))</f>
        <v>9</v>
      </c>
      <c r="AR899" t="str">
        <f t="shared" ref="AR899" si="78">IF(D899="상가",IF(G899="1","1층",IF(G899="전체층","전체층",IF(LEFT(G899,1)="B","B1",IF(G899&lt;6,"저",IF(G899/H899&lt;=$BC$9,"저",IF(G899/H899&lt;=$BC$10,"중","고")))))),IF(LEFT(G899,1)="B","B1",IF(H899&lt;6,"저",IF(G899/H899&lt;=$BC$2,"저",IF(G899/H899&lt;=$BC$3,"중","고")))))</f>
        <v>저</v>
      </c>
    </row>
    <row r="900" spans="32:44" x14ac:dyDescent="0.3">
      <c r="AF900" s="8"/>
      <c r="AG900" s="8"/>
      <c r="AH900" s="9"/>
      <c r="AI900" s="8"/>
      <c r="AJ900" s="8"/>
      <c r="AK900" s="9"/>
    </row>
    <row r="901" spans="32:44" x14ac:dyDescent="0.3">
      <c r="AF901" s="8"/>
      <c r="AG901" s="8"/>
      <c r="AH901" s="9"/>
      <c r="AI901" s="8"/>
      <c r="AJ901" s="8"/>
      <c r="AK901" s="9"/>
    </row>
    <row r="902" spans="32:44" x14ac:dyDescent="0.3">
      <c r="AF902" s="8"/>
      <c r="AG902" s="8"/>
      <c r="AH902" s="9"/>
      <c r="AI902" s="8"/>
      <c r="AJ902" s="8"/>
      <c r="AK902" s="9"/>
    </row>
    <row r="903" spans="32:44" x14ac:dyDescent="0.3">
      <c r="AF903" s="8"/>
      <c r="AG903" s="8"/>
      <c r="AH903" s="9"/>
      <c r="AI903" s="8"/>
      <c r="AJ903" s="8"/>
      <c r="AK903" s="9"/>
    </row>
    <row r="904" spans="32:44" x14ac:dyDescent="0.3">
      <c r="AF904" s="8"/>
      <c r="AG904" s="8"/>
      <c r="AH904" s="9"/>
      <c r="AI904" s="8"/>
      <c r="AJ904" s="8"/>
      <c r="AK904" s="9"/>
    </row>
    <row r="905" spans="32:44" x14ac:dyDescent="0.3">
      <c r="AF905" s="8"/>
      <c r="AG905" s="8"/>
      <c r="AH905" s="9"/>
      <c r="AI905" s="8"/>
      <c r="AJ905" s="8"/>
      <c r="AK905" s="9"/>
    </row>
    <row r="906" spans="32:44" x14ac:dyDescent="0.3">
      <c r="AF906" s="8"/>
      <c r="AG906" s="8"/>
      <c r="AH906" s="9"/>
      <c r="AI906" s="8"/>
      <c r="AJ906" s="8"/>
      <c r="AK906" s="9"/>
    </row>
    <row r="907" spans="32:44" x14ac:dyDescent="0.3">
      <c r="AF907" s="8"/>
      <c r="AG907" s="8"/>
      <c r="AH907" s="9"/>
      <c r="AI907" s="8"/>
      <c r="AJ907" s="8"/>
      <c r="AK907" s="9"/>
    </row>
    <row r="908" spans="32:44" x14ac:dyDescent="0.3">
      <c r="AF908" s="8"/>
      <c r="AG908" s="8"/>
      <c r="AH908" s="9"/>
      <c r="AI908" s="8"/>
      <c r="AJ908" s="8"/>
      <c r="AK908" s="9"/>
    </row>
    <row r="909" spans="32:44" x14ac:dyDescent="0.3">
      <c r="AF909" s="8"/>
      <c r="AG909" s="8"/>
      <c r="AH909" s="9"/>
      <c r="AI909" s="8"/>
      <c r="AJ909" s="8"/>
      <c r="AK909" s="9"/>
    </row>
    <row r="910" spans="32:44" x14ac:dyDescent="0.3">
      <c r="AF910" s="8"/>
      <c r="AG910" s="8"/>
      <c r="AH910" s="9"/>
      <c r="AI910" s="8"/>
      <c r="AJ910" s="8"/>
      <c r="AK910" s="9"/>
    </row>
    <row r="911" spans="32:44" x14ac:dyDescent="0.3">
      <c r="AF911" s="8"/>
      <c r="AG911" s="8"/>
      <c r="AH911" s="9"/>
      <c r="AI911" s="8"/>
      <c r="AJ911" s="8"/>
      <c r="AK911" s="9"/>
    </row>
    <row r="912" spans="32:44" x14ac:dyDescent="0.3">
      <c r="AF912" s="8"/>
      <c r="AG912" s="8"/>
      <c r="AH912" s="9"/>
      <c r="AI912" s="8"/>
      <c r="AJ912" s="8"/>
      <c r="AK912" s="9"/>
    </row>
    <row r="913" spans="32:37" x14ac:dyDescent="0.3">
      <c r="AF913" s="8"/>
      <c r="AG913" s="8"/>
      <c r="AH913" s="9"/>
      <c r="AI913" s="8"/>
      <c r="AJ913" s="8"/>
      <c r="AK913" s="9"/>
    </row>
    <row r="914" spans="32:37" x14ac:dyDescent="0.3">
      <c r="AF914" s="8"/>
      <c r="AG914" s="8"/>
      <c r="AH914" s="9"/>
      <c r="AI914" s="8"/>
      <c r="AJ914" s="8"/>
      <c r="AK914" s="9"/>
    </row>
    <row r="915" spans="32:37" x14ac:dyDescent="0.3">
      <c r="AF915" s="8"/>
      <c r="AG915" s="8"/>
      <c r="AH915" s="9"/>
      <c r="AI915" s="8"/>
      <c r="AJ915" s="8"/>
      <c r="AK915" s="9"/>
    </row>
    <row r="916" spans="32:37" x14ac:dyDescent="0.3">
      <c r="AF916" s="8"/>
      <c r="AG916" s="8"/>
      <c r="AH916" s="9"/>
      <c r="AI916" s="8"/>
      <c r="AJ916" s="8"/>
      <c r="AK916" s="9"/>
    </row>
    <row r="917" spans="32:37" x14ac:dyDescent="0.3">
      <c r="AF917" s="8"/>
      <c r="AG917" s="8"/>
      <c r="AH917" s="9"/>
      <c r="AI917" s="8"/>
      <c r="AJ917" s="8"/>
      <c r="AK917" s="9"/>
    </row>
    <row r="918" spans="32:37" x14ac:dyDescent="0.3">
      <c r="AF918" s="8"/>
      <c r="AG918" s="8"/>
      <c r="AH918" s="9"/>
      <c r="AI918" s="8"/>
      <c r="AJ918" s="8"/>
      <c r="AK918" s="9"/>
    </row>
    <row r="919" spans="32:37" x14ac:dyDescent="0.3">
      <c r="AF919" s="8"/>
      <c r="AG919" s="8"/>
      <c r="AH919" s="9"/>
      <c r="AI919" s="8"/>
      <c r="AJ919" s="8"/>
      <c r="AK919" s="9"/>
    </row>
    <row r="920" spans="32:37" x14ac:dyDescent="0.3">
      <c r="AF920" s="8"/>
      <c r="AG920" s="8"/>
      <c r="AH920" s="9"/>
      <c r="AI920" s="8"/>
      <c r="AJ920" s="8"/>
      <c r="AK920" s="9"/>
    </row>
    <row r="921" spans="32:37" x14ac:dyDescent="0.3">
      <c r="AF921" s="8"/>
      <c r="AG921" s="8"/>
      <c r="AH921" s="9"/>
      <c r="AI921" s="8"/>
      <c r="AJ921" s="8"/>
      <c r="AK921" s="9"/>
    </row>
    <row r="922" spans="32:37" x14ac:dyDescent="0.3">
      <c r="AF922" s="8"/>
      <c r="AG922" s="8"/>
      <c r="AH922" s="9"/>
      <c r="AI922" s="8"/>
      <c r="AJ922" s="8"/>
      <c r="AK922" s="9"/>
    </row>
    <row r="923" spans="32:37" x14ac:dyDescent="0.3">
      <c r="AF923" s="8"/>
      <c r="AG923" s="8"/>
      <c r="AH923" s="9"/>
      <c r="AI923" s="8"/>
      <c r="AJ923" s="8"/>
      <c r="AK923" s="9"/>
    </row>
    <row r="924" spans="32:37" x14ac:dyDescent="0.3">
      <c r="AF924" s="8"/>
      <c r="AG924" s="8"/>
      <c r="AH924" s="9"/>
      <c r="AI924" s="8"/>
      <c r="AJ924" s="8"/>
      <c r="AK924" s="9"/>
    </row>
    <row r="925" spans="32:37" x14ac:dyDescent="0.3">
      <c r="AF925" s="8"/>
      <c r="AG925" s="8"/>
      <c r="AH925" s="9"/>
      <c r="AI925" s="8"/>
      <c r="AJ925" s="8"/>
      <c r="AK925" s="9"/>
    </row>
    <row r="926" spans="32:37" x14ac:dyDescent="0.3">
      <c r="AF926" s="8"/>
      <c r="AG926" s="8"/>
      <c r="AH926" s="9"/>
      <c r="AI926" s="8"/>
      <c r="AJ926" s="8"/>
      <c r="AK926" s="9"/>
    </row>
    <row r="927" spans="32:37" x14ac:dyDescent="0.3">
      <c r="AF927" s="8"/>
      <c r="AG927" s="8"/>
      <c r="AH927" s="9"/>
      <c r="AI927" s="8"/>
      <c r="AJ927" s="8"/>
      <c r="AK927" s="9"/>
    </row>
    <row r="928" spans="32:37" x14ac:dyDescent="0.3">
      <c r="AF928" s="8"/>
      <c r="AG928" s="8"/>
      <c r="AH928" s="9"/>
      <c r="AI928" s="8"/>
      <c r="AJ928" s="8"/>
      <c r="AK928" s="9"/>
    </row>
    <row r="929" spans="32:37" x14ac:dyDescent="0.3">
      <c r="AF929" s="8"/>
      <c r="AG929" s="8"/>
      <c r="AH929" s="9"/>
      <c r="AI929" s="8"/>
      <c r="AJ929" s="8"/>
      <c r="AK929" s="9"/>
    </row>
    <row r="930" spans="32:37" x14ac:dyDescent="0.3">
      <c r="AF930" s="8"/>
      <c r="AG930" s="8"/>
      <c r="AH930" s="9"/>
      <c r="AI930" s="8"/>
      <c r="AJ930" s="8"/>
      <c r="AK930" s="9"/>
    </row>
    <row r="931" spans="32:37" x14ac:dyDescent="0.3">
      <c r="AF931" s="8"/>
      <c r="AG931" s="8"/>
      <c r="AH931" s="9"/>
      <c r="AI931" s="8"/>
      <c r="AJ931" s="8"/>
      <c r="AK931" s="9"/>
    </row>
    <row r="932" spans="32:37" x14ac:dyDescent="0.3">
      <c r="AF932" s="8"/>
      <c r="AG932" s="8"/>
      <c r="AH932" s="9"/>
      <c r="AI932" s="8"/>
      <c r="AJ932" s="8"/>
      <c r="AK932" s="9"/>
    </row>
    <row r="933" spans="32:37" x14ac:dyDescent="0.3">
      <c r="AF933" s="8"/>
      <c r="AG933" s="8"/>
      <c r="AH933" s="9"/>
      <c r="AI933" s="8"/>
      <c r="AJ933" s="8"/>
      <c r="AK933" s="9"/>
    </row>
    <row r="934" spans="32:37" x14ac:dyDescent="0.3">
      <c r="AF934" s="8"/>
      <c r="AG934" s="8"/>
      <c r="AH934" s="9"/>
      <c r="AI934" s="8"/>
      <c r="AJ934" s="8"/>
      <c r="AK934" s="9"/>
    </row>
    <row r="935" spans="32:37" x14ac:dyDescent="0.3">
      <c r="AF935" s="8"/>
      <c r="AG935" s="8"/>
      <c r="AH935" s="9"/>
      <c r="AI935" s="8"/>
      <c r="AJ935" s="8"/>
      <c r="AK935" s="9"/>
    </row>
    <row r="936" spans="32:37" x14ac:dyDescent="0.3">
      <c r="AF936" s="8"/>
      <c r="AG936" s="8"/>
      <c r="AH936" s="9"/>
      <c r="AI936" s="8"/>
      <c r="AJ936" s="8"/>
      <c r="AK936" s="9"/>
    </row>
    <row r="937" spans="32:37" x14ac:dyDescent="0.3">
      <c r="AF937" s="8"/>
      <c r="AG937" s="8"/>
      <c r="AH937" s="9"/>
      <c r="AI937" s="8"/>
      <c r="AJ937" s="8"/>
      <c r="AK937" s="9"/>
    </row>
    <row r="938" spans="32:37" x14ac:dyDescent="0.3">
      <c r="AF938" s="8"/>
      <c r="AG938" s="8"/>
      <c r="AH938" s="9"/>
      <c r="AI938" s="8"/>
      <c r="AJ938" s="8"/>
      <c r="AK938" s="9"/>
    </row>
    <row r="939" spans="32:37" x14ac:dyDescent="0.3">
      <c r="AF939" s="8"/>
      <c r="AG939" s="8"/>
      <c r="AH939" s="9"/>
      <c r="AI939" s="8"/>
      <c r="AJ939" s="8"/>
      <c r="AK939" s="9"/>
    </row>
    <row r="940" spans="32:37" x14ac:dyDescent="0.3">
      <c r="AF940" s="8"/>
      <c r="AG940" s="8"/>
      <c r="AH940" s="9"/>
      <c r="AI940" s="8"/>
      <c r="AJ940" s="8"/>
      <c r="AK940" s="9"/>
    </row>
    <row r="941" spans="32:37" x14ac:dyDescent="0.3">
      <c r="AF941" s="8"/>
      <c r="AG941" s="8"/>
      <c r="AH941" s="9"/>
      <c r="AI941" s="8"/>
      <c r="AJ941" s="8"/>
      <c r="AK941" s="9"/>
    </row>
    <row r="942" spans="32:37" x14ac:dyDescent="0.3">
      <c r="AF942" s="8"/>
      <c r="AG942" s="8"/>
      <c r="AH942" s="9"/>
      <c r="AI942" s="8"/>
      <c r="AJ942" s="8"/>
      <c r="AK942" s="9"/>
    </row>
    <row r="943" spans="32:37" x14ac:dyDescent="0.3">
      <c r="AF943" s="8"/>
      <c r="AG943" s="8"/>
      <c r="AH943" s="9"/>
      <c r="AI943" s="8"/>
      <c r="AJ943" s="8"/>
      <c r="AK943" s="9"/>
    </row>
    <row r="944" spans="32:37" x14ac:dyDescent="0.3">
      <c r="AF944" s="8"/>
      <c r="AG944" s="8"/>
      <c r="AH944" s="9"/>
      <c r="AI944" s="8"/>
      <c r="AJ944" s="8"/>
      <c r="AK944" s="9"/>
    </row>
    <row r="945" spans="32:37" x14ac:dyDescent="0.3">
      <c r="AF945" s="8"/>
      <c r="AG945" s="8"/>
      <c r="AH945" s="9"/>
      <c r="AI945" s="8"/>
      <c r="AJ945" s="8"/>
      <c r="AK945" s="9"/>
    </row>
    <row r="946" spans="32:37" x14ac:dyDescent="0.3">
      <c r="AF946" s="8"/>
      <c r="AG946" s="8"/>
      <c r="AH946" s="9"/>
      <c r="AI946" s="8"/>
      <c r="AJ946" s="8"/>
      <c r="AK946" s="9"/>
    </row>
    <row r="947" spans="32:37" x14ac:dyDescent="0.3">
      <c r="AF947" s="8"/>
      <c r="AG947" s="8"/>
      <c r="AH947" s="9"/>
      <c r="AI947" s="8"/>
      <c r="AJ947" s="8"/>
      <c r="AK947" s="9"/>
    </row>
    <row r="948" spans="32:37" x14ac:dyDescent="0.3">
      <c r="AF948" s="8"/>
      <c r="AG948" s="8"/>
      <c r="AH948" s="9"/>
      <c r="AI948" s="8"/>
      <c r="AJ948" s="8"/>
      <c r="AK948" s="9"/>
    </row>
    <row r="949" spans="32:37" x14ac:dyDescent="0.3">
      <c r="AF949" s="8"/>
      <c r="AG949" s="8"/>
      <c r="AH949" s="9"/>
      <c r="AI949" s="8"/>
      <c r="AJ949" s="8"/>
      <c r="AK949" s="9"/>
    </row>
    <row r="950" spans="32:37" x14ac:dyDescent="0.3">
      <c r="AF950" s="8"/>
      <c r="AG950" s="8"/>
      <c r="AH950" s="9"/>
      <c r="AI950" s="8"/>
      <c r="AJ950" s="8"/>
      <c r="AK950" s="9"/>
    </row>
    <row r="951" spans="32:37" x14ac:dyDescent="0.3">
      <c r="AF951" s="8"/>
      <c r="AG951" s="8"/>
      <c r="AH951" s="9"/>
      <c r="AI951" s="8"/>
      <c r="AJ951" s="8"/>
      <c r="AK951" s="9"/>
    </row>
    <row r="952" spans="32:37" x14ac:dyDescent="0.3">
      <c r="AF952" s="8"/>
      <c r="AG952" s="8"/>
      <c r="AH952" s="9"/>
      <c r="AI952" s="8"/>
      <c r="AJ952" s="8"/>
      <c r="AK952" s="9"/>
    </row>
    <row r="953" spans="32:37" x14ac:dyDescent="0.3">
      <c r="AF953" s="8"/>
      <c r="AG953" s="8"/>
      <c r="AH953" s="9"/>
      <c r="AI953" s="8"/>
      <c r="AJ953" s="8"/>
      <c r="AK953" s="9"/>
    </row>
    <row r="954" spans="32:37" x14ac:dyDescent="0.3">
      <c r="AF954" s="8"/>
      <c r="AG954" s="8"/>
      <c r="AH954" s="9"/>
      <c r="AI954" s="8"/>
      <c r="AJ954" s="8"/>
      <c r="AK954" s="9"/>
    </row>
    <row r="955" spans="32:37" x14ac:dyDescent="0.3">
      <c r="AF955" s="8"/>
      <c r="AG955" s="8"/>
      <c r="AH955" s="9"/>
      <c r="AI955" s="8"/>
      <c r="AJ955" s="8"/>
      <c r="AK955" s="9"/>
    </row>
    <row r="956" spans="32:37" x14ac:dyDescent="0.3">
      <c r="AF956" s="8"/>
      <c r="AG956" s="8"/>
      <c r="AH956" s="9"/>
      <c r="AI956" s="8"/>
      <c r="AJ956" s="8"/>
      <c r="AK956" s="9"/>
    </row>
    <row r="957" spans="32:37" x14ac:dyDescent="0.3">
      <c r="AF957" s="8"/>
      <c r="AG957" s="8"/>
      <c r="AH957" s="9"/>
      <c r="AI957" s="8"/>
      <c r="AJ957" s="8"/>
      <c r="AK957" s="9"/>
    </row>
    <row r="958" spans="32:37" x14ac:dyDescent="0.3">
      <c r="AF958" s="8"/>
      <c r="AG958" s="8"/>
      <c r="AH958" s="9"/>
      <c r="AI958" s="8"/>
      <c r="AJ958" s="8"/>
      <c r="AK958" s="9"/>
    </row>
    <row r="959" spans="32:37" x14ac:dyDescent="0.3">
      <c r="AF959" s="8"/>
      <c r="AG959" s="8"/>
      <c r="AH959" s="9"/>
      <c r="AI959" s="8"/>
      <c r="AJ959" s="8"/>
      <c r="AK959" s="9"/>
    </row>
    <row r="960" spans="32:37" x14ac:dyDescent="0.3">
      <c r="AF960" s="8"/>
      <c r="AG960" s="8"/>
      <c r="AH960" s="9"/>
      <c r="AI960" s="8"/>
      <c r="AJ960" s="8"/>
      <c r="AK960" s="9"/>
    </row>
    <row r="961" spans="32:37" x14ac:dyDescent="0.3">
      <c r="AF961" s="8"/>
      <c r="AG961" s="8"/>
      <c r="AH961" s="9"/>
      <c r="AI961" s="8"/>
      <c r="AJ961" s="8"/>
      <c r="AK961" s="9"/>
    </row>
    <row r="962" spans="32:37" x14ac:dyDescent="0.3">
      <c r="AF962" s="8"/>
      <c r="AG962" s="8"/>
      <c r="AH962" s="9"/>
      <c r="AI962" s="8"/>
      <c r="AJ962" s="8"/>
      <c r="AK962" s="9"/>
    </row>
    <row r="963" spans="32:37" x14ac:dyDescent="0.3">
      <c r="AF963" s="8"/>
      <c r="AG963" s="8"/>
      <c r="AH963" s="9"/>
      <c r="AI963" s="8"/>
      <c r="AJ963" s="8"/>
      <c r="AK963" s="9"/>
    </row>
    <row r="964" spans="32:37" x14ac:dyDescent="0.3">
      <c r="AF964" s="8"/>
      <c r="AG964" s="8"/>
      <c r="AH964" s="9"/>
      <c r="AI964" s="8"/>
      <c r="AJ964" s="8"/>
      <c r="AK964" s="9"/>
    </row>
    <row r="965" spans="32:37" x14ac:dyDescent="0.3">
      <c r="AF965" s="8"/>
      <c r="AG965" s="8"/>
      <c r="AH965" s="9"/>
      <c r="AI965" s="8"/>
      <c r="AJ965" s="8"/>
      <c r="AK965" s="9"/>
    </row>
    <row r="966" spans="32:37" x14ac:dyDescent="0.3">
      <c r="AF966" s="8"/>
      <c r="AG966" s="8"/>
      <c r="AH966" s="9"/>
      <c r="AI966" s="8"/>
      <c r="AJ966" s="8"/>
      <c r="AK966" s="9"/>
    </row>
    <row r="967" spans="32:37" x14ac:dyDescent="0.3">
      <c r="AF967" s="8"/>
      <c r="AG967" s="8"/>
      <c r="AH967" s="9"/>
      <c r="AI967" s="8"/>
      <c r="AJ967" s="8"/>
      <c r="AK967" s="9"/>
    </row>
    <row r="968" spans="32:37" x14ac:dyDescent="0.3">
      <c r="AF968" s="8"/>
      <c r="AG968" s="8"/>
      <c r="AH968" s="9"/>
      <c r="AI968" s="8"/>
      <c r="AJ968" s="8"/>
      <c r="AK968" s="9"/>
    </row>
    <row r="969" spans="32:37" x14ac:dyDescent="0.3">
      <c r="AF969" s="8"/>
      <c r="AG969" s="8"/>
      <c r="AH969" s="9"/>
      <c r="AI969" s="8"/>
      <c r="AJ969" s="8"/>
      <c r="AK969" s="9"/>
    </row>
    <row r="970" spans="32:37" x14ac:dyDescent="0.3">
      <c r="AF970" s="8"/>
      <c r="AG970" s="8"/>
      <c r="AH970" s="9"/>
      <c r="AI970" s="8"/>
      <c r="AJ970" s="8"/>
      <c r="AK970" s="9"/>
    </row>
    <row r="971" spans="32:37" x14ac:dyDescent="0.3">
      <c r="AF971" s="8"/>
      <c r="AG971" s="8"/>
      <c r="AH971" s="9"/>
      <c r="AI971" s="8"/>
      <c r="AJ971" s="8"/>
      <c r="AK971" s="9"/>
    </row>
    <row r="972" spans="32:37" x14ac:dyDescent="0.3">
      <c r="AF972" s="8"/>
      <c r="AG972" s="8"/>
      <c r="AH972" s="9"/>
      <c r="AI972" s="8"/>
      <c r="AJ972" s="8"/>
      <c r="AK972" s="9"/>
    </row>
    <row r="973" spans="32:37" x14ac:dyDescent="0.3">
      <c r="AF973" s="8"/>
      <c r="AG973" s="8"/>
      <c r="AH973" s="9"/>
      <c r="AI973" s="8"/>
      <c r="AJ973" s="8"/>
      <c r="AK973" s="9"/>
    </row>
    <row r="974" spans="32:37" x14ac:dyDescent="0.3">
      <c r="AF974" s="8"/>
      <c r="AG974" s="8"/>
      <c r="AH974" s="9"/>
      <c r="AI974" s="8"/>
      <c r="AJ974" s="8"/>
      <c r="AK974" s="9"/>
    </row>
    <row r="975" spans="32:37" x14ac:dyDescent="0.3">
      <c r="AF975" s="8"/>
      <c r="AG975" s="8"/>
      <c r="AH975" s="9"/>
      <c r="AI975" s="8"/>
      <c r="AJ975" s="8"/>
      <c r="AK975" s="9"/>
    </row>
    <row r="976" spans="32:37" x14ac:dyDescent="0.3">
      <c r="AF976" s="8"/>
      <c r="AG976" s="8"/>
      <c r="AH976" s="9"/>
      <c r="AI976" s="8"/>
      <c r="AJ976" s="8"/>
      <c r="AK976" s="9"/>
    </row>
    <row r="977" spans="32:37" x14ac:dyDescent="0.3">
      <c r="AF977" s="8"/>
      <c r="AG977" s="8"/>
      <c r="AH977" s="9"/>
      <c r="AI977" s="8"/>
      <c r="AJ977" s="8"/>
      <c r="AK977" s="9"/>
    </row>
    <row r="978" spans="32:37" x14ac:dyDescent="0.3">
      <c r="AF978" s="8"/>
      <c r="AG978" s="8"/>
      <c r="AH978" s="9"/>
      <c r="AI978" s="8"/>
      <c r="AJ978" s="8"/>
      <c r="AK978" s="9"/>
    </row>
    <row r="979" spans="32:37" x14ac:dyDescent="0.3">
      <c r="AF979" s="8"/>
      <c r="AG979" s="8"/>
      <c r="AH979" s="9"/>
      <c r="AI979" s="8"/>
      <c r="AJ979" s="8"/>
      <c r="AK979" s="9"/>
    </row>
    <row r="980" spans="32:37" x14ac:dyDescent="0.3">
      <c r="AF980" s="8"/>
      <c r="AG980" s="8"/>
      <c r="AH980" s="9"/>
      <c r="AI980" s="8"/>
      <c r="AJ980" s="8"/>
      <c r="AK980" s="9"/>
    </row>
    <row r="981" spans="32:37" x14ac:dyDescent="0.3">
      <c r="AF981" s="8"/>
      <c r="AG981" s="8"/>
      <c r="AH981" s="9"/>
      <c r="AI981" s="8"/>
      <c r="AJ981" s="8"/>
      <c r="AK981" s="9"/>
    </row>
    <row r="982" spans="32:37" x14ac:dyDescent="0.3">
      <c r="AF982" s="8"/>
      <c r="AG982" s="8"/>
      <c r="AH982" s="9"/>
      <c r="AI982" s="8"/>
      <c r="AJ982" s="8"/>
      <c r="AK982" s="9"/>
    </row>
    <row r="983" spans="32:37" x14ac:dyDescent="0.3">
      <c r="AF983" s="8"/>
      <c r="AG983" s="8"/>
      <c r="AH983" s="9"/>
      <c r="AI983" s="8"/>
      <c r="AJ983" s="8"/>
      <c r="AK983" s="9"/>
    </row>
    <row r="984" spans="32:37" x14ac:dyDescent="0.3">
      <c r="AF984" s="8"/>
      <c r="AG984" s="8"/>
      <c r="AH984" s="9"/>
      <c r="AI984" s="8"/>
      <c r="AJ984" s="8"/>
      <c r="AK984" s="9"/>
    </row>
    <row r="985" spans="32:37" x14ac:dyDescent="0.3">
      <c r="AF985" s="8"/>
      <c r="AG985" s="8"/>
      <c r="AH985" s="9"/>
      <c r="AI985" s="8"/>
      <c r="AJ985" s="8"/>
      <c r="AK985" s="9"/>
    </row>
    <row r="986" spans="32:37" x14ac:dyDescent="0.3">
      <c r="AF986" s="8"/>
      <c r="AG986" s="8"/>
      <c r="AH986" s="9"/>
      <c r="AI986" s="8"/>
      <c r="AJ986" s="8"/>
      <c r="AK986" s="9"/>
    </row>
    <row r="987" spans="32:37" x14ac:dyDescent="0.3">
      <c r="AF987" s="8"/>
      <c r="AG987" s="8"/>
      <c r="AH987" s="9"/>
      <c r="AI987" s="8"/>
      <c r="AJ987" s="8"/>
      <c r="AK987" s="9"/>
    </row>
    <row r="988" spans="32:37" x14ac:dyDescent="0.3">
      <c r="AF988" s="8"/>
      <c r="AG988" s="8"/>
      <c r="AH988" s="9"/>
      <c r="AI988" s="8"/>
      <c r="AJ988" s="8"/>
      <c r="AK988" s="9"/>
    </row>
    <row r="989" spans="32:37" x14ac:dyDescent="0.3">
      <c r="AF989" s="8"/>
      <c r="AG989" s="8"/>
      <c r="AH989" s="9"/>
      <c r="AI989" s="8"/>
      <c r="AJ989" s="8"/>
      <c r="AK989" s="9"/>
    </row>
    <row r="990" spans="32:37" x14ac:dyDescent="0.3">
      <c r="AF990" s="8"/>
      <c r="AG990" s="8"/>
      <c r="AH990" s="9"/>
      <c r="AI990" s="8"/>
      <c r="AJ990" s="8"/>
      <c r="AK990" s="9"/>
    </row>
    <row r="991" spans="32:37" x14ac:dyDescent="0.3">
      <c r="AF991" s="8"/>
      <c r="AG991" s="8"/>
      <c r="AH991" s="9"/>
      <c r="AI991" s="8"/>
      <c r="AJ991" s="8"/>
      <c r="AK991" s="9"/>
    </row>
    <row r="992" spans="32:37" x14ac:dyDescent="0.3">
      <c r="AF992" s="8"/>
      <c r="AG992" s="8"/>
      <c r="AH992" s="9"/>
      <c r="AI992" s="8"/>
      <c r="AJ992" s="8"/>
      <c r="AK992" s="9"/>
    </row>
    <row r="993" spans="32:37" x14ac:dyDescent="0.3">
      <c r="AF993" s="8"/>
      <c r="AG993" s="8"/>
      <c r="AH993" s="9"/>
      <c r="AI993" s="8"/>
      <c r="AJ993" s="8"/>
      <c r="AK993" s="9"/>
    </row>
    <row r="994" spans="32:37" x14ac:dyDescent="0.3">
      <c r="AF994" s="8"/>
      <c r="AG994" s="8"/>
      <c r="AH994" s="9"/>
      <c r="AI994" s="8"/>
      <c r="AJ994" s="8"/>
      <c r="AK994" s="9"/>
    </row>
    <row r="995" spans="32:37" x14ac:dyDescent="0.3">
      <c r="AF995" s="8"/>
      <c r="AG995" s="8"/>
      <c r="AH995" s="9"/>
      <c r="AI995" s="8"/>
      <c r="AJ995" s="8"/>
      <c r="AK995" s="9"/>
    </row>
    <row r="996" spans="32:37" x14ac:dyDescent="0.3">
      <c r="AF996" s="8"/>
      <c r="AG996" s="8"/>
      <c r="AH996" s="9"/>
      <c r="AI996" s="8"/>
      <c r="AJ996" s="8"/>
      <c r="AK996" s="9"/>
    </row>
    <row r="997" spans="32:37" x14ac:dyDescent="0.3">
      <c r="AF997" s="8"/>
      <c r="AG997" s="8"/>
      <c r="AH997" s="9"/>
      <c r="AI997" s="8"/>
      <c r="AJ997" s="8"/>
      <c r="AK997" s="9"/>
    </row>
    <row r="998" spans="32:37" x14ac:dyDescent="0.3">
      <c r="AF998" s="8"/>
      <c r="AG998" s="8"/>
      <c r="AH998" s="9"/>
      <c r="AI998" s="8"/>
      <c r="AJ998" s="8"/>
      <c r="AK998" s="9"/>
    </row>
    <row r="999" spans="32:37" x14ac:dyDescent="0.3">
      <c r="AF999" s="8"/>
      <c r="AG999" s="8"/>
      <c r="AH999" s="9"/>
      <c r="AI999" s="8"/>
      <c r="AJ999" s="8"/>
      <c r="AK999" s="9"/>
    </row>
    <row r="1000" spans="32:37" x14ac:dyDescent="0.3">
      <c r="AF1000" s="8"/>
      <c r="AG1000" s="8"/>
      <c r="AH1000" s="9"/>
      <c r="AI1000" s="8"/>
      <c r="AJ1000" s="8"/>
      <c r="AK1000" s="9"/>
    </row>
    <row r="1001" spans="32:37" x14ac:dyDescent="0.3">
      <c r="AF1001" s="8"/>
      <c r="AG1001" s="8"/>
      <c r="AH1001" s="9"/>
      <c r="AI1001" s="8"/>
      <c r="AJ1001" s="8"/>
      <c r="AK1001" s="9"/>
    </row>
    <row r="1002" spans="32:37" x14ac:dyDescent="0.3">
      <c r="AF1002" s="8"/>
      <c r="AG1002" s="8"/>
      <c r="AH1002" s="9"/>
      <c r="AI1002" s="8"/>
      <c r="AJ1002" s="8"/>
      <c r="AK1002" s="9"/>
    </row>
    <row r="1003" spans="32:37" x14ac:dyDescent="0.3">
      <c r="AF1003" s="8"/>
      <c r="AG1003" s="8"/>
      <c r="AH1003" s="9"/>
      <c r="AI1003" s="8"/>
      <c r="AJ1003" s="8"/>
      <c r="AK1003" s="9"/>
    </row>
    <row r="1004" spans="32:37" x14ac:dyDescent="0.3">
      <c r="AF1004" s="8"/>
      <c r="AG1004" s="8"/>
      <c r="AH1004" s="9"/>
      <c r="AI1004" s="8"/>
      <c r="AJ1004" s="8"/>
      <c r="AK1004" s="9"/>
    </row>
    <row r="1005" spans="32:37" x14ac:dyDescent="0.3">
      <c r="AF1005" s="8"/>
      <c r="AG1005" s="8"/>
      <c r="AH1005" s="9"/>
      <c r="AI1005" s="8"/>
      <c r="AJ1005" s="8"/>
      <c r="AK1005" s="9"/>
    </row>
    <row r="1006" spans="32:37" x14ac:dyDescent="0.3">
      <c r="AF1006" s="8"/>
      <c r="AG1006" s="8"/>
      <c r="AH1006" s="9"/>
      <c r="AI1006" s="8"/>
      <c r="AJ1006" s="8"/>
      <c r="AK1006" s="9"/>
    </row>
    <row r="1007" spans="32:37" x14ac:dyDescent="0.3">
      <c r="AF1007" s="8"/>
      <c r="AG1007" s="8"/>
      <c r="AH1007" s="9"/>
      <c r="AI1007" s="8"/>
      <c r="AJ1007" s="8"/>
      <c r="AK1007" s="9"/>
    </row>
    <row r="1008" spans="32:37" x14ac:dyDescent="0.3">
      <c r="AF1008" s="8"/>
      <c r="AG1008" s="8"/>
      <c r="AH1008" s="9"/>
      <c r="AI1008" s="8"/>
      <c r="AJ1008" s="8"/>
      <c r="AK1008" s="9"/>
    </row>
    <row r="1009" spans="32:37" x14ac:dyDescent="0.3">
      <c r="AF1009" s="8"/>
      <c r="AG1009" s="8"/>
      <c r="AH1009" s="9"/>
      <c r="AI1009" s="8"/>
      <c r="AJ1009" s="8"/>
      <c r="AK1009" s="9"/>
    </row>
    <row r="1010" spans="32:37" x14ac:dyDescent="0.3">
      <c r="AF1010" s="8"/>
      <c r="AG1010" s="8"/>
      <c r="AH1010" s="9"/>
      <c r="AI1010" s="8"/>
      <c r="AJ1010" s="8"/>
      <c r="AK1010" s="9"/>
    </row>
    <row r="1011" spans="32:37" x14ac:dyDescent="0.3">
      <c r="AF1011" s="8"/>
      <c r="AG1011" s="8"/>
      <c r="AH1011" s="9"/>
      <c r="AI1011" s="8"/>
      <c r="AJ1011" s="8"/>
      <c r="AK1011" s="9"/>
    </row>
    <row r="1012" spans="32:37" x14ac:dyDescent="0.3">
      <c r="AF1012" s="8"/>
      <c r="AG1012" s="8"/>
      <c r="AH1012" s="9"/>
      <c r="AI1012" s="8"/>
      <c r="AJ1012" s="8"/>
      <c r="AK1012" s="9"/>
    </row>
    <row r="1013" spans="32:37" x14ac:dyDescent="0.3">
      <c r="AF1013" s="8"/>
      <c r="AG1013" s="8"/>
      <c r="AH1013" s="9"/>
      <c r="AI1013" s="8"/>
      <c r="AJ1013" s="8"/>
      <c r="AK1013" s="9"/>
    </row>
    <row r="1014" spans="32:37" x14ac:dyDescent="0.3">
      <c r="AF1014" s="8"/>
      <c r="AG1014" s="8"/>
      <c r="AH1014" s="9"/>
      <c r="AI1014" s="8"/>
      <c r="AJ1014" s="8"/>
      <c r="AK1014" s="9"/>
    </row>
    <row r="1015" spans="32:37" x14ac:dyDescent="0.3">
      <c r="AF1015" s="8"/>
      <c r="AG1015" s="8"/>
      <c r="AH1015" s="9"/>
      <c r="AI1015" s="8"/>
      <c r="AJ1015" s="8"/>
      <c r="AK1015" s="9"/>
    </row>
    <row r="1016" spans="32:37" x14ac:dyDescent="0.3">
      <c r="AF1016" s="8"/>
      <c r="AG1016" s="8"/>
      <c r="AH1016" s="9"/>
      <c r="AI1016" s="8"/>
      <c r="AJ1016" s="8"/>
      <c r="AK1016" s="9"/>
    </row>
    <row r="1017" spans="32:37" x14ac:dyDescent="0.3">
      <c r="AF1017" s="8"/>
      <c r="AG1017" s="8"/>
      <c r="AH1017" s="9"/>
      <c r="AI1017" s="8"/>
      <c r="AJ1017" s="8"/>
      <c r="AK1017" s="9"/>
    </row>
    <row r="1018" spans="32:37" x14ac:dyDescent="0.3">
      <c r="AF1018" s="8"/>
      <c r="AG1018" s="8"/>
      <c r="AH1018" s="9"/>
      <c r="AI1018" s="8"/>
      <c r="AJ1018" s="8"/>
      <c r="AK1018" s="9"/>
    </row>
    <row r="1019" spans="32:37" x14ac:dyDescent="0.3">
      <c r="AF1019" s="8"/>
      <c r="AG1019" s="8"/>
      <c r="AH1019" s="9"/>
      <c r="AI1019" s="8"/>
      <c r="AJ1019" s="8"/>
      <c r="AK1019" s="9"/>
    </row>
    <row r="1020" spans="32:37" x14ac:dyDescent="0.3">
      <c r="AF1020" s="8"/>
      <c r="AG1020" s="8"/>
      <c r="AH1020" s="9"/>
      <c r="AI1020" s="8"/>
      <c r="AJ1020" s="8"/>
      <c r="AK1020" s="9"/>
    </row>
    <row r="1021" spans="32:37" x14ac:dyDescent="0.3">
      <c r="AF1021" s="8"/>
      <c r="AG1021" s="8"/>
      <c r="AH1021" s="9"/>
      <c r="AI1021" s="8"/>
      <c r="AJ1021" s="8"/>
      <c r="AK1021" s="9"/>
    </row>
    <row r="1022" spans="32:37" x14ac:dyDescent="0.3">
      <c r="AF1022" s="8"/>
      <c r="AG1022" s="8"/>
      <c r="AH1022" s="9"/>
      <c r="AI1022" s="8"/>
      <c r="AJ1022" s="8"/>
      <c r="AK1022" s="9"/>
    </row>
    <row r="1023" spans="32:37" x14ac:dyDescent="0.3">
      <c r="AF1023" s="8"/>
      <c r="AG1023" s="8"/>
      <c r="AH1023" s="9"/>
      <c r="AI1023" s="8"/>
      <c r="AJ1023" s="8"/>
      <c r="AK1023" s="9"/>
    </row>
    <row r="1024" spans="32:37" x14ac:dyDescent="0.3">
      <c r="AF1024" s="8"/>
      <c r="AG1024" s="8"/>
      <c r="AH1024" s="9"/>
      <c r="AI1024" s="8"/>
      <c r="AJ1024" s="8"/>
      <c r="AK1024" s="9"/>
    </row>
    <row r="1025" spans="32:37" x14ac:dyDescent="0.3">
      <c r="AF1025" s="8"/>
      <c r="AG1025" s="8"/>
      <c r="AH1025" s="9"/>
      <c r="AI1025" s="8"/>
      <c r="AJ1025" s="8"/>
      <c r="AK1025" s="9"/>
    </row>
    <row r="1026" spans="32:37" x14ac:dyDescent="0.3">
      <c r="AF1026" s="8"/>
      <c r="AG1026" s="8"/>
      <c r="AH1026" s="9"/>
      <c r="AI1026" s="8"/>
      <c r="AJ1026" s="8"/>
      <c r="AK1026" s="9"/>
    </row>
    <row r="1027" spans="32:37" x14ac:dyDescent="0.3">
      <c r="AF1027" s="8"/>
      <c r="AG1027" s="8"/>
      <c r="AH1027" s="9"/>
      <c r="AI1027" s="8"/>
      <c r="AJ1027" s="8"/>
      <c r="AK1027" s="9"/>
    </row>
    <row r="1028" spans="32:37" x14ac:dyDescent="0.3">
      <c r="AF1028" s="8"/>
      <c r="AG1028" s="8"/>
      <c r="AH1028" s="9"/>
      <c r="AI1028" s="8"/>
      <c r="AJ1028" s="8"/>
      <c r="AK1028" s="9"/>
    </row>
    <row r="1029" spans="32:37" x14ac:dyDescent="0.3">
      <c r="AF1029" s="8"/>
      <c r="AG1029" s="8"/>
      <c r="AH1029" s="9"/>
      <c r="AI1029" s="8"/>
      <c r="AJ1029" s="8"/>
      <c r="AK1029" s="9"/>
    </row>
    <row r="1030" spans="32:37" x14ac:dyDescent="0.3">
      <c r="AF1030" s="8"/>
      <c r="AG1030" s="8"/>
      <c r="AH1030" s="9"/>
      <c r="AI1030" s="8"/>
      <c r="AJ1030" s="8"/>
      <c r="AK1030" s="9"/>
    </row>
    <row r="1031" spans="32:37" x14ac:dyDescent="0.3">
      <c r="AF1031" s="8"/>
      <c r="AG1031" s="8"/>
      <c r="AH1031" s="9"/>
      <c r="AI1031" s="8"/>
      <c r="AJ1031" s="8"/>
      <c r="AK1031" s="9"/>
    </row>
    <row r="1032" spans="32:37" x14ac:dyDescent="0.3">
      <c r="AF1032" s="8"/>
      <c r="AG1032" s="8"/>
      <c r="AH1032" s="9"/>
      <c r="AI1032" s="8"/>
      <c r="AJ1032" s="8"/>
      <c r="AK1032" s="9"/>
    </row>
    <row r="1033" spans="32:37" x14ac:dyDescent="0.3">
      <c r="AF1033" s="8"/>
      <c r="AG1033" s="8"/>
      <c r="AH1033" s="9"/>
      <c r="AI1033" s="8"/>
      <c r="AJ1033" s="8"/>
      <c r="AK1033" s="9"/>
    </row>
    <row r="1034" spans="32:37" x14ac:dyDescent="0.3">
      <c r="AF1034" s="8"/>
      <c r="AG1034" s="8"/>
      <c r="AH1034" s="9"/>
      <c r="AI1034" s="8"/>
      <c r="AJ1034" s="8"/>
      <c r="AK1034" s="9"/>
    </row>
    <row r="1035" spans="32:37" x14ac:dyDescent="0.3">
      <c r="AF1035" s="8"/>
      <c r="AG1035" s="8"/>
      <c r="AH1035" s="9"/>
      <c r="AI1035" s="8"/>
      <c r="AJ1035" s="8"/>
      <c r="AK1035" s="9"/>
    </row>
    <row r="1036" spans="32:37" x14ac:dyDescent="0.3">
      <c r="AF1036" s="8"/>
      <c r="AG1036" s="8"/>
      <c r="AH1036" s="9"/>
      <c r="AI1036" s="8"/>
      <c r="AJ1036" s="8"/>
      <c r="AK1036" s="9"/>
    </row>
    <row r="1037" spans="32:37" x14ac:dyDescent="0.3">
      <c r="AF1037" s="8"/>
      <c r="AG1037" s="8"/>
      <c r="AH1037" s="9"/>
      <c r="AI1037" s="8"/>
      <c r="AJ1037" s="8"/>
      <c r="AK1037" s="9"/>
    </row>
    <row r="1038" spans="32:37" x14ac:dyDescent="0.3">
      <c r="AF1038" s="8"/>
      <c r="AG1038" s="8"/>
      <c r="AH1038" s="9"/>
      <c r="AI1038" s="8"/>
      <c r="AJ1038" s="8"/>
      <c r="AK1038" s="9"/>
    </row>
    <row r="1039" spans="32:37" x14ac:dyDescent="0.3">
      <c r="AF1039" s="8"/>
      <c r="AG1039" s="8"/>
      <c r="AH1039" s="9"/>
      <c r="AI1039" s="8"/>
      <c r="AJ1039" s="8"/>
      <c r="AK1039" s="9"/>
    </row>
    <row r="1040" spans="32:37" x14ac:dyDescent="0.3">
      <c r="AF1040" s="8"/>
      <c r="AG1040" s="8"/>
      <c r="AH1040" s="9"/>
      <c r="AI1040" s="8"/>
      <c r="AJ1040" s="8"/>
      <c r="AK1040" s="9"/>
    </row>
    <row r="1041" spans="32:37" x14ac:dyDescent="0.3">
      <c r="AF1041" s="8"/>
      <c r="AG1041" s="8"/>
      <c r="AH1041" s="9"/>
      <c r="AI1041" s="8"/>
      <c r="AJ1041" s="8"/>
      <c r="AK1041" s="9"/>
    </row>
    <row r="1042" spans="32:37" x14ac:dyDescent="0.3">
      <c r="AF1042" s="8"/>
      <c r="AG1042" s="8"/>
      <c r="AH1042" s="9"/>
      <c r="AI1042" s="8"/>
      <c r="AJ1042" s="8"/>
      <c r="AK1042" s="9"/>
    </row>
    <row r="1043" spans="32:37" x14ac:dyDescent="0.3">
      <c r="AF1043" s="8"/>
      <c r="AG1043" s="8"/>
      <c r="AH1043" s="9"/>
      <c r="AI1043" s="8"/>
      <c r="AJ1043" s="8"/>
      <c r="AK1043" s="9"/>
    </row>
    <row r="1044" spans="32:37" x14ac:dyDescent="0.3">
      <c r="AF1044" s="8"/>
      <c r="AG1044" s="8"/>
      <c r="AH1044" s="9"/>
      <c r="AI1044" s="8"/>
      <c r="AJ1044" s="8"/>
      <c r="AK1044" s="9"/>
    </row>
    <row r="1045" spans="32:37" x14ac:dyDescent="0.3">
      <c r="AF1045" s="8"/>
      <c r="AG1045" s="8"/>
      <c r="AH1045" s="9"/>
      <c r="AI1045" s="8"/>
      <c r="AJ1045" s="8"/>
      <c r="AK1045" s="9"/>
    </row>
    <row r="1046" spans="32:37" x14ac:dyDescent="0.3">
      <c r="AF1046" s="8"/>
      <c r="AG1046" s="8"/>
      <c r="AH1046" s="9"/>
      <c r="AI1046" s="8"/>
      <c r="AJ1046" s="8"/>
      <c r="AK1046" s="9"/>
    </row>
    <row r="1047" spans="32:37" x14ac:dyDescent="0.3">
      <c r="AF1047" s="8"/>
      <c r="AG1047" s="8"/>
      <c r="AH1047" s="9"/>
      <c r="AI1047" s="8"/>
      <c r="AJ1047" s="8"/>
      <c r="AK1047" s="9"/>
    </row>
    <row r="1048" spans="32:37" x14ac:dyDescent="0.3">
      <c r="AF1048" s="8"/>
      <c r="AG1048" s="8"/>
      <c r="AH1048" s="9"/>
      <c r="AI1048" s="8"/>
      <c r="AJ1048" s="8"/>
      <c r="AK1048" s="9"/>
    </row>
    <row r="1049" spans="32:37" x14ac:dyDescent="0.3">
      <c r="AF1049" s="8"/>
      <c r="AG1049" s="8"/>
      <c r="AH1049" s="9"/>
      <c r="AI1049" s="8"/>
      <c r="AJ1049" s="8"/>
      <c r="AK1049" s="9"/>
    </row>
    <row r="1050" spans="32:37" x14ac:dyDescent="0.3">
      <c r="AF1050" s="8"/>
      <c r="AG1050" s="8"/>
      <c r="AH1050" s="9"/>
      <c r="AI1050" s="8"/>
      <c r="AJ1050" s="8"/>
      <c r="AK1050" s="9"/>
    </row>
    <row r="1051" spans="32:37" x14ac:dyDescent="0.3">
      <c r="AF1051" s="8"/>
      <c r="AG1051" s="8"/>
      <c r="AH1051" s="9"/>
      <c r="AI1051" s="8"/>
      <c r="AJ1051" s="8"/>
      <c r="AK1051" s="9"/>
    </row>
    <row r="1052" spans="32:37" x14ac:dyDescent="0.3">
      <c r="AF1052" s="8"/>
      <c r="AG1052" s="8"/>
      <c r="AH1052" s="9"/>
      <c r="AI1052" s="8"/>
      <c r="AJ1052" s="8"/>
      <c r="AK1052" s="9"/>
    </row>
    <row r="1053" spans="32:37" x14ac:dyDescent="0.3">
      <c r="AF1053" s="8"/>
      <c r="AG1053" s="8"/>
      <c r="AH1053" s="9"/>
      <c r="AI1053" s="8"/>
      <c r="AJ1053" s="8"/>
      <c r="AK1053" s="9"/>
    </row>
    <row r="1054" spans="32:37" x14ac:dyDescent="0.3">
      <c r="AF1054" s="8"/>
      <c r="AG1054" s="8"/>
      <c r="AH1054" s="9"/>
      <c r="AI1054" s="8"/>
      <c r="AJ1054" s="8"/>
      <c r="AK1054" s="9"/>
    </row>
    <row r="1055" spans="32:37" x14ac:dyDescent="0.3">
      <c r="AF1055" s="8"/>
      <c r="AG1055" s="8"/>
      <c r="AH1055" s="9"/>
      <c r="AI1055" s="8"/>
      <c r="AJ1055" s="8"/>
      <c r="AK1055" s="9"/>
    </row>
    <row r="1056" spans="32:37" x14ac:dyDescent="0.3">
      <c r="AF1056" s="8"/>
      <c r="AG1056" s="8"/>
      <c r="AH1056" s="9"/>
      <c r="AI1056" s="8"/>
      <c r="AJ1056" s="8"/>
      <c r="AK1056" s="9"/>
    </row>
    <row r="1057" spans="32:37" x14ac:dyDescent="0.3">
      <c r="AF1057" s="8"/>
      <c r="AG1057" s="8"/>
      <c r="AH1057" s="9"/>
      <c r="AI1057" s="8"/>
      <c r="AJ1057" s="8"/>
      <c r="AK1057" s="9"/>
    </row>
    <row r="1058" spans="32:37" x14ac:dyDescent="0.3">
      <c r="AF1058" s="8"/>
      <c r="AG1058" s="8"/>
      <c r="AH1058" s="9"/>
      <c r="AI1058" s="8"/>
      <c r="AJ1058" s="8"/>
      <c r="AK1058" s="9"/>
    </row>
    <row r="1059" spans="32:37" x14ac:dyDescent="0.3">
      <c r="AF1059" s="8"/>
      <c r="AG1059" s="8"/>
      <c r="AH1059" s="9"/>
      <c r="AI1059" s="8"/>
      <c r="AJ1059" s="8"/>
      <c r="AK1059" s="9"/>
    </row>
    <row r="1060" spans="32:37" x14ac:dyDescent="0.3">
      <c r="AF1060" s="8"/>
      <c r="AG1060" s="8"/>
      <c r="AH1060" s="9"/>
      <c r="AI1060" s="8"/>
      <c r="AJ1060" s="8"/>
      <c r="AK1060" s="9"/>
    </row>
    <row r="1061" spans="32:37" x14ac:dyDescent="0.3">
      <c r="AF1061" s="8"/>
      <c r="AG1061" s="8"/>
      <c r="AH1061" s="9"/>
      <c r="AI1061" s="8"/>
      <c r="AJ1061" s="8"/>
      <c r="AK1061" s="9"/>
    </row>
    <row r="1062" spans="32:37" x14ac:dyDescent="0.3">
      <c r="AF1062" s="8"/>
      <c r="AG1062" s="8"/>
      <c r="AH1062" s="9"/>
      <c r="AI1062" s="8"/>
      <c r="AJ1062" s="8"/>
      <c r="AK1062" s="9"/>
    </row>
    <row r="1063" spans="32:37" x14ac:dyDescent="0.3">
      <c r="AF1063" s="8"/>
      <c r="AG1063" s="8"/>
      <c r="AH1063" s="9"/>
      <c r="AI1063" s="8"/>
      <c r="AJ1063" s="8"/>
      <c r="AK1063" s="9"/>
    </row>
    <row r="1064" spans="32:37" x14ac:dyDescent="0.3">
      <c r="AF1064" s="8"/>
      <c r="AG1064" s="8"/>
      <c r="AH1064" s="9"/>
      <c r="AI1064" s="8"/>
      <c r="AJ1064" s="8"/>
      <c r="AK1064" s="9"/>
    </row>
    <row r="1065" spans="32:37" x14ac:dyDescent="0.3">
      <c r="AF1065" s="8"/>
      <c r="AG1065" s="8"/>
      <c r="AH1065" s="9"/>
      <c r="AI1065" s="8"/>
      <c r="AJ1065" s="8"/>
      <c r="AK1065" s="9"/>
    </row>
    <row r="1066" spans="32:37" x14ac:dyDescent="0.3">
      <c r="AF1066" s="8"/>
      <c r="AG1066" s="8"/>
      <c r="AH1066" s="9"/>
      <c r="AI1066" s="8"/>
      <c r="AJ1066" s="8"/>
      <c r="AK1066" s="9"/>
    </row>
    <row r="1067" spans="32:37" x14ac:dyDescent="0.3">
      <c r="AF1067" s="8"/>
      <c r="AG1067" s="8"/>
      <c r="AH1067" s="9"/>
      <c r="AI1067" s="8"/>
      <c r="AJ1067" s="8"/>
      <c r="AK1067" s="9"/>
    </row>
    <row r="1068" spans="32:37" x14ac:dyDescent="0.3">
      <c r="AF1068" s="8"/>
      <c r="AG1068" s="8"/>
      <c r="AH1068" s="9"/>
      <c r="AI1068" s="8"/>
      <c r="AJ1068" s="8"/>
      <c r="AK1068" s="9"/>
    </row>
    <row r="1069" spans="32:37" x14ac:dyDescent="0.3">
      <c r="AF1069" s="8"/>
      <c r="AG1069" s="8"/>
      <c r="AH1069" s="9"/>
      <c r="AI1069" s="8"/>
      <c r="AJ1069" s="8"/>
      <c r="AK1069" s="9"/>
    </row>
    <row r="1070" spans="32:37" x14ac:dyDescent="0.3">
      <c r="AF1070" s="8"/>
      <c r="AG1070" s="8"/>
      <c r="AH1070" s="9"/>
      <c r="AI1070" s="8"/>
      <c r="AJ1070" s="8"/>
      <c r="AK1070" s="9"/>
    </row>
    <row r="1071" spans="32:37" x14ac:dyDescent="0.3">
      <c r="AF1071" s="8"/>
      <c r="AG1071" s="8"/>
      <c r="AH1071" s="9"/>
      <c r="AI1071" s="8"/>
      <c r="AJ1071" s="8"/>
      <c r="AK1071" s="9"/>
    </row>
    <row r="1072" spans="32:37" x14ac:dyDescent="0.3">
      <c r="AF1072" s="8"/>
      <c r="AG1072" s="8"/>
      <c r="AH1072" s="9"/>
      <c r="AI1072" s="8"/>
      <c r="AJ1072" s="8"/>
      <c r="AK1072" s="9"/>
    </row>
    <row r="1073" spans="32:37" x14ac:dyDescent="0.3">
      <c r="AF1073" s="8"/>
      <c r="AG1073" s="8"/>
      <c r="AH1073" s="9"/>
      <c r="AI1073" s="8"/>
      <c r="AJ1073" s="8"/>
      <c r="AK1073" s="9"/>
    </row>
    <row r="1074" spans="32:37" x14ac:dyDescent="0.3">
      <c r="AF1074" s="8"/>
      <c r="AG1074" s="8"/>
      <c r="AH1074" s="9"/>
      <c r="AI1074" s="8"/>
      <c r="AJ1074" s="8"/>
      <c r="AK1074" s="9"/>
    </row>
    <row r="1075" spans="32:37" x14ac:dyDescent="0.3">
      <c r="AF1075" s="8"/>
      <c r="AG1075" s="8"/>
      <c r="AH1075" s="9"/>
      <c r="AI1075" s="8"/>
      <c r="AJ1075" s="8"/>
      <c r="AK1075" s="9"/>
    </row>
    <row r="1076" spans="32:37" x14ac:dyDescent="0.3">
      <c r="AF1076" s="8"/>
      <c r="AG1076" s="8"/>
      <c r="AH1076" s="9"/>
      <c r="AI1076" s="8"/>
      <c r="AJ1076" s="8"/>
      <c r="AK1076" s="9"/>
    </row>
    <row r="1077" spans="32:37" x14ac:dyDescent="0.3">
      <c r="AF1077" s="8"/>
      <c r="AG1077" s="8"/>
      <c r="AH1077" s="9"/>
      <c r="AI1077" s="8"/>
      <c r="AJ1077" s="8"/>
      <c r="AK1077" s="9"/>
    </row>
    <row r="1078" spans="32:37" x14ac:dyDescent="0.3">
      <c r="AF1078" s="8"/>
      <c r="AG1078" s="8"/>
      <c r="AH1078" s="9"/>
      <c r="AI1078" s="8"/>
      <c r="AJ1078" s="8"/>
      <c r="AK1078" s="9"/>
    </row>
    <row r="1079" spans="32:37" x14ac:dyDescent="0.3">
      <c r="AF1079" s="8"/>
      <c r="AG1079" s="8"/>
      <c r="AH1079" s="9"/>
      <c r="AI1079" s="8"/>
      <c r="AJ1079" s="8"/>
      <c r="AK1079" s="9"/>
    </row>
    <row r="1080" spans="32:37" x14ac:dyDescent="0.3">
      <c r="AF1080" s="8"/>
      <c r="AG1080" s="8"/>
      <c r="AH1080" s="9"/>
      <c r="AI1080" s="8"/>
      <c r="AJ1080" s="8"/>
      <c r="AK1080" s="9"/>
    </row>
    <row r="1081" spans="32:37" x14ac:dyDescent="0.3">
      <c r="AF1081" s="8"/>
      <c r="AG1081" s="8"/>
      <c r="AH1081" s="9"/>
      <c r="AI1081" s="8"/>
      <c r="AJ1081" s="8"/>
      <c r="AK1081" s="9"/>
    </row>
    <row r="1082" spans="32:37" x14ac:dyDescent="0.3">
      <c r="AF1082" s="8"/>
      <c r="AG1082" s="8"/>
      <c r="AH1082" s="9"/>
      <c r="AI1082" s="8"/>
      <c r="AJ1082" s="8"/>
      <c r="AK1082" s="9"/>
    </row>
    <row r="1083" spans="32:37" x14ac:dyDescent="0.3">
      <c r="AF1083" s="8"/>
      <c r="AG1083" s="8"/>
      <c r="AH1083" s="9"/>
      <c r="AI1083" s="8"/>
      <c r="AJ1083" s="8"/>
      <c r="AK1083" s="9"/>
    </row>
    <row r="1084" spans="32:37" x14ac:dyDescent="0.3">
      <c r="AF1084" s="8"/>
      <c r="AG1084" s="8"/>
      <c r="AH1084" s="9"/>
      <c r="AI1084" s="8"/>
      <c r="AJ1084" s="8"/>
      <c r="AK1084" s="9"/>
    </row>
    <row r="1085" spans="32:37" x14ac:dyDescent="0.3">
      <c r="AF1085" s="8"/>
      <c r="AG1085" s="8"/>
      <c r="AH1085" s="9"/>
      <c r="AI1085" s="8"/>
      <c r="AJ1085" s="8"/>
      <c r="AK1085" s="9"/>
    </row>
    <row r="1086" spans="32:37" x14ac:dyDescent="0.3">
      <c r="AF1086" s="8"/>
      <c r="AG1086" s="8"/>
      <c r="AH1086" s="9"/>
      <c r="AI1086" s="8"/>
      <c r="AJ1086" s="8"/>
      <c r="AK1086" s="9"/>
    </row>
    <row r="1087" spans="32:37" x14ac:dyDescent="0.3">
      <c r="AF1087" s="8"/>
      <c r="AG1087" s="8"/>
      <c r="AH1087" s="9"/>
      <c r="AI1087" s="8"/>
      <c r="AJ1087" s="8"/>
      <c r="AK1087" s="9"/>
    </row>
    <row r="1088" spans="32:37" x14ac:dyDescent="0.3">
      <c r="AF1088" s="8"/>
      <c r="AG1088" s="8"/>
      <c r="AH1088" s="9"/>
      <c r="AI1088" s="8"/>
      <c r="AJ1088" s="8"/>
      <c r="AK1088" s="9"/>
    </row>
    <row r="1089" spans="32:37" x14ac:dyDescent="0.3">
      <c r="AF1089" s="8"/>
      <c r="AG1089" s="8"/>
      <c r="AH1089" s="9"/>
      <c r="AI1089" s="8"/>
      <c r="AJ1089" s="8"/>
      <c r="AK1089" s="9"/>
    </row>
    <row r="1090" spans="32:37" x14ac:dyDescent="0.3">
      <c r="AF1090" s="8"/>
      <c r="AG1090" s="8"/>
      <c r="AH1090" s="9"/>
      <c r="AI1090" s="8"/>
      <c r="AJ1090" s="8"/>
      <c r="AK1090" s="9"/>
    </row>
    <row r="1091" spans="32:37" x14ac:dyDescent="0.3">
      <c r="AF1091" s="8"/>
      <c r="AG1091" s="8"/>
      <c r="AH1091" s="9"/>
      <c r="AI1091" s="8"/>
      <c r="AJ1091" s="8"/>
      <c r="AK1091" s="9"/>
    </row>
    <row r="1092" spans="32:37" x14ac:dyDescent="0.3">
      <c r="AF1092" s="8"/>
      <c r="AG1092" s="8"/>
      <c r="AH1092" s="9"/>
      <c r="AI1092" s="8"/>
      <c r="AJ1092" s="8"/>
      <c r="AK1092" s="9"/>
    </row>
    <row r="1093" spans="32:37" x14ac:dyDescent="0.3">
      <c r="AF1093" s="8"/>
      <c r="AG1093" s="8"/>
      <c r="AH1093" s="9"/>
      <c r="AI1093" s="8"/>
      <c r="AJ1093" s="8"/>
      <c r="AK1093" s="9"/>
    </row>
    <row r="1094" spans="32:37" x14ac:dyDescent="0.3">
      <c r="AF1094" s="8"/>
      <c r="AG1094" s="8"/>
      <c r="AH1094" s="9"/>
      <c r="AI1094" s="8"/>
      <c r="AJ1094" s="8"/>
      <c r="AK1094" s="9"/>
    </row>
    <row r="1095" spans="32:37" x14ac:dyDescent="0.3">
      <c r="AF1095" s="8"/>
      <c r="AG1095" s="8"/>
      <c r="AH1095" s="9"/>
      <c r="AI1095" s="8"/>
      <c r="AJ1095" s="8"/>
      <c r="AK1095" s="9"/>
    </row>
    <row r="1096" spans="32:37" x14ac:dyDescent="0.3">
      <c r="AF1096" s="8"/>
      <c r="AG1096" s="8"/>
      <c r="AH1096" s="9"/>
      <c r="AI1096" s="8"/>
      <c r="AJ1096" s="8"/>
      <c r="AK1096" s="9"/>
    </row>
    <row r="1097" spans="32:37" x14ac:dyDescent="0.3">
      <c r="AF1097" s="8"/>
      <c r="AG1097" s="8"/>
      <c r="AH1097" s="9"/>
      <c r="AI1097" s="8"/>
      <c r="AJ1097" s="8"/>
      <c r="AK1097" s="9"/>
    </row>
    <row r="1098" spans="32:37" x14ac:dyDescent="0.3">
      <c r="AF1098" s="8"/>
      <c r="AG1098" s="8"/>
      <c r="AH1098" s="9"/>
      <c r="AI1098" s="8"/>
      <c r="AJ1098" s="8"/>
      <c r="AK1098" s="9"/>
    </row>
    <row r="1099" spans="32:37" x14ac:dyDescent="0.3">
      <c r="AF1099" s="8"/>
      <c r="AG1099" s="8"/>
      <c r="AH1099" s="9"/>
      <c r="AI1099" s="8"/>
      <c r="AJ1099" s="8"/>
      <c r="AK1099" s="9"/>
    </row>
    <row r="1100" spans="32:37" x14ac:dyDescent="0.3">
      <c r="AF1100" s="8"/>
      <c r="AG1100" s="8"/>
      <c r="AH1100" s="9"/>
      <c r="AI1100" s="8"/>
      <c r="AJ1100" s="8"/>
      <c r="AK1100" s="9"/>
    </row>
    <row r="1101" spans="32:37" x14ac:dyDescent="0.3">
      <c r="AF1101" s="8"/>
      <c r="AG1101" s="8"/>
      <c r="AH1101" s="9"/>
      <c r="AI1101" s="8"/>
      <c r="AJ1101" s="8"/>
      <c r="AK1101" s="9"/>
    </row>
    <row r="1102" spans="32:37" x14ac:dyDescent="0.3">
      <c r="AF1102" s="8"/>
      <c r="AG1102" s="8"/>
      <c r="AH1102" s="9"/>
      <c r="AI1102" s="8"/>
      <c r="AJ1102" s="8"/>
      <c r="AK1102" s="9"/>
    </row>
    <row r="1103" spans="32:37" x14ac:dyDescent="0.3">
      <c r="AF1103" s="8"/>
      <c r="AG1103" s="8"/>
      <c r="AH1103" s="9"/>
      <c r="AI1103" s="8"/>
      <c r="AJ1103" s="8"/>
      <c r="AK1103" s="9"/>
    </row>
    <row r="1104" spans="32:37" x14ac:dyDescent="0.3">
      <c r="AF1104" s="8"/>
      <c r="AG1104" s="8"/>
      <c r="AH1104" s="9"/>
      <c r="AI1104" s="8"/>
      <c r="AJ1104" s="8"/>
      <c r="AK1104" s="9"/>
    </row>
    <row r="1105" spans="32:37" x14ac:dyDescent="0.3">
      <c r="AF1105" s="8"/>
      <c r="AG1105" s="8"/>
      <c r="AH1105" s="9"/>
      <c r="AI1105" s="8"/>
      <c r="AJ1105" s="8"/>
      <c r="AK1105" s="9"/>
    </row>
    <row r="1106" spans="32:37" x14ac:dyDescent="0.3">
      <c r="AF1106" s="8"/>
      <c r="AG1106" s="8"/>
      <c r="AH1106" s="9"/>
      <c r="AI1106" s="8"/>
      <c r="AJ1106" s="8"/>
      <c r="AK1106" s="9"/>
    </row>
    <row r="1107" spans="32:37" x14ac:dyDescent="0.3">
      <c r="AF1107" s="8"/>
      <c r="AG1107" s="8"/>
      <c r="AH1107" s="9"/>
      <c r="AI1107" s="8"/>
      <c r="AJ1107" s="8"/>
      <c r="AK1107" s="9"/>
    </row>
    <row r="1108" spans="32:37" x14ac:dyDescent="0.3">
      <c r="AF1108" s="8"/>
      <c r="AG1108" s="8"/>
      <c r="AH1108" s="9"/>
      <c r="AI1108" s="8"/>
      <c r="AJ1108" s="8"/>
      <c r="AK1108" s="9"/>
    </row>
    <row r="1109" spans="32:37" x14ac:dyDescent="0.3">
      <c r="AF1109" s="8"/>
      <c r="AG1109" s="8"/>
      <c r="AH1109" s="9"/>
      <c r="AI1109" s="8"/>
      <c r="AJ1109" s="8"/>
      <c r="AK1109" s="9"/>
    </row>
    <row r="1110" spans="32:37" x14ac:dyDescent="0.3">
      <c r="AF1110" s="8"/>
      <c r="AG1110" s="8"/>
      <c r="AH1110" s="9"/>
      <c r="AI1110" s="8"/>
      <c r="AJ1110" s="8"/>
      <c r="AK1110" s="9"/>
    </row>
    <row r="1111" spans="32:37" x14ac:dyDescent="0.3">
      <c r="AF1111" s="8"/>
      <c r="AG1111" s="8"/>
      <c r="AH1111" s="9"/>
      <c r="AI1111" s="8"/>
      <c r="AJ1111" s="8"/>
      <c r="AK1111" s="9"/>
    </row>
    <row r="1112" spans="32:37" x14ac:dyDescent="0.3">
      <c r="AF1112" s="8"/>
      <c r="AG1112" s="8"/>
      <c r="AH1112" s="9"/>
      <c r="AI1112" s="8"/>
      <c r="AJ1112" s="8"/>
      <c r="AK1112" s="9"/>
    </row>
    <row r="1113" spans="32:37" x14ac:dyDescent="0.3">
      <c r="AF1113" s="8"/>
      <c r="AG1113" s="8"/>
      <c r="AH1113" s="9"/>
      <c r="AI1113" s="8"/>
      <c r="AJ1113" s="8"/>
      <c r="AK1113" s="9"/>
    </row>
    <row r="1114" spans="32:37" x14ac:dyDescent="0.3">
      <c r="AF1114" s="8"/>
      <c r="AG1114" s="8"/>
      <c r="AH1114" s="9"/>
      <c r="AI1114" s="8"/>
      <c r="AJ1114" s="8"/>
      <c r="AK1114" s="9"/>
    </row>
    <row r="1115" spans="32:37" x14ac:dyDescent="0.3">
      <c r="AF1115" s="8"/>
      <c r="AG1115" s="8"/>
      <c r="AH1115" s="9"/>
      <c r="AI1115" s="8"/>
      <c r="AJ1115" s="8"/>
      <c r="AK1115" s="9"/>
    </row>
    <row r="1116" spans="32:37" x14ac:dyDescent="0.3">
      <c r="AF1116" s="8"/>
      <c r="AG1116" s="8"/>
      <c r="AH1116" s="9"/>
      <c r="AI1116" s="8"/>
      <c r="AJ1116" s="8"/>
      <c r="AK1116" s="9"/>
    </row>
    <row r="1117" spans="32:37" x14ac:dyDescent="0.3">
      <c r="AF1117" s="8"/>
      <c r="AG1117" s="8"/>
      <c r="AH1117" s="9"/>
      <c r="AI1117" s="8"/>
      <c r="AJ1117" s="8"/>
      <c r="AK1117" s="9"/>
    </row>
    <row r="1118" spans="32:37" x14ac:dyDescent="0.3">
      <c r="AF1118" s="8"/>
      <c r="AG1118" s="8"/>
      <c r="AH1118" s="9"/>
      <c r="AI1118" s="8"/>
      <c r="AJ1118" s="8"/>
      <c r="AK1118" s="9"/>
    </row>
    <row r="1119" spans="32:37" x14ac:dyDescent="0.3">
      <c r="AF1119" s="8"/>
      <c r="AG1119" s="8"/>
      <c r="AH1119" s="9"/>
      <c r="AI1119" s="8"/>
      <c r="AJ1119" s="8"/>
      <c r="AK1119" s="9"/>
    </row>
    <row r="1120" spans="32:37" x14ac:dyDescent="0.3">
      <c r="AF1120" s="8"/>
      <c r="AG1120" s="8"/>
      <c r="AH1120" s="9"/>
      <c r="AI1120" s="8"/>
      <c r="AJ1120" s="8"/>
      <c r="AK1120" s="9"/>
    </row>
    <row r="1121" spans="32:37" x14ac:dyDescent="0.3">
      <c r="AF1121" s="8"/>
      <c r="AG1121" s="8"/>
      <c r="AH1121" s="9"/>
      <c r="AI1121" s="8"/>
      <c r="AJ1121" s="8"/>
      <c r="AK1121" s="9"/>
    </row>
    <row r="1122" spans="32:37" x14ac:dyDescent="0.3">
      <c r="AF1122" s="8"/>
      <c r="AG1122" s="8"/>
      <c r="AH1122" s="9"/>
      <c r="AI1122" s="8"/>
      <c r="AJ1122" s="8"/>
      <c r="AK1122" s="9"/>
    </row>
    <row r="1123" spans="32:37" x14ac:dyDescent="0.3">
      <c r="AF1123" s="8"/>
      <c r="AG1123" s="8"/>
      <c r="AH1123" s="9"/>
      <c r="AI1123" s="8"/>
      <c r="AJ1123" s="8"/>
      <c r="AK1123" s="9"/>
    </row>
    <row r="1124" spans="32:37" x14ac:dyDescent="0.3">
      <c r="AF1124" s="8"/>
      <c r="AG1124" s="8"/>
      <c r="AH1124" s="9"/>
      <c r="AI1124" s="8"/>
      <c r="AJ1124" s="8"/>
      <c r="AK1124" s="9"/>
    </row>
    <row r="1125" spans="32:37" x14ac:dyDescent="0.3">
      <c r="AF1125" s="8"/>
      <c r="AG1125" s="8"/>
      <c r="AH1125" s="9"/>
      <c r="AI1125" s="8"/>
      <c r="AJ1125" s="8"/>
      <c r="AK1125" s="9"/>
    </row>
    <row r="1126" spans="32:37" x14ac:dyDescent="0.3">
      <c r="AF1126" s="8"/>
      <c r="AG1126" s="8"/>
      <c r="AH1126" s="9"/>
      <c r="AI1126" s="8"/>
      <c r="AJ1126" s="8"/>
      <c r="AK1126" s="9"/>
    </row>
    <row r="1127" spans="32:37" x14ac:dyDescent="0.3">
      <c r="AF1127" s="8"/>
      <c r="AG1127" s="8"/>
      <c r="AH1127" s="9"/>
      <c r="AI1127" s="8"/>
      <c r="AJ1127" s="8"/>
      <c r="AK1127" s="9"/>
    </row>
    <row r="1128" spans="32:37" x14ac:dyDescent="0.3">
      <c r="AF1128" s="8"/>
      <c r="AG1128" s="8"/>
      <c r="AH1128" s="9"/>
      <c r="AI1128" s="8"/>
      <c r="AJ1128" s="8"/>
      <c r="AK1128" s="9"/>
    </row>
    <row r="1129" spans="32:37" x14ac:dyDescent="0.3">
      <c r="AF1129" s="8"/>
      <c r="AG1129" s="8"/>
      <c r="AH1129" s="9"/>
      <c r="AI1129" s="8"/>
      <c r="AJ1129" s="8"/>
      <c r="AK1129" s="9"/>
    </row>
    <row r="1130" spans="32:37" x14ac:dyDescent="0.3">
      <c r="AF1130" s="8"/>
      <c r="AG1130" s="8"/>
      <c r="AH1130" s="9"/>
      <c r="AI1130" s="8"/>
      <c r="AJ1130" s="8"/>
      <c r="AK1130" s="9"/>
    </row>
    <row r="1131" spans="32:37" x14ac:dyDescent="0.3">
      <c r="AF1131" s="8"/>
      <c r="AG1131" s="8"/>
      <c r="AH1131" s="9"/>
      <c r="AI1131" s="8"/>
      <c r="AJ1131" s="8"/>
      <c r="AK1131" s="9"/>
    </row>
    <row r="1132" spans="32:37" x14ac:dyDescent="0.3">
      <c r="AF1132" s="8"/>
      <c r="AG1132" s="8"/>
      <c r="AH1132" s="9"/>
      <c r="AI1132" s="8"/>
      <c r="AJ1132" s="8"/>
      <c r="AK1132" s="9"/>
    </row>
    <row r="1133" spans="32:37" x14ac:dyDescent="0.3">
      <c r="AF1133" s="8"/>
      <c r="AG1133" s="8"/>
      <c r="AH1133" s="9"/>
      <c r="AI1133" s="8"/>
      <c r="AJ1133" s="8"/>
      <c r="AK1133" s="9"/>
    </row>
    <row r="1134" spans="32:37" x14ac:dyDescent="0.3">
      <c r="AF1134" s="8"/>
      <c r="AG1134" s="8"/>
      <c r="AH1134" s="9"/>
      <c r="AI1134" s="8"/>
      <c r="AJ1134" s="8"/>
      <c r="AK1134" s="9"/>
    </row>
    <row r="1135" spans="32:37" x14ac:dyDescent="0.3">
      <c r="AF1135" s="8"/>
      <c r="AG1135" s="8"/>
      <c r="AH1135" s="9"/>
      <c r="AI1135" s="8"/>
      <c r="AJ1135" s="8"/>
      <c r="AK1135" s="9"/>
    </row>
    <row r="1136" spans="32:37" x14ac:dyDescent="0.3">
      <c r="AF1136" s="8"/>
      <c r="AG1136" s="8"/>
      <c r="AH1136" s="9"/>
      <c r="AI1136" s="8"/>
      <c r="AJ1136" s="8"/>
      <c r="AK1136" s="9"/>
    </row>
    <row r="1137" spans="32:37" x14ac:dyDescent="0.3">
      <c r="AF1137" s="8"/>
      <c r="AG1137" s="8"/>
      <c r="AH1137" s="9"/>
      <c r="AI1137" s="8"/>
      <c r="AJ1137" s="8"/>
      <c r="AK1137" s="9"/>
    </row>
    <row r="1138" spans="32:37" x14ac:dyDescent="0.3">
      <c r="AF1138" s="8"/>
      <c r="AG1138" s="8"/>
      <c r="AH1138" s="9"/>
      <c r="AI1138" s="8"/>
      <c r="AJ1138" s="8"/>
      <c r="AK1138" s="9"/>
    </row>
    <row r="1139" spans="32:37" x14ac:dyDescent="0.3">
      <c r="AF1139" s="8"/>
      <c r="AG1139" s="8"/>
      <c r="AH1139" s="9"/>
      <c r="AI1139" s="8"/>
      <c r="AJ1139" s="8"/>
      <c r="AK1139" s="9"/>
    </row>
    <row r="1140" spans="32:37" x14ac:dyDescent="0.3">
      <c r="AF1140" s="8"/>
      <c r="AG1140" s="8"/>
      <c r="AH1140" s="9"/>
      <c r="AI1140" s="8"/>
      <c r="AJ1140" s="8"/>
      <c r="AK1140" s="9"/>
    </row>
    <row r="1141" spans="32:37" x14ac:dyDescent="0.3">
      <c r="AF1141" s="8"/>
      <c r="AG1141" s="8"/>
      <c r="AH1141" s="9"/>
      <c r="AI1141" s="8"/>
      <c r="AJ1141" s="8"/>
      <c r="AK1141" s="9"/>
    </row>
    <row r="1142" spans="32:37" x14ac:dyDescent="0.3">
      <c r="AF1142" s="8"/>
      <c r="AG1142" s="8"/>
      <c r="AH1142" s="9"/>
      <c r="AI1142" s="8"/>
      <c r="AJ1142" s="8"/>
      <c r="AK1142" s="9"/>
    </row>
    <row r="1143" spans="32:37" x14ac:dyDescent="0.3">
      <c r="AF1143" s="8"/>
      <c r="AG1143" s="8"/>
      <c r="AH1143" s="9"/>
      <c r="AI1143" s="8"/>
      <c r="AJ1143" s="8"/>
      <c r="AK1143" s="9"/>
    </row>
    <row r="1144" spans="32:37" x14ac:dyDescent="0.3">
      <c r="AF1144" s="8"/>
      <c r="AG1144" s="8"/>
      <c r="AH1144" s="9"/>
      <c r="AI1144" s="8"/>
      <c r="AJ1144" s="8"/>
      <c r="AK1144" s="9"/>
    </row>
    <row r="1145" spans="32:37" x14ac:dyDescent="0.3">
      <c r="AF1145" s="8"/>
      <c r="AG1145" s="8"/>
      <c r="AH1145" s="9"/>
      <c r="AI1145" s="8"/>
      <c r="AJ1145" s="8"/>
      <c r="AK1145" s="9"/>
    </row>
    <row r="1146" spans="32:37" x14ac:dyDescent="0.3">
      <c r="AF1146" s="8"/>
      <c r="AG1146" s="8"/>
      <c r="AH1146" s="9"/>
      <c r="AI1146" s="8"/>
      <c r="AJ1146" s="8"/>
      <c r="AK1146" s="9"/>
    </row>
    <row r="1147" spans="32:37" x14ac:dyDescent="0.3">
      <c r="AF1147" s="8"/>
      <c r="AG1147" s="8"/>
      <c r="AH1147" s="9"/>
      <c r="AI1147" s="8"/>
      <c r="AJ1147" s="8"/>
      <c r="AK1147" s="9"/>
    </row>
    <row r="1148" spans="32:37" x14ac:dyDescent="0.3">
      <c r="AF1148" s="8"/>
      <c r="AG1148" s="8"/>
      <c r="AH1148" s="9"/>
      <c r="AI1148" s="8"/>
      <c r="AJ1148" s="8"/>
      <c r="AK1148" s="9"/>
    </row>
    <row r="1149" spans="32:37" x14ac:dyDescent="0.3">
      <c r="AF1149" s="8"/>
      <c r="AG1149" s="8"/>
      <c r="AH1149" s="9"/>
      <c r="AI1149" s="8"/>
      <c r="AJ1149" s="8"/>
      <c r="AK1149" s="9"/>
    </row>
    <row r="1150" spans="32:37" x14ac:dyDescent="0.3">
      <c r="AF1150" s="8"/>
      <c r="AG1150" s="8"/>
      <c r="AH1150" s="9"/>
      <c r="AI1150" s="8"/>
      <c r="AJ1150" s="8"/>
      <c r="AK1150" s="9"/>
    </row>
    <row r="1151" spans="32:37" x14ac:dyDescent="0.3">
      <c r="AF1151" s="8"/>
      <c r="AG1151" s="8"/>
      <c r="AH1151" s="9"/>
      <c r="AI1151" s="8"/>
      <c r="AJ1151" s="8"/>
      <c r="AK1151" s="9"/>
    </row>
    <row r="1152" spans="32:37" x14ac:dyDescent="0.3">
      <c r="AF1152" s="8"/>
      <c r="AG1152" s="8"/>
      <c r="AH1152" s="9"/>
      <c r="AI1152" s="8"/>
      <c r="AJ1152" s="8"/>
      <c r="AK1152" s="9"/>
    </row>
    <row r="1153" spans="32:37" x14ac:dyDescent="0.3">
      <c r="AF1153" s="8"/>
      <c r="AG1153" s="8"/>
      <c r="AH1153" s="9"/>
      <c r="AI1153" s="8"/>
      <c r="AJ1153" s="8"/>
      <c r="AK1153" s="9"/>
    </row>
    <row r="1154" spans="32:37" x14ac:dyDescent="0.3">
      <c r="AF1154" s="8"/>
      <c r="AG1154" s="8"/>
      <c r="AH1154" s="9"/>
      <c r="AI1154" s="8"/>
      <c r="AJ1154" s="8"/>
      <c r="AK1154" s="9"/>
    </row>
    <row r="1155" spans="32:37" x14ac:dyDescent="0.3">
      <c r="AF1155" s="8"/>
      <c r="AG1155" s="8"/>
      <c r="AH1155" s="9"/>
      <c r="AI1155" s="8"/>
      <c r="AJ1155" s="8"/>
      <c r="AK1155" s="9"/>
    </row>
    <row r="1156" spans="32:37" x14ac:dyDescent="0.3">
      <c r="AF1156" s="8"/>
      <c r="AG1156" s="8"/>
      <c r="AH1156" s="9"/>
      <c r="AI1156" s="8"/>
      <c r="AJ1156" s="8"/>
      <c r="AK1156" s="9"/>
    </row>
    <row r="1157" spans="32:37" x14ac:dyDescent="0.3">
      <c r="AF1157" s="8"/>
      <c r="AG1157" s="8"/>
      <c r="AH1157" s="9"/>
      <c r="AI1157" s="8"/>
      <c r="AJ1157" s="8"/>
      <c r="AK1157" s="9"/>
    </row>
    <row r="1158" spans="32:37" x14ac:dyDescent="0.3">
      <c r="AF1158" s="8"/>
      <c r="AG1158" s="8"/>
      <c r="AH1158" s="9"/>
      <c r="AI1158" s="8"/>
      <c r="AJ1158" s="8"/>
      <c r="AK1158" s="9"/>
    </row>
    <row r="1159" spans="32:37" x14ac:dyDescent="0.3">
      <c r="AF1159" s="8"/>
      <c r="AG1159" s="8"/>
      <c r="AH1159" s="9"/>
      <c r="AI1159" s="8"/>
      <c r="AJ1159" s="8"/>
      <c r="AK1159" s="9"/>
    </row>
    <row r="1160" spans="32:37" x14ac:dyDescent="0.3">
      <c r="AF1160" s="8"/>
      <c r="AG1160" s="8"/>
      <c r="AH1160" s="9"/>
      <c r="AI1160" s="8"/>
      <c r="AJ1160" s="8"/>
      <c r="AK1160" s="9"/>
    </row>
    <row r="1161" spans="32:37" x14ac:dyDescent="0.3">
      <c r="AF1161" s="8"/>
      <c r="AG1161" s="8"/>
      <c r="AH1161" s="9"/>
      <c r="AI1161" s="8"/>
      <c r="AJ1161" s="8"/>
      <c r="AK1161" s="9"/>
    </row>
    <row r="1162" spans="32:37" x14ac:dyDescent="0.3">
      <c r="AF1162" s="8"/>
      <c r="AG1162" s="8"/>
      <c r="AH1162" s="9"/>
      <c r="AI1162" s="8"/>
      <c r="AJ1162" s="8"/>
      <c r="AK1162" s="9"/>
    </row>
    <row r="1163" spans="32:37" x14ac:dyDescent="0.3">
      <c r="AF1163" s="8"/>
      <c r="AG1163" s="8"/>
      <c r="AH1163" s="9"/>
      <c r="AI1163" s="8"/>
      <c r="AJ1163" s="8"/>
      <c r="AK1163" s="9"/>
    </row>
    <row r="1164" spans="32:37" x14ac:dyDescent="0.3">
      <c r="AF1164" s="8"/>
      <c r="AG1164" s="8"/>
      <c r="AH1164" s="9"/>
      <c r="AI1164" s="8"/>
      <c r="AJ1164" s="8"/>
      <c r="AK1164" s="9"/>
    </row>
    <row r="1165" spans="32:37" x14ac:dyDescent="0.3">
      <c r="AF1165" s="8"/>
      <c r="AG1165" s="8"/>
      <c r="AH1165" s="9"/>
      <c r="AI1165" s="8"/>
      <c r="AJ1165" s="8"/>
      <c r="AK1165" s="9"/>
    </row>
    <row r="1166" spans="32:37" x14ac:dyDescent="0.3">
      <c r="AF1166" s="8"/>
      <c r="AG1166" s="8"/>
      <c r="AH1166" s="9"/>
      <c r="AI1166" s="8"/>
      <c r="AJ1166" s="8"/>
      <c r="AK1166" s="9"/>
    </row>
    <row r="1167" spans="32:37" x14ac:dyDescent="0.3">
      <c r="AF1167" s="8"/>
      <c r="AG1167" s="8"/>
      <c r="AH1167" s="9"/>
      <c r="AI1167" s="8"/>
      <c r="AJ1167" s="8"/>
      <c r="AK1167" s="9"/>
    </row>
    <row r="1168" spans="32:37" x14ac:dyDescent="0.3">
      <c r="AF1168" s="8"/>
      <c r="AG1168" s="8"/>
      <c r="AH1168" s="9"/>
      <c r="AI1168" s="8"/>
      <c r="AJ1168" s="8"/>
      <c r="AK1168" s="9"/>
    </row>
    <row r="1169" spans="32:37" x14ac:dyDescent="0.3">
      <c r="AF1169" s="8"/>
      <c r="AG1169" s="8"/>
      <c r="AH1169" s="9"/>
      <c r="AI1169" s="8"/>
      <c r="AJ1169" s="8"/>
      <c r="AK1169" s="9"/>
    </row>
    <row r="1170" spans="32:37" x14ac:dyDescent="0.3">
      <c r="AF1170" s="8"/>
      <c r="AG1170" s="8"/>
      <c r="AH1170" s="9"/>
      <c r="AI1170" s="8"/>
      <c r="AJ1170" s="8"/>
      <c r="AK1170" s="9"/>
    </row>
    <row r="1171" spans="32:37" x14ac:dyDescent="0.3">
      <c r="AF1171" s="8"/>
      <c r="AG1171" s="8"/>
      <c r="AH1171" s="9"/>
      <c r="AI1171" s="8"/>
      <c r="AJ1171" s="8"/>
      <c r="AK1171" s="9"/>
    </row>
    <row r="1172" spans="32:37" x14ac:dyDescent="0.3">
      <c r="AF1172" s="8"/>
      <c r="AG1172" s="8"/>
      <c r="AH1172" s="9"/>
      <c r="AI1172" s="8"/>
      <c r="AJ1172" s="8"/>
      <c r="AK1172" s="9"/>
    </row>
    <row r="1173" spans="32:37" x14ac:dyDescent="0.3">
      <c r="AF1173" s="8"/>
      <c r="AG1173" s="8"/>
      <c r="AH1173" s="9"/>
      <c r="AI1173" s="8"/>
      <c r="AJ1173" s="8"/>
      <c r="AK1173" s="9"/>
    </row>
    <row r="1174" spans="32:37" x14ac:dyDescent="0.3">
      <c r="AF1174" s="8"/>
      <c r="AG1174" s="8"/>
      <c r="AH1174" s="9"/>
      <c r="AI1174" s="8"/>
      <c r="AJ1174" s="8"/>
      <c r="AK1174" s="9"/>
    </row>
    <row r="1175" spans="32:37" x14ac:dyDescent="0.3">
      <c r="AF1175" s="8"/>
      <c r="AG1175" s="8"/>
      <c r="AH1175" s="9"/>
      <c r="AI1175" s="8"/>
      <c r="AJ1175" s="8"/>
      <c r="AK1175" s="9"/>
    </row>
    <row r="1176" spans="32:37" x14ac:dyDescent="0.3">
      <c r="AF1176" s="8"/>
      <c r="AG1176" s="8"/>
      <c r="AH1176" s="9"/>
      <c r="AI1176" s="8"/>
      <c r="AJ1176" s="8"/>
      <c r="AK1176" s="9"/>
    </row>
    <row r="1177" spans="32:37" x14ac:dyDescent="0.3">
      <c r="AF1177" s="8"/>
      <c r="AG1177" s="8"/>
      <c r="AH1177" s="9"/>
      <c r="AI1177" s="8"/>
      <c r="AJ1177" s="8"/>
      <c r="AK1177" s="9"/>
    </row>
    <row r="1178" spans="32:37" x14ac:dyDescent="0.3">
      <c r="AF1178" s="8"/>
      <c r="AG1178" s="8"/>
      <c r="AH1178" s="9"/>
      <c r="AI1178" s="8"/>
      <c r="AJ1178" s="8"/>
      <c r="AK1178" s="9"/>
    </row>
    <row r="1179" spans="32:37" x14ac:dyDescent="0.3">
      <c r="AF1179" s="8"/>
      <c r="AG1179" s="8"/>
      <c r="AH1179" s="9"/>
      <c r="AI1179" s="8"/>
      <c r="AJ1179" s="8"/>
      <c r="AK1179" s="9"/>
    </row>
    <row r="1180" spans="32:37" x14ac:dyDescent="0.3">
      <c r="AF1180" s="8"/>
      <c r="AG1180" s="8"/>
      <c r="AH1180" s="9"/>
      <c r="AI1180" s="8"/>
      <c r="AJ1180" s="8"/>
      <c r="AK1180" s="9"/>
    </row>
    <row r="1181" spans="32:37" x14ac:dyDescent="0.3">
      <c r="AF1181" s="8"/>
      <c r="AG1181" s="8"/>
      <c r="AH1181" s="9"/>
      <c r="AI1181" s="8"/>
      <c r="AJ1181" s="8"/>
      <c r="AK1181" s="9"/>
    </row>
    <row r="1182" spans="32:37" x14ac:dyDescent="0.3">
      <c r="AF1182" s="8"/>
      <c r="AG1182" s="8"/>
      <c r="AH1182" s="9"/>
      <c r="AI1182" s="8"/>
      <c r="AJ1182" s="8"/>
      <c r="AK1182" s="9"/>
    </row>
    <row r="1183" spans="32:37" x14ac:dyDescent="0.3">
      <c r="AF1183" s="8"/>
      <c r="AG1183" s="8"/>
      <c r="AH1183" s="9"/>
      <c r="AI1183" s="8"/>
      <c r="AJ1183" s="8"/>
      <c r="AK1183" s="9"/>
    </row>
    <row r="1184" spans="32:37" x14ac:dyDescent="0.3">
      <c r="AF1184" s="8"/>
      <c r="AG1184" s="8"/>
      <c r="AH1184" s="9"/>
      <c r="AI1184" s="8"/>
      <c r="AJ1184" s="8"/>
      <c r="AK1184" s="9"/>
    </row>
    <row r="1185" spans="32:37" x14ac:dyDescent="0.3">
      <c r="AF1185" s="8"/>
      <c r="AG1185" s="8"/>
      <c r="AH1185" s="9"/>
      <c r="AI1185" s="8"/>
      <c r="AJ1185" s="8"/>
      <c r="AK1185" s="9"/>
    </row>
    <row r="1186" spans="32:37" x14ac:dyDescent="0.3">
      <c r="AF1186" s="8"/>
      <c r="AG1186" s="8"/>
      <c r="AH1186" s="9"/>
      <c r="AI1186" s="8"/>
      <c r="AJ1186" s="8"/>
      <c r="AK1186" s="9"/>
    </row>
    <row r="1187" spans="32:37" x14ac:dyDescent="0.3">
      <c r="AF1187" s="8"/>
      <c r="AG1187" s="8"/>
      <c r="AH1187" s="9"/>
      <c r="AI1187" s="8"/>
      <c r="AJ1187" s="8"/>
      <c r="AK1187" s="9"/>
    </row>
    <row r="1188" spans="32:37" x14ac:dyDescent="0.3">
      <c r="AF1188" s="8"/>
      <c r="AG1188" s="8"/>
      <c r="AH1188" s="9"/>
      <c r="AI1188" s="8"/>
      <c r="AJ1188" s="8"/>
      <c r="AK1188" s="9"/>
    </row>
    <row r="1189" spans="32:37" x14ac:dyDescent="0.3">
      <c r="AF1189" s="8"/>
      <c r="AG1189" s="8"/>
      <c r="AH1189" s="9"/>
      <c r="AI1189" s="8"/>
      <c r="AJ1189" s="8"/>
      <c r="AK1189" s="9"/>
    </row>
    <row r="1190" spans="32:37" x14ac:dyDescent="0.3">
      <c r="AF1190" s="8"/>
      <c r="AG1190" s="8"/>
      <c r="AH1190" s="9"/>
      <c r="AI1190" s="8"/>
      <c r="AJ1190" s="8"/>
      <c r="AK1190" s="9"/>
    </row>
    <row r="1191" spans="32:37" x14ac:dyDescent="0.3">
      <c r="AF1191" s="8"/>
      <c r="AG1191" s="8"/>
      <c r="AH1191" s="9"/>
      <c r="AI1191" s="8"/>
      <c r="AJ1191" s="8"/>
      <c r="AK1191" s="9"/>
    </row>
    <row r="1192" spans="32:37" x14ac:dyDescent="0.3">
      <c r="AF1192" s="8"/>
      <c r="AG1192" s="8"/>
      <c r="AH1192" s="9"/>
      <c r="AI1192" s="8"/>
      <c r="AJ1192" s="8"/>
      <c r="AK1192" s="9"/>
    </row>
    <row r="1193" spans="32:37" x14ac:dyDescent="0.3">
      <c r="AF1193" s="8"/>
      <c r="AG1193" s="8"/>
      <c r="AH1193" s="9"/>
      <c r="AI1193" s="8"/>
      <c r="AJ1193" s="8"/>
      <c r="AK1193" s="9"/>
    </row>
    <row r="1194" spans="32:37" x14ac:dyDescent="0.3">
      <c r="AF1194" s="8"/>
      <c r="AG1194" s="8"/>
      <c r="AH1194" s="9"/>
      <c r="AI1194" s="8"/>
      <c r="AJ1194" s="8"/>
      <c r="AK1194" s="9"/>
    </row>
    <row r="1195" spans="32:37" x14ac:dyDescent="0.3">
      <c r="AF1195" s="8"/>
      <c r="AG1195" s="8"/>
      <c r="AH1195" s="9"/>
      <c r="AI1195" s="8"/>
      <c r="AJ1195" s="8"/>
      <c r="AK1195" s="9"/>
    </row>
    <row r="1196" spans="32:37" x14ac:dyDescent="0.3">
      <c r="AF1196" s="8"/>
      <c r="AG1196" s="8"/>
      <c r="AH1196" s="9"/>
      <c r="AI1196" s="8"/>
      <c r="AJ1196" s="8"/>
      <c r="AK1196" s="9"/>
    </row>
    <row r="1197" spans="32:37" x14ac:dyDescent="0.3">
      <c r="AF1197" s="8"/>
      <c r="AG1197" s="8"/>
      <c r="AH1197" s="9"/>
      <c r="AI1197" s="8"/>
      <c r="AJ1197" s="8"/>
      <c r="AK1197" s="9"/>
    </row>
    <row r="1198" spans="32:37" x14ac:dyDescent="0.3">
      <c r="AF1198" s="8"/>
      <c r="AG1198" s="8"/>
      <c r="AH1198" s="9"/>
      <c r="AI1198" s="8"/>
      <c r="AJ1198" s="8"/>
      <c r="AK1198" s="9"/>
    </row>
    <row r="1199" spans="32:37" x14ac:dyDescent="0.3">
      <c r="AF1199" s="8"/>
      <c r="AG1199" s="8"/>
      <c r="AH1199" s="9"/>
      <c r="AI1199" s="8"/>
      <c r="AJ1199" s="8"/>
      <c r="AK1199" s="9"/>
    </row>
    <row r="1200" spans="32:37" x14ac:dyDescent="0.3">
      <c r="AF1200" s="8"/>
      <c r="AG1200" s="8"/>
      <c r="AH1200" s="9"/>
      <c r="AI1200" s="8"/>
      <c r="AJ1200" s="8"/>
      <c r="AK1200" s="9"/>
    </row>
    <row r="1201" spans="32:37" x14ac:dyDescent="0.3">
      <c r="AF1201" s="8"/>
      <c r="AG1201" s="8"/>
      <c r="AH1201" s="9"/>
      <c r="AI1201" s="8"/>
      <c r="AJ1201" s="8"/>
      <c r="AK1201" s="9"/>
    </row>
    <row r="1202" spans="32:37" x14ac:dyDescent="0.3">
      <c r="AF1202" s="8"/>
      <c r="AG1202" s="8"/>
      <c r="AH1202" s="9"/>
      <c r="AI1202" s="8"/>
      <c r="AJ1202" s="8"/>
      <c r="AK1202" s="9"/>
    </row>
    <row r="1203" spans="32:37" x14ac:dyDescent="0.3">
      <c r="AF1203" s="8"/>
      <c r="AG1203" s="8"/>
      <c r="AH1203" s="9"/>
      <c r="AI1203" s="8"/>
      <c r="AJ1203" s="8"/>
      <c r="AK1203" s="9"/>
    </row>
    <row r="1204" spans="32:37" x14ac:dyDescent="0.3">
      <c r="AF1204" s="8"/>
      <c r="AG1204" s="8"/>
      <c r="AH1204" s="9"/>
      <c r="AI1204" s="8"/>
      <c r="AJ1204" s="8"/>
      <c r="AK1204" s="9"/>
    </row>
    <row r="1205" spans="32:37" x14ac:dyDescent="0.3">
      <c r="AF1205" s="8"/>
      <c r="AG1205" s="8"/>
      <c r="AH1205" s="9"/>
      <c r="AI1205" s="8"/>
      <c r="AJ1205" s="8"/>
      <c r="AK1205" s="9"/>
    </row>
    <row r="1206" spans="32:37" x14ac:dyDescent="0.3">
      <c r="AF1206" s="8"/>
      <c r="AG1206" s="8"/>
      <c r="AH1206" s="9"/>
      <c r="AI1206" s="8"/>
      <c r="AJ1206" s="8"/>
      <c r="AK1206" s="9"/>
    </row>
    <row r="1207" spans="32:37" x14ac:dyDescent="0.3">
      <c r="AF1207" s="8"/>
      <c r="AG1207" s="8"/>
      <c r="AH1207" s="9"/>
      <c r="AI1207" s="8"/>
      <c r="AJ1207" s="8"/>
      <c r="AK1207" s="9"/>
    </row>
    <row r="1208" spans="32:37" x14ac:dyDescent="0.3">
      <c r="AF1208" s="8"/>
      <c r="AG1208" s="8"/>
      <c r="AH1208" s="9"/>
      <c r="AI1208" s="8"/>
      <c r="AJ1208" s="8"/>
      <c r="AK1208" s="9"/>
    </row>
    <row r="1209" spans="32:37" x14ac:dyDescent="0.3">
      <c r="AF1209" s="8"/>
      <c r="AG1209" s="8"/>
      <c r="AH1209" s="9"/>
      <c r="AI1209" s="8"/>
      <c r="AJ1209" s="8"/>
      <c r="AK1209" s="9"/>
    </row>
    <row r="1210" spans="32:37" x14ac:dyDescent="0.3">
      <c r="AF1210" s="8"/>
      <c r="AG1210" s="8"/>
      <c r="AH1210" s="9"/>
      <c r="AI1210" s="8"/>
      <c r="AJ1210" s="8"/>
      <c r="AK1210" s="9"/>
    </row>
    <row r="1211" spans="32:37" x14ac:dyDescent="0.3">
      <c r="AF1211" s="8"/>
      <c r="AG1211" s="8"/>
      <c r="AH1211" s="9"/>
      <c r="AI1211" s="8"/>
      <c r="AJ1211" s="8"/>
      <c r="AK1211" s="9"/>
    </row>
    <row r="1212" spans="32:37" x14ac:dyDescent="0.3">
      <c r="AF1212" s="8"/>
      <c r="AG1212" s="8"/>
      <c r="AH1212" s="9"/>
      <c r="AI1212" s="8"/>
      <c r="AJ1212" s="8"/>
      <c r="AK1212" s="9"/>
    </row>
    <row r="1213" spans="32:37" x14ac:dyDescent="0.3">
      <c r="AF1213" s="8"/>
      <c r="AG1213" s="8"/>
      <c r="AH1213" s="9"/>
      <c r="AI1213" s="8"/>
      <c r="AJ1213" s="8"/>
      <c r="AK1213" s="9"/>
    </row>
    <row r="1214" spans="32:37" x14ac:dyDescent="0.3">
      <c r="AF1214" s="8"/>
      <c r="AG1214" s="8"/>
      <c r="AH1214" s="9"/>
      <c r="AI1214" s="8"/>
      <c r="AJ1214" s="8"/>
      <c r="AK1214" s="9"/>
    </row>
    <row r="1215" spans="32:37" x14ac:dyDescent="0.3">
      <c r="AF1215" s="8"/>
      <c r="AG1215" s="8"/>
      <c r="AH1215" s="9"/>
      <c r="AI1215" s="8"/>
      <c r="AJ1215" s="8"/>
      <c r="AK1215" s="9"/>
    </row>
    <row r="1216" spans="32:37" x14ac:dyDescent="0.3">
      <c r="AF1216" s="8"/>
      <c r="AG1216" s="8"/>
      <c r="AH1216" s="9"/>
      <c r="AI1216" s="8"/>
      <c r="AJ1216" s="8"/>
      <c r="AK1216" s="9"/>
    </row>
    <row r="1217" spans="32:37" x14ac:dyDescent="0.3">
      <c r="AF1217" s="8"/>
      <c r="AG1217" s="8"/>
      <c r="AH1217" s="9"/>
      <c r="AI1217" s="8"/>
      <c r="AJ1217" s="8"/>
      <c r="AK1217" s="9"/>
    </row>
    <row r="1218" spans="32:37" x14ac:dyDescent="0.3">
      <c r="AF1218" s="8"/>
      <c r="AG1218" s="8"/>
      <c r="AH1218" s="9"/>
      <c r="AI1218" s="8"/>
      <c r="AJ1218" s="8"/>
      <c r="AK1218" s="9"/>
    </row>
    <row r="1219" spans="32:37" x14ac:dyDescent="0.3">
      <c r="AF1219" s="8"/>
      <c r="AG1219" s="8"/>
      <c r="AH1219" s="9"/>
      <c r="AI1219" s="8"/>
      <c r="AJ1219" s="8"/>
      <c r="AK1219" s="9"/>
    </row>
    <row r="1220" spans="32:37" x14ac:dyDescent="0.3">
      <c r="AF1220" s="8"/>
      <c r="AG1220" s="8"/>
      <c r="AH1220" s="9"/>
      <c r="AI1220" s="8"/>
      <c r="AJ1220" s="8"/>
      <c r="AK1220" s="9"/>
    </row>
    <row r="1221" spans="32:37" x14ac:dyDescent="0.3">
      <c r="AF1221" s="8"/>
      <c r="AG1221" s="8"/>
      <c r="AH1221" s="9"/>
      <c r="AI1221" s="8"/>
      <c r="AJ1221" s="8"/>
      <c r="AK1221" s="9"/>
    </row>
    <row r="1222" spans="32:37" x14ac:dyDescent="0.3">
      <c r="AF1222" s="8"/>
      <c r="AG1222" s="8"/>
      <c r="AH1222" s="9"/>
      <c r="AI1222" s="8"/>
      <c r="AJ1222" s="8"/>
      <c r="AK1222" s="9"/>
    </row>
    <row r="1223" spans="32:37" x14ac:dyDescent="0.3">
      <c r="AF1223" s="8"/>
      <c r="AG1223" s="8"/>
      <c r="AH1223" s="9"/>
      <c r="AI1223" s="8"/>
      <c r="AJ1223" s="8"/>
      <c r="AK1223" s="9"/>
    </row>
    <row r="1224" spans="32:37" x14ac:dyDescent="0.3">
      <c r="AF1224" s="8"/>
      <c r="AG1224" s="8"/>
      <c r="AH1224" s="9"/>
      <c r="AI1224" s="8"/>
      <c r="AJ1224" s="8"/>
      <c r="AK1224" s="9"/>
    </row>
    <row r="1225" spans="32:37" x14ac:dyDescent="0.3">
      <c r="AF1225" s="8"/>
      <c r="AG1225" s="8"/>
      <c r="AH1225" s="9"/>
      <c r="AI1225" s="8"/>
      <c r="AJ1225" s="8"/>
      <c r="AK1225" s="9"/>
    </row>
    <row r="1226" spans="32:37" x14ac:dyDescent="0.3">
      <c r="AF1226" s="8"/>
      <c r="AG1226" s="8"/>
      <c r="AH1226" s="9"/>
      <c r="AI1226" s="8"/>
      <c r="AJ1226" s="8"/>
      <c r="AK1226" s="9"/>
    </row>
    <row r="1227" spans="32:37" x14ac:dyDescent="0.3">
      <c r="AF1227" s="8"/>
      <c r="AG1227" s="8"/>
      <c r="AH1227" s="9"/>
      <c r="AI1227" s="8"/>
      <c r="AJ1227" s="8"/>
      <c r="AK1227" s="9"/>
    </row>
    <row r="1228" spans="32:37" x14ac:dyDescent="0.3">
      <c r="AF1228" s="8"/>
      <c r="AG1228" s="8"/>
      <c r="AH1228" s="9"/>
      <c r="AI1228" s="8"/>
      <c r="AJ1228" s="8"/>
      <c r="AK1228" s="9"/>
    </row>
    <row r="1229" spans="32:37" x14ac:dyDescent="0.3">
      <c r="AF1229" s="8"/>
      <c r="AG1229" s="8"/>
      <c r="AH1229" s="9"/>
      <c r="AI1229" s="8"/>
      <c r="AJ1229" s="8"/>
      <c r="AK1229" s="9"/>
    </row>
    <row r="1230" spans="32:37" x14ac:dyDescent="0.3">
      <c r="AF1230" s="8"/>
      <c r="AG1230" s="8"/>
      <c r="AH1230" s="9"/>
      <c r="AI1230" s="8"/>
      <c r="AJ1230" s="8"/>
      <c r="AK1230" s="9"/>
    </row>
    <row r="1231" spans="32:37" x14ac:dyDescent="0.3">
      <c r="AF1231" s="8"/>
      <c r="AG1231" s="8"/>
      <c r="AH1231" s="9"/>
      <c r="AI1231" s="8"/>
      <c r="AJ1231" s="8"/>
      <c r="AK1231" s="9"/>
    </row>
    <row r="1232" spans="32:37" x14ac:dyDescent="0.3">
      <c r="AF1232" s="8"/>
      <c r="AG1232" s="8"/>
      <c r="AH1232" s="9"/>
      <c r="AI1232" s="8"/>
      <c r="AJ1232" s="8"/>
      <c r="AK1232" s="9"/>
    </row>
    <row r="1233" spans="32:37" x14ac:dyDescent="0.3">
      <c r="AF1233" s="8"/>
      <c r="AG1233" s="8"/>
      <c r="AH1233" s="9"/>
      <c r="AI1233" s="8"/>
      <c r="AJ1233" s="8"/>
      <c r="AK1233" s="9"/>
    </row>
    <row r="1234" spans="32:37" x14ac:dyDescent="0.3">
      <c r="AF1234" s="8"/>
      <c r="AG1234" s="8"/>
      <c r="AH1234" s="9"/>
      <c r="AI1234" s="8"/>
      <c r="AJ1234" s="8"/>
      <c r="AK1234" s="9"/>
    </row>
    <row r="1235" spans="32:37" x14ac:dyDescent="0.3">
      <c r="AF1235" s="8"/>
      <c r="AG1235" s="8"/>
      <c r="AH1235" s="9"/>
      <c r="AI1235" s="8"/>
      <c r="AJ1235" s="8"/>
      <c r="AK1235" s="9"/>
    </row>
    <row r="1236" spans="32:37" x14ac:dyDescent="0.3">
      <c r="AF1236" s="8"/>
      <c r="AG1236" s="8"/>
      <c r="AH1236" s="9"/>
      <c r="AI1236" s="8"/>
      <c r="AJ1236" s="8"/>
      <c r="AK1236" s="9"/>
    </row>
    <row r="1237" spans="32:37" x14ac:dyDescent="0.3">
      <c r="AF1237" s="8"/>
      <c r="AG1237" s="8"/>
      <c r="AH1237" s="9"/>
      <c r="AI1237" s="8"/>
      <c r="AJ1237" s="8"/>
      <c r="AK1237" s="9"/>
    </row>
    <row r="1238" spans="32:37" x14ac:dyDescent="0.3">
      <c r="AF1238" s="8"/>
      <c r="AG1238" s="8"/>
      <c r="AH1238" s="9"/>
      <c r="AI1238" s="8"/>
      <c r="AJ1238" s="8"/>
      <c r="AK1238" s="9"/>
    </row>
    <row r="1239" spans="32:37" x14ac:dyDescent="0.3">
      <c r="AF1239" s="8"/>
      <c r="AG1239" s="8"/>
      <c r="AH1239" s="9"/>
      <c r="AI1239" s="8"/>
      <c r="AJ1239" s="8"/>
      <c r="AK1239" s="9"/>
    </row>
    <row r="1240" spans="32:37" x14ac:dyDescent="0.3">
      <c r="AF1240" s="8"/>
      <c r="AG1240" s="8"/>
      <c r="AH1240" s="9"/>
      <c r="AI1240" s="8"/>
      <c r="AJ1240" s="8"/>
      <c r="AK1240" s="9"/>
    </row>
    <row r="1241" spans="32:37" x14ac:dyDescent="0.3">
      <c r="AF1241" s="8"/>
      <c r="AG1241" s="8"/>
      <c r="AH1241" s="9"/>
      <c r="AI1241" s="8"/>
      <c r="AJ1241" s="8"/>
      <c r="AK1241" s="9"/>
    </row>
    <row r="1242" spans="32:37" x14ac:dyDescent="0.3">
      <c r="AF1242" s="8"/>
      <c r="AG1242" s="8"/>
      <c r="AH1242" s="9"/>
      <c r="AI1242" s="8"/>
      <c r="AJ1242" s="8"/>
      <c r="AK1242" s="9"/>
    </row>
    <row r="1243" spans="32:37" x14ac:dyDescent="0.3">
      <c r="AF1243" s="8"/>
      <c r="AG1243" s="8"/>
      <c r="AH1243" s="9"/>
      <c r="AI1243" s="8"/>
      <c r="AJ1243" s="8"/>
      <c r="AK1243" s="9"/>
    </row>
    <row r="1244" spans="32:37" x14ac:dyDescent="0.3">
      <c r="AF1244" s="8"/>
      <c r="AG1244" s="8"/>
      <c r="AH1244" s="9"/>
      <c r="AI1244" s="8"/>
      <c r="AJ1244" s="8"/>
      <c r="AK1244" s="9"/>
    </row>
    <row r="1245" spans="32:37" x14ac:dyDescent="0.3">
      <c r="AF1245" s="8"/>
      <c r="AG1245" s="8"/>
      <c r="AH1245" s="9"/>
      <c r="AI1245" s="8"/>
      <c r="AJ1245" s="8"/>
      <c r="AK1245" s="9"/>
    </row>
    <row r="1246" spans="32:37" x14ac:dyDescent="0.3">
      <c r="AF1246" s="8"/>
      <c r="AG1246" s="8"/>
      <c r="AH1246" s="9"/>
      <c r="AI1246" s="8"/>
      <c r="AJ1246" s="8"/>
      <c r="AK1246" s="9"/>
    </row>
    <row r="1247" spans="32:37" x14ac:dyDescent="0.3">
      <c r="AF1247" s="8"/>
      <c r="AG1247" s="8"/>
      <c r="AH1247" s="9"/>
      <c r="AI1247" s="8"/>
      <c r="AJ1247" s="8"/>
      <c r="AK1247" s="9"/>
    </row>
    <row r="1248" spans="32:37" x14ac:dyDescent="0.3">
      <c r="AF1248" s="8"/>
      <c r="AG1248" s="8"/>
      <c r="AH1248" s="9"/>
      <c r="AI1248" s="8"/>
      <c r="AJ1248" s="8"/>
      <c r="AK1248" s="9"/>
    </row>
    <row r="1249" spans="32:37" x14ac:dyDescent="0.3">
      <c r="AF1249" s="8"/>
      <c r="AG1249" s="8"/>
      <c r="AH1249" s="9"/>
      <c r="AI1249" s="8"/>
      <c r="AJ1249" s="8"/>
      <c r="AK1249" s="9"/>
    </row>
    <row r="1250" spans="32:37" x14ac:dyDescent="0.3">
      <c r="AF1250" s="8"/>
      <c r="AG1250" s="8"/>
      <c r="AH1250" s="9"/>
      <c r="AI1250" s="8"/>
      <c r="AJ1250" s="8"/>
      <c r="AK1250" s="9"/>
    </row>
    <row r="1251" spans="32:37" x14ac:dyDescent="0.3">
      <c r="AF1251" s="8"/>
      <c r="AG1251" s="8"/>
      <c r="AH1251" s="9"/>
      <c r="AI1251" s="8"/>
      <c r="AJ1251" s="8"/>
      <c r="AK1251" s="9"/>
    </row>
    <row r="1252" spans="32:37" x14ac:dyDescent="0.3">
      <c r="AF1252" s="8"/>
      <c r="AG1252" s="8"/>
      <c r="AH1252" s="9"/>
      <c r="AI1252" s="8"/>
      <c r="AJ1252" s="8"/>
      <c r="AK1252" s="9"/>
    </row>
    <row r="1253" spans="32:37" x14ac:dyDescent="0.3">
      <c r="AF1253" s="8"/>
      <c r="AG1253" s="8"/>
      <c r="AH1253" s="9"/>
      <c r="AI1253" s="8"/>
      <c r="AJ1253" s="8"/>
      <c r="AK1253" s="9"/>
    </row>
    <row r="1254" spans="32:37" x14ac:dyDescent="0.3">
      <c r="AF1254" s="8"/>
      <c r="AG1254" s="8"/>
      <c r="AH1254" s="9"/>
      <c r="AI1254" s="8"/>
      <c r="AJ1254" s="8"/>
      <c r="AK1254" s="9"/>
    </row>
    <row r="1255" spans="32:37" x14ac:dyDescent="0.3">
      <c r="AF1255" s="8"/>
      <c r="AG1255" s="8"/>
      <c r="AH1255" s="9"/>
      <c r="AI1255" s="8"/>
      <c r="AJ1255" s="8"/>
      <c r="AK1255" s="9"/>
    </row>
    <row r="1256" spans="32:37" x14ac:dyDescent="0.3">
      <c r="AF1256" s="8"/>
      <c r="AG1256" s="8"/>
      <c r="AH1256" s="9"/>
      <c r="AI1256" s="8"/>
      <c r="AJ1256" s="8"/>
      <c r="AK1256" s="9"/>
    </row>
    <row r="1257" spans="32:37" x14ac:dyDescent="0.3">
      <c r="AF1257" s="8"/>
      <c r="AG1257" s="8"/>
      <c r="AH1257" s="9"/>
      <c r="AI1257" s="8"/>
      <c r="AJ1257" s="8"/>
      <c r="AK1257" s="9"/>
    </row>
    <row r="1258" spans="32:37" x14ac:dyDescent="0.3">
      <c r="AF1258" s="8"/>
      <c r="AG1258" s="8"/>
      <c r="AH1258" s="9"/>
      <c r="AI1258" s="8"/>
      <c r="AJ1258" s="8"/>
      <c r="AK1258" s="9"/>
    </row>
    <row r="1259" spans="32:37" x14ac:dyDescent="0.3">
      <c r="AF1259" s="8"/>
      <c r="AG1259" s="8"/>
      <c r="AH1259" s="9"/>
      <c r="AI1259" s="8"/>
      <c r="AJ1259" s="8"/>
      <c r="AK1259" s="9"/>
    </row>
    <row r="1260" spans="32:37" x14ac:dyDescent="0.3">
      <c r="AF1260" s="8"/>
      <c r="AG1260" s="8"/>
      <c r="AH1260" s="9"/>
      <c r="AI1260" s="8"/>
      <c r="AJ1260" s="8"/>
      <c r="AK1260" s="9"/>
    </row>
    <row r="1261" spans="32:37" x14ac:dyDescent="0.3">
      <c r="AF1261" s="8"/>
      <c r="AG1261" s="8"/>
      <c r="AH1261" s="9"/>
      <c r="AI1261" s="8"/>
      <c r="AJ1261" s="8"/>
      <c r="AK1261" s="9"/>
    </row>
    <row r="1262" spans="32:37" x14ac:dyDescent="0.3">
      <c r="AF1262" s="8"/>
      <c r="AG1262" s="8"/>
      <c r="AH1262" s="9"/>
      <c r="AI1262" s="8"/>
      <c r="AJ1262" s="8"/>
      <c r="AK1262" s="9"/>
    </row>
    <row r="1263" spans="32:37" x14ac:dyDescent="0.3">
      <c r="AF1263" s="8"/>
      <c r="AG1263" s="8"/>
      <c r="AH1263" s="9"/>
      <c r="AI1263" s="8"/>
      <c r="AJ1263" s="8"/>
      <c r="AK1263" s="9"/>
    </row>
    <row r="1264" spans="32:37" x14ac:dyDescent="0.3">
      <c r="AF1264" s="8"/>
      <c r="AG1264" s="8"/>
      <c r="AH1264" s="9"/>
      <c r="AI1264" s="8"/>
      <c r="AJ1264" s="8"/>
      <c r="AK1264" s="9"/>
    </row>
    <row r="1265" spans="32:37" x14ac:dyDescent="0.3">
      <c r="AF1265" s="8"/>
      <c r="AG1265" s="8"/>
      <c r="AH1265" s="9"/>
      <c r="AI1265" s="8"/>
      <c r="AJ1265" s="8"/>
      <c r="AK1265" s="9"/>
    </row>
    <row r="1266" spans="32:37" x14ac:dyDescent="0.3">
      <c r="AF1266" s="8"/>
      <c r="AG1266" s="8"/>
      <c r="AH1266" s="9"/>
      <c r="AI1266" s="8"/>
      <c r="AJ1266" s="8"/>
      <c r="AK1266" s="9"/>
    </row>
    <row r="1267" spans="32:37" x14ac:dyDescent="0.3">
      <c r="AF1267" s="8"/>
      <c r="AG1267" s="8"/>
      <c r="AH1267" s="9"/>
      <c r="AI1267" s="8"/>
      <c r="AJ1267" s="8"/>
      <c r="AK1267" s="9"/>
    </row>
    <row r="1268" spans="32:37" x14ac:dyDescent="0.3">
      <c r="AF1268" s="8"/>
      <c r="AG1268" s="8"/>
      <c r="AH1268" s="9"/>
      <c r="AI1268" s="8"/>
      <c r="AJ1268" s="8"/>
      <c r="AK1268" s="9"/>
    </row>
    <row r="1269" spans="32:37" x14ac:dyDescent="0.3">
      <c r="AF1269" s="8"/>
      <c r="AG1269" s="8"/>
      <c r="AH1269" s="9"/>
      <c r="AI1269" s="8"/>
      <c r="AJ1269" s="8"/>
      <c r="AK1269" s="9"/>
    </row>
    <row r="1270" spans="32:37" x14ac:dyDescent="0.3">
      <c r="AF1270" s="8"/>
      <c r="AG1270" s="8"/>
      <c r="AH1270" s="9"/>
      <c r="AI1270" s="8"/>
      <c r="AJ1270" s="8"/>
      <c r="AK1270" s="9"/>
    </row>
    <row r="1271" spans="32:37" x14ac:dyDescent="0.3">
      <c r="AF1271" s="8"/>
      <c r="AG1271" s="8"/>
      <c r="AH1271" s="9"/>
      <c r="AI1271" s="8"/>
      <c r="AJ1271" s="8"/>
      <c r="AK1271" s="9"/>
    </row>
    <row r="1272" spans="32:37" x14ac:dyDescent="0.3">
      <c r="AF1272" s="8"/>
      <c r="AG1272" s="8"/>
      <c r="AH1272" s="9"/>
      <c r="AI1272" s="8"/>
      <c r="AJ1272" s="8"/>
      <c r="AK1272" s="9"/>
    </row>
    <row r="1273" spans="32:37" x14ac:dyDescent="0.3">
      <c r="AF1273" s="8"/>
      <c r="AG1273" s="8"/>
      <c r="AH1273" s="9"/>
      <c r="AI1273" s="8"/>
      <c r="AJ1273" s="8"/>
      <c r="AK1273" s="9"/>
    </row>
    <row r="1274" spans="32:37" x14ac:dyDescent="0.3">
      <c r="AF1274" s="8"/>
      <c r="AG1274" s="8"/>
      <c r="AH1274" s="9"/>
      <c r="AI1274" s="8"/>
      <c r="AJ1274" s="8"/>
      <c r="AK1274" s="9"/>
    </row>
    <row r="1275" spans="32:37" x14ac:dyDescent="0.3">
      <c r="AF1275" s="8"/>
      <c r="AG1275" s="8"/>
      <c r="AH1275" s="9"/>
      <c r="AI1275" s="8"/>
      <c r="AJ1275" s="8"/>
      <c r="AK1275" s="9"/>
    </row>
    <row r="1276" spans="32:37" x14ac:dyDescent="0.3">
      <c r="AF1276" s="8"/>
      <c r="AG1276" s="8"/>
      <c r="AH1276" s="9"/>
      <c r="AI1276" s="8"/>
      <c r="AJ1276" s="8"/>
      <c r="AK1276" s="9"/>
    </row>
    <row r="1277" spans="32:37" x14ac:dyDescent="0.3">
      <c r="AF1277" s="8"/>
      <c r="AG1277" s="8"/>
      <c r="AH1277" s="9"/>
      <c r="AI1277" s="8"/>
      <c r="AJ1277" s="8"/>
      <c r="AK1277" s="9"/>
    </row>
    <row r="1278" spans="32:37" x14ac:dyDescent="0.3">
      <c r="AF1278" s="8"/>
      <c r="AG1278" s="8"/>
      <c r="AH1278" s="9"/>
      <c r="AI1278" s="8"/>
      <c r="AJ1278" s="8"/>
      <c r="AK1278" s="9"/>
    </row>
    <row r="1279" spans="32:37" x14ac:dyDescent="0.3">
      <c r="AF1279" s="8"/>
      <c r="AG1279" s="8"/>
      <c r="AH1279" s="9"/>
      <c r="AI1279" s="8"/>
      <c r="AJ1279" s="8"/>
      <c r="AK1279" s="9"/>
    </row>
    <row r="1280" spans="32:37" x14ac:dyDescent="0.3">
      <c r="AF1280" s="8"/>
      <c r="AG1280" s="8"/>
      <c r="AH1280" s="9"/>
      <c r="AI1280" s="8"/>
      <c r="AJ1280" s="8"/>
      <c r="AK1280" s="9"/>
    </row>
    <row r="1281" spans="32:37" x14ac:dyDescent="0.3">
      <c r="AF1281" s="8"/>
      <c r="AG1281" s="8"/>
      <c r="AH1281" s="9"/>
      <c r="AI1281" s="8"/>
      <c r="AJ1281" s="8"/>
      <c r="AK1281" s="9"/>
    </row>
    <row r="1282" spans="32:37" x14ac:dyDescent="0.3">
      <c r="AF1282" s="8"/>
      <c r="AG1282" s="8"/>
      <c r="AH1282" s="9"/>
      <c r="AI1282" s="8"/>
      <c r="AJ1282" s="8"/>
      <c r="AK1282" s="9"/>
    </row>
    <row r="1283" spans="32:37" x14ac:dyDescent="0.3">
      <c r="AF1283" s="8"/>
      <c r="AG1283" s="8"/>
      <c r="AH1283" s="9"/>
      <c r="AI1283" s="8"/>
      <c r="AJ1283" s="8"/>
      <c r="AK1283" s="9"/>
    </row>
    <row r="1284" spans="32:37" x14ac:dyDescent="0.3">
      <c r="AF1284" s="8"/>
      <c r="AG1284" s="8"/>
      <c r="AH1284" s="9"/>
      <c r="AI1284" s="8"/>
      <c r="AJ1284" s="8"/>
      <c r="AK1284" s="9"/>
    </row>
    <row r="1285" spans="32:37" x14ac:dyDescent="0.3">
      <c r="AF1285" s="8"/>
      <c r="AG1285" s="8"/>
      <c r="AH1285" s="9"/>
      <c r="AI1285" s="8"/>
      <c r="AJ1285" s="8"/>
      <c r="AK1285" s="9"/>
    </row>
    <row r="1286" spans="32:37" x14ac:dyDescent="0.3">
      <c r="AF1286" s="8"/>
      <c r="AG1286" s="8"/>
      <c r="AH1286" s="9"/>
      <c r="AI1286" s="8"/>
      <c r="AJ1286" s="8"/>
      <c r="AK1286" s="9"/>
    </row>
    <row r="1287" spans="32:37" x14ac:dyDescent="0.3">
      <c r="AF1287" s="8"/>
      <c r="AG1287" s="8"/>
      <c r="AH1287" s="9"/>
      <c r="AI1287" s="8"/>
      <c r="AJ1287" s="8"/>
      <c r="AK1287" s="9"/>
    </row>
    <row r="1288" spans="32:37" x14ac:dyDescent="0.3">
      <c r="AF1288" s="8"/>
      <c r="AG1288" s="8"/>
      <c r="AH1288" s="9"/>
      <c r="AI1288" s="8"/>
      <c r="AJ1288" s="8"/>
      <c r="AK1288" s="9"/>
    </row>
    <row r="1289" spans="32:37" x14ac:dyDescent="0.3">
      <c r="AF1289" s="8"/>
      <c r="AG1289" s="8"/>
      <c r="AH1289" s="9"/>
      <c r="AI1289" s="8"/>
      <c r="AJ1289" s="8"/>
      <c r="AK1289" s="9"/>
    </row>
    <row r="1290" spans="32:37" x14ac:dyDescent="0.3">
      <c r="AF1290" s="8"/>
      <c r="AG1290" s="8"/>
      <c r="AH1290" s="9"/>
      <c r="AI1290" s="8"/>
      <c r="AJ1290" s="8"/>
      <c r="AK1290" s="9"/>
    </row>
    <row r="1291" spans="32:37" x14ac:dyDescent="0.3">
      <c r="AF1291" s="8"/>
      <c r="AG1291" s="8"/>
      <c r="AH1291" s="9"/>
      <c r="AI1291" s="8"/>
      <c r="AJ1291" s="8"/>
      <c r="AK1291" s="9"/>
    </row>
    <row r="1292" spans="32:37" x14ac:dyDescent="0.3">
      <c r="AF1292" s="8"/>
      <c r="AG1292" s="8"/>
      <c r="AH1292" s="9"/>
      <c r="AI1292" s="8"/>
      <c r="AJ1292" s="8"/>
      <c r="AK1292" s="9"/>
    </row>
    <row r="1293" spans="32:37" x14ac:dyDescent="0.3">
      <c r="AF1293" s="8"/>
      <c r="AG1293" s="8"/>
      <c r="AH1293" s="9"/>
      <c r="AI1293" s="8"/>
      <c r="AJ1293" s="8"/>
      <c r="AK1293" s="9"/>
    </row>
    <row r="1294" spans="32:37" x14ac:dyDescent="0.3">
      <c r="AF1294" s="8"/>
      <c r="AG1294" s="8"/>
      <c r="AH1294" s="9"/>
      <c r="AI1294" s="8"/>
      <c r="AJ1294" s="8"/>
      <c r="AK1294" s="9"/>
    </row>
    <row r="1295" spans="32:37" x14ac:dyDescent="0.3">
      <c r="AF1295" s="8"/>
      <c r="AG1295" s="8"/>
      <c r="AH1295" s="9"/>
      <c r="AI1295" s="8"/>
      <c r="AJ1295" s="8"/>
      <c r="AK1295" s="9"/>
    </row>
    <row r="1296" spans="32:37" x14ac:dyDescent="0.3">
      <c r="AF1296" s="8"/>
      <c r="AG1296" s="8"/>
      <c r="AH1296" s="9"/>
      <c r="AI1296" s="8"/>
      <c r="AJ1296" s="8"/>
      <c r="AK1296" s="9"/>
    </row>
    <row r="1297" spans="32:37" x14ac:dyDescent="0.3">
      <c r="AF1297" s="8"/>
      <c r="AG1297" s="8"/>
      <c r="AH1297" s="9"/>
      <c r="AI1297" s="8"/>
      <c r="AJ1297" s="8"/>
      <c r="AK1297" s="9"/>
    </row>
    <row r="1298" spans="32:37" x14ac:dyDescent="0.3">
      <c r="AF1298" s="8"/>
      <c r="AG1298" s="8"/>
      <c r="AH1298" s="9"/>
      <c r="AI1298" s="8"/>
      <c r="AJ1298" s="8"/>
      <c r="AK1298" s="9"/>
    </row>
    <row r="1299" spans="32:37" x14ac:dyDescent="0.3">
      <c r="AF1299" s="8"/>
      <c r="AG1299" s="8"/>
      <c r="AH1299" s="9"/>
      <c r="AI1299" s="8"/>
      <c r="AJ1299" s="8"/>
      <c r="AK1299" s="9"/>
    </row>
    <row r="1300" spans="32:37" x14ac:dyDescent="0.3">
      <c r="AF1300" s="8"/>
      <c r="AG1300" s="8"/>
      <c r="AH1300" s="9"/>
      <c r="AI1300" s="8"/>
      <c r="AJ1300" s="8"/>
      <c r="AK1300" s="9"/>
    </row>
    <row r="1301" spans="32:37" x14ac:dyDescent="0.3">
      <c r="AF1301" s="8"/>
      <c r="AG1301" s="8"/>
      <c r="AH1301" s="9"/>
      <c r="AI1301" s="8"/>
      <c r="AJ1301" s="8"/>
      <c r="AK1301" s="9"/>
    </row>
    <row r="1302" spans="32:37" x14ac:dyDescent="0.3">
      <c r="AF1302" s="8"/>
      <c r="AG1302" s="8"/>
      <c r="AH1302" s="9"/>
      <c r="AI1302" s="8"/>
      <c r="AJ1302" s="8"/>
      <c r="AK1302" s="9"/>
    </row>
    <row r="1303" spans="32:37" x14ac:dyDescent="0.3">
      <c r="AF1303" s="8"/>
      <c r="AG1303" s="8"/>
      <c r="AH1303" s="9"/>
      <c r="AI1303" s="8"/>
      <c r="AJ1303" s="8"/>
      <c r="AK1303" s="9"/>
    </row>
    <row r="1304" spans="32:37" x14ac:dyDescent="0.3">
      <c r="AF1304" s="8"/>
      <c r="AG1304" s="8"/>
      <c r="AH1304" s="9"/>
      <c r="AI1304" s="8"/>
      <c r="AJ1304" s="8"/>
      <c r="AK1304" s="9"/>
    </row>
    <row r="1305" spans="32:37" x14ac:dyDescent="0.3">
      <c r="AF1305" s="8"/>
      <c r="AG1305" s="8"/>
      <c r="AH1305" s="9"/>
      <c r="AI1305" s="8"/>
      <c r="AJ1305" s="8"/>
      <c r="AK1305" s="9"/>
    </row>
    <row r="1306" spans="32:37" x14ac:dyDescent="0.3">
      <c r="AF1306" s="8"/>
      <c r="AG1306" s="8"/>
      <c r="AH1306" s="9"/>
      <c r="AI1306" s="8"/>
      <c r="AJ1306" s="8"/>
      <c r="AK1306" s="9"/>
    </row>
    <row r="1307" spans="32:37" x14ac:dyDescent="0.3">
      <c r="AF1307" s="8"/>
      <c r="AG1307" s="8"/>
      <c r="AH1307" s="9"/>
      <c r="AI1307" s="8"/>
      <c r="AJ1307" s="8"/>
      <c r="AK1307" s="9"/>
    </row>
    <row r="1308" spans="32:37" x14ac:dyDescent="0.3">
      <c r="AF1308" s="8"/>
      <c r="AG1308" s="8"/>
      <c r="AH1308" s="9"/>
      <c r="AI1308" s="8"/>
      <c r="AJ1308" s="8"/>
      <c r="AK1308" s="9"/>
    </row>
    <row r="1309" spans="32:37" x14ac:dyDescent="0.3">
      <c r="AF1309" s="8"/>
      <c r="AG1309" s="8"/>
      <c r="AH1309" s="9"/>
      <c r="AI1309" s="8"/>
      <c r="AJ1309" s="8"/>
      <c r="AK1309" s="9"/>
    </row>
    <row r="1310" spans="32:37" x14ac:dyDescent="0.3">
      <c r="AF1310" s="8"/>
      <c r="AG1310" s="8"/>
      <c r="AH1310" s="9"/>
      <c r="AI1310" s="8"/>
      <c r="AJ1310" s="8"/>
      <c r="AK1310" s="9"/>
    </row>
    <row r="1311" spans="32:37" x14ac:dyDescent="0.3">
      <c r="AF1311" s="8"/>
      <c r="AG1311" s="8"/>
      <c r="AH1311" s="9"/>
      <c r="AI1311" s="8"/>
      <c r="AJ1311" s="8"/>
      <c r="AK1311" s="9"/>
    </row>
    <row r="1312" spans="32:37" x14ac:dyDescent="0.3">
      <c r="AF1312" s="8"/>
      <c r="AG1312" s="8"/>
      <c r="AH1312" s="9"/>
      <c r="AI1312" s="8"/>
      <c r="AJ1312" s="8"/>
      <c r="AK1312" s="9"/>
    </row>
    <row r="1313" spans="32:37" x14ac:dyDescent="0.3">
      <c r="AF1313" s="8"/>
      <c r="AG1313" s="8"/>
      <c r="AH1313" s="9"/>
      <c r="AI1313" s="8"/>
      <c r="AJ1313" s="8"/>
      <c r="AK1313" s="9"/>
    </row>
    <row r="1314" spans="32:37" x14ac:dyDescent="0.3">
      <c r="AF1314" s="8"/>
      <c r="AG1314" s="8"/>
      <c r="AH1314" s="9"/>
      <c r="AI1314" s="8"/>
      <c r="AJ1314" s="8"/>
      <c r="AK1314" s="9"/>
    </row>
    <row r="1315" spans="32:37" x14ac:dyDescent="0.3">
      <c r="AF1315" s="8"/>
      <c r="AG1315" s="8"/>
      <c r="AH1315" s="9"/>
      <c r="AI1315" s="8"/>
      <c r="AJ1315" s="8"/>
      <c r="AK1315" s="9"/>
    </row>
    <row r="1316" spans="32:37" x14ac:dyDescent="0.3">
      <c r="AF1316" s="8"/>
      <c r="AG1316" s="8"/>
      <c r="AH1316" s="9"/>
      <c r="AI1316" s="8"/>
      <c r="AJ1316" s="8"/>
      <c r="AK1316" s="9"/>
    </row>
    <row r="1317" spans="32:37" x14ac:dyDescent="0.3">
      <c r="AF1317" s="8"/>
      <c r="AG1317" s="8"/>
      <c r="AH1317" s="9"/>
      <c r="AI1317" s="8"/>
      <c r="AJ1317" s="8"/>
      <c r="AK1317" s="9"/>
    </row>
    <row r="1318" spans="32:37" x14ac:dyDescent="0.3">
      <c r="AF1318" s="8"/>
      <c r="AG1318" s="8"/>
      <c r="AH1318" s="9"/>
      <c r="AI1318" s="8"/>
      <c r="AJ1318" s="8"/>
      <c r="AK1318" s="9"/>
    </row>
    <row r="1319" spans="32:37" x14ac:dyDescent="0.3">
      <c r="AF1319" s="8"/>
      <c r="AG1319" s="8"/>
      <c r="AH1319" s="9"/>
      <c r="AI1319" s="8"/>
      <c r="AJ1319" s="8"/>
      <c r="AK1319" s="9"/>
    </row>
    <row r="1320" spans="32:37" x14ac:dyDescent="0.3">
      <c r="AF1320" s="8"/>
      <c r="AG1320" s="8"/>
      <c r="AH1320" s="9"/>
      <c r="AI1320" s="8"/>
      <c r="AJ1320" s="8"/>
      <c r="AK1320" s="9"/>
    </row>
    <row r="1321" spans="32:37" x14ac:dyDescent="0.3">
      <c r="AF1321" s="8"/>
      <c r="AG1321" s="8"/>
      <c r="AH1321" s="9"/>
      <c r="AI1321" s="8"/>
      <c r="AJ1321" s="8"/>
      <c r="AK1321" s="9"/>
    </row>
    <row r="1322" spans="32:37" x14ac:dyDescent="0.3">
      <c r="AF1322" s="8"/>
      <c r="AG1322" s="8"/>
      <c r="AH1322" s="9"/>
      <c r="AI1322" s="8"/>
      <c r="AJ1322" s="8"/>
      <c r="AK1322" s="9"/>
    </row>
    <row r="1323" spans="32:37" x14ac:dyDescent="0.3">
      <c r="AF1323" s="8"/>
      <c r="AG1323" s="8"/>
      <c r="AH1323" s="9"/>
      <c r="AI1323" s="8"/>
      <c r="AJ1323" s="8"/>
      <c r="AK1323" s="9"/>
    </row>
    <row r="1324" spans="32:37" x14ac:dyDescent="0.3">
      <c r="AF1324" s="8"/>
      <c r="AG1324" s="8"/>
      <c r="AH1324" s="9"/>
      <c r="AI1324" s="8"/>
      <c r="AJ1324" s="8"/>
      <c r="AK1324" s="9"/>
    </row>
    <row r="1325" spans="32:37" x14ac:dyDescent="0.3">
      <c r="AF1325" s="8"/>
      <c r="AG1325" s="8"/>
      <c r="AH1325" s="9"/>
      <c r="AI1325" s="8"/>
      <c r="AJ1325" s="8"/>
      <c r="AK1325" s="9"/>
    </row>
    <row r="1326" spans="32:37" x14ac:dyDescent="0.3">
      <c r="AF1326" s="8"/>
      <c r="AG1326" s="8"/>
      <c r="AH1326" s="9"/>
      <c r="AI1326" s="8"/>
      <c r="AJ1326" s="8"/>
      <c r="AK1326" s="9"/>
    </row>
    <row r="1327" spans="32:37" x14ac:dyDescent="0.3">
      <c r="AF1327" s="8"/>
      <c r="AG1327" s="8"/>
      <c r="AH1327" s="9"/>
      <c r="AI1327" s="8"/>
      <c r="AJ1327" s="8"/>
      <c r="AK1327" s="9"/>
    </row>
    <row r="1328" spans="32:37" x14ac:dyDescent="0.3">
      <c r="AF1328" s="8"/>
      <c r="AG1328" s="8"/>
      <c r="AH1328" s="9"/>
      <c r="AI1328" s="8"/>
      <c r="AJ1328" s="8"/>
      <c r="AK1328" s="9"/>
    </row>
    <row r="1329" spans="32:37" x14ac:dyDescent="0.3">
      <c r="AF1329" s="8"/>
      <c r="AG1329" s="8"/>
      <c r="AH1329" s="9"/>
      <c r="AI1329" s="8"/>
      <c r="AJ1329" s="8"/>
      <c r="AK1329" s="9"/>
    </row>
    <row r="1330" spans="32:37" x14ac:dyDescent="0.3">
      <c r="AF1330" s="8"/>
      <c r="AG1330" s="8"/>
      <c r="AH1330" s="9"/>
      <c r="AI1330" s="8"/>
      <c r="AJ1330" s="8"/>
      <c r="AK1330" s="9"/>
    </row>
    <row r="1331" spans="32:37" x14ac:dyDescent="0.3">
      <c r="AF1331" s="8"/>
      <c r="AG1331" s="8"/>
      <c r="AH1331" s="9"/>
      <c r="AI1331" s="8"/>
      <c r="AJ1331" s="8"/>
      <c r="AK1331" s="9"/>
    </row>
    <row r="1332" spans="32:37" x14ac:dyDescent="0.3">
      <c r="AF1332" s="8"/>
      <c r="AG1332" s="8"/>
      <c r="AH1332" s="9"/>
      <c r="AI1332" s="8"/>
      <c r="AJ1332" s="8"/>
      <c r="AK1332" s="9"/>
    </row>
    <row r="1333" spans="32:37" x14ac:dyDescent="0.3">
      <c r="AF1333" s="8"/>
      <c r="AG1333" s="8"/>
      <c r="AH1333" s="9"/>
      <c r="AI1333" s="8"/>
      <c r="AJ1333" s="8"/>
      <c r="AK1333" s="9"/>
    </row>
    <row r="1334" spans="32:37" x14ac:dyDescent="0.3">
      <c r="AF1334" s="8"/>
      <c r="AG1334" s="8"/>
      <c r="AH1334" s="9"/>
      <c r="AI1334" s="8"/>
      <c r="AJ1334" s="8"/>
      <c r="AK1334" s="9"/>
    </row>
    <row r="1335" spans="32:37" x14ac:dyDescent="0.3">
      <c r="AF1335" s="8"/>
      <c r="AG1335" s="8"/>
      <c r="AH1335" s="9"/>
      <c r="AI1335" s="8"/>
      <c r="AJ1335" s="8"/>
      <c r="AK1335" s="9"/>
    </row>
    <row r="1336" spans="32:37" x14ac:dyDescent="0.3">
      <c r="AF1336" s="8"/>
      <c r="AG1336" s="8"/>
      <c r="AH1336" s="9"/>
      <c r="AI1336" s="8"/>
      <c r="AJ1336" s="8"/>
      <c r="AK1336" s="9"/>
    </row>
    <row r="1337" spans="32:37" x14ac:dyDescent="0.3">
      <c r="AF1337" s="8"/>
      <c r="AG1337" s="8"/>
      <c r="AH1337" s="9"/>
      <c r="AI1337" s="8"/>
      <c r="AJ1337" s="8"/>
      <c r="AK1337" s="9"/>
    </row>
    <row r="1338" spans="32:37" x14ac:dyDescent="0.3">
      <c r="AF1338" s="8"/>
      <c r="AG1338" s="8"/>
      <c r="AH1338" s="9"/>
      <c r="AI1338" s="8"/>
      <c r="AJ1338" s="8"/>
      <c r="AK1338" s="9"/>
    </row>
    <row r="1339" spans="32:37" x14ac:dyDescent="0.3">
      <c r="AF1339" s="8"/>
      <c r="AG1339" s="8"/>
      <c r="AH1339" s="9"/>
      <c r="AI1339" s="8"/>
      <c r="AJ1339" s="8"/>
      <c r="AK1339" s="9"/>
    </row>
    <row r="1340" spans="32:37" x14ac:dyDescent="0.3">
      <c r="AF1340" s="8"/>
      <c r="AG1340" s="8"/>
      <c r="AH1340" s="9"/>
      <c r="AI1340" s="8"/>
      <c r="AJ1340" s="8"/>
      <c r="AK1340" s="9"/>
    </row>
    <row r="1341" spans="32:37" x14ac:dyDescent="0.3">
      <c r="AF1341" s="8"/>
      <c r="AG1341" s="8"/>
      <c r="AH1341" s="9"/>
      <c r="AI1341" s="8"/>
      <c r="AJ1341" s="8"/>
      <c r="AK1341" s="9"/>
    </row>
    <row r="1342" spans="32:37" x14ac:dyDescent="0.3">
      <c r="AF1342" s="8"/>
      <c r="AG1342" s="8"/>
      <c r="AH1342" s="9"/>
      <c r="AI1342" s="8"/>
      <c r="AJ1342" s="8"/>
      <c r="AK1342" s="9"/>
    </row>
    <row r="1343" spans="32:37" x14ac:dyDescent="0.3">
      <c r="AF1343" s="8"/>
      <c r="AG1343" s="8"/>
      <c r="AH1343" s="9"/>
      <c r="AI1343" s="8"/>
      <c r="AJ1343" s="8"/>
      <c r="AK1343" s="9"/>
    </row>
    <row r="1344" spans="32:37" x14ac:dyDescent="0.3">
      <c r="AF1344" s="8"/>
      <c r="AG1344" s="8"/>
      <c r="AH1344" s="9"/>
      <c r="AI1344" s="8"/>
      <c r="AJ1344" s="8"/>
      <c r="AK1344" s="9"/>
    </row>
    <row r="1345" spans="32:37" x14ac:dyDescent="0.3">
      <c r="AF1345" s="8"/>
      <c r="AG1345" s="8"/>
      <c r="AH1345" s="9"/>
      <c r="AI1345" s="8"/>
      <c r="AJ1345" s="8"/>
      <c r="AK1345" s="9"/>
    </row>
    <row r="1346" spans="32:37" x14ac:dyDescent="0.3">
      <c r="AF1346" s="8"/>
      <c r="AG1346" s="8"/>
      <c r="AH1346" s="9"/>
      <c r="AI1346" s="8"/>
      <c r="AJ1346" s="8"/>
      <c r="AK1346" s="9"/>
    </row>
    <row r="1347" spans="32:37" x14ac:dyDescent="0.3">
      <c r="AF1347" s="8"/>
      <c r="AG1347" s="8"/>
      <c r="AH1347" s="9"/>
      <c r="AI1347" s="8"/>
      <c r="AJ1347" s="8"/>
      <c r="AK1347" s="9"/>
    </row>
    <row r="1348" spans="32:37" x14ac:dyDescent="0.3">
      <c r="AF1348" s="8"/>
      <c r="AG1348" s="8"/>
      <c r="AH1348" s="9"/>
      <c r="AI1348" s="8"/>
      <c r="AJ1348" s="8"/>
      <c r="AK1348" s="9"/>
    </row>
    <row r="1349" spans="32:37" x14ac:dyDescent="0.3">
      <c r="AF1349" s="8"/>
      <c r="AG1349" s="8"/>
      <c r="AH1349" s="9"/>
      <c r="AI1349" s="8"/>
      <c r="AJ1349" s="8"/>
      <c r="AK1349" s="9"/>
    </row>
    <row r="1350" spans="32:37" x14ac:dyDescent="0.3">
      <c r="AF1350" s="8"/>
      <c r="AG1350" s="8"/>
      <c r="AH1350" s="9"/>
      <c r="AI1350" s="8"/>
      <c r="AJ1350" s="8"/>
      <c r="AK1350" s="9"/>
    </row>
    <row r="1351" spans="32:37" x14ac:dyDescent="0.3">
      <c r="AF1351" s="8"/>
      <c r="AG1351" s="8"/>
      <c r="AH1351" s="9"/>
      <c r="AI1351" s="8"/>
      <c r="AJ1351" s="8"/>
      <c r="AK1351" s="9"/>
    </row>
    <row r="1352" spans="32:37" x14ac:dyDescent="0.3">
      <c r="AF1352" s="8"/>
      <c r="AG1352" s="8"/>
      <c r="AH1352" s="9"/>
      <c r="AI1352" s="8"/>
      <c r="AJ1352" s="8"/>
      <c r="AK1352" s="9"/>
    </row>
    <row r="1353" spans="32:37" x14ac:dyDescent="0.3">
      <c r="AF1353" s="8"/>
      <c r="AG1353" s="8"/>
      <c r="AH1353" s="9"/>
      <c r="AI1353" s="8"/>
      <c r="AJ1353" s="8"/>
      <c r="AK1353" s="9"/>
    </row>
    <row r="1354" spans="32:37" x14ac:dyDescent="0.3">
      <c r="AF1354" s="8"/>
      <c r="AG1354" s="8"/>
      <c r="AH1354" s="9"/>
      <c r="AI1354" s="8"/>
      <c r="AJ1354" s="8"/>
      <c r="AK1354" s="9"/>
    </row>
    <row r="1355" spans="32:37" x14ac:dyDescent="0.3">
      <c r="AF1355" s="8"/>
      <c r="AG1355" s="8"/>
      <c r="AH1355" s="9"/>
      <c r="AI1355" s="8"/>
      <c r="AJ1355" s="8"/>
      <c r="AK1355" s="9"/>
    </row>
    <row r="1356" spans="32:37" x14ac:dyDescent="0.3">
      <c r="AF1356" s="8"/>
      <c r="AG1356" s="8"/>
      <c r="AH1356" s="9"/>
      <c r="AI1356" s="8"/>
      <c r="AJ1356" s="8"/>
      <c r="AK1356" s="9"/>
    </row>
    <row r="1357" spans="32:37" x14ac:dyDescent="0.3">
      <c r="AF1357" s="8"/>
      <c r="AG1357" s="8"/>
      <c r="AH1357" s="9"/>
      <c r="AI1357" s="8"/>
      <c r="AJ1357" s="8"/>
      <c r="AK1357" s="9"/>
    </row>
    <row r="1358" spans="32:37" x14ac:dyDescent="0.3">
      <c r="AF1358" s="8"/>
      <c r="AG1358" s="8"/>
      <c r="AH1358" s="9"/>
      <c r="AI1358" s="8"/>
      <c r="AJ1358" s="8"/>
      <c r="AK1358" s="9"/>
    </row>
    <row r="1359" spans="32:37" x14ac:dyDescent="0.3">
      <c r="AF1359" s="8"/>
      <c r="AG1359" s="8"/>
      <c r="AH1359" s="9"/>
      <c r="AI1359" s="8"/>
      <c r="AJ1359" s="8"/>
      <c r="AK1359" s="9"/>
    </row>
    <row r="1360" spans="32:37" x14ac:dyDescent="0.3">
      <c r="AF1360" s="8"/>
      <c r="AG1360" s="8"/>
      <c r="AH1360" s="9"/>
      <c r="AI1360" s="8"/>
      <c r="AJ1360" s="8"/>
      <c r="AK1360" s="9"/>
    </row>
    <row r="1361" spans="32:37" x14ac:dyDescent="0.3">
      <c r="AF1361" s="8"/>
      <c r="AG1361" s="8"/>
      <c r="AH1361" s="9"/>
      <c r="AI1361" s="8"/>
      <c r="AJ1361" s="8"/>
      <c r="AK1361" s="9"/>
    </row>
    <row r="1362" spans="32:37" x14ac:dyDescent="0.3">
      <c r="AF1362" s="8"/>
      <c r="AG1362" s="8"/>
      <c r="AH1362" s="9"/>
      <c r="AI1362" s="8"/>
      <c r="AJ1362" s="8"/>
      <c r="AK1362" s="9"/>
    </row>
    <row r="1363" spans="32:37" x14ac:dyDescent="0.3">
      <c r="AF1363" s="8"/>
      <c r="AG1363" s="8"/>
      <c r="AH1363" s="9"/>
      <c r="AI1363" s="8"/>
      <c r="AJ1363" s="8"/>
      <c r="AK1363" s="9"/>
    </row>
    <row r="1364" spans="32:37" x14ac:dyDescent="0.3">
      <c r="AF1364" s="8"/>
      <c r="AG1364" s="8"/>
      <c r="AH1364" s="9"/>
      <c r="AI1364" s="8"/>
      <c r="AJ1364" s="8"/>
      <c r="AK1364" s="9"/>
    </row>
    <row r="1365" spans="32:37" x14ac:dyDescent="0.3">
      <c r="AF1365" s="8"/>
      <c r="AG1365" s="8"/>
      <c r="AH1365" s="9"/>
      <c r="AI1365" s="8"/>
      <c r="AJ1365" s="8"/>
      <c r="AK1365" s="9"/>
    </row>
    <row r="1366" spans="32:37" x14ac:dyDescent="0.3">
      <c r="AF1366" s="8"/>
      <c r="AG1366" s="8"/>
      <c r="AH1366" s="9"/>
      <c r="AI1366" s="8"/>
      <c r="AJ1366" s="8"/>
      <c r="AK1366" s="9"/>
    </row>
    <row r="1367" spans="32:37" x14ac:dyDescent="0.3">
      <c r="AF1367" s="8"/>
      <c r="AG1367" s="8"/>
      <c r="AH1367" s="9"/>
      <c r="AI1367" s="8"/>
      <c r="AJ1367" s="8"/>
      <c r="AK1367" s="9"/>
    </row>
    <row r="1368" spans="32:37" x14ac:dyDescent="0.3">
      <c r="AF1368" s="8"/>
      <c r="AG1368" s="8"/>
      <c r="AH1368" s="9"/>
      <c r="AI1368" s="8"/>
      <c r="AJ1368" s="8"/>
      <c r="AK1368" s="9"/>
    </row>
    <row r="1369" spans="32:37" x14ac:dyDescent="0.3">
      <c r="AF1369" s="8"/>
      <c r="AG1369" s="8"/>
      <c r="AH1369" s="9"/>
      <c r="AI1369" s="8"/>
      <c r="AJ1369" s="8"/>
      <c r="AK1369" s="9"/>
    </row>
    <row r="1370" spans="32:37" x14ac:dyDescent="0.3">
      <c r="AF1370" s="8"/>
      <c r="AG1370" s="8"/>
      <c r="AH1370" s="9"/>
      <c r="AI1370" s="8"/>
      <c r="AJ1370" s="8"/>
      <c r="AK1370" s="9"/>
    </row>
    <row r="1371" spans="32:37" x14ac:dyDescent="0.3">
      <c r="AF1371" s="8"/>
      <c r="AG1371" s="8"/>
      <c r="AH1371" s="9"/>
      <c r="AI1371" s="8"/>
      <c r="AJ1371" s="8"/>
      <c r="AK1371" s="9"/>
    </row>
    <row r="1372" spans="32:37" x14ac:dyDescent="0.3">
      <c r="AF1372" s="8"/>
      <c r="AG1372" s="8"/>
      <c r="AH1372" s="9"/>
      <c r="AI1372" s="8"/>
      <c r="AJ1372" s="8"/>
      <c r="AK1372" s="9"/>
    </row>
    <row r="1373" spans="32:37" x14ac:dyDescent="0.3">
      <c r="AF1373" s="8"/>
      <c r="AG1373" s="8"/>
      <c r="AH1373" s="9"/>
      <c r="AI1373" s="8"/>
      <c r="AJ1373" s="8"/>
      <c r="AK1373" s="9"/>
    </row>
    <row r="1374" spans="32:37" x14ac:dyDescent="0.3">
      <c r="AF1374" s="8"/>
      <c r="AG1374" s="8"/>
      <c r="AH1374" s="9"/>
      <c r="AI1374" s="8"/>
      <c r="AJ1374" s="8"/>
      <c r="AK1374" s="9"/>
    </row>
    <row r="1375" spans="32:37" x14ac:dyDescent="0.3">
      <c r="AF1375" s="8"/>
      <c r="AG1375" s="8"/>
      <c r="AH1375" s="9"/>
      <c r="AI1375" s="8"/>
      <c r="AJ1375" s="8"/>
      <c r="AK1375" s="9"/>
    </row>
    <row r="1376" spans="32:37" x14ac:dyDescent="0.3">
      <c r="AF1376" s="8"/>
      <c r="AG1376" s="8"/>
      <c r="AH1376" s="9"/>
      <c r="AI1376" s="8"/>
      <c r="AJ1376" s="8"/>
      <c r="AK1376" s="9"/>
    </row>
    <row r="1377" spans="32:37" x14ac:dyDescent="0.3">
      <c r="AF1377" s="8"/>
      <c r="AG1377" s="8"/>
      <c r="AH1377" s="9"/>
      <c r="AI1377" s="8"/>
      <c r="AJ1377" s="8"/>
      <c r="AK1377" s="9"/>
    </row>
    <row r="1378" spans="32:37" x14ac:dyDescent="0.3">
      <c r="AF1378" s="8"/>
      <c r="AG1378" s="8"/>
      <c r="AH1378" s="9"/>
      <c r="AI1378" s="8"/>
      <c r="AJ1378" s="8"/>
      <c r="AK1378" s="9"/>
    </row>
    <row r="1379" spans="32:37" x14ac:dyDescent="0.3">
      <c r="AF1379" s="8"/>
      <c r="AG1379" s="8"/>
      <c r="AH1379" s="9"/>
      <c r="AI1379" s="8"/>
      <c r="AJ1379" s="8"/>
      <c r="AK1379" s="9"/>
    </row>
    <row r="1380" spans="32:37" x14ac:dyDescent="0.3">
      <c r="AF1380" s="8"/>
      <c r="AG1380" s="8"/>
      <c r="AH1380" s="9"/>
      <c r="AI1380" s="8"/>
      <c r="AJ1380" s="8"/>
      <c r="AK1380" s="9"/>
    </row>
    <row r="1381" spans="32:37" x14ac:dyDescent="0.3">
      <c r="AF1381" s="8"/>
      <c r="AG1381" s="8"/>
      <c r="AH1381" s="9"/>
      <c r="AI1381" s="8"/>
      <c r="AJ1381" s="8"/>
      <c r="AK1381" s="9"/>
    </row>
    <row r="1382" spans="32:37" x14ac:dyDescent="0.3">
      <c r="AF1382" s="8"/>
      <c r="AG1382" s="8"/>
      <c r="AH1382" s="9"/>
      <c r="AI1382" s="8"/>
      <c r="AJ1382" s="8"/>
      <c r="AK1382" s="9"/>
    </row>
    <row r="1383" spans="32:37" x14ac:dyDescent="0.3">
      <c r="AF1383" s="8"/>
      <c r="AG1383" s="8"/>
      <c r="AH1383" s="9"/>
      <c r="AI1383" s="8"/>
      <c r="AJ1383" s="8"/>
      <c r="AK1383" s="9"/>
    </row>
    <row r="1384" spans="32:37" x14ac:dyDescent="0.3">
      <c r="AF1384" s="8"/>
      <c r="AG1384" s="8"/>
      <c r="AH1384" s="9"/>
      <c r="AI1384" s="8"/>
      <c r="AJ1384" s="8"/>
      <c r="AK1384" s="9"/>
    </row>
    <row r="1385" spans="32:37" x14ac:dyDescent="0.3">
      <c r="AF1385" s="8"/>
      <c r="AG1385" s="8"/>
      <c r="AH1385" s="9"/>
      <c r="AI1385" s="8"/>
      <c r="AJ1385" s="8"/>
      <c r="AK1385" s="9"/>
    </row>
    <row r="1386" spans="32:37" x14ac:dyDescent="0.3">
      <c r="AF1386" s="8"/>
      <c r="AG1386" s="8"/>
      <c r="AH1386" s="9"/>
      <c r="AI1386" s="8"/>
      <c r="AJ1386" s="8"/>
      <c r="AK1386" s="9"/>
    </row>
    <row r="1387" spans="32:37" x14ac:dyDescent="0.3">
      <c r="AF1387" s="8"/>
      <c r="AG1387" s="8"/>
      <c r="AH1387" s="9"/>
      <c r="AI1387" s="8"/>
      <c r="AJ1387" s="8"/>
      <c r="AK1387" s="9"/>
    </row>
    <row r="1388" spans="32:37" x14ac:dyDescent="0.3">
      <c r="AF1388" s="8"/>
      <c r="AG1388" s="8"/>
      <c r="AH1388" s="9"/>
      <c r="AI1388" s="8"/>
      <c r="AJ1388" s="8"/>
      <c r="AK1388" s="9"/>
    </row>
    <row r="1389" spans="32:37" x14ac:dyDescent="0.3">
      <c r="AF1389" s="8"/>
      <c r="AG1389" s="8"/>
      <c r="AH1389" s="9"/>
      <c r="AI1389" s="8"/>
      <c r="AJ1389" s="8"/>
      <c r="AK1389" s="9"/>
    </row>
    <row r="1390" spans="32:37" x14ac:dyDescent="0.3">
      <c r="AF1390" s="8"/>
      <c r="AG1390" s="8"/>
      <c r="AH1390" s="9"/>
      <c r="AI1390" s="8"/>
      <c r="AJ1390" s="8"/>
      <c r="AK1390" s="9"/>
    </row>
    <row r="1391" spans="32:37" x14ac:dyDescent="0.3">
      <c r="AF1391" s="8"/>
      <c r="AG1391" s="8"/>
      <c r="AH1391" s="9"/>
      <c r="AI1391" s="8"/>
      <c r="AJ1391" s="8"/>
      <c r="AK1391" s="9"/>
    </row>
    <row r="1392" spans="32:37" x14ac:dyDescent="0.3">
      <c r="AF1392" s="8"/>
      <c r="AG1392" s="8"/>
      <c r="AH1392" s="9"/>
      <c r="AI1392" s="8"/>
      <c r="AJ1392" s="8"/>
      <c r="AK1392" s="9"/>
    </row>
    <row r="1393" spans="32:37" x14ac:dyDescent="0.3">
      <c r="AF1393" s="8"/>
      <c r="AG1393" s="8"/>
      <c r="AH1393" s="9"/>
      <c r="AI1393" s="8"/>
      <c r="AJ1393" s="8"/>
      <c r="AK1393" s="9"/>
    </row>
    <row r="1394" spans="32:37" x14ac:dyDescent="0.3">
      <c r="AF1394" s="8"/>
      <c r="AG1394" s="8"/>
      <c r="AH1394" s="9"/>
      <c r="AI1394" s="8"/>
      <c r="AJ1394" s="8"/>
      <c r="AK1394" s="9"/>
    </row>
    <row r="1395" spans="32:37" x14ac:dyDescent="0.3">
      <c r="AF1395" s="8"/>
      <c r="AG1395" s="8"/>
      <c r="AH1395" s="9"/>
      <c r="AI1395" s="8"/>
      <c r="AJ1395" s="8"/>
      <c r="AK1395" s="9"/>
    </row>
    <row r="1396" spans="32:37" x14ac:dyDescent="0.3">
      <c r="AF1396" s="8"/>
      <c r="AG1396" s="8"/>
      <c r="AH1396" s="9"/>
      <c r="AI1396" s="8"/>
      <c r="AJ1396" s="8"/>
      <c r="AK1396" s="9"/>
    </row>
    <row r="1397" spans="32:37" x14ac:dyDescent="0.3">
      <c r="AF1397" s="8"/>
      <c r="AG1397" s="8"/>
      <c r="AH1397" s="9"/>
      <c r="AI1397" s="8"/>
      <c r="AJ1397" s="8"/>
      <c r="AK1397" s="9"/>
    </row>
    <row r="1398" spans="32:37" x14ac:dyDescent="0.3">
      <c r="AF1398" s="8"/>
      <c r="AG1398" s="8"/>
      <c r="AH1398" s="9"/>
      <c r="AI1398" s="8"/>
      <c r="AJ1398" s="8"/>
      <c r="AK1398" s="9"/>
    </row>
    <row r="1399" spans="32:37" x14ac:dyDescent="0.3">
      <c r="AF1399" s="8"/>
      <c r="AG1399" s="8"/>
      <c r="AH1399" s="9"/>
      <c r="AI1399" s="8"/>
      <c r="AJ1399" s="8"/>
      <c r="AK1399" s="9"/>
    </row>
    <row r="1400" spans="32:37" x14ac:dyDescent="0.3">
      <c r="AF1400" s="8"/>
      <c r="AG1400" s="8"/>
      <c r="AH1400" s="9"/>
      <c r="AI1400" s="8"/>
      <c r="AJ1400" s="8"/>
      <c r="AK1400" s="9"/>
    </row>
    <row r="1401" spans="32:37" x14ac:dyDescent="0.3">
      <c r="AF1401" s="8"/>
      <c r="AG1401" s="8"/>
      <c r="AH1401" s="9"/>
      <c r="AI1401" s="8"/>
      <c r="AJ1401" s="8"/>
      <c r="AK1401" s="9"/>
    </row>
    <row r="1402" spans="32:37" x14ac:dyDescent="0.3">
      <c r="AF1402" s="8"/>
      <c r="AG1402" s="8"/>
      <c r="AH1402" s="9"/>
      <c r="AI1402" s="8"/>
      <c r="AJ1402" s="8"/>
      <c r="AK1402" s="9"/>
    </row>
    <row r="1403" spans="32:37" x14ac:dyDescent="0.3">
      <c r="AF1403" s="8"/>
      <c r="AG1403" s="8"/>
      <c r="AH1403" s="9"/>
      <c r="AI1403" s="8"/>
      <c r="AJ1403" s="8"/>
      <c r="AK1403" s="9"/>
    </row>
    <row r="1404" spans="32:37" x14ac:dyDescent="0.3">
      <c r="AF1404" s="8"/>
      <c r="AG1404" s="8"/>
      <c r="AH1404" s="9"/>
      <c r="AI1404" s="8"/>
      <c r="AJ1404" s="8"/>
      <c r="AK1404" s="9"/>
    </row>
    <row r="1405" spans="32:37" x14ac:dyDescent="0.3">
      <c r="AF1405" s="8"/>
      <c r="AG1405" s="8"/>
      <c r="AH1405" s="9"/>
      <c r="AI1405" s="8"/>
      <c r="AJ1405" s="8"/>
      <c r="AK1405" s="9"/>
    </row>
    <row r="1406" spans="32:37" x14ac:dyDescent="0.3">
      <c r="AF1406" s="8"/>
      <c r="AG1406" s="8"/>
      <c r="AH1406" s="9"/>
      <c r="AI1406" s="8"/>
      <c r="AJ1406" s="8"/>
      <c r="AK1406" s="9"/>
    </row>
    <row r="1407" spans="32:37" x14ac:dyDescent="0.3">
      <c r="AF1407" s="8"/>
      <c r="AG1407" s="8"/>
      <c r="AH1407" s="9"/>
      <c r="AI1407" s="8"/>
      <c r="AJ1407" s="8"/>
      <c r="AK1407" s="9"/>
    </row>
    <row r="1408" spans="32:37" x14ac:dyDescent="0.3">
      <c r="AF1408" s="8"/>
      <c r="AG1408" s="8"/>
      <c r="AH1408" s="9"/>
      <c r="AI1408" s="8"/>
      <c r="AJ1408" s="8"/>
      <c r="AK1408" s="9"/>
    </row>
    <row r="1409" spans="32:37" x14ac:dyDescent="0.3">
      <c r="AF1409" s="8"/>
      <c r="AG1409" s="8"/>
      <c r="AH1409" s="9"/>
      <c r="AI1409" s="8"/>
      <c r="AJ1409" s="8"/>
      <c r="AK1409" s="9"/>
    </row>
    <row r="1410" spans="32:37" x14ac:dyDescent="0.3">
      <c r="AF1410" s="8"/>
      <c r="AG1410" s="8"/>
      <c r="AH1410" s="9"/>
      <c r="AI1410" s="8"/>
      <c r="AJ1410" s="8"/>
      <c r="AK1410" s="9"/>
    </row>
    <row r="1411" spans="32:37" x14ac:dyDescent="0.3">
      <c r="AF1411" s="8"/>
      <c r="AG1411" s="8"/>
      <c r="AH1411" s="9"/>
      <c r="AI1411" s="8"/>
      <c r="AJ1411" s="8"/>
      <c r="AK1411" s="9"/>
    </row>
    <row r="1412" spans="32:37" x14ac:dyDescent="0.3">
      <c r="AF1412" s="8"/>
      <c r="AG1412" s="8"/>
      <c r="AH1412" s="9"/>
      <c r="AI1412" s="8"/>
      <c r="AJ1412" s="8"/>
      <c r="AK1412" s="9"/>
    </row>
    <row r="1413" spans="32:37" x14ac:dyDescent="0.3">
      <c r="AF1413" s="8"/>
      <c r="AG1413" s="8"/>
      <c r="AH1413" s="9"/>
      <c r="AI1413" s="8"/>
      <c r="AJ1413" s="8"/>
      <c r="AK1413" s="9"/>
    </row>
    <row r="1414" spans="32:37" x14ac:dyDescent="0.3">
      <c r="AF1414" s="8"/>
      <c r="AG1414" s="8"/>
      <c r="AH1414" s="9"/>
      <c r="AI1414" s="8"/>
      <c r="AJ1414" s="8"/>
      <c r="AK1414" s="9"/>
    </row>
    <row r="1415" spans="32:37" x14ac:dyDescent="0.3">
      <c r="AF1415" s="8"/>
      <c r="AG1415" s="8"/>
      <c r="AH1415" s="9"/>
      <c r="AI1415" s="8"/>
      <c r="AJ1415" s="8"/>
      <c r="AK1415" s="9"/>
    </row>
    <row r="1416" spans="32:37" x14ac:dyDescent="0.3">
      <c r="AF1416" s="8"/>
      <c r="AG1416" s="8"/>
      <c r="AH1416" s="9"/>
      <c r="AI1416" s="8"/>
      <c r="AJ1416" s="8"/>
      <c r="AK1416" s="9"/>
    </row>
    <row r="1417" spans="32:37" x14ac:dyDescent="0.3">
      <c r="AF1417" s="8"/>
      <c r="AG1417" s="8"/>
      <c r="AH1417" s="9"/>
      <c r="AI1417" s="8"/>
      <c r="AJ1417" s="8"/>
      <c r="AK1417" s="9"/>
    </row>
    <row r="1418" spans="32:37" x14ac:dyDescent="0.3">
      <c r="AF1418" s="8"/>
      <c r="AG1418" s="8"/>
      <c r="AH1418" s="9"/>
      <c r="AI1418" s="8"/>
      <c r="AJ1418" s="8"/>
      <c r="AK1418" s="9"/>
    </row>
    <row r="1419" spans="32:37" x14ac:dyDescent="0.3">
      <c r="AF1419" s="8"/>
      <c r="AG1419" s="8"/>
      <c r="AH1419" s="9"/>
      <c r="AI1419" s="8"/>
      <c r="AJ1419" s="8"/>
      <c r="AK1419" s="9"/>
    </row>
    <row r="1420" spans="32:37" x14ac:dyDescent="0.3">
      <c r="AF1420" s="8"/>
      <c r="AG1420" s="8"/>
      <c r="AH1420" s="9"/>
      <c r="AI1420" s="8"/>
      <c r="AJ1420" s="8"/>
      <c r="AK1420" s="9"/>
    </row>
    <row r="1421" spans="32:37" x14ac:dyDescent="0.3">
      <c r="AF1421" s="8"/>
      <c r="AG1421" s="8"/>
      <c r="AH1421" s="9"/>
      <c r="AI1421" s="8"/>
      <c r="AJ1421" s="8"/>
      <c r="AK1421" s="9"/>
    </row>
    <row r="1422" spans="32:37" x14ac:dyDescent="0.3">
      <c r="AF1422" s="8"/>
      <c r="AG1422" s="8"/>
      <c r="AH1422" s="9"/>
      <c r="AI1422" s="8"/>
      <c r="AJ1422" s="8"/>
      <c r="AK1422" s="9"/>
    </row>
    <row r="1423" spans="32:37" x14ac:dyDescent="0.3">
      <c r="AF1423" s="8"/>
      <c r="AG1423" s="8"/>
      <c r="AH1423" s="9"/>
      <c r="AI1423" s="8"/>
      <c r="AJ1423" s="8"/>
      <c r="AK1423" s="9"/>
    </row>
    <row r="1424" spans="32:37" x14ac:dyDescent="0.3">
      <c r="AF1424" s="8"/>
      <c r="AG1424" s="8"/>
      <c r="AH1424" s="9"/>
      <c r="AI1424" s="8"/>
      <c r="AJ1424" s="8"/>
      <c r="AK1424" s="9"/>
    </row>
    <row r="1425" spans="32:37" x14ac:dyDescent="0.3">
      <c r="AF1425" s="8"/>
      <c r="AG1425" s="8"/>
      <c r="AH1425" s="9"/>
      <c r="AI1425" s="8"/>
      <c r="AJ1425" s="8"/>
      <c r="AK1425" s="9"/>
    </row>
    <row r="1426" spans="32:37" x14ac:dyDescent="0.3">
      <c r="AF1426" s="8"/>
      <c r="AG1426" s="8"/>
      <c r="AH1426" s="9"/>
      <c r="AI1426" s="8"/>
      <c r="AJ1426" s="8"/>
      <c r="AK1426" s="9"/>
    </row>
    <row r="1427" spans="32:37" x14ac:dyDescent="0.3">
      <c r="AF1427" s="8"/>
      <c r="AG1427" s="8"/>
      <c r="AH1427" s="9"/>
      <c r="AI1427" s="8"/>
      <c r="AJ1427" s="8"/>
      <c r="AK1427" s="9"/>
    </row>
    <row r="1428" spans="32:37" x14ac:dyDescent="0.3">
      <c r="AF1428" s="8"/>
      <c r="AG1428" s="8"/>
      <c r="AH1428" s="9"/>
      <c r="AI1428" s="8"/>
      <c r="AJ1428" s="8"/>
      <c r="AK1428" s="9"/>
    </row>
    <row r="1429" spans="32:37" x14ac:dyDescent="0.3">
      <c r="AF1429" s="8"/>
      <c r="AG1429" s="8"/>
      <c r="AH1429" s="9"/>
      <c r="AI1429" s="8"/>
      <c r="AJ1429" s="8"/>
      <c r="AK1429" s="9"/>
    </row>
    <row r="1430" spans="32:37" x14ac:dyDescent="0.3">
      <c r="AF1430" s="8"/>
      <c r="AG1430" s="8"/>
      <c r="AH1430" s="9"/>
      <c r="AI1430" s="8"/>
      <c r="AJ1430" s="8"/>
      <c r="AK1430" s="9"/>
    </row>
    <row r="1431" spans="32:37" x14ac:dyDescent="0.3">
      <c r="AF1431" s="8"/>
      <c r="AG1431" s="8"/>
      <c r="AH1431" s="9"/>
      <c r="AI1431" s="8"/>
      <c r="AJ1431" s="8"/>
      <c r="AK1431" s="9"/>
    </row>
    <row r="1432" spans="32:37" x14ac:dyDescent="0.3">
      <c r="AF1432" s="8"/>
      <c r="AG1432" s="8"/>
      <c r="AH1432" s="9"/>
      <c r="AI1432" s="8"/>
      <c r="AJ1432" s="8"/>
      <c r="AK1432" s="9"/>
    </row>
    <row r="1433" spans="32:37" x14ac:dyDescent="0.3">
      <c r="AF1433" s="8"/>
      <c r="AG1433" s="8"/>
      <c r="AH1433" s="9"/>
      <c r="AI1433" s="8"/>
      <c r="AJ1433" s="8"/>
      <c r="AK1433" s="9"/>
    </row>
    <row r="1434" spans="32:37" x14ac:dyDescent="0.3">
      <c r="AF1434" s="8"/>
      <c r="AG1434" s="8"/>
      <c r="AH1434" s="9"/>
      <c r="AI1434" s="8"/>
      <c r="AJ1434" s="8"/>
      <c r="AK1434" s="9"/>
    </row>
    <row r="1435" spans="32:37" x14ac:dyDescent="0.3">
      <c r="AF1435" s="8"/>
      <c r="AG1435" s="8"/>
      <c r="AH1435" s="9"/>
      <c r="AI1435" s="8"/>
      <c r="AJ1435" s="8"/>
      <c r="AK1435" s="9"/>
    </row>
    <row r="1436" spans="32:37" x14ac:dyDescent="0.3">
      <c r="AF1436" s="8"/>
      <c r="AG1436" s="8"/>
      <c r="AH1436" s="9"/>
      <c r="AI1436" s="8"/>
      <c r="AJ1436" s="8"/>
      <c r="AK1436" s="9"/>
    </row>
    <row r="1437" spans="32:37" x14ac:dyDescent="0.3">
      <c r="AF1437" s="8"/>
      <c r="AG1437" s="8"/>
      <c r="AH1437" s="9"/>
      <c r="AI1437" s="8"/>
      <c r="AJ1437" s="8"/>
      <c r="AK1437" s="9"/>
    </row>
    <row r="1438" spans="32:37" x14ac:dyDescent="0.3">
      <c r="AF1438" s="8"/>
      <c r="AG1438" s="8"/>
      <c r="AH1438" s="9"/>
      <c r="AI1438" s="8"/>
      <c r="AJ1438" s="8"/>
      <c r="AK1438" s="9"/>
    </row>
    <row r="1439" spans="32:37" x14ac:dyDescent="0.3">
      <c r="AF1439" s="8"/>
      <c r="AG1439" s="8"/>
      <c r="AH1439" s="9"/>
      <c r="AI1439" s="8"/>
      <c r="AJ1439" s="8"/>
      <c r="AK1439" s="9"/>
    </row>
    <row r="1440" spans="32:37" x14ac:dyDescent="0.3">
      <c r="AF1440" s="8"/>
      <c r="AG1440" s="8"/>
      <c r="AH1440" s="9"/>
      <c r="AI1440" s="8"/>
      <c r="AJ1440" s="8"/>
      <c r="AK1440" s="9"/>
    </row>
    <row r="1441" spans="32:37" x14ac:dyDescent="0.3">
      <c r="AF1441" s="8"/>
      <c r="AG1441" s="8"/>
      <c r="AH1441" s="9"/>
      <c r="AI1441" s="8"/>
      <c r="AJ1441" s="8"/>
      <c r="AK1441" s="9"/>
    </row>
    <row r="1442" spans="32:37" x14ac:dyDescent="0.3">
      <c r="AF1442" s="8"/>
      <c r="AG1442" s="8"/>
      <c r="AH1442" s="9"/>
      <c r="AI1442" s="8"/>
      <c r="AJ1442" s="8"/>
      <c r="AK1442" s="9"/>
    </row>
    <row r="1443" spans="32:37" x14ac:dyDescent="0.3">
      <c r="AF1443" s="8"/>
      <c r="AG1443" s="8"/>
      <c r="AH1443" s="9"/>
      <c r="AI1443" s="8"/>
      <c r="AJ1443" s="8"/>
      <c r="AK1443" s="9"/>
    </row>
    <row r="1444" spans="32:37" x14ac:dyDescent="0.3">
      <c r="AF1444" s="8"/>
      <c r="AG1444" s="8"/>
      <c r="AH1444" s="9"/>
      <c r="AI1444" s="8"/>
      <c r="AJ1444" s="8"/>
      <c r="AK1444" s="9"/>
    </row>
    <row r="1445" spans="32:37" x14ac:dyDescent="0.3">
      <c r="AF1445" s="8"/>
      <c r="AG1445" s="8"/>
      <c r="AH1445" s="9"/>
      <c r="AI1445" s="8"/>
      <c r="AJ1445" s="8"/>
      <c r="AK1445" s="9"/>
    </row>
    <row r="1446" spans="32:37" x14ac:dyDescent="0.3">
      <c r="AF1446" s="8"/>
      <c r="AG1446" s="8"/>
      <c r="AH1446" s="9"/>
      <c r="AI1446" s="8"/>
      <c r="AJ1446" s="8"/>
      <c r="AK1446" s="9"/>
    </row>
    <row r="1447" spans="32:37" x14ac:dyDescent="0.3">
      <c r="AF1447" s="8"/>
      <c r="AG1447" s="8"/>
      <c r="AH1447" s="9"/>
      <c r="AI1447" s="8"/>
      <c r="AJ1447" s="8"/>
      <c r="AK1447" s="9"/>
    </row>
    <row r="1448" spans="32:37" x14ac:dyDescent="0.3">
      <c r="AF1448" s="8"/>
      <c r="AG1448" s="8"/>
      <c r="AH1448" s="9"/>
      <c r="AI1448" s="8"/>
      <c r="AJ1448" s="8"/>
      <c r="AK1448" s="9"/>
    </row>
    <row r="1449" spans="32:37" x14ac:dyDescent="0.3">
      <c r="AF1449" s="8"/>
      <c r="AG1449" s="8"/>
      <c r="AH1449" s="9"/>
      <c r="AI1449" s="8"/>
      <c r="AJ1449" s="8"/>
      <c r="AK1449" s="9"/>
    </row>
    <row r="1450" spans="32:37" x14ac:dyDescent="0.3">
      <c r="AF1450" s="8"/>
      <c r="AG1450" s="8"/>
      <c r="AH1450" s="9"/>
      <c r="AI1450" s="8"/>
      <c r="AJ1450" s="8"/>
      <c r="AK1450" s="9"/>
    </row>
    <row r="1451" spans="32:37" x14ac:dyDescent="0.3">
      <c r="AF1451" s="8"/>
      <c r="AG1451" s="8"/>
      <c r="AH1451" s="9"/>
      <c r="AI1451" s="8"/>
      <c r="AJ1451" s="8"/>
      <c r="AK1451" s="9"/>
    </row>
    <row r="1452" spans="32:37" x14ac:dyDescent="0.3">
      <c r="AF1452" s="8"/>
      <c r="AG1452" s="8"/>
      <c r="AH1452" s="9"/>
      <c r="AI1452" s="8"/>
      <c r="AJ1452" s="8"/>
      <c r="AK1452" s="9"/>
    </row>
    <row r="1453" spans="32:37" x14ac:dyDescent="0.3">
      <c r="AF1453" s="8"/>
      <c r="AG1453" s="8"/>
      <c r="AH1453" s="9"/>
      <c r="AI1453" s="8"/>
      <c r="AJ1453" s="8"/>
      <c r="AK1453" s="9"/>
    </row>
    <row r="1454" spans="32:37" x14ac:dyDescent="0.3">
      <c r="AF1454" s="8"/>
      <c r="AG1454" s="8"/>
      <c r="AH1454" s="9"/>
      <c r="AI1454" s="8"/>
      <c r="AJ1454" s="8"/>
      <c r="AK1454" s="9"/>
    </row>
    <row r="1455" spans="32:37" x14ac:dyDescent="0.3">
      <c r="AF1455" s="8"/>
      <c r="AG1455" s="8"/>
      <c r="AH1455" s="9"/>
      <c r="AI1455" s="8"/>
      <c r="AJ1455" s="8"/>
      <c r="AK1455" s="9"/>
    </row>
    <row r="1456" spans="32:37" x14ac:dyDescent="0.3">
      <c r="AF1456" s="8"/>
      <c r="AG1456" s="8"/>
      <c r="AH1456" s="9"/>
      <c r="AI1456" s="8"/>
      <c r="AJ1456" s="8"/>
      <c r="AK1456" s="9"/>
    </row>
    <row r="1457" spans="32:37" x14ac:dyDescent="0.3">
      <c r="AF1457" s="8"/>
      <c r="AG1457" s="8"/>
      <c r="AH1457" s="9"/>
      <c r="AI1457" s="8"/>
      <c r="AJ1457" s="8"/>
      <c r="AK1457" s="9"/>
    </row>
    <row r="1458" spans="32:37" x14ac:dyDescent="0.3">
      <c r="AF1458" s="8"/>
      <c r="AG1458" s="8"/>
      <c r="AH1458" s="9"/>
      <c r="AI1458" s="8"/>
      <c r="AJ1458" s="8"/>
      <c r="AK1458" s="9"/>
    </row>
    <row r="1459" spans="32:37" x14ac:dyDescent="0.3">
      <c r="AF1459" s="8"/>
      <c r="AG1459" s="8"/>
      <c r="AH1459" s="9"/>
      <c r="AI1459" s="8"/>
      <c r="AJ1459" s="8"/>
      <c r="AK1459" s="9"/>
    </row>
    <row r="1460" spans="32:37" x14ac:dyDescent="0.3">
      <c r="AF1460" s="8"/>
      <c r="AG1460" s="8"/>
      <c r="AH1460" s="9"/>
      <c r="AI1460" s="8"/>
      <c r="AJ1460" s="8"/>
      <c r="AK1460" s="9"/>
    </row>
    <row r="1461" spans="32:37" x14ac:dyDescent="0.3">
      <c r="AF1461" s="8"/>
      <c r="AG1461" s="8"/>
      <c r="AH1461" s="9"/>
      <c r="AI1461" s="8"/>
      <c r="AJ1461" s="8"/>
      <c r="AK1461" s="9"/>
    </row>
    <row r="1462" spans="32:37" x14ac:dyDescent="0.3">
      <c r="AF1462" s="8"/>
      <c r="AG1462" s="8"/>
      <c r="AH1462" s="9"/>
      <c r="AI1462" s="8"/>
      <c r="AJ1462" s="8"/>
      <c r="AK1462" s="9"/>
    </row>
    <row r="1463" spans="32:37" x14ac:dyDescent="0.3">
      <c r="AF1463" s="8"/>
      <c r="AG1463" s="8"/>
      <c r="AH1463" s="9"/>
      <c r="AI1463" s="8"/>
      <c r="AJ1463" s="8"/>
      <c r="AK1463" s="9"/>
    </row>
    <row r="1464" spans="32:37" x14ac:dyDescent="0.3">
      <c r="AF1464" s="8"/>
      <c r="AG1464" s="8"/>
      <c r="AH1464" s="9"/>
      <c r="AI1464" s="8"/>
      <c r="AJ1464" s="8"/>
      <c r="AK1464" s="9"/>
    </row>
    <row r="1465" spans="32:37" x14ac:dyDescent="0.3">
      <c r="AF1465" s="8"/>
      <c r="AG1465" s="8"/>
      <c r="AH1465" s="9"/>
      <c r="AI1465" s="8"/>
      <c r="AJ1465" s="8"/>
      <c r="AK1465" s="9"/>
    </row>
    <row r="1466" spans="32:37" x14ac:dyDescent="0.3">
      <c r="AF1466" s="8"/>
      <c r="AG1466" s="8"/>
      <c r="AH1466" s="9"/>
      <c r="AI1466" s="8"/>
      <c r="AJ1466" s="8"/>
      <c r="AK1466" s="9"/>
    </row>
    <row r="1467" spans="32:37" x14ac:dyDescent="0.3">
      <c r="AF1467" s="8"/>
      <c r="AG1467" s="8"/>
      <c r="AH1467" s="9"/>
      <c r="AI1467" s="8"/>
      <c r="AJ1467" s="8"/>
      <c r="AK1467" s="9"/>
    </row>
    <row r="1468" spans="32:37" x14ac:dyDescent="0.3">
      <c r="AF1468" s="8"/>
      <c r="AG1468" s="8"/>
      <c r="AH1468" s="9"/>
      <c r="AI1468" s="8"/>
      <c r="AJ1468" s="8"/>
      <c r="AK1468" s="9"/>
    </row>
    <row r="1469" spans="32:37" x14ac:dyDescent="0.3">
      <c r="AF1469" s="8"/>
      <c r="AG1469" s="8"/>
      <c r="AH1469" s="9"/>
      <c r="AI1469" s="8"/>
      <c r="AJ1469" s="8"/>
      <c r="AK1469" s="9"/>
    </row>
    <row r="1470" spans="32:37" x14ac:dyDescent="0.3">
      <c r="AF1470" s="8"/>
      <c r="AG1470" s="8"/>
      <c r="AH1470" s="9"/>
      <c r="AI1470" s="8"/>
      <c r="AJ1470" s="8"/>
      <c r="AK1470" s="9"/>
    </row>
    <row r="1471" spans="32:37" x14ac:dyDescent="0.3">
      <c r="AF1471" s="8"/>
      <c r="AG1471" s="8"/>
      <c r="AH1471" s="9"/>
      <c r="AI1471" s="8"/>
      <c r="AJ1471" s="8"/>
      <c r="AK1471" s="9"/>
    </row>
    <row r="1472" spans="32:37" x14ac:dyDescent="0.3">
      <c r="AF1472" s="8"/>
      <c r="AG1472" s="8"/>
      <c r="AH1472" s="9"/>
      <c r="AI1472" s="8"/>
      <c r="AJ1472" s="8"/>
      <c r="AK1472" s="9"/>
    </row>
    <row r="1473" spans="32:37" x14ac:dyDescent="0.3">
      <c r="AF1473" s="8"/>
      <c r="AG1473" s="8"/>
      <c r="AH1473" s="9"/>
      <c r="AI1473" s="8"/>
      <c r="AJ1473" s="8"/>
      <c r="AK1473" s="9"/>
    </row>
    <row r="1474" spans="32:37" x14ac:dyDescent="0.3">
      <c r="AF1474" s="8"/>
      <c r="AG1474" s="8"/>
      <c r="AH1474" s="9"/>
      <c r="AI1474" s="8"/>
      <c r="AJ1474" s="8"/>
      <c r="AK1474" s="9"/>
    </row>
    <row r="1475" spans="32:37" x14ac:dyDescent="0.3">
      <c r="AF1475" s="8"/>
      <c r="AG1475" s="8"/>
      <c r="AH1475" s="9"/>
      <c r="AI1475" s="8"/>
      <c r="AJ1475" s="8"/>
      <c r="AK1475" s="9"/>
    </row>
    <row r="1476" spans="32:37" x14ac:dyDescent="0.3">
      <c r="AF1476" s="8"/>
      <c r="AG1476" s="8"/>
      <c r="AH1476" s="9"/>
      <c r="AI1476" s="8"/>
      <c r="AJ1476" s="8"/>
      <c r="AK1476" s="9"/>
    </row>
    <row r="1477" spans="32:37" x14ac:dyDescent="0.3">
      <c r="AF1477" s="8"/>
      <c r="AG1477" s="8"/>
      <c r="AH1477" s="9"/>
      <c r="AI1477" s="8"/>
      <c r="AJ1477" s="8"/>
      <c r="AK1477" s="9"/>
    </row>
    <row r="1478" spans="32:37" x14ac:dyDescent="0.3">
      <c r="AF1478" s="8"/>
      <c r="AG1478" s="8"/>
      <c r="AH1478" s="9"/>
      <c r="AI1478" s="8"/>
      <c r="AJ1478" s="8"/>
      <c r="AK1478" s="9"/>
    </row>
    <row r="1479" spans="32:37" x14ac:dyDescent="0.3">
      <c r="AF1479" s="8"/>
      <c r="AG1479" s="8"/>
      <c r="AH1479" s="9"/>
      <c r="AI1479" s="8"/>
      <c r="AJ1479" s="8"/>
      <c r="AK1479" s="9"/>
    </row>
    <row r="1480" spans="32:37" x14ac:dyDescent="0.3">
      <c r="AF1480" s="8"/>
      <c r="AG1480" s="8"/>
      <c r="AH1480" s="9"/>
      <c r="AI1480" s="8"/>
      <c r="AJ1480" s="8"/>
      <c r="AK1480" s="9"/>
    </row>
    <row r="1481" spans="32:37" x14ac:dyDescent="0.3">
      <c r="AF1481" s="8"/>
      <c r="AG1481" s="8"/>
      <c r="AH1481" s="9"/>
      <c r="AI1481" s="8"/>
      <c r="AJ1481" s="8"/>
      <c r="AK1481" s="9"/>
    </row>
    <row r="1482" spans="32:37" x14ac:dyDescent="0.3">
      <c r="AF1482" s="8"/>
      <c r="AG1482" s="8"/>
      <c r="AH1482" s="9"/>
      <c r="AI1482" s="8"/>
      <c r="AJ1482" s="8"/>
      <c r="AK1482" s="9"/>
    </row>
    <row r="1483" spans="32:37" x14ac:dyDescent="0.3">
      <c r="AF1483" s="8"/>
      <c r="AG1483" s="8"/>
      <c r="AH1483" s="9"/>
      <c r="AI1483" s="8"/>
      <c r="AJ1483" s="8"/>
      <c r="AK1483" s="9"/>
    </row>
    <row r="1484" spans="32:37" x14ac:dyDescent="0.3">
      <c r="AF1484" s="8"/>
      <c r="AG1484" s="8"/>
      <c r="AH1484" s="9"/>
      <c r="AI1484" s="8"/>
      <c r="AJ1484" s="8"/>
      <c r="AK1484" s="9"/>
    </row>
    <row r="1485" spans="32:37" x14ac:dyDescent="0.3">
      <c r="AF1485" s="8"/>
      <c r="AG1485" s="8"/>
      <c r="AH1485" s="9"/>
      <c r="AI1485" s="8"/>
      <c r="AJ1485" s="8"/>
      <c r="AK1485" s="9"/>
    </row>
    <row r="1486" spans="32:37" x14ac:dyDescent="0.3">
      <c r="AF1486" s="8"/>
      <c r="AG1486" s="8"/>
      <c r="AH1486" s="9"/>
      <c r="AI1486" s="8"/>
      <c r="AJ1486" s="8"/>
      <c r="AK1486" s="9"/>
    </row>
    <row r="1487" spans="32:37" x14ac:dyDescent="0.3">
      <c r="AF1487" s="8"/>
      <c r="AG1487" s="8"/>
      <c r="AH1487" s="9"/>
      <c r="AI1487" s="8"/>
      <c r="AJ1487" s="8"/>
      <c r="AK1487" s="9"/>
    </row>
    <row r="1488" spans="32:37" x14ac:dyDescent="0.3">
      <c r="AF1488" s="8"/>
      <c r="AG1488" s="8"/>
      <c r="AH1488" s="9"/>
      <c r="AI1488" s="8"/>
      <c r="AJ1488" s="8"/>
      <c r="AK1488" s="9"/>
    </row>
    <row r="1489" spans="32:37" x14ac:dyDescent="0.3">
      <c r="AF1489" s="8"/>
      <c r="AG1489" s="8"/>
      <c r="AH1489" s="9"/>
      <c r="AI1489" s="8"/>
      <c r="AJ1489" s="8"/>
      <c r="AK1489" s="9"/>
    </row>
    <row r="1490" spans="32:37" x14ac:dyDescent="0.3">
      <c r="AF1490" s="8"/>
      <c r="AG1490" s="8"/>
      <c r="AH1490" s="9"/>
      <c r="AI1490" s="8"/>
      <c r="AJ1490" s="8"/>
      <c r="AK1490" s="9"/>
    </row>
    <row r="1491" spans="32:37" x14ac:dyDescent="0.3">
      <c r="AF1491" s="8"/>
      <c r="AG1491" s="8"/>
      <c r="AH1491" s="9"/>
      <c r="AI1491" s="8"/>
      <c r="AJ1491" s="8"/>
      <c r="AK1491" s="9"/>
    </row>
    <row r="1492" spans="32:37" x14ac:dyDescent="0.3">
      <c r="AF1492" s="8"/>
      <c r="AG1492" s="8"/>
      <c r="AH1492" s="9"/>
      <c r="AI1492" s="8"/>
      <c r="AJ1492" s="8"/>
      <c r="AK1492" s="9"/>
    </row>
    <row r="1493" spans="32:37" x14ac:dyDescent="0.3">
      <c r="AF1493" s="8"/>
      <c r="AG1493" s="8"/>
      <c r="AH1493" s="9"/>
      <c r="AI1493" s="8"/>
      <c r="AJ1493" s="8"/>
      <c r="AK1493" s="9"/>
    </row>
    <row r="1494" spans="32:37" x14ac:dyDescent="0.3">
      <c r="AF1494" s="8"/>
      <c r="AG1494" s="8"/>
      <c r="AH1494" s="9"/>
      <c r="AI1494" s="8"/>
      <c r="AJ1494" s="8"/>
      <c r="AK1494" s="9"/>
    </row>
    <row r="1495" spans="32:37" x14ac:dyDescent="0.3">
      <c r="AF1495" s="8"/>
      <c r="AG1495" s="8"/>
      <c r="AH1495" s="9"/>
      <c r="AI1495" s="8"/>
      <c r="AJ1495" s="8"/>
      <c r="AK1495" s="9"/>
    </row>
    <row r="1496" spans="32:37" x14ac:dyDescent="0.3">
      <c r="AF1496" s="8"/>
      <c r="AG1496" s="8"/>
      <c r="AH1496" s="9"/>
      <c r="AI1496" s="8"/>
      <c r="AJ1496" s="8"/>
      <c r="AK1496" s="9"/>
    </row>
    <row r="1497" spans="32:37" x14ac:dyDescent="0.3">
      <c r="AF1497" s="8"/>
      <c r="AG1497" s="8"/>
      <c r="AH1497" s="9"/>
      <c r="AI1497" s="8"/>
      <c r="AJ1497" s="8"/>
      <c r="AK1497" s="9"/>
    </row>
    <row r="1498" spans="32:37" x14ac:dyDescent="0.3">
      <c r="AF1498" s="8"/>
      <c r="AG1498" s="8"/>
      <c r="AH1498" s="9"/>
      <c r="AI1498" s="8"/>
      <c r="AJ1498" s="8"/>
      <c r="AK1498" s="9"/>
    </row>
    <row r="1499" spans="32:37" x14ac:dyDescent="0.3">
      <c r="AF1499" s="8"/>
      <c r="AG1499" s="8"/>
      <c r="AH1499" s="9"/>
      <c r="AI1499" s="8"/>
      <c r="AJ1499" s="8"/>
      <c r="AK1499" s="9"/>
    </row>
    <row r="1500" spans="32:37" x14ac:dyDescent="0.3">
      <c r="AF1500" s="8"/>
      <c r="AG1500" s="8"/>
      <c r="AH1500" s="9"/>
      <c r="AI1500" s="8"/>
      <c r="AJ1500" s="8"/>
      <c r="AK1500" s="9"/>
    </row>
    <row r="1501" spans="32:37" x14ac:dyDescent="0.3">
      <c r="AF1501" s="8"/>
      <c r="AG1501" s="8"/>
      <c r="AH1501" s="9"/>
      <c r="AI1501" s="8"/>
      <c r="AJ1501" s="8"/>
      <c r="AK1501" s="9"/>
    </row>
    <row r="1502" spans="32:37" x14ac:dyDescent="0.3">
      <c r="AF1502" s="8"/>
      <c r="AG1502" s="8"/>
      <c r="AH1502" s="9"/>
      <c r="AI1502" s="8"/>
      <c r="AJ1502" s="8"/>
      <c r="AK1502" s="9"/>
    </row>
    <row r="1503" spans="32:37" x14ac:dyDescent="0.3">
      <c r="AF1503" s="8"/>
      <c r="AG1503" s="8"/>
      <c r="AH1503" s="9"/>
      <c r="AI1503" s="8"/>
      <c r="AJ1503" s="8"/>
      <c r="AK1503" s="9"/>
    </row>
    <row r="1504" spans="32:37" x14ac:dyDescent="0.3">
      <c r="AF1504" s="8"/>
      <c r="AG1504" s="8"/>
      <c r="AH1504" s="9"/>
      <c r="AI1504" s="8"/>
      <c r="AJ1504" s="8"/>
      <c r="AK1504" s="9"/>
    </row>
    <row r="1505" spans="32:37" x14ac:dyDescent="0.3">
      <c r="AF1505" s="8"/>
      <c r="AG1505" s="8"/>
      <c r="AH1505" s="9"/>
      <c r="AI1505" s="8"/>
      <c r="AJ1505" s="8"/>
      <c r="AK1505" s="9"/>
    </row>
    <row r="1506" spans="32:37" x14ac:dyDescent="0.3">
      <c r="AF1506" s="8"/>
      <c r="AG1506" s="8"/>
      <c r="AH1506" s="9"/>
      <c r="AI1506" s="8"/>
      <c r="AJ1506" s="8"/>
      <c r="AK1506" s="9"/>
    </row>
    <row r="1507" spans="32:37" x14ac:dyDescent="0.3">
      <c r="AF1507" s="8"/>
      <c r="AG1507" s="8"/>
      <c r="AH1507" s="9"/>
      <c r="AI1507" s="8"/>
      <c r="AJ1507" s="8"/>
      <c r="AK1507" s="9"/>
    </row>
    <row r="1508" spans="32:37" x14ac:dyDescent="0.3">
      <c r="AF1508" s="8"/>
      <c r="AG1508" s="8"/>
      <c r="AH1508" s="9"/>
      <c r="AI1508" s="8"/>
      <c r="AJ1508" s="8"/>
      <c r="AK1508" s="9"/>
    </row>
    <row r="1509" spans="32:37" x14ac:dyDescent="0.3">
      <c r="AF1509" s="8"/>
      <c r="AG1509" s="8"/>
      <c r="AH1509" s="9"/>
      <c r="AI1509" s="8"/>
      <c r="AJ1509" s="8"/>
      <c r="AK1509" s="9"/>
    </row>
    <row r="1510" spans="32:37" x14ac:dyDescent="0.3">
      <c r="AF1510" s="8"/>
      <c r="AG1510" s="8"/>
      <c r="AH1510" s="9"/>
      <c r="AI1510" s="8"/>
      <c r="AJ1510" s="8"/>
      <c r="AK1510" s="9"/>
    </row>
    <row r="1511" spans="32:37" x14ac:dyDescent="0.3">
      <c r="AF1511" s="8"/>
      <c r="AG1511" s="8"/>
      <c r="AH1511" s="9"/>
      <c r="AI1511" s="8"/>
      <c r="AJ1511" s="8"/>
      <c r="AK1511" s="9"/>
    </row>
    <row r="1512" spans="32:37" x14ac:dyDescent="0.3">
      <c r="AF1512" s="8"/>
      <c r="AG1512" s="8"/>
      <c r="AH1512" s="9"/>
      <c r="AI1512" s="8"/>
      <c r="AJ1512" s="8"/>
      <c r="AK1512" s="9"/>
    </row>
    <row r="1513" spans="32:37" x14ac:dyDescent="0.3">
      <c r="AF1513" s="8"/>
      <c r="AG1513" s="8"/>
      <c r="AH1513" s="9"/>
      <c r="AI1513" s="8"/>
      <c r="AJ1513" s="8"/>
      <c r="AK1513" s="9"/>
    </row>
    <row r="1514" spans="32:37" x14ac:dyDescent="0.3">
      <c r="AF1514" s="8"/>
      <c r="AG1514" s="8"/>
      <c r="AH1514" s="9"/>
      <c r="AI1514" s="8"/>
      <c r="AJ1514" s="8"/>
      <c r="AK1514" s="9"/>
    </row>
    <row r="1515" spans="32:37" x14ac:dyDescent="0.3">
      <c r="AF1515" s="8"/>
      <c r="AG1515" s="8"/>
      <c r="AH1515" s="9"/>
      <c r="AI1515" s="8"/>
      <c r="AJ1515" s="8"/>
      <c r="AK1515" s="9"/>
    </row>
    <row r="1516" spans="32:37" x14ac:dyDescent="0.3">
      <c r="AF1516" s="8"/>
      <c r="AG1516" s="8"/>
      <c r="AH1516" s="9"/>
      <c r="AI1516" s="8"/>
      <c r="AJ1516" s="8"/>
      <c r="AK1516" s="9"/>
    </row>
    <row r="1517" spans="32:37" x14ac:dyDescent="0.3">
      <c r="AF1517" s="8"/>
      <c r="AG1517" s="8"/>
      <c r="AH1517" s="9"/>
      <c r="AI1517" s="8"/>
      <c r="AJ1517" s="8"/>
      <c r="AK1517" s="9"/>
    </row>
    <row r="1518" spans="32:37" x14ac:dyDescent="0.3">
      <c r="AF1518" s="8"/>
      <c r="AG1518" s="8"/>
      <c r="AH1518" s="9"/>
      <c r="AI1518" s="8"/>
      <c r="AJ1518" s="8"/>
      <c r="AK1518" s="9"/>
    </row>
    <row r="1519" spans="32:37" x14ac:dyDescent="0.3">
      <c r="AF1519" s="8"/>
      <c r="AG1519" s="8"/>
      <c r="AH1519" s="9"/>
      <c r="AI1519" s="8"/>
      <c r="AJ1519" s="8"/>
      <c r="AK1519" s="9"/>
    </row>
    <row r="1520" spans="32:37" x14ac:dyDescent="0.3">
      <c r="AF1520" s="8"/>
      <c r="AG1520" s="8"/>
      <c r="AH1520" s="9"/>
      <c r="AI1520" s="8"/>
      <c r="AJ1520" s="8"/>
      <c r="AK1520" s="9"/>
    </row>
    <row r="1521" spans="32:37" x14ac:dyDescent="0.3">
      <c r="AF1521" s="8"/>
      <c r="AG1521" s="8"/>
      <c r="AH1521" s="9"/>
      <c r="AI1521" s="8"/>
      <c r="AJ1521" s="8"/>
      <c r="AK1521" s="9"/>
    </row>
    <row r="1522" spans="32:37" x14ac:dyDescent="0.3">
      <c r="AF1522" s="8"/>
      <c r="AG1522" s="8"/>
      <c r="AH1522" s="9"/>
      <c r="AI1522" s="8"/>
      <c r="AJ1522" s="8"/>
      <c r="AK1522" s="9"/>
    </row>
    <row r="1523" spans="32:37" x14ac:dyDescent="0.3">
      <c r="AF1523" s="8"/>
      <c r="AG1523" s="8"/>
      <c r="AH1523" s="9"/>
      <c r="AI1523" s="8"/>
      <c r="AJ1523" s="8"/>
      <c r="AK1523" s="9"/>
    </row>
    <row r="1524" spans="32:37" x14ac:dyDescent="0.3">
      <c r="AF1524" s="8"/>
      <c r="AG1524" s="8"/>
      <c r="AH1524" s="9"/>
      <c r="AI1524" s="8"/>
      <c r="AJ1524" s="8"/>
      <c r="AK1524" s="9"/>
    </row>
    <row r="1525" spans="32:37" x14ac:dyDescent="0.3">
      <c r="AF1525" s="8"/>
      <c r="AG1525" s="8"/>
      <c r="AH1525" s="9"/>
      <c r="AI1525" s="8"/>
      <c r="AJ1525" s="8"/>
      <c r="AK1525" s="9"/>
    </row>
    <row r="1526" spans="32:37" x14ac:dyDescent="0.3">
      <c r="AF1526" s="8"/>
      <c r="AG1526" s="8"/>
      <c r="AH1526" s="9"/>
      <c r="AI1526" s="8"/>
      <c r="AJ1526" s="8"/>
      <c r="AK1526" s="9"/>
    </row>
    <row r="1527" spans="32:37" x14ac:dyDescent="0.3">
      <c r="AF1527" s="8"/>
      <c r="AG1527" s="8"/>
      <c r="AH1527" s="9"/>
      <c r="AI1527" s="8"/>
      <c r="AJ1527" s="8"/>
      <c r="AK1527" s="9"/>
    </row>
    <row r="1528" spans="32:37" x14ac:dyDescent="0.3">
      <c r="AF1528" s="8"/>
      <c r="AG1528" s="8"/>
      <c r="AH1528" s="9"/>
      <c r="AI1528" s="8"/>
      <c r="AJ1528" s="8"/>
      <c r="AK1528" s="9"/>
    </row>
    <row r="1529" spans="32:37" x14ac:dyDescent="0.3">
      <c r="AF1529" s="8"/>
      <c r="AG1529" s="8"/>
      <c r="AH1529" s="9"/>
      <c r="AI1529" s="8"/>
      <c r="AJ1529" s="8"/>
      <c r="AK1529" s="9"/>
    </row>
    <row r="1530" spans="32:37" x14ac:dyDescent="0.3">
      <c r="AF1530" s="8"/>
      <c r="AG1530" s="8"/>
      <c r="AH1530" s="9"/>
      <c r="AI1530" s="8"/>
      <c r="AJ1530" s="8"/>
      <c r="AK1530" s="9"/>
    </row>
    <row r="1531" spans="32:37" x14ac:dyDescent="0.3">
      <c r="AF1531" s="8"/>
      <c r="AG1531" s="8"/>
      <c r="AH1531" s="9"/>
      <c r="AI1531" s="8"/>
      <c r="AJ1531" s="8"/>
      <c r="AK1531" s="9"/>
    </row>
    <row r="1532" spans="32:37" x14ac:dyDescent="0.3">
      <c r="AF1532" s="8"/>
      <c r="AG1532" s="8"/>
      <c r="AH1532" s="9"/>
      <c r="AI1532" s="8"/>
      <c r="AJ1532" s="8"/>
      <c r="AK1532" s="9"/>
    </row>
    <row r="1533" spans="32:37" x14ac:dyDescent="0.3">
      <c r="AF1533" s="8"/>
      <c r="AG1533" s="8"/>
      <c r="AH1533" s="9"/>
      <c r="AI1533" s="8"/>
      <c r="AJ1533" s="8"/>
      <c r="AK1533" s="9"/>
    </row>
    <row r="1534" spans="32:37" x14ac:dyDescent="0.3">
      <c r="AF1534" s="8"/>
      <c r="AG1534" s="8"/>
      <c r="AH1534" s="9"/>
      <c r="AI1534" s="8"/>
      <c r="AJ1534" s="8"/>
      <c r="AK1534" s="9"/>
    </row>
    <row r="1535" spans="32:37" x14ac:dyDescent="0.3">
      <c r="AF1535" s="8"/>
      <c r="AG1535" s="8"/>
      <c r="AH1535" s="9"/>
      <c r="AI1535" s="8"/>
      <c r="AJ1535" s="8"/>
      <c r="AK1535" s="9"/>
    </row>
    <row r="1536" spans="32:37" x14ac:dyDescent="0.3">
      <c r="AF1536" s="8"/>
      <c r="AG1536" s="8"/>
      <c r="AH1536" s="9"/>
      <c r="AI1536" s="8"/>
      <c r="AJ1536" s="8"/>
      <c r="AK1536" s="9"/>
    </row>
    <row r="1537" spans="32:37" x14ac:dyDescent="0.3">
      <c r="AF1537" s="8"/>
      <c r="AG1537" s="8"/>
      <c r="AH1537" s="9"/>
      <c r="AI1537" s="8"/>
      <c r="AJ1537" s="8"/>
      <c r="AK1537" s="9"/>
    </row>
    <row r="1538" spans="32:37" x14ac:dyDescent="0.3">
      <c r="AF1538" s="8"/>
      <c r="AG1538" s="8"/>
      <c r="AH1538" s="9"/>
      <c r="AI1538" s="8"/>
      <c r="AJ1538" s="8"/>
      <c r="AK1538" s="9"/>
    </row>
    <row r="1539" spans="32:37" x14ac:dyDescent="0.3">
      <c r="AF1539" s="8"/>
      <c r="AG1539" s="8"/>
      <c r="AH1539" s="9"/>
      <c r="AI1539" s="8"/>
      <c r="AJ1539" s="8"/>
      <c r="AK1539" s="9"/>
    </row>
    <row r="1540" spans="32:37" x14ac:dyDescent="0.3">
      <c r="AF1540" s="8"/>
      <c r="AG1540" s="8"/>
      <c r="AH1540" s="9"/>
      <c r="AI1540" s="8"/>
      <c r="AJ1540" s="8"/>
      <c r="AK1540" s="9"/>
    </row>
    <row r="1541" spans="32:37" x14ac:dyDescent="0.3">
      <c r="AF1541" s="8"/>
      <c r="AG1541" s="8"/>
      <c r="AH1541" s="9"/>
      <c r="AI1541" s="8"/>
      <c r="AJ1541" s="8"/>
      <c r="AK1541" s="9"/>
    </row>
    <row r="1542" spans="32:37" x14ac:dyDescent="0.3">
      <c r="AF1542" s="8"/>
      <c r="AG1542" s="8"/>
      <c r="AH1542" s="9"/>
      <c r="AI1542" s="8"/>
      <c r="AJ1542" s="8"/>
      <c r="AK1542" s="9"/>
    </row>
    <row r="1543" spans="32:37" x14ac:dyDescent="0.3">
      <c r="AF1543" s="8"/>
      <c r="AG1543" s="8"/>
      <c r="AH1543" s="9"/>
      <c r="AI1543" s="8"/>
      <c r="AJ1543" s="8"/>
      <c r="AK1543" s="9"/>
    </row>
    <row r="1544" spans="32:37" x14ac:dyDescent="0.3">
      <c r="AF1544" s="8"/>
      <c r="AG1544" s="8"/>
      <c r="AH1544" s="9"/>
      <c r="AI1544" s="8"/>
      <c r="AJ1544" s="8"/>
      <c r="AK1544" s="9"/>
    </row>
    <row r="1545" spans="32:37" x14ac:dyDescent="0.3">
      <c r="AF1545" s="8"/>
      <c r="AG1545" s="8"/>
      <c r="AH1545" s="9"/>
      <c r="AI1545" s="8"/>
      <c r="AJ1545" s="8"/>
      <c r="AK1545" s="9"/>
    </row>
    <row r="1546" spans="32:37" x14ac:dyDescent="0.3">
      <c r="AF1546" s="8"/>
      <c r="AG1546" s="8"/>
      <c r="AH1546" s="9"/>
      <c r="AI1546" s="8"/>
      <c r="AJ1546" s="8"/>
      <c r="AK1546" s="9"/>
    </row>
    <row r="1547" spans="32:37" x14ac:dyDescent="0.3">
      <c r="AF1547" s="8"/>
      <c r="AG1547" s="8"/>
      <c r="AH1547" s="9"/>
      <c r="AI1547" s="8"/>
      <c r="AJ1547" s="8"/>
      <c r="AK1547" s="9"/>
    </row>
    <row r="1548" spans="32:37" x14ac:dyDescent="0.3">
      <c r="AF1548" s="8"/>
      <c r="AG1548" s="8"/>
      <c r="AH1548" s="9"/>
      <c r="AI1548" s="8"/>
      <c r="AJ1548" s="8"/>
      <c r="AK1548" s="9"/>
    </row>
    <row r="1549" spans="32:37" x14ac:dyDescent="0.3">
      <c r="AF1549" s="8"/>
      <c r="AG1549" s="8"/>
      <c r="AH1549" s="9"/>
      <c r="AI1549" s="8"/>
      <c r="AJ1549" s="8"/>
      <c r="AK1549" s="9"/>
    </row>
    <row r="1550" spans="32:37" x14ac:dyDescent="0.3">
      <c r="AF1550" s="8"/>
      <c r="AG1550" s="8"/>
      <c r="AH1550" s="9"/>
      <c r="AI1550" s="8"/>
      <c r="AJ1550" s="8"/>
      <c r="AK1550" s="9"/>
    </row>
    <row r="1551" spans="32:37" x14ac:dyDescent="0.3">
      <c r="AF1551" s="8"/>
      <c r="AG1551" s="8"/>
      <c r="AH1551" s="9"/>
      <c r="AI1551" s="8"/>
      <c r="AJ1551" s="8"/>
      <c r="AK1551" s="9"/>
    </row>
    <row r="1552" spans="32:37" x14ac:dyDescent="0.3">
      <c r="AF1552" s="8"/>
      <c r="AG1552" s="8"/>
      <c r="AH1552" s="9"/>
      <c r="AI1552" s="8"/>
      <c r="AJ1552" s="8"/>
      <c r="AK1552" s="9"/>
    </row>
    <row r="1553" spans="32:37" x14ac:dyDescent="0.3">
      <c r="AF1553" s="8"/>
      <c r="AG1553" s="8"/>
      <c r="AH1553" s="9"/>
      <c r="AI1553" s="8"/>
      <c r="AJ1553" s="8"/>
      <c r="AK1553" s="9"/>
    </row>
    <row r="1554" spans="32:37" x14ac:dyDescent="0.3">
      <c r="AF1554" s="8"/>
      <c r="AG1554" s="8"/>
      <c r="AH1554" s="9"/>
      <c r="AI1554" s="8"/>
      <c r="AJ1554" s="8"/>
      <c r="AK1554" s="9"/>
    </row>
    <row r="1555" spans="32:37" x14ac:dyDescent="0.3">
      <c r="AF1555" s="8"/>
      <c r="AG1555" s="8"/>
      <c r="AH1555" s="9"/>
      <c r="AI1555" s="8"/>
      <c r="AJ1555" s="8"/>
      <c r="AK1555" s="9"/>
    </row>
    <row r="1556" spans="32:37" x14ac:dyDescent="0.3">
      <c r="AF1556" s="8"/>
      <c r="AG1556" s="8"/>
      <c r="AH1556" s="9"/>
      <c r="AI1556" s="8"/>
      <c r="AJ1556" s="8"/>
      <c r="AK1556" s="9"/>
    </row>
    <row r="1557" spans="32:37" x14ac:dyDescent="0.3">
      <c r="AF1557" s="8"/>
      <c r="AG1557" s="8"/>
      <c r="AH1557" s="9"/>
      <c r="AI1557" s="8"/>
      <c r="AJ1557" s="8"/>
      <c r="AK1557" s="9"/>
    </row>
    <row r="1558" spans="32:37" x14ac:dyDescent="0.3">
      <c r="AF1558" s="8"/>
      <c r="AG1558" s="8"/>
      <c r="AH1558" s="9"/>
      <c r="AI1558" s="8"/>
      <c r="AJ1558" s="8"/>
      <c r="AK1558" s="9"/>
    </row>
    <row r="1559" spans="32:37" x14ac:dyDescent="0.3">
      <c r="AF1559" s="8"/>
      <c r="AG1559" s="8"/>
      <c r="AH1559" s="9"/>
      <c r="AI1559" s="8"/>
      <c r="AJ1559" s="8"/>
      <c r="AK1559" s="9"/>
    </row>
    <row r="1560" spans="32:37" x14ac:dyDescent="0.3">
      <c r="AF1560" s="8"/>
      <c r="AG1560" s="8"/>
      <c r="AH1560" s="9"/>
      <c r="AI1560" s="8"/>
      <c r="AJ1560" s="8"/>
      <c r="AK1560" s="9"/>
    </row>
    <row r="1561" spans="32:37" x14ac:dyDescent="0.3">
      <c r="AF1561" s="8"/>
      <c r="AG1561" s="8"/>
      <c r="AH1561" s="9"/>
      <c r="AI1561" s="8"/>
      <c r="AJ1561" s="8"/>
      <c r="AK1561" s="9"/>
    </row>
    <row r="1562" spans="32:37" x14ac:dyDescent="0.3">
      <c r="AF1562" s="8"/>
      <c r="AG1562" s="8"/>
      <c r="AH1562" s="9"/>
      <c r="AI1562" s="8"/>
      <c r="AJ1562" s="8"/>
      <c r="AK1562" s="9"/>
    </row>
    <row r="1563" spans="32:37" x14ac:dyDescent="0.3">
      <c r="AF1563" s="8"/>
      <c r="AG1563" s="8"/>
      <c r="AH1563" s="9"/>
      <c r="AI1563" s="8"/>
      <c r="AJ1563" s="8"/>
      <c r="AK1563" s="9"/>
    </row>
    <row r="1564" spans="32:37" x14ac:dyDescent="0.3">
      <c r="AF1564" s="8"/>
      <c r="AG1564" s="8"/>
      <c r="AH1564" s="9"/>
      <c r="AI1564" s="8"/>
      <c r="AJ1564" s="8"/>
      <c r="AK1564" s="9"/>
    </row>
    <row r="1565" spans="32:37" x14ac:dyDescent="0.3">
      <c r="AF1565" s="8"/>
      <c r="AG1565" s="8"/>
      <c r="AH1565" s="9"/>
      <c r="AI1565" s="8"/>
      <c r="AJ1565" s="8"/>
      <c r="AK1565" s="9"/>
    </row>
    <row r="1566" spans="32:37" x14ac:dyDescent="0.3">
      <c r="AF1566" s="8"/>
      <c r="AG1566" s="8"/>
      <c r="AH1566" s="9"/>
      <c r="AI1566" s="8"/>
      <c r="AJ1566" s="8"/>
      <c r="AK1566" s="9"/>
    </row>
    <row r="1567" spans="32:37" x14ac:dyDescent="0.3">
      <c r="AF1567" s="8"/>
      <c r="AG1567" s="8"/>
      <c r="AH1567" s="9"/>
      <c r="AI1567" s="8"/>
      <c r="AJ1567" s="8"/>
      <c r="AK1567" s="9"/>
    </row>
    <row r="1568" spans="32:37" x14ac:dyDescent="0.3">
      <c r="AF1568" s="8"/>
      <c r="AG1568" s="8"/>
      <c r="AH1568" s="9"/>
      <c r="AI1568" s="8"/>
      <c r="AJ1568" s="8"/>
      <c r="AK1568" s="9"/>
    </row>
    <row r="1569" spans="32:37" x14ac:dyDescent="0.3">
      <c r="AF1569" s="8"/>
      <c r="AG1569" s="8"/>
      <c r="AH1569" s="9"/>
      <c r="AI1569" s="8"/>
      <c r="AJ1569" s="8"/>
      <c r="AK1569" s="9"/>
    </row>
    <row r="1570" spans="32:37" x14ac:dyDescent="0.3">
      <c r="AF1570" s="8"/>
      <c r="AG1570" s="8"/>
      <c r="AH1570" s="9"/>
      <c r="AI1570" s="8"/>
      <c r="AJ1570" s="8"/>
      <c r="AK1570" s="9"/>
    </row>
    <row r="1571" spans="32:37" x14ac:dyDescent="0.3">
      <c r="AF1571" s="8"/>
      <c r="AG1571" s="8"/>
      <c r="AH1571" s="9"/>
      <c r="AI1571" s="8"/>
      <c r="AJ1571" s="8"/>
      <c r="AK1571" s="9"/>
    </row>
    <row r="1572" spans="32:37" x14ac:dyDescent="0.3">
      <c r="AF1572" s="8"/>
      <c r="AG1572" s="8"/>
      <c r="AH1572" s="9"/>
      <c r="AI1572" s="8"/>
      <c r="AJ1572" s="8"/>
      <c r="AK1572" s="9"/>
    </row>
    <row r="1573" spans="32:37" x14ac:dyDescent="0.3">
      <c r="AF1573" s="8"/>
      <c r="AG1573" s="8"/>
      <c r="AH1573" s="9"/>
      <c r="AI1573" s="8"/>
      <c r="AJ1573" s="8"/>
      <c r="AK1573" s="9"/>
    </row>
    <row r="1574" spans="32:37" x14ac:dyDescent="0.3">
      <c r="AF1574" s="8"/>
      <c r="AG1574" s="8"/>
      <c r="AH1574" s="9"/>
      <c r="AI1574" s="8"/>
      <c r="AJ1574" s="8"/>
      <c r="AK1574" s="9"/>
    </row>
    <row r="1575" spans="32:37" x14ac:dyDescent="0.3">
      <c r="AF1575" s="8"/>
      <c r="AG1575" s="8"/>
      <c r="AH1575" s="9"/>
      <c r="AI1575" s="8"/>
      <c r="AJ1575" s="8"/>
      <c r="AK1575" s="9"/>
    </row>
    <row r="1576" spans="32:37" x14ac:dyDescent="0.3">
      <c r="AF1576" s="8"/>
      <c r="AG1576" s="8"/>
      <c r="AH1576" s="9"/>
      <c r="AI1576" s="8"/>
      <c r="AJ1576" s="8"/>
      <c r="AK1576" s="9"/>
    </row>
    <row r="1577" spans="32:37" x14ac:dyDescent="0.3">
      <c r="AF1577" s="8"/>
      <c r="AG1577" s="8"/>
      <c r="AH1577" s="9"/>
      <c r="AI1577" s="8"/>
      <c r="AJ1577" s="8"/>
      <c r="AK1577" s="9"/>
    </row>
    <row r="1578" spans="32:37" x14ac:dyDescent="0.3">
      <c r="AF1578" s="8"/>
      <c r="AG1578" s="8"/>
      <c r="AH1578" s="9"/>
      <c r="AI1578" s="8"/>
      <c r="AJ1578" s="8"/>
      <c r="AK1578" s="9"/>
    </row>
    <row r="1579" spans="32:37" x14ac:dyDescent="0.3">
      <c r="AF1579" s="8"/>
      <c r="AG1579" s="8"/>
      <c r="AH1579" s="9"/>
      <c r="AI1579" s="8"/>
      <c r="AJ1579" s="8"/>
      <c r="AK1579" s="9"/>
    </row>
    <row r="1580" spans="32:37" x14ac:dyDescent="0.3">
      <c r="AF1580" s="8"/>
      <c r="AG1580" s="8"/>
      <c r="AH1580" s="9"/>
      <c r="AI1580" s="8"/>
      <c r="AJ1580" s="8"/>
      <c r="AK1580" s="9"/>
    </row>
    <row r="1581" spans="32:37" x14ac:dyDescent="0.3">
      <c r="AF1581" s="8"/>
      <c r="AG1581" s="8"/>
      <c r="AH1581" s="9"/>
      <c r="AI1581" s="8"/>
      <c r="AJ1581" s="8"/>
      <c r="AK1581" s="9"/>
    </row>
    <row r="1582" spans="32:37" x14ac:dyDescent="0.3">
      <c r="AF1582" s="8"/>
      <c r="AG1582" s="8"/>
      <c r="AH1582" s="9"/>
      <c r="AI1582" s="8"/>
      <c r="AJ1582" s="8"/>
      <c r="AK1582" s="9"/>
    </row>
    <row r="1583" spans="32:37" x14ac:dyDescent="0.3">
      <c r="AF1583" s="8"/>
      <c r="AG1583" s="8"/>
      <c r="AH1583" s="9"/>
      <c r="AI1583" s="8"/>
      <c r="AJ1583" s="8"/>
      <c r="AK1583" s="9"/>
    </row>
    <row r="1584" spans="32:37" x14ac:dyDescent="0.3">
      <c r="AF1584" s="8"/>
      <c r="AG1584" s="8"/>
      <c r="AH1584" s="9"/>
      <c r="AI1584" s="8"/>
      <c r="AJ1584" s="8"/>
      <c r="AK1584" s="9"/>
    </row>
    <row r="1585" spans="32:37" x14ac:dyDescent="0.3">
      <c r="AF1585" s="8"/>
      <c r="AG1585" s="8"/>
      <c r="AH1585" s="9"/>
      <c r="AI1585" s="8"/>
      <c r="AJ1585" s="8"/>
      <c r="AK1585" s="9"/>
    </row>
    <row r="1586" spans="32:37" x14ac:dyDescent="0.3">
      <c r="AF1586" s="8"/>
      <c r="AG1586" s="8"/>
      <c r="AH1586" s="9"/>
      <c r="AI1586" s="8"/>
      <c r="AJ1586" s="8"/>
      <c r="AK1586" s="9"/>
    </row>
    <row r="1587" spans="32:37" x14ac:dyDescent="0.3">
      <c r="AF1587" s="8"/>
      <c r="AG1587" s="8"/>
      <c r="AH1587" s="9"/>
      <c r="AI1587" s="8"/>
      <c r="AJ1587" s="8"/>
      <c r="AK1587" s="9"/>
    </row>
    <row r="1588" spans="32:37" x14ac:dyDescent="0.3">
      <c r="AF1588" s="8"/>
      <c r="AG1588" s="8"/>
      <c r="AH1588" s="9"/>
      <c r="AI1588" s="8"/>
      <c r="AJ1588" s="8"/>
      <c r="AK1588" s="9"/>
    </row>
    <row r="1589" spans="32:37" x14ac:dyDescent="0.3">
      <c r="AF1589" s="8"/>
      <c r="AG1589" s="8"/>
      <c r="AH1589" s="9"/>
      <c r="AI1589" s="8"/>
      <c r="AJ1589" s="8"/>
      <c r="AK1589" s="9"/>
    </row>
    <row r="1590" spans="32:37" x14ac:dyDescent="0.3">
      <c r="AF1590" s="8"/>
      <c r="AG1590" s="8"/>
      <c r="AH1590" s="9"/>
      <c r="AI1590" s="8"/>
      <c r="AJ1590" s="8"/>
      <c r="AK1590" s="9"/>
    </row>
    <row r="1591" spans="32:37" x14ac:dyDescent="0.3">
      <c r="AF1591" s="8"/>
      <c r="AG1591" s="8"/>
      <c r="AH1591" s="9"/>
      <c r="AI1591" s="8"/>
      <c r="AJ1591" s="8"/>
      <c r="AK1591" s="9"/>
    </row>
    <row r="1592" spans="32:37" x14ac:dyDescent="0.3">
      <c r="AF1592" s="8"/>
      <c r="AG1592" s="8"/>
      <c r="AH1592" s="9"/>
      <c r="AI1592" s="8"/>
      <c r="AJ1592" s="8"/>
      <c r="AK1592" s="9"/>
    </row>
    <row r="1593" spans="32:37" x14ac:dyDescent="0.3">
      <c r="AF1593" s="8"/>
      <c r="AG1593" s="8"/>
      <c r="AH1593" s="9"/>
      <c r="AI1593" s="8"/>
      <c r="AJ1593" s="8"/>
      <c r="AK1593" s="9"/>
    </row>
    <row r="1594" spans="32:37" x14ac:dyDescent="0.3">
      <c r="AF1594" s="8"/>
      <c r="AG1594" s="8"/>
      <c r="AH1594" s="9"/>
      <c r="AI1594" s="8"/>
      <c r="AJ1594" s="8"/>
      <c r="AK1594" s="9"/>
    </row>
    <row r="1595" spans="32:37" x14ac:dyDescent="0.3">
      <c r="AF1595" s="8"/>
      <c r="AG1595" s="8"/>
      <c r="AH1595" s="9"/>
      <c r="AI1595" s="8"/>
      <c r="AJ1595" s="8"/>
      <c r="AK1595" s="9"/>
    </row>
    <row r="1596" spans="32:37" x14ac:dyDescent="0.3">
      <c r="AF1596" s="8"/>
      <c r="AG1596" s="8"/>
      <c r="AH1596" s="9"/>
      <c r="AI1596" s="8"/>
      <c r="AJ1596" s="8"/>
      <c r="AK1596" s="9"/>
    </row>
    <row r="1597" spans="32:37" x14ac:dyDescent="0.3">
      <c r="AF1597" s="8"/>
      <c r="AG1597" s="8"/>
      <c r="AH1597" s="9"/>
      <c r="AI1597" s="8"/>
      <c r="AJ1597" s="8"/>
      <c r="AK1597" s="9"/>
    </row>
    <row r="1598" spans="32:37" x14ac:dyDescent="0.3">
      <c r="AF1598" s="8"/>
      <c r="AG1598" s="8"/>
      <c r="AH1598" s="9"/>
      <c r="AI1598" s="8"/>
      <c r="AJ1598" s="8"/>
      <c r="AK1598" s="9"/>
    </row>
    <row r="1599" spans="32:37" x14ac:dyDescent="0.3">
      <c r="AF1599" s="8"/>
      <c r="AG1599" s="8"/>
      <c r="AH1599" s="9"/>
      <c r="AI1599" s="8"/>
      <c r="AJ1599" s="8"/>
      <c r="AK1599" s="9"/>
    </row>
    <row r="1600" spans="32:37" x14ac:dyDescent="0.3">
      <c r="AF1600" s="8"/>
      <c r="AG1600" s="8"/>
      <c r="AH1600" s="9"/>
      <c r="AI1600" s="8"/>
      <c r="AJ1600" s="8"/>
      <c r="AK1600" s="9"/>
    </row>
    <row r="1601" spans="32:37" x14ac:dyDescent="0.3">
      <c r="AF1601" s="8"/>
      <c r="AG1601" s="8"/>
      <c r="AH1601" s="9"/>
      <c r="AI1601" s="8"/>
      <c r="AJ1601" s="8"/>
      <c r="AK1601" s="9"/>
    </row>
    <row r="1602" spans="32:37" x14ac:dyDescent="0.3">
      <c r="AF1602" s="8"/>
      <c r="AG1602" s="8"/>
      <c r="AH1602" s="9"/>
      <c r="AI1602" s="8"/>
      <c r="AJ1602" s="8"/>
      <c r="AK1602" s="9"/>
    </row>
    <row r="1603" spans="32:37" x14ac:dyDescent="0.3">
      <c r="AF1603" s="8"/>
      <c r="AG1603" s="8"/>
      <c r="AH1603" s="9"/>
      <c r="AI1603" s="8"/>
      <c r="AJ1603" s="8"/>
      <c r="AK1603" s="9"/>
    </row>
    <row r="1604" spans="32:37" x14ac:dyDescent="0.3">
      <c r="AF1604" s="8"/>
      <c r="AG1604" s="8"/>
      <c r="AH1604" s="9"/>
      <c r="AI1604" s="8"/>
      <c r="AJ1604" s="8"/>
      <c r="AK1604" s="9"/>
    </row>
    <row r="1605" spans="32:37" x14ac:dyDescent="0.3">
      <c r="AF1605" s="8"/>
      <c r="AG1605" s="8"/>
      <c r="AH1605" s="9"/>
      <c r="AI1605" s="8"/>
      <c r="AJ1605" s="8"/>
      <c r="AK1605" s="9"/>
    </row>
    <row r="1606" spans="32:37" x14ac:dyDescent="0.3">
      <c r="AF1606" s="8"/>
      <c r="AG1606" s="8"/>
      <c r="AH1606" s="9"/>
      <c r="AI1606" s="8"/>
      <c r="AJ1606" s="8"/>
      <c r="AK1606" s="9"/>
    </row>
    <row r="1607" spans="32:37" x14ac:dyDescent="0.3">
      <c r="AF1607" s="8"/>
      <c r="AG1607" s="8"/>
      <c r="AH1607" s="9"/>
      <c r="AI1607" s="8"/>
      <c r="AJ1607" s="8"/>
      <c r="AK1607" s="9"/>
    </row>
    <row r="1608" spans="32:37" x14ac:dyDescent="0.3">
      <c r="AF1608" s="8"/>
      <c r="AG1608" s="8"/>
      <c r="AH1608" s="9"/>
      <c r="AI1608" s="8"/>
      <c r="AJ1608" s="8"/>
      <c r="AK1608" s="9"/>
    </row>
    <row r="1609" spans="32:37" x14ac:dyDescent="0.3">
      <c r="AF1609" s="8"/>
      <c r="AG1609" s="8"/>
      <c r="AH1609" s="9"/>
      <c r="AI1609" s="8"/>
      <c r="AJ1609" s="8"/>
      <c r="AK1609" s="9"/>
    </row>
    <row r="1610" spans="32:37" x14ac:dyDescent="0.3">
      <c r="AF1610" s="8"/>
      <c r="AG1610" s="8"/>
      <c r="AH1610" s="9"/>
      <c r="AI1610" s="8"/>
      <c r="AJ1610" s="8"/>
      <c r="AK1610" s="9"/>
    </row>
    <row r="1611" spans="32:37" x14ac:dyDescent="0.3">
      <c r="AF1611" s="8"/>
      <c r="AG1611" s="8"/>
      <c r="AH1611" s="9"/>
      <c r="AI1611" s="8"/>
      <c r="AJ1611" s="8"/>
      <c r="AK1611" s="9"/>
    </row>
    <row r="1612" spans="32:37" x14ac:dyDescent="0.3">
      <c r="AF1612" s="8"/>
      <c r="AG1612" s="8"/>
      <c r="AH1612" s="9"/>
      <c r="AI1612" s="8"/>
      <c r="AJ1612" s="8"/>
      <c r="AK1612" s="9"/>
    </row>
    <row r="1613" spans="32:37" x14ac:dyDescent="0.3">
      <c r="AF1613" s="8"/>
      <c r="AG1613" s="8"/>
      <c r="AH1613" s="9"/>
      <c r="AI1613" s="8"/>
      <c r="AJ1613" s="8"/>
      <c r="AK1613" s="9"/>
    </row>
    <row r="1614" spans="32:37" x14ac:dyDescent="0.3">
      <c r="AF1614" s="8"/>
      <c r="AG1614" s="8"/>
      <c r="AH1614" s="9"/>
      <c r="AI1614" s="8"/>
      <c r="AJ1614" s="8"/>
      <c r="AK1614" s="9"/>
    </row>
    <row r="1615" spans="32:37" x14ac:dyDescent="0.3">
      <c r="AF1615" s="8"/>
      <c r="AG1615" s="8"/>
      <c r="AH1615" s="9"/>
      <c r="AI1615" s="8"/>
      <c r="AJ1615" s="8"/>
      <c r="AK1615" s="9"/>
    </row>
    <row r="1616" spans="32:37" x14ac:dyDescent="0.3">
      <c r="AF1616" s="8"/>
      <c r="AG1616" s="8"/>
      <c r="AH1616" s="9"/>
      <c r="AI1616" s="8"/>
      <c r="AJ1616" s="8"/>
      <c r="AK1616" s="9"/>
    </row>
    <row r="1617" spans="32:37" x14ac:dyDescent="0.3">
      <c r="AF1617" s="8"/>
      <c r="AG1617" s="8"/>
      <c r="AH1617" s="9"/>
      <c r="AI1617" s="8"/>
      <c r="AJ1617" s="8"/>
      <c r="AK1617" s="9"/>
    </row>
    <row r="1618" spans="32:37" x14ac:dyDescent="0.3">
      <c r="AF1618" s="8"/>
      <c r="AG1618" s="8"/>
      <c r="AH1618" s="9"/>
      <c r="AI1618" s="8"/>
      <c r="AJ1618" s="8"/>
      <c r="AK1618" s="9"/>
    </row>
    <row r="1619" spans="32:37" x14ac:dyDescent="0.3">
      <c r="AF1619" s="8"/>
      <c r="AG1619" s="8"/>
      <c r="AH1619" s="9"/>
      <c r="AI1619" s="8"/>
      <c r="AJ1619" s="8"/>
      <c r="AK1619" s="9"/>
    </row>
    <row r="1620" spans="32:37" x14ac:dyDescent="0.3">
      <c r="AF1620" s="8"/>
      <c r="AG1620" s="8"/>
      <c r="AH1620" s="9"/>
      <c r="AI1620" s="8"/>
      <c r="AJ1620" s="8"/>
      <c r="AK1620" s="9"/>
    </row>
    <row r="1621" spans="32:37" x14ac:dyDescent="0.3">
      <c r="AF1621" s="8"/>
      <c r="AG1621" s="8"/>
      <c r="AH1621" s="9"/>
      <c r="AI1621" s="8"/>
      <c r="AJ1621" s="8"/>
      <c r="AK1621" s="9"/>
    </row>
    <row r="1622" spans="32:37" x14ac:dyDescent="0.3">
      <c r="AF1622" s="8"/>
      <c r="AG1622" s="8"/>
      <c r="AH1622" s="9"/>
      <c r="AI1622" s="8"/>
      <c r="AJ1622" s="8"/>
      <c r="AK1622" s="9"/>
    </row>
    <row r="1623" spans="32:37" x14ac:dyDescent="0.3">
      <c r="AF1623" s="8"/>
      <c r="AG1623" s="8"/>
      <c r="AH1623" s="9"/>
      <c r="AI1623" s="8"/>
      <c r="AJ1623" s="8"/>
      <c r="AK1623" s="9"/>
    </row>
    <row r="1624" spans="32:37" x14ac:dyDescent="0.3">
      <c r="AF1624" s="8"/>
      <c r="AG1624" s="8"/>
      <c r="AH1624" s="9"/>
      <c r="AI1624" s="8"/>
      <c r="AJ1624" s="8"/>
      <c r="AK1624" s="9"/>
    </row>
    <row r="1625" spans="32:37" x14ac:dyDescent="0.3">
      <c r="AF1625" s="8"/>
      <c r="AG1625" s="8"/>
      <c r="AH1625" s="9"/>
      <c r="AI1625" s="8"/>
      <c r="AJ1625" s="8"/>
      <c r="AK1625" s="9"/>
    </row>
    <row r="1626" spans="32:37" x14ac:dyDescent="0.3">
      <c r="AF1626" s="8"/>
      <c r="AG1626" s="8"/>
      <c r="AH1626" s="9"/>
      <c r="AI1626" s="8"/>
      <c r="AJ1626" s="8"/>
      <c r="AK1626" s="9"/>
    </row>
    <row r="1627" spans="32:37" x14ac:dyDescent="0.3">
      <c r="AF1627" s="8"/>
      <c r="AG1627" s="8"/>
      <c r="AH1627" s="9"/>
      <c r="AI1627" s="8"/>
      <c r="AJ1627" s="8"/>
      <c r="AK1627" s="9"/>
    </row>
    <row r="1628" spans="32:37" x14ac:dyDescent="0.3">
      <c r="AF1628" s="8"/>
      <c r="AG1628" s="8"/>
      <c r="AH1628" s="9"/>
      <c r="AI1628" s="8"/>
      <c r="AJ1628" s="8"/>
      <c r="AK1628" s="9"/>
    </row>
    <row r="1629" spans="32:37" x14ac:dyDescent="0.3">
      <c r="AF1629" s="8"/>
      <c r="AG1629" s="8"/>
      <c r="AH1629" s="9"/>
      <c r="AI1629" s="8"/>
      <c r="AJ1629" s="8"/>
      <c r="AK1629" s="9"/>
    </row>
    <row r="1630" spans="32:37" x14ac:dyDescent="0.3">
      <c r="AF1630" s="8"/>
      <c r="AG1630" s="8"/>
      <c r="AH1630" s="9"/>
      <c r="AI1630" s="8"/>
      <c r="AJ1630" s="8"/>
      <c r="AK1630" s="9"/>
    </row>
    <row r="1631" spans="32:37" x14ac:dyDescent="0.3">
      <c r="AF1631" s="8"/>
      <c r="AG1631" s="8"/>
      <c r="AH1631" s="9"/>
      <c r="AI1631" s="8"/>
      <c r="AJ1631" s="8"/>
      <c r="AK1631" s="9"/>
    </row>
    <row r="1632" spans="32:37" x14ac:dyDescent="0.3">
      <c r="AF1632" s="8"/>
      <c r="AG1632" s="8"/>
      <c r="AH1632" s="9"/>
      <c r="AI1632" s="8"/>
      <c r="AJ1632" s="8"/>
      <c r="AK1632" s="9"/>
    </row>
    <row r="1633" spans="32:37" x14ac:dyDescent="0.3">
      <c r="AF1633" s="8"/>
      <c r="AG1633" s="8"/>
      <c r="AH1633" s="9"/>
      <c r="AI1633" s="8"/>
      <c r="AJ1633" s="8"/>
      <c r="AK1633" s="9"/>
    </row>
    <row r="1634" spans="32:37" x14ac:dyDescent="0.3">
      <c r="AF1634" s="8"/>
      <c r="AG1634" s="8"/>
      <c r="AH1634" s="9"/>
      <c r="AI1634" s="8"/>
      <c r="AJ1634" s="8"/>
      <c r="AK1634" s="9"/>
    </row>
    <row r="1635" spans="32:37" x14ac:dyDescent="0.3">
      <c r="AF1635" s="8"/>
      <c r="AG1635" s="8"/>
      <c r="AH1635" s="9"/>
      <c r="AI1635" s="8"/>
      <c r="AJ1635" s="8"/>
      <c r="AK1635" s="9"/>
    </row>
    <row r="1636" spans="32:37" x14ac:dyDescent="0.3">
      <c r="AF1636" s="8"/>
      <c r="AG1636" s="8"/>
      <c r="AH1636" s="9"/>
      <c r="AI1636" s="8"/>
      <c r="AJ1636" s="8"/>
      <c r="AK1636" s="9"/>
    </row>
    <row r="1637" spans="32:37" x14ac:dyDescent="0.3">
      <c r="AF1637" s="8"/>
      <c r="AG1637" s="8"/>
      <c r="AH1637" s="9"/>
      <c r="AI1637" s="8"/>
      <c r="AJ1637" s="8"/>
      <c r="AK1637" s="9"/>
    </row>
    <row r="1638" spans="32:37" x14ac:dyDescent="0.3">
      <c r="AF1638" s="8"/>
      <c r="AG1638" s="8"/>
      <c r="AH1638" s="9"/>
      <c r="AI1638" s="8"/>
      <c r="AJ1638" s="8"/>
      <c r="AK1638" s="9"/>
    </row>
    <row r="1639" spans="32:37" x14ac:dyDescent="0.3">
      <c r="AF1639" s="8"/>
      <c r="AG1639" s="8"/>
      <c r="AH1639" s="9"/>
      <c r="AI1639" s="8"/>
      <c r="AJ1639" s="8"/>
      <c r="AK1639" s="9"/>
    </row>
    <row r="1640" spans="32:37" x14ac:dyDescent="0.3">
      <c r="AF1640" s="8"/>
      <c r="AG1640" s="8"/>
      <c r="AH1640" s="9"/>
      <c r="AI1640" s="8"/>
      <c r="AJ1640" s="8"/>
      <c r="AK1640" s="9"/>
    </row>
    <row r="1641" spans="32:37" x14ac:dyDescent="0.3">
      <c r="AF1641" s="8"/>
      <c r="AG1641" s="8"/>
      <c r="AH1641" s="9"/>
      <c r="AI1641" s="8"/>
      <c r="AJ1641" s="8"/>
      <c r="AK1641" s="9"/>
    </row>
    <row r="1642" spans="32:37" x14ac:dyDescent="0.3">
      <c r="AF1642" s="8"/>
      <c r="AG1642" s="8"/>
      <c r="AH1642" s="9"/>
      <c r="AI1642" s="8"/>
      <c r="AJ1642" s="8"/>
      <c r="AK1642" s="9"/>
    </row>
    <row r="1643" spans="32:37" x14ac:dyDescent="0.3">
      <c r="AF1643" s="8"/>
      <c r="AG1643" s="8"/>
      <c r="AH1643" s="9"/>
      <c r="AI1643" s="8"/>
      <c r="AJ1643" s="8"/>
      <c r="AK1643" s="9"/>
    </row>
    <row r="1644" spans="32:37" x14ac:dyDescent="0.3">
      <c r="AF1644" s="8"/>
      <c r="AG1644" s="8"/>
      <c r="AH1644" s="9"/>
      <c r="AI1644" s="8"/>
      <c r="AJ1644" s="8"/>
      <c r="AK1644" s="9"/>
    </row>
    <row r="1645" spans="32:37" x14ac:dyDescent="0.3">
      <c r="AF1645" s="8"/>
      <c r="AG1645" s="8"/>
      <c r="AH1645" s="9"/>
      <c r="AI1645" s="8"/>
      <c r="AJ1645" s="8"/>
      <c r="AK1645" s="9"/>
    </row>
    <row r="1646" spans="32:37" x14ac:dyDescent="0.3">
      <c r="AF1646" s="8"/>
      <c r="AG1646" s="8"/>
      <c r="AH1646" s="9"/>
      <c r="AI1646" s="8"/>
      <c r="AJ1646" s="8"/>
      <c r="AK1646" s="9"/>
    </row>
    <row r="1647" spans="32:37" x14ac:dyDescent="0.3">
      <c r="AF1647" s="8"/>
      <c r="AG1647" s="8"/>
      <c r="AH1647" s="9"/>
      <c r="AI1647" s="8"/>
      <c r="AJ1647" s="8"/>
      <c r="AK1647" s="9"/>
    </row>
    <row r="1648" spans="32:37" x14ac:dyDescent="0.3">
      <c r="AF1648" s="8"/>
      <c r="AG1648" s="8"/>
      <c r="AH1648" s="9"/>
      <c r="AI1648" s="8"/>
      <c r="AJ1648" s="8"/>
      <c r="AK1648" s="9"/>
    </row>
    <row r="1649" spans="32:37" x14ac:dyDescent="0.3">
      <c r="AF1649" s="8"/>
      <c r="AG1649" s="8"/>
      <c r="AH1649" s="9"/>
      <c r="AI1649" s="8"/>
      <c r="AJ1649" s="8"/>
      <c r="AK1649" s="9"/>
    </row>
    <row r="1650" spans="32:37" x14ac:dyDescent="0.3">
      <c r="AF1650" s="8"/>
      <c r="AG1650" s="8"/>
      <c r="AH1650" s="9"/>
      <c r="AI1650" s="8"/>
      <c r="AJ1650" s="8"/>
      <c r="AK1650" s="9"/>
    </row>
    <row r="1651" spans="32:37" x14ac:dyDescent="0.3">
      <c r="AF1651" s="8"/>
      <c r="AG1651" s="8"/>
      <c r="AH1651" s="9"/>
      <c r="AI1651" s="8"/>
      <c r="AJ1651" s="8"/>
      <c r="AK1651" s="9"/>
    </row>
    <row r="1652" spans="32:37" x14ac:dyDescent="0.3">
      <c r="AF1652" s="8"/>
      <c r="AG1652" s="8"/>
      <c r="AH1652" s="9"/>
      <c r="AI1652" s="8"/>
      <c r="AJ1652" s="8"/>
      <c r="AK1652" s="9"/>
    </row>
    <row r="1653" spans="32:37" x14ac:dyDescent="0.3">
      <c r="AF1653" s="8"/>
      <c r="AG1653" s="8"/>
      <c r="AH1653" s="9"/>
      <c r="AI1653" s="8"/>
      <c r="AJ1653" s="8"/>
      <c r="AK1653" s="9"/>
    </row>
    <row r="1654" spans="32:37" x14ac:dyDescent="0.3">
      <c r="AF1654" s="8"/>
      <c r="AG1654" s="8"/>
      <c r="AH1654" s="9"/>
      <c r="AI1654" s="8"/>
      <c r="AJ1654" s="8"/>
      <c r="AK1654" s="9"/>
    </row>
    <row r="1655" spans="32:37" x14ac:dyDescent="0.3">
      <c r="AF1655" s="8"/>
      <c r="AG1655" s="8"/>
      <c r="AH1655" s="9"/>
      <c r="AI1655" s="8"/>
      <c r="AJ1655" s="8"/>
      <c r="AK1655" s="9"/>
    </row>
    <row r="1656" spans="32:37" x14ac:dyDescent="0.3">
      <c r="AF1656" s="8"/>
      <c r="AG1656" s="8"/>
      <c r="AH1656" s="9"/>
      <c r="AI1656" s="8"/>
      <c r="AJ1656" s="8"/>
      <c r="AK1656" s="9"/>
    </row>
    <row r="1657" spans="32:37" x14ac:dyDescent="0.3">
      <c r="AF1657" s="8"/>
      <c r="AG1657" s="8"/>
      <c r="AH1657" s="9"/>
      <c r="AI1657" s="8"/>
      <c r="AJ1657" s="8"/>
      <c r="AK1657" s="9"/>
    </row>
    <row r="1658" spans="32:37" x14ac:dyDescent="0.3">
      <c r="AF1658" s="8"/>
      <c r="AG1658" s="8"/>
      <c r="AH1658" s="9"/>
      <c r="AI1658" s="8"/>
      <c r="AJ1658" s="8"/>
      <c r="AK1658" s="9"/>
    </row>
    <row r="1659" spans="32:37" x14ac:dyDescent="0.3">
      <c r="AF1659" s="8"/>
      <c r="AG1659" s="8"/>
      <c r="AH1659" s="9"/>
      <c r="AI1659" s="8"/>
      <c r="AJ1659" s="8"/>
      <c r="AK1659" s="9"/>
    </row>
    <row r="1660" spans="32:37" x14ac:dyDescent="0.3">
      <c r="AF1660" s="8"/>
      <c r="AG1660" s="8"/>
      <c r="AH1660" s="9"/>
      <c r="AI1660" s="8"/>
      <c r="AJ1660" s="8"/>
      <c r="AK1660" s="9"/>
    </row>
    <row r="1661" spans="32:37" x14ac:dyDescent="0.3">
      <c r="AF1661" s="8"/>
      <c r="AG1661" s="8"/>
      <c r="AH1661" s="9"/>
      <c r="AI1661" s="8"/>
      <c r="AJ1661" s="8"/>
      <c r="AK1661" s="9"/>
    </row>
    <row r="1662" spans="32:37" x14ac:dyDescent="0.3">
      <c r="AF1662" s="8"/>
      <c r="AG1662" s="8"/>
      <c r="AH1662" s="9"/>
      <c r="AI1662" s="8"/>
      <c r="AJ1662" s="8"/>
      <c r="AK1662" s="9"/>
    </row>
    <row r="1663" spans="32:37" x14ac:dyDescent="0.3">
      <c r="AF1663" s="8"/>
      <c r="AG1663" s="8"/>
      <c r="AH1663" s="9"/>
      <c r="AI1663" s="8"/>
      <c r="AJ1663" s="8"/>
      <c r="AK1663" s="9"/>
    </row>
    <row r="1664" spans="32:37" x14ac:dyDescent="0.3">
      <c r="AF1664" s="8"/>
      <c r="AG1664" s="8"/>
      <c r="AH1664" s="9"/>
      <c r="AI1664" s="8"/>
      <c r="AJ1664" s="8"/>
      <c r="AK1664" s="9"/>
    </row>
    <row r="1665" spans="32:37" x14ac:dyDescent="0.3">
      <c r="AF1665" s="8"/>
      <c r="AG1665" s="8"/>
      <c r="AH1665" s="9"/>
      <c r="AI1665" s="8"/>
      <c r="AJ1665" s="8"/>
      <c r="AK1665" s="9"/>
    </row>
    <row r="1666" spans="32:37" x14ac:dyDescent="0.3">
      <c r="AF1666" s="8"/>
      <c r="AG1666" s="8"/>
      <c r="AH1666" s="9"/>
      <c r="AI1666" s="8"/>
      <c r="AJ1666" s="8"/>
      <c r="AK1666" s="9"/>
    </row>
    <row r="1667" spans="32:37" x14ac:dyDescent="0.3">
      <c r="AF1667" s="8"/>
      <c r="AG1667" s="8"/>
      <c r="AH1667" s="9"/>
      <c r="AI1667" s="8"/>
      <c r="AJ1667" s="8"/>
      <c r="AK1667" s="9"/>
    </row>
    <row r="1668" spans="32:37" x14ac:dyDescent="0.3">
      <c r="AF1668" s="8"/>
      <c r="AG1668" s="8"/>
      <c r="AH1668" s="9"/>
      <c r="AI1668" s="8"/>
      <c r="AJ1668" s="8"/>
      <c r="AK1668" s="9"/>
    </row>
    <row r="1669" spans="32:37" x14ac:dyDescent="0.3">
      <c r="AF1669" s="8"/>
      <c r="AG1669" s="8"/>
      <c r="AH1669" s="9"/>
      <c r="AI1669" s="8"/>
      <c r="AJ1669" s="8"/>
      <c r="AK1669" s="9"/>
    </row>
    <row r="1670" spans="32:37" x14ac:dyDescent="0.3">
      <c r="AF1670" s="8"/>
      <c r="AG1670" s="8"/>
      <c r="AH1670" s="9"/>
      <c r="AI1670" s="8"/>
      <c r="AJ1670" s="8"/>
      <c r="AK1670" s="9"/>
    </row>
    <row r="1671" spans="32:37" x14ac:dyDescent="0.3">
      <c r="AF1671" s="8"/>
      <c r="AG1671" s="8"/>
      <c r="AH1671" s="9"/>
      <c r="AI1671" s="8"/>
      <c r="AJ1671" s="8"/>
      <c r="AK1671" s="9"/>
    </row>
    <row r="1672" spans="32:37" x14ac:dyDescent="0.3">
      <c r="AF1672" s="8"/>
      <c r="AG1672" s="8"/>
      <c r="AH1672" s="9"/>
      <c r="AI1672" s="8"/>
      <c r="AJ1672" s="8"/>
      <c r="AK1672" s="9"/>
    </row>
    <row r="1673" spans="32:37" x14ac:dyDescent="0.3">
      <c r="AF1673" s="8"/>
      <c r="AG1673" s="8"/>
      <c r="AH1673" s="9"/>
      <c r="AI1673" s="8"/>
      <c r="AJ1673" s="8"/>
      <c r="AK1673" s="9"/>
    </row>
    <row r="1674" spans="32:37" x14ac:dyDescent="0.3">
      <c r="AF1674" s="8"/>
      <c r="AG1674" s="8"/>
      <c r="AH1674" s="9"/>
      <c r="AI1674" s="8"/>
      <c r="AJ1674" s="8"/>
      <c r="AK1674" s="9"/>
    </row>
    <row r="1675" spans="32:37" x14ac:dyDescent="0.3">
      <c r="AF1675" s="8"/>
      <c r="AG1675" s="8"/>
      <c r="AH1675" s="9"/>
      <c r="AI1675" s="8"/>
      <c r="AJ1675" s="8"/>
      <c r="AK1675" s="9"/>
    </row>
    <row r="1676" spans="32:37" x14ac:dyDescent="0.3">
      <c r="AF1676" s="8"/>
      <c r="AG1676" s="8"/>
      <c r="AH1676" s="9"/>
      <c r="AI1676" s="8"/>
      <c r="AJ1676" s="8"/>
      <c r="AK1676" s="9"/>
    </row>
    <row r="1677" spans="32:37" x14ac:dyDescent="0.3">
      <c r="AF1677" s="8"/>
      <c r="AG1677" s="8"/>
      <c r="AH1677" s="9"/>
      <c r="AI1677" s="8"/>
      <c r="AJ1677" s="8"/>
      <c r="AK1677" s="9"/>
    </row>
    <row r="1678" spans="32:37" x14ac:dyDescent="0.3">
      <c r="AF1678" s="8"/>
      <c r="AG1678" s="8"/>
      <c r="AH1678" s="9"/>
      <c r="AI1678" s="8"/>
      <c r="AJ1678" s="8"/>
      <c r="AK1678" s="9"/>
    </row>
    <row r="1679" spans="32:37" x14ac:dyDescent="0.3">
      <c r="AF1679" s="8"/>
      <c r="AG1679" s="8"/>
      <c r="AH1679" s="9"/>
      <c r="AI1679" s="8"/>
      <c r="AJ1679" s="8"/>
      <c r="AK1679" s="9"/>
    </row>
    <row r="1680" spans="32:37" x14ac:dyDescent="0.3">
      <c r="AF1680" s="8"/>
      <c r="AG1680" s="8"/>
      <c r="AH1680" s="9"/>
      <c r="AI1680" s="8"/>
      <c r="AJ1680" s="8"/>
      <c r="AK1680" s="9"/>
    </row>
    <row r="1681" spans="32:37" x14ac:dyDescent="0.3">
      <c r="AF1681" s="8"/>
      <c r="AG1681" s="8"/>
      <c r="AH1681" s="9"/>
      <c r="AI1681" s="8"/>
      <c r="AJ1681" s="8"/>
      <c r="AK1681" s="9"/>
    </row>
    <row r="1682" spans="32:37" x14ac:dyDescent="0.3">
      <c r="AF1682" s="8"/>
      <c r="AG1682" s="8"/>
      <c r="AH1682" s="9"/>
      <c r="AI1682" s="8"/>
      <c r="AJ1682" s="8"/>
      <c r="AK1682" s="9"/>
    </row>
    <row r="1683" spans="32:37" x14ac:dyDescent="0.3">
      <c r="AF1683" s="8"/>
      <c r="AG1683" s="8"/>
      <c r="AH1683" s="9"/>
      <c r="AI1683" s="8"/>
      <c r="AJ1683" s="8"/>
      <c r="AK1683" s="9"/>
    </row>
    <row r="1684" spans="32:37" x14ac:dyDescent="0.3">
      <c r="AF1684" s="8"/>
      <c r="AG1684" s="8"/>
      <c r="AH1684" s="9"/>
      <c r="AI1684" s="8"/>
      <c r="AJ1684" s="8"/>
      <c r="AK1684" s="9"/>
    </row>
    <row r="1685" spans="32:37" x14ac:dyDescent="0.3">
      <c r="AF1685" s="8"/>
      <c r="AG1685" s="8"/>
      <c r="AH1685" s="9"/>
      <c r="AI1685" s="8"/>
      <c r="AJ1685" s="8"/>
      <c r="AK1685" s="9"/>
    </row>
    <row r="1686" spans="32:37" x14ac:dyDescent="0.3">
      <c r="AF1686" s="8"/>
      <c r="AG1686" s="8"/>
      <c r="AH1686" s="9"/>
      <c r="AI1686" s="8"/>
      <c r="AJ1686" s="8"/>
      <c r="AK1686" s="9"/>
    </row>
    <row r="1687" spans="32:37" x14ac:dyDescent="0.3">
      <c r="AF1687" s="8"/>
      <c r="AG1687" s="8"/>
      <c r="AH1687" s="9"/>
      <c r="AI1687" s="8"/>
      <c r="AJ1687" s="8"/>
      <c r="AK1687" s="9"/>
    </row>
    <row r="1688" spans="32:37" x14ac:dyDescent="0.3">
      <c r="AF1688" s="8"/>
      <c r="AG1688" s="8"/>
      <c r="AH1688" s="9"/>
      <c r="AI1688" s="8"/>
      <c r="AJ1688" s="8"/>
      <c r="AK1688" s="9"/>
    </row>
    <row r="1689" spans="32:37" x14ac:dyDescent="0.3">
      <c r="AF1689" s="8"/>
      <c r="AG1689" s="8"/>
      <c r="AH1689" s="9"/>
      <c r="AI1689" s="8"/>
      <c r="AJ1689" s="8"/>
      <c r="AK1689" s="9"/>
    </row>
    <row r="1690" spans="32:37" x14ac:dyDescent="0.3">
      <c r="AF1690" s="8"/>
      <c r="AG1690" s="8"/>
      <c r="AH1690" s="9"/>
      <c r="AI1690" s="8"/>
      <c r="AJ1690" s="8"/>
      <c r="AK1690" s="9"/>
    </row>
    <row r="1691" spans="32:37" x14ac:dyDescent="0.3">
      <c r="AF1691" s="8"/>
      <c r="AG1691" s="8"/>
      <c r="AH1691" s="9"/>
      <c r="AI1691" s="8"/>
      <c r="AJ1691" s="8"/>
      <c r="AK1691" s="9"/>
    </row>
    <row r="1692" spans="32:37" x14ac:dyDescent="0.3">
      <c r="AF1692" s="8"/>
      <c r="AG1692" s="8"/>
      <c r="AH1692" s="9"/>
      <c r="AI1692" s="8"/>
      <c r="AJ1692" s="8"/>
      <c r="AK1692" s="9"/>
    </row>
    <row r="1693" spans="32:37" x14ac:dyDescent="0.3">
      <c r="AF1693" s="8"/>
      <c r="AG1693" s="8"/>
      <c r="AH1693" s="9"/>
      <c r="AI1693" s="8"/>
      <c r="AJ1693" s="8"/>
      <c r="AK1693" s="9"/>
    </row>
    <row r="1694" spans="32:37" x14ac:dyDescent="0.3">
      <c r="AF1694" s="8"/>
      <c r="AG1694" s="8"/>
      <c r="AH1694" s="9"/>
      <c r="AI1694" s="8"/>
      <c r="AJ1694" s="8"/>
      <c r="AK1694" s="9"/>
    </row>
    <row r="1695" spans="32:37" x14ac:dyDescent="0.3">
      <c r="AF1695" s="8"/>
      <c r="AG1695" s="8"/>
      <c r="AH1695" s="9"/>
      <c r="AI1695" s="8"/>
      <c r="AJ1695" s="8"/>
      <c r="AK1695" s="9"/>
    </row>
    <row r="1696" spans="32:37" x14ac:dyDescent="0.3">
      <c r="AF1696" s="8"/>
      <c r="AG1696" s="8"/>
      <c r="AH1696" s="9"/>
      <c r="AI1696" s="8"/>
      <c r="AJ1696" s="8"/>
      <c r="AK1696" s="9"/>
    </row>
    <row r="1697" spans="32:37" x14ac:dyDescent="0.3">
      <c r="AF1697" s="8"/>
      <c r="AG1697" s="8"/>
      <c r="AH1697" s="9"/>
      <c r="AI1697" s="8"/>
      <c r="AJ1697" s="8"/>
      <c r="AK1697" s="9"/>
    </row>
    <row r="1698" spans="32:37" x14ac:dyDescent="0.3">
      <c r="AF1698" s="8"/>
      <c r="AG1698" s="8"/>
      <c r="AH1698" s="9"/>
      <c r="AI1698" s="8"/>
      <c r="AJ1698" s="8"/>
      <c r="AK1698" s="9"/>
    </row>
    <row r="1699" spans="32:37" x14ac:dyDescent="0.3">
      <c r="AF1699" s="8"/>
      <c r="AG1699" s="8"/>
      <c r="AH1699" s="9"/>
      <c r="AI1699" s="8"/>
      <c r="AJ1699" s="8"/>
      <c r="AK1699" s="9"/>
    </row>
    <row r="1700" spans="32:37" x14ac:dyDescent="0.3">
      <c r="AF1700" s="8"/>
      <c r="AG1700" s="8"/>
      <c r="AH1700" s="9"/>
      <c r="AI1700" s="8"/>
      <c r="AJ1700" s="8"/>
      <c r="AK1700" s="9"/>
    </row>
    <row r="1701" spans="32:37" x14ac:dyDescent="0.3">
      <c r="AF1701" s="8"/>
      <c r="AG1701" s="8"/>
      <c r="AH1701" s="9"/>
      <c r="AI1701" s="8"/>
      <c r="AJ1701" s="8"/>
      <c r="AK1701" s="9"/>
    </row>
    <row r="1702" spans="32:37" x14ac:dyDescent="0.3">
      <c r="AF1702" s="8"/>
      <c r="AG1702" s="8"/>
      <c r="AH1702" s="9"/>
      <c r="AI1702" s="8"/>
      <c r="AJ1702" s="8"/>
      <c r="AK1702" s="9"/>
    </row>
    <row r="1703" spans="32:37" x14ac:dyDescent="0.3">
      <c r="AF1703" s="8"/>
      <c r="AG1703" s="8"/>
      <c r="AH1703" s="9"/>
      <c r="AI1703" s="8"/>
      <c r="AJ1703" s="8"/>
      <c r="AK1703" s="9"/>
    </row>
    <row r="1704" spans="32:37" x14ac:dyDescent="0.3">
      <c r="AF1704" s="8"/>
      <c r="AG1704" s="8"/>
      <c r="AH1704" s="9"/>
      <c r="AI1704" s="8"/>
      <c r="AJ1704" s="8"/>
      <c r="AK1704" s="9"/>
    </row>
    <row r="1705" spans="32:37" x14ac:dyDescent="0.3">
      <c r="AF1705" s="8"/>
      <c r="AG1705" s="8"/>
      <c r="AH1705" s="9"/>
      <c r="AI1705" s="8"/>
      <c r="AJ1705" s="8"/>
      <c r="AK1705" s="9"/>
    </row>
    <row r="1706" spans="32:37" x14ac:dyDescent="0.3">
      <c r="AF1706" s="8"/>
      <c r="AG1706" s="8"/>
      <c r="AH1706" s="9"/>
      <c r="AI1706" s="8"/>
      <c r="AJ1706" s="8"/>
      <c r="AK1706" s="9"/>
    </row>
    <row r="1707" spans="32:37" x14ac:dyDescent="0.3">
      <c r="AF1707" s="8"/>
      <c r="AG1707" s="8"/>
      <c r="AH1707" s="9"/>
      <c r="AI1707" s="8"/>
      <c r="AJ1707" s="8"/>
      <c r="AK1707" s="9"/>
    </row>
    <row r="1708" spans="32:37" x14ac:dyDescent="0.3">
      <c r="AF1708" s="8"/>
      <c r="AG1708" s="8"/>
      <c r="AH1708" s="9"/>
      <c r="AI1708" s="8"/>
      <c r="AJ1708" s="8"/>
      <c r="AK1708" s="9"/>
    </row>
    <row r="1709" spans="32:37" x14ac:dyDescent="0.3">
      <c r="AF1709" s="8"/>
      <c r="AG1709" s="8"/>
      <c r="AH1709" s="9"/>
      <c r="AI1709" s="8"/>
      <c r="AJ1709" s="8"/>
      <c r="AK1709" s="9"/>
    </row>
    <row r="1710" spans="32:37" x14ac:dyDescent="0.3">
      <c r="AF1710" s="8"/>
      <c r="AG1710" s="8"/>
      <c r="AH1710" s="9"/>
      <c r="AI1710" s="8"/>
      <c r="AJ1710" s="8"/>
      <c r="AK1710" s="9"/>
    </row>
    <row r="1711" spans="32:37" x14ac:dyDescent="0.3">
      <c r="AF1711" s="8"/>
      <c r="AG1711" s="8"/>
      <c r="AH1711" s="9"/>
      <c r="AI1711" s="8"/>
      <c r="AJ1711" s="8"/>
      <c r="AK1711" s="9"/>
    </row>
    <row r="1712" spans="32:37" x14ac:dyDescent="0.3">
      <c r="AF1712" s="8"/>
      <c r="AG1712" s="8"/>
      <c r="AH1712" s="9"/>
      <c r="AI1712" s="8"/>
      <c r="AJ1712" s="8"/>
      <c r="AK1712" s="9"/>
    </row>
    <row r="1713" spans="32:37" x14ac:dyDescent="0.3">
      <c r="AF1713" s="8"/>
      <c r="AG1713" s="8"/>
      <c r="AH1713" s="9"/>
      <c r="AI1713" s="8"/>
      <c r="AJ1713" s="8"/>
      <c r="AK1713" s="9"/>
    </row>
    <row r="1714" spans="32:37" x14ac:dyDescent="0.3">
      <c r="AF1714" s="8"/>
      <c r="AG1714" s="8"/>
      <c r="AH1714" s="9"/>
      <c r="AI1714" s="8"/>
      <c r="AJ1714" s="8"/>
      <c r="AK1714" s="9"/>
    </row>
    <row r="1715" spans="32:37" x14ac:dyDescent="0.3">
      <c r="AF1715" s="8"/>
      <c r="AG1715" s="8"/>
      <c r="AH1715" s="9"/>
      <c r="AI1715" s="8"/>
      <c r="AJ1715" s="8"/>
      <c r="AK1715" s="9"/>
    </row>
    <row r="1716" spans="32:37" x14ac:dyDescent="0.3">
      <c r="AF1716" s="8"/>
      <c r="AG1716" s="8"/>
      <c r="AH1716" s="9"/>
      <c r="AI1716" s="8"/>
      <c r="AJ1716" s="8"/>
      <c r="AK1716" s="9"/>
    </row>
    <row r="1717" spans="32:37" x14ac:dyDescent="0.3">
      <c r="AF1717" s="8"/>
      <c r="AG1717" s="8"/>
      <c r="AH1717" s="9"/>
      <c r="AI1717" s="8"/>
      <c r="AJ1717" s="8"/>
      <c r="AK1717" s="9"/>
    </row>
    <row r="1718" spans="32:37" x14ac:dyDescent="0.3">
      <c r="AF1718" s="8"/>
      <c r="AG1718" s="8"/>
      <c r="AH1718" s="9"/>
      <c r="AI1718" s="8"/>
      <c r="AJ1718" s="8"/>
      <c r="AK1718" s="9"/>
    </row>
    <row r="1719" spans="32:37" x14ac:dyDescent="0.3">
      <c r="AF1719" s="8"/>
      <c r="AG1719" s="8"/>
      <c r="AH1719" s="9"/>
      <c r="AI1719" s="8"/>
      <c r="AJ1719" s="8"/>
      <c r="AK1719" s="9"/>
    </row>
    <row r="1720" spans="32:37" x14ac:dyDescent="0.3">
      <c r="AF1720" s="8"/>
      <c r="AG1720" s="8"/>
      <c r="AH1720" s="9"/>
      <c r="AI1720" s="8"/>
      <c r="AJ1720" s="8"/>
      <c r="AK1720" s="9"/>
    </row>
    <row r="1721" spans="32:37" x14ac:dyDescent="0.3">
      <c r="AF1721" s="8"/>
      <c r="AG1721" s="8"/>
      <c r="AH1721" s="9"/>
      <c r="AI1721" s="8"/>
      <c r="AJ1721" s="8"/>
      <c r="AK1721" s="9"/>
    </row>
    <row r="1722" spans="32:37" x14ac:dyDescent="0.3">
      <c r="AF1722" s="8"/>
      <c r="AG1722" s="8"/>
      <c r="AH1722" s="9"/>
      <c r="AI1722" s="8"/>
      <c r="AJ1722" s="8"/>
      <c r="AK1722" s="9"/>
    </row>
    <row r="1723" spans="32:37" x14ac:dyDescent="0.3">
      <c r="AF1723" s="8"/>
      <c r="AG1723" s="8"/>
      <c r="AH1723" s="9"/>
      <c r="AI1723" s="8"/>
      <c r="AJ1723" s="8"/>
      <c r="AK1723" s="9"/>
    </row>
    <row r="1724" spans="32:37" x14ac:dyDescent="0.3">
      <c r="AF1724" s="8"/>
      <c r="AG1724" s="8"/>
      <c r="AH1724" s="9"/>
      <c r="AI1724" s="8"/>
      <c r="AJ1724" s="8"/>
      <c r="AK1724" s="9"/>
    </row>
    <row r="1725" spans="32:37" x14ac:dyDescent="0.3">
      <c r="AF1725" s="8"/>
      <c r="AG1725" s="8"/>
      <c r="AH1725" s="9"/>
      <c r="AI1725" s="8"/>
      <c r="AJ1725" s="8"/>
      <c r="AK1725" s="9"/>
    </row>
    <row r="1726" spans="32:37" x14ac:dyDescent="0.3">
      <c r="AF1726" s="8"/>
      <c r="AG1726" s="8"/>
      <c r="AH1726" s="9"/>
      <c r="AI1726" s="8"/>
      <c r="AJ1726" s="8"/>
      <c r="AK1726" s="9"/>
    </row>
    <row r="1727" spans="32:37" x14ac:dyDescent="0.3">
      <c r="AF1727" s="8"/>
      <c r="AG1727" s="8"/>
      <c r="AH1727" s="9"/>
      <c r="AI1727" s="8"/>
      <c r="AJ1727" s="8"/>
      <c r="AK1727" s="9"/>
    </row>
    <row r="1728" spans="32:37" x14ac:dyDescent="0.3">
      <c r="AF1728" s="8"/>
      <c r="AG1728" s="8"/>
      <c r="AH1728" s="9"/>
      <c r="AI1728" s="8"/>
      <c r="AJ1728" s="8"/>
      <c r="AK1728" s="9"/>
    </row>
    <row r="1729" spans="32:37" x14ac:dyDescent="0.3">
      <c r="AF1729" s="8"/>
      <c r="AG1729" s="8"/>
      <c r="AH1729" s="9"/>
      <c r="AI1729" s="8"/>
      <c r="AJ1729" s="8"/>
      <c r="AK1729" s="9"/>
    </row>
    <row r="1730" spans="32:37" x14ac:dyDescent="0.3">
      <c r="AF1730" s="8"/>
      <c r="AG1730" s="8"/>
      <c r="AH1730" s="9"/>
      <c r="AI1730" s="8"/>
      <c r="AJ1730" s="8"/>
      <c r="AK1730" s="9"/>
    </row>
    <row r="1731" spans="32:37" x14ac:dyDescent="0.3">
      <c r="AF1731" s="8"/>
      <c r="AG1731" s="8"/>
      <c r="AH1731" s="9"/>
      <c r="AI1731" s="8"/>
      <c r="AJ1731" s="8"/>
      <c r="AK1731" s="9"/>
    </row>
    <row r="1732" spans="32:37" x14ac:dyDescent="0.3">
      <c r="AF1732" s="8"/>
      <c r="AG1732" s="8"/>
      <c r="AH1732" s="9"/>
      <c r="AI1732" s="8"/>
      <c r="AJ1732" s="8"/>
      <c r="AK1732" s="9"/>
    </row>
    <row r="1733" spans="32:37" x14ac:dyDescent="0.3">
      <c r="AF1733" s="8"/>
      <c r="AG1733" s="8"/>
      <c r="AH1733" s="9"/>
      <c r="AI1733" s="8"/>
      <c r="AJ1733" s="8"/>
      <c r="AK1733" s="9"/>
    </row>
    <row r="1734" spans="32:37" x14ac:dyDescent="0.3">
      <c r="AF1734" s="8"/>
      <c r="AG1734" s="8"/>
      <c r="AH1734" s="9"/>
      <c r="AI1734" s="8"/>
      <c r="AJ1734" s="8"/>
      <c r="AK1734" s="9"/>
    </row>
    <row r="1735" spans="32:37" x14ac:dyDescent="0.3">
      <c r="AF1735" s="8"/>
      <c r="AG1735" s="8"/>
      <c r="AH1735" s="9"/>
      <c r="AI1735" s="8"/>
      <c r="AJ1735" s="8"/>
      <c r="AK1735" s="9"/>
    </row>
    <row r="1736" spans="32:37" x14ac:dyDescent="0.3">
      <c r="AF1736" s="8"/>
      <c r="AG1736" s="8"/>
      <c r="AH1736" s="9"/>
      <c r="AI1736" s="8"/>
      <c r="AJ1736" s="8"/>
      <c r="AK1736" s="9"/>
    </row>
    <row r="1737" spans="32:37" x14ac:dyDescent="0.3">
      <c r="AF1737" s="8"/>
      <c r="AG1737" s="8"/>
      <c r="AH1737" s="9"/>
      <c r="AI1737" s="8"/>
      <c r="AJ1737" s="8"/>
      <c r="AK1737" s="9"/>
    </row>
    <row r="1738" spans="32:37" x14ac:dyDescent="0.3">
      <c r="AF1738" s="8"/>
      <c r="AG1738" s="8"/>
      <c r="AH1738" s="9"/>
      <c r="AI1738" s="8"/>
      <c r="AJ1738" s="8"/>
      <c r="AK1738" s="9"/>
    </row>
    <row r="1739" spans="32:37" x14ac:dyDescent="0.3">
      <c r="AF1739" s="8"/>
      <c r="AG1739" s="8"/>
      <c r="AH1739" s="9"/>
      <c r="AI1739" s="8"/>
      <c r="AJ1739" s="8"/>
      <c r="AK1739" s="9"/>
    </row>
    <row r="1740" spans="32:37" x14ac:dyDescent="0.3">
      <c r="AF1740" s="8"/>
      <c r="AG1740" s="8"/>
      <c r="AH1740" s="9"/>
      <c r="AI1740" s="8"/>
      <c r="AJ1740" s="8"/>
      <c r="AK1740" s="9"/>
    </row>
    <row r="1741" spans="32:37" x14ac:dyDescent="0.3">
      <c r="AF1741" s="8"/>
      <c r="AG1741" s="8"/>
      <c r="AH1741" s="9"/>
      <c r="AI1741" s="8"/>
      <c r="AJ1741" s="8"/>
      <c r="AK1741" s="9"/>
    </row>
    <row r="1742" spans="32:37" x14ac:dyDescent="0.3">
      <c r="AF1742" s="8"/>
      <c r="AG1742" s="8"/>
      <c r="AH1742" s="9"/>
      <c r="AI1742" s="8"/>
      <c r="AJ1742" s="8"/>
      <c r="AK1742" s="9"/>
    </row>
    <row r="1743" spans="32:37" x14ac:dyDescent="0.3">
      <c r="AF1743" s="8"/>
      <c r="AG1743" s="8"/>
      <c r="AH1743" s="9"/>
      <c r="AI1743" s="8"/>
      <c r="AJ1743" s="8"/>
      <c r="AK1743" s="9"/>
    </row>
    <row r="1744" spans="32:37" x14ac:dyDescent="0.3">
      <c r="AF1744" s="8"/>
      <c r="AG1744" s="8"/>
      <c r="AH1744" s="9"/>
      <c r="AI1744" s="8"/>
      <c r="AJ1744" s="8"/>
      <c r="AK1744" s="9"/>
    </row>
    <row r="1745" spans="32:37" x14ac:dyDescent="0.3">
      <c r="AF1745" s="8"/>
      <c r="AG1745" s="8"/>
      <c r="AH1745" s="9"/>
      <c r="AI1745" s="8"/>
      <c r="AJ1745" s="8"/>
      <c r="AK1745" s="9"/>
    </row>
    <row r="1746" spans="32:37" x14ac:dyDescent="0.3">
      <c r="AF1746" s="8"/>
      <c r="AG1746" s="8"/>
      <c r="AH1746" s="9"/>
      <c r="AI1746" s="8"/>
      <c r="AJ1746" s="8"/>
      <c r="AK1746" s="9"/>
    </row>
    <row r="1747" spans="32:37" x14ac:dyDescent="0.3">
      <c r="AF1747" s="8"/>
      <c r="AG1747" s="8"/>
      <c r="AH1747" s="9"/>
      <c r="AI1747" s="8"/>
      <c r="AJ1747" s="8"/>
      <c r="AK1747" s="9"/>
    </row>
    <row r="1748" spans="32:37" x14ac:dyDescent="0.3">
      <c r="AF1748" s="8"/>
      <c r="AG1748" s="8"/>
      <c r="AH1748" s="9"/>
      <c r="AI1748" s="8"/>
      <c r="AJ1748" s="8"/>
      <c r="AK1748" s="9"/>
    </row>
    <row r="1749" spans="32:37" x14ac:dyDescent="0.3">
      <c r="AF1749" s="8"/>
      <c r="AG1749" s="8"/>
      <c r="AH1749" s="9"/>
      <c r="AI1749" s="8"/>
      <c r="AJ1749" s="8"/>
      <c r="AK1749" s="9"/>
    </row>
    <row r="1750" spans="32:37" x14ac:dyDescent="0.3">
      <c r="AF1750" s="8"/>
      <c r="AG1750" s="8"/>
      <c r="AH1750" s="9"/>
      <c r="AI1750" s="8"/>
      <c r="AJ1750" s="8"/>
      <c r="AK1750" s="9"/>
    </row>
    <row r="1751" spans="32:37" x14ac:dyDescent="0.3">
      <c r="AF1751" s="8"/>
      <c r="AG1751" s="8"/>
      <c r="AH1751" s="9"/>
      <c r="AI1751" s="8"/>
      <c r="AJ1751" s="8"/>
      <c r="AK1751" s="9"/>
    </row>
    <row r="1752" spans="32:37" x14ac:dyDescent="0.3">
      <c r="AF1752" s="8"/>
      <c r="AG1752" s="8"/>
      <c r="AH1752" s="9"/>
      <c r="AI1752" s="8"/>
      <c r="AJ1752" s="8"/>
      <c r="AK1752" s="9"/>
    </row>
    <row r="1753" spans="32:37" x14ac:dyDescent="0.3">
      <c r="AF1753" s="8"/>
      <c r="AG1753" s="8"/>
      <c r="AH1753" s="9"/>
      <c r="AI1753" s="8"/>
      <c r="AJ1753" s="8"/>
      <c r="AK1753" s="9"/>
    </row>
    <row r="1754" spans="32:37" x14ac:dyDescent="0.3">
      <c r="AF1754" s="8"/>
      <c r="AG1754" s="8"/>
      <c r="AH1754" s="9"/>
      <c r="AI1754" s="8"/>
      <c r="AJ1754" s="8"/>
      <c r="AK1754" s="9"/>
    </row>
    <row r="1755" spans="32:37" x14ac:dyDescent="0.3">
      <c r="AF1755" s="8"/>
      <c r="AG1755" s="8"/>
      <c r="AH1755" s="9"/>
      <c r="AI1755" s="8"/>
      <c r="AJ1755" s="8"/>
      <c r="AK1755" s="9"/>
    </row>
    <row r="1756" spans="32:37" x14ac:dyDescent="0.3">
      <c r="AF1756" s="8"/>
      <c r="AG1756" s="8"/>
      <c r="AH1756" s="9"/>
      <c r="AI1756" s="8"/>
      <c r="AJ1756" s="8"/>
      <c r="AK1756" s="9"/>
    </row>
    <row r="1757" spans="32:37" x14ac:dyDescent="0.3">
      <c r="AF1757" s="8"/>
      <c r="AG1757" s="8"/>
      <c r="AH1757" s="9"/>
      <c r="AI1757" s="8"/>
      <c r="AJ1757" s="8"/>
      <c r="AK1757" s="9"/>
    </row>
    <row r="1758" spans="32:37" x14ac:dyDescent="0.3">
      <c r="AF1758" s="8"/>
      <c r="AG1758" s="8"/>
      <c r="AH1758" s="9"/>
      <c r="AI1758" s="8"/>
      <c r="AJ1758" s="8"/>
      <c r="AK1758" s="9"/>
    </row>
    <row r="1759" spans="32:37" x14ac:dyDescent="0.3">
      <c r="AF1759" s="8"/>
      <c r="AG1759" s="8"/>
      <c r="AH1759" s="9"/>
      <c r="AI1759" s="8"/>
      <c r="AJ1759" s="8"/>
      <c r="AK1759" s="9"/>
    </row>
    <row r="1760" spans="32:37" x14ac:dyDescent="0.3">
      <c r="AF1760" s="8"/>
      <c r="AG1760" s="8"/>
      <c r="AH1760" s="9"/>
      <c r="AI1760" s="8"/>
      <c r="AJ1760" s="8"/>
      <c r="AK1760" s="9"/>
    </row>
    <row r="1761" spans="32:37" x14ac:dyDescent="0.3">
      <c r="AF1761" s="8"/>
      <c r="AG1761" s="8"/>
      <c r="AH1761" s="9"/>
      <c r="AI1761" s="8"/>
      <c r="AJ1761" s="8"/>
      <c r="AK1761" s="9"/>
    </row>
    <row r="1762" spans="32:37" x14ac:dyDescent="0.3">
      <c r="AF1762" s="8"/>
      <c r="AG1762" s="8"/>
      <c r="AH1762" s="9"/>
      <c r="AI1762" s="8"/>
      <c r="AJ1762" s="8"/>
      <c r="AK1762" s="9"/>
    </row>
    <row r="1763" spans="32:37" x14ac:dyDescent="0.3">
      <c r="AF1763" s="8"/>
      <c r="AG1763" s="8"/>
      <c r="AH1763" s="9"/>
      <c r="AI1763" s="8"/>
      <c r="AJ1763" s="8"/>
      <c r="AK1763" s="9"/>
    </row>
    <row r="1764" spans="32:37" x14ac:dyDescent="0.3">
      <c r="AF1764" s="8"/>
      <c r="AG1764" s="8"/>
      <c r="AH1764" s="9"/>
      <c r="AI1764" s="8"/>
      <c r="AJ1764" s="8"/>
      <c r="AK1764" s="9"/>
    </row>
    <row r="1765" spans="32:37" x14ac:dyDescent="0.3">
      <c r="AF1765" s="8"/>
      <c r="AG1765" s="8"/>
      <c r="AH1765" s="9"/>
      <c r="AI1765" s="8"/>
      <c r="AJ1765" s="8"/>
      <c r="AK1765" s="9"/>
    </row>
    <row r="1766" spans="32:37" x14ac:dyDescent="0.3">
      <c r="AF1766" s="8"/>
      <c r="AG1766" s="8"/>
      <c r="AH1766" s="9"/>
      <c r="AI1766" s="8"/>
      <c r="AJ1766" s="8"/>
      <c r="AK1766" s="9"/>
    </row>
    <row r="1767" spans="32:37" x14ac:dyDescent="0.3">
      <c r="AF1767" s="8"/>
      <c r="AG1767" s="8"/>
      <c r="AH1767" s="9"/>
      <c r="AI1767" s="8"/>
      <c r="AJ1767" s="8"/>
      <c r="AK1767" s="9"/>
    </row>
    <row r="1768" spans="32:37" x14ac:dyDescent="0.3">
      <c r="AF1768" s="8"/>
      <c r="AG1768" s="8"/>
      <c r="AH1768" s="9"/>
      <c r="AI1768" s="8"/>
      <c r="AJ1768" s="8"/>
      <c r="AK1768" s="9"/>
    </row>
    <row r="1769" spans="32:37" x14ac:dyDescent="0.3">
      <c r="AF1769" s="8"/>
      <c r="AG1769" s="8"/>
      <c r="AH1769" s="9"/>
      <c r="AI1769" s="8"/>
      <c r="AJ1769" s="8"/>
      <c r="AK1769" s="9"/>
    </row>
    <row r="1770" spans="32:37" x14ac:dyDescent="0.3">
      <c r="AF1770" s="8"/>
      <c r="AG1770" s="8"/>
      <c r="AH1770" s="9"/>
      <c r="AI1770" s="8"/>
      <c r="AJ1770" s="8"/>
      <c r="AK1770" s="9"/>
    </row>
    <row r="1771" spans="32:37" x14ac:dyDescent="0.3">
      <c r="AF1771" s="8"/>
      <c r="AG1771" s="8"/>
      <c r="AH1771" s="9"/>
      <c r="AI1771" s="8"/>
      <c r="AJ1771" s="8"/>
      <c r="AK1771" s="9"/>
    </row>
    <row r="1772" spans="32:37" x14ac:dyDescent="0.3">
      <c r="AF1772" s="8"/>
      <c r="AG1772" s="8"/>
      <c r="AH1772" s="9"/>
      <c r="AI1772" s="8"/>
      <c r="AJ1772" s="8"/>
      <c r="AK1772" s="9"/>
    </row>
    <row r="1773" spans="32:37" x14ac:dyDescent="0.3">
      <c r="AF1773" s="8"/>
      <c r="AG1773" s="8"/>
      <c r="AH1773" s="9"/>
      <c r="AI1773" s="8"/>
      <c r="AJ1773" s="8"/>
      <c r="AK1773" s="9"/>
    </row>
    <row r="1774" spans="32:37" x14ac:dyDescent="0.3">
      <c r="AF1774" s="8"/>
      <c r="AG1774" s="8"/>
      <c r="AH1774" s="9"/>
      <c r="AI1774" s="8"/>
      <c r="AJ1774" s="8"/>
      <c r="AK1774" s="9"/>
    </row>
    <row r="1775" spans="32:37" x14ac:dyDescent="0.3">
      <c r="AF1775" s="8"/>
      <c r="AG1775" s="8"/>
      <c r="AH1775" s="9"/>
      <c r="AI1775" s="8"/>
      <c r="AJ1775" s="8"/>
      <c r="AK1775" s="9"/>
    </row>
    <row r="1776" spans="32:37" x14ac:dyDescent="0.3">
      <c r="AF1776" s="8"/>
      <c r="AG1776" s="8"/>
      <c r="AH1776" s="9"/>
      <c r="AI1776" s="8"/>
      <c r="AJ1776" s="8"/>
      <c r="AK1776" s="9"/>
    </row>
    <row r="1777" spans="32:37" x14ac:dyDescent="0.3">
      <c r="AF1777" s="8"/>
      <c r="AG1777" s="8"/>
      <c r="AH1777" s="9"/>
      <c r="AI1777" s="8"/>
      <c r="AJ1777" s="8"/>
      <c r="AK1777" s="9"/>
    </row>
    <row r="1778" spans="32:37" x14ac:dyDescent="0.3">
      <c r="AF1778" s="8"/>
      <c r="AG1778" s="8"/>
      <c r="AH1778" s="9"/>
      <c r="AI1778" s="8"/>
      <c r="AJ1778" s="8"/>
      <c r="AK1778" s="9"/>
    </row>
    <row r="1779" spans="32:37" x14ac:dyDescent="0.3">
      <c r="AF1779" s="8"/>
      <c r="AG1779" s="8"/>
      <c r="AH1779" s="9"/>
      <c r="AI1779" s="8"/>
      <c r="AJ1779" s="8"/>
      <c r="AK1779" s="9"/>
    </row>
    <row r="1780" spans="32:37" x14ac:dyDescent="0.3">
      <c r="AF1780" s="8"/>
      <c r="AG1780" s="8"/>
      <c r="AH1780" s="9"/>
      <c r="AI1780" s="8"/>
      <c r="AJ1780" s="8"/>
      <c r="AK1780" s="9"/>
    </row>
    <row r="1781" spans="32:37" x14ac:dyDescent="0.3">
      <c r="AF1781" s="8"/>
      <c r="AG1781" s="8"/>
      <c r="AH1781" s="9"/>
      <c r="AI1781" s="8"/>
      <c r="AJ1781" s="8"/>
      <c r="AK1781" s="9"/>
    </row>
    <row r="1782" spans="32:37" x14ac:dyDescent="0.3">
      <c r="AF1782" s="8"/>
      <c r="AG1782" s="8"/>
      <c r="AH1782" s="9"/>
      <c r="AI1782" s="8"/>
      <c r="AJ1782" s="8"/>
      <c r="AK1782" s="9"/>
    </row>
    <row r="1783" spans="32:37" x14ac:dyDescent="0.3">
      <c r="AF1783" s="8"/>
      <c r="AG1783" s="8"/>
      <c r="AH1783" s="9"/>
      <c r="AI1783" s="8"/>
      <c r="AJ1783" s="8"/>
      <c r="AK1783" s="9"/>
    </row>
    <row r="1784" spans="32:37" x14ac:dyDescent="0.3">
      <c r="AF1784" s="8"/>
      <c r="AG1784" s="8"/>
      <c r="AH1784" s="9"/>
      <c r="AI1784" s="8"/>
      <c r="AJ1784" s="8"/>
      <c r="AK1784" s="9"/>
    </row>
    <row r="1785" spans="32:37" x14ac:dyDescent="0.3">
      <c r="AF1785" s="8"/>
      <c r="AG1785" s="8"/>
      <c r="AH1785" s="9"/>
      <c r="AI1785" s="8"/>
      <c r="AJ1785" s="8"/>
      <c r="AK1785" s="9"/>
    </row>
    <row r="1786" spans="32:37" x14ac:dyDescent="0.3">
      <c r="AF1786" s="8"/>
      <c r="AG1786" s="8"/>
      <c r="AH1786" s="9"/>
      <c r="AI1786" s="8"/>
      <c r="AJ1786" s="8"/>
      <c r="AK1786" s="9"/>
    </row>
    <row r="1787" spans="32:37" x14ac:dyDescent="0.3">
      <c r="AF1787" s="8"/>
      <c r="AG1787" s="8"/>
      <c r="AH1787" s="9"/>
      <c r="AI1787" s="8"/>
      <c r="AJ1787" s="8"/>
      <c r="AK1787" s="9"/>
    </row>
    <row r="1788" spans="32:37" x14ac:dyDescent="0.3">
      <c r="AF1788" s="8"/>
      <c r="AG1788" s="8"/>
      <c r="AH1788" s="9"/>
      <c r="AI1788" s="8"/>
      <c r="AJ1788" s="8"/>
      <c r="AK1788" s="9"/>
    </row>
    <row r="1789" spans="32:37" x14ac:dyDescent="0.3">
      <c r="AF1789" s="8"/>
      <c r="AG1789" s="8"/>
      <c r="AH1789" s="9"/>
      <c r="AI1789" s="8"/>
      <c r="AJ1789" s="8"/>
      <c r="AK1789" s="9"/>
    </row>
    <row r="1790" spans="32:37" x14ac:dyDescent="0.3">
      <c r="AF1790" s="8"/>
      <c r="AG1790" s="8"/>
      <c r="AH1790" s="9"/>
      <c r="AI1790" s="8"/>
      <c r="AJ1790" s="8"/>
      <c r="AK1790" s="9"/>
    </row>
    <row r="1791" spans="32:37" x14ac:dyDescent="0.3">
      <c r="AF1791" s="8"/>
      <c r="AG1791" s="8"/>
      <c r="AH1791" s="9"/>
      <c r="AI1791" s="8"/>
      <c r="AJ1791" s="8"/>
      <c r="AK1791" s="9"/>
    </row>
    <row r="1792" spans="32:37" x14ac:dyDescent="0.3">
      <c r="AF1792" s="8"/>
      <c r="AG1792" s="8"/>
      <c r="AH1792" s="9"/>
      <c r="AI1792" s="8"/>
      <c r="AJ1792" s="8"/>
      <c r="AK1792" s="9"/>
    </row>
    <row r="1793" spans="32:37" x14ac:dyDescent="0.3">
      <c r="AF1793" s="8"/>
      <c r="AG1793" s="8"/>
      <c r="AH1793" s="9"/>
      <c r="AI1793" s="8"/>
      <c r="AJ1793" s="8"/>
      <c r="AK1793" s="9"/>
    </row>
    <row r="1794" spans="32:37" x14ac:dyDescent="0.3">
      <c r="AF1794" s="8"/>
      <c r="AG1794" s="8"/>
      <c r="AH1794" s="9"/>
      <c r="AI1794" s="8"/>
      <c r="AJ1794" s="8"/>
      <c r="AK1794" s="9"/>
    </row>
    <row r="1795" spans="32:37" x14ac:dyDescent="0.3">
      <c r="AF1795" s="8"/>
      <c r="AG1795" s="8"/>
      <c r="AH1795" s="9"/>
      <c r="AI1795" s="8"/>
      <c r="AJ1795" s="8"/>
      <c r="AK1795" s="9"/>
    </row>
    <row r="1796" spans="32:37" x14ac:dyDescent="0.3">
      <c r="AF1796" s="8"/>
      <c r="AG1796" s="8"/>
      <c r="AH1796" s="9"/>
      <c r="AI1796" s="8"/>
      <c r="AJ1796" s="8"/>
      <c r="AK1796" s="9"/>
    </row>
    <row r="1797" spans="32:37" x14ac:dyDescent="0.3">
      <c r="AF1797" s="8"/>
      <c r="AG1797" s="8"/>
      <c r="AH1797" s="9"/>
      <c r="AI1797" s="8"/>
      <c r="AJ1797" s="8"/>
      <c r="AK1797" s="9"/>
    </row>
    <row r="1798" spans="32:37" x14ac:dyDescent="0.3">
      <c r="AF1798" s="8"/>
      <c r="AG1798" s="8"/>
      <c r="AH1798" s="9"/>
      <c r="AI1798" s="8"/>
      <c r="AJ1798" s="8"/>
      <c r="AK1798" s="9"/>
    </row>
    <row r="1799" spans="32:37" x14ac:dyDescent="0.3">
      <c r="AF1799" s="8"/>
      <c r="AG1799" s="8"/>
      <c r="AH1799" s="9"/>
      <c r="AI1799" s="8"/>
      <c r="AJ1799" s="8"/>
      <c r="AK1799" s="9"/>
    </row>
    <row r="1800" spans="32:37" x14ac:dyDescent="0.3">
      <c r="AF1800" s="8"/>
      <c r="AG1800" s="8"/>
      <c r="AH1800" s="9"/>
      <c r="AI1800" s="8"/>
      <c r="AJ1800" s="8"/>
      <c r="AK1800" s="9"/>
    </row>
    <row r="1801" spans="32:37" x14ac:dyDescent="0.3">
      <c r="AF1801" s="8"/>
      <c r="AG1801" s="8"/>
      <c r="AH1801" s="9"/>
      <c r="AI1801" s="8"/>
      <c r="AJ1801" s="8"/>
      <c r="AK1801" s="9"/>
    </row>
    <row r="1802" spans="32:37" x14ac:dyDescent="0.3">
      <c r="AF1802" s="8"/>
      <c r="AG1802" s="8"/>
      <c r="AH1802" s="9"/>
      <c r="AI1802" s="8"/>
      <c r="AJ1802" s="8"/>
      <c r="AK1802" s="9"/>
    </row>
    <row r="1803" spans="32:37" x14ac:dyDescent="0.3">
      <c r="AF1803" s="8"/>
      <c r="AG1803" s="8"/>
      <c r="AH1803" s="9"/>
      <c r="AI1803" s="8"/>
      <c r="AJ1803" s="8"/>
      <c r="AK1803" s="9"/>
    </row>
    <row r="1804" spans="32:37" x14ac:dyDescent="0.3">
      <c r="AF1804" s="8"/>
      <c r="AG1804" s="8"/>
      <c r="AH1804" s="9"/>
      <c r="AI1804" s="8"/>
      <c r="AJ1804" s="8"/>
      <c r="AK1804" s="9"/>
    </row>
    <row r="1805" spans="32:37" x14ac:dyDescent="0.3">
      <c r="AF1805" s="8"/>
      <c r="AG1805" s="8"/>
      <c r="AH1805" s="9"/>
      <c r="AI1805" s="8"/>
      <c r="AJ1805" s="8"/>
      <c r="AK1805" s="9"/>
    </row>
    <row r="1806" spans="32:37" x14ac:dyDescent="0.3">
      <c r="AF1806" s="8"/>
      <c r="AG1806" s="8"/>
      <c r="AH1806" s="9"/>
      <c r="AI1806" s="8"/>
      <c r="AJ1806" s="8"/>
      <c r="AK1806" s="9"/>
    </row>
    <row r="1807" spans="32:37" x14ac:dyDescent="0.3">
      <c r="AF1807" s="8"/>
      <c r="AG1807" s="8"/>
      <c r="AH1807" s="9"/>
      <c r="AI1807" s="8"/>
      <c r="AJ1807" s="8"/>
      <c r="AK1807" s="9"/>
    </row>
    <row r="1808" spans="32:37" x14ac:dyDescent="0.3">
      <c r="AF1808" s="8"/>
      <c r="AG1808" s="8"/>
      <c r="AH1808" s="9"/>
      <c r="AI1808" s="8"/>
      <c r="AJ1808" s="8"/>
      <c r="AK1808" s="9"/>
    </row>
    <row r="1809" spans="32:37" x14ac:dyDescent="0.3">
      <c r="AF1809" s="8"/>
      <c r="AG1809" s="8"/>
      <c r="AH1809" s="9"/>
      <c r="AI1809" s="8"/>
      <c r="AJ1809" s="8"/>
      <c r="AK1809" s="9"/>
    </row>
    <row r="1810" spans="32:37" x14ac:dyDescent="0.3">
      <c r="AF1810" s="8"/>
      <c r="AG1810" s="8"/>
      <c r="AH1810" s="9"/>
      <c r="AI1810" s="8"/>
      <c r="AJ1810" s="8"/>
      <c r="AK1810" s="9"/>
    </row>
    <row r="1811" spans="32:37" x14ac:dyDescent="0.3">
      <c r="AF1811" s="8"/>
      <c r="AG1811" s="8"/>
      <c r="AH1811" s="9"/>
      <c r="AI1811" s="8"/>
      <c r="AJ1811" s="8"/>
      <c r="AK1811" s="9"/>
    </row>
    <row r="1812" spans="32:37" x14ac:dyDescent="0.3">
      <c r="AF1812" s="8"/>
      <c r="AG1812" s="8"/>
      <c r="AH1812" s="9"/>
      <c r="AI1812" s="8"/>
      <c r="AJ1812" s="8"/>
      <c r="AK1812" s="9"/>
    </row>
    <row r="1813" spans="32:37" x14ac:dyDescent="0.3">
      <c r="AF1813" s="8"/>
      <c r="AG1813" s="8"/>
      <c r="AH1813" s="9"/>
      <c r="AI1813" s="8"/>
      <c r="AJ1813" s="8"/>
      <c r="AK1813" s="9"/>
    </row>
    <row r="1814" spans="32:37" x14ac:dyDescent="0.3">
      <c r="AF1814" s="8"/>
      <c r="AG1814" s="8"/>
      <c r="AH1814" s="9"/>
      <c r="AI1814" s="8"/>
      <c r="AJ1814" s="8"/>
      <c r="AK1814" s="9"/>
    </row>
    <row r="1815" spans="32:37" x14ac:dyDescent="0.3">
      <c r="AF1815" s="8"/>
      <c r="AG1815" s="8"/>
      <c r="AH1815" s="9"/>
      <c r="AI1815" s="8"/>
      <c r="AJ1815" s="8"/>
      <c r="AK1815" s="9"/>
    </row>
    <row r="1816" spans="32:37" x14ac:dyDescent="0.3">
      <c r="AF1816" s="8"/>
      <c r="AG1816" s="8"/>
      <c r="AH1816" s="9"/>
      <c r="AI1816" s="8"/>
      <c r="AJ1816" s="8"/>
      <c r="AK1816" s="9"/>
    </row>
    <row r="1817" spans="32:37" x14ac:dyDescent="0.3">
      <c r="AF1817" s="8"/>
      <c r="AG1817" s="8"/>
      <c r="AH1817" s="9"/>
      <c r="AI1817" s="8"/>
      <c r="AJ1817" s="8"/>
      <c r="AK1817" s="9"/>
    </row>
    <row r="1818" spans="32:37" x14ac:dyDescent="0.3">
      <c r="AF1818" s="8"/>
      <c r="AG1818" s="8"/>
      <c r="AH1818" s="9"/>
      <c r="AI1818" s="8"/>
      <c r="AJ1818" s="8"/>
      <c r="AK1818" s="9"/>
    </row>
    <row r="1819" spans="32:37" x14ac:dyDescent="0.3">
      <c r="AF1819" s="8"/>
      <c r="AG1819" s="8"/>
      <c r="AH1819" s="9"/>
      <c r="AI1819" s="8"/>
      <c r="AJ1819" s="8"/>
      <c r="AK1819" s="9"/>
    </row>
    <row r="1820" spans="32:37" x14ac:dyDescent="0.3">
      <c r="AF1820" s="8"/>
      <c r="AG1820" s="8"/>
      <c r="AH1820" s="9"/>
      <c r="AI1820" s="8"/>
      <c r="AJ1820" s="8"/>
      <c r="AK1820" s="9"/>
    </row>
    <row r="1821" spans="32:37" x14ac:dyDescent="0.3">
      <c r="AF1821" s="8"/>
      <c r="AG1821" s="8"/>
      <c r="AH1821" s="9"/>
      <c r="AI1821" s="8"/>
      <c r="AJ1821" s="8"/>
      <c r="AK1821" s="9"/>
    </row>
    <row r="1822" spans="32:37" x14ac:dyDescent="0.3">
      <c r="AF1822" s="8"/>
      <c r="AG1822" s="8"/>
      <c r="AH1822" s="9"/>
      <c r="AI1822" s="8"/>
      <c r="AJ1822" s="8"/>
      <c r="AK1822" s="9"/>
    </row>
    <row r="1823" spans="32:37" x14ac:dyDescent="0.3">
      <c r="AF1823" s="8"/>
      <c r="AG1823" s="8"/>
      <c r="AH1823" s="9"/>
      <c r="AI1823" s="8"/>
      <c r="AJ1823" s="8"/>
      <c r="AK1823" s="9"/>
    </row>
    <row r="1824" spans="32:37" x14ac:dyDescent="0.3">
      <c r="AF1824" s="8"/>
      <c r="AG1824" s="8"/>
      <c r="AH1824" s="9"/>
      <c r="AI1824" s="8"/>
      <c r="AJ1824" s="8"/>
      <c r="AK1824" s="9"/>
    </row>
    <row r="1825" spans="32:37" x14ac:dyDescent="0.3">
      <c r="AF1825" s="8"/>
      <c r="AG1825" s="8"/>
      <c r="AH1825" s="9"/>
      <c r="AI1825" s="8"/>
      <c r="AJ1825" s="8"/>
      <c r="AK1825" s="9"/>
    </row>
    <row r="1826" spans="32:37" x14ac:dyDescent="0.3">
      <c r="AF1826" s="8"/>
      <c r="AG1826" s="8"/>
      <c r="AH1826" s="9"/>
      <c r="AI1826" s="8"/>
      <c r="AJ1826" s="8"/>
      <c r="AK1826" s="9"/>
    </row>
    <row r="1827" spans="32:37" x14ac:dyDescent="0.3">
      <c r="AF1827" s="8"/>
      <c r="AG1827" s="8"/>
      <c r="AH1827" s="9"/>
      <c r="AI1827" s="8"/>
      <c r="AJ1827" s="8"/>
      <c r="AK1827" s="9"/>
    </row>
    <row r="1828" spans="32:37" x14ac:dyDescent="0.3">
      <c r="AF1828" s="8"/>
      <c r="AG1828" s="8"/>
      <c r="AH1828" s="9"/>
      <c r="AI1828" s="8"/>
      <c r="AJ1828" s="8"/>
      <c r="AK1828" s="9"/>
    </row>
    <row r="1829" spans="32:37" x14ac:dyDescent="0.3">
      <c r="AF1829" s="8"/>
      <c r="AG1829" s="8"/>
      <c r="AH1829" s="9"/>
      <c r="AI1829" s="8"/>
      <c r="AJ1829" s="8"/>
      <c r="AK1829" s="9"/>
    </row>
    <row r="1830" spans="32:37" x14ac:dyDescent="0.3">
      <c r="AF1830" s="8"/>
      <c r="AG1830" s="8"/>
      <c r="AH1830" s="9"/>
      <c r="AI1830" s="8"/>
      <c r="AJ1830" s="8"/>
      <c r="AK1830" s="9"/>
    </row>
    <row r="1831" spans="32:37" x14ac:dyDescent="0.3">
      <c r="AF1831" s="8"/>
      <c r="AG1831" s="8"/>
      <c r="AH1831" s="9"/>
      <c r="AI1831" s="8"/>
      <c r="AJ1831" s="8"/>
      <c r="AK1831" s="9"/>
    </row>
    <row r="1832" spans="32:37" x14ac:dyDescent="0.3">
      <c r="AF1832" s="8"/>
      <c r="AG1832" s="8"/>
      <c r="AH1832" s="9"/>
      <c r="AI1832" s="8"/>
      <c r="AJ1832" s="8"/>
      <c r="AK1832" s="9"/>
    </row>
    <row r="1833" spans="32:37" x14ac:dyDescent="0.3">
      <c r="AF1833" s="8"/>
      <c r="AG1833" s="8"/>
      <c r="AH1833" s="9"/>
      <c r="AI1833" s="8"/>
      <c r="AJ1833" s="8"/>
      <c r="AK1833" s="9"/>
    </row>
    <row r="1834" spans="32:37" x14ac:dyDescent="0.3">
      <c r="AF1834" s="8"/>
      <c r="AG1834" s="8"/>
      <c r="AH1834" s="9"/>
      <c r="AI1834" s="8"/>
      <c r="AJ1834" s="8"/>
      <c r="AK1834" s="9"/>
    </row>
    <row r="1835" spans="32:37" x14ac:dyDescent="0.3">
      <c r="AF1835" s="8"/>
      <c r="AG1835" s="8"/>
      <c r="AH1835" s="9"/>
      <c r="AI1835" s="8"/>
      <c r="AJ1835" s="8"/>
      <c r="AK1835" s="9"/>
    </row>
    <row r="1836" spans="32:37" x14ac:dyDescent="0.3">
      <c r="AF1836" s="8"/>
      <c r="AG1836" s="8"/>
      <c r="AH1836" s="9"/>
      <c r="AI1836" s="8"/>
      <c r="AJ1836" s="8"/>
      <c r="AK1836" s="9"/>
    </row>
    <row r="1837" spans="32:37" x14ac:dyDescent="0.3">
      <c r="AF1837" s="8"/>
      <c r="AG1837" s="8"/>
      <c r="AH1837" s="9"/>
      <c r="AI1837" s="8"/>
      <c r="AJ1837" s="8"/>
      <c r="AK1837" s="9"/>
    </row>
    <row r="1838" spans="32:37" x14ac:dyDescent="0.3">
      <c r="AF1838" s="8"/>
      <c r="AG1838" s="8"/>
      <c r="AH1838" s="9"/>
      <c r="AI1838" s="8"/>
      <c r="AJ1838" s="8"/>
      <c r="AK1838" s="9"/>
    </row>
    <row r="1839" spans="32:37" x14ac:dyDescent="0.3">
      <c r="AF1839" s="8"/>
      <c r="AG1839" s="8"/>
      <c r="AH1839" s="9"/>
      <c r="AI1839" s="8"/>
      <c r="AJ1839" s="8"/>
      <c r="AK1839" s="9"/>
    </row>
    <row r="1840" spans="32:37" x14ac:dyDescent="0.3">
      <c r="AF1840" s="8"/>
      <c r="AG1840" s="8"/>
      <c r="AH1840" s="9"/>
      <c r="AI1840" s="8"/>
      <c r="AJ1840" s="8"/>
      <c r="AK1840" s="9"/>
    </row>
    <row r="1841" spans="32:37" x14ac:dyDescent="0.3">
      <c r="AF1841" s="8"/>
      <c r="AG1841" s="8"/>
      <c r="AH1841" s="9"/>
      <c r="AI1841" s="8"/>
      <c r="AJ1841" s="8"/>
      <c r="AK1841" s="9"/>
    </row>
    <row r="1842" spans="32:37" x14ac:dyDescent="0.3">
      <c r="AF1842" s="8"/>
      <c r="AG1842" s="8"/>
      <c r="AH1842" s="9"/>
      <c r="AI1842" s="8"/>
      <c r="AJ1842" s="8"/>
      <c r="AK1842" s="9"/>
    </row>
    <row r="1843" spans="32:37" x14ac:dyDescent="0.3">
      <c r="AF1843" s="8"/>
      <c r="AG1843" s="8"/>
      <c r="AH1843" s="9"/>
      <c r="AI1843" s="8"/>
      <c r="AJ1843" s="8"/>
      <c r="AK1843" s="9"/>
    </row>
    <row r="1844" spans="32:37" x14ac:dyDescent="0.3">
      <c r="AF1844" s="8"/>
      <c r="AG1844" s="8"/>
      <c r="AH1844" s="9"/>
      <c r="AI1844" s="8"/>
      <c r="AJ1844" s="8"/>
      <c r="AK1844" s="9"/>
    </row>
    <row r="1845" spans="32:37" x14ac:dyDescent="0.3">
      <c r="AF1845" s="8"/>
      <c r="AG1845" s="8"/>
      <c r="AH1845" s="9"/>
      <c r="AI1845" s="8"/>
      <c r="AJ1845" s="8"/>
      <c r="AK1845" s="9"/>
    </row>
    <row r="1846" spans="32:37" x14ac:dyDescent="0.3">
      <c r="AF1846" s="8"/>
      <c r="AG1846" s="8"/>
      <c r="AH1846" s="9"/>
      <c r="AI1846" s="8"/>
      <c r="AJ1846" s="8"/>
      <c r="AK1846" s="9"/>
    </row>
    <row r="1847" spans="32:37" x14ac:dyDescent="0.3">
      <c r="AF1847" s="8"/>
      <c r="AG1847" s="8"/>
      <c r="AH1847" s="9"/>
      <c r="AI1847" s="8"/>
      <c r="AJ1847" s="8"/>
      <c r="AK1847" s="9"/>
    </row>
    <row r="1848" spans="32:37" x14ac:dyDescent="0.3">
      <c r="AF1848" s="8"/>
      <c r="AG1848" s="8"/>
      <c r="AH1848" s="9"/>
      <c r="AI1848" s="8"/>
      <c r="AJ1848" s="8"/>
      <c r="AK1848" s="9"/>
    </row>
    <row r="1849" spans="32:37" x14ac:dyDescent="0.3">
      <c r="AF1849" s="8"/>
      <c r="AG1849" s="8"/>
      <c r="AH1849" s="9"/>
      <c r="AI1849" s="8"/>
      <c r="AJ1849" s="8"/>
      <c r="AK1849" s="9"/>
    </row>
    <row r="1850" spans="32:37" x14ac:dyDescent="0.3">
      <c r="AF1850" s="8"/>
      <c r="AG1850" s="8"/>
      <c r="AH1850" s="9"/>
      <c r="AI1850" s="8"/>
      <c r="AJ1850" s="8"/>
      <c r="AK1850" s="9"/>
    </row>
    <row r="1851" spans="32:37" x14ac:dyDescent="0.3">
      <c r="AF1851" s="8"/>
      <c r="AG1851" s="8"/>
      <c r="AH1851" s="9"/>
      <c r="AI1851" s="8"/>
      <c r="AJ1851" s="8"/>
      <c r="AK1851" s="9"/>
    </row>
    <row r="1852" spans="32:37" x14ac:dyDescent="0.3">
      <c r="AF1852" s="8"/>
      <c r="AG1852" s="8"/>
      <c r="AH1852" s="9"/>
      <c r="AI1852" s="8"/>
      <c r="AJ1852" s="8"/>
      <c r="AK1852" s="9"/>
    </row>
    <row r="1853" spans="32:37" x14ac:dyDescent="0.3">
      <c r="AF1853" s="8"/>
      <c r="AG1853" s="8"/>
      <c r="AH1853" s="9"/>
      <c r="AI1853" s="8"/>
      <c r="AJ1853" s="8"/>
      <c r="AK1853" s="9"/>
    </row>
    <row r="1854" spans="32:37" x14ac:dyDescent="0.3">
      <c r="AF1854" s="8"/>
      <c r="AG1854" s="8"/>
      <c r="AH1854" s="9"/>
      <c r="AI1854" s="8"/>
      <c r="AJ1854" s="8"/>
      <c r="AK1854" s="9"/>
    </row>
    <row r="1855" spans="32:37" x14ac:dyDescent="0.3">
      <c r="AF1855" s="8"/>
      <c r="AG1855" s="8"/>
      <c r="AH1855" s="9"/>
      <c r="AI1855" s="8"/>
      <c r="AJ1855" s="8"/>
      <c r="AK1855" s="9"/>
    </row>
    <row r="1856" spans="32:37" x14ac:dyDescent="0.3">
      <c r="AF1856" s="8"/>
      <c r="AG1856" s="8"/>
      <c r="AH1856" s="9"/>
      <c r="AI1856" s="8"/>
      <c r="AJ1856" s="8"/>
      <c r="AK1856" s="9"/>
    </row>
    <row r="1857" spans="32:37" x14ac:dyDescent="0.3">
      <c r="AF1857" s="8"/>
      <c r="AG1857" s="8"/>
      <c r="AH1857" s="9"/>
      <c r="AI1857" s="8"/>
      <c r="AJ1857" s="8"/>
      <c r="AK1857" s="9"/>
    </row>
    <row r="1858" spans="32:37" x14ac:dyDescent="0.3">
      <c r="AF1858" s="8"/>
      <c r="AG1858" s="8"/>
      <c r="AH1858" s="9"/>
      <c r="AI1858" s="8"/>
      <c r="AJ1858" s="8"/>
      <c r="AK1858" s="9"/>
    </row>
    <row r="1859" spans="32:37" x14ac:dyDescent="0.3">
      <c r="AF1859" s="8"/>
      <c r="AG1859" s="8"/>
      <c r="AH1859" s="9"/>
      <c r="AI1859" s="8"/>
      <c r="AJ1859" s="8"/>
      <c r="AK1859" s="9"/>
    </row>
    <row r="1860" spans="32:37" x14ac:dyDescent="0.3">
      <c r="AF1860" s="8"/>
      <c r="AG1860" s="8"/>
      <c r="AH1860" s="9"/>
      <c r="AI1860" s="8"/>
      <c r="AJ1860" s="8"/>
      <c r="AK1860" s="9"/>
    </row>
    <row r="1861" spans="32:37" x14ac:dyDescent="0.3">
      <c r="AF1861" s="8"/>
      <c r="AG1861" s="8"/>
      <c r="AH1861" s="9"/>
      <c r="AI1861" s="8"/>
      <c r="AJ1861" s="8"/>
      <c r="AK1861" s="9"/>
    </row>
    <row r="1862" spans="32:37" x14ac:dyDescent="0.3">
      <c r="AF1862" s="8"/>
      <c r="AG1862" s="8"/>
      <c r="AH1862" s="9"/>
      <c r="AI1862" s="8"/>
      <c r="AJ1862" s="8"/>
      <c r="AK1862" s="9"/>
    </row>
    <row r="1863" spans="32:37" x14ac:dyDescent="0.3">
      <c r="AF1863" s="8"/>
      <c r="AG1863" s="8"/>
      <c r="AH1863" s="9"/>
      <c r="AI1863" s="8"/>
      <c r="AJ1863" s="8"/>
      <c r="AK1863" s="9"/>
    </row>
    <row r="1864" spans="32:37" x14ac:dyDescent="0.3">
      <c r="AF1864" s="8"/>
      <c r="AG1864" s="8"/>
      <c r="AH1864" s="9"/>
      <c r="AI1864" s="8"/>
      <c r="AJ1864" s="8"/>
      <c r="AK1864" s="9"/>
    </row>
    <row r="1865" spans="32:37" x14ac:dyDescent="0.3">
      <c r="AF1865" s="8"/>
      <c r="AG1865" s="8"/>
      <c r="AH1865" s="9"/>
      <c r="AI1865" s="8"/>
      <c r="AJ1865" s="8"/>
      <c r="AK1865" s="9"/>
    </row>
    <row r="1866" spans="32:37" x14ac:dyDescent="0.3">
      <c r="AF1866" s="8"/>
      <c r="AG1866" s="8"/>
      <c r="AH1866" s="9"/>
      <c r="AI1866" s="8"/>
      <c r="AJ1866" s="8"/>
      <c r="AK1866" s="9"/>
    </row>
    <row r="1867" spans="32:37" x14ac:dyDescent="0.3">
      <c r="AF1867" s="8"/>
      <c r="AG1867" s="8"/>
      <c r="AH1867" s="9"/>
      <c r="AI1867" s="8"/>
      <c r="AJ1867" s="8"/>
      <c r="AK1867" s="9"/>
    </row>
    <row r="1868" spans="32:37" x14ac:dyDescent="0.3">
      <c r="AF1868" s="8"/>
      <c r="AG1868" s="8"/>
      <c r="AH1868" s="9"/>
      <c r="AI1868" s="8"/>
      <c r="AJ1868" s="8"/>
      <c r="AK1868" s="9"/>
    </row>
    <row r="1869" spans="32:37" x14ac:dyDescent="0.3">
      <c r="AF1869" s="8"/>
      <c r="AG1869" s="8"/>
      <c r="AH1869" s="9"/>
      <c r="AI1869" s="8"/>
      <c r="AJ1869" s="8"/>
      <c r="AK1869" s="9"/>
    </row>
    <row r="1870" spans="32:37" x14ac:dyDescent="0.3">
      <c r="AF1870" s="8"/>
      <c r="AG1870" s="8"/>
      <c r="AH1870" s="9"/>
      <c r="AI1870" s="8"/>
      <c r="AJ1870" s="8"/>
      <c r="AK1870" s="9"/>
    </row>
    <row r="1871" spans="32:37" x14ac:dyDescent="0.3">
      <c r="AF1871" s="8"/>
      <c r="AG1871" s="8"/>
      <c r="AH1871" s="9"/>
      <c r="AI1871" s="8"/>
      <c r="AJ1871" s="8"/>
      <c r="AK1871" s="9"/>
    </row>
    <row r="1872" spans="32:37" x14ac:dyDescent="0.3">
      <c r="AF1872" s="8"/>
      <c r="AG1872" s="8"/>
      <c r="AH1872" s="9"/>
      <c r="AI1872" s="8"/>
      <c r="AJ1872" s="8"/>
      <c r="AK1872" s="9"/>
    </row>
    <row r="1873" spans="32:37" x14ac:dyDescent="0.3">
      <c r="AF1873" s="8"/>
      <c r="AG1873" s="8"/>
      <c r="AH1873" s="9"/>
      <c r="AI1873" s="8"/>
      <c r="AJ1873" s="8"/>
      <c r="AK1873" s="9"/>
    </row>
    <row r="1874" spans="32:37" x14ac:dyDescent="0.3">
      <c r="AF1874" s="8"/>
      <c r="AG1874" s="8"/>
      <c r="AH1874" s="9"/>
      <c r="AI1874" s="8"/>
      <c r="AJ1874" s="8"/>
      <c r="AK1874" s="9"/>
    </row>
    <row r="1875" spans="32:37" x14ac:dyDescent="0.3">
      <c r="AF1875" s="8"/>
      <c r="AG1875" s="8"/>
      <c r="AH1875" s="9"/>
      <c r="AI1875" s="8"/>
      <c r="AJ1875" s="8"/>
      <c r="AK1875" s="9"/>
    </row>
    <row r="1876" spans="32:37" x14ac:dyDescent="0.3">
      <c r="AF1876" s="8"/>
      <c r="AG1876" s="8"/>
      <c r="AH1876" s="9"/>
      <c r="AI1876" s="8"/>
      <c r="AJ1876" s="8"/>
      <c r="AK1876" s="9"/>
    </row>
    <row r="1877" spans="32:37" x14ac:dyDescent="0.3">
      <c r="AF1877" s="8"/>
      <c r="AG1877" s="8"/>
      <c r="AH1877" s="9"/>
      <c r="AI1877" s="8"/>
      <c r="AJ1877" s="8"/>
      <c r="AK1877" s="9"/>
    </row>
    <row r="1878" spans="32:37" x14ac:dyDescent="0.3">
      <c r="AF1878" s="8"/>
      <c r="AG1878" s="8"/>
      <c r="AH1878" s="9"/>
      <c r="AI1878" s="8"/>
      <c r="AJ1878" s="8"/>
      <c r="AK1878" s="9"/>
    </row>
    <row r="1879" spans="32:37" x14ac:dyDescent="0.3">
      <c r="AF1879" s="8"/>
      <c r="AG1879" s="8"/>
      <c r="AH1879" s="9"/>
      <c r="AI1879" s="8"/>
      <c r="AJ1879" s="8"/>
      <c r="AK1879" s="9"/>
    </row>
    <row r="1880" spans="32:37" x14ac:dyDescent="0.3">
      <c r="AF1880" s="8"/>
      <c r="AG1880" s="8"/>
      <c r="AH1880" s="9"/>
      <c r="AI1880" s="8"/>
      <c r="AJ1880" s="8"/>
      <c r="AK1880" s="9"/>
    </row>
    <row r="1881" spans="32:37" x14ac:dyDescent="0.3">
      <c r="AF1881" s="8"/>
      <c r="AG1881" s="8"/>
      <c r="AH1881" s="9"/>
      <c r="AI1881" s="8"/>
      <c r="AJ1881" s="8"/>
      <c r="AK1881" s="9"/>
    </row>
    <row r="1882" spans="32:37" x14ac:dyDescent="0.3">
      <c r="AF1882" s="8"/>
      <c r="AG1882" s="8"/>
      <c r="AH1882" s="9"/>
      <c r="AI1882" s="8"/>
      <c r="AJ1882" s="8"/>
      <c r="AK1882" s="9"/>
    </row>
    <row r="1883" spans="32:37" x14ac:dyDescent="0.3">
      <c r="AF1883" s="8"/>
      <c r="AG1883" s="8"/>
      <c r="AH1883" s="9"/>
      <c r="AI1883" s="8"/>
      <c r="AJ1883" s="8"/>
      <c r="AK1883" s="9"/>
    </row>
    <row r="1884" spans="32:37" x14ac:dyDescent="0.3">
      <c r="AF1884" s="8"/>
      <c r="AG1884" s="8"/>
      <c r="AH1884" s="9"/>
      <c r="AI1884" s="8"/>
      <c r="AJ1884" s="8"/>
      <c r="AK1884" s="9"/>
    </row>
    <row r="1885" spans="32:37" x14ac:dyDescent="0.3">
      <c r="AF1885" s="8"/>
      <c r="AG1885" s="8"/>
      <c r="AH1885" s="9"/>
      <c r="AI1885" s="8"/>
      <c r="AJ1885" s="8"/>
      <c r="AK1885" s="9"/>
    </row>
    <row r="1886" spans="32:37" x14ac:dyDescent="0.3">
      <c r="AF1886" s="8"/>
      <c r="AG1886" s="8"/>
      <c r="AH1886" s="9"/>
      <c r="AI1886" s="8"/>
      <c r="AJ1886" s="8"/>
      <c r="AK1886" s="9"/>
    </row>
    <row r="1887" spans="32:37" x14ac:dyDescent="0.3">
      <c r="AF1887" s="8"/>
      <c r="AG1887" s="8"/>
      <c r="AH1887" s="9"/>
      <c r="AI1887" s="8"/>
      <c r="AJ1887" s="8"/>
      <c r="AK1887" s="9"/>
    </row>
    <row r="1888" spans="32:37" x14ac:dyDescent="0.3">
      <c r="AF1888" s="8"/>
      <c r="AG1888" s="8"/>
      <c r="AH1888" s="9"/>
      <c r="AI1888" s="8"/>
      <c r="AJ1888" s="8"/>
      <c r="AK1888" s="9"/>
    </row>
    <row r="1889" spans="32:37" x14ac:dyDescent="0.3">
      <c r="AF1889" s="8"/>
      <c r="AG1889" s="8"/>
      <c r="AH1889" s="9"/>
      <c r="AI1889" s="8"/>
      <c r="AJ1889" s="8"/>
      <c r="AK1889" s="9"/>
    </row>
    <row r="1890" spans="32:37" x14ac:dyDescent="0.3">
      <c r="AF1890" s="8"/>
      <c r="AG1890" s="8"/>
      <c r="AH1890" s="9"/>
      <c r="AI1890" s="8"/>
      <c r="AJ1890" s="8"/>
      <c r="AK1890" s="9"/>
    </row>
    <row r="1891" spans="32:37" x14ac:dyDescent="0.3">
      <c r="AF1891" s="8"/>
      <c r="AG1891" s="8"/>
      <c r="AH1891" s="9"/>
      <c r="AI1891" s="8"/>
      <c r="AJ1891" s="8"/>
      <c r="AK1891" s="9"/>
    </row>
    <row r="1892" spans="32:37" x14ac:dyDescent="0.3">
      <c r="AF1892" s="8"/>
      <c r="AG1892" s="8"/>
      <c r="AH1892" s="9"/>
      <c r="AI1892" s="8"/>
      <c r="AJ1892" s="8"/>
      <c r="AK1892" s="9"/>
    </row>
    <row r="1893" spans="32:37" x14ac:dyDescent="0.3">
      <c r="AF1893" s="8"/>
      <c r="AG1893" s="8"/>
      <c r="AH1893" s="9"/>
      <c r="AI1893" s="8"/>
      <c r="AJ1893" s="8"/>
      <c r="AK1893" s="9"/>
    </row>
    <row r="1894" spans="32:37" x14ac:dyDescent="0.3">
      <c r="AF1894" s="8"/>
      <c r="AG1894" s="8"/>
      <c r="AH1894" s="9"/>
      <c r="AI1894" s="8"/>
      <c r="AJ1894" s="8"/>
      <c r="AK1894" s="9"/>
    </row>
    <row r="1895" spans="32:37" x14ac:dyDescent="0.3">
      <c r="AF1895" s="8"/>
      <c r="AG1895" s="8"/>
      <c r="AH1895" s="9"/>
      <c r="AI1895" s="8"/>
      <c r="AJ1895" s="8"/>
      <c r="AK1895" s="9"/>
    </row>
    <row r="1896" spans="32:37" x14ac:dyDescent="0.3">
      <c r="AF1896" s="8"/>
      <c r="AG1896" s="8"/>
      <c r="AH1896" s="9"/>
      <c r="AI1896" s="8"/>
      <c r="AJ1896" s="8"/>
      <c r="AK1896" s="9"/>
    </row>
    <row r="1897" spans="32:37" x14ac:dyDescent="0.3">
      <c r="AF1897" s="8"/>
      <c r="AG1897" s="8"/>
      <c r="AH1897" s="9"/>
      <c r="AI1897" s="8"/>
      <c r="AJ1897" s="8"/>
      <c r="AK1897" s="9"/>
    </row>
    <row r="1898" spans="32:37" x14ac:dyDescent="0.3">
      <c r="AF1898" s="8"/>
      <c r="AG1898" s="8"/>
      <c r="AH1898" s="9"/>
      <c r="AI1898" s="8"/>
      <c r="AJ1898" s="8"/>
      <c r="AK1898" s="9"/>
    </row>
    <row r="1899" spans="32:37" x14ac:dyDescent="0.3">
      <c r="AF1899" s="8"/>
      <c r="AG1899" s="8"/>
      <c r="AH1899" s="9"/>
      <c r="AI1899" s="8"/>
      <c r="AJ1899" s="8"/>
      <c r="AK1899" s="9"/>
    </row>
    <row r="1900" spans="32:37" x14ac:dyDescent="0.3">
      <c r="AF1900" s="8"/>
      <c r="AG1900" s="8"/>
      <c r="AH1900" s="9"/>
      <c r="AI1900" s="8"/>
      <c r="AJ1900" s="8"/>
      <c r="AK1900" s="9"/>
    </row>
    <row r="1901" spans="32:37" x14ac:dyDescent="0.3">
      <c r="AF1901" s="8"/>
      <c r="AG1901" s="8"/>
      <c r="AH1901" s="9"/>
      <c r="AI1901" s="8"/>
      <c r="AJ1901" s="8"/>
      <c r="AK1901" s="9"/>
    </row>
    <row r="1902" spans="32:37" x14ac:dyDescent="0.3">
      <c r="AF1902" s="8"/>
      <c r="AG1902" s="8"/>
      <c r="AH1902" s="9"/>
      <c r="AI1902" s="8"/>
      <c r="AJ1902" s="8"/>
      <c r="AK1902" s="9"/>
    </row>
    <row r="1903" spans="32:37" x14ac:dyDescent="0.3">
      <c r="AF1903" s="8"/>
      <c r="AG1903" s="8"/>
      <c r="AH1903" s="9"/>
      <c r="AI1903" s="8"/>
      <c r="AJ1903" s="8"/>
      <c r="AK1903" s="9"/>
    </row>
    <row r="1904" spans="32:37" x14ac:dyDescent="0.3">
      <c r="AF1904" s="8"/>
      <c r="AG1904" s="8"/>
      <c r="AH1904" s="9"/>
      <c r="AI1904" s="8"/>
      <c r="AJ1904" s="8"/>
      <c r="AK1904" s="9"/>
    </row>
    <row r="1905" spans="32:37" x14ac:dyDescent="0.3">
      <c r="AF1905" s="8"/>
      <c r="AG1905" s="8"/>
      <c r="AH1905" s="9"/>
      <c r="AI1905" s="8"/>
      <c r="AJ1905" s="8"/>
      <c r="AK1905" s="9"/>
    </row>
    <row r="1906" spans="32:37" x14ac:dyDescent="0.3">
      <c r="AF1906" s="8"/>
      <c r="AG1906" s="8"/>
      <c r="AH1906" s="9"/>
      <c r="AI1906" s="8"/>
      <c r="AJ1906" s="8"/>
      <c r="AK1906" s="9"/>
    </row>
    <row r="1907" spans="32:37" x14ac:dyDescent="0.3">
      <c r="AF1907" s="8"/>
      <c r="AG1907" s="8"/>
      <c r="AH1907" s="9"/>
      <c r="AI1907" s="8"/>
      <c r="AJ1907" s="8"/>
      <c r="AK1907" s="9"/>
    </row>
    <row r="1908" spans="32:37" x14ac:dyDescent="0.3">
      <c r="AF1908" s="8"/>
      <c r="AG1908" s="8"/>
      <c r="AH1908" s="9"/>
      <c r="AI1908" s="8"/>
      <c r="AJ1908" s="8"/>
      <c r="AK1908" s="9"/>
    </row>
    <row r="1909" spans="32:37" x14ac:dyDescent="0.3">
      <c r="AF1909" s="8"/>
      <c r="AG1909" s="8"/>
      <c r="AH1909" s="9"/>
      <c r="AI1909" s="8"/>
      <c r="AJ1909" s="8"/>
      <c r="AK1909" s="9"/>
    </row>
    <row r="1910" spans="32:37" x14ac:dyDescent="0.3">
      <c r="AF1910" s="8"/>
      <c r="AG1910" s="8"/>
      <c r="AH1910" s="9"/>
      <c r="AI1910" s="8"/>
      <c r="AJ1910" s="8"/>
      <c r="AK1910" s="9"/>
    </row>
    <row r="1911" spans="32:37" x14ac:dyDescent="0.3">
      <c r="AF1911" s="8"/>
      <c r="AG1911" s="8"/>
      <c r="AH1911" s="9"/>
      <c r="AI1911" s="8"/>
      <c r="AJ1911" s="8"/>
      <c r="AK1911" s="9"/>
    </row>
    <row r="1912" spans="32:37" x14ac:dyDescent="0.3">
      <c r="AF1912" s="8"/>
      <c r="AG1912" s="8"/>
      <c r="AH1912" s="9"/>
      <c r="AI1912" s="8"/>
      <c r="AJ1912" s="8"/>
      <c r="AK1912" s="9"/>
    </row>
    <row r="1913" spans="32:37" x14ac:dyDescent="0.3">
      <c r="AF1913" s="8"/>
      <c r="AG1913" s="8"/>
      <c r="AH1913" s="9"/>
      <c r="AI1913" s="8"/>
      <c r="AJ1913" s="8"/>
      <c r="AK1913" s="9"/>
    </row>
    <row r="1914" spans="32:37" x14ac:dyDescent="0.3">
      <c r="AF1914" s="8"/>
      <c r="AG1914" s="8"/>
      <c r="AH1914" s="9"/>
      <c r="AI1914" s="8"/>
      <c r="AJ1914" s="8"/>
      <c r="AK1914" s="9"/>
    </row>
    <row r="1915" spans="32:37" x14ac:dyDescent="0.3">
      <c r="AF1915" s="8"/>
      <c r="AG1915" s="8"/>
      <c r="AH1915" s="9"/>
      <c r="AI1915" s="8"/>
      <c r="AJ1915" s="8"/>
      <c r="AK1915" s="9"/>
    </row>
    <row r="1916" spans="32:37" x14ac:dyDescent="0.3">
      <c r="AF1916" s="8"/>
      <c r="AG1916" s="8"/>
      <c r="AH1916" s="9"/>
      <c r="AI1916" s="8"/>
      <c r="AJ1916" s="8"/>
      <c r="AK1916" s="9"/>
    </row>
    <row r="1917" spans="32:37" x14ac:dyDescent="0.3">
      <c r="AF1917" s="8"/>
      <c r="AG1917" s="8"/>
      <c r="AH1917" s="9"/>
      <c r="AI1917" s="8"/>
      <c r="AJ1917" s="8"/>
      <c r="AK1917" s="9"/>
    </row>
    <row r="1918" spans="32:37" x14ac:dyDescent="0.3">
      <c r="AF1918" s="8"/>
      <c r="AG1918" s="8"/>
      <c r="AH1918" s="9"/>
      <c r="AI1918" s="8"/>
      <c r="AJ1918" s="8"/>
      <c r="AK1918" s="9"/>
    </row>
    <row r="1919" spans="32:37" x14ac:dyDescent="0.3">
      <c r="AF1919" s="8"/>
      <c r="AG1919" s="8"/>
      <c r="AH1919" s="9"/>
      <c r="AI1919" s="8"/>
      <c r="AJ1919" s="8"/>
      <c r="AK1919" s="9"/>
    </row>
    <row r="1920" spans="32:37" x14ac:dyDescent="0.3">
      <c r="AF1920" s="8"/>
      <c r="AG1920" s="8"/>
      <c r="AH1920" s="9"/>
      <c r="AI1920" s="8"/>
      <c r="AJ1920" s="8"/>
      <c r="AK1920" s="9"/>
    </row>
    <row r="1921" spans="32:37" x14ac:dyDescent="0.3">
      <c r="AF1921" s="8"/>
      <c r="AG1921" s="8"/>
      <c r="AH1921" s="9"/>
      <c r="AI1921" s="8"/>
      <c r="AJ1921" s="8"/>
      <c r="AK1921" s="9"/>
    </row>
    <row r="1922" spans="32:37" x14ac:dyDescent="0.3">
      <c r="AF1922" s="8"/>
      <c r="AG1922" s="8"/>
      <c r="AH1922" s="9"/>
      <c r="AI1922" s="8"/>
      <c r="AJ1922" s="8"/>
      <c r="AK1922" s="9"/>
    </row>
    <row r="1923" spans="32:37" x14ac:dyDescent="0.3">
      <c r="AF1923" s="8"/>
      <c r="AG1923" s="8"/>
      <c r="AH1923" s="9"/>
      <c r="AI1923" s="8"/>
      <c r="AJ1923" s="8"/>
      <c r="AK1923" s="9"/>
    </row>
    <row r="1924" spans="32:37" x14ac:dyDescent="0.3">
      <c r="AF1924" s="8"/>
      <c r="AG1924" s="8"/>
      <c r="AH1924" s="9"/>
      <c r="AI1924" s="8"/>
      <c r="AJ1924" s="8"/>
      <c r="AK1924" s="9"/>
    </row>
    <row r="1925" spans="32:37" x14ac:dyDescent="0.3">
      <c r="AF1925" s="8"/>
      <c r="AG1925" s="8"/>
      <c r="AH1925" s="9"/>
      <c r="AI1925" s="8"/>
      <c r="AJ1925" s="8"/>
      <c r="AK1925" s="9"/>
    </row>
    <row r="1926" spans="32:37" x14ac:dyDescent="0.3">
      <c r="AF1926" s="8"/>
      <c r="AG1926" s="8"/>
      <c r="AH1926" s="9"/>
      <c r="AI1926" s="8"/>
      <c r="AJ1926" s="8"/>
      <c r="AK1926" s="9"/>
    </row>
    <row r="1927" spans="32:37" x14ac:dyDescent="0.3">
      <c r="AF1927" s="8"/>
      <c r="AG1927" s="8"/>
      <c r="AH1927" s="9"/>
      <c r="AI1927" s="8"/>
      <c r="AJ1927" s="8"/>
      <c r="AK1927" s="9"/>
    </row>
    <row r="1928" spans="32:37" x14ac:dyDescent="0.3">
      <c r="AF1928" s="8"/>
      <c r="AG1928" s="8"/>
      <c r="AH1928" s="9"/>
      <c r="AI1928" s="8"/>
      <c r="AJ1928" s="8"/>
      <c r="AK1928" s="9"/>
    </row>
    <row r="1929" spans="32:37" x14ac:dyDescent="0.3">
      <c r="AF1929" s="8"/>
      <c r="AG1929" s="8"/>
      <c r="AH1929" s="9"/>
      <c r="AI1929" s="8"/>
      <c r="AJ1929" s="8"/>
      <c r="AK1929" s="9"/>
    </row>
    <row r="1930" spans="32:37" x14ac:dyDescent="0.3">
      <c r="AF1930" s="8"/>
      <c r="AG1930" s="8"/>
      <c r="AH1930" s="9"/>
      <c r="AI1930" s="8"/>
      <c r="AJ1930" s="8"/>
      <c r="AK1930" s="9"/>
    </row>
    <row r="1931" spans="32:37" x14ac:dyDescent="0.3">
      <c r="AF1931" s="8"/>
      <c r="AG1931" s="8"/>
      <c r="AH1931" s="9"/>
      <c r="AI1931" s="8"/>
      <c r="AJ1931" s="8"/>
      <c r="AK1931" s="9"/>
    </row>
    <row r="1932" spans="32:37" x14ac:dyDescent="0.3">
      <c r="AF1932" s="8"/>
      <c r="AG1932" s="8"/>
      <c r="AH1932" s="9"/>
      <c r="AI1932" s="8"/>
      <c r="AJ1932" s="8"/>
      <c r="AK1932" s="9"/>
    </row>
    <row r="1933" spans="32:37" x14ac:dyDescent="0.3">
      <c r="AF1933" s="8"/>
      <c r="AG1933" s="8"/>
      <c r="AH1933" s="9"/>
      <c r="AI1933" s="8"/>
      <c r="AJ1933" s="8"/>
      <c r="AK1933" s="9"/>
    </row>
    <row r="1934" spans="32:37" x14ac:dyDescent="0.3">
      <c r="AF1934" s="8"/>
      <c r="AG1934" s="8"/>
      <c r="AH1934" s="9"/>
      <c r="AI1934" s="8"/>
      <c r="AJ1934" s="8"/>
      <c r="AK1934" s="9"/>
    </row>
    <row r="1935" spans="32:37" x14ac:dyDescent="0.3">
      <c r="AF1935" s="8"/>
      <c r="AG1935" s="8"/>
      <c r="AH1935" s="9"/>
      <c r="AI1935" s="8"/>
      <c r="AJ1935" s="8"/>
      <c r="AK1935" s="9"/>
    </row>
    <row r="1936" spans="32:37" x14ac:dyDescent="0.3">
      <c r="AF1936" s="8"/>
      <c r="AG1936" s="8"/>
      <c r="AH1936" s="9"/>
      <c r="AI1936" s="8"/>
      <c r="AJ1936" s="8"/>
      <c r="AK1936" s="9"/>
    </row>
    <row r="1937" spans="32:37" x14ac:dyDescent="0.3">
      <c r="AF1937" s="8"/>
      <c r="AG1937" s="8"/>
      <c r="AH1937" s="9"/>
      <c r="AI1937" s="8"/>
      <c r="AJ1937" s="8"/>
      <c r="AK1937" s="9"/>
    </row>
    <row r="1938" spans="32:37" x14ac:dyDescent="0.3">
      <c r="AF1938" s="8"/>
      <c r="AG1938" s="8"/>
      <c r="AH1938" s="9"/>
      <c r="AI1938" s="8"/>
      <c r="AJ1938" s="8"/>
      <c r="AK1938" s="9"/>
    </row>
    <row r="1939" spans="32:37" x14ac:dyDescent="0.3">
      <c r="AF1939" s="8"/>
      <c r="AG1939" s="8"/>
      <c r="AH1939" s="9"/>
      <c r="AI1939" s="8"/>
      <c r="AJ1939" s="8"/>
      <c r="AK1939" s="9"/>
    </row>
    <row r="1940" spans="32:37" x14ac:dyDescent="0.3">
      <c r="AF1940" s="8"/>
      <c r="AG1940" s="8"/>
      <c r="AH1940" s="9"/>
      <c r="AI1940" s="8"/>
      <c r="AJ1940" s="8"/>
      <c r="AK1940" s="9"/>
    </row>
    <row r="1941" spans="32:37" x14ac:dyDescent="0.3">
      <c r="AF1941" s="8"/>
      <c r="AG1941" s="8"/>
      <c r="AH1941" s="9"/>
      <c r="AI1941" s="8"/>
      <c r="AJ1941" s="8"/>
      <c r="AK1941" s="9"/>
    </row>
    <row r="1942" spans="32:37" x14ac:dyDescent="0.3">
      <c r="AF1942" s="8"/>
      <c r="AG1942" s="8"/>
      <c r="AH1942" s="9"/>
      <c r="AI1942" s="8"/>
      <c r="AJ1942" s="8"/>
      <c r="AK1942" s="9"/>
    </row>
    <row r="1943" spans="32:37" x14ac:dyDescent="0.3">
      <c r="AF1943" s="8"/>
      <c r="AG1943" s="8"/>
      <c r="AH1943" s="9"/>
      <c r="AI1943" s="8"/>
      <c r="AJ1943" s="8"/>
      <c r="AK1943" s="9"/>
    </row>
    <row r="1944" spans="32:37" x14ac:dyDescent="0.3">
      <c r="AF1944" s="8"/>
      <c r="AG1944" s="8"/>
      <c r="AH1944" s="9"/>
      <c r="AI1944" s="8"/>
      <c r="AJ1944" s="8"/>
      <c r="AK1944" s="9"/>
    </row>
    <row r="1945" spans="32:37" x14ac:dyDescent="0.3">
      <c r="AF1945" s="8"/>
      <c r="AG1945" s="8"/>
      <c r="AH1945" s="9"/>
      <c r="AI1945" s="8"/>
      <c r="AJ1945" s="8"/>
      <c r="AK1945" s="9"/>
    </row>
    <row r="1946" spans="32:37" x14ac:dyDescent="0.3">
      <c r="AF1946" s="8"/>
      <c r="AG1946" s="8"/>
      <c r="AH1946" s="9"/>
      <c r="AI1946" s="8"/>
      <c r="AJ1946" s="8"/>
      <c r="AK1946" s="9"/>
    </row>
    <row r="1947" spans="32:37" x14ac:dyDescent="0.3">
      <c r="AF1947" s="8"/>
      <c r="AG1947" s="8"/>
      <c r="AH1947" s="9"/>
      <c r="AI1947" s="8"/>
      <c r="AJ1947" s="8"/>
      <c r="AK1947" s="9"/>
    </row>
    <row r="1948" spans="32:37" x14ac:dyDescent="0.3">
      <c r="AF1948" s="8"/>
      <c r="AG1948" s="8"/>
      <c r="AH1948" s="9"/>
      <c r="AI1948" s="8"/>
      <c r="AJ1948" s="8"/>
      <c r="AK1948" s="9"/>
    </row>
    <row r="1949" spans="32:37" x14ac:dyDescent="0.3">
      <c r="AF1949" s="8"/>
      <c r="AG1949" s="8"/>
      <c r="AH1949" s="9"/>
      <c r="AI1949" s="8"/>
      <c r="AJ1949" s="8"/>
      <c r="AK1949" s="9"/>
    </row>
    <row r="1950" spans="32:37" x14ac:dyDescent="0.3">
      <c r="AF1950" s="8"/>
      <c r="AG1950" s="8"/>
      <c r="AH1950" s="9"/>
      <c r="AI1950" s="8"/>
      <c r="AJ1950" s="8"/>
      <c r="AK1950" s="9"/>
    </row>
    <row r="1951" spans="32:37" x14ac:dyDescent="0.3">
      <c r="AF1951" s="8"/>
      <c r="AG1951" s="8"/>
      <c r="AH1951" s="9"/>
      <c r="AI1951" s="8"/>
      <c r="AJ1951" s="8"/>
      <c r="AK1951" s="9"/>
    </row>
    <row r="1952" spans="32:37" x14ac:dyDescent="0.3">
      <c r="AF1952" s="8"/>
      <c r="AG1952" s="8"/>
      <c r="AH1952" s="9"/>
      <c r="AI1952" s="8"/>
      <c r="AJ1952" s="8"/>
      <c r="AK1952" s="9"/>
    </row>
    <row r="1953" spans="32:37" x14ac:dyDescent="0.3">
      <c r="AF1953" s="8"/>
      <c r="AG1953" s="8"/>
      <c r="AH1953" s="9"/>
      <c r="AI1953" s="8"/>
      <c r="AJ1953" s="8"/>
      <c r="AK1953" s="9"/>
    </row>
    <row r="1954" spans="32:37" x14ac:dyDescent="0.3">
      <c r="AF1954" s="8"/>
      <c r="AG1954" s="8"/>
      <c r="AH1954" s="9"/>
      <c r="AI1954" s="8"/>
      <c r="AJ1954" s="8"/>
      <c r="AK1954" s="9"/>
    </row>
    <row r="1955" spans="32:37" x14ac:dyDescent="0.3">
      <c r="AF1955" s="8"/>
      <c r="AG1955" s="8"/>
      <c r="AH1955" s="9"/>
      <c r="AI1955" s="8"/>
      <c r="AJ1955" s="8"/>
      <c r="AK1955" s="9"/>
    </row>
    <row r="1956" spans="32:37" x14ac:dyDescent="0.3">
      <c r="AF1956" s="8"/>
      <c r="AG1956" s="8"/>
      <c r="AH1956" s="9"/>
      <c r="AI1956" s="8"/>
      <c r="AJ1956" s="8"/>
      <c r="AK1956" s="9"/>
    </row>
    <row r="1957" spans="32:37" x14ac:dyDescent="0.3">
      <c r="AF1957" s="8"/>
      <c r="AG1957" s="8"/>
      <c r="AH1957" s="9"/>
      <c r="AI1957" s="8"/>
      <c r="AJ1957" s="8"/>
      <c r="AK1957" s="9"/>
    </row>
    <row r="1958" spans="32:37" x14ac:dyDescent="0.3">
      <c r="AF1958" s="8"/>
      <c r="AG1958" s="8"/>
      <c r="AH1958" s="9"/>
      <c r="AI1958" s="8"/>
      <c r="AJ1958" s="8"/>
      <c r="AK1958" s="9"/>
    </row>
    <row r="1959" spans="32:37" x14ac:dyDescent="0.3">
      <c r="AF1959" s="8"/>
      <c r="AG1959" s="8"/>
      <c r="AH1959" s="9"/>
      <c r="AI1959" s="8"/>
      <c r="AJ1959" s="8"/>
      <c r="AK1959" s="9"/>
    </row>
    <row r="1960" spans="32:37" x14ac:dyDescent="0.3">
      <c r="AF1960" s="8"/>
      <c r="AG1960" s="8"/>
      <c r="AH1960" s="9"/>
      <c r="AI1960" s="8"/>
      <c r="AJ1960" s="8"/>
      <c r="AK1960" s="9"/>
    </row>
    <row r="1961" spans="32:37" x14ac:dyDescent="0.3">
      <c r="AF1961" s="8"/>
      <c r="AG1961" s="8"/>
      <c r="AH1961" s="9"/>
      <c r="AI1961" s="8"/>
      <c r="AJ1961" s="8"/>
      <c r="AK1961" s="9"/>
    </row>
    <row r="1962" spans="32:37" x14ac:dyDescent="0.3">
      <c r="AF1962" s="8"/>
      <c r="AG1962" s="8"/>
      <c r="AH1962" s="9"/>
      <c r="AI1962" s="8"/>
      <c r="AJ1962" s="8"/>
      <c r="AK1962" s="9"/>
    </row>
    <row r="1963" spans="32:37" x14ac:dyDescent="0.3">
      <c r="AF1963" s="8"/>
      <c r="AG1963" s="8"/>
      <c r="AH1963" s="9"/>
      <c r="AI1963" s="8"/>
      <c r="AJ1963" s="8"/>
      <c r="AK1963" s="9"/>
    </row>
    <row r="1964" spans="32:37" x14ac:dyDescent="0.3">
      <c r="AF1964" s="8"/>
      <c r="AG1964" s="8"/>
      <c r="AH1964" s="9"/>
      <c r="AI1964" s="8"/>
      <c r="AJ1964" s="8"/>
      <c r="AK1964" s="9"/>
    </row>
    <row r="1965" spans="32:37" x14ac:dyDescent="0.3">
      <c r="AF1965" s="8"/>
      <c r="AG1965" s="8"/>
      <c r="AH1965" s="9"/>
      <c r="AI1965" s="8"/>
      <c r="AJ1965" s="8"/>
      <c r="AK1965" s="9"/>
    </row>
    <row r="1966" spans="32:37" x14ac:dyDescent="0.3">
      <c r="AF1966" s="8"/>
      <c r="AG1966" s="8"/>
      <c r="AH1966" s="9"/>
      <c r="AI1966" s="8"/>
      <c r="AJ1966" s="8"/>
      <c r="AK1966" s="9"/>
    </row>
    <row r="1967" spans="32:37" x14ac:dyDescent="0.3">
      <c r="AF1967" s="8"/>
      <c r="AG1967" s="8"/>
      <c r="AH1967" s="9"/>
      <c r="AI1967" s="8"/>
      <c r="AJ1967" s="8"/>
      <c r="AK1967" s="9"/>
    </row>
    <row r="1968" spans="32:37" x14ac:dyDescent="0.3">
      <c r="AF1968" s="8"/>
      <c r="AG1968" s="8"/>
      <c r="AH1968" s="9"/>
      <c r="AI1968" s="8"/>
      <c r="AJ1968" s="8"/>
      <c r="AK1968" s="9"/>
    </row>
    <row r="1969" spans="32:37" x14ac:dyDescent="0.3">
      <c r="AF1969" s="8"/>
      <c r="AG1969" s="8"/>
      <c r="AH1969" s="9"/>
      <c r="AI1969" s="8"/>
      <c r="AJ1969" s="8"/>
      <c r="AK1969" s="9"/>
    </row>
    <row r="1970" spans="32:37" x14ac:dyDescent="0.3">
      <c r="AF1970" s="8"/>
      <c r="AG1970" s="8"/>
      <c r="AH1970" s="9"/>
      <c r="AI1970" s="8"/>
      <c r="AJ1970" s="8"/>
      <c r="AK1970" s="9"/>
    </row>
    <row r="1971" spans="32:37" x14ac:dyDescent="0.3">
      <c r="AF1971" s="8"/>
      <c r="AG1971" s="8"/>
      <c r="AH1971" s="9"/>
      <c r="AI1971" s="8"/>
      <c r="AJ1971" s="8"/>
      <c r="AK1971" s="9"/>
    </row>
    <row r="1972" spans="32:37" x14ac:dyDescent="0.3">
      <c r="AF1972" s="8"/>
      <c r="AG1972" s="8"/>
      <c r="AH1972" s="9"/>
      <c r="AI1972" s="8"/>
      <c r="AJ1972" s="8"/>
      <c r="AK1972" s="9"/>
    </row>
    <row r="1973" spans="32:37" x14ac:dyDescent="0.3">
      <c r="AF1973" s="8"/>
      <c r="AG1973" s="8"/>
      <c r="AH1973" s="9"/>
      <c r="AI1973" s="8"/>
      <c r="AJ1973" s="8"/>
      <c r="AK1973" s="9"/>
    </row>
    <row r="1974" spans="32:37" x14ac:dyDescent="0.3">
      <c r="AF1974" s="8"/>
      <c r="AG1974" s="8"/>
      <c r="AH1974" s="9"/>
      <c r="AI1974" s="8"/>
      <c r="AJ1974" s="8"/>
      <c r="AK1974" s="9"/>
    </row>
    <row r="1975" spans="32:37" x14ac:dyDescent="0.3">
      <c r="AF1975" s="8"/>
      <c r="AG1975" s="8"/>
      <c r="AH1975" s="9"/>
      <c r="AI1975" s="8"/>
      <c r="AJ1975" s="8"/>
      <c r="AK1975" s="9"/>
    </row>
    <row r="1976" spans="32:37" x14ac:dyDescent="0.3">
      <c r="AF1976" s="8"/>
      <c r="AG1976" s="8"/>
      <c r="AH1976" s="9"/>
      <c r="AI1976" s="8"/>
      <c r="AJ1976" s="8"/>
      <c r="AK1976" s="9"/>
    </row>
    <row r="1977" spans="32:37" x14ac:dyDescent="0.3">
      <c r="AF1977" s="8"/>
      <c r="AG1977" s="8"/>
      <c r="AH1977" s="9"/>
      <c r="AI1977" s="8"/>
      <c r="AJ1977" s="8"/>
      <c r="AK1977" s="9"/>
    </row>
    <row r="1978" spans="32:37" x14ac:dyDescent="0.3">
      <c r="AF1978" s="8"/>
      <c r="AG1978" s="8"/>
      <c r="AH1978" s="9"/>
      <c r="AI1978" s="8"/>
      <c r="AJ1978" s="8"/>
      <c r="AK1978" s="9"/>
    </row>
    <row r="1979" spans="32:37" x14ac:dyDescent="0.3">
      <c r="AF1979" s="8"/>
      <c r="AG1979" s="8"/>
      <c r="AH1979" s="9"/>
      <c r="AI1979" s="8"/>
      <c r="AJ1979" s="8"/>
      <c r="AK1979" s="9"/>
    </row>
    <row r="1980" spans="32:37" x14ac:dyDescent="0.3">
      <c r="AF1980" s="8"/>
      <c r="AG1980" s="8"/>
      <c r="AH1980" s="9"/>
      <c r="AI1980" s="8"/>
      <c r="AJ1980" s="8"/>
      <c r="AK1980" s="9"/>
    </row>
    <row r="1981" spans="32:37" x14ac:dyDescent="0.3">
      <c r="AF1981" s="8"/>
      <c r="AG1981" s="8"/>
      <c r="AH1981" s="9"/>
      <c r="AI1981" s="8"/>
      <c r="AJ1981" s="8"/>
      <c r="AK1981" s="9"/>
    </row>
    <row r="1982" spans="32:37" x14ac:dyDescent="0.3">
      <c r="AF1982" s="8"/>
      <c r="AG1982" s="8"/>
      <c r="AH1982" s="9"/>
      <c r="AI1982" s="8"/>
      <c r="AJ1982" s="8"/>
      <c r="AK1982" s="9"/>
    </row>
    <row r="1983" spans="32:37" x14ac:dyDescent="0.3">
      <c r="AF1983" s="8"/>
      <c r="AG1983" s="8"/>
      <c r="AH1983" s="9"/>
      <c r="AI1983" s="8"/>
      <c r="AJ1983" s="8"/>
      <c r="AK1983" s="9"/>
    </row>
    <row r="1984" spans="32:37" x14ac:dyDescent="0.3">
      <c r="AF1984" s="8"/>
      <c r="AG1984" s="8"/>
      <c r="AH1984" s="9"/>
      <c r="AI1984" s="8"/>
      <c r="AJ1984" s="8"/>
      <c r="AK1984" s="9"/>
    </row>
    <row r="1985" spans="32:37" x14ac:dyDescent="0.3">
      <c r="AF1985" s="8"/>
      <c r="AG1985" s="8"/>
      <c r="AH1985" s="9"/>
      <c r="AI1985" s="8"/>
      <c r="AJ1985" s="8"/>
      <c r="AK1985" s="9"/>
    </row>
    <row r="1986" spans="32:37" x14ac:dyDescent="0.3">
      <c r="AF1986" s="8"/>
      <c r="AG1986" s="8"/>
      <c r="AH1986" s="9"/>
      <c r="AI1986" s="8"/>
      <c r="AJ1986" s="8"/>
      <c r="AK1986" s="9"/>
    </row>
    <row r="1987" spans="32:37" x14ac:dyDescent="0.3">
      <c r="AF1987" s="8"/>
      <c r="AG1987" s="8"/>
      <c r="AH1987" s="9"/>
      <c r="AI1987" s="8"/>
      <c r="AJ1987" s="8"/>
      <c r="AK1987" s="9"/>
    </row>
    <row r="1988" spans="32:37" x14ac:dyDescent="0.3">
      <c r="AF1988" s="8"/>
      <c r="AG1988" s="8"/>
      <c r="AH1988" s="9"/>
      <c r="AI1988" s="8"/>
      <c r="AJ1988" s="8"/>
      <c r="AK1988" s="9"/>
    </row>
    <row r="1989" spans="32:37" x14ac:dyDescent="0.3">
      <c r="AF1989" s="8"/>
      <c r="AG1989" s="8"/>
      <c r="AH1989" s="9"/>
      <c r="AI1989" s="8"/>
      <c r="AJ1989" s="8"/>
      <c r="AK1989" s="9"/>
    </row>
    <row r="1990" spans="32:37" x14ac:dyDescent="0.3">
      <c r="AF1990" s="8"/>
      <c r="AG1990" s="8"/>
      <c r="AH1990" s="9"/>
      <c r="AI1990" s="8"/>
      <c r="AJ1990" s="8"/>
      <c r="AK1990" s="9"/>
    </row>
    <row r="1991" spans="32:37" x14ac:dyDescent="0.3">
      <c r="AF1991" s="8"/>
      <c r="AG1991" s="8"/>
      <c r="AH1991" s="9"/>
      <c r="AI1991" s="8"/>
      <c r="AJ1991" s="8"/>
      <c r="AK1991" s="9"/>
    </row>
    <row r="1992" spans="32:37" x14ac:dyDescent="0.3">
      <c r="AF1992" s="8"/>
      <c r="AG1992" s="8"/>
      <c r="AH1992" s="9"/>
      <c r="AI1992" s="8"/>
      <c r="AJ1992" s="8"/>
      <c r="AK1992" s="9"/>
    </row>
    <row r="1993" spans="32:37" x14ac:dyDescent="0.3">
      <c r="AF1993" s="8"/>
      <c r="AG1993" s="8"/>
      <c r="AH1993" s="9"/>
      <c r="AI1993" s="8"/>
      <c r="AJ1993" s="8"/>
      <c r="AK1993" s="9"/>
    </row>
    <row r="1994" spans="32:37" x14ac:dyDescent="0.3">
      <c r="AF1994" s="8"/>
      <c r="AG1994" s="8"/>
      <c r="AH1994" s="9"/>
      <c r="AI1994" s="8"/>
      <c r="AJ1994" s="8"/>
      <c r="AK1994" s="9"/>
    </row>
    <row r="1995" spans="32:37" x14ac:dyDescent="0.3">
      <c r="AF1995" s="8"/>
      <c r="AG1995" s="8"/>
      <c r="AH1995" s="9"/>
      <c r="AI1995" s="8"/>
      <c r="AJ1995" s="8"/>
      <c r="AK1995" s="9"/>
    </row>
    <row r="1996" spans="32:37" x14ac:dyDescent="0.3">
      <c r="AF1996" s="8"/>
      <c r="AG1996" s="8"/>
      <c r="AH1996" s="9"/>
      <c r="AI1996" s="8"/>
      <c r="AJ1996" s="8"/>
      <c r="AK1996" s="9"/>
    </row>
    <row r="1997" spans="32:37" x14ac:dyDescent="0.3">
      <c r="AF1997" s="8"/>
      <c r="AG1997" s="8"/>
      <c r="AH1997" s="9"/>
      <c r="AI1997" s="8"/>
      <c r="AJ1997" s="8"/>
      <c r="AK1997" s="9"/>
    </row>
    <row r="1998" spans="32:37" x14ac:dyDescent="0.3">
      <c r="AF1998" s="8"/>
      <c r="AG1998" s="8"/>
      <c r="AH1998" s="9"/>
      <c r="AI1998" s="8"/>
      <c r="AJ1998" s="8"/>
      <c r="AK1998" s="9"/>
    </row>
    <row r="1999" spans="32:37" x14ac:dyDescent="0.3">
      <c r="AF1999" s="8"/>
      <c r="AG1999" s="8"/>
      <c r="AH1999" s="9"/>
      <c r="AI1999" s="8"/>
      <c r="AJ1999" s="8"/>
      <c r="AK1999" s="9"/>
    </row>
    <row r="2000" spans="32:37" x14ac:dyDescent="0.3">
      <c r="AF2000" s="8"/>
      <c r="AG2000" s="8"/>
      <c r="AH2000" s="9"/>
      <c r="AI2000" s="8"/>
      <c r="AJ2000" s="8"/>
      <c r="AK2000" s="9"/>
    </row>
    <row r="2001" spans="32:37" x14ac:dyDescent="0.3">
      <c r="AF2001" s="8"/>
      <c r="AG2001" s="8"/>
      <c r="AH2001" s="9"/>
      <c r="AI2001" s="8"/>
      <c r="AJ2001" s="8"/>
      <c r="AK2001" s="9"/>
    </row>
    <row r="2002" spans="32:37" x14ac:dyDescent="0.3">
      <c r="AF2002" s="8"/>
      <c r="AG2002" s="8"/>
      <c r="AH2002" s="9"/>
      <c r="AI2002" s="8"/>
      <c r="AJ2002" s="8"/>
      <c r="AK2002" s="9"/>
    </row>
    <row r="2003" spans="32:37" x14ac:dyDescent="0.3">
      <c r="AF2003" s="8"/>
      <c r="AG2003" s="8"/>
      <c r="AH2003" s="9"/>
      <c r="AI2003" s="8"/>
      <c r="AJ2003" s="8"/>
      <c r="AK2003" s="9"/>
    </row>
    <row r="2004" spans="32:37" x14ac:dyDescent="0.3">
      <c r="AF2004" s="8"/>
      <c r="AG2004" s="8"/>
      <c r="AH2004" s="9"/>
      <c r="AI2004" s="8"/>
      <c r="AJ2004" s="8"/>
      <c r="AK2004" s="9"/>
    </row>
    <row r="2005" spans="32:37" x14ac:dyDescent="0.3">
      <c r="AF2005" s="8"/>
      <c r="AG2005" s="8"/>
      <c r="AH2005" s="9"/>
      <c r="AI2005" s="8"/>
      <c r="AJ2005" s="8"/>
      <c r="AK2005" s="9"/>
    </row>
    <row r="2006" spans="32:37" x14ac:dyDescent="0.3">
      <c r="AF2006" s="8"/>
      <c r="AG2006" s="8"/>
      <c r="AH2006" s="9"/>
      <c r="AI2006" s="8"/>
      <c r="AJ2006" s="8"/>
      <c r="AK2006" s="9"/>
    </row>
    <row r="2007" spans="32:37" x14ac:dyDescent="0.3">
      <c r="AF2007" s="8"/>
      <c r="AG2007" s="8"/>
      <c r="AH2007" s="9"/>
      <c r="AI2007" s="8"/>
      <c r="AJ2007" s="8"/>
      <c r="AK2007" s="9"/>
    </row>
    <row r="2008" spans="32:37" x14ac:dyDescent="0.3">
      <c r="AF2008" s="8"/>
      <c r="AG2008" s="8"/>
      <c r="AH2008" s="9"/>
      <c r="AI2008" s="8"/>
      <c r="AJ2008" s="8"/>
      <c r="AK2008" s="9"/>
    </row>
    <row r="2009" spans="32:37" x14ac:dyDescent="0.3">
      <c r="AF2009" s="8"/>
      <c r="AG2009" s="8"/>
      <c r="AH2009" s="9"/>
      <c r="AI2009" s="8"/>
      <c r="AJ2009" s="8"/>
      <c r="AK2009" s="9"/>
    </row>
    <row r="2010" spans="32:37" x14ac:dyDescent="0.3">
      <c r="AF2010" s="8"/>
      <c r="AG2010" s="8"/>
      <c r="AH2010" s="9"/>
      <c r="AI2010" s="8"/>
      <c r="AJ2010" s="8"/>
      <c r="AK2010" s="9"/>
    </row>
    <row r="2011" spans="32:37" x14ac:dyDescent="0.3">
      <c r="AF2011" s="8"/>
      <c r="AG2011" s="8"/>
      <c r="AH2011" s="9"/>
      <c r="AI2011" s="8"/>
      <c r="AJ2011" s="8"/>
      <c r="AK2011" s="9"/>
    </row>
    <row r="2012" spans="32:37" x14ac:dyDescent="0.3">
      <c r="AF2012" s="8"/>
      <c r="AG2012" s="8"/>
      <c r="AH2012" s="9"/>
      <c r="AI2012" s="8"/>
      <c r="AJ2012" s="8"/>
      <c r="AK2012" s="9"/>
    </row>
    <row r="2013" spans="32:37" x14ac:dyDescent="0.3">
      <c r="AF2013" s="8"/>
      <c r="AG2013" s="8"/>
      <c r="AH2013" s="9"/>
      <c r="AI2013" s="8"/>
      <c r="AJ2013" s="8"/>
      <c r="AK2013" s="9"/>
    </row>
    <row r="2014" spans="32:37" x14ac:dyDescent="0.3">
      <c r="AF2014" s="8"/>
      <c r="AG2014" s="8"/>
      <c r="AH2014" s="9"/>
      <c r="AI2014" s="8"/>
      <c r="AJ2014" s="8"/>
      <c r="AK2014" s="9"/>
    </row>
    <row r="2015" spans="32:37" x14ac:dyDescent="0.3">
      <c r="AF2015" s="8"/>
      <c r="AG2015" s="8"/>
      <c r="AH2015" s="9"/>
      <c r="AI2015" s="8"/>
      <c r="AJ2015" s="8"/>
      <c r="AK2015" s="9"/>
    </row>
    <row r="2016" spans="32:37" x14ac:dyDescent="0.3">
      <c r="AF2016" s="8"/>
      <c r="AG2016" s="8"/>
      <c r="AH2016" s="9"/>
      <c r="AI2016" s="8"/>
      <c r="AJ2016" s="8"/>
      <c r="AK2016" s="9"/>
    </row>
    <row r="2017" spans="32:37" x14ac:dyDescent="0.3">
      <c r="AF2017" s="8"/>
      <c r="AG2017" s="8"/>
      <c r="AH2017" s="9"/>
      <c r="AI2017" s="8"/>
      <c r="AJ2017" s="8"/>
      <c r="AK2017" s="9"/>
    </row>
    <row r="2018" spans="32:37" x14ac:dyDescent="0.3">
      <c r="AF2018" s="8"/>
      <c r="AG2018" s="8"/>
      <c r="AH2018" s="9"/>
      <c r="AI2018" s="8"/>
      <c r="AJ2018" s="8"/>
      <c r="AK2018" s="9"/>
    </row>
    <row r="2019" spans="32:37" x14ac:dyDescent="0.3">
      <c r="AF2019" s="8"/>
      <c r="AG2019" s="8"/>
      <c r="AH2019" s="9"/>
      <c r="AI2019" s="8"/>
      <c r="AJ2019" s="8"/>
      <c r="AK2019" s="9"/>
    </row>
    <row r="2020" spans="32:37" x14ac:dyDescent="0.3">
      <c r="AF2020" s="8"/>
      <c r="AG2020" s="8"/>
      <c r="AH2020" s="9"/>
      <c r="AI2020" s="8"/>
      <c r="AJ2020" s="8"/>
      <c r="AK2020" s="9"/>
    </row>
    <row r="2021" spans="32:37" x14ac:dyDescent="0.3">
      <c r="AF2021" s="8"/>
      <c r="AG2021" s="8"/>
      <c r="AH2021" s="9"/>
      <c r="AI2021" s="8"/>
      <c r="AJ2021" s="8"/>
      <c r="AK2021" s="9"/>
    </row>
    <row r="2022" spans="32:37" x14ac:dyDescent="0.3">
      <c r="AF2022" s="8"/>
      <c r="AG2022" s="8"/>
      <c r="AH2022" s="9"/>
      <c r="AI2022" s="8"/>
      <c r="AJ2022" s="8"/>
      <c r="AK2022" s="9"/>
    </row>
    <row r="2023" spans="32:37" x14ac:dyDescent="0.3">
      <c r="AF2023" s="8"/>
      <c r="AG2023" s="8"/>
      <c r="AH2023" s="9"/>
      <c r="AI2023" s="8"/>
      <c r="AJ2023" s="8"/>
      <c r="AK2023" s="9"/>
    </row>
    <row r="2024" spans="32:37" x14ac:dyDescent="0.3">
      <c r="AF2024" s="8"/>
      <c r="AG2024" s="8"/>
      <c r="AH2024" s="9"/>
      <c r="AI2024" s="8"/>
      <c r="AJ2024" s="8"/>
      <c r="AK2024" s="9"/>
    </row>
    <row r="2025" spans="32:37" x14ac:dyDescent="0.3">
      <c r="AF2025" s="8"/>
      <c r="AG2025" s="8"/>
      <c r="AH2025" s="9"/>
      <c r="AI2025" s="8"/>
      <c r="AJ2025" s="8"/>
      <c r="AK2025" s="9"/>
    </row>
    <row r="2026" spans="32:37" x14ac:dyDescent="0.3">
      <c r="AF2026" s="8"/>
      <c r="AG2026" s="8"/>
      <c r="AH2026" s="9"/>
      <c r="AI2026" s="8"/>
      <c r="AJ2026" s="8"/>
      <c r="AK2026" s="9"/>
    </row>
    <row r="2027" spans="32:37" x14ac:dyDescent="0.3">
      <c r="AF2027" s="8"/>
      <c r="AG2027" s="8"/>
      <c r="AH2027" s="9"/>
      <c r="AI2027" s="8"/>
      <c r="AJ2027" s="8"/>
      <c r="AK2027" s="9"/>
    </row>
    <row r="2028" spans="32:37" x14ac:dyDescent="0.3">
      <c r="AF2028" s="8"/>
      <c r="AG2028" s="8"/>
      <c r="AH2028" s="9"/>
      <c r="AI2028" s="8"/>
      <c r="AJ2028" s="8"/>
      <c r="AK2028" s="9"/>
    </row>
    <row r="2029" spans="32:37" x14ac:dyDescent="0.3">
      <c r="AF2029" s="8"/>
      <c r="AG2029" s="8"/>
      <c r="AH2029" s="9"/>
      <c r="AI2029" s="8"/>
      <c r="AJ2029" s="8"/>
      <c r="AK2029" s="9"/>
    </row>
    <row r="2030" spans="32:37" x14ac:dyDescent="0.3">
      <c r="AF2030" s="8"/>
      <c r="AG2030" s="8"/>
      <c r="AH2030" s="9"/>
      <c r="AI2030" s="8"/>
      <c r="AJ2030" s="8"/>
      <c r="AK2030" s="9"/>
    </row>
    <row r="2031" spans="32:37" x14ac:dyDescent="0.3">
      <c r="AF2031" s="8"/>
      <c r="AG2031" s="8"/>
      <c r="AH2031" s="9"/>
      <c r="AI2031" s="8"/>
      <c r="AJ2031" s="8"/>
      <c r="AK2031" s="9"/>
    </row>
    <row r="2032" spans="32:37" x14ac:dyDescent="0.3">
      <c r="AF2032" s="8"/>
      <c r="AG2032" s="8"/>
      <c r="AH2032" s="9"/>
      <c r="AI2032" s="8"/>
      <c r="AJ2032" s="8"/>
      <c r="AK2032" s="9"/>
    </row>
    <row r="2033" spans="32:37" x14ac:dyDescent="0.3">
      <c r="AF2033" s="8"/>
      <c r="AG2033" s="8"/>
      <c r="AH2033" s="9"/>
      <c r="AI2033" s="8"/>
      <c r="AJ2033" s="8"/>
      <c r="AK2033" s="9"/>
    </row>
    <row r="2034" spans="32:37" x14ac:dyDescent="0.3">
      <c r="AF2034" s="8"/>
      <c r="AG2034" s="8"/>
      <c r="AH2034" s="9"/>
      <c r="AI2034" s="8"/>
      <c r="AJ2034" s="8"/>
      <c r="AK2034" s="9"/>
    </row>
    <row r="2035" spans="32:37" x14ac:dyDescent="0.3">
      <c r="AF2035" s="8"/>
      <c r="AG2035" s="8"/>
      <c r="AH2035" s="9"/>
      <c r="AI2035" s="8"/>
      <c r="AJ2035" s="8"/>
      <c r="AK2035" s="9"/>
    </row>
    <row r="2036" spans="32:37" x14ac:dyDescent="0.3">
      <c r="AF2036" s="8"/>
      <c r="AG2036" s="8"/>
      <c r="AH2036" s="9"/>
      <c r="AI2036" s="8"/>
      <c r="AJ2036" s="8"/>
      <c r="AK2036" s="9"/>
    </row>
    <row r="2037" spans="32:37" x14ac:dyDescent="0.3">
      <c r="AF2037" s="8"/>
      <c r="AG2037" s="8"/>
      <c r="AH2037" s="9"/>
      <c r="AI2037" s="8"/>
      <c r="AJ2037" s="8"/>
      <c r="AK2037" s="9"/>
    </row>
    <row r="2038" spans="32:37" x14ac:dyDescent="0.3">
      <c r="AF2038" s="8"/>
      <c r="AG2038" s="8"/>
      <c r="AH2038" s="9"/>
      <c r="AI2038" s="8"/>
      <c r="AJ2038" s="8"/>
      <c r="AK2038" s="9"/>
    </row>
    <row r="2039" spans="32:37" x14ac:dyDescent="0.3">
      <c r="AF2039" s="8"/>
      <c r="AG2039" s="8"/>
      <c r="AH2039" s="9"/>
      <c r="AI2039" s="8"/>
      <c r="AJ2039" s="8"/>
      <c r="AK2039" s="9"/>
    </row>
    <row r="2040" spans="32:37" x14ac:dyDescent="0.3">
      <c r="AF2040" s="8"/>
      <c r="AG2040" s="8"/>
      <c r="AH2040" s="9"/>
      <c r="AI2040" s="8"/>
      <c r="AJ2040" s="8"/>
      <c r="AK2040" s="9"/>
    </row>
    <row r="2041" spans="32:37" x14ac:dyDescent="0.3">
      <c r="AF2041" s="8"/>
      <c r="AG2041" s="8"/>
      <c r="AH2041" s="9"/>
      <c r="AI2041" s="8"/>
      <c r="AJ2041" s="8"/>
      <c r="AK2041" s="9"/>
    </row>
    <row r="2042" spans="32:37" x14ac:dyDescent="0.3">
      <c r="AF2042" s="8"/>
      <c r="AG2042" s="8"/>
      <c r="AH2042" s="9"/>
      <c r="AI2042" s="8"/>
      <c r="AJ2042" s="8"/>
      <c r="AK2042" s="9"/>
    </row>
    <row r="2043" spans="32:37" x14ac:dyDescent="0.3">
      <c r="AF2043" s="8"/>
      <c r="AG2043" s="8"/>
      <c r="AH2043" s="9"/>
      <c r="AI2043" s="8"/>
      <c r="AJ2043" s="8"/>
      <c r="AK2043" s="9"/>
    </row>
    <row r="2044" spans="32:37" x14ac:dyDescent="0.3">
      <c r="AF2044" s="8"/>
      <c r="AG2044" s="8"/>
      <c r="AH2044" s="9"/>
      <c r="AI2044" s="8"/>
      <c r="AJ2044" s="8"/>
      <c r="AK2044" s="9"/>
    </row>
    <row r="2045" spans="32:37" x14ac:dyDescent="0.3">
      <c r="AF2045" s="8"/>
      <c r="AG2045" s="8"/>
      <c r="AH2045" s="9"/>
      <c r="AI2045" s="8"/>
      <c r="AJ2045" s="8"/>
      <c r="AK2045" s="9"/>
    </row>
    <row r="2046" spans="32:37" x14ac:dyDescent="0.3">
      <c r="AF2046" s="8"/>
      <c r="AG2046" s="8"/>
      <c r="AH2046" s="9"/>
      <c r="AI2046" s="8"/>
      <c r="AJ2046" s="8"/>
      <c r="AK2046" s="9"/>
    </row>
    <row r="2047" spans="32:37" x14ac:dyDescent="0.3">
      <c r="AF2047" s="8"/>
      <c r="AG2047" s="8"/>
      <c r="AH2047" s="9"/>
      <c r="AI2047" s="8"/>
      <c r="AJ2047" s="8"/>
      <c r="AK2047" s="9"/>
    </row>
    <row r="2048" spans="32:37" x14ac:dyDescent="0.3">
      <c r="AF2048" s="8"/>
      <c r="AG2048" s="8"/>
      <c r="AH2048" s="9"/>
      <c r="AI2048" s="8"/>
      <c r="AJ2048" s="8"/>
      <c r="AK2048" s="9"/>
    </row>
    <row r="2049" spans="32:37" x14ac:dyDescent="0.3">
      <c r="AF2049" s="8"/>
      <c r="AG2049" s="8"/>
      <c r="AH2049" s="9"/>
      <c r="AI2049" s="8"/>
      <c r="AJ2049" s="8"/>
      <c r="AK2049" s="9"/>
    </row>
    <row r="2050" spans="32:37" x14ac:dyDescent="0.3">
      <c r="AF2050" s="8"/>
      <c r="AG2050" s="8"/>
      <c r="AH2050" s="9"/>
      <c r="AI2050" s="8"/>
      <c r="AJ2050" s="8"/>
      <c r="AK2050" s="9"/>
    </row>
    <row r="2051" spans="32:37" x14ac:dyDescent="0.3">
      <c r="AF2051" s="8"/>
      <c r="AG2051" s="8"/>
      <c r="AH2051" s="9"/>
      <c r="AI2051" s="8"/>
      <c r="AJ2051" s="8"/>
      <c r="AK2051" s="9"/>
    </row>
    <row r="2052" spans="32:37" x14ac:dyDescent="0.3">
      <c r="AF2052" s="8"/>
      <c r="AG2052" s="8"/>
      <c r="AH2052" s="9"/>
      <c r="AI2052" s="8"/>
      <c r="AJ2052" s="8"/>
      <c r="AK2052" s="9"/>
    </row>
    <row r="2053" spans="32:37" x14ac:dyDescent="0.3">
      <c r="AF2053" s="8"/>
      <c r="AG2053" s="8"/>
      <c r="AH2053" s="9"/>
      <c r="AI2053" s="8"/>
      <c r="AJ2053" s="8"/>
      <c r="AK2053" s="9"/>
    </row>
    <row r="2054" spans="32:37" x14ac:dyDescent="0.3">
      <c r="AF2054" s="8"/>
      <c r="AG2054" s="8"/>
      <c r="AH2054" s="9"/>
      <c r="AI2054" s="8"/>
      <c r="AJ2054" s="8"/>
      <c r="AK2054" s="9"/>
    </row>
    <row r="2055" spans="32:37" x14ac:dyDescent="0.3">
      <c r="AF2055" s="8"/>
      <c r="AG2055" s="8"/>
      <c r="AH2055" s="9"/>
      <c r="AI2055" s="8"/>
      <c r="AJ2055" s="8"/>
      <c r="AK2055" s="9"/>
    </row>
    <row r="2056" spans="32:37" x14ac:dyDescent="0.3">
      <c r="AF2056" s="8"/>
      <c r="AG2056" s="8"/>
      <c r="AH2056" s="9"/>
      <c r="AI2056" s="8"/>
      <c r="AJ2056" s="8"/>
      <c r="AK2056" s="9"/>
    </row>
    <row r="2057" spans="32:37" x14ac:dyDescent="0.3">
      <c r="AF2057" s="8"/>
      <c r="AG2057" s="8"/>
      <c r="AH2057" s="9"/>
      <c r="AI2057" s="8"/>
      <c r="AJ2057" s="8"/>
      <c r="AK2057" s="9"/>
    </row>
    <row r="2058" spans="32:37" x14ac:dyDescent="0.3">
      <c r="AF2058" s="8"/>
      <c r="AG2058" s="8"/>
      <c r="AH2058" s="9"/>
      <c r="AI2058" s="8"/>
      <c r="AJ2058" s="8"/>
      <c r="AK2058" s="9"/>
    </row>
    <row r="2059" spans="32:37" x14ac:dyDescent="0.3">
      <c r="AF2059" s="8"/>
      <c r="AG2059" s="8"/>
      <c r="AH2059" s="9"/>
      <c r="AI2059" s="8"/>
      <c r="AJ2059" s="8"/>
      <c r="AK2059" s="9"/>
    </row>
    <row r="2060" spans="32:37" x14ac:dyDescent="0.3">
      <c r="AF2060" s="8"/>
      <c r="AG2060" s="8"/>
      <c r="AH2060" s="9"/>
      <c r="AI2060" s="8"/>
      <c r="AJ2060" s="8"/>
      <c r="AK2060" s="9"/>
    </row>
    <row r="2061" spans="32:37" x14ac:dyDescent="0.3">
      <c r="AF2061" s="8"/>
      <c r="AG2061" s="8"/>
      <c r="AH2061" s="9"/>
      <c r="AI2061" s="8"/>
      <c r="AJ2061" s="8"/>
      <c r="AK2061" s="9"/>
    </row>
    <row r="2062" spans="32:37" x14ac:dyDescent="0.3">
      <c r="AF2062" s="8"/>
      <c r="AG2062" s="8"/>
      <c r="AH2062" s="9"/>
      <c r="AI2062" s="8"/>
      <c r="AJ2062" s="8"/>
      <c r="AK2062" s="9"/>
    </row>
    <row r="2063" spans="32:37" x14ac:dyDescent="0.3">
      <c r="AF2063" s="8"/>
      <c r="AG2063" s="8"/>
      <c r="AH2063" s="9"/>
      <c r="AI2063" s="8"/>
      <c r="AJ2063" s="8"/>
      <c r="AK2063" s="9"/>
    </row>
    <row r="2064" spans="32:37" x14ac:dyDescent="0.3">
      <c r="AF2064" s="8"/>
      <c r="AG2064" s="8"/>
      <c r="AH2064" s="9"/>
      <c r="AI2064" s="8"/>
      <c r="AJ2064" s="8"/>
      <c r="AK2064" s="9"/>
    </row>
    <row r="2065" spans="32:37" x14ac:dyDescent="0.3">
      <c r="AF2065" s="8"/>
      <c r="AG2065" s="8"/>
      <c r="AH2065" s="9"/>
      <c r="AI2065" s="8"/>
      <c r="AJ2065" s="8"/>
      <c r="AK2065" s="9"/>
    </row>
    <row r="2066" spans="32:37" x14ac:dyDescent="0.3">
      <c r="AF2066" s="8"/>
      <c r="AG2066" s="8"/>
      <c r="AH2066" s="9"/>
      <c r="AI2066" s="8"/>
      <c r="AJ2066" s="8"/>
      <c r="AK2066" s="9"/>
    </row>
    <row r="2067" spans="32:37" x14ac:dyDescent="0.3">
      <c r="AF2067" s="8"/>
      <c r="AG2067" s="8"/>
      <c r="AH2067" s="9"/>
      <c r="AI2067" s="8"/>
      <c r="AJ2067" s="8"/>
      <c r="AK2067" s="9"/>
    </row>
    <row r="2068" spans="32:37" x14ac:dyDescent="0.3">
      <c r="AF2068" s="8"/>
      <c r="AG2068" s="8"/>
      <c r="AH2068" s="9"/>
      <c r="AI2068" s="8"/>
      <c r="AJ2068" s="8"/>
      <c r="AK2068" s="9"/>
    </row>
    <row r="2069" spans="32:37" x14ac:dyDescent="0.3">
      <c r="AF2069" s="8"/>
      <c r="AG2069" s="8"/>
      <c r="AH2069" s="9"/>
      <c r="AI2069" s="8"/>
      <c r="AJ2069" s="8"/>
      <c r="AK2069" s="9"/>
    </row>
    <row r="2070" spans="32:37" x14ac:dyDescent="0.3">
      <c r="AF2070" s="8"/>
      <c r="AG2070" s="8"/>
      <c r="AH2070" s="9"/>
      <c r="AI2070" s="8"/>
      <c r="AJ2070" s="8"/>
      <c r="AK2070" s="9"/>
    </row>
    <row r="2071" spans="32:37" x14ac:dyDescent="0.3">
      <c r="AF2071" s="8"/>
      <c r="AG2071" s="8"/>
      <c r="AH2071" s="9"/>
      <c r="AI2071" s="8"/>
      <c r="AJ2071" s="8"/>
      <c r="AK2071" s="9"/>
    </row>
    <row r="2072" spans="32:37" x14ac:dyDescent="0.3">
      <c r="AF2072" s="8"/>
      <c r="AG2072" s="8"/>
      <c r="AH2072" s="9"/>
      <c r="AI2072" s="8"/>
      <c r="AJ2072" s="8"/>
      <c r="AK2072" s="9"/>
    </row>
    <row r="2073" spans="32:37" x14ac:dyDescent="0.3">
      <c r="AF2073" s="8"/>
      <c r="AG2073" s="8"/>
      <c r="AH2073" s="9"/>
      <c r="AI2073" s="8"/>
      <c r="AJ2073" s="8"/>
      <c r="AK2073" s="9"/>
    </row>
    <row r="2074" spans="32:37" x14ac:dyDescent="0.3">
      <c r="AF2074" s="8"/>
      <c r="AG2074" s="8"/>
      <c r="AH2074" s="9"/>
      <c r="AI2074" s="8"/>
      <c r="AJ2074" s="8"/>
      <c r="AK2074" s="9"/>
    </row>
    <row r="2075" spans="32:37" x14ac:dyDescent="0.3">
      <c r="AF2075" s="8"/>
      <c r="AG2075" s="8"/>
      <c r="AH2075" s="9"/>
      <c r="AI2075" s="8"/>
      <c r="AJ2075" s="8"/>
      <c r="AK2075" s="9"/>
    </row>
    <row r="2076" spans="32:37" x14ac:dyDescent="0.3">
      <c r="AF2076" s="8"/>
      <c r="AG2076" s="8"/>
      <c r="AH2076" s="9"/>
      <c r="AI2076" s="8"/>
      <c r="AJ2076" s="8"/>
      <c r="AK2076" s="9"/>
    </row>
    <row r="2077" spans="32:37" x14ac:dyDescent="0.3">
      <c r="AF2077" s="8"/>
      <c r="AG2077" s="8"/>
      <c r="AH2077" s="9"/>
      <c r="AI2077" s="8"/>
      <c r="AJ2077" s="8"/>
      <c r="AK2077" s="9"/>
    </row>
    <row r="2078" spans="32:37" x14ac:dyDescent="0.3">
      <c r="AF2078" s="8"/>
      <c r="AG2078" s="8"/>
      <c r="AH2078" s="9"/>
      <c r="AI2078" s="8"/>
      <c r="AJ2078" s="8"/>
      <c r="AK2078" s="9"/>
    </row>
    <row r="2079" spans="32:37" x14ac:dyDescent="0.3">
      <c r="AF2079" s="8"/>
      <c r="AG2079" s="8"/>
      <c r="AH2079" s="9"/>
      <c r="AI2079" s="8"/>
      <c r="AJ2079" s="8"/>
      <c r="AK2079" s="9"/>
    </row>
    <row r="2080" spans="32:37" x14ac:dyDescent="0.3">
      <c r="AF2080" s="8"/>
      <c r="AG2080" s="8"/>
      <c r="AH2080" s="9"/>
      <c r="AI2080" s="8"/>
      <c r="AJ2080" s="8"/>
      <c r="AK2080" s="9"/>
    </row>
    <row r="2081" spans="32:37" x14ac:dyDescent="0.3">
      <c r="AF2081" s="8"/>
      <c r="AG2081" s="8"/>
      <c r="AH2081" s="9"/>
      <c r="AI2081" s="8"/>
      <c r="AJ2081" s="8"/>
      <c r="AK2081" s="9"/>
    </row>
    <row r="2082" spans="32:37" x14ac:dyDescent="0.3">
      <c r="AF2082" s="8"/>
      <c r="AG2082" s="8"/>
      <c r="AH2082" s="9"/>
      <c r="AI2082" s="8"/>
      <c r="AJ2082" s="8"/>
      <c r="AK2082" s="9"/>
    </row>
    <row r="2083" spans="32:37" x14ac:dyDescent="0.3">
      <c r="AF2083" s="8"/>
      <c r="AG2083" s="8"/>
      <c r="AH2083" s="9"/>
      <c r="AI2083" s="8"/>
      <c r="AJ2083" s="8"/>
      <c r="AK2083" s="9"/>
    </row>
    <row r="2084" spans="32:37" x14ac:dyDescent="0.3">
      <c r="AF2084" s="8"/>
      <c r="AG2084" s="8"/>
      <c r="AH2084" s="9"/>
      <c r="AI2084" s="8"/>
      <c r="AJ2084" s="8"/>
      <c r="AK2084" s="9"/>
    </row>
    <row r="2085" spans="32:37" x14ac:dyDescent="0.3">
      <c r="AF2085" s="8"/>
      <c r="AG2085" s="8"/>
      <c r="AH2085" s="9"/>
      <c r="AI2085" s="8"/>
      <c r="AJ2085" s="8"/>
      <c r="AK2085" s="9"/>
    </row>
    <row r="2086" spans="32:37" x14ac:dyDescent="0.3">
      <c r="AF2086" s="8"/>
      <c r="AG2086" s="8"/>
      <c r="AH2086" s="9"/>
      <c r="AI2086" s="8"/>
      <c r="AJ2086" s="8"/>
      <c r="AK2086" s="9"/>
    </row>
    <row r="2087" spans="32:37" x14ac:dyDescent="0.3">
      <c r="AF2087" s="8"/>
      <c r="AG2087" s="8"/>
      <c r="AH2087" s="9"/>
      <c r="AI2087" s="8"/>
      <c r="AJ2087" s="8"/>
      <c r="AK2087" s="9"/>
    </row>
    <row r="2088" spans="32:37" x14ac:dyDescent="0.3">
      <c r="AF2088" s="8"/>
      <c r="AG2088" s="8"/>
      <c r="AH2088" s="9"/>
      <c r="AI2088" s="8"/>
      <c r="AJ2088" s="8"/>
      <c r="AK2088" s="9"/>
    </row>
    <row r="2089" spans="32:37" x14ac:dyDescent="0.3">
      <c r="AF2089" s="8"/>
      <c r="AG2089" s="8"/>
      <c r="AH2089" s="9"/>
      <c r="AI2089" s="8"/>
      <c r="AJ2089" s="8"/>
      <c r="AK2089" s="9"/>
    </row>
    <row r="2090" spans="32:37" x14ac:dyDescent="0.3">
      <c r="AF2090" s="8"/>
      <c r="AG2090" s="8"/>
      <c r="AH2090" s="9"/>
      <c r="AI2090" s="8"/>
      <c r="AJ2090" s="8"/>
      <c r="AK2090" s="9"/>
    </row>
    <row r="2091" spans="32:37" x14ac:dyDescent="0.3">
      <c r="AF2091" s="8"/>
      <c r="AG2091" s="8"/>
      <c r="AH2091" s="9"/>
      <c r="AI2091" s="8"/>
      <c r="AJ2091" s="8"/>
      <c r="AK2091" s="9"/>
    </row>
    <row r="2092" spans="32:37" x14ac:dyDescent="0.3">
      <c r="AF2092" s="8"/>
      <c r="AG2092" s="8"/>
      <c r="AH2092" s="9"/>
      <c r="AI2092" s="8"/>
      <c r="AJ2092" s="8"/>
      <c r="AK2092" s="9"/>
    </row>
    <row r="2093" spans="32:37" x14ac:dyDescent="0.3">
      <c r="AF2093" s="8"/>
      <c r="AG2093" s="8"/>
      <c r="AH2093" s="9"/>
      <c r="AI2093" s="8"/>
      <c r="AJ2093" s="8"/>
      <c r="AK2093" s="9"/>
    </row>
    <row r="2094" spans="32:37" x14ac:dyDescent="0.3">
      <c r="AF2094" s="8"/>
      <c r="AG2094" s="8"/>
      <c r="AH2094" s="9"/>
      <c r="AI2094" s="8"/>
      <c r="AJ2094" s="8"/>
      <c r="AK2094" s="9"/>
    </row>
    <row r="2095" spans="32:37" x14ac:dyDescent="0.3">
      <c r="AF2095" s="8"/>
      <c r="AG2095" s="8"/>
      <c r="AH2095" s="9"/>
      <c r="AI2095" s="8"/>
      <c r="AJ2095" s="8"/>
      <c r="AK2095" s="9"/>
    </row>
    <row r="2096" spans="32:37" x14ac:dyDescent="0.3">
      <c r="AF2096" s="8"/>
      <c r="AG2096" s="8"/>
      <c r="AH2096" s="9"/>
      <c r="AI2096" s="8"/>
      <c r="AJ2096" s="8"/>
      <c r="AK2096" s="9"/>
    </row>
    <row r="2097" spans="32:37" x14ac:dyDescent="0.3">
      <c r="AF2097" s="8"/>
      <c r="AG2097" s="8"/>
      <c r="AH2097" s="9"/>
      <c r="AI2097" s="8"/>
      <c r="AJ2097" s="8"/>
      <c r="AK2097" s="9"/>
    </row>
    <row r="2098" spans="32:37" x14ac:dyDescent="0.3">
      <c r="AF2098" s="8"/>
      <c r="AG2098" s="8"/>
      <c r="AH2098" s="9"/>
      <c r="AI2098" s="8"/>
      <c r="AJ2098" s="8"/>
      <c r="AK2098" s="9"/>
    </row>
    <row r="2099" spans="32:37" x14ac:dyDescent="0.3">
      <c r="AF2099" s="8"/>
      <c r="AG2099" s="8"/>
      <c r="AH2099" s="9"/>
      <c r="AI2099" s="8"/>
      <c r="AJ2099" s="8"/>
      <c r="AK2099" s="9"/>
    </row>
    <row r="2100" spans="32:37" x14ac:dyDescent="0.3">
      <c r="AF2100" s="8"/>
      <c r="AG2100" s="8"/>
      <c r="AH2100" s="9"/>
      <c r="AI2100" s="8"/>
      <c r="AJ2100" s="8"/>
      <c r="AK2100" s="9"/>
    </row>
    <row r="2101" spans="32:37" x14ac:dyDescent="0.3">
      <c r="AF2101" s="8"/>
      <c r="AG2101" s="8"/>
      <c r="AH2101" s="9"/>
      <c r="AI2101" s="8"/>
      <c r="AJ2101" s="8"/>
      <c r="AK2101" s="9"/>
    </row>
    <row r="2102" spans="32:37" x14ac:dyDescent="0.3">
      <c r="AF2102" s="8"/>
      <c r="AG2102" s="8"/>
      <c r="AH2102" s="9"/>
      <c r="AI2102" s="8"/>
      <c r="AJ2102" s="8"/>
      <c r="AK2102" s="9"/>
    </row>
    <row r="2103" spans="32:37" x14ac:dyDescent="0.3">
      <c r="AF2103" s="8"/>
      <c r="AG2103" s="8"/>
      <c r="AH2103" s="9"/>
      <c r="AI2103" s="8"/>
      <c r="AJ2103" s="8"/>
      <c r="AK2103" s="9"/>
    </row>
    <row r="2104" spans="32:37" x14ac:dyDescent="0.3">
      <c r="AF2104" s="8"/>
      <c r="AG2104" s="8"/>
      <c r="AH2104" s="9"/>
      <c r="AI2104" s="8"/>
      <c r="AJ2104" s="8"/>
      <c r="AK2104" s="9"/>
    </row>
    <row r="2105" spans="32:37" x14ac:dyDescent="0.3">
      <c r="AF2105" s="8"/>
      <c r="AG2105" s="8"/>
      <c r="AH2105" s="9"/>
      <c r="AI2105" s="8"/>
      <c r="AJ2105" s="8"/>
      <c r="AK2105" s="9"/>
    </row>
    <row r="2106" spans="32:37" x14ac:dyDescent="0.3">
      <c r="AF2106" s="8"/>
      <c r="AG2106" s="8"/>
      <c r="AH2106" s="9"/>
      <c r="AI2106" s="8"/>
      <c r="AJ2106" s="8"/>
      <c r="AK2106" s="9"/>
    </row>
    <row r="2107" spans="32:37" x14ac:dyDescent="0.3">
      <c r="AF2107" s="8"/>
      <c r="AG2107" s="8"/>
      <c r="AH2107" s="9"/>
      <c r="AI2107" s="8"/>
      <c r="AJ2107" s="8"/>
      <c r="AK2107" s="9"/>
    </row>
    <row r="2108" spans="32:37" x14ac:dyDescent="0.3">
      <c r="AF2108" s="8"/>
      <c r="AG2108" s="8"/>
      <c r="AH2108" s="9"/>
      <c r="AI2108" s="8"/>
      <c r="AJ2108" s="8"/>
      <c r="AK2108" s="9"/>
    </row>
    <row r="2109" spans="32:37" x14ac:dyDescent="0.3">
      <c r="AF2109" s="8"/>
      <c r="AG2109" s="8"/>
      <c r="AH2109" s="9"/>
      <c r="AI2109" s="8"/>
      <c r="AJ2109" s="8"/>
      <c r="AK2109" s="9"/>
    </row>
    <row r="2110" spans="32:37" x14ac:dyDescent="0.3">
      <c r="AF2110" s="8"/>
      <c r="AG2110" s="8"/>
      <c r="AH2110" s="9"/>
      <c r="AI2110" s="8"/>
      <c r="AJ2110" s="8"/>
      <c r="AK2110" s="9"/>
    </row>
    <row r="2111" spans="32:37" x14ac:dyDescent="0.3">
      <c r="AF2111" s="8"/>
      <c r="AG2111" s="8"/>
      <c r="AH2111" s="9"/>
      <c r="AI2111" s="8"/>
      <c r="AJ2111" s="8"/>
      <c r="AK2111" s="9"/>
    </row>
    <row r="2112" spans="32:37" x14ac:dyDescent="0.3">
      <c r="AF2112" s="8"/>
      <c r="AG2112" s="8"/>
      <c r="AH2112" s="9"/>
      <c r="AI2112" s="8"/>
      <c r="AJ2112" s="8"/>
      <c r="AK2112" s="9"/>
    </row>
    <row r="2113" spans="32:37" x14ac:dyDescent="0.3">
      <c r="AF2113" s="8"/>
      <c r="AG2113" s="8"/>
      <c r="AH2113" s="9"/>
      <c r="AI2113" s="8"/>
      <c r="AJ2113" s="8"/>
      <c r="AK2113" s="9"/>
    </row>
    <row r="2114" spans="32:37" x14ac:dyDescent="0.3">
      <c r="AF2114" s="8"/>
      <c r="AG2114" s="8"/>
      <c r="AH2114" s="9"/>
      <c r="AI2114" s="8"/>
      <c r="AJ2114" s="8"/>
      <c r="AK2114" s="9"/>
    </row>
    <row r="2115" spans="32:37" x14ac:dyDescent="0.3">
      <c r="AF2115" s="8"/>
      <c r="AG2115" s="8"/>
      <c r="AH2115" s="9"/>
      <c r="AI2115" s="8"/>
      <c r="AJ2115" s="8"/>
      <c r="AK2115" s="9"/>
    </row>
    <row r="2116" spans="32:37" x14ac:dyDescent="0.3">
      <c r="AF2116" s="8"/>
      <c r="AG2116" s="8"/>
      <c r="AH2116" s="9"/>
      <c r="AI2116" s="8"/>
      <c r="AJ2116" s="8"/>
      <c r="AK2116" s="9"/>
    </row>
    <row r="2117" spans="32:37" x14ac:dyDescent="0.3">
      <c r="AF2117" s="8"/>
      <c r="AG2117" s="8"/>
      <c r="AH2117" s="9"/>
      <c r="AI2117" s="8"/>
      <c r="AJ2117" s="8"/>
      <c r="AK2117" s="9"/>
    </row>
    <row r="2118" spans="32:37" x14ac:dyDescent="0.3">
      <c r="AF2118" s="8"/>
      <c r="AG2118" s="8"/>
      <c r="AH2118" s="9"/>
      <c r="AI2118" s="8"/>
      <c r="AJ2118" s="8"/>
      <c r="AK2118" s="9"/>
    </row>
    <row r="2119" spans="32:37" x14ac:dyDescent="0.3">
      <c r="AF2119" s="8"/>
      <c r="AG2119" s="8"/>
      <c r="AH2119" s="9"/>
      <c r="AI2119" s="8"/>
      <c r="AJ2119" s="8"/>
      <c r="AK2119" s="9"/>
    </row>
    <row r="2120" spans="32:37" x14ac:dyDescent="0.3">
      <c r="AF2120" s="8"/>
      <c r="AG2120" s="8"/>
      <c r="AH2120" s="9"/>
      <c r="AI2120" s="8"/>
      <c r="AJ2120" s="8"/>
      <c r="AK2120" s="9"/>
    </row>
    <row r="2121" spans="32:37" x14ac:dyDescent="0.3">
      <c r="AF2121" s="8"/>
      <c r="AG2121" s="8"/>
      <c r="AH2121" s="9"/>
      <c r="AI2121" s="8"/>
      <c r="AJ2121" s="8"/>
      <c r="AK2121" s="9"/>
    </row>
    <row r="2122" spans="32:37" x14ac:dyDescent="0.3">
      <c r="AF2122" s="8"/>
      <c r="AG2122" s="8"/>
      <c r="AH2122" s="9"/>
      <c r="AI2122" s="8"/>
      <c r="AJ2122" s="8"/>
      <c r="AK2122" s="9"/>
    </row>
    <row r="2123" spans="32:37" x14ac:dyDescent="0.3">
      <c r="AF2123" s="8"/>
      <c r="AG2123" s="8"/>
      <c r="AH2123" s="9"/>
      <c r="AI2123" s="8"/>
      <c r="AJ2123" s="8"/>
      <c r="AK2123" s="9"/>
    </row>
    <row r="2124" spans="32:37" x14ac:dyDescent="0.3">
      <c r="AF2124" s="8"/>
      <c r="AG2124" s="8"/>
      <c r="AH2124" s="9"/>
      <c r="AI2124" s="8"/>
      <c r="AJ2124" s="8"/>
      <c r="AK2124" s="9"/>
    </row>
    <row r="2125" spans="32:37" x14ac:dyDescent="0.3">
      <c r="AF2125" s="8"/>
      <c r="AG2125" s="8"/>
      <c r="AH2125" s="9"/>
      <c r="AI2125" s="8"/>
      <c r="AJ2125" s="8"/>
      <c r="AK2125" s="9"/>
    </row>
    <row r="2126" spans="32:37" x14ac:dyDescent="0.3">
      <c r="AF2126" s="8"/>
      <c r="AG2126" s="8"/>
      <c r="AH2126" s="9"/>
      <c r="AI2126" s="8"/>
      <c r="AJ2126" s="8"/>
      <c r="AK2126" s="9"/>
    </row>
    <row r="2127" spans="32:37" x14ac:dyDescent="0.3">
      <c r="AF2127" s="8"/>
      <c r="AG2127" s="8"/>
      <c r="AH2127" s="9"/>
      <c r="AI2127" s="8"/>
      <c r="AJ2127" s="8"/>
      <c r="AK2127" s="9"/>
    </row>
    <row r="2128" spans="32:37" x14ac:dyDescent="0.3">
      <c r="AF2128" s="8"/>
      <c r="AG2128" s="8"/>
      <c r="AH2128" s="9"/>
      <c r="AI2128" s="8"/>
      <c r="AJ2128" s="8"/>
      <c r="AK2128" s="9"/>
    </row>
    <row r="2129" spans="32:37" x14ac:dyDescent="0.3">
      <c r="AF2129" s="8"/>
      <c r="AG2129" s="8"/>
      <c r="AH2129" s="9"/>
      <c r="AI2129" s="8"/>
      <c r="AJ2129" s="8"/>
      <c r="AK2129" s="9"/>
    </row>
    <row r="2130" spans="32:37" x14ac:dyDescent="0.3">
      <c r="AF2130" s="8"/>
      <c r="AG2130" s="8"/>
      <c r="AH2130" s="9"/>
      <c r="AI2130" s="8"/>
      <c r="AJ2130" s="8"/>
      <c r="AK2130" s="9"/>
    </row>
    <row r="2131" spans="32:37" x14ac:dyDescent="0.3">
      <c r="AF2131" s="8"/>
      <c r="AG2131" s="8"/>
      <c r="AH2131" s="9"/>
      <c r="AI2131" s="8"/>
      <c r="AJ2131" s="8"/>
      <c r="AK2131" s="9"/>
    </row>
    <row r="2132" spans="32:37" x14ac:dyDescent="0.3">
      <c r="AF2132" s="8"/>
      <c r="AG2132" s="8"/>
      <c r="AH2132" s="9"/>
      <c r="AI2132" s="8"/>
      <c r="AJ2132" s="8"/>
      <c r="AK2132" s="9"/>
    </row>
    <row r="2133" spans="32:37" x14ac:dyDescent="0.3">
      <c r="AF2133" s="8"/>
      <c r="AG2133" s="8"/>
      <c r="AH2133" s="9"/>
      <c r="AI2133" s="8"/>
      <c r="AJ2133" s="8"/>
      <c r="AK2133" s="9"/>
    </row>
    <row r="2134" spans="32:37" x14ac:dyDescent="0.3">
      <c r="AF2134" s="8"/>
      <c r="AG2134" s="8"/>
      <c r="AH2134" s="9"/>
      <c r="AI2134" s="8"/>
      <c r="AJ2134" s="8"/>
      <c r="AK2134" s="9"/>
    </row>
    <row r="2135" spans="32:37" x14ac:dyDescent="0.3">
      <c r="AF2135" s="8"/>
      <c r="AG2135" s="8"/>
      <c r="AH2135" s="9"/>
      <c r="AI2135" s="8"/>
      <c r="AJ2135" s="8"/>
      <c r="AK2135" s="9"/>
    </row>
    <row r="2136" spans="32:37" x14ac:dyDescent="0.3">
      <c r="AF2136" s="8"/>
      <c r="AG2136" s="8"/>
      <c r="AH2136" s="9"/>
      <c r="AI2136" s="8"/>
      <c r="AJ2136" s="8"/>
      <c r="AK2136" s="9"/>
    </row>
    <row r="2137" spans="32:37" x14ac:dyDescent="0.3">
      <c r="AF2137" s="8"/>
      <c r="AG2137" s="8"/>
      <c r="AH2137" s="9"/>
      <c r="AI2137" s="8"/>
      <c r="AJ2137" s="8"/>
      <c r="AK2137" s="9"/>
    </row>
    <row r="2138" spans="32:37" x14ac:dyDescent="0.3">
      <c r="AF2138" s="8"/>
      <c r="AG2138" s="8"/>
      <c r="AH2138" s="9"/>
      <c r="AI2138" s="8"/>
      <c r="AJ2138" s="8"/>
      <c r="AK2138" s="9"/>
    </row>
    <row r="2139" spans="32:37" x14ac:dyDescent="0.3">
      <c r="AF2139" s="8"/>
      <c r="AG2139" s="8"/>
      <c r="AH2139" s="9"/>
      <c r="AI2139" s="8"/>
      <c r="AJ2139" s="8"/>
      <c r="AK2139" s="9"/>
    </row>
    <row r="2140" spans="32:37" x14ac:dyDescent="0.3">
      <c r="AF2140" s="8"/>
      <c r="AG2140" s="8"/>
      <c r="AH2140" s="9"/>
      <c r="AI2140" s="8"/>
      <c r="AJ2140" s="8"/>
      <c r="AK2140" s="9"/>
    </row>
    <row r="2141" spans="32:37" x14ac:dyDescent="0.3">
      <c r="AF2141" s="8"/>
      <c r="AG2141" s="8"/>
      <c r="AH2141" s="9"/>
      <c r="AI2141" s="8"/>
      <c r="AJ2141" s="8"/>
      <c r="AK2141" s="9"/>
    </row>
    <row r="2142" spans="32:37" x14ac:dyDescent="0.3">
      <c r="AF2142" s="8"/>
      <c r="AG2142" s="8"/>
      <c r="AH2142" s="9"/>
      <c r="AI2142" s="8"/>
      <c r="AJ2142" s="8"/>
      <c r="AK2142" s="9"/>
    </row>
    <row r="2143" spans="32:37" x14ac:dyDescent="0.3">
      <c r="AF2143" s="8"/>
      <c r="AG2143" s="8"/>
      <c r="AH2143" s="9"/>
      <c r="AI2143" s="8"/>
      <c r="AJ2143" s="8"/>
      <c r="AK2143" s="9"/>
    </row>
    <row r="2144" spans="32:37" x14ac:dyDescent="0.3">
      <c r="AF2144" s="8"/>
      <c r="AG2144" s="8"/>
      <c r="AH2144" s="9"/>
      <c r="AI2144" s="8"/>
      <c r="AJ2144" s="8"/>
      <c r="AK2144" s="9"/>
    </row>
    <row r="2145" spans="32:37" x14ac:dyDescent="0.3">
      <c r="AF2145" s="8"/>
      <c r="AG2145" s="8"/>
      <c r="AH2145" s="9"/>
      <c r="AI2145" s="8"/>
      <c r="AJ2145" s="8"/>
      <c r="AK2145" s="9"/>
    </row>
    <row r="2146" spans="32:37" x14ac:dyDescent="0.3">
      <c r="AF2146" s="8"/>
      <c r="AG2146" s="8"/>
      <c r="AH2146" s="9"/>
      <c r="AI2146" s="8"/>
      <c r="AJ2146" s="8"/>
      <c r="AK2146" s="9"/>
    </row>
    <row r="2147" spans="32:37" x14ac:dyDescent="0.3">
      <c r="AF2147" s="8"/>
      <c r="AG2147" s="8"/>
      <c r="AH2147" s="9"/>
      <c r="AI2147" s="8"/>
      <c r="AJ2147" s="8"/>
      <c r="AK2147" s="9"/>
    </row>
    <row r="2148" spans="32:37" x14ac:dyDescent="0.3">
      <c r="AF2148" s="8"/>
      <c r="AG2148" s="8"/>
      <c r="AH2148" s="9"/>
      <c r="AI2148" s="8"/>
      <c r="AJ2148" s="8"/>
      <c r="AK2148" s="9"/>
    </row>
    <row r="2149" spans="32:37" x14ac:dyDescent="0.3">
      <c r="AF2149" s="8"/>
      <c r="AG2149" s="8"/>
      <c r="AH2149" s="9"/>
      <c r="AI2149" s="8"/>
      <c r="AJ2149" s="8"/>
      <c r="AK2149" s="9"/>
    </row>
    <row r="2150" spans="32:37" x14ac:dyDescent="0.3">
      <c r="AF2150" s="8"/>
      <c r="AG2150" s="8"/>
      <c r="AH2150" s="9"/>
      <c r="AI2150" s="8"/>
      <c r="AJ2150" s="8"/>
      <c r="AK2150" s="9"/>
    </row>
    <row r="2151" spans="32:37" x14ac:dyDescent="0.3">
      <c r="AF2151" s="8"/>
      <c r="AG2151" s="8"/>
      <c r="AH2151" s="9"/>
      <c r="AI2151" s="8"/>
      <c r="AJ2151" s="8"/>
      <c r="AK2151" s="9"/>
    </row>
    <row r="2152" spans="32:37" x14ac:dyDescent="0.3">
      <c r="AF2152" s="8"/>
      <c r="AG2152" s="8"/>
      <c r="AH2152" s="9"/>
      <c r="AI2152" s="8"/>
      <c r="AJ2152" s="8"/>
      <c r="AK2152" s="9"/>
    </row>
    <row r="2153" spans="32:37" x14ac:dyDescent="0.3">
      <c r="AF2153" s="8"/>
      <c r="AG2153" s="8"/>
      <c r="AH2153" s="9"/>
      <c r="AI2153" s="8"/>
      <c r="AJ2153" s="8"/>
      <c r="AK2153" s="9"/>
    </row>
    <row r="2154" spans="32:37" x14ac:dyDescent="0.3">
      <c r="AF2154" s="8"/>
      <c r="AG2154" s="8"/>
      <c r="AH2154" s="9"/>
      <c r="AI2154" s="8"/>
      <c r="AJ2154" s="8"/>
      <c r="AK2154" s="9"/>
    </row>
    <row r="2155" spans="32:37" x14ac:dyDescent="0.3">
      <c r="AF2155" s="8"/>
      <c r="AG2155" s="8"/>
      <c r="AH2155" s="9"/>
      <c r="AI2155" s="8"/>
      <c r="AJ2155" s="8"/>
      <c r="AK2155" s="9"/>
    </row>
    <row r="2156" spans="32:37" x14ac:dyDescent="0.3">
      <c r="AF2156" s="8"/>
      <c r="AG2156" s="8"/>
      <c r="AH2156" s="9"/>
      <c r="AI2156" s="8"/>
      <c r="AJ2156" s="8"/>
      <c r="AK2156" s="9"/>
    </row>
    <row r="2157" spans="32:37" x14ac:dyDescent="0.3">
      <c r="AF2157" s="8"/>
      <c r="AG2157" s="8"/>
      <c r="AH2157" s="9"/>
      <c r="AI2157" s="8"/>
      <c r="AJ2157" s="8"/>
      <c r="AK2157" s="9"/>
    </row>
    <row r="2158" spans="32:37" x14ac:dyDescent="0.3">
      <c r="AF2158" s="8"/>
      <c r="AG2158" s="8"/>
      <c r="AH2158" s="9"/>
      <c r="AI2158" s="8"/>
      <c r="AJ2158" s="8"/>
      <c r="AK2158" s="9"/>
    </row>
    <row r="2159" spans="32:37" x14ac:dyDescent="0.3">
      <c r="AF2159" s="8"/>
      <c r="AG2159" s="8"/>
      <c r="AH2159" s="9"/>
      <c r="AI2159" s="8"/>
      <c r="AJ2159" s="8"/>
      <c r="AK2159" s="9"/>
    </row>
    <row r="2160" spans="32:37" x14ac:dyDescent="0.3">
      <c r="AF2160" s="8"/>
      <c r="AG2160" s="8"/>
      <c r="AH2160" s="9"/>
      <c r="AI2160" s="8"/>
      <c r="AJ2160" s="8"/>
      <c r="AK2160" s="9"/>
    </row>
    <row r="2161" spans="32:37" x14ac:dyDescent="0.3">
      <c r="AF2161" s="8"/>
      <c r="AG2161" s="8"/>
      <c r="AH2161" s="9"/>
      <c r="AI2161" s="8"/>
      <c r="AJ2161" s="8"/>
      <c r="AK2161" s="9"/>
    </row>
    <row r="2162" spans="32:37" x14ac:dyDescent="0.3">
      <c r="AF2162" s="8"/>
      <c r="AG2162" s="8"/>
      <c r="AH2162" s="9"/>
      <c r="AI2162" s="8"/>
      <c r="AJ2162" s="8"/>
      <c r="AK2162" s="9"/>
    </row>
    <row r="2163" spans="32:37" x14ac:dyDescent="0.3">
      <c r="AF2163" s="8"/>
      <c r="AG2163" s="8"/>
      <c r="AH2163" s="9"/>
      <c r="AI2163" s="8"/>
      <c r="AJ2163" s="8"/>
      <c r="AK2163" s="9"/>
    </row>
    <row r="2164" spans="32:37" x14ac:dyDescent="0.3">
      <c r="AF2164" s="8"/>
      <c r="AG2164" s="8"/>
      <c r="AH2164" s="9"/>
      <c r="AI2164" s="8"/>
      <c r="AJ2164" s="8"/>
      <c r="AK2164" s="9"/>
    </row>
    <row r="2165" spans="32:37" x14ac:dyDescent="0.3">
      <c r="AF2165" s="8"/>
      <c r="AG2165" s="8"/>
      <c r="AH2165" s="9"/>
      <c r="AI2165" s="8"/>
      <c r="AJ2165" s="8"/>
      <c r="AK2165" s="9"/>
    </row>
    <row r="2166" spans="32:37" x14ac:dyDescent="0.3">
      <c r="AF2166" s="8"/>
      <c r="AG2166" s="8"/>
      <c r="AH2166" s="9"/>
      <c r="AI2166" s="8"/>
      <c r="AJ2166" s="8"/>
      <c r="AK2166" s="9"/>
    </row>
    <row r="2167" spans="32:37" x14ac:dyDescent="0.3">
      <c r="AF2167" s="8"/>
      <c r="AG2167" s="8"/>
      <c r="AH2167" s="9"/>
      <c r="AI2167" s="8"/>
      <c r="AJ2167" s="8"/>
      <c r="AK2167" s="9"/>
    </row>
    <row r="2168" spans="32:37" x14ac:dyDescent="0.3">
      <c r="AF2168" s="8"/>
      <c r="AG2168" s="8"/>
      <c r="AH2168" s="9"/>
      <c r="AI2168" s="8"/>
      <c r="AJ2168" s="8"/>
      <c r="AK2168" s="9"/>
    </row>
    <row r="2169" spans="32:37" x14ac:dyDescent="0.3">
      <c r="AF2169" s="8"/>
      <c r="AG2169" s="8"/>
      <c r="AH2169" s="9"/>
      <c r="AI2169" s="8"/>
      <c r="AJ2169" s="8"/>
      <c r="AK2169" s="9"/>
    </row>
    <row r="2170" spans="32:37" x14ac:dyDescent="0.3">
      <c r="AF2170" s="8"/>
      <c r="AG2170" s="8"/>
      <c r="AH2170" s="9"/>
      <c r="AI2170" s="8"/>
      <c r="AJ2170" s="8"/>
      <c r="AK2170" s="9"/>
    </row>
    <row r="2171" spans="32:37" x14ac:dyDescent="0.3">
      <c r="AF2171" s="8"/>
      <c r="AG2171" s="8"/>
      <c r="AH2171" s="9"/>
      <c r="AI2171" s="8"/>
      <c r="AJ2171" s="8"/>
      <c r="AK2171" s="9"/>
    </row>
    <row r="2172" spans="32:37" x14ac:dyDescent="0.3">
      <c r="AF2172" s="8"/>
      <c r="AG2172" s="8"/>
      <c r="AH2172" s="9"/>
      <c r="AI2172" s="8"/>
      <c r="AJ2172" s="8"/>
      <c r="AK2172" s="9"/>
    </row>
    <row r="2173" spans="32:37" x14ac:dyDescent="0.3">
      <c r="AF2173" s="8"/>
      <c r="AG2173" s="8"/>
      <c r="AH2173" s="9"/>
      <c r="AI2173" s="8"/>
      <c r="AJ2173" s="8"/>
      <c r="AK2173" s="9"/>
    </row>
    <row r="2174" spans="32:37" x14ac:dyDescent="0.3">
      <c r="AF2174" s="8"/>
      <c r="AG2174" s="8"/>
      <c r="AH2174" s="9"/>
      <c r="AI2174" s="8"/>
      <c r="AJ2174" s="8"/>
      <c r="AK2174" s="9"/>
    </row>
    <row r="2175" spans="32:37" x14ac:dyDescent="0.3">
      <c r="AF2175" s="8"/>
      <c r="AG2175" s="8"/>
      <c r="AH2175" s="9"/>
      <c r="AI2175" s="8"/>
      <c r="AJ2175" s="8"/>
      <c r="AK2175" s="9"/>
    </row>
    <row r="2176" spans="32:37" x14ac:dyDescent="0.3">
      <c r="AF2176" s="8"/>
      <c r="AG2176" s="8"/>
      <c r="AH2176" s="9"/>
      <c r="AI2176" s="8"/>
      <c r="AJ2176" s="8"/>
      <c r="AK2176" s="9"/>
    </row>
    <row r="2177" spans="32:37" x14ac:dyDescent="0.3">
      <c r="AF2177" s="8"/>
      <c r="AG2177" s="8"/>
      <c r="AH2177" s="9"/>
      <c r="AI2177" s="8"/>
      <c r="AJ2177" s="8"/>
      <c r="AK2177" s="9"/>
    </row>
    <row r="2178" spans="32:37" x14ac:dyDescent="0.3">
      <c r="AF2178" s="8"/>
      <c r="AG2178" s="8"/>
      <c r="AH2178" s="9"/>
      <c r="AI2178" s="8"/>
      <c r="AJ2178" s="8"/>
      <c r="AK2178" s="9"/>
    </row>
    <row r="2179" spans="32:37" x14ac:dyDescent="0.3">
      <c r="AF2179" s="8"/>
      <c r="AG2179" s="8"/>
      <c r="AH2179" s="9"/>
      <c r="AI2179" s="8"/>
      <c r="AJ2179" s="8"/>
      <c r="AK2179" s="9"/>
    </row>
    <row r="2180" spans="32:37" x14ac:dyDescent="0.3">
      <c r="AF2180" s="8"/>
      <c r="AG2180" s="8"/>
      <c r="AH2180" s="9"/>
      <c r="AI2180" s="8"/>
      <c r="AJ2180" s="8"/>
      <c r="AK2180" s="9"/>
    </row>
    <row r="2181" spans="32:37" x14ac:dyDescent="0.3">
      <c r="AF2181" s="8"/>
      <c r="AG2181" s="8"/>
      <c r="AH2181" s="9"/>
      <c r="AI2181" s="8"/>
      <c r="AJ2181" s="8"/>
      <c r="AK2181" s="9"/>
    </row>
    <row r="2182" spans="32:37" x14ac:dyDescent="0.3">
      <c r="AF2182" s="8"/>
      <c r="AG2182" s="8"/>
      <c r="AH2182" s="9"/>
      <c r="AI2182" s="8"/>
      <c r="AJ2182" s="8"/>
      <c r="AK2182" s="9"/>
    </row>
    <row r="2183" spans="32:37" x14ac:dyDescent="0.3">
      <c r="AF2183" s="8"/>
      <c r="AG2183" s="8"/>
      <c r="AH2183" s="9"/>
      <c r="AI2183" s="8"/>
      <c r="AJ2183" s="8"/>
      <c r="AK2183" s="9"/>
    </row>
    <row r="2184" spans="32:37" x14ac:dyDescent="0.3">
      <c r="AF2184" s="8"/>
      <c r="AG2184" s="8"/>
      <c r="AH2184" s="9"/>
      <c r="AI2184" s="8"/>
      <c r="AJ2184" s="8"/>
      <c r="AK2184" s="9"/>
    </row>
    <row r="2185" spans="32:37" x14ac:dyDescent="0.3">
      <c r="AF2185" s="8"/>
      <c r="AG2185" s="8"/>
      <c r="AH2185" s="9"/>
      <c r="AI2185" s="8"/>
      <c r="AJ2185" s="8"/>
      <c r="AK2185" s="9"/>
    </row>
    <row r="2186" spans="32:37" x14ac:dyDescent="0.3">
      <c r="AF2186" s="8"/>
      <c r="AG2186" s="8"/>
      <c r="AH2186" s="9"/>
      <c r="AI2186" s="8"/>
      <c r="AJ2186" s="8"/>
      <c r="AK2186" s="9"/>
    </row>
    <row r="2187" spans="32:37" x14ac:dyDescent="0.3">
      <c r="AF2187" s="8"/>
      <c r="AG2187" s="8"/>
      <c r="AH2187" s="9"/>
      <c r="AI2187" s="8"/>
      <c r="AJ2187" s="8"/>
      <c r="AK2187" s="9"/>
    </row>
    <row r="2188" spans="32:37" x14ac:dyDescent="0.3">
      <c r="AF2188" s="8"/>
      <c r="AG2188" s="8"/>
      <c r="AH2188" s="9"/>
      <c r="AI2188" s="8"/>
      <c r="AJ2188" s="8"/>
      <c r="AK2188" s="9"/>
    </row>
    <row r="2189" spans="32:37" x14ac:dyDescent="0.3">
      <c r="AF2189" s="8"/>
      <c r="AG2189" s="8"/>
      <c r="AH2189" s="9"/>
      <c r="AI2189" s="8"/>
      <c r="AJ2189" s="8"/>
      <c r="AK2189" s="9"/>
    </row>
    <row r="2190" spans="32:37" x14ac:dyDescent="0.3">
      <c r="AF2190" s="8"/>
      <c r="AG2190" s="8"/>
      <c r="AH2190" s="9"/>
      <c r="AI2190" s="8"/>
      <c r="AJ2190" s="8"/>
      <c r="AK2190" s="9"/>
    </row>
    <row r="2191" spans="32:37" x14ac:dyDescent="0.3">
      <c r="AF2191" s="8"/>
      <c r="AG2191" s="8"/>
      <c r="AH2191" s="9"/>
      <c r="AI2191" s="8"/>
      <c r="AJ2191" s="8"/>
      <c r="AK2191" s="9"/>
    </row>
    <row r="2192" spans="32:37" x14ac:dyDescent="0.3">
      <c r="AF2192" s="8"/>
      <c r="AG2192" s="8"/>
      <c r="AH2192" s="9"/>
      <c r="AI2192" s="8"/>
      <c r="AJ2192" s="8"/>
      <c r="AK2192" s="9"/>
    </row>
    <row r="2193" spans="32:37" x14ac:dyDescent="0.3">
      <c r="AF2193" s="8"/>
      <c r="AG2193" s="8"/>
      <c r="AH2193" s="9"/>
      <c r="AI2193" s="8"/>
      <c r="AJ2193" s="8"/>
      <c r="AK2193" s="9"/>
    </row>
    <row r="2194" spans="32:37" x14ac:dyDescent="0.3">
      <c r="AF2194" s="8"/>
      <c r="AG2194" s="8"/>
      <c r="AH2194" s="9"/>
      <c r="AI2194" s="8"/>
      <c r="AJ2194" s="8"/>
      <c r="AK2194" s="9"/>
    </row>
    <row r="2195" spans="32:37" x14ac:dyDescent="0.3">
      <c r="AF2195" s="8"/>
      <c r="AG2195" s="8"/>
      <c r="AH2195" s="9"/>
      <c r="AI2195" s="8"/>
      <c r="AJ2195" s="8"/>
      <c r="AK2195" s="9"/>
    </row>
    <row r="2196" spans="32:37" x14ac:dyDescent="0.3">
      <c r="AF2196" s="8"/>
      <c r="AG2196" s="8"/>
      <c r="AH2196" s="9"/>
      <c r="AI2196" s="8"/>
      <c r="AJ2196" s="8"/>
      <c r="AK2196" s="9"/>
    </row>
    <row r="2197" spans="32:37" x14ac:dyDescent="0.3">
      <c r="AF2197" s="8"/>
      <c r="AG2197" s="8"/>
      <c r="AH2197" s="9"/>
      <c r="AI2197" s="8"/>
      <c r="AJ2197" s="8"/>
      <c r="AK2197" s="9"/>
    </row>
    <row r="2198" spans="32:37" x14ac:dyDescent="0.3">
      <c r="AF2198" s="8"/>
      <c r="AG2198" s="8"/>
      <c r="AH2198" s="9"/>
      <c r="AI2198" s="8"/>
      <c r="AJ2198" s="8"/>
      <c r="AK2198" s="9"/>
    </row>
    <row r="2199" spans="32:37" x14ac:dyDescent="0.3">
      <c r="AF2199" s="8"/>
      <c r="AG2199" s="8"/>
      <c r="AH2199" s="9"/>
      <c r="AI2199" s="8"/>
      <c r="AJ2199" s="8"/>
      <c r="AK2199" s="9"/>
    </row>
    <row r="2200" spans="32:37" x14ac:dyDescent="0.3">
      <c r="AF2200" s="8"/>
      <c r="AG2200" s="8"/>
      <c r="AH2200" s="9"/>
      <c r="AI2200" s="8"/>
      <c r="AJ2200" s="8"/>
      <c r="AK2200" s="9"/>
    </row>
    <row r="2201" spans="32:37" x14ac:dyDescent="0.3">
      <c r="AF2201" s="8"/>
      <c r="AG2201" s="8"/>
      <c r="AH2201" s="9"/>
      <c r="AI2201" s="8"/>
      <c r="AJ2201" s="8"/>
      <c r="AK2201" s="9"/>
    </row>
    <row r="2202" spans="32:37" x14ac:dyDescent="0.3">
      <c r="AF2202" s="8"/>
      <c r="AG2202" s="8"/>
      <c r="AH2202" s="9"/>
      <c r="AI2202" s="8"/>
      <c r="AJ2202" s="8"/>
      <c r="AK2202" s="9"/>
    </row>
    <row r="2203" spans="32:37" x14ac:dyDescent="0.3">
      <c r="AF2203" s="8"/>
      <c r="AG2203" s="8"/>
      <c r="AH2203" s="9"/>
      <c r="AI2203" s="8"/>
      <c r="AJ2203" s="8"/>
      <c r="AK2203" s="9"/>
    </row>
    <row r="2204" spans="32:37" x14ac:dyDescent="0.3">
      <c r="AF2204" s="8"/>
      <c r="AG2204" s="8"/>
      <c r="AH2204" s="9"/>
      <c r="AI2204" s="8"/>
      <c r="AJ2204" s="8"/>
      <c r="AK2204" s="9"/>
    </row>
    <row r="2205" spans="32:37" x14ac:dyDescent="0.3">
      <c r="AF2205" s="8"/>
      <c r="AG2205" s="8"/>
      <c r="AH2205" s="9"/>
      <c r="AI2205" s="8"/>
      <c r="AJ2205" s="8"/>
      <c r="AK2205" s="9"/>
    </row>
    <row r="2206" spans="32:37" x14ac:dyDescent="0.3">
      <c r="AF2206" s="8"/>
      <c r="AG2206" s="8"/>
      <c r="AH2206" s="9"/>
      <c r="AI2206" s="8"/>
      <c r="AJ2206" s="8"/>
      <c r="AK2206" s="9"/>
    </row>
    <row r="2207" spans="32:37" x14ac:dyDescent="0.3">
      <c r="AF2207" s="8"/>
      <c r="AG2207" s="8"/>
      <c r="AH2207" s="9"/>
      <c r="AI2207" s="8"/>
      <c r="AJ2207" s="8"/>
      <c r="AK2207" s="9"/>
    </row>
    <row r="2208" spans="32:37" x14ac:dyDescent="0.3">
      <c r="AF2208" s="8"/>
      <c r="AG2208" s="8"/>
      <c r="AH2208" s="9"/>
      <c r="AI2208" s="8"/>
      <c r="AJ2208" s="8"/>
      <c r="AK2208" s="9"/>
    </row>
    <row r="2209" spans="32:37" x14ac:dyDescent="0.3">
      <c r="AF2209" s="8"/>
      <c r="AG2209" s="8"/>
      <c r="AH2209" s="9"/>
      <c r="AI2209" s="8"/>
      <c r="AJ2209" s="8"/>
      <c r="AK2209" s="9"/>
    </row>
    <row r="2210" spans="32:37" x14ac:dyDescent="0.3">
      <c r="AF2210" s="8"/>
      <c r="AG2210" s="8"/>
      <c r="AH2210" s="9"/>
      <c r="AI2210" s="8"/>
      <c r="AJ2210" s="8"/>
      <c r="AK2210" s="9"/>
    </row>
    <row r="2211" spans="32:37" x14ac:dyDescent="0.3">
      <c r="AF2211" s="8"/>
      <c r="AG2211" s="8"/>
      <c r="AH2211" s="9"/>
      <c r="AI2211" s="8"/>
      <c r="AJ2211" s="8"/>
      <c r="AK2211" s="9"/>
    </row>
    <row r="2212" spans="32:37" x14ac:dyDescent="0.3">
      <c r="AF2212" s="8"/>
      <c r="AG2212" s="8"/>
      <c r="AH2212" s="9"/>
      <c r="AI2212" s="8"/>
      <c r="AJ2212" s="8"/>
      <c r="AK2212" s="9"/>
    </row>
    <row r="2213" spans="32:37" x14ac:dyDescent="0.3">
      <c r="AF2213" s="8"/>
      <c r="AG2213" s="8"/>
      <c r="AH2213" s="9"/>
      <c r="AI2213" s="8"/>
      <c r="AJ2213" s="8"/>
      <c r="AK2213" s="9"/>
    </row>
    <row r="2214" spans="32:37" x14ac:dyDescent="0.3">
      <c r="AF2214" s="8"/>
      <c r="AG2214" s="8"/>
      <c r="AH2214" s="9"/>
      <c r="AI2214" s="8"/>
      <c r="AJ2214" s="8"/>
      <c r="AK2214" s="9"/>
    </row>
    <row r="2215" spans="32:37" x14ac:dyDescent="0.3">
      <c r="AF2215" s="8"/>
      <c r="AG2215" s="8"/>
      <c r="AH2215" s="9"/>
      <c r="AI2215" s="8"/>
      <c r="AJ2215" s="8"/>
      <c r="AK2215" s="9"/>
    </row>
    <row r="2216" spans="32:37" x14ac:dyDescent="0.3">
      <c r="AF2216" s="8"/>
      <c r="AG2216" s="8"/>
      <c r="AH2216" s="9"/>
      <c r="AI2216" s="8"/>
      <c r="AJ2216" s="8"/>
      <c r="AK2216" s="9"/>
    </row>
    <row r="2217" spans="32:37" x14ac:dyDescent="0.3">
      <c r="AF2217" s="8"/>
      <c r="AG2217" s="8"/>
      <c r="AH2217" s="9"/>
      <c r="AI2217" s="8"/>
      <c r="AJ2217" s="8"/>
      <c r="AK2217" s="9"/>
    </row>
    <row r="2218" spans="32:37" x14ac:dyDescent="0.3">
      <c r="AF2218" s="8"/>
      <c r="AG2218" s="8"/>
      <c r="AH2218" s="9"/>
      <c r="AI2218" s="8"/>
      <c r="AJ2218" s="8"/>
      <c r="AK2218" s="9"/>
    </row>
    <row r="2219" spans="32:37" x14ac:dyDescent="0.3">
      <c r="AF2219" s="8"/>
      <c r="AG2219" s="8"/>
      <c r="AH2219" s="9"/>
      <c r="AI2219" s="8"/>
      <c r="AJ2219" s="8"/>
      <c r="AK2219" s="9"/>
    </row>
    <row r="2220" spans="32:37" x14ac:dyDescent="0.3">
      <c r="AF2220" s="8"/>
      <c r="AG2220" s="8"/>
      <c r="AH2220" s="9"/>
      <c r="AI2220" s="8"/>
      <c r="AJ2220" s="8"/>
      <c r="AK2220" s="9"/>
    </row>
    <row r="2221" spans="32:37" x14ac:dyDescent="0.3">
      <c r="AF2221" s="8"/>
      <c r="AG2221" s="8"/>
      <c r="AH2221" s="9"/>
      <c r="AI2221" s="8"/>
      <c r="AJ2221" s="8"/>
      <c r="AK2221" s="9"/>
    </row>
    <row r="2222" spans="32:37" x14ac:dyDescent="0.3">
      <c r="AF2222" s="8"/>
      <c r="AG2222" s="8"/>
      <c r="AH2222" s="9"/>
      <c r="AI2222" s="8"/>
      <c r="AJ2222" s="8"/>
      <c r="AK2222" s="9"/>
    </row>
    <row r="2223" spans="32:37" x14ac:dyDescent="0.3">
      <c r="AF2223" s="8"/>
      <c r="AG2223" s="8"/>
      <c r="AH2223" s="9"/>
      <c r="AI2223" s="8"/>
      <c r="AJ2223" s="8"/>
      <c r="AK2223" s="9"/>
    </row>
    <row r="2224" spans="32:37" x14ac:dyDescent="0.3">
      <c r="AF2224" s="8"/>
      <c r="AG2224" s="8"/>
      <c r="AH2224" s="9"/>
      <c r="AI2224" s="8"/>
      <c r="AJ2224" s="8"/>
      <c r="AK2224" s="9"/>
    </row>
    <row r="2225" spans="32:37" x14ac:dyDescent="0.3">
      <c r="AF2225" s="8"/>
      <c r="AG2225" s="8"/>
      <c r="AH2225" s="9"/>
      <c r="AI2225" s="8"/>
      <c r="AJ2225" s="8"/>
      <c r="AK2225" s="9"/>
    </row>
    <row r="2226" spans="32:37" x14ac:dyDescent="0.3">
      <c r="AF2226" s="8"/>
      <c r="AG2226" s="8"/>
      <c r="AH2226" s="9"/>
      <c r="AI2226" s="8"/>
      <c r="AJ2226" s="8"/>
      <c r="AK2226" s="9"/>
    </row>
    <row r="2227" spans="32:37" x14ac:dyDescent="0.3">
      <c r="AF2227" s="8"/>
      <c r="AG2227" s="8"/>
      <c r="AH2227" s="9"/>
      <c r="AI2227" s="8"/>
      <c r="AJ2227" s="8"/>
      <c r="AK2227" s="9"/>
    </row>
    <row r="2228" spans="32:37" x14ac:dyDescent="0.3">
      <c r="AF2228" s="8"/>
      <c r="AG2228" s="8"/>
      <c r="AH2228" s="9"/>
      <c r="AI2228" s="8"/>
      <c r="AJ2228" s="8"/>
      <c r="AK2228" s="9"/>
    </row>
    <row r="2229" spans="32:37" x14ac:dyDescent="0.3">
      <c r="AF2229" s="8"/>
      <c r="AG2229" s="8"/>
      <c r="AH2229" s="9"/>
      <c r="AI2229" s="8"/>
      <c r="AJ2229" s="8"/>
      <c r="AK2229" s="9"/>
    </row>
    <row r="2230" spans="32:37" x14ac:dyDescent="0.3">
      <c r="AF2230" s="8"/>
      <c r="AG2230" s="8"/>
      <c r="AH2230" s="9"/>
      <c r="AI2230" s="8"/>
      <c r="AJ2230" s="8"/>
      <c r="AK2230" s="9"/>
    </row>
    <row r="2231" spans="32:37" x14ac:dyDescent="0.3">
      <c r="AF2231" s="8"/>
      <c r="AG2231" s="8"/>
      <c r="AH2231" s="9"/>
      <c r="AI2231" s="8"/>
      <c r="AJ2231" s="8"/>
      <c r="AK2231" s="9"/>
    </row>
    <row r="2232" spans="32:37" x14ac:dyDescent="0.3">
      <c r="AF2232" s="8"/>
      <c r="AG2232" s="8"/>
      <c r="AH2232" s="9"/>
      <c r="AI2232" s="8"/>
      <c r="AJ2232" s="8"/>
      <c r="AK2232" s="9"/>
    </row>
    <row r="2233" spans="32:37" x14ac:dyDescent="0.3">
      <c r="AF2233" s="8"/>
      <c r="AG2233" s="8"/>
      <c r="AH2233" s="9"/>
      <c r="AI2233" s="8"/>
      <c r="AJ2233" s="8"/>
      <c r="AK2233" s="9"/>
    </row>
    <row r="2234" spans="32:37" x14ac:dyDescent="0.3">
      <c r="AF2234" s="8"/>
      <c r="AG2234" s="8"/>
      <c r="AH2234" s="9"/>
      <c r="AI2234" s="8"/>
      <c r="AJ2234" s="8"/>
      <c r="AK2234" s="9"/>
    </row>
    <row r="2235" spans="32:37" x14ac:dyDescent="0.3">
      <c r="AF2235" s="8"/>
      <c r="AG2235" s="8"/>
      <c r="AH2235" s="9"/>
      <c r="AI2235" s="8"/>
      <c r="AJ2235" s="8"/>
      <c r="AK2235" s="9"/>
    </row>
    <row r="2236" spans="32:37" x14ac:dyDescent="0.3">
      <c r="AF2236" s="8"/>
      <c r="AG2236" s="8"/>
      <c r="AH2236" s="9"/>
      <c r="AI2236" s="8"/>
      <c r="AJ2236" s="8"/>
      <c r="AK2236" s="9"/>
    </row>
    <row r="2237" spans="32:37" x14ac:dyDescent="0.3">
      <c r="AF2237" s="8"/>
      <c r="AG2237" s="8"/>
      <c r="AH2237" s="9"/>
      <c r="AI2237" s="8"/>
      <c r="AJ2237" s="8"/>
      <c r="AK2237" s="9"/>
    </row>
    <row r="2238" spans="32:37" x14ac:dyDescent="0.3">
      <c r="AF2238" s="8"/>
      <c r="AG2238" s="8"/>
      <c r="AH2238" s="9"/>
      <c r="AI2238" s="8"/>
      <c r="AJ2238" s="8"/>
      <c r="AK2238" s="9"/>
    </row>
    <row r="2239" spans="32:37" x14ac:dyDescent="0.3">
      <c r="AF2239" s="8"/>
      <c r="AG2239" s="8"/>
      <c r="AH2239" s="9"/>
      <c r="AI2239" s="8"/>
      <c r="AJ2239" s="8"/>
      <c r="AK2239" s="9"/>
    </row>
    <row r="2240" spans="32:37" x14ac:dyDescent="0.3">
      <c r="AF2240" s="8"/>
      <c r="AG2240" s="8"/>
      <c r="AH2240" s="9"/>
      <c r="AI2240" s="8"/>
      <c r="AJ2240" s="8"/>
      <c r="AK2240" s="9"/>
    </row>
    <row r="2241" spans="32:37" x14ac:dyDescent="0.3">
      <c r="AF2241" s="8"/>
      <c r="AG2241" s="8"/>
      <c r="AH2241" s="9"/>
      <c r="AI2241" s="8"/>
      <c r="AJ2241" s="8"/>
      <c r="AK2241" s="9"/>
    </row>
    <row r="2242" spans="32:37" x14ac:dyDescent="0.3">
      <c r="AF2242" s="8"/>
      <c r="AG2242" s="8"/>
      <c r="AH2242" s="9"/>
      <c r="AI2242" s="8"/>
      <c r="AJ2242" s="8"/>
      <c r="AK2242" s="9"/>
    </row>
    <row r="2243" spans="32:37" x14ac:dyDescent="0.3">
      <c r="AF2243" s="8"/>
      <c r="AG2243" s="8"/>
      <c r="AH2243" s="9"/>
      <c r="AI2243" s="8"/>
      <c r="AJ2243" s="8"/>
      <c r="AK2243" s="9"/>
    </row>
    <row r="2244" spans="32:37" x14ac:dyDescent="0.3">
      <c r="AF2244" s="8"/>
      <c r="AG2244" s="8"/>
      <c r="AH2244" s="9"/>
      <c r="AI2244" s="8"/>
      <c r="AJ2244" s="8"/>
      <c r="AK2244" s="9"/>
    </row>
    <row r="2245" spans="32:37" x14ac:dyDescent="0.3">
      <c r="AF2245" s="8"/>
      <c r="AG2245" s="8"/>
      <c r="AH2245" s="9"/>
      <c r="AI2245" s="8"/>
      <c r="AJ2245" s="8"/>
      <c r="AK2245" s="9"/>
    </row>
    <row r="2246" spans="32:37" x14ac:dyDescent="0.3">
      <c r="AF2246" s="8"/>
      <c r="AG2246" s="8"/>
      <c r="AH2246" s="9"/>
      <c r="AI2246" s="8"/>
      <c r="AJ2246" s="8"/>
      <c r="AK2246" s="9"/>
    </row>
    <row r="2247" spans="32:37" x14ac:dyDescent="0.3">
      <c r="AF2247" s="8"/>
      <c r="AG2247" s="8"/>
      <c r="AH2247" s="9"/>
      <c r="AI2247" s="8"/>
      <c r="AJ2247" s="8"/>
      <c r="AK2247" s="9"/>
    </row>
    <row r="2248" spans="32:37" x14ac:dyDescent="0.3">
      <c r="AF2248" s="8"/>
      <c r="AG2248" s="8"/>
      <c r="AH2248" s="9"/>
      <c r="AI2248" s="8"/>
      <c r="AJ2248" s="8"/>
      <c r="AK2248" s="9"/>
    </row>
    <row r="2249" spans="32:37" x14ac:dyDescent="0.3">
      <c r="AF2249" s="8"/>
      <c r="AG2249" s="8"/>
      <c r="AH2249" s="9"/>
      <c r="AI2249" s="8"/>
      <c r="AJ2249" s="8"/>
      <c r="AK2249" s="9"/>
    </row>
    <row r="2250" spans="32:37" x14ac:dyDescent="0.3">
      <c r="AF2250" s="8"/>
      <c r="AG2250" s="8"/>
      <c r="AH2250" s="9"/>
      <c r="AI2250" s="8"/>
      <c r="AJ2250" s="8"/>
      <c r="AK2250" s="9"/>
    </row>
    <row r="2251" spans="32:37" x14ac:dyDescent="0.3">
      <c r="AF2251" s="8"/>
      <c r="AG2251" s="8"/>
      <c r="AH2251" s="9"/>
      <c r="AI2251" s="8"/>
      <c r="AJ2251" s="8"/>
      <c r="AK2251" s="9"/>
    </row>
    <row r="2252" spans="32:37" x14ac:dyDescent="0.3">
      <c r="AF2252" s="8"/>
      <c r="AG2252" s="8"/>
      <c r="AH2252" s="9"/>
      <c r="AI2252" s="8"/>
      <c r="AJ2252" s="8"/>
      <c r="AK2252" s="9"/>
    </row>
    <row r="2253" spans="32:37" x14ac:dyDescent="0.3">
      <c r="AF2253" s="8"/>
      <c r="AG2253" s="8"/>
      <c r="AH2253" s="9"/>
      <c r="AI2253" s="8"/>
      <c r="AJ2253" s="8"/>
      <c r="AK2253" s="9"/>
    </row>
    <row r="2254" spans="32:37" x14ac:dyDescent="0.3">
      <c r="AF2254" s="8"/>
      <c r="AG2254" s="8"/>
      <c r="AH2254" s="9"/>
      <c r="AI2254" s="8"/>
      <c r="AJ2254" s="8"/>
      <c r="AK2254" s="9"/>
    </row>
    <row r="2255" spans="32:37" x14ac:dyDescent="0.3">
      <c r="AF2255" s="8"/>
      <c r="AG2255" s="8"/>
      <c r="AH2255" s="9"/>
      <c r="AI2255" s="8"/>
      <c r="AJ2255" s="8"/>
      <c r="AK2255" s="9"/>
    </row>
    <row r="2256" spans="32:37" x14ac:dyDescent="0.3">
      <c r="AF2256" s="8"/>
      <c r="AG2256" s="8"/>
      <c r="AH2256" s="9"/>
      <c r="AI2256" s="8"/>
      <c r="AJ2256" s="8"/>
      <c r="AK2256" s="9"/>
    </row>
    <row r="2257" spans="32:37" x14ac:dyDescent="0.3">
      <c r="AF2257" s="8"/>
      <c r="AG2257" s="8"/>
      <c r="AH2257" s="9"/>
      <c r="AI2257" s="8"/>
      <c r="AJ2257" s="8"/>
      <c r="AK2257" s="9"/>
    </row>
    <row r="2258" spans="32:37" x14ac:dyDescent="0.3">
      <c r="AF2258" s="8"/>
      <c r="AG2258" s="8"/>
      <c r="AH2258" s="9"/>
      <c r="AI2258" s="8"/>
      <c r="AJ2258" s="8"/>
      <c r="AK2258" s="9"/>
    </row>
    <row r="2259" spans="32:37" x14ac:dyDescent="0.3">
      <c r="AF2259" s="8"/>
      <c r="AG2259" s="8"/>
      <c r="AH2259" s="9"/>
      <c r="AI2259" s="8"/>
      <c r="AJ2259" s="8"/>
      <c r="AK2259" s="9"/>
    </row>
    <row r="2260" spans="32:37" x14ac:dyDescent="0.3">
      <c r="AF2260" s="8"/>
      <c r="AG2260" s="8"/>
      <c r="AH2260" s="9"/>
      <c r="AI2260" s="8"/>
      <c r="AJ2260" s="8"/>
      <c r="AK2260" s="9"/>
    </row>
    <row r="2261" spans="32:37" x14ac:dyDescent="0.3">
      <c r="AF2261" s="8"/>
      <c r="AG2261" s="8"/>
      <c r="AH2261" s="9"/>
      <c r="AI2261" s="8"/>
      <c r="AJ2261" s="8"/>
      <c r="AK2261" s="9"/>
    </row>
    <row r="2262" spans="32:37" x14ac:dyDescent="0.3">
      <c r="AF2262" s="8"/>
      <c r="AG2262" s="8"/>
      <c r="AH2262" s="9"/>
      <c r="AI2262" s="8"/>
      <c r="AJ2262" s="8"/>
      <c r="AK2262" s="9"/>
    </row>
    <row r="2263" spans="32:37" x14ac:dyDescent="0.3">
      <c r="AF2263" s="8"/>
      <c r="AG2263" s="8"/>
      <c r="AH2263" s="9"/>
      <c r="AI2263" s="8"/>
      <c r="AJ2263" s="8"/>
      <c r="AK2263" s="9"/>
    </row>
    <row r="2264" spans="32:37" x14ac:dyDescent="0.3">
      <c r="AF2264" s="8"/>
      <c r="AG2264" s="8"/>
      <c r="AH2264" s="9"/>
      <c r="AI2264" s="8"/>
      <c r="AJ2264" s="8"/>
      <c r="AK2264" s="9"/>
    </row>
    <row r="2265" spans="32:37" x14ac:dyDescent="0.3">
      <c r="AF2265" s="8"/>
      <c r="AG2265" s="8"/>
      <c r="AH2265" s="9"/>
      <c r="AI2265" s="8"/>
      <c r="AJ2265" s="8"/>
      <c r="AK2265" s="9"/>
    </row>
    <row r="2266" spans="32:37" x14ac:dyDescent="0.3">
      <c r="AF2266" s="8"/>
      <c r="AG2266" s="8"/>
      <c r="AH2266" s="9"/>
      <c r="AI2266" s="8"/>
      <c r="AJ2266" s="8"/>
      <c r="AK2266" s="9"/>
    </row>
    <row r="2267" spans="32:37" x14ac:dyDescent="0.3">
      <c r="AF2267" s="8"/>
      <c r="AG2267" s="8"/>
      <c r="AH2267" s="9"/>
      <c r="AI2267" s="8"/>
      <c r="AJ2267" s="8"/>
      <c r="AK2267" s="9"/>
    </row>
    <row r="2268" spans="32:37" x14ac:dyDescent="0.3">
      <c r="AF2268" s="8"/>
      <c r="AG2268" s="8"/>
      <c r="AH2268" s="9"/>
      <c r="AI2268" s="8"/>
      <c r="AJ2268" s="8"/>
      <c r="AK2268" s="9"/>
    </row>
    <row r="2269" spans="32:37" x14ac:dyDescent="0.3">
      <c r="AF2269" s="8"/>
      <c r="AG2269" s="8"/>
      <c r="AH2269" s="9"/>
      <c r="AI2269" s="8"/>
      <c r="AJ2269" s="8"/>
      <c r="AK2269" s="9"/>
    </row>
    <row r="2270" spans="32:37" x14ac:dyDescent="0.3">
      <c r="AF2270" s="8"/>
      <c r="AG2270" s="8"/>
      <c r="AH2270" s="9"/>
      <c r="AI2270" s="8"/>
      <c r="AJ2270" s="8"/>
      <c r="AK2270" s="9"/>
    </row>
    <row r="2271" spans="32:37" x14ac:dyDescent="0.3">
      <c r="AF2271" s="8"/>
      <c r="AG2271" s="8"/>
      <c r="AH2271" s="9"/>
      <c r="AI2271" s="8"/>
      <c r="AJ2271" s="8"/>
      <c r="AK2271" s="9"/>
    </row>
    <row r="2272" spans="32:37" x14ac:dyDescent="0.3">
      <c r="AF2272" s="8"/>
      <c r="AG2272" s="8"/>
      <c r="AH2272" s="9"/>
      <c r="AI2272" s="8"/>
      <c r="AJ2272" s="8"/>
      <c r="AK2272" s="9"/>
    </row>
    <row r="2273" spans="32:37" x14ac:dyDescent="0.3">
      <c r="AF2273" s="8"/>
      <c r="AG2273" s="8"/>
      <c r="AH2273" s="9"/>
      <c r="AI2273" s="8"/>
      <c r="AJ2273" s="8"/>
      <c r="AK2273" s="9"/>
    </row>
    <row r="2274" spans="32:37" x14ac:dyDescent="0.3">
      <c r="AF2274" s="8"/>
      <c r="AG2274" s="8"/>
      <c r="AH2274" s="9"/>
      <c r="AI2274" s="8"/>
      <c r="AJ2274" s="8"/>
      <c r="AK2274" s="9"/>
    </row>
    <row r="2275" spans="32:37" x14ac:dyDescent="0.3">
      <c r="AF2275" s="8"/>
      <c r="AG2275" s="8"/>
      <c r="AH2275" s="9"/>
      <c r="AI2275" s="8"/>
      <c r="AJ2275" s="8"/>
      <c r="AK2275" s="9"/>
    </row>
    <row r="2276" spans="32:37" x14ac:dyDescent="0.3">
      <c r="AF2276" s="8"/>
      <c r="AG2276" s="8"/>
      <c r="AH2276" s="9"/>
      <c r="AI2276" s="8"/>
      <c r="AJ2276" s="8"/>
      <c r="AK2276" s="9"/>
    </row>
    <row r="2277" spans="32:37" x14ac:dyDescent="0.3">
      <c r="AF2277" s="8"/>
      <c r="AG2277" s="8"/>
      <c r="AH2277" s="9"/>
      <c r="AI2277" s="8"/>
      <c r="AJ2277" s="8"/>
      <c r="AK2277" s="9"/>
    </row>
    <row r="2278" spans="32:37" x14ac:dyDescent="0.3">
      <c r="AF2278" s="8"/>
      <c r="AG2278" s="8"/>
      <c r="AH2278" s="9"/>
      <c r="AI2278" s="8"/>
      <c r="AJ2278" s="8"/>
      <c r="AK2278" s="9"/>
    </row>
    <row r="2279" spans="32:37" x14ac:dyDescent="0.3">
      <c r="AF2279" s="8"/>
      <c r="AG2279" s="8"/>
      <c r="AH2279" s="9"/>
      <c r="AI2279" s="8"/>
      <c r="AJ2279" s="8"/>
      <c r="AK2279" s="9"/>
    </row>
    <row r="2280" spans="32:37" x14ac:dyDescent="0.3">
      <c r="AF2280" s="8"/>
      <c r="AG2280" s="8"/>
      <c r="AH2280" s="9"/>
      <c r="AI2280" s="8"/>
      <c r="AJ2280" s="8"/>
      <c r="AK2280" s="9"/>
    </row>
    <row r="2281" spans="32:37" x14ac:dyDescent="0.3">
      <c r="AF2281" s="8"/>
      <c r="AG2281" s="8"/>
      <c r="AH2281" s="9"/>
      <c r="AI2281" s="8"/>
      <c r="AJ2281" s="8"/>
      <c r="AK2281" s="9"/>
    </row>
    <row r="2282" spans="32:37" x14ac:dyDescent="0.3">
      <c r="AF2282" s="8"/>
      <c r="AG2282" s="8"/>
      <c r="AH2282" s="9"/>
      <c r="AI2282" s="8"/>
      <c r="AJ2282" s="8"/>
      <c r="AK2282" s="9"/>
    </row>
    <row r="2283" spans="32:37" x14ac:dyDescent="0.3">
      <c r="AF2283" s="8"/>
      <c r="AG2283" s="8"/>
      <c r="AH2283" s="9"/>
      <c r="AI2283" s="8"/>
      <c r="AJ2283" s="8"/>
      <c r="AK2283" s="9"/>
    </row>
    <row r="2284" spans="32:37" x14ac:dyDescent="0.3">
      <c r="AF2284" s="8"/>
      <c r="AG2284" s="8"/>
      <c r="AH2284" s="9"/>
      <c r="AI2284" s="8"/>
      <c r="AJ2284" s="8"/>
      <c r="AK2284" s="9"/>
    </row>
    <row r="2285" spans="32:37" x14ac:dyDescent="0.3">
      <c r="AF2285" s="8"/>
      <c r="AG2285" s="8"/>
      <c r="AH2285" s="9"/>
      <c r="AI2285" s="8"/>
      <c r="AJ2285" s="8"/>
      <c r="AK2285" s="9"/>
    </row>
    <row r="2286" spans="32:37" x14ac:dyDescent="0.3">
      <c r="AF2286" s="8"/>
      <c r="AG2286" s="8"/>
      <c r="AH2286" s="9"/>
      <c r="AI2286" s="8"/>
      <c r="AJ2286" s="8"/>
      <c r="AK2286" s="9"/>
    </row>
    <row r="2287" spans="32:37" x14ac:dyDescent="0.3">
      <c r="AF2287" s="8"/>
      <c r="AG2287" s="8"/>
      <c r="AH2287" s="9"/>
      <c r="AI2287" s="8"/>
      <c r="AJ2287" s="8"/>
      <c r="AK2287" s="9"/>
    </row>
    <row r="2288" spans="32:37" x14ac:dyDescent="0.3">
      <c r="AF2288" s="8"/>
      <c r="AG2288" s="8"/>
      <c r="AH2288" s="9"/>
      <c r="AI2288" s="8"/>
      <c r="AJ2288" s="8"/>
      <c r="AK2288" s="9"/>
    </row>
    <row r="2289" spans="32:37" x14ac:dyDescent="0.3">
      <c r="AF2289" s="8"/>
      <c r="AG2289" s="8"/>
      <c r="AH2289" s="9"/>
      <c r="AI2289" s="8"/>
      <c r="AJ2289" s="8"/>
      <c r="AK2289" s="9"/>
    </row>
    <row r="2290" spans="32:37" x14ac:dyDescent="0.3">
      <c r="AF2290" s="8"/>
      <c r="AG2290" s="8"/>
      <c r="AH2290" s="9"/>
      <c r="AI2290" s="8"/>
      <c r="AJ2290" s="8"/>
      <c r="AK2290" s="9"/>
    </row>
    <row r="2291" spans="32:37" x14ac:dyDescent="0.3">
      <c r="AF2291" s="8"/>
      <c r="AG2291" s="8"/>
      <c r="AH2291" s="9"/>
      <c r="AI2291" s="8"/>
      <c r="AJ2291" s="8"/>
      <c r="AK2291" s="9"/>
    </row>
    <row r="2292" spans="32:37" x14ac:dyDescent="0.3">
      <c r="AF2292" s="8"/>
      <c r="AG2292" s="8"/>
      <c r="AH2292" s="9"/>
      <c r="AI2292" s="8"/>
      <c r="AJ2292" s="8"/>
      <c r="AK2292" s="9"/>
    </row>
    <row r="2293" spans="32:37" x14ac:dyDescent="0.3">
      <c r="AF2293" s="8"/>
      <c r="AG2293" s="8"/>
      <c r="AH2293" s="9"/>
      <c r="AI2293" s="8"/>
      <c r="AJ2293" s="8"/>
      <c r="AK2293" s="9"/>
    </row>
    <row r="2294" spans="32:37" x14ac:dyDescent="0.3">
      <c r="AF2294" s="8"/>
      <c r="AG2294" s="8"/>
      <c r="AH2294" s="9"/>
      <c r="AI2294" s="8"/>
      <c r="AJ2294" s="8"/>
      <c r="AK2294" s="9"/>
    </row>
    <row r="2295" spans="32:37" x14ac:dyDescent="0.3">
      <c r="AF2295" s="8"/>
      <c r="AG2295" s="8"/>
      <c r="AH2295" s="9"/>
      <c r="AI2295" s="8"/>
      <c r="AJ2295" s="8"/>
      <c r="AK2295" s="9"/>
    </row>
    <row r="2296" spans="32:37" x14ac:dyDescent="0.3">
      <c r="AF2296" s="8"/>
      <c r="AG2296" s="8"/>
      <c r="AH2296" s="9"/>
      <c r="AI2296" s="8"/>
      <c r="AJ2296" s="8"/>
      <c r="AK2296" s="9"/>
    </row>
    <row r="2297" spans="32:37" x14ac:dyDescent="0.3">
      <c r="AF2297" s="8"/>
      <c r="AG2297" s="8"/>
      <c r="AH2297" s="9"/>
      <c r="AI2297" s="8"/>
      <c r="AJ2297" s="8"/>
      <c r="AK2297" s="9"/>
    </row>
    <row r="2298" spans="32:37" x14ac:dyDescent="0.3">
      <c r="AF2298" s="8"/>
      <c r="AG2298" s="8"/>
      <c r="AH2298" s="9"/>
      <c r="AI2298" s="8"/>
      <c r="AJ2298" s="8"/>
      <c r="AK2298" s="9"/>
    </row>
    <row r="2299" spans="32:37" x14ac:dyDescent="0.3">
      <c r="AF2299" s="8"/>
      <c r="AG2299" s="8"/>
      <c r="AH2299" s="9"/>
      <c r="AI2299" s="8"/>
      <c r="AJ2299" s="8"/>
      <c r="AK2299" s="9"/>
    </row>
    <row r="2300" spans="32:37" x14ac:dyDescent="0.3">
      <c r="AF2300" s="8"/>
      <c r="AG2300" s="8"/>
      <c r="AH2300" s="9"/>
      <c r="AI2300" s="8"/>
      <c r="AJ2300" s="8"/>
      <c r="AK2300" s="9"/>
    </row>
    <row r="2301" spans="32:37" x14ac:dyDescent="0.3">
      <c r="AF2301" s="8"/>
      <c r="AG2301" s="8"/>
      <c r="AH2301" s="9"/>
      <c r="AI2301" s="8"/>
      <c r="AJ2301" s="8"/>
      <c r="AK2301" s="9"/>
    </row>
    <row r="2302" spans="32:37" x14ac:dyDescent="0.3">
      <c r="AF2302" s="8"/>
      <c r="AG2302" s="8"/>
      <c r="AH2302" s="9"/>
      <c r="AI2302" s="8"/>
      <c r="AJ2302" s="8"/>
      <c r="AK2302" s="9"/>
    </row>
    <row r="2303" spans="32:37" x14ac:dyDescent="0.3">
      <c r="AF2303" s="8"/>
      <c r="AG2303" s="8"/>
      <c r="AH2303" s="9"/>
      <c r="AI2303" s="8"/>
      <c r="AJ2303" s="8"/>
      <c r="AK2303" s="9"/>
    </row>
    <row r="2304" spans="32:37" x14ac:dyDescent="0.3">
      <c r="AF2304" s="8"/>
      <c r="AG2304" s="8"/>
      <c r="AH2304" s="9"/>
      <c r="AI2304" s="8"/>
      <c r="AJ2304" s="8"/>
      <c r="AK2304" s="9"/>
    </row>
    <row r="2305" spans="32:37" x14ac:dyDescent="0.3">
      <c r="AF2305" s="8"/>
      <c r="AG2305" s="8"/>
      <c r="AH2305" s="9"/>
      <c r="AI2305" s="8"/>
      <c r="AJ2305" s="8"/>
      <c r="AK2305" s="9"/>
    </row>
    <row r="2306" spans="32:37" x14ac:dyDescent="0.3">
      <c r="AF2306" s="8"/>
      <c r="AG2306" s="8"/>
      <c r="AH2306" s="9"/>
      <c r="AI2306" s="8"/>
      <c r="AJ2306" s="8"/>
      <c r="AK2306" s="9"/>
    </row>
    <row r="2307" spans="32:37" x14ac:dyDescent="0.3">
      <c r="AF2307" s="8"/>
      <c r="AG2307" s="8"/>
      <c r="AH2307" s="9"/>
      <c r="AI2307" s="8"/>
      <c r="AJ2307" s="8"/>
      <c r="AK2307" s="9"/>
    </row>
    <row r="2308" spans="32:37" x14ac:dyDescent="0.3">
      <c r="AF2308" s="8"/>
      <c r="AG2308" s="8"/>
      <c r="AH2308" s="9"/>
      <c r="AI2308" s="8"/>
      <c r="AJ2308" s="8"/>
      <c r="AK2308" s="9"/>
    </row>
    <row r="2309" spans="32:37" x14ac:dyDescent="0.3">
      <c r="AF2309" s="8"/>
      <c r="AG2309" s="8"/>
      <c r="AH2309" s="9"/>
      <c r="AI2309" s="8"/>
      <c r="AJ2309" s="8"/>
      <c r="AK2309" s="9"/>
    </row>
    <row r="2310" spans="32:37" x14ac:dyDescent="0.3">
      <c r="AF2310" s="8"/>
      <c r="AG2310" s="8"/>
      <c r="AH2310" s="9"/>
      <c r="AI2310" s="8"/>
      <c r="AJ2310" s="8"/>
      <c r="AK2310" s="9"/>
    </row>
    <row r="2311" spans="32:37" x14ac:dyDescent="0.3">
      <c r="AF2311" s="8"/>
      <c r="AG2311" s="8"/>
      <c r="AH2311" s="9"/>
      <c r="AI2311" s="8"/>
      <c r="AJ2311" s="8"/>
      <c r="AK2311" s="9"/>
    </row>
    <row r="2312" spans="32:37" x14ac:dyDescent="0.3">
      <c r="AF2312" s="8"/>
      <c r="AG2312" s="8"/>
      <c r="AH2312" s="9"/>
      <c r="AI2312" s="8"/>
      <c r="AJ2312" s="8"/>
      <c r="AK2312" s="9"/>
    </row>
    <row r="2313" spans="32:37" x14ac:dyDescent="0.3">
      <c r="AF2313" s="8"/>
      <c r="AG2313" s="8"/>
      <c r="AH2313" s="9"/>
      <c r="AI2313" s="8"/>
      <c r="AJ2313" s="8"/>
      <c r="AK2313" s="9"/>
    </row>
    <row r="2314" spans="32:37" x14ac:dyDescent="0.3">
      <c r="AF2314" s="8"/>
      <c r="AG2314" s="8"/>
      <c r="AH2314" s="9"/>
      <c r="AI2314" s="8"/>
      <c r="AJ2314" s="8"/>
      <c r="AK2314" s="9"/>
    </row>
    <row r="2315" spans="32:37" x14ac:dyDescent="0.3">
      <c r="AF2315" s="8"/>
      <c r="AG2315" s="8"/>
      <c r="AH2315" s="9"/>
      <c r="AI2315" s="8"/>
      <c r="AJ2315" s="8"/>
      <c r="AK2315" s="9"/>
    </row>
    <row r="2316" spans="32:37" x14ac:dyDescent="0.3">
      <c r="AF2316" s="8"/>
      <c r="AG2316" s="8"/>
      <c r="AH2316" s="9"/>
      <c r="AI2316" s="8"/>
      <c r="AJ2316" s="8"/>
      <c r="AK2316" s="9"/>
    </row>
    <row r="2317" spans="32:37" x14ac:dyDescent="0.3">
      <c r="AF2317" s="8"/>
      <c r="AG2317" s="8"/>
      <c r="AH2317" s="9"/>
      <c r="AI2317" s="8"/>
      <c r="AJ2317" s="8"/>
      <c r="AK2317" s="9"/>
    </row>
    <row r="2318" spans="32:37" x14ac:dyDescent="0.3">
      <c r="AF2318" s="8"/>
      <c r="AG2318" s="8"/>
      <c r="AH2318" s="9"/>
      <c r="AI2318" s="8"/>
      <c r="AJ2318" s="8"/>
      <c r="AK2318" s="9"/>
    </row>
    <row r="2319" spans="32:37" x14ac:dyDescent="0.3">
      <c r="AF2319" s="8"/>
      <c r="AG2319" s="8"/>
      <c r="AH2319" s="9"/>
      <c r="AI2319" s="8"/>
      <c r="AJ2319" s="8"/>
      <c r="AK2319" s="9"/>
    </row>
    <row r="2320" spans="32:37" x14ac:dyDescent="0.3">
      <c r="AF2320" s="8"/>
      <c r="AG2320" s="8"/>
      <c r="AH2320" s="9"/>
      <c r="AI2320" s="8"/>
      <c r="AJ2320" s="8"/>
      <c r="AK2320" s="9"/>
    </row>
    <row r="2321" spans="32:37" x14ac:dyDescent="0.3">
      <c r="AF2321" s="8"/>
      <c r="AG2321" s="8"/>
      <c r="AH2321" s="9"/>
      <c r="AI2321" s="8"/>
      <c r="AJ2321" s="8"/>
      <c r="AK2321" s="9"/>
    </row>
    <row r="2322" spans="32:37" x14ac:dyDescent="0.3">
      <c r="AF2322" s="8"/>
      <c r="AG2322" s="8"/>
      <c r="AH2322" s="9"/>
      <c r="AI2322" s="8"/>
      <c r="AJ2322" s="8"/>
      <c r="AK2322" s="9"/>
    </row>
    <row r="2323" spans="32:37" x14ac:dyDescent="0.3">
      <c r="AF2323" s="8"/>
      <c r="AG2323" s="8"/>
      <c r="AH2323" s="9"/>
      <c r="AI2323" s="8"/>
      <c r="AJ2323" s="8"/>
      <c r="AK2323" s="9"/>
    </row>
    <row r="2324" spans="32:37" x14ac:dyDescent="0.3">
      <c r="AF2324" s="8"/>
      <c r="AG2324" s="8"/>
      <c r="AH2324" s="9"/>
      <c r="AI2324" s="8"/>
      <c r="AJ2324" s="8"/>
      <c r="AK2324" s="9"/>
    </row>
    <row r="2325" spans="32:37" x14ac:dyDescent="0.3">
      <c r="AF2325" s="8"/>
      <c r="AG2325" s="8"/>
      <c r="AH2325" s="9"/>
      <c r="AI2325" s="8"/>
      <c r="AJ2325" s="8"/>
      <c r="AK2325" s="9"/>
    </row>
    <row r="2326" spans="32:37" x14ac:dyDescent="0.3">
      <c r="AF2326" s="8"/>
      <c r="AG2326" s="8"/>
      <c r="AH2326" s="9"/>
      <c r="AI2326" s="8"/>
      <c r="AJ2326" s="8"/>
      <c r="AK2326" s="9"/>
    </row>
    <row r="2327" spans="32:37" x14ac:dyDescent="0.3">
      <c r="AF2327" s="8"/>
      <c r="AG2327" s="8"/>
      <c r="AH2327" s="9"/>
      <c r="AI2327" s="8"/>
      <c r="AJ2327" s="8"/>
      <c r="AK2327" s="9"/>
    </row>
    <row r="2328" spans="32:37" x14ac:dyDescent="0.3">
      <c r="AF2328" s="8"/>
      <c r="AG2328" s="8"/>
      <c r="AH2328" s="9"/>
      <c r="AI2328" s="8"/>
      <c r="AJ2328" s="8"/>
      <c r="AK2328" s="9"/>
    </row>
    <row r="2329" spans="32:37" x14ac:dyDescent="0.3">
      <c r="AF2329" s="8"/>
      <c r="AG2329" s="8"/>
      <c r="AH2329" s="9"/>
      <c r="AI2329" s="8"/>
      <c r="AJ2329" s="8"/>
      <c r="AK2329" s="9"/>
    </row>
    <row r="2330" spans="32:37" x14ac:dyDescent="0.3">
      <c r="AF2330" s="8"/>
      <c r="AG2330" s="8"/>
      <c r="AH2330" s="9"/>
      <c r="AI2330" s="8"/>
      <c r="AJ2330" s="8"/>
      <c r="AK2330" s="9"/>
    </row>
    <row r="2331" spans="32:37" x14ac:dyDescent="0.3">
      <c r="AF2331" s="8"/>
      <c r="AG2331" s="8"/>
      <c r="AH2331" s="9"/>
      <c r="AI2331" s="8"/>
      <c r="AJ2331" s="8"/>
      <c r="AK2331" s="9"/>
    </row>
    <row r="2332" spans="32:37" x14ac:dyDescent="0.3">
      <c r="AF2332" s="8"/>
      <c r="AG2332" s="8"/>
      <c r="AH2332" s="9"/>
      <c r="AI2332" s="8"/>
      <c r="AJ2332" s="8"/>
      <c r="AK2332" s="9"/>
    </row>
    <row r="2333" spans="32:37" x14ac:dyDescent="0.3">
      <c r="AF2333" s="8"/>
      <c r="AG2333" s="8"/>
      <c r="AH2333" s="9"/>
      <c r="AI2333" s="8"/>
      <c r="AJ2333" s="8"/>
      <c r="AK2333" s="9"/>
    </row>
    <row r="2334" spans="32:37" x14ac:dyDescent="0.3">
      <c r="AF2334" s="8"/>
      <c r="AG2334" s="8"/>
      <c r="AH2334" s="9"/>
      <c r="AI2334" s="8"/>
      <c r="AJ2334" s="8"/>
      <c r="AK2334" s="9"/>
    </row>
    <row r="2335" spans="32:37" x14ac:dyDescent="0.3">
      <c r="AF2335" s="8"/>
      <c r="AG2335" s="8"/>
      <c r="AH2335" s="9"/>
      <c r="AI2335" s="8"/>
      <c r="AJ2335" s="8"/>
      <c r="AK2335" s="9"/>
    </row>
    <row r="2336" spans="32:37" x14ac:dyDescent="0.3">
      <c r="AF2336" s="8"/>
      <c r="AG2336" s="8"/>
      <c r="AH2336" s="9"/>
      <c r="AI2336" s="8"/>
      <c r="AJ2336" s="8"/>
      <c r="AK2336" s="9"/>
    </row>
    <row r="2337" spans="32:37" x14ac:dyDescent="0.3">
      <c r="AF2337" s="8"/>
      <c r="AG2337" s="8"/>
      <c r="AH2337" s="9"/>
      <c r="AI2337" s="8"/>
      <c r="AJ2337" s="8"/>
      <c r="AK2337" s="9"/>
    </row>
    <row r="2338" spans="32:37" x14ac:dyDescent="0.3">
      <c r="AF2338" s="8"/>
      <c r="AG2338" s="8"/>
      <c r="AH2338" s="9"/>
      <c r="AI2338" s="8"/>
      <c r="AJ2338" s="8"/>
      <c r="AK2338" s="9"/>
    </row>
    <row r="2339" spans="32:37" x14ac:dyDescent="0.3">
      <c r="AF2339" s="8"/>
      <c r="AG2339" s="8"/>
      <c r="AH2339" s="9"/>
      <c r="AI2339" s="8"/>
      <c r="AJ2339" s="8"/>
      <c r="AK2339" s="9"/>
    </row>
    <row r="2340" spans="32:37" x14ac:dyDescent="0.3">
      <c r="AF2340" s="8"/>
      <c r="AG2340" s="8"/>
      <c r="AH2340" s="9"/>
      <c r="AI2340" s="8"/>
      <c r="AJ2340" s="8"/>
      <c r="AK2340" s="9"/>
    </row>
    <row r="2341" spans="32:37" x14ac:dyDescent="0.3">
      <c r="AF2341" s="8"/>
      <c r="AG2341" s="8"/>
      <c r="AH2341" s="9"/>
      <c r="AI2341" s="8"/>
      <c r="AJ2341" s="8"/>
      <c r="AK2341" s="9"/>
    </row>
    <row r="2342" spans="32:37" x14ac:dyDescent="0.3">
      <c r="AF2342" s="8"/>
      <c r="AG2342" s="8"/>
      <c r="AH2342" s="9"/>
      <c r="AI2342" s="8"/>
      <c r="AJ2342" s="8"/>
      <c r="AK2342" s="9"/>
    </row>
    <row r="2343" spans="32:37" x14ac:dyDescent="0.3">
      <c r="AF2343" s="8"/>
      <c r="AG2343" s="8"/>
      <c r="AH2343" s="9"/>
      <c r="AI2343" s="8"/>
      <c r="AJ2343" s="8"/>
      <c r="AK2343" s="9"/>
    </row>
    <row r="2344" spans="32:37" x14ac:dyDescent="0.3">
      <c r="AF2344" s="8"/>
      <c r="AG2344" s="8"/>
      <c r="AH2344" s="9"/>
      <c r="AI2344" s="8"/>
      <c r="AJ2344" s="8"/>
      <c r="AK2344" s="9"/>
    </row>
    <row r="2345" spans="32:37" x14ac:dyDescent="0.3">
      <c r="AF2345" s="8"/>
      <c r="AG2345" s="8"/>
      <c r="AH2345" s="9"/>
      <c r="AI2345" s="8"/>
      <c r="AJ2345" s="8"/>
      <c r="AK2345" s="9"/>
    </row>
    <row r="2346" spans="32:37" x14ac:dyDescent="0.3">
      <c r="AF2346" s="8"/>
      <c r="AG2346" s="8"/>
      <c r="AH2346" s="9"/>
      <c r="AI2346" s="8"/>
      <c r="AJ2346" s="8"/>
      <c r="AK2346" s="9"/>
    </row>
    <row r="2347" spans="32:37" x14ac:dyDescent="0.3">
      <c r="AF2347" s="8"/>
      <c r="AG2347" s="8"/>
      <c r="AH2347" s="9"/>
      <c r="AI2347" s="8"/>
      <c r="AJ2347" s="8"/>
      <c r="AK2347" s="9"/>
    </row>
    <row r="2348" spans="32:37" x14ac:dyDescent="0.3">
      <c r="AF2348" s="8"/>
      <c r="AG2348" s="8"/>
      <c r="AH2348" s="9"/>
      <c r="AI2348" s="8"/>
      <c r="AJ2348" s="8"/>
      <c r="AK2348" s="9"/>
    </row>
    <row r="2349" spans="32:37" x14ac:dyDescent="0.3">
      <c r="AF2349" s="8"/>
      <c r="AG2349" s="8"/>
      <c r="AH2349" s="9"/>
      <c r="AI2349" s="8"/>
      <c r="AJ2349" s="8"/>
      <c r="AK2349" s="9"/>
    </row>
    <row r="2350" spans="32:37" x14ac:dyDescent="0.3">
      <c r="AF2350" s="8"/>
      <c r="AG2350" s="8"/>
      <c r="AH2350" s="9"/>
      <c r="AI2350" s="8"/>
      <c r="AJ2350" s="8"/>
      <c r="AK2350" s="9"/>
    </row>
    <row r="2351" spans="32:37" x14ac:dyDescent="0.3">
      <c r="AF2351" s="8"/>
      <c r="AG2351" s="8"/>
      <c r="AH2351" s="9"/>
      <c r="AI2351" s="8"/>
      <c r="AJ2351" s="8"/>
      <c r="AK2351" s="9"/>
    </row>
    <row r="2352" spans="32:37" x14ac:dyDescent="0.3">
      <c r="AF2352" s="8"/>
      <c r="AG2352" s="8"/>
      <c r="AH2352" s="9"/>
      <c r="AI2352" s="8"/>
      <c r="AJ2352" s="8"/>
      <c r="AK2352" s="9"/>
    </row>
    <row r="2353" spans="32:37" x14ac:dyDescent="0.3">
      <c r="AF2353" s="8"/>
      <c r="AG2353" s="8"/>
      <c r="AH2353" s="9"/>
      <c r="AI2353" s="8"/>
      <c r="AJ2353" s="8"/>
      <c r="AK2353" s="9"/>
    </row>
    <row r="2354" spans="32:37" x14ac:dyDescent="0.3">
      <c r="AF2354" s="8"/>
      <c r="AG2354" s="8"/>
      <c r="AH2354" s="9"/>
      <c r="AI2354" s="8"/>
      <c r="AJ2354" s="8"/>
      <c r="AK2354" s="9"/>
    </row>
    <row r="2355" spans="32:37" x14ac:dyDescent="0.3">
      <c r="AF2355" s="8"/>
      <c r="AG2355" s="8"/>
      <c r="AH2355" s="9"/>
      <c r="AI2355" s="8"/>
      <c r="AJ2355" s="8"/>
      <c r="AK2355" s="9"/>
    </row>
    <row r="2356" spans="32:37" x14ac:dyDescent="0.3">
      <c r="AF2356" s="8"/>
      <c r="AG2356" s="8"/>
      <c r="AH2356" s="9"/>
      <c r="AI2356" s="8"/>
      <c r="AJ2356" s="8"/>
      <c r="AK2356" s="9"/>
    </row>
    <row r="2357" spans="32:37" x14ac:dyDescent="0.3">
      <c r="AF2357" s="8"/>
      <c r="AG2357" s="8"/>
      <c r="AH2357" s="9"/>
      <c r="AI2357" s="8"/>
      <c r="AJ2357" s="8"/>
      <c r="AK2357" s="9"/>
    </row>
    <row r="2358" spans="32:37" x14ac:dyDescent="0.3">
      <c r="AF2358" s="8"/>
      <c r="AG2358" s="8"/>
      <c r="AH2358" s="9"/>
      <c r="AI2358" s="8"/>
      <c r="AJ2358" s="8"/>
      <c r="AK2358" s="9"/>
    </row>
    <row r="2359" spans="32:37" x14ac:dyDescent="0.3">
      <c r="AF2359" s="8"/>
      <c r="AG2359" s="8"/>
      <c r="AH2359" s="9"/>
      <c r="AI2359" s="8"/>
      <c r="AJ2359" s="8"/>
      <c r="AK2359" s="9"/>
    </row>
    <row r="2360" spans="32:37" x14ac:dyDescent="0.3">
      <c r="AF2360" s="8"/>
      <c r="AG2360" s="8"/>
      <c r="AH2360" s="9"/>
      <c r="AI2360" s="8"/>
      <c r="AJ2360" s="8"/>
      <c r="AK2360" s="9"/>
    </row>
    <row r="2361" spans="32:37" x14ac:dyDescent="0.3">
      <c r="AF2361" s="8"/>
      <c r="AG2361" s="8"/>
      <c r="AH2361" s="9"/>
      <c r="AI2361" s="8"/>
      <c r="AJ2361" s="8"/>
      <c r="AK2361" s="9"/>
    </row>
    <row r="2362" spans="32:37" x14ac:dyDescent="0.3">
      <c r="AF2362" s="8"/>
      <c r="AG2362" s="8"/>
      <c r="AH2362" s="9"/>
      <c r="AI2362" s="8"/>
      <c r="AJ2362" s="8"/>
      <c r="AK2362" s="9"/>
    </row>
    <row r="2363" spans="32:37" x14ac:dyDescent="0.3">
      <c r="AF2363" s="8"/>
      <c r="AG2363" s="8"/>
      <c r="AH2363" s="9"/>
      <c r="AI2363" s="8"/>
      <c r="AJ2363" s="8"/>
      <c r="AK2363" s="9"/>
    </row>
    <row r="2364" spans="32:37" x14ac:dyDescent="0.3">
      <c r="AF2364" s="8"/>
      <c r="AG2364" s="8"/>
      <c r="AH2364" s="9"/>
      <c r="AI2364" s="8"/>
      <c r="AJ2364" s="8"/>
      <c r="AK2364" s="9"/>
    </row>
    <row r="2365" spans="32:37" x14ac:dyDescent="0.3">
      <c r="AF2365" s="8"/>
      <c r="AG2365" s="8"/>
      <c r="AH2365" s="9"/>
      <c r="AI2365" s="8"/>
      <c r="AJ2365" s="8"/>
      <c r="AK2365" s="9"/>
    </row>
    <row r="2366" spans="32:37" x14ac:dyDescent="0.3">
      <c r="AF2366" s="8"/>
      <c r="AG2366" s="8"/>
      <c r="AH2366" s="9"/>
      <c r="AI2366" s="8"/>
      <c r="AJ2366" s="8"/>
      <c r="AK2366" s="9"/>
    </row>
    <row r="2367" spans="32:37" x14ac:dyDescent="0.3">
      <c r="AF2367" s="8"/>
      <c r="AG2367" s="8"/>
      <c r="AH2367" s="9"/>
      <c r="AI2367" s="8"/>
      <c r="AJ2367" s="8"/>
      <c r="AK2367" s="9"/>
    </row>
    <row r="2368" spans="32:37" x14ac:dyDescent="0.3">
      <c r="AF2368" s="8"/>
      <c r="AG2368" s="8"/>
      <c r="AH2368" s="9"/>
      <c r="AI2368" s="8"/>
      <c r="AJ2368" s="8"/>
      <c r="AK2368" s="9"/>
    </row>
    <row r="2369" spans="32:37" x14ac:dyDescent="0.3">
      <c r="AF2369" s="8"/>
      <c r="AG2369" s="8"/>
      <c r="AH2369" s="9"/>
      <c r="AI2369" s="8"/>
      <c r="AJ2369" s="8"/>
      <c r="AK2369" s="9"/>
    </row>
    <row r="2370" spans="32:37" x14ac:dyDescent="0.3">
      <c r="AF2370" s="8"/>
      <c r="AG2370" s="8"/>
      <c r="AH2370" s="9"/>
      <c r="AI2370" s="8"/>
      <c r="AJ2370" s="8"/>
      <c r="AK2370" s="9"/>
    </row>
    <row r="2371" spans="32:37" x14ac:dyDescent="0.3">
      <c r="AF2371" s="8"/>
      <c r="AG2371" s="8"/>
      <c r="AH2371" s="9"/>
      <c r="AI2371" s="8"/>
      <c r="AJ2371" s="8"/>
      <c r="AK2371" s="9"/>
    </row>
    <row r="2372" spans="32:37" x14ac:dyDescent="0.3">
      <c r="AF2372" s="8"/>
      <c r="AG2372" s="8"/>
      <c r="AH2372" s="9"/>
      <c r="AI2372" s="8"/>
      <c r="AJ2372" s="8"/>
      <c r="AK2372" s="9"/>
    </row>
    <row r="2373" spans="32:37" x14ac:dyDescent="0.3">
      <c r="AF2373" s="8"/>
      <c r="AG2373" s="8"/>
      <c r="AH2373" s="9"/>
      <c r="AI2373" s="8"/>
      <c r="AJ2373" s="8"/>
      <c r="AK2373" s="9"/>
    </row>
    <row r="2374" spans="32:37" x14ac:dyDescent="0.3">
      <c r="AF2374" s="8"/>
      <c r="AG2374" s="8"/>
      <c r="AH2374" s="9"/>
      <c r="AI2374" s="8"/>
      <c r="AJ2374" s="8"/>
      <c r="AK2374" s="9"/>
    </row>
    <row r="2375" spans="32:37" x14ac:dyDescent="0.3">
      <c r="AF2375" s="8"/>
      <c r="AG2375" s="8"/>
      <c r="AH2375" s="9"/>
      <c r="AI2375" s="8"/>
      <c r="AJ2375" s="8"/>
      <c r="AK2375" s="9"/>
    </row>
    <row r="2376" spans="32:37" x14ac:dyDescent="0.3">
      <c r="AF2376" s="8"/>
      <c r="AG2376" s="8"/>
      <c r="AH2376" s="9"/>
      <c r="AI2376" s="8"/>
      <c r="AJ2376" s="8"/>
      <c r="AK2376" s="9"/>
    </row>
    <row r="2377" spans="32:37" x14ac:dyDescent="0.3">
      <c r="AF2377" s="8"/>
      <c r="AG2377" s="8"/>
      <c r="AH2377" s="9"/>
      <c r="AI2377" s="8"/>
      <c r="AJ2377" s="8"/>
      <c r="AK2377" s="9"/>
    </row>
    <row r="2378" spans="32:37" x14ac:dyDescent="0.3">
      <c r="AF2378" s="8"/>
      <c r="AG2378" s="8"/>
      <c r="AH2378" s="9"/>
      <c r="AI2378" s="8"/>
      <c r="AJ2378" s="8"/>
      <c r="AK2378" s="9"/>
    </row>
    <row r="2379" spans="32:37" x14ac:dyDescent="0.3">
      <c r="AF2379" s="8"/>
      <c r="AG2379" s="8"/>
      <c r="AH2379" s="9"/>
      <c r="AI2379" s="8"/>
      <c r="AJ2379" s="8"/>
      <c r="AK2379" s="9"/>
    </row>
    <row r="2380" spans="32:37" x14ac:dyDescent="0.3">
      <c r="AF2380" s="8"/>
      <c r="AG2380" s="8"/>
      <c r="AH2380" s="9"/>
      <c r="AI2380" s="8"/>
      <c r="AJ2380" s="8"/>
      <c r="AK2380" s="9"/>
    </row>
    <row r="2381" spans="32:37" x14ac:dyDescent="0.3">
      <c r="AF2381" s="8"/>
      <c r="AG2381" s="8"/>
      <c r="AH2381" s="9"/>
      <c r="AI2381" s="8"/>
      <c r="AJ2381" s="8"/>
      <c r="AK2381" s="9"/>
    </row>
    <row r="2382" spans="32:37" x14ac:dyDescent="0.3">
      <c r="AF2382" s="8"/>
      <c r="AG2382" s="8"/>
      <c r="AH2382" s="9"/>
      <c r="AI2382" s="8"/>
      <c r="AJ2382" s="8"/>
      <c r="AK2382" s="9"/>
    </row>
    <row r="2383" spans="32:37" x14ac:dyDescent="0.3">
      <c r="AF2383" s="8"/>
      <c r="AG2383" s="8"/>
      <c r="AH2383" s="9"/>
      <c r="AI2383" s="8"/>
      <c r="AJ2383" s="8"/>
      <c r="AK2383" s="9"/>
    </row>
    <row r="2384" spans="32:37" x14ac:dyDescent="0.3">
      <c r="AF2384" s="8"/>
      <c r="AG2384" s="8"/>
      <c r="AH2384" s="9"/>
      <c r="AI2384" s="8"/>
      <c r="AJ2384" s="8"/>
      <c r="AK2384" s="9"/>
    </row>
    <row r="2385" spans="32:37" x14ac:dyDescent="0.3">
      <c r="AF2385" s="8"/>
      <c r="AG2385" s="8"/>
      <c r="AH2385" s="9"/>
      <c r="AI2385" s="8"/>
      <c r="AJ2385" s="8"/>
      <c r="AK2385" s="9"/>
    </row>
    <row r="2386" spans="32:37" x14ac:dyDescent="0.3">
      <c r="AF2386" s="8"/>
      <c r="AG2386" s="8"/>
      <c r="AH2386" s="9"/>
      <c r="AI2386" s="8"/>
      <c r="AJ2386" s="8"/>
      <c r="AK2386" s="9"/>
    </row>
    <row r="2387" spans="32:37" x14ac:dyDescent="0.3">
      <c r="AF2387" s="8"/>
      <c r="AG2387" s="8"/>
      <c r="AH2387" s="9"/>
      <c r="AI2387" s="8"/>
      <c r="AJ2387" s="8"/>
      <c r="AK2387" s="9"/>
    </row>
    <row r="2388" spans="32:37" x14ac:dyDescent="0.3">
      <c r="AF2388" s="8"/>
      <c r="AG2388" s="8"/>
      <c r="AH2388" s="9"/>
      <c r="AI2388" s="8"/>
      <c r="AJ2388" s="8"/>
      <c r="AK2388" s="9"/>
    </row>
    <row r="2389" spans="32:37" x14ac:dyDescent="0.3">
      <c r="AF2389" s="8"/>
      <c r="AG2389" s="8"/>
      <c r="AH2389" s="9"/>
      <c r="AI2389" s="8"/>
      <c r="AJ2389" s="8"/>
      <c r="AK2389" s="9"/>
    </row>
    <row r="2390" spans="32:37" x14ac:dyDescent="0.3">
      <c r="AF2390" s="8"/>
      <c r="AG2390" s="8"/>
      <c r="AH2390" s="9"/>
      <c r="AI2390" s="8"/>
      <c r="AJ2390" s="8"/>
      <c r="AK2390" s="9"/>
    </row>
    <row r="2391" spans="32:37" x14ac:dyDescent="0.3">
      <c r="AF2391" s="8"/>
      <c r="AG2391" s="8"/>
      <c r="AH2391" s="9"/>
      <c r="AI2391" s="8"/>
      <c r="AJ2391" s="8"/>
      <c r="AK2391" s="9"/>
    </row>
    <row r="2392" spans="32:37" x14ac:dyDescent="0.3">
      <c r="AF2392" s="8"/>
      <c r="AG2392" s="8"/>
      <c r="AH2392" s="9"/>
      <c r="AI2392" s="8"/>
      <c r="AJ2392" s="8"/>
      <c r="AK2392" s="9"/>
    </row>
    <row r="2393" spans="32:37" x14ac:dyDescent="0.3">
      <c r="AF2393" s="8"/>
      <c r="AG2393" s="8"/>
      <c r="AH2393" s="9"/>
      <c r="AI2393" s="8"/>
      <c r="AJ2393" s="8"/>
      <c r="AK2393" s="9"/>
    </row>
    <row r="2394" spans="32:37" x14ac:dyDescent="0.3">
      <c r="AF2394" s="8"/>
      <c r="AG2394" s="8"/>
      <c r="AH2394" s="9"/>
      <c r="AI2394" s="8"/>
      <c r="AJ2394" s="8"/>
      <c r="AK2394" s="9"/>
    </row>
    <row r="2395" spans="32:37" x14ac:dyDescent="0.3">
      <c r="AF2395" s="8"/>
      <c r="AG2395" s="8"/>
      <c r="AH2395" s="9"/>
      <c r="AI2395" s="8"/>
      <c r="AJ2395" s="8"/>
      <c r="AK2395" s="9"/>
    </row>
    <row r="2396" spans="32:37" x14ac:dyDescent="0.3">
      <c r="AF2396" s="8"/>
      <c r="AG2396" s="8"/>
      <c r="AH2396" s="9"/>
      <c r="AI2396" s="8"/>
      <c r="AJ2396" s="8"/>
      <c r="AK2396" s="9"/>
    </row>
    <row r="2397" spans="32:37" x14ac:dyDescent="0.3">
      <c r="AF2397" s="8"/>
      <c r="AG2397" s="8"/>
      <c r="AH2397" s="9"/>
      <c r="AI2397" s="8"/>
      <c r="AJ2397" s="8"/>
      <c r="AK2397" s="9"/>
    </row>
    <row r="2398" spans="32:37" x14ac:dyDescent="0.3">
      <c r="AF2398" s="8"/>
      <c r="AG2398" s="8"/>
      <c r="AH2398" s="9"/>
      <c r="AI2398" s="8"/>
      <c r="AJ2398" s="8"/>
      <c r="AK2398" s="9"/>
    </row>
    <row r="2399" spans="32:37" x14ac:dyDescent="0.3">
      <c r="AF2399" s="8"/>
      <c r="AG2399" s="8"/>
      <c r="AH2399" s="9"/>
      <c r="AI2399" s="8"/>
      <c r="AJ2399" s="8"/>
      <c r="AK2399" s="9"/>
    </row>
    <row r="2400" spans="32:37" x14ac:dyDescent="0.3">
      <c r="AF2400" s="8"/>
      <c r="AG2400" s="8"/>
      <c r="AH2400" s="9"/>
      <c r="AI2400" s="8"/>
      <c r="AJ2400" s="8"/>
      <c r="AK2400" s="9"/>
    </row>
    <row r="2401" spans="32:37" x14ac:dyDescent="0.3">
      <c r="AF2401" s="8"/>
      <c r="AG2401" s="8"/>
      <c r="AH2401" s="9"/>
      <c r="AI2401" s="8"/>
      <c r="AJ2401" s="8"/>
      <c r="AK2401" s="9"/>
    </row>
    <row r="2402" spans="32:37" x14ac:dyDescent="0.3">
      <c r="AF2402" s="8"/>
      <c r="AG2402" s="8"/>
      <c r="AH2402" s="9"/>
      <c r="AI2402" s="8"/>
      <c r="AJ2402" s="8"/>
      <c r="AK2402" s="9"/>
    </row>
    <row r="2403" spans="32:37" x14ac:dyDescent="0.3">
      <c r="AF2403" s="8"/>
      <c r="AG2403" s="8"/>
      <c r="AH2403" s="9"/>
      <c r="AI2403" s="8"/>
      <c r="AJ2403" s="8"/>
      <c r="AK2403" s="9"/>
    </row>
    <row r="2404" spans="32:37" x14ac:dyDescent="0.3">
      <c r="AF2404" s="8"/>
      <c r="AG2404" s="8"/>
      <c r="AH2404" s="9"/>
      <c r="AI2404" s="8"/>
      <c r="AJ2404" s="8"/>
      <c r="AK2404" s="9"/>
    </row>
    <row r="2405" spans="32:37" x14ac:dyDescent="0.3">
      <c r="AF2405" s="8"/>
      <c r="AG2405" s="8"/>
      <c r="AH2405" s="9"/>
      <c r="AI2405" s="8"/>
      <c r="AJ2405" s="8"/>
      <c r="AK2405" s="9"/>
    </row>
    <row r="2406" spans="32:37" x14ac:dyDescent="0.3">
      <c r="AF2406" s="8"/>
      <c r="AG2406" s="8"/>
      <c r="AH2406" s="9"/>
      <c r="AI2406" s="8"/>
      <c r="AJ2406" s="8"/>
      <c r="AK2406" s="9"/>
    </row>
    <row r="2407" spans="32:37" x14ac:dyDescent="0.3">
      <c r="AF2407" s="8"/>
      <c r="AG2407" s="8"/>
      <c r="AH2407" s="9"/>
      <c r="AI2407" s="8"/>
      <c r="AJ2407" s="8"/>
      <c r="AK2407" s="9"/>
    </row>
    <row r="2408" spans="32:37" x14ac:dyDescent="0.3">
      <c r="AF2408" s="8"/>
      <c r="AG2408" s="8"/>
      <c r="AH2408" s="9"/>
      <c r="AI2408" s="8"/>
      <c r="AJ2408" s="8"/>
      <c r="AK2408" s="9"/>
    </row>
    <row r="2409" spans="32:37" x14ac:dyDescent="0.3">
      <c r="AF2409" s="8"/>
      <c r="AG2409" s="8"/>
      <c r="AH2409" s="9"/>
      <c r="AI2409" s="8"/>
      <c r="AJ2409" s="8"/>
      <c r="AK2409" s="9"/>
    </row>
    <row r="2410" spans="32:37" x14ac:dyDescent="0.3">
      <c r="AF2410" s="8"/>
      <c r="AG2410" s="8"/>
      <c r="AH2410" s="9"/>
      <c r="AI2410" s="8"/>
      <c r="AJ2410" s="8"/>
      <c r="AK2410" s="9"/>
    </row>
    <row r="2411" spans="32:37" x14ac:dyDescent="0.3">
      <c r="AF2411" s="8"/>
      <c r="AG2411" s="8"/>
      <c r="AH2411" s="9"/>
      <c r="AI2411" s="8"/>
      <c r="AJ2411" s="8"/>
      <c r="AK2411" s="9"/>
    </row>
    <row r="2412" spans="32:37" x14ac:dyDescent="0.3">
      <c r="AF2412" s="8"/>
      <c r="AG2412" s="8"/>
      <c r="AH2412" s="9"/>
      <c r="AI2412" s="8"/>
      <c r="AJ2412" s="8"/>
      <c r="AK2412" s="9"/>
    </row>
    <row r="2413" spans="32:37" x14ac:dyDescent="0.3">
      <c r="AF2413" s="8"/>
      <c r="AG2413" s="8"/>
      <c r="AH2413" s="9"/>
      <c r="AI2413" s="8"/>
      <c r="AJ2413" s="8"/>
      <c r="AK2413" s="9"/>
    </row>
    <row r="2414" spans="32:37" x14ac:dyDescent="0.3">
      <c r="AF2414" s="8"/>
      <c r="AG2414" s="8"/>
      <c r="AH2414" s="9"/>
      <c r="AI2414" s="8"/>
      <c r="AJ2414" s="8"/>
      <c r="AK2414" s="9"/>
    </row>
    <row r="2415" spans="32:37" x14ac:dyDescent="0.3">
      <c r="AF2415" s="8"/>
      <c r="AG2415" s="8"/>
      <c r="AH2415" s="9"/>
      <c r="AI2415" s="8"/>
      <c r="AJ2415" s="8"/>
      <c r="AK2415" s="9"/>
    </row>
    <row r="2416" spans="32:37" x14ac:dyDescent="0.3">
      <c r="AF2416" s="8"/>
      <c r="AG2416" s="8"/>
      <c r="AH2416" s="9"/>
      <c r="AI2416" s="8"/>
      <c r="AJ2416" s="8"/>
      <c r="AK2416" s="9"/>
    </row>
    <row r="2417" spans="32:37" x14ac:dyDescent="0.3">
      <c r="AF2417" s="8"/>
      <c r="AG2417" s="8"/>
      <c r="AH2417" s="9"/>
      <c r="AI2417" s="8"/>
      <c r="AJ2417" s="8"/>
      <c r="AK2417" s="9"/>
    </row>
    <row r="2418" spans="32:37" x14ac:dyDescent="0.3">
      <c r="AF2418" s="8"/>
      <c r="AG2418" s="8"/>
      <c r="AH2418" s="9"/>
      <c r="AI2418" s="8"/>
      <c r="AJ2418" s="8"/>
      <c r="AK2418" s="9"/>
    </row>
    <row r="2419" spans="32:37" x14ac:dyDescent="0.3">
      <c r="AF2419" s="8"/>
      <c r="AG2419" s="8"/>
      <c r="AH2419" s="9"/>
      <c r="AI2419" s="8"/>
      <c r="AJ2419" s="8"/>
      <c r="AK2419" s="9"/>
    </row>
    <row r="2420" spans="32:37" x14ac:dyDescent="0.3">
      <c r="AF2420" s="8"/>
      <c r="AG2420" s="8"/>
      <c r="AH2420" s="9"/>
      <c r="AI2420" s="8"/>
      <c r="AJ2420" s="8"/>
      <c r="AK2420" s="9"/>
    </row>
    <row r="2421" spans="32:37" x14ac:dyDescent="0.3">
      <c r="AF2421" s="8"/>
      <c r="AG2421" s="8"/>
      <c r="AH2421" s="9"/>
      <c r="AI2421" s="8"/>
      <c r="AJ2421" s="8"/>
      <c r="AK2421" s="9"/>
    </row>
    <row r="2422" spans="32:37" x14ac:dyDescent="0.3">
      <c r="AF2422" s="8"/>
      <c r="AG2422" s="8"/>
      <c r="AH2422" s="9"/>
      <c r="AI2422" s="8"/>
      <c r="AJ2422" s="8"/>
      <c r="AK2422" s="9"/>
    </row>
    <row r="2423" spans="32:37" x14ac:dyDescent="0.3">
      <c r="AF2423" s="8"/>
      <c r="AG2423" s="8"/>
      <c r="AH2423" s="9"/>
      <c r="AI2423" s="8"/>
      <c r="AJ2423" s="8"/>
      <c r="AK2423" s="9"/>
    </row>
    <row r="2424" spans="32:37" x14ac:dyDescent="0.3">
      <c r="AF2424" s="8"/>
      <c r="AG2424" s="8"/>
      <c r="AH2424" s="9"/>
      <c r="AI2424" s="8"/>
      <c r="AJ2424" s="8"/>
      <c r="AK2424" s="9"/>
    </row>
    <row r="2425" spans="32:37" x14ac:dyDescent="0.3">
      <c r="AF2425" s="8"/>
      <c r="AG2425" s="8"/>
      <c r="AH2425" s="9"/>
      <c r="AI2425" s="8"/>
      <c r="AJ2425" s="8"/>
      <c r="AK2425" s="9"/>
    </row>
    <row r="2426" spans="32:37" x14ac:dyDescent="0.3">
      <c r="AF2426" s="8"/>
      <c r="AG2426" s="8"/>
      <c r="AH2426" s="9"/>
      <c r="AI2426" s="8"/>
      <c r="AJ2426" s="8"/>
      <c r="AK2426" s="9"/>
    </row>
    <row r="2427" spans="32:37" x14ac:dyDescent="0.3">
      <c r="AF2427" s="8"/>
      <c r="AG2427" s="8"/>
      <c r="AH2427" s="9"/>
      <c r="AI2427" s="8"/>
      <c r="AJ2427" s="8"/>
      <c r="AK2427" s="9"/>
    </row>
    <row r="2428" spans="32:37" x14ac:dyDescent="0.3">
      <c r="AF2428" s="8"/>
      <c r="AG2428" s="8"/>
      <c r="AH2428" s="9"/>
      <c r="AI2428" s="8"/>
      <c r="AJ2428" s="8"/>
      <c r="AK2428" s="9"/>
    </row>
    <row r="2429" spans="32:37" x14ac:dyDescent="0.3">
      <c r="AF2429" s="8"/>
      <c r="AG2429" s="8"/>
      <c r="AH2429" s="9"/>
      <c r="AI2429" s="8"/>
      <c r="AJ2429" s="8"/>
      <c r="AK2429" s="9"/>
    </row>
    <row r="2430" spans="32:37" x14ac:dyDescent="0.3">
      <c r="AF2430" s="8"/>
      <c r="AG2430" s="8"/>
      <c r="AH2430" s="9"/>
      <c r="AI2430" s="8"/>
      <c r="AJ2430" s="8"/>
      <c r="AK2430" s="9"/>
    </row>
    <row r="2431" spans="32:37" x14ac:dyDescent="0.3">
      <c r="AF2431" s="8"/>
      <c r="AG2431" s="8"/>
      <c r="AH2431" s="9"/>
      <c r="AI2431" s="8"/>
      <c r="AJ2431" s="8"/>
      <c r="AK2431" s="9"/>
    </row>
    <row r="2432" spans="32:37" x14ac:dyDescent="0.3">
      <c r="AF2432" s="8"/>
      <c r="AG2432" s="8"/>
      <c r="AH2432" s="9"/>
      <c r="AI2432" s="8"/>
      <c r="AJ2432" s="8"/>
      <c r="AK2432" s="9"/>
    </row>
    <row r="2433" spans="32:37" x14ac:dyDescent="0.3">
      <c r="AF2433" s="8"/>
      <c r="AG2433" s="8"/>
      <c r="AH2433" s="9"/>
      <c r="AI2433" s="8"/>
      <c r="AJ2433" s="8"/>
      <c r="AK2433" s="9"/>
    </row>
    <row r="2434" spans="32:37" x14ac:dyDescent="0.3">
      <c r="AF2434" s="8"/>
      <c r="AG2434" s="8"/>
      <c r="AH2434" s="9"/>
      <c r="AI2434" s="8"/>
      <c r="AJ2434" s="8"/>
      <c r="AK2434" s="9"/>
    </row>
    <row r="2435" spans="32:37" x14ac:dyDescent="0.3">
      <c r="AF2435" s="8"/>
      <c r="AG2435" s="8"/>
      <c r="AH2435" s="9"/>
      <c r="AI2435" s="8"/>
      <c r="AJ2435" s="8"/>
      <c r="AK2435" s="9"/>
    </row>
    <row r="2436" spans="32:37" x14ac:dyDescent="0.3">
      <c r="AF2436" s="8"/>
      <c r="AG2436" s="8"/>
      <c r="AH2436" s="9"/>
      <c r="AI2436" s="8"/>
      <c r="AJ2436" s="8"/>
      <c r="AK2436" s="9"/>
    </row>
    <row r="2437" spans="32:37" x14ac:dyDescent="0.3">
      <c r="AF2437" s="8"/>
      <c r="AG2437" s="8"/>
      <c r="AH2437" s="9"/>
      <c r="AI2437" s="8"/>
      <c r="AJ2437" s="8"/>
      <c r="AK2437" s="9"/>
    </row>
    <row r="2438" spans="32:37" x14ac:dyDescent="0.3">
      <c r="AF2438" s="8"/>
      <c r="AG2438" s="8"/>
      <c r="AH2438" s="9"/>
      <c r="AI2438" s="8"/>
      <c r="AJ2438" s="8"/>
      <c r="AK2438" s="9"/>
    </row>
    <row r="2439" spans="32:37" x14ac:dyDescent="0.3">
      <c r="AF2439" s="8"/>
      <c r="AG2439" s="8"/>
      <c r="AH2439" s="9"/>
      <c r="AI2439" s="8"/>
      <c r="AJ2439" s="8"/>
      <c r="AK2439" s="9"/>
    </row>
    <row r="2440" spans="32:37" x14ac:dyDescent="0.3">
      <c r="AF2440" s="8"/>
      <c r="AG2440" s="8"/>
      <c r="AH2440" s="9"/>
      <c r="AI2440" s="8"/>
      <c r="AJ2440" s="8"/>
      <c r="AK2440" s="9"/>
    </row>
    <row r="2441" spans="32:37" x14ac:dyDescent="0.3">
      <c r="AF2441" s="8"/>
      <c r="AG2441" s="8"/>
      <c r="AH2441" s="9"/>
      <c r="AI2441" s="8"/>
      <c r="AJ2441" s="8"/>
      <c r="AK2441" s="9"/>
    </row>
    <row r="2442" spans="32:37" x14ac:dyDescent="0.3">
      <c r="AF2442" s="8"/>
      <c r="AG2442" s="8"/>
      <c r="AH2442" s="9"/>
      <c r="AI2442" s="8"/>
      <c r="AJ2442" s="8"/>
      <c r="AK2442" s="9"/>
    </row>
    <row r="2443" spans="32:37" x14ac:dyDescent="0.3">
      <c r="AF2443" s="8"/>
      <c r="AG2443" s="8"/>
      <c r="AH2443" s="9"/>
      <c r="AI2443" s="8"/>
      <c r="AJ2443" s="8"/>
      <c r="AK2443" s="9"/>
    </row>
    <row r="2444" spans="32:37" x14ac:dyDescent="0.3">
      <c r="AF2444" s="8"/>
      <c r="AG2444" s="8"/>
      <c r="AH2444" s="9"/>
      <c r="AI2444" s="8"/>
      <c r="AJ2444" s="8"/>
      <c r="AK2444" s="9"/>
    </row>
    <row r="2445" spans="32:37" x14ac:dyDescent="0.3">
      <c r="AF2445" s="8"/>
      <c r="AG2445" s="8"/>
      <c r="AH2445" s="9"/>
      <c r="AI2445" s="8"/>
      <c r="AJ2445" s="8"/>
      <c r="AK2445" s="9"/>
    </row>
    <row r="2446" spans="32:37" x14ac:dyDescent="0.3">
      <c r="AF2446" s="8"/>
      <c r="AG2446" s="8"/>
      <c r="AH2446" s="9"/>
      <c r="AI2446" s="8"/>
      <c r="AJ2446" s="8"/>
      <c r="AK2446" s="9"/>
    </row>
    <row r="2447" spans="32:37" x14ac:dyDescent="0.3">
      <c r="AF2447" s="8"/>
      <c r="AG2447" s="8"/>
      <c r="AH2447" s="9"/>
      <c r="AI2447" s="8"/>
      <c r="AJ2447" s="8"/>
      <c r="AK2447" s="9"/>
    </row>
    <row r="2448" spans="32:37" x14ac:dyDescent="0.3">
      <c r="AF2448" s="8"/>
      <c r="AG2448" s="8"/>
      <c r="AH2448" s="9"/>
      <c r="AI2448" s="8"/>
      <c r="AJ2448" s="8"/>
      <c r="AK2448" s="9"/>
    </row>
    <row r="2449" spans="32:37" x14ac:dyDescent="0.3">
      <c r="AF2449" s="8"/>
      <c r="AG2449" s="8"/>
      <c r="AH2449" s="9"/>
      <c r="AI2449" s="8"/>
      <c r="AJ2449" s="8"/>
      <c r="AK2449" s="9"/>
    </row>
    <row r="2450" spans="32:37" x14ac:dyDescent="0.3">
      <c r="AF2450" s="8"/>
      <c r="AG2450" s="8"/>
      <c r="AH2450" s="9"/>
      <c r="AI2450" s="8"/>
      <c r="AJ2450" s="8"/>
      <c r="AK2450" s="9"/>
    </row>
    <row r="2451" spans="32:37" x14ac:dyDescent="0.3">
      <c r="AF2451" s="8"/>
      <c r="AG2451" s="8"/>
      <c r="AH2451" s="9"/>
      <c r="AI2451" s="8"/>
      <c r="AJ2451" s="8"/>
      <c r="AK2451" s="9"/>
    </row>
    <row r="2452" spans="32:37" x14ac:dyDescent="0.3">
      <c r="AF2452" s="8"/>
      <c r="AG2452" s="8"/>
      <c r="AH2452" s="9"/>
      <c r="AI2452" s="8"/>
      <c r="AJ2452" s="8"/>
      <c r="AK2452" s="9"/>
    </row>
    <row r="2453" spans="32:37" x14ac:dyDescent="0.3">
      <c r="AF2453" s="8"/>
      <c r="AG2453" s="8"/>
      <c r="AH2453" s="9"/>
      <c r="AI2453" s="8"/>
      <c r="AJ2453" s="8"/>
      <c r="AK2453" s="9"/>
    </row>
    <row r="2454" spans="32:37" x14ac:dyDescent="0.3">
      <c r="AF2454" s="8"/>
      <c r="AG2454" s="8"/>
      <c r="AH2454" s="9"/>
      <c r="AI2454" s="8"/>
      <c r="AJ2454" s="8"/>
      <c r="AK2454" s="9"/>
    </row>
    <row r="2455" spans="32:37" x14ac:dyDescent="0.3">
      <c r="AF2455" s="8"/>
      <c r="AG2455" s="8"/>
      <c r="AH2455" s="9"/>
      <c r="AI2455" s="8"/>
      <c r="AJ2455" s="8"/>
      <c r="AK2455" s="9"/>
    </row>
    <row r="2456" spans="32:37" x14ac:dyDescent="0.3">
      <c r="AF2456" s="8"/>
      <c r="AG2456" s="8"/>
      <c r="AH2456" s="9"/>
      <c r="AI2456" s="8"/>
      <c r="AJ2456" s="8"/>
      <c r="AK2456" s="9"/>
    </row>
    <row r="2457" spans="32:37" x14ac:dyDescent="0.3">
      <c r="AF2457" s="8"/>
      <c r="AG2457" s="8"/>
      <c r="AH2457" s="9"/>
      <c r="AI2457" s="8"/>
      <c r="AJ2457" s="8"/>
      <c r="AK2457" s="9"/>
    </row>
    <row r="2458" spans="32:37" x14ac:dyDescent="0.3">
      <c r="AF2458" s="8"/>
      <c r="AG2458" s="8"/>
      <c r="AH2458" s="9"/>
      <c r="AI2458" s="8"/>
      <c r="AJ2458" s="8"/>
      <c r="AK2458" s="9"/>
    </row>
    <row r="2459" spans="32:37" x14ac:dyDescent="0.3">
      <c r="AF2459" s="8"/>
      <c r="AG2459" s="8"/>
      <c r="AH2459" s="9"/>
      <c r="AI2459" s="8"/>
      <c r="AJ2459" s="8"/>
      <c r="AK2459" s="9"/>
    </row>
    <row r="2460" spans="32:37" x14ac:dyDescent="0.3">
      <c r="AF2460" s="8"/>
      <c r="AG2460" s="8"/>
      <c r="AH2460" s="9"/>
      <c r="AI2460" s="8"/>
      <c r="AJ2460" s="8"/>
      <c r="AK2460" s="9"/>
    </row>
    <row r="2461" spans="32:37" x14ac:dyDescent="0.3">
      <c r="AF2461" s="8"/>
      <c r="AG2461" s="8"/>
      <c r="AH2461" s="9"/>
      <c r="AI2461" s="8"/>
      <c r="AJ2461" s="8"/>
      <c r="AK2461" s="9"/>
    </row>
    <row r="2462" spans="32:37" x14ac:dyDescent="0.3">
      <c r="AF2462" s="8"/>
      <c r="AG2462" s="8"/>
      <c r="AH2462" s="9"/>
      <c r="AI2462" s="8"/>
      <c r="AJ2462" s="8"/>
      <c r="AK2462" s="9"/>
    </row>
    <row r="2463" spans="32:37" x14ac:dyDescent="0.3">
      <c r="AF2463" s="8"/>
      <c r="AG2463" s="8"/>
      <c r="AH2463" s="9"/>
      <c r="AI2463" s="8"/>
      <c r="AJ2463" s="8"/>
      <c r="AK2463" s="9"/>
    </row>
    <row r="2464" spans="32:37" x14ac:dyDescent="0.3">
      <c r="AF2464" s="8"/>
      <c r="AG2464" s="8"/>
      <c r="AH2464" s="9"/>
      <c r="AI2464" s="8"/>
      <c r="AJ2464" s="8"/>
      <c r="AK2464" s="9"/>
    </row>
    <row r="2465" spans="32:37" x14ac:dyDescent="0.3">
      <c r="AF2465" s="8"/>
      <c r="AG2465" s="8"/>
      <c r="AH2465" s="9"/>
      <c r="AI2465" s="8"/>
      <c r="AJ2465" s="8"/>
      <c r="AK2465" s="9"/>
    </row>
    <row r="2466" spans="32:37" x14ac:dyDescent="0.3">
      <c r="AF2466" s="8"/>
      <c r="AG2466" s="8"/>
      <c r="AH2466" s="9"/>
      <c r="AI2466" s="8"/>
      <c r="AJ2466" s="8"/>
      <c r="AK2466" s="9"/>
    </row>
    <row r="2467" spans="32:37" x14ac:dyDescent="0.3">
      <c r="AF2467" s="8"/>
      <c r="AG2467" s="8"/>
      <c r="AH2467" s="9"/>
      <c r="AI2467" s="8"/>
      <c r="AJ2467" s="8"/>
      <c r="AK2467" s="9"/>
    </row>
    <row r="2468" spans="32:37" x14ac:dyDescent="0.3">
      <c r="AF2468" s="8"/>
      <c r="AG2468" s="8"/>
      <c r="AH2468" s="9"/>
      <c r="AI2468" s="8"/>
      <c r="AJ2468" s="8"/>
      <c r="AK2468" s="9"/>
    </row>
    <row r="2469" spans="32:37" x14ac:dyDescent="0.3">
      <c r="AF2469" s="8"/>
      <c r="AG2469" s="8"/>
      <c r="AH2469" s="9"/>
      <c r="AI2469" s="8"/>
      <c r="AJ2469" s="8"/>
      <c r="AK2469" s="9"/>
    </row>
    <row r="2470" spans="32:37" x14ac:dyDescent="0.3">
      <c r="AF2470" s="8"/>
      <c r="AG2470" s="8"/>
      <c r="AH2470" s="9"/>
      <c r="AI2470" s="8"/>
      <c r="AJ2470" s="8"/>
      <c r="AK2470" s="9"/>
    </row>
    <row r="2471" spans="32:37" x14ac:dyDescent="0.3">
      <c r="AF2471" s="8"/>
      <c r="AG2471" s="8"/>
      <c r="AH2471" s="9"/>
      <c r="AI2471" s="8"/>
      <c r="AJ2471" s="8"/>
      <c r="AK2471" s="9"/>
    </row>
    <row r="2472" spans="32:37" x14ac:dyDescent="0.3">
      <c r="AF2472" s="8"/>
      <c r="AG2472" s="8"/>
      <c r="AH2472" s="9"/>
      <c r="AI2472" s="8"/>
      <c r="AJ2472" s="8"/>
      <c r="AK2472" s="9"/>
    </row>
    <row r="2473" spans="32:37" x14ac:dyDescent="0.3">
      <c r="AF2473" s="8"/>
      <c r="AG2473" s="8"/>
      <c r="AH2473" s="9"/>
      <c r="AI2473" s="8"/>
      <c r="AJ2473" s="8"/>
      <c r="AK2473" s="9"/>
    </row>
    <row r="2474" spans="32:37" x14ac:dyDescent="0.3">
      <c r="AF2474" s="8"/>
      <c r="AG2474" s="8"/>
      <c r="AH2474" s="9"/>
      <c r="AI2474" s="8"/>
      <c r="AJ2474" s="8"/>
      <c r="AK2474" s="9"/>
    </row>
    <row r="2475" spans="32:37" x14ac:dyDescent="0.3">
      <c r="AF2475" s="8"/>
      <c r="AG2475" s="8"/>
      <c r="AH2475" s="9"/>
      <c r="AI2475" s="8"/>
      <c r="AJ2475" s="8"/>
      <c r="AK2475" s="9"/>
    </row>
    <row r="2476" spans="32:37" x14ac:dyDescent="0.3">
      <c r="AF2476" s="8"/>
      <c r="AG2476" s="8"/>
      <c r="AH2476" s="9"/>
      <c r="AI2476" s="8"/>
      <c r="AJ2476" s="8"/>
      <c r="AK2476" s="9"/>
    </row>
    <row r="2477" spans="32:37" x14ac:dyDescent="0.3">
      <c r="AF2477" s="8"/>
      <c r="AG2477" s="8"/>
      <c r="AH2477" s="9"/>
      <c r="AI2477" s="8"/>
      <c r="AJ2477" s="8"/>
      <c r="AK2477" s="9"/>
    </row>
    <row r="2478" spans="32:37" x14ac:dyDescent="0.3">
      <c r="AF2478" s="8"/>
      <c r="AG2478" s="8"/>
      <c r="AH2478" s="9"/>
      <c r="AI2478" s="8"/>
      <c r="AJ2478" s="8"/>
      <c r="AK2478" s="9"/>
    </row>
    <row r="2479" spans="32:37" x14ac:dyDescent="0.3">
      <c r="AF2479" s="8"/>
      <c r="AG2479" s="8"/>
      <c r="AH2479" s="9"/>
      <c r="AI2479" s="8"/>
      <c r="AJ2479" s="8"/>
      <c r="AK2479" s="9"/>
    </row>
    <row r="2480" spans="32:37" x14ac:dyDescent="0.3">
      <c r="AF2480" s="8"/>
      <c r="AG2480" s="8"/>
      <c r="AH2480" s="9"/>
      <c r="AI2480" s="8"/>
      <c r="AJ2480" s="8"/>
      <c r="AK2480" s="9"/>
    </row>
    <row r="2481" spans="32:37" x14ac:dyDescent="0.3">
      <c r="AF2481" s="8"/>
      <c r="AG2481" s="8"/>
      <c r="AH2481" s="9"/>
      <c r="AI2481" s="8"/>
      <c r="AJ2481" s="8"/>
      <c r="AK2481" s="9"/>
    </row>
    <row r="2482" spans="32:37" x14ac:dyDescent="0.3">
      <c r="AF2482" s="8"/>
      <c r="AG2482" s="8"/>
      <c r="AH2482" s="9"/>
      <c r="AI2482" s="8"/>
      <c r="AJ2482" s="8"/>
      <c r="AK2482" s="9"/>
    </row>
    <row r="2483" spans="32:37" x14ac:dyDescent="0.3">
      <c r="AF2483" s="8"/>
      <c r="AG2483" s="8"/>
      <c r="AH2483" s="9"/>
      <c r="AI2483" s="8"/>
      <c r="AJ2483" s="8"/>
      <c r="AK2483" s="9"/>
    </row>
    <row r="2484" spans="32:37" x14ac:dyDescent="0.3">
      <c r="AF2484" s="8"/>
      <c r="AG2484" s="8"/>
      <c r="AH2484" s="9"/>
      <c r="AI2484" s="8"/>
      <c r="AJ2484" s="8"/>
      <c r="AK2484" s="9"/>
    </row>
    <row r="2485" spans="32:37" x14ac:dyDescent="0.3">
      <c r="AF2485" s="8"/>
      <c r="AG2485" s="8"/>
      <c r="AH2485" s="9"/>
      <c r="AI2485" s="8"/>
      <c r="AJ2485" s="8"/>
      <c r="AK2485" s="9"/>
    </row>
    <row r="2486" spans="32:37" x14ac:dyDescent="0.3">
      <c r="AF2486" s="8"/>
      <c r="AG2486" s="8"/>
      <c r="AH2486" s="9"/>
      <c r="AI2486" s="8"/>
      <c r="AJ2486" s="8"/>
      <c r="AK2486" s="9"/>
    </row>
    <row r="2487" spans="32:37" x14ac:dyDescent="0.3">
      <c r="AF2487" s="8"/>
      <c r="AG2487" s="8"/>
      <c r="AH2487" s="9"/>
      <c r="AI2487" s="8"/>
      <c r="AJ2487" s="8"/>
      <c r="AK2487" s="9"/>
    </row>
    <row r="2488" spans="32:37" x14ac:dyDescent="0.3">
      <c r="AF2488" s="8"/>
      <c r="AG2488" s="8"/>
      <c r="AH2488" s="9"/>
      <c r="AI2488" s="8"/>
      <c r="AJ2488" s="8"/>
      <c r="AK2488" s="9"/>
    </row>
    <row r="2489" spans="32:37" x14ac:dyDescent="0.3">
      <c r="AF2489" s="8"/>
      <c r="AG2489" s="8"/>
      <c r="AH2489" s="9"/>
      <c r="AI2489" s="8"/>
      <c r="AJ2489" s="8"/>
      <c r="AK2489" s="9"/>
    </row>
    <row r="2490" spans="32:37" x14ac:dyDescent="0.3">
      <c r="AF2490" s="8"/>
      <c r="AG2490" s="8"/>
      <c r="AH2490" s="9"/>
      <c r="AI2490" s="8"/>
      <c r="AJ2490" s="8"/>
      <c r="AK2490" s="9"/>
    </row>
    <row r="2491" spans="32:37" x14ac:dyDescent="0.3">
      <c r="AF2491" s="8"/>
      <c r="AG2491" s="8"/>
      <c r="AH2491" s="9"/>
      <c r="AI2491" s="8"/>
      <c r="AJ2491" s="8"/>
      <c r="AK2491" s="9"/>
    </row>
    <row r="2492" spans="32:37" x14ac:dyDescent="0.3">
      <c r="AF2492" s="8"/>
      <c r="AG2492" s="8"/>
      <c r="AH2492" s="9"/>
      <c r="AI2492" s="8"/>
      <c r="AJ2492" s="8"/>
      <c r="AK2492" s="9"/>
    </row>
    <row r="2493" spans="32:37" x14ac:dyDescent="0.3">
      <c r="AF2493" s="8"/>
      <c r="AG2493" s="8"/>
      <c r="AH2493" s="9"/>
      <c r="AI2493" s="8"/>
      <c r="AJ2493" s="8"/>
      <c r="AK2493" s="9"/>
    </row>
    <row r="2494" spans="32:37" x14ac:dyDescent="0.3">
      <c r="AF2494" s="8"/>
      <c r="AG2494" s="8"/>
      <c r="AH2494" s="9"/>
      <c r="AI2494" s="8"/>
      <c r="AJ2494" s="8"/>
      <c r="AK2494" s="9"/>
    </row>
    <row r="2495" spans="32:37" x14ac:dyDescent="0.3">
      <c r="AF2495" s="8"/>
      <c r="AG2495" s="8"/>
      <c r="AH2495" s="9"/>
      <c r="AI2495" s="8"/>
      <c r="AJ2495" s="8"/>
      <c r="AK2495" s="9"/>
    </row>
    <row r="2496" spans="32:37" x14ac:dyDescent="0.3">
      <c r="AF2496" s="8"/>
      <c r="AG2496" s="8"/>
      <c r="AH2496" s="9"/>
      <c r="AI2496" s="8"/>
      <c r="AJ2496" s="8"/>
      <c r="AK2496" s="9"/>
    </row>
    <row r="2497" spans="32:37" x14ac:dyDescent="0.3">
      <c r="AF2497" s="8"/>
      <c r="AG2497" s="8"/>
      <c r="AH2497" s="9"/>
      <c r="AI2497" s="8"/>
      <c r="AJ2497" s="8"/>
      <c r="AK2497" s="9"/>
    </row>
    <row r="2498" spans="32:37" x14ac:dyDescent="0.3">
      <c r="AF2498" s="8"/>
      <c r="AG2498" s="8"/>
      <c r="AH2498" s="9"/>
      <c r="AI2498" s="8"/>
      <c r="AJ2498" s="8"/>
      <c r="AK2498" s="9"/>
    </row>
    <row r="2499" spans="32:37" x14ac:dyDescent="0.3">
      <c r="AF2499" s="8"/>
      <c r="AG2499" s="8"/>
      <c r="AH2499" s="9"/>
      <c r="AI2499" s="8"/>
      <c r="AJ2499" s="8"/>
      <c r="AK2499" s="9"/>
    </row>
    <row r="2500" spans="32:37" x14ac:dyDescent="0.3">
      <c r="AF2500" s="8"/>
      <c r="AG2500" s="8"/>
      <c r="AH2500" s="9"/>
      <c r="AI2500" s="8"/>
      <c r="AJ2500" s="8"/>
      <c r="AK2500" s="9"/>
    </row>
    <row r="2501" spans="32:37" x14ac:dyDescent="0.3">
      <c r="AF2501" s="8"/>
      <c r="AG2501" s="8"/>
      <c r="AH2501" s="9"/>
      <c r="AI2501" s="8"/>
      <c r="AJ2501" s="8"/>
      <c r="AK2501" s="9"/>
    </row>
    <row r="2502" spans="32:37" x14ac:dyDescent="0.3">
      <c r="AF2502" s="8"/>
      <c r="AG2502" s="8"/>
      <c r="AH2502" s="9"/>
      <c r="AI2502" s="8"/>
      <c r="AJ2502" s="8"/>
      <c r="AK2502" s="9"/>
    </row>
    <row r="2503" spans="32:37" x14ac:dyDescent="0.3">
      <c r="AF2503" s="8"/>
      <c r="AG2503" s="8"/>
      <c r="AH2503" s="9"/>
      <c r="AI2503" s="8"/>
      <c r="AJ2503" s="8"/>
      <c r="AK2503" s="9"/>
    </row>
    <row r="2504" spans="32:37" x14ac:dyDescent="0.3">
      <c r="AF2504" s="8"/>
      <c r="AG2504" s="8"/>
      <c r="AH2504" s="9"/>
      <c r="AI2504" s="8"/>
      <c r="AJ2504" s="8"/>
      <c r="AK2504" s="9"/>
    </row>
    <row r="2505" spans="32:37" x14ac:dyDescent="0.3">
      <c r="AF2505" s="8"/>
      <c r="AG2505" s="8"/>
      <c r="AH2505" s="9"/>
      <c r="AI2505" s="8"/>
      <c r="AJ2505" s="8"/>
      <c r="AK2505" s="9"/>
    </row>
    <row r="2506" spans="32:37" x14ac:dyDescent="0.3">
      <c r="AF2506" s="8"/>
      <c r="AG2506" s="8"/>
      <c r="AH2506" s="9"/>
      <c r="AI2506" s="8"/>
      <c r="AJ2506" s="8"/>
      <c r="AK2506" s="9"/>
    </row>
    <row r="2507" spans="32:37" x14ac:dyDescent="0.3">
      <c r="AF2507" s="8"/>
      <c r="AG2507" s="8"/>
      <c r="AH2507" s="9"/>
      <c r="AI2507" s="8"/>
      <c r="AJ2507" s="8"/>
      <c r="AK2507" s="9"/>
    </row>
    <row r="2508" spans="32:37" x14ac:dyDescent="0.3">
      <c r="AF2508" s="8"/>
      <c r="AG2508" s="8"/>
      <c r="AH2508" s="9"/>
      <c r="AI2508" s="8"/>
      <c r="AJ2508" s="8"/>
      <c r="AK2508" s="9"/>
    </row>
    <row r="2509" spans="32:37" x14ac:dyDescent="0.3">
      <c r="AF2509" s="8"/>
      <c r="AG2509" s="8"/>
      <c r="AH2509" s="9"/>
      <c r="AI2509" s="8"/>
      <c r="AJ2509" s="8"/>
      <c r="AK2509" s="9"/>
    </row>
    <row r="2510" spans="32:37" x14ac:dyDescent="0.3">
      <c r="AF2510" s="8"/>
      <c r="AG2510" s="8"/>
      <c r="AH2510" s="9"/>
      <c r="AI2510" s="8"/>
      <c r="AJ2510" s="8"/>
      <c r="AK2510" s="9"/>
    </row>
    <row r="2511" spans="32:37" x14ac:dyDescent="0.3">
      <c r="AF2511" s="8"/>
      <c r="AG2511" s="8"/>
      <c r="AH2511" s="9"/>
      <c r="AI2511" s="8"/>
      <c r="AJ2511" s="8"/>
      <c r="AK2511" s="9"/>
    </row>
    <row r="2512" spans="32:37" x14ac:dyDescent="0.3">
      <c r="AF2512" s="8"/>
      <c r="AG2512" s="8"/>
      <c r="AH2512" s="9"/>
      <c r="AI2512" s="8"/>
      <c r="AJ2512" s="8"/>
      <c r="AK2512" s="9"/>
    </row>
    <row r="2513" spans="32:37" x14ac:dyDescent="0.3">
      <c r="AF2513" s="8"/>
      <c r="AG2513" s="8"/>
      <c r="AH2513" s="9"/>
      <c r="AI2513" s="8"/>
      <c r="AJ2513" s="8"/>
      <c r="AK2513" s="9"/>
    </row>
    <row r="2514" spans="32:37" x14ac:dyDescent="0.3">
      <c r="AF2514" s="8"/>
      <c r="AG2514" s="8"/>
      <c r="AH2514" s="9"/>
      <c r="AI2514" s="8"/>
      <c r="AJ2514" s="8"/>
      <c r="AK2514" s="9"/>
    </row>
    <row r="2515" spans="32:37" x14ac:dyDescent="0.3">
      <c r="AF2515" s="8"/>
      <c r="AG2515" s="8"/>
      <c r="AH2515" s="9"/>
      <c r="AI2515" s="8"/>
      <c r="AJ2515" s="8"/>
      <c r="AK2515" s="9"/>
    </row>
    <row r="2516" spans="32:37" x14ac:dyDescent="0.3">
      <c r="AF2516" s="8"/>
      <c r="AG2516" s="8"/>
      <c r="AH2516" s="9"/>
      <c r="AI2516" s="8"/>
      <c r="AJ2516" s="8"/>
      <c r="AK2516" s="9"/>
    </row>
    <row r="2517" spans="32:37" x14ac:dyDescent="0.3">
      <c r="AF2517" s="8"/>
      <c r="AG2517" s="8"/>
      <c r="AH2517" s="9"/>
      <c r="AI2517" s="8"/>
      <c r="AJ2517" s="8"/>
      <c r="AK2517" s="9"/>
    </row>
    <row r="2518" spans="32:37" x14ac:dyDescent="0.3">
      <c r="AF2518" s="8"/>
      <c r="AG2518" s="8"/>
      <c r="AH2518" s="9"/>
      <c r="AI2518" s="8"/>
      <c r="AJ2518" s="8"/>
      <c r="AK2518" s="9"/>
    </row>
    <row r="2519" spans="32:37" x14ac:dyDescent="0.3">
      <c r="AF2519" s="8"/>
      <c r="AG2519" s="8"/>
      <c r="AH2519" s="9"/>
      <c r="AI2519" s="8"/>
      <c r="AJ2519" s="8"/>
      <c r="AK2519" s="9"/>
    </row>
    <row r="2520" spans="32:37" x14ac:dyDescent="0.3">
      <c r="AF2520" s="8"/>
      <c r="AG2520" s="8"/>
      <c r="AH2520" s="9"/>
      <c r="AI2520" s="8"/>
      <c r="AJ2520" s="8"/>
      <c r="AK2520" s="9"/>
    </row>
    <row r="2521" spans="32:37" x14ac:dyDescent="0.3">
      <c r="AF2521" s="8"/>
      <c r="AG2521" s="8"/>
      <c r="AH2521" s="9"/>
      <c r="AI2521" s="8"/>
      <c r="AJ2521" s="8"/>
      <c r="AK2521" s="9"/>
    </row>
    <row r="2522" spans="32:37" x14ac:dyDescent="0.3">
      <c r="AF2522" s="8"/>
      <c r="AG2522" s="8"/>
      <c r="AH2522" s="9"/>
      <c r="AI2522" s="8"/>
      <c r="AJ2522" s="8"/>
      <c r="AK2522" s="9"/>
    </row>
    <row r="2523" spans="32:37" x14ac:dyDescent="0.3">
      <c r="AF2523" s="8"/>
      <c r="AG2523" s="8"/>
      <c r="AH2523" s="9"/>
      <c r="AI2523" s="8"/>
      <c r="AJ2523" s="8"/>
      <c r="AK2523" s="9"/>
    </row>
    <row r="2524" spans="32:37" x14ac:dyDescent="0.3">
      <c r="AF2524" s="8"/>
      <c r="AG2524" s="8"/>
      <c r="AH2524" s="9"/>
      <c r="AI2524" s="8"/>
      <c r="AJ2524" s="8"/>
      <c r="AK2524" s="9"/>
    </row>
    <row r="2525" spans="32:37" x14ac:dyDescent="0.3">
      <c r="AF2525" s="8"/>
      <c r="AG2525" s="8"/>
      <c r="AH2525" s="9"/>
      <c r="AI2525" s="8"/>
      <c r="AJ2525" s="8"/>
      <c r="AK2525" s="9"/>
    </row>
    <row r="2526" spans="32:37" x14ac:dyDescent="0.3">
      <c r="AF2526" s="8"/>
      <c r="AG2526" s="8"/>
      <c r="AH2526" s="9"/>
      <c r="AI2526" s="8"/>
      <c r="AJ2526" s="8"/>
      <c r="AK2526" s="9"/>
    </row>
    <row r="2527" spans="32:37" x14ac:dyDescent="0.3">
      <c r="AF2527" s="8"/>
      <c r="AG2527" s="8"/>
      <c r="AH2527" s="9"/>
      <c r="AI2527" s="8"/>
      <c r="AJ2527" s="8"/>
      <c r="AK2527" s="9"/>
    </row>
    <row r="2528" spans="32:37" x14ac:dyDescent="0.3">
      <c r="AF2528" s="8"/>
      <c r="AG2528" s="8"/>
      <c r="AH2528" s="9"/>
      <c r="AI2528" s="8"/>
      <c r="AJ2528" s="8"/>
      <c r="AK2528" s="9"/>
    </row>
    <row r="2529" spans="32:37" x14ac:dyDescent="0.3">
      <c r="AF2529" s="8"/>
      <c r="AG2529" s="8"/>
      <c r="AH2529" s="9"/>
      <c r="AI2529" s="8"/>
      <c r="AJ2529" s="8"/>
      <c r="AK2529" s="9"/>
    </row>
    <row r="2530" spans="32:37" x14ac:dyDescent="0.3">
      <c r="AF2530" s="8"/>
      <c r="AG2530" s="8"/>
      <c r="AH2530" s="9"/>
      <c r="AI2530" s="8"/>
      <c r="AJ2530" s="8"/>
      <c r="AK2530" s="9"/>
    </row>
    <row r="2531" spans="32:37" x14ac:dyDescent="0.3">
      <c r="AF2531" s="8"/>
      <c r="AG2531" s="8"/>
      <c r="AH2531" s="9"/>
      <c r="AI2531" s="8"/>
      <c r="AJ2531" s="8"/>
      <c r="AK2531" s="9"/>
    </row>
    <row r="2532" spans="32:37" x14ac:dyDescent="0.3">
      <c r="AF2532" s="8"/>
      <c r="AG2532" s="8"/>
      <c r="AH2532" s="9"/>
      <c r="AI2532" s="8"/>
      <c r="AJ2532" s="8"/>
      <c r="AK2532" s="9"/>
    </row>
    <row r="2533" spans="32:37" x14ac:dyDescent="0.3">
      <c r="AF2533" s="8"/>
      <c r="AG2533" s="8"/>
      <c r="AH2533" s="9"/>
      <c r="AI2533" s="8"/>
      <c r="AJ2533" s="8"/>
      <c r="AK2533" s="9"/>
    </row>
    <row r="2534" spans="32:37" x14ac:dyDescent="0.3">
      <c r="AF2534" s="8"/>
      <c r="AG2534" s="8"/>
      <c r="AH2534" s="9"/>
      <c r="AI2534" s="8"/>
      <c r="AJ2534" s="8"/>
      <c r="AK2534" s="9"/>
    </row>
    <row r="2535" spans="32:37" x14ac:dyDescent="0.3">
      <c r="AF2535" s="8"/>
      <c r="AG2535" s="8"/>
      <c r="AH2535" s="9"/>
      <c r="AI2535" s="8"/>
      <c r="AJ2535" s="8"/>
      <c r="AK2535" s="9"/>
    </row>
    <row r="2536" spans="32:37" x14ac:dyDescent="0.3">
      <c r="AF2536" s="8"/>
      <c r="AG2536" s="8"/>
      <c r="AH2536" s="9"/>
      <c r="AI2536" s="8"/>
      <c r="AJ2536" s="8"/>
      <c r="AK2536" s="9"/>
    </row>
    <row r="2537" spans="32:37" x14ac:dyDescent="0.3">
      <c r="AF2537" s="8"/>
      <c r="AG2537" s="8"/>
      <c r="AH2537" s="9"/>
      <c r="AI2537" s="8"/>
      <c r="AJ2537" s="8"/>
      <c r="AK2537" s="9"/>
    </row>
    <row r="2538" spans="32:37" x14ac:dyDescent="0.3">
      <c r="AF2538" s="8"/>
      <c r="AG2538" s="8"/>
      <c r="AH2538" s="9"/>
      <c r="AI2538" s="8"/>
      <c r="AJ2538" s="8"/>
      <c r="AK2538" s="9"/>
    </row>
    <row r="2539" spans="32:37" x14ac:dyDescent="0.3">
      <c r="AF2539" s="8"/>
      <c r="AG2539" s="8"/>
      <c r="AH2539" s="9"/>
      <c r="AI2539" s="8"/>
      <c r="AJ2539" s="8"/>
      <c r="AK2539" s="9"/>
    </row>
    <row r="2540" spans="32:37" x14ac:dyDescent="0.3">
      <c r="AF2540" s="8"/>
      <c r="AG2540" s="8"/>
      <c r="AH2540" s="9"/>
      <c r="AI2540" s="8"/>
      <c r="AJ2540" s="8"/>
      <c r="AK2540" s="9"/>
    </row>
    <row r="2541" spans="32:37" x14ac:dyDescent="0.3">
      <c r="AF2541" s="8"/>
      <c r="AG2541" s="8"/>
      <c r="AH2541" s="9"/>
      <c r="AI2541" s="8"/>
      <c r="AJ2541" s="8"/>
      <c r="AK2541" s="9"/>
    </row>
    <row r="2542" spans="32:37" x14ac:dyDescent="0.3">
      <c r="AF2542" s="8"/>
      <c r="AG2542" s="8"/>
      <c r="AH2542" s="9"/>
      <c r="AI2542" s="8"/>
      <c r="AJ2542" s="8"/>
      <c r="AK2542" s="9"/>
    </row>
    <row r="2543" spans="32:37" x14ac:dyDescent="0.3">
      <c r="AF2543" s="8"/>
      <c r="AG2543" s="8"/>
      <c r="AH2543" s="9"/>
      <c r="AI2543" s="8"/>
      <c r="AJ2543" s="8"/>
      <c r="AK2543" s="9"/>
    </row>
    <row r="2544" spans="32:37" x14ac:dyDescent="0.3">
      <c r="AF2544" s="8"/>
      <c r="AG2544" s="8"/>
      <c r="AH2544" s="9"/>
      <c r="AI2544" s="8"/>
      <c r="AJ2544" s="8"/>
      <c r="AK2544" s="9"/>
    </row>
    <row r="2545" spans="32:37" x14ac:dyDescent="0.3">
      <c r="AF2545" s="8"/>
      <c r="AG2545" s="8"/>
      <c r="AH2545" s="9"/>
      <c r="AI2545" s="8"/>
      <c r="AJ2545" s="8"/>
      <c r="AK2545" s="9"/>
    </row>
    <row r="2546" spans="32:37" x14ac:dyDescent="0.3">
      <c r="AF2546" s="8"/>
      <c r="AG2546" s="8"/>
      <c r="AH2546" s="9"/>
      <c r="AI2546" s="8"/>
      <c r="AJ2546" s="8"/>
      <c r="AK2546" s="9"/>
    </row>
    <row r="2547" spans="32:37" x14ac:dyDescent="0.3">
      <c r="AF2547" s="8"/>
      <c r="AG2547" s="8"/>
      <c r="AH2547" s="9"/>
      <c r="AI2547" s="8"/>
      <c r="AJ2547" s="8"/>
      <c r="AK2547" s="9"/>
    </row>
    <row r="2548" spans="32:37" x14ac:dyDescent="0.3">
      <c r="AF2548" s="8"/>
      <c r="AG2548" s="8"/>
      <c r="AH2548" s="9"/>
      <c r="AI2548" s="8"/>
      <c r="AJ2548" s="8"/>
      <c r="AK2548" s="9"/>
    </row>
    <row r="2549" spans="32:37" x14ac:dyDescent="0.3">
      <c r="AF2549" s="8"/>
      <c r="AG2549" s="8"/>
      <c r="AH2549" s="9"/>
      <c r="AI2549" s="8"/>
      <c r="AJ2549" s="8"/>
      <c r="AK2549" s="9"/>
    </row>
    <row r="2550" spans="32:37" x14ac:dyDescent="0.3">
      <c r="AF2550" s="8"/>
      <c r="AG2550" s="8"/>
      <c r="AH2550" s="9"/>
      <c r="AI2550" s="8"/>
      <c r="AJ2550" s="8"/>
      <c r="AK2550" s="9"/>
    </row>
    <row r="2551" spans="32:37" x14ac:dyDescent="0.3">
      <c r="AF2551" s="8"/>
      <c r="AG2551" s="8"/>
      <c r="AH2551" s="9"/>
      <c r="AI2551" s="8"/>
      <c r="AJ2551" s="8"/>
      <c r="AK2551" s="9"/>
    </row>
    <row r="2552" spans="32:37" x14ac:dyDescent="0.3">
      <c r="AF2552" s="8"/>
      <c r="AG2552" s="8"/>
      <c r="AH2552" s="9"/>
      <c r="AI2552" s="8"/>
      <c r="AJ2552" s="8"/>
      <c r="AK2552" s="9"/>
    </row>
    <row r="2553" spans="32:37" x14ac:dyDescent="0.3">
      <c r="AF2553" s="8"/>
      <c r="AG2553" s="8"/>
      <c r="AH2553" s="9"/>
      <c r="AI2553" s="8"/>
      <c r="AJ2553" s="8"/>
      <c r="AK2553" s="9"/>
    </row>
    <row r="2554" spans="32:37" x14ac:dyDescent="0.3">
      <c r="AF2554" s="8"/>
      <c r="AG2554" s="8"/>
      <c r="AH2554" s="9"/>
      <c r="AI2554" s="8"/>
      <c r="AJ2554" s="8"/>
      <c r="AK2554" s="9"/>
    </row>
    <row r="2555" spans="32:37" x14ac:dyDescent="0.3">
      <c r="AF2555" s="8"/>
      <c r="AG2555" s="8"/>
      <c r="AH2555" s="9"/>
      <c r="AI2555" s="8"/>
      <c r="AJ2555" s="8"/>
      <c r="AK2555" s="9"/>
    </row>
    <row r="2556" spans="32:37" x14ac:dyDescent="0.3">
      <c r="AF2556" s="8"/>
      <c r="AG2556" s="8"/>
      <c r="AH2556" s="9"/>
      <c r="AI2556" s="8"/>
      <c r="AJ2556" s="8"/>
      <c r="AK2556" s="9"/>
    </row>
    <row r="2557" spans="32:37" x14ac:dyDescent="0.3">
      <c r="AF2557" s="8"/>
      <c r="AG2557" s="8"/>
      <c r="AH2557" s="9"/>
      <c r="AI2557" s="8"/>
      <c r="AJ2557" s="8"/>
      <c r="AK2557" s="9"/>
    </row>
    <row r="2558" spans="32:37" x14ac:dyDescent="0.3">
      <c r="AF2558" s="8"/>
      <c r="AG2558" s="8"/>
      <c r="AH2558" s="9"/>
      <c r="AI2558" s="8"/>
      <c r="AJ2558" s="8"/>
      <c r="AK2558" s="9"/>
    </row>
    <row r="2559" spans="32:37" x14ac:dyDescent="0.3">
      <c r="AF2559" s="8"/>
      <c r="AG2559" s="8"/>
      <c r="AH2559" s="9"/>
      <c r="AI2559" s="8"/>
      <c r="AJ2559" s="8"/>
      <c r="AK2559" s="9"/>
    </row>
    <row r="2560" spans="32:37" x14ac:dyDescent="0.3">
      <c r="AF2560" s="8"/>
      <c r="AG2560" s="8"/>
      <c r="AH2560" s="9"/>
      <c r="AI2560" s="8"/>
      <c r="AJ2560" s="8"/>
      <c r="AK2560" s="9"/>
    </row>
    <row r="2561" spans="32:37" x14ac:dyDescent="0.3">
      <c r="AF2561" s="8"/>
      <c r="AG2561" s="8"/>
      <c r="AH2561" s="9"/>
      <c r="AI2561" s="8"/>
      <c r="AJ2561" s="8"/>
      <c r="AK2561" s="9"/>
    </row>
    <row r="2562" spans="32:37" x14ac:dyDescent="0.3">
      <c r="AF2562" s="8"/>
      <c r="AG2562" s="8"/>
      <c r="AH2562" s="9"/>
      <c r="AI2562" s="8"/>
      <c r="AJ2562" s="8"/>
      <c r="AK2562" s="9"/>
    </row>
    <row r="2563" spans="32:37" x14ac:dyDescent="0.3">
      <c r="AF2563" s="8"/>
      <c r="AG2563" s="8"/>
      <c r="AH2563" s="9"/>
      <c r="AI2563" s="8"/>
      <c r="AJ2563" s="8"/>
      <c r="AK2563" s="9"/>
    </row>
    <row r="2564" spans="32:37" x14ac:dyDescent="0.3">
      <c r="AF2564" s="8"/>
      <c r="AG2564" s="8"/>
      <c r="AH2564" s="9"/>
      <c r="AI2564" s="8"/>
      <c r="AJ2564" s="8"/>
      <c r="AK2564" s="9"/>
    </row>
    <row r="2565" spans="32:37" x14ac:dyDescent="0.3">
      <c r="AF2565" s="8"/>
      <c r="AG2565" s="8"/>
      <c r="AH2565" s="9"/>
      <c r="AI2565" s="8"/>
      <c r="AJ2565" s="8"/>
      <c r="AK2565" s="9"/>
    </row>
    <row r="2566" spans="32:37" x14ac:dyDescent="0.3">
      <c r="AF2566" s="8"/>
      <c r="AG2566" s="8"/>
      <c r="AH2566" s="9"/>
      <c r="AI2566" s="8"/>
      <c r="AJ2566" s="8"/>
      <c r="AK2566" s="9"/>
    </row>
    <row r="2567" spans="32:37" x14ac:dyDescent="0.3">
      <c r="AF2567" s="8"/>
      <c r="AG2567" s="8"/>
      <c r="AH2567" s="9"/>
      <c r="AI2567" s="8"/>
      <c r="AJ2567" s="8"/>
      <c r="AK2567" s="9"/>
    </row>
    <row r="2568" spans="32:37" x14ac:dyDescent="0.3">
      <c r="AF2568" s="8"/>
      <c r="AG2568" s="8"/>
      <c r="AH2568" s="9"/>
      <c r="AI2568" s="8"/>
      <c r="AJ2568" s="8"/>
      <c r="AK2568" s="9"/>
    </row>
    <row r="2569" spans="32:37" x14ac:dyDescent="0.3">
      <c r="AF2569" s="8"/>
      <c r="AG2569" s="8"/>
      <c r="AH2569" s="9"/>
      <c r="AI2569" s="8"/>
      <c r="AJ2569" s="8"/>
      <c r="AK2569" s="9"/>
    </row>
    <row r="2570" spans="32:37" x14ac:dyDescent="0.3">
      <c r="AF2570" s="8"/>
      <c r="AG2570" s="8"/>
      <c r="AH2570" s="9"/>
      <c r="AI2570" s="8"/>
      <c r="AJ2570" s="8"/>
      <c r="AK2570" s="9"/>
    </row>
    <row r="2571" spans="32:37" x14ac:dyDescent="0.3">
      <c r="AF2571" s="8"/>
      <c r="AG2571" s="8"/>
      <c r="AH2571" s="9"/>
      <c r="AI2571" s="8"/>
      <c r="AJ2571" s="8"/>
      <c r="AK2571" s="9"/>
    </row>
    <row r="2572" spans="32:37" x14ac:dyDescent="0.3">
      <c r="AF2572" s="8"/>
      <c r="AG2572" s="8"/>
      <c r="AH2572" s="9"/>
      <c r="AI2572" s="8"/>
      <c r="AJ2572" s="8"/>
      <c r="AK2572" s="9"/>
    </row>
    <row r="2573" spans="32:37" x14ac:dyDescent="0.3">
      <c r="AF2573" s="8"/>
      <c r="AG2573" s="8"/>
      <c r="AH2573" s="9"/>
      <c r="AI2573" s="8"/>
      <c r="AJ2573" s="8"/>
      <c r="AK2573" s="9"/>
    </row>
    <row r="2574" spans="32:37" x14ac:dyDescent="0.3">
      <c r="AF2574" s="8"/>
      <c r="AG2574" s="8"/>
      <c r="AH2574" s="9"/>
      <c r="AI2574" s="8"/>
      <c r="AJ2574" s="8"/>
      <c r="AK2574" s="9"/>
    </row>
    <row r="2575" spans="32:37" x14ac:dyDescent="0.3">
      <c r="AF2575" s="8"/>
      <c r="AG2575" s="8"/>
      <c r="AH2575" s="9"/>
      <c r="AI2575" s="8"/>
      <c r="AJ2575" s="8"/>
      <c r="AK2575" s="9"/>
    </row>
    <row r="2576" spans="32:37" x14ac:dyDescent="0.3">
      <c r="AF2576" s="8"/>
      <c r="AG2576" s="8"/>
      <c r="AH2576" s="9"/>
      <c r="AI2576" s="8"/>
      <c r="AJ2576" s="8"/>
      <c r="AK2576" s="9"/>
    </row>
    <row r="2577" spans="32:37" x14ac:dyDescent="0.3">
      <c r="AF2577" s="8"/>
      <c r="AG2577" s="8"/>
      <c r="AH2577" s="9"/>
      <c r="AI2577" s="8"/>
      <c r="AJ2577" s="8"/>
      <c r="AK2577" s="9"/>
    </row>
    <row r="2578" spans="32:37" x14ac:dyDescent="0.3">
      <c r="AF2578" s="8"/>
      <c r="AG2578" s="8"/>
      <c r="AH2578" s="9"/>
      <c r="AI2578" s="8"/>
      <c r="AJ2578" s="8"/>
      <c r="AK2578" s="9"/>
    </row>
    <row r="2579" spans="32:37" x14ac:dyDescent="0.3">
      <c r="AF2579" s="8"/>
      <c r="AG2579" s="8"/>
      <c r="AH2579" s="9"/>
      <c r="AI2579" s="8"/>
      <c r="AJ2579" s="8"/>
      <c r="AK2579" s="9"/>
    </row>
    <row r="2580" spans="32:37" x14ac:dyDescent="0.3">
      <c r="AF2580" s="8"/>
      <c r="AG2580" s="8"/>
      <c r="AH2580" s="9"/>
      <c r="AI2580" s="8"/>
      <c r="AJ2580" s="8"/>
      <c r="AK2580" s="9"/>
    </row>
    <row r="2581" spans="32:37" x14ac:dyDescent="0.3">
      <c r="AF2581" s="8"/>
      <c r="AG2581" s="8"/>
      <c r="AH2581" s="9"/>
      <c r="AI2581" s="8"/>
      <c r="AJ2581" s="8"/>
      <c r="AK2581" s="9"/>
    </row>
    <row r="2582" spans="32:37" x14ac:dyDescent="0.3">
      <c r="AF2582" s="8"/>
      <c r="AG2582" s="8"/>
      <c r="AH2582" s="9"/>
      <c r="AI2582" s="8"/>
      <c r="AJ2582" s="8"/>
      <c r="AK2582" s="9"/>
    </row>
    <row r="2583" spans="32:37" x14ac:dyDescent="0.3">
      <c r="AF2583" s="8"/>
      <c r="AG2583" s="8"/>
      <c r="AH2583" s="9"/>
      <c r="AI2583" s="8"/>
      <c r="AJ2583" s="8"/>
      <c r="AK2583" s="9"/>
    </row>
    <row r="2584" spans="32:37" x14ac:dyDescent="0.3">
      <c r="AF2584" s="8"/>
      <c r="AG2584" s="8"/>
      <c r="AH2584" s="9"/>
      <c r="AI2584" s="8"/>
      <c r="AJ2584" s="8"/>
      <c r="AK2584" s="9"/>
    </row>
    <row r="2585" spans="32:37" x14ac:dyDescent="0.3">
      <c r="AF2585" s="8"/>
      <c r="AG2585" s="8"/>
      <c r="AH2585" s="9"/>
      <c r="AI2585" s="8"/>
      <c r="AJ2585" s="8"/>
      <c r="AK2585" s="9"/>
    </row>
    <row r="2586" spans="32:37" x14ac:dyDescent="0.3">
      <c r="AF2586" s="8"/>
      <c r="AG2586" s="8"/>
      <c r="AH2586" s="9"/>
      <c r="AI2586" s="8"/>
      <c r="AJ2586" s="8"/>
      <c r="AK2586" s="9"/>
    </row>
    <row r="2587" spans="32:37" x14ac:dyDescent="0.3">
      <c r="AF2587" s="8"/>
      <c r="AG2587" s="8"/>
      <c r="AH2587" s="9"/>
      <c r="AI2587" s="8"/>
      <c r="AJ2587" s="8"/>
      <c r="AK2587" s="9"/>
    </row>
    <row r="2588" spans="32:37" x14ac:dyDescent="0.3">
      <c r="AF2588" s="8"/>
      <c r="AG2588" s="8"/>
      <c r="AH2588" s="9"/>
      <c r="AI2588" s="8"/>
      <c r="AJ2588" s="8"/>
      <c r="AK2588" s="9"/>
    </row>
    <row r="2589" spans="32:37" x14ac:dyDescent="0.3">
      <c r="AF2589" s="8"/>
      <c r="AG2589" s="8"/>
      <c r="AH2589" s="9"/>
      <c r="AI2589" s="8"/>
      <c r="AJ2589" s="8"/>
      <c r="AK2589" s="9"/>
    </row>
    <row r="2590" spans="32:37" x14ac:dyDescent="0.3">
      <c r="AF2590" s="8"/>
      <c r="AG2590" s="8"/>
      <c r="AH2590" s="9"/>
      <c r="AI2590" s="8"/>
      <c r="AJ2590" s="8"/>
      <c r="AK2590" s="9"/>
    </row>
    <row r="2591" spans="32:37" x14ac:dyDescent="0.3">
      <c r="AF2591" s="8"/>
      <c r="AG2591" s="8"/>
      <c r="AH2591" s="9"/>
      <c r="AI2591" s="8"/>
      <c r="AJ2591" s="8"/>
      <c r="AK2591" s="9"/>
    </row>
    <row r="2592" spans="32:37" x14ac:dyDescent="0.3">
      <c r="AF2592" s="8"/>
      <c r="AG2592" s="8"/>
      <c r="AH2592" s="9"/>
      <c r="AI2592" s="8"/>
      <c r="AJ2592" s="8"/>
      <c r="AK2592" s="9"/>
    </row>
    <row r="2593" spans="32:37" x14ac:dyDescent="0.3">
      <c r="AF2593" s="8"/>
      <c r="AG2593" s="8"/>
      <c r="AH2593" s="9"/>
      <c r="AI2593" s="8"/>
      <c r="AJ2593" s="8"/>
      <c r="AK2593" s="9"/>
    </row>
    <row r="2594" spans="32:37" x14ac:dyDescent="0.3">
      <c r="AF2594" s="8"/>
      <c r="AG2594" s="8"/>
      <c r="AH2594" s="9"/>
      <c r="AI2594" s="8"/>
      <c r="AJ2594" s="8"/>
      <c r="AK2594" s="9"/>
    </row>
    <row r="2595" spans="32:37" x14ac:dyDescent="0.3">
      <c r="AF2595" s="8"/>
      <c r="AG2595" s="8"/>
      <c r="AH2595" s="9"/>
      <c r="AI2595" s="8"/>
      <c r="AJ2595" s="8"/>
      <c r="AK2595" s="9"/>
    </row>
    <row r="2596" spans="32:37" x14ac:dyDescent="0.3">
      <c r="AF2596" s="8"/>
      <c r="AG2596" s="8"/>
      <c r="AH2596" s="9"/>
      <c r="AI2596" s="8"/>
      <c r="AJ2596" s="8"/>
      <c r="AK2596" s="9"/>
    </row>
    <row r="2597" spans="32:37" x14ac:dyDescent="0.3">
      <c r="AF2597" s="8"/>
      <c r="AG2597" s="8"/>
      <c r="AH2597" s="9"/>
      <c r="AI2597" s="8"/>
      <c r="AJ2597" s="8"/>
      <c r="AK2597" s="9"/>
    </row>
    <row r="2598" spans="32:37" x14ac:dyDescent="0.3">
      <c r="AF2598" s="8"/>
      <c r="AG2598" s="8"/>
      <c r="AH2598" s="9"/>
      <c r="AI2598" s="8"/>
      <c r="AJ2598" s="8"/>
      <c r="AK2598" s="9"/>
    </row>
    <row r="2599" spans="32:37" x14ac:dyDescent="0.3">
      <c r="AF2599" s="8"/>
      <c r="AG2599" s="8"/>
      <c r="AH2599" s="9"/>
      <c r="AI2599" s="8"/>
      <c r="AJ2599" s="8"/>
      <c r="AK2599" s="9"/>
    </row>
    <row r="2600" spans="32:37" x14ac:dyDescent="0.3">
      <c r="AF2600" s="8"/>
      <c r="AG2600" s="8"/>
      <c r="AH2600" s="9"/>
      <c r="AI2600" s="8"/>
      <c r="AJ2600" s="8"/>
      <c r="AK2600" s="9"/>
    </row>
    <row r="2601" spans="32:37" x14ac:dyDescent="0.3">
      <c r="AF2601" s="8"/>
      <c r="AG2601" s="8"/>
      <c r="AH2601" s="9"/>
      <c r="AI2601" s="8"/>
      <c r="AJ2601" s="8"/>
      <c r="AK2601" s="9"/>
    </row>
    <row r="2602" spans="32:37" x14ac:dyDescent="0.3">
      <c r="AF2602" s="8"/>
      <c r="AG2602" s="8"/>
      <c r="AH2602" s="9"/>
      <c r="AI2602" s="8"/>
      <c r="AJ2602" s="8"/>
      <c r="AK2602" s="9"/>
    </row>
    <row r="2603" spans="32:37" x14ac:dyDescent="0.3">
      <c r="AF2603" s="8"/>
      <c r="AG2603" s="8"/>
      <c r="AH2603" s="9"/>
      <c r="AI2603" s="8"/>
      <c r="AJ2603" s="8"/>
      <c r="AK2603" s="9"/>
    </row>
    <row r="2604" spans="32:37" x14ac:dyDescent="0.3">
      <c r="AF2604" s="8"/>
      <c r="AG2604" s="8"/>
      <c r="AH2604" s="9"/>
      <c r="AI2604" s="8"/>
      <c r="AJ2604" s="8"/>
      <c r="AK2604" s="9"/>
    </row>
    <row r="2605" spans="32:37" x14ac:dyDescent="0.3">
      <c r="AF2605" s="8"/>
      <c r="AG2605" s="8"/>
      <c r="AH2605" s="9"/>
      <c r="AI2605" s="8"/>
      <c r="AJ2605" s="8"/>
      <c r="AK2605" s="9"/>
    </row>
    <row r="2606" spans="32:37" x14ac:dyDescent="0.3">
      <c r="AF2606" s="8"/>
      <c r="AG2606" s="8"/>
      <c r="AH2606" s="9"/>
      <c r="AI2606" s="8"/>
      <c r="AJ2606" s="8"/>
      <c r="AK2606" s="9"/>
    </row>
    <row r="2607" spans="32:37" x14ac:dyDescent="0.3">
      <c r="AF2607" s="8"/>
      <c r="AG2607" s="8"/>
      <c r="AH2607" s="9"/>
      <c r="AI2607" s="8"/>
      <c r="AJ2607" s="8"/>
      <c r="AK2607" s="9"/>
    </row>
    <row r="2608" spans="32:37" x14ac:dyDescent="0.3">
      <c r="AF2608" s="8"/>
      <c r="AG2608" s="8"/>
      <c r="AH2608" s="9"/>
      <c r="AI2608" s="8"/>
      <c r="AJ2608" s="8"/>
      <c r="AK2608" s="9"/>
    </row>
    <row r="2609" spans="32:37" x14ac:dyDescent="0.3">
      <c r="AF2609" s="8"/>
      <c r="AG2609" s="8"/>
      <c r="AH2609" s="9"/>
      <c r="AI2609" s="8"/>
      <c r="AJ2609" s="8"/>
      <c r="AK2609" s="9"/>
    </row>
    <row r="2610" spans="32:37" x14ac:dyDescent="0.3">
      <c r="AF2610" s="8"/>
      <c r="AG2610" s="8"/>
      <c r="AH2610" s="9"/>
      <c r="AI2610" s="8"/>
      <c r="AJ2610" s="8"/>
      <c r="AK2610" s="9"/>
    </row>
    <row r="2611" spans="32:37" x14ac:dyDescent="0.3">
      <c r="AF2611" s="8"/>
      <c r="AG2611" s="8"/>
      <c r="AH2611" s="9"/>
      <c r="AI2611" s="8"/>
      <c r="AJ2611" s="8"/>
      <c r="AK2611" s="9"/>
    </row>
    <row r="2612" spans="32:37" x14ac:dyDescent="0.3">
      <c r="AF2612" s="8"/>
      <c r="AG2612" s="8"/>
      <c r="AH2612" s="9"/>
      <c r="AI2612" s="8"/>
      <c r="AJ2612" s="8"/>
      <c r="AK2612" s="9"/>
    </row>
    <row r="2613" spans="32:37" x14ac:dyDescent="0.3">
      <c r="AF2613" s="8"/>
      <c r="AG2613" s="8"/>
      <c r="AH2613" s="9"/>
      <c r="AI2613" s="8"/>
      <c r="AJ2613" s="8"/>
      <c r="AK2613" s="9"/>
    </row>
    <row r="2614" spans="32:37" x14ac:dyDescent="0.3">
      <c r="AF2614" s="8"/>
      <c r="AG2614" s="8"/>
      <c r="AH2614" s="9"/>
      <c r="AI2614" s="8"/>
      <c r="AJ2614" s="8"/>
      <c r="AK2614" s="9"/>
    </row>
    <row r="2615" spans="32:37" x14ac:dyDescent="0.3">
      <c r="AF2615" s="8"/>
      <c r="AG2615" s="8"/>
      <c r="AH2615" s="9"/>
      <c r="AI2615" s="8"/>
      <c r="AJ2615" s="8"/>
      <c r="AK2615" s="9"/>
    </row>
    <row r="2616" spans="32:37" x14ac:dyDescent="0.3">
      <c r="AF2616" s="8"/>
      <c r="AG2616" s="8"/>
      <c r="AH2616" s="9"/>
      <c r="AI2616" s="8"/>
      <c r="AJ2616" s="8"/>
      <c r="AK2616" s="9"/>
    </row>
    <row r="2617" spans="32:37" x14ac:dyDescent="0.3">
      <c r="AF2617" s="8"/>
      <c r="AG2617" s="8"/>
      <c r="AH2617" s="9"/>
      <c r="AI2617" s="8"/>
      <c r="AJ2617" s="8"/>
      <c r="AK2617" s="9"/>
    </row>
    <row r="2618" spans="32:37" x14ac:dyDescent="0.3">
      <c r="AF2618" s="8"/>
      <c r="AG2618" s="8"/>
      <c r="AH2618" s="9"/>
      <c r="AI2618" s="8"/>
      <c r="AJ2618" s="8"/>
      <c r="AK2618" s="9"/>
    </row>
    <row r="2619" spans="32:37" x14ac:dyDescent="0.3">
      <c r="AF2619" s="8"/>
      <c r="AG2619" s="8"/>
      <c r="AH2619" s="9"/>
      <c r="AI2619" s="8"/>
      <c r="AJ2619" s="8"/>
      <c r="AK2619" s="9"/>
    </row>
    <row r="2620" spans="32:37" x14ac:dyDescent="0.3">
      <c r="AF2620" s="8"/>
      <c r="AG2620" s="8"/>
      <c r="AH2620" s="9"/>
      <c r="AI2620" s="8"/>
      <c r="AJ2620" s="8"/>
      <c r="AK2620" s="9"/>
    </row>
    <row r="2621" spans="32:37" x14ac:dyDescent="0.3">
      <c r="AF2621" s="8"/>
      <c r="AG2621" s="8"/>
      <c r="AH2621" s="9"/>
      <c r="AI2621" s="8"/>
      <c r="AJ2621" s="8"/>
      <c r="AK2621" s="9"/>
    </row>
    <row r="2622" spans="32:37" x14ac:dyDescent="0.3">
      <c r="AF2622" s="8"/>
      <c r="AG2622" s="8"/>
      <c r="AH2622" s="9"/>
      <c r="AI2622" s="8"/>
      <c r="AJ2622" s="8"/>
      <c r="AK2622" s="9"/>
    </row>
    <row r="2623" spans="32:37" x14ac:dyDescent="0.3">
      <c r="AF2623" s="8"/>
      <c r="AG2623" s="8"/>
      <c r="AH2623" s="9"/>
      <c r="AI2623" s="8"/>
      <c r="AJ2623" s="8"/>
      <c r="AK2623" s="9"/>
    </row>
    <row r="2624" spans="32:37" x14ac:dyDescent="0.3">
      <c r="AF2624" s="8"/>
      <c r="AG2624" s="8"/>
      <c r="AH2624" s="9"/>
      <c r="AI2624" s="8"/>
      <c r="AJ2624" s="8"/>
      <c r="AK2624" s="9"/>
    </row>
    <row r="2625" spans="32:37" x14ac:dyDescent="0.3">
      <c r="AF2625" s="8"/>
      <c r="AG2625" s="8"/>
      <c r="AH2625" s="9"/>
      <c r="AI2625" s="8"/>
      <c r="AJ2625" s="8"/>
      <c r="AK2625" s="9"/>
    </row>
    <row r="2626" spans="32:37" x14ac:dyDescent="0.3">
      <c r="AF2626" s="8"/>
      <c r="AG2626" s="8"/>
      <c r="AH2626" s="9"/>
      <c r="AI2626" s="8"/>
      <c r="AJ2626" s="8"/>
      <c r="AK2626" s="9"/>
    </row>
    <row r="2627" spans="32:37" x14ac:dyDescent="0.3">
      <c r="AF2627" s="8"/>
      <c r="AG2627" s="8"/>
      <c r="AH2627" s="9"/>
      <c r="AI2627" s="8"/>
      <c r="AJ2627" s="8"/>
      <c r="AK2627" s="9"/>
    </row>
    <row r="2628" spans="32:37" x14ac:dyDescent="0.3">
      <c r="AF2628" s="8"/>
      <c r="AG2628" s="8"/>
      <c r="AH2628" s="9"/>
      <c r="AI2628" s="8"/>
      <c r="AJ2628" s="8"/>
      <c r="AK2628" s="9"/>
    </row>
    <row r="2629" spans="32:37" x14ac:dyDescent="0.3">
      <c r="AF2629" s="8"/>
      <c r="AG2629" s="8"/>
      <c r="AH2629" s="9"/>
      <c r="AI2629" s="8"/>
      <c r="AJ2629" s="8"/>
      <c r="AK2629" s="9"/>
    </row>
    <row r="2630" spans="32:37" x14ac:dyDescent="0.3">
      <c r="AF2630" s="8"/>
      <c r="AG2630" s="8"/>
      <c r="AH2630" s="9"/>
      <c r="AI2630" s="8"/>
      <c r="AJ2630" s="8"/>
      <c r="AK2630" s="9"/>
    </row>
    <row r="2631" spans="32:37" x14ac:dyDescent="0.3">
      <c r="AF2631" s="8"/>
      <c r="AG2631" s="8"/>
      <c r="AH2631" s="9"/>
      <c r="AI2631" s="8"/>
      <c r="AJ2631" s="8"/>
      <c r="AK2631" s="9"/>
    </row>
    <row r="2632" spans="32:37" x14ac:dyDescent="0.3">
      <c r="AF2632" s="8"/>
      <c r="AG2632" s="8"/>
      <c r="AH2632" s="9"/>
      <c r="AI2632" s="8"/>
      <c r="AJ2632" s="8"/>
      <c r="AK2632" s="9"/>
    </row>
    <row r="2633" spans="32:37" x14ac:dyDescent="0.3">
      <c r="AF2633" s="8"/>
      <c r="AG2633" s="8"/>
      <c r="AH2633" s="9"/>
      <c r="AI2633" s="8"/>
      <c r="AJ2633" s="8"/>
      <c r="AK2633" s="9"/>
    </row>
    <row r="2634" spans="32:37" x14ac:dyDescent="0.3">
      <c r="AF2634" s="8"/>
      <c r="AG2634" s="8"/>
      <c r="AH2634" s="9"/>
      <c r="AI2634" s="8"/>
      <c r="AJ2634" s="8"/>
      <c r="AK2634" s="9"/>
    </row>
    <row r="2635" spans="32:37" x14ac:dyDescent="0.3">
      <c r="AF2635" s="8"/>
      <c r="AG2635" s="8"/>
      <c r="AH2635" s="9"/>
      <c r="AI2635" s="8"/>
      <c r="AJ2635" s="8"/>
      <c r="AK2635" s="9"/>
    </row>
    <row r="2636" spans="32:37" x14ac:dyDescent="0.3">
      <c r="AF2636" s="8"/>
      <c r="AG2636" s="8"/>
      <c r="AH2636" s="9"/>
      <c r="AI2636" s="8"/>
      <c r="AJ2636" s="8"/>
      <c r="AK2636" s="9"/>
    </row>
    <row r="2637" spans="32:37" x14ac:dyDescent="0.3">
      <c r="AF2637" s="8"/>
      <c r="AG2637" s="8"/>
      <c r="AH2637" s="9"/>
      <c r="AI2637" s="8"/>
      <c r="AJ2637" s="8"/>
      <c r="AK2637" s="9"/>
    </row>
    <row r="2638" spans="32:37" x14ac:dyDescent="0.3">
      <c r="AF2638" s="8"/>
      <c r="AG2638" s="8"/>
      <c r="AH2638" s="9"/>
      <c r="AI2638" s="8"/>
      <c r="AJ2638" s="8"/>
      <c r="AK2638" s="9"/>
    </row>
    <row r="2639" spans="32:37" x14ac:dyDescent="0.3">
      <c r="AF2639" s="8"/>
      <c r="AG2639" s="8"/>
      <c r="AH2639" s="9"/>
      <c r="AI2639" s="8"/>
      <c r="AJ2639" s="8"/>
      <c r="AK2639" s="9"/>
    </row>
    <row r="2640" spans="32:37" x14ac:dyDescent="0.3">
      <c r="AF2640" s="8"/>
      <c r="AG2640" s="8"/>
      <c r="AH2640" s="9"/>
      <c r="AI2640" s="8"/>
      <c r="AJ2640" s="8"/>
      <c r="AK2640" s="9"/>
    </row>
    <row r="2641" spans="32:37" x14ac:dyDescent="0.3">
      <c r="AF2641" s="8"/>
      <c r="AG2641" s="8"/>
      <c r="AH2641" s="9"/>
      <c r="AI2641" s="8"/>
      <c r="AJ2641" s="8"/>
      <c r="AK2641" s="9"/>
    </row>
    <row r="2642" spans="32:37" x14ac:dyDescent="0.3">
      <c r="AF2642" s="8"/>
      <c r="AG2642" s="8"/>
      <c r="AH2642" s="9"/>
      <c r="AI2642" s="8"/>
      <c r="AJ2642" s="8"/>
      <c r="AK2642" s="9"/>
    </row>
    <row r="2643" spans="32:37" x14ac:dyDescent="0.3">
      <c r="AF2643" s="8"/>
      <c r="AG2643" s="8"/>
      <c r="AH2643" s="9"/>
      <c r="AI2643" s="8"/>
      <c r="AJ2643" s="8"/>
      <c r="AK2643" s="9"/>
    </row>
    <row r="2644" spans="32:37" x14ac:dyDescent="0.3">
      <c r="AF2644" s="8"/>
      <c r="AG2644" s="8"/>
      <c r="AH2644" s="9"/>
      <c r="AI2644" s="8"/>
      <c r="AJ2644" s="8"/>
      <c r="AK2644" s="9"/>
    </row>
    <row r="2645" spans="32:37" x14ac:dyDescent="0.3">
      <c r="AF2645" s="8"/>
      <c r="AG2645" s="8"/>
      <c r="AH2645" s="9"/>
      <c r="AI2645" s="8"/>
      <c r="AJ2645" s="8"/>
      <c r="AK2645" s="9"/>
    </row>
    <row r="2646" spans="32:37" x14ac:dyDescent="0.3">
      <c r="AF2646" s="8"/>
      <c r="AG2646" s="8"/>
      <c r="AH2646" s="9"/>
      <c r="AI2646" s="8"/>
      <c r="AJ2646" s="8"/>
      <c r="AK2646" s="9"/>
    </row>
    <row r="2647" spans="32:37" x14ac:dyDescent="0.3">
      <c r="AF2647" s="8"/>
      <c r="AG2647" s="8"/>
      <c r="AH2647" s="9"/>
      <c r="AI2647" s="8"/>
      <c r="AJ2647" s="8"/>
      <c r="AK2647" s="9"/>
    </row>
    <row r="2648" spans="32:37" x14ac:dyDescent="0.3">
      <c r="AF2648" s="8"/>
      <c r="AG2648" s="8"/>
      <c r="AH2648" s="9"/>
      <c r="AI2648" s="8"/>
      <c r="AJ2648" s="8"/>
      <c r="AK2648" s="9"/>
    </row>
    <row r="2649" spans="32:37" x14ac:dyDescent="0.3">
      <c r="AF2649" s="8"/>
      <c r="AG2649" s="8"/>
      <c r="AH2649" s="9"/>
      <c r="AI2649" s="8"/>
      <c r="AJ2649" s="8"/>
      <c r="AK2649" s="9"/>
    </row>
    <row r="2650" spans="32:37" x14ac:dyDescent="0.3">
      <c r="AF2650" s="8"/>
      <c r="AG2650" s="8"/>
      <c r="AH2650" s="9"/>
      <c r="AI2650" s="8"/>
      <c r="AJ2650" s="8"/>
      <c r="AK2650" s="9"/>
    </row>
    <row r="2651" spans="32:37" x14ac:dyDescent="0.3">
      <c r="AF2651" s="8"/>
      <c r="AG2651" s="8"/>
      <c r="AH2651" s="9"/>
      <c r="AI2651" s="8"/>
      <c r="AJ2651" s="8"/>
      <c r="AK2651" s="9"/>
    </row>
    <row r="2652" spans="32:37" x14ac:dyDescent="0.3">
      <c r="AF2652" s="8"/>
      <c r="AG2652" s="8"/>
      <c r="AH2652" s="9"/>
      <c r="AI2652" s="8"/>
      <c r="AJ2652" s="8"/>
      <c r="AK2652" s="9"/>
    </row>
    <row r="2653" spans="32:37" x14ac:dyDescent="0.3">
      <c r="AF2653" s="8"/>
      <c r="AG2653" s="8"/>
      <c r="AH2653" s="9"/>
      <c r="AI2653" s="8"/>
      <c r="AJ2653" s="8"/>
      <c r="AK2653" s="9"/>
    </row>
    <row r="2654" spans="32:37" x14ac:dyDescent="0.3">
      <c r="AF2654" s="8"/>
      <c r="AG2654" s="8"/>
      <c r="AH2654" s="9"/>
      <c r="AI2654" s="8"/>
      <c r="AJ2654" s="8"/>
      <c r="AK2654" s="9"/>
    </row>
    <row r="2655" spans="32:37" x14ac:dyDescent="0.3">
      <c r="AF2655" s="8"/>
      <c r="AG2655" s="8"/>
      <c r="AH2655" s="9"/>
      <c r="AI2655" s="8"/>
      <c r="AJ2655" s="8"/>
      <c r="AK2655" s="9"/>
    </row>
    <row r="2656" spans="32:37" x14ac:dyDescent="0.3">
      <c r="AF2656" s="8"/>
      <c r="AG2656" s="8"/>
      <c r="AH2656" s="9"/>
      <c r="AI2656" s="8"/>
      <c r="AJ2656" s="8"/>
      <c r="AK2656" s="9"/>
    </row>
    <row r="2657" spans="32:37" x14ac:dyDescent="0.3">
      <c r="AF2657" s="8"/>
      <c r="AG2657" s="8"/>
      <c r="AH2657" s="9"/>
      <c r="AI2657" s="8"/>
      <c r="AJ2657" s="8"/>
      <c r="AK2657" s="9"/>
    </row>
    <row r="2658" spans="32:37" x14ac:dyDescent="0.3">
      <c r="AF2658" s="8"/>
      <c r="AG2658" s="8"/>
      <c r="AH2658" s="9"/>
      <c r="AI2658" s="8"/>
      <c r="AJ2658" s="8"/>
      <c r="AK2658" s="9"/>
    </row>
    <row r="2659" spans="32:37" x14ac:dyDescent="0.3">
      <c r="AF2659" s="8"/>
      <c r="AG2659" s="8"/>
      <c r="AH2659" s="9"/>
      <c r="AI2659" s="8"/>
      <c r="AJ2659" s="8"/>
      <c r="AK2659" s="9"/>
    </row>
    <row r="2660" spans="32:37" x14ac:dyDescent="0.3">
      <c r="AF2660" s="8"/>
      <c r="AG2660" s="8"/>
      <c r="AH2660" s="9"/>
      <c r="AI2660" s="8"/>
      <c r="AJ2660" s="8"/>
      <c r="AK2660" s="9"/>
    </row>
    <row r="2661" spans="32:37" x14ac:dyDescent="0.3">
      <c r="AF2661" s="8"/>
      <c r="AG2661" s="8"/>
      <c r="AH2661" s="9"/>
      <c r="AI2661" s="8"/>
      <c r="AJ2661" s="8"/>
      <c r="AK2661" s="9"/>
    </row>
    <row r="2662" spans="32:37" x14ac:dyDescent="0.3">
      <c r="AF2662" s="8"/>
      <c r="AG2662" s="8"/>
      <c r="AH2662" s="9"/>
      <c r="AI2662" s="8"/>
      <c r="AJ2662" s="8"/>
      <c r="AK2662" s="9"/>
    </row>
    <row r="2663" spans="32:37" x14ac:dyDescent="0.3">
      <c r="AF2663" s="8"/>
      <c r="AG2663" s="8"/>
      <c r="AH2663" s="9"/>
      <c r="AI2663" s="8"/>
      <c r="AJ2663" s="8"/>
      <c r="AK2663" s="9"/>
    </row>
    <row r="2664" spans="32:37" x14ac:dyDescent="0.3">
      <c r="AF2664" s="8"/>
      <c r="AG2664" s="8"/>
      <c r="AH2664" s="9"/>
      <c r="AI2664" s="8"/>
      <c r="AJ2664" s="8"/>
      <c r="AK2664" s="9"/>
    </row>
    <row r="2665" spans="32:37" x14ac:dyDescent="0.3">
      <c r="AF2665" s="8"/>
      <c r="AG2665" s="8"/>
      <c r="AH2665" s="9"/>
      <c r="AI2665" s="8"/>
      <c r="AJ2665" s="8"/>
      <c r="AK2665" s="9"/>
    </row>
    <row r="2666" spans="32:37" x14ac:dyDescent="0.3">
      <c r="AF2666" s="8"/>
      <c r="AG2666" s="8"/>
      <c r="AH2666" s="9"/>
      <c r="AI2666" s="8"/>
      <c r="AJ2666" s="8"/>
      <c r="AK2666" s="9"/>
    </row>
    <row r="2667" spans="32:37" x14ac:dyDescent="0.3">
      <c r="AF2667" s="8"/>
      <c r="AG2667" s="8"/>
      <c r="AH2667" s="9"/>
      <c r="AI2667" s="8"/>
      <c r="AJ2667" s="8"/>
      <c r="AK2667" s="9"/>
    </row>
    <row r="2668" spans="32:37" x14ac:dyDescent="0.3">
      <c r="AF2668" s="8"/>
      <c r="AG2668" s="8"/>
      <c r="AH2668" s="9"/>
      <c r="AI2668" s="8"/>
      <c r="AJ2668" s="8"/>
      <c r="AK2668" s="9"/>
    </row>
    <row r="2669" spans="32:37" x14ac:dyDescent="0.3">
      <c r="AF2669" s="8"/>
      <c r="AG2669" s="8"/>
      <c r="AH2669" s="9"/>
      <c r="AI2669" s="8"/>
      <c r="AJ2669" s="8"/>
      <c r="AK2669" s="9"/>
    </row>
    <row r="2670" spans="32:37" x14ac:dyDescent="0.3">
      <c r="AF2670" s="8"/>
      <c r="AG2670" s="8"/>
      <c r="AH2670" s="9"/>
      <c r="AI2670" s="8"/>
      <c r="AJ2670" s="8"/>
      <c r="AK2670" s="9"/>
    </row>
    <row r="2671" spans="32:37" x14ac:dyDescent="0.3">
      <c r="AF2671" s="8"/>
      <c r="AG2671" s="8"/>
      <c r="AH2671" s="9"/>
      <c r="AI2671" s="8"/>
      <c r="AJ2671" s="8"/>
      <c r="AK2671" s="9"/>
    </row>
    <row r="2672" spans="32:37" x14ac:dyDescent="0.3">
      <c r="AF2672" s="8"/>
      <c r="AG2672" s="8"/>
      <c r="AH2672" s="9"/>
      <c r="AI2672" s="8"/>
      <c r="AJ2672" s="8"/>
      <c r="AK2672" s="9"/>
    </row>
    <row r="2673" spans="32:37" x14ac:dyDescent="0.3">
      <c r="AF2673" s="8"/>
      <c r="AG2673" s="8"/>
      <c r="AH2673" s="9"/>
      <c r="AI2673" s="8"/>
      <c r="AJ2673" s="8"/>
      <c r="AK2673" s="9"/>
    </row>
    <row r="2674" spans="32:37" x14ac:dyDescent="0.3">
      <c r="AF2674" s="8"/>
      <c r="AG2674" s="8"/>
      <c r="AH2674" s="9"/>
      <c r="AI2674" s="8"/>
      <c r="AJ2674" s="8"/>
      <c r="AK2674" s="9"/>
    </row>
    <row r="2675" spans="32:37" x14ac:dyDescent="0.3">
      <c r="AF2675" s="8"/>
      <c r="AG2675" s="8"/>
      <c r="AH2675" s="9"/>
      <c r="AI2675" s="8"/>
      <c r="AJ2675" s="8"/>
      <c r="AK2675" s="9"/>
    </row>
    <row r="2676" spans="32:37" x14ac:dyDescent="0.3">
      <c r="AF2676" s="8"/>
      <c r="AG2676" s="8"/>
      <c r="AH2676" s="9"/>
      <c r="AI2676" s="8"/>
      <c r="AJ2676" s="8"/>
      <c r="AK2676" s="9"/>
    </row>
    <row r="2677" spans="32:37" x14ac:dyDescent="0.3">
      <c r="AF2677" s="8"/>
      <c r="AG2677" s="8"/>
      <c r="AH2677" s="9"/>
      <c r="AI2677" s="8"/>
      <c r="AJ2677" s="8"/>
      <c r="AK2677" s="9"/>
    </row>
    <row r="2678" spans="32:37" x14ac:dyDescent="0.3">
      <c r="AF2678" s="8"/>
      <c r="AG2678" s="8"/>
      <c r="AH2678" s="9"/>
      <c r="AI2678" s="8"/>
      <c r="AJ2678" s="8"/>
      <c r="AK2678" s="9"/>
    </row>
    <row r="2679" spans="32:37" x14ac:dyDescent="0.3">
      <c r="AF2679" s="8"/>
      <c r="AG2679" s="8"/>
      <c r="AH2679" s="9"/>
      <c r="AI2679" s="8"/>
      <c r="AJ2679" s="8"/>
      <c r="AK2679" s="9"/>
    </row>
    <row r="2680" spans="32:37" x14ac:dyDescent="0.3">
      <c r="AF2680" s="8"/>
      <c r="AG2680" s="8"/>
      <c r="AH2680" s="9"/>
      <c r="AI2680" s="8"/>
      <c r="AJ2680" s="8"/>
      <c r="AK2680" s="9"/>
    </row>
    <row r="2681" spans="32:37" x14ac:dyDescent="0.3">
      <c r="AF2681" s="8"/>
      <c r="AG2681" s="8"/>
      <c r="AH2681" s="9"/>
      <c r="AI2681" s="8"/>
      <c r="AJ2681" s="8"/>
      <c r="AK2681" s="9"/>
    </row>
    <row r="2682" spans="32:37" x14ac:dyDescent="0.3">
      <c r="AF2682" s="8"/>
      <c r="AG2682" s="8"/>
      <c r="AH2682" s="9"/>
      <c r="AI2682" s="8"/>
      <c r="AJ2682" s="8"/>
      <c r="AK2682" s="9"/>
    </row>
    <row r="2683" spans="32:37" x14ac:dyDescent="0.3">
      <c r="AF2683" s="8"/>
      <c r="AG2683" s="8"/>
      <c r="AH2683" s="9"/>
      <c r="AI2683" s="8"/>
      <c r="AJ2683" s="8"/>
      <c r="AK2683" s="9"/>
    </row>
    <row r="2684" spans="32:37" x14ac:dyDescent="0.3">
      <c r="AF2684" s="8"/>
      <c r="AG2684" s="8"/>
      <c r="AH2684" s="9"/>
      <c r="AI2684" s="8"/>
      <c r="AJ2684" s="8"/>
      <c r="AK2684" s="9"/>
    </row>
    <row r="2685" spans="32:37" x14ac:dyDescent="0.3">
      <c r="AF2685" s="8"/>
      <c r="AG2685" s="8"/>
      <c r="AH2685" s="9"/>
      <c r="AI2685" s="8"/>
      <c r="AJ2685" s="8"/>
      <c r="AK2685" s="9"/>
    </row>
    <row r="2686" spans="32:37" x14ac:dyDescent="0.3">
      <c r="AF2686" s="8"/>
      <c r="AG2686" s="8"/>
      <c r="AH2686" s="9"/>
      <c r="AI2686" s="8"/>
      <c r="AJ2686" s="8"/>
      <c r="AK2686" s="9"/>
    </row>
    <row r="2687" spans="32:37" x14ac:dyDescent="0.3">
      <c r="AF2687" s="8"/>
      <c r="AG2687" s="8"/>
      <c r="AH2687" s="9"/>
      <c r="AI2687" s="8"/>
      <c r="AJ2687" s="8"/>
      <c r="AK2687" s="9"/>
    </row>
    <row r="2688" spans="32:37" x14ac:dyDescent="0.3">
      <c r="AF2688" s="8"/>
      <c r="AG2688" s="8"/>
      <c r="AH2688" s="9"/>
      <c r="AI2688" s="8"/>
      <c r="AJ2688" s="8"/>
      <c r="AK2688" s="9"/>
    </row>
    <row r="2689" spans="32:37" x14ac:dyDescent="0.3">
      <c r="AF2689" s="8"/>
      <c r="AG2689" s="8"/>
      <c r="AH2689" s="9"/>
      <c r="AI2689" s="8"/>
      <c r="AJ2689" s="8"/>
      <c r="AK2689" s="9"/>
    </row>
    <row r="2690" spans="32:37" x14ac:dyDescent="0.3">
      <c r="AF2690" s="8"/>
      <c r="AG2690" s="8"/>
      <c r="AH2690" s="9"/>
      <c r="AI2690" s="8"/>
      <c r="AJ2690" s="8"/>
      <c r="AK2690" s="9"/>
    </row>
    <row r="2691" spans="32:37" x14ac:dyDescent="0.3">
      <c r="AF2691" s="8"/>
      <c r="AG2691" s="8"/>
      <c r="AH2691" s="9"/>
      <c r="AI2691" s="8"/>
      <c r="AJ2691" s="8"/>
      <c r="AK2691" s="9"/>
    </row>
    <row r="2692" spans="32:37" x14ac:dyDescent="0.3">
      <c r="AF2692" s="8"/>
      <c r="AG2692" s="8"/>
      <c r="AH2692" s="9"/>
      <c r="AI2692" s="8"/>
      <c r="AJ2692" s="8"/>
      <c r="AK2692" s="9"/>
    </row>
    <row r="2693" spans="32:37" x14ac:dyDescent="0.3">
      <c r="AF2693" s="8"/>
      <c r="AG2693" s="8"/>
      <c r="AH2693" s="9"/>
      <c r="AI2693" s="8"/>
      <c r="AJ2693" s="8"/>
      <c r="AK2693" s="9"/>
    </row>
    <row r="2694" spans="32:37" x14ac:dyDescent="0.3">
      <c r="AF2694" s="8"/>
      <c r="AG2694" s="8"/>
      <c r="AH2694" s="9"/>
      <c r="AI2694" s="8"/>
      <c r="AJ2694" s="8"/>
      <c r="AK2694" s="9"/>
    </row>
    <row r="2695" spans="32:37" x14ac:dyDescent="0.3">
      <c r="AF2695" s="8"/>
      <c r="AG2695" s="8"/>
      <c r="AH2695" s="9"/>
      <c r="AI2695" s="8"/>
      <c r="AJ2695" s="8"/>
      <c r="AK2695" s="9"/>
    </row>
    <row r="2696" spans="32:37" x14ac:dyDescent="0.3">
      <c r="AF2696" s="8"/>
      <c r="AG2696" s="8"/>
      <c r="AH2696" s="9"/>
      <c r="AI2696" s="8"/>
      <c r="AJ2696" s="8"/>
      <c r="AK2696" s="9"/>
    </row>
    <row r="2697" spans="32:37" x14ac:dyDescent="0.3">
      <c r="AF2697" s="8"/>
      <c r="AG2697" s="8"/>
      <c r="AH2697" s="9"/>
      <c r="AI2697" s="8"/>
      <c r="AJ2697" s="8"/>
      <c r="AK2697" s="9"/>
    </row>
    <row r="2698" spans="32:37" x14ac:dyDescent="0.3">
      <c r="AF2698" s="8"/>
      <c r="AG2698" s="8"/>
      <c r="AH2698" s="9"/>
      <c r="AI2698" s="8"/>
      <c r="AJ2698" s="8"/>
      <c r="AK2698" s="9"/>
    </row>
    <row r="2699" spans="32:37" x14ac:dyDescent="0.3">
      <c r="AF2699" s="8"/>
      <c r="AG2699" s="8"/>
      <c r="AH2699" s="9"/>
      <c r="AI2699" s="8"/>
      <c r="AJ2699" s="8"/>
      <c r="AK2699" s="9"/>
    </row>
    <row r="2700" spans="32:37" x14ac:dyDescent="0.3">
      <c r="AF2700" s="8"/>
      <c r="AG2700" s="8"/>
      <c r="AH2700" s="9"/>
      <c r="AI2700" s="8"/>
      <c r="AJ2700" s="8"/>
      <c r="AK2700" s="9"/>
    </row>
    <row r="2701" spans="32:37" x14ac:dyDescent="0.3">
      <c r="AF2701" s="8"/>
      <c r="AG2701" s="8"/>
      <c r="AH2701" s="9"/>
      <c r="AI2701" s="8"/>
      <c r="AJ2701" s="8"/>
      <c r="AK2701" s="9"/>
    </row>
    <row r="2702" spans="32:37" x14ac:dyDescent="0.3">
      <c r="AF2702" s="8"/>
      <c r="AG2702" s="8"/>
      <c r="AH2702" s="9"/>
      <c r="AI2702" s="8"/>
      <c r="AJ2702" s="8"/>
      <c r="AK2702" s="9"/>
    </row>
    <row r="2703" spans="32:37" x14ac:dyDescent="0.3">
      <c r="AF2703" s="8"/>
      <c r="AG2703" s="8"/>
      <c r="AH2703" s="9"/>
      <c r="AI2703" s="8"/>
      <c r="AJ2703" s="8"/>
      <c r="AK2703" s="9"/>
    </row>
    <row r="2704" spans="32:37" x14ac:dyDescent="0.3">
      <c r="AF2704" s="8"/>
      <c r="AG2704" s="8"/>
      <c r="AH2704" s="9"/>
      <c r="AI2704" s="8"/>
      <c r="AJ2704" s="8"/>
      <c r="AK2704" s="9"/>
    </row>
    <row r="2705" spans="32:37" x14ac:dyDescent="0.3">
      <c r="AF2705" s="8"/>
      <c r="AG2705" s="8"/>
      <c r="AH2705" s="9"/>
      <c r="AI2705" s="8"/>
      <c r="AJ2705" s="8"/>
      <c r="AK2705" s="9"/>
    </row>
    <row r="2706" spans="32:37" x14ac:dyDescent="0.3">
      <c r="AF2706" s="8"/>
      <c r="AG2706" s="8"/>
      <c r="AH2706" s="9"/>
      <c r="AI2706" s="8"/>
      <c r="AJ2706" s="8"/>
      <c r="AK2706" s="9"/>
    </row>
    <row r="2707" spans="32:37" x14ac:dyDescent="0.3">
      <c r="AF2707" s="8"/>
      <c r="AG2707" s="8"/>
      <c r="AH2707" s="9"/>
      <c r="AI2707" s="8"/>
      <c r="AJ2707" s="8"/>
      <c r="AK2707" s="9"/>
    </row>
    <row r="2708" spans="32:37" x14ac:dyDescent="0.3">
      <c r="AF2708" s="8"/>
      <c r="AG2708" s="8"/>
      <c r="AH2708" s="9"/>
      <c r="AI2708" s="8"/>
      <c r="AJ2708" s="8"/>
      <c r="AK2708" s="9"/>
    </row>
    <row r="2709" spans="32:37" x14ac:dyDescent="0.3">
      <c r="AF2709" s="8"/>
      <c r="AG2709" s="8"/>
      <c r="AH2709" s="9"/>
      <c r="AI2709" s="8"/>
      <c r="AJ2709" s="8"/>
      <c r="AK2709" s="9"/>
    </row>
    <row r="2710" spans="32:37" x14ac:dyDescent="0.3">
      <c r="AF2710" s="8"/>
      <c r="AG2710" s="8"/>
      <c r="AH2710" s="9"/>
      <c r="AI2710" s="8"/>
      <c r="AJ2710" s="8"/>
      <c r="AK2710" s="9"/>
    </row>
    <row r="2711" spans="32:37" x14ac:dyDescent="0.3">
      <c r="AF2711" s="8"/>
      <c r="AG2711" s="8"/>
      <c r="AH2711" s="9"/>
      <c r="AI2711" s="8"/>
      <c r="AJ2711" s="8"/>
      <c r="AK2711" s="9"/>
    </row>
    <row r="2712" spans="32:37" x14ac:dyDescent="0.3">
      <c r="AF2712" s="8"/>
      <c r="AG2712" s="8"/>
      <c r="AH2712" s="9"/>
      <c r="AI2712" s="8"/>
      <c r="AJ2712" s="8"/>
      <c r="AK2712" s="9"/>
    </row>
    <row r="2713" spans="32:37" x14ac:dyDescent="0.3">
      <c r="AF2713" s="8"/>
      <c r="AG2713" s="8"/>
      <c r="AH2713" s="9"/>
      <c r="AI2713" s="8"/>
      <c r="AJ2713" s="8"/>
      <c r="AK2713" s="9"/>
    </row>
    <row r="2714" spans="32:37" x14ac:dyDescent="0.3">
      <c r="AF2714" s="8"/>
      <c r="AG2714" s="8"/>
      <c r="AH2714" s="9"/>
      <c r="AI2714" s="8"/>
      <c r="AJ2714" s="8"/>
      <c r="AK2714" s="9"/>
    </row>
    <row r="2715" spans="32:37" x14ac:dyDescent="0.3">
      <c r="AF2715" s="8"/>
      <c r="AG2715" s="8"/>
      <c r="AH2715" s="9"/>
      <c r="AI2715" s="8"/>
      <c r="AJ2715" s="8"/>
      <c r="AK2715" s="9"/>
    </row>
    <row r="2716" spans="32:37" x14ac:dyDescent="0.3">
      <c r="AF2716" s="8"/>
      <c r="AG2716" s="8"/>
      <c r="AH2716" s="9"/>
      <c r="AI2716" s="8"/>
      <c r="AJ2716" s="8"/>
      <c r="AK2716" s="9"/>
    </row>
    <row r="2717" spans="32:37" x14ac:dyDescent="0.3">
      <c r="AF2717" s="8"/>
      <c r="AG2717" s="8"/>
      <c r="AH2717" s="9"/>
      <c r="AI2717" s="8"/>
      <c r="AJ2717" s="8"/>
      <c r="AK2717" s="9"/>
    </row>
    <row r="2718" spans="32:37" x14ac:dyDescent="0.3">
      <c r="AF2718" s="8"/>
      <c r="AG2718" s="8"/>
      <c r="AH2718" s="9"/>
      <c r="AI2718" s="8"/>
      <c r="AJ2718" s="8"/>
      <c r="AK2718" s="9"/>
    </row>
    <row r="2719" spans="32:37" x14ac:dyDescent="0.3">
      <c r="AF2719" s="8"/>
      <c r="AG2719" s="8"/>
      <c r="AH2719" s="9"/>
      <c r="AI2719" s="8"/>
      <c r="AJ2719" s="8"/>
      <c r="AK2719" s="9"/>
    </row>
    <row r="2720" spans="32:37" x14ac:dyDescent="0.3">
      <c r="AF2720" s="8"/>
      <c r="AG2720" s="8"/>
      <c r="AH2720" s="9"/>
      <c r="AI2720" s="8"/>
      <c r="AJ2720" s="8"/>
      <c r="AK2720" s="9"/>
    </row>
    <row r="2721" spans="32:37" x14ac:dyDescent="0.3">
      <c r="AF2721" s="8"/>
      <c r="AG2721" s="8"/>
      <c r="AH2721" s="9"/>
      <c r="AI2721" s="8"/>
      <c r="AJ2721" s="8"/>
      <c r="AK2721" s="9"/>
    </row>
    <row r="2722" spans="32:37" x14ac:dyDescent="0.3">
      <c r="AF2722" s="8"/>
      <c r="AG2722" s="8"/>
      <c r="AH2722" s="9"/>
      <c r="AI2722" s="8"/>
      <c r="AJ2722" s="8"/>
      <c r="AK2722" s="9"/>
    </row>
    <row r="2723" spans="32:37" x14ac:dyDescent="0.3">
      <c r="AF2723" s="8"/>
      <c r="AG2723" s="8"/>
      <c r="AH2723" s="9"/>
      <c r="AI2723" s="8"/>
      <c r="AJ2723" s="8"/>
      <c r="AK2723" s="9"/>
    </row>
    <row r="2724" spans="32:37" x14ac:dyDescent="0.3">
      <c r="AF2724" s="8"/>
      <c r="AG2724" s="8"/>
      <c r="AH2724" s="9"/>
      <c r="AI2724" s="8"/>
      <c r="AJ2724" s="8"/>
      <c r="AK2724" s="9"/>
    </row>
    <row r="2725" spans="32:37" x14ac:dyDescent="0.3">
      <c r="AF2725" s="8"/>
      <c r="AG2725" s="8"/>
      <c r="AH2725" s="9"/>
      <c r="AI2725" s="8"/>
      <c r="AJ2725" s="8"/>
      <c r="AK2725" s="9"/>
    </row>
    <row r="2726" spans="32:37" x14ac:dyDescent="0.3">
      <c r="AF2726" s="8"/>
      <c r="AG2726" s="8"/>
      <c r="AH2726" s="9"/>
      <c r="AI2726" s="8"/>
      <c r="AJ2726" s="8"/>
      <c r="AK2726" s="9"/>
    </row>
    <row r="2727" spans="32:37" x14ac:dyDescent="0.3">
      <c r="AF2727" s="8"/>
      <c r="AG2727" s="8"/>
      <c r="AH2727" s="9"/>
      <c r="AI2727" s="8"/>
      <c r="AJ2727" s="8"/>
      <c r="AK2727" s="9"/>
    </row>
    <row r="2728" spans="32:37" x14ac:dyDescent="0.3">
      <c r="AF2728" s="8"/>
      <c r="AG2728" s="8"/>
      <c r="AH2728" s="9"/>
      <c r="AI2728" s="8"/>
      <c r="AJ2728" s="8"/>
      <c r="AK2728" s="9"/>
    </row>
    <row r="2729" spans="32:37" x14ac:dyDescent="0.3">
      <c r="AF2729" s="8"/>
      <c r="AG2729" s="8"/>
      <c r="AH2729" s="9"/>
      <c r="AI2729" s="8"/>
      <c r="AJ2729" s="8"/>
      <c r="AK2729" s="9"/>
    </row>
    <row r="2730" spans="32:37" x14ac:dyDescent="0.3">
      <c r="AF2730" s="8"/>
      <c r="AG2730" s="8"/>
      <c r="AH2730" s="9"/>
      <c r="AI2730" s="8"/>
      <c r="AJ2730" s="8"/>
      <c r="AK2730" s="9"/>
    </row>
    <row r="2731" spans="32:37" x14ac:dyDescent="0.3">
      <c r="AF2731" s="8"/>
      <c r="AG2731" s="8"/>
      <c r="AH2731" s="9"/>
      <c r="AI2731" s="8"/>
      <c r="AJ2731" s="8"/>
      <c r="AK2731" s="9"/>
    </row>
    <row r="2732" spans="32:37" x14ac:dyDescent="0.3">
      <c r="AF2732" s="8"/>
      <c r="AG2732" s="8"/>
      <c r="AH2732" s="9"/>
      <c r="AI2732" s="8"/>
      <c r="AJ2732" s="8"/>
      <c r="AK2732" s="9"/>
    </row>
    <row r="2733" spans="32:37" x14ac:dyDescent="0.3">
      <c r="AF2733" s="8"/>
      <c r="AG2733" s="8"/>
      <c r="AH2733" s="9"/>
      <c r="AI2733" s="8"/>
      <c r="AJ2733" s="8"/>
      <c r="AK2733" s="9"/>
    </row>
    <row r="2734" spans="32:37" x14ac:dyDescent="0.3">
      <c r="AF2734" s="8"/>
      <c r="AG2734" s="8"/>
      <c r="AH2734" s="9"/>
      <c r="AI2734" s="8"/>
      <c r="AJ2734" s="8"/>
      <c r="AK2734" s="9"/>
    </row>
    <row r="2735" spans="32:37" x14ac:dyDescent="0.3">
      <c r="AF2735" s="8"/>
      <c r="AG2735" s="8"/>
      <c r="AH2735" s="9"/>
      <c r="AI2735" s="8"/>
      <c r="AJ2735" s="8"/>
      <c r="AK2735" s="9"/>
    </row>
    <row r="2736" spans="32:37" x14ac:dyDescent="0.3">
      <c r="AF2736" s="8"/>
      <c r="AG2736" s="8"/>
      <c r="AH2736" s="9"/>
      <c r="AI2736" s="8"/>
      <c r="AJ2736" s="8"/>
      <c r="AK2736" s="9"/>
    </row>
    <row r="2737" spans="32:37" x14ac:dyDescent="0.3">
      <c r="AF2737" s="8"/>
      <c r="AG2737" s="8"/>
      <c r="AH2737" s="9"/>
      <c r="AI2737" s="8"/>
      <c r="AJ2737" s="8"/>
      <c r="AK2737" s="9"/>
    </row>
    <row r="2738" spans="32:37" x14ac:dyDescent="0.3">
      <c r="AF2738" s="8"/>
      <c r="AG2738" s="8"/>
      <c r="AH2738" s="9"/>
      <c r="AI2738" s="8"/>
      <c r="AJ2738" s="8"/>
      <c r="AK2738" s="9"/>
    </row>
    <row r="2739" spans="32:37" x14ac:dyDescent="0.3">
      <c r="AF2739" s="8"/>
      <c r="AG2739" s="8"/>
      <c r="AH2739" s="9"/>
      <c r="AI2739" s="8"/>
      <c r="AJ2739" s="8"/>
      <c r="AK2739" s="9"/>
    </row>
    <row r="2740" spans="32:37" x14ac:dyDescent="0.3">
      <c r="AF2740" s="8"/>
      <c r="AG2740" s="8"/>
      <c r="AH2740" s="9"/>
      <c r="AI2740" s="8"/>
      <c r="AJ2740" s="8"/>
      <c r="AK2740" s="9"/>
    </row>
    <row r="2741" spans="32:37" x14ac:dyDescent="0.3">
      <c r="AF2741" s="8"/>
      <c r="AG2741" s="8"/>
      <c r="AH2741" s="9"/>
      <c r="AI2741" s="8"/>
      <c r="AJ2741" s="8"/>
      <c r="AK2741" s="9"/>
    </row>
    <row r="2742" spans="32:37" x14ac:dyDescent="0.3">
      <c r="AF2742" s="8"/>
      <c r="AG2742" s="8"/>
      <c r="AH2742" s="9"/>
      <c r="AI2742" s="8"/>
      <c r="AJ2742" s="8"/>
      <c r="AK2742" s="9"/>
    </row>
    <row r="2743" spans="32:37" x14ac:dyDescent="0.3">
      <c r="AF2743" s="8"/>
      <c r="AG2743" s="8"/>
      <c r="AH2743" s="9"/>
      <c r="AI2743" s="8"/>
      <c r="AJ2743" s="8"/>
      <c r="AK2743" s="9"/>
    </row>
    <row r="2744" spans="32:37" x14ac:dyDescent="0.3">
      <c r="AF2744" s="8"/>
      <c r="AG2744" s="8"/>
      <c r="AH2744" s="9"/>
      <c r="AI2744" s="8"/>
      <c r="AJ2744" s="8"/>
      <c r="AK2744" s="9"/>
    </row>
    <row r="2745" spans="32:37" x14ac:dyDescent="0.3">
      <c r="AF2745" s="8"/>
      <c r="AG2745" s="8"/>
      <c r="AH2745" s="9"/>
      <c r="AI2745" s="8"/>
      <c r="AJ2745" s="8"/>
      <c r="AK2745" s="9"/>
    </row>
    <row r="2746" spans="32:37" x14ac:dyDescent="0.3">
      <c r="AF2746" s="8"/>
      <c r="AG2746" s="8"/>
      <c r="AH2746" s="9"/>
      <c r="AI2746" s="8"/>
      <c r="AJ2746" s="8"/>
      <c r="AK2746" s="9"/>
    </row>
    <row r="2747" spans="32:37" x14ac:dyDescent="0.3">
      <c r="AF2747" s="8"/>
      <c r="AG2747" s="8"/>
      <c r="AH2747" s="9"/>
      <c r="AI2747" s="8"/>
      <c r="AJ2747" s="8"/>
      <c r="AK2747" s="9"/>
    </row>
    <row r="2748" spans="32:37" x14ac:dyDescent="0.3">
      <c r="AF2748" s="8"/>
      <c r="AG2748" s="8"/>
      <c r="AH2748" s="9"/>
      <c r="AI2748" s="8"/>
      <c r="AJ2748" s="8"/>
      <c r="AK2748" s="9"/>
    </row>
    <row r="2749" spans="32:37" x14ac:dyDescent="0.3">
      <c r="AF2749" s="8"/>
      <c r="AG2749" s="8"/>
      <c r="AH2749" s="9"/>
      <c r="AI2749" s="8"/>
      <c r="AJ2749" s="8"/>
      <c r="AK2749" s="9"/>
    </row>
    <row r="2750" spans="32:37" x14ac:dyDescent="0.3">
      <c r="AF2750" s="8"/>
      <c r="AG2750" s="8"/>
      <c r="AH2750" s="9"/>
      <c r="AI2750" s="8"/>
      <c r="AJ2750" s="8"/>
      <c r="AK2750" s="9"/>
    </row>
    <row r="2751" spans="32:37" x14ac:dyDescent="0.3">
      <c r="AF2751" s="8"/>
      <c r="AG2751" s="8"/>
      <c r="AH2751" s="9"/>
      <c r="AI2751" s="8"/>
      <c r="AJ2751" s="8"/>
      <c r="AK2751" s="9"/>
    </row>
    <row r="2752" spans="32:37" x14ac:dyDescent="0.3">
      <c r="AF2752" s="8"/>
      <c r="AG2752" s="8"/>
      <c r="AH2752" s="9"/>
      <c r="AI2752" s="8"/>
      <c r="AJ2752" s="8"/>
      <c r="AK2752" s="9"/>
    </row>
    <row r="2753" spans="32:37" x14ac:dyDescent="0.3">
      <c r="AF2753" s="8"/>
      <c r="AG2753" s="8"/>
      <c r="AH2753" s="9"/>
      <c r="AI2753" s="8"/>
      <c r="AJ2753" s="8"/>
      <c r="AK2753" s="9"/>
    </row>
    <row r="2754" spans="32:37" x14ac:dyDescent="0.3">
      <c r="AF2754" s="8"/>
      <c r="AG2754" s="8"/>
      <c r="AH2754" s="9"/>
      <c r="AI2754" s="8"/>
      <c r="AJ2754" s="8"/>
      <c r="AK2754" s="9"/>
    </row>
    <row r="2755" spans="32:37" x14ac:dyDescent="0.3">
      <c r="AF2755" s="8"/>
      <c r="AG2755" s="8"/>
      <c r="AH2755" s="9"/>
      <c r="AI2755" s="8"/>
      <c r="AJ2755" s="8"/>
      <c r="AK2755" s="9"/>
    </row>
    <row r="2756" spans="32:37" x14ac:dyDescent="0.3">
      <c r="AF2756" s="8"/>
      <c r="AG2756" s="8"/>
      <c r="AH2756" s="9"/>
      <c r="AI2756" s="8"/>
      <c r="AJ2756" s="8"/>
      <c r="AK2756" s="9"/>
    </row>
    <row r="2757" spans="32:37" x14ac:dyDescent="0.3">
      <c r="AF2757" s="8"/>
      <c r="AG2757" s="8"/>
      <c r="AH2757" s="9"/>
      <c r="AI2757" s="8"/>
      <c r="AJ2757" s="8"/>
      <c r="AK2757" s="9"/>
    </row>
    <row r="2758" spans="32:37" x14ac:dyDescent="0.3">
      <c r="AF2758" s="8"/>
      <c r="AG2758" s="8"/>
      <c r="AH2758" s="9"/>
      <c r="AI2758" s="8"/>
      <c r="AJ2758" s="8"/>
      <c r="AK2758" s="9"/>
    </row>
    <row r="2759" spans="32:37" x14ac:dyDescent="0.3">
      <c r="AF2759" s="8"/>
      <c r="AG2759" s="8"/>
      <c r="AH2759" s="9"/>
      <c r="AI2759" s="8"/>
      <c r="AJ2759" s="8"/>
      <c r="AK2759" s="9"/>
    </row>
    <row r="2760" spans="32:37" x14ac:dyDescent="0.3">
      <c r="AF2760" s="8"/>
      <c r="AG2760" s="8"/>
      <c r="AH2760" s="9"/>
      <c r="AI2760" s="8"/>
      <c r="AJ2760" s="8"/>
      <c r="AK2760" s="9"/>
    </row>
    <row r="2761" spans="32:37" x14ac:dyDescent="0.3">
      <c r="AF2761" s="8"/>
      <c r="AG2761" s="8"/>
      <c r="AH2761" s="9"/>
      <c r="AI2761" s="8"/>
      <c r="AJ2761" s="8"/>
      <c r="AK2761" s="9"/>
    </row>
    <row r="2762" spans="32:37" x14ac:dyDescent="0.3">
      <c r="AF2762" s="8"/>
      <c r="AG2762" s="8"/>
      <c r="AH2762" s="9"/>
      <c r="AI2762" s="8"/>
      <c r="AJ2762" s="8"/>
      <c r="AK2762" s="9"/>
    </row>
    <row r="2763" spans="32:37" x14ac:dyDescent="0.3">
      <c r="AF2763" s="8"/>
      <c r="AG2763" s="8"/>
      <c r="AH2763" s="9"/>
      <c r="AI2763" s="8"/>
      <c r="AJ2763" s="8"/>
      <c r="AK2763" s="9"/>
    </row>
    <row r="2764" spans="32:37" x14ac:dyDescent="0.3">
      <c r="AF2764" s="8"/>
      <c r="AG2764" s="8"/>
      <c r="AH2764" s="9"/>
      <c r="AI2764" s="8"/>
      <c r="AJ2764" s="8"/>
      <c r="AK2764" s="9"/>
    </row>
    <row r="2765" spans="32:37" x14ac:dyDescent="0.3">
      <c r="AF2765" s="8"/>
      <c r="AG2765" s="8"/>
      <c r="AH2765" s="9"/>
      <c r="AI2765" s="8"/>
      <c r="AJ2765" s="8"/>
      <c r="AK2765" s="9"/>
    </row>
    <row r="2766" spans="32:37" x14ac:dyDescent="0.3">
      <c r="AF2766" s="8"/>
      <c r="AG2766" s="8"/>
      <c r="AH2766" s="9"/>
      <c r="AI2766" s="8"/>
      <c r="AJ2766" s="8"/>
      <c r="AK2766" s="9"/>
    </row>
    <row r="2767" spans="32:37" x14ac:dyDescent="0.3">
      <c r="AF2767" s="8"/>
      <c r="AG2767" s="8"/>
      <c r="AH2767" s="9"/>
      <c r="AI2767" s="8"/>
      <c r="AJ2767" s="8"/>
      <c r="AK2767" s="9"/>
    </row>
    <row r="2768" spans="32:37" x14ac:dyDescent="0.3">
      <c r="AF2768" s="8"/>
      <c r="AG2768" s="8"/>
      <c r="AH2768" s="9"/>
      <c r="AI2768" s="8"/>
      <c r="AJ2768" s="8"/>
      <c r="AK2768" s="9"/>
    </row>
    <row r="2769" spans="32:37" x14ac:dyDescent="0.3">
      <c r="AF2769" s="8"/>
      <c r="AG2769" s="8"/>
      <c r="AH2769" s="9"/>
      <c r="AI2769" s="8"/>
      <c r="AJ2769" s="8"/>
      <c r="AK2769" s="9"/>
    </row>
    <row r="2770" spans="32:37" x14ac:dyDescent="0.3">
      <c r="AF2770" s="8"/>
      <c r="AG2770" s="8"/>
      <c r="AH2770" s="9"/>
      <c r="AI2770" s="8"/>
      <c r="AJ2770" s="8"/>
      <c r="AK2770" s="9"/>
    </row>
    <row r="2771" spans="32:37" x14ac:dyDescent="0.3">
      <c r="AF2771" s="8"/>
      <c r="AG2771" s="8"/>
      <c r="AH2771" s="9"/>
      <c r="AI2771" s="8"/>
      <c r="AJ2771" s="8"/>
      <c r="AK2771" s="9"/>
    </row>
    <row r="2772" spans="32:37" x14ac:dyDescent="0.3">
      <c r="AF2772" s="8"/>
      <c r="AG2772" s="8"/>
      <c r="AH2772" s="9"/>
      <c r="AI2772" s="8"/>
      <c r="AJ2772" s="8"/>
      <c r="AK2772" s="9"/>
    </row>
    <row r="2773" spans="32:37" x14ac:dyDescent="0.3">
      <c r="AF2773" s="8"/>
      <c r="AG2773" s="8"/>
      <c r="AH2773" s="9"/>
      <c r="AI2773" s="8"/>
      <c r="AJ2773" s="8"/>
      <c r="AK2773" s="9"/>
    </row>
    <row r="2774" spans="32:37" x14ac:dyDescent="0.3">
      <c r="AF2774" s="8"/>
      <c r="AG2774" s="8"/>
      <c r="AH2774" s="9"/>
      <c r="AI2774" s="8"/>
      <c r="AJ2774" s="8"/>
      <c r="AK2774" s="9"/>
    </row>
    <row r="2775" spans="32:37" x14ac:dyDescent="0.3">
      <c r="AF2775" s="8"/>
      <c r="AG2775" s="8"/>
      <c r="AH2775" s="9"/>
      <c r="AI2775" s="8"/>
      <c r="AJ2775" s="8"/>
      <c r="AK2775" s="9"/>
    </row>
    <row r="2776" spans="32:37" x14ac:dyDescent="0.3">
      <c r="AF2776" s="8"/>
      <c r="AG2776" s="8"/>
      <c r="AH2776" s="9"/>
      <c r="AI2776" s="8"/>
      <c r="AJ2776" s="8"/>
      <c r="AK2776" s="9"/>
    </row>
    <row r="2777" spans="32:37" x14ac:dyDescent="0.3">
      <c r="AF2777" s="8"/>
      <c r="AG2777" s="8"/>
      <c r="AH2777" s="9"/>
      <c r="AI2777" s="8"/>
      <c r="AJ2777" s="8"/>
      <c r="AK2777" s="9"/>
    </row>
    <row r="2778" spans="32:37" x14ac:dyDescent="0.3">
      <c r="AF2778" s="8"/>
      <c r="AG2778" s="8"/>
      <c r="AH2778" s="9"/>
      <c r="AI2778" s="8"/>
      <c r="AJ2778" s="8"/>
      <c r="AK2778" s="9"/>
    </row>
    <row r="2779" spans="32:37" x14ac:dyDescent="0.3">
      <c r="AF2779" s="8"/>
      <c r="AG2779" s="8"/>
      <c r="AH2779" s="9"/>
      <c r="AI2779" s="8"/>
      <c r="AJ2779" s="8"/>
      <c r="AK2779" s="9"/>
    </row>
    <row r="2780" spans="32:37" x14ac:dyDescent="0.3">
      <c r="AF2780" s="8"/>
      <c r="AG2780" s="8"/>
      <c r="AH2780" s="9"/>
      <c r="AI2780" s="8"/>
      <c r="AJ2780" s="8"/>
      <c r="AK2780" s="9"/>
    </row>
    <row r="2781" spans="32:37" x14ac:dyDescent="0.3">
      <c r="AF2781" s="8"/>
      <c r="AG2781" s="8"/>
      <c r="AH2781" s="9"/>
      <c r="AI2781" s="8"/>
      <c r="AJ2781" s="8"/>
      <c r="AK2781" s="9"/>
    </row>
    <row r="2782" spans="32:37" x14ac:dyDescent="0.3">
      <c r="AF2782" s="8"/>
      <c r="AG2782" s="8"/>
      <c r="AH2782" s="9"/>
      <c r="AI2782" s="8"/>
      <c r="AJ2782" s="8"/>
      <c r="AK2782" s="9"/>
    </row>
    <row r="2783" spans="32:37" x14ac:dyDescent="0.3">
      <c r="AF2783" s="8"/>
      <c r="AG2783" s="8"/>
      <c r="AH2783" s="9"/>
      <c r="AI2783" s="8"/>
      <c r="AJ2783" s="8"/>
      <c r="AK2783" s="9"/>
    </row>
    <row r="2784" spans="32:37" x14ac:dyDescent="0.3">
      <c r="AF2784" s="8"/>
      <c r="AG2784" s="8"/>
      <c r="AH2784" s="9"/>
      <c r="AI2784" s="8"/>
      <c r="AJ2784" s="8"/>
      <c r="AK2784" s="9"/>
    </row>
    <row r="2785" spans="32:37" x14ac:dyDescent="0.3">
      <c r="AF2785" s="8"/>
      <c r="AG2785" s="8"/>
      <c r="AH2785" s="9"/>
      <c r="AI2785" s="8"/>
      <c r="AJ2785" s="8"/>
      <c r="AK2785" s="9"/>
    </row>
    <row r="2786" spans="32:37" x14ac:dyDescent="0.3">
      <c r="AF2786" s="8"/>
      <c r="AG2786" s="8"/>
      <c r="AH2786" s="9"/>
      <c r="AI2786" s="8"/>
      <c r="AJ2786" s="8"/>
      <c r="AK2786" s="9"/>
    </row>
    <row r="2787" spans="32:37" x14ac:dyDescent="0.3">
      <c r="AF2787" s="8"/>
      <c r="AG2787" s="8"/>
      <c r="AH2787" s="9"/>
      <c r="AI2787" s="8"/>
      <c r="AJ2787" s="8"/>
      <c r="AK2787" s="9"/>
    </row>
    <row r="2788" spans="32:37" x14ac:dyDescent="0.3">
      <c r="AF2788" s="8"/>
      <c r="AG2788" s="8"/>
      <c r="AH2788" s="9"/>
      <c r="AI2788" s="8"/>
      <c r="AJ2788" s="8"/>
      <c r="AK2788" s="9"/>
    </row>
    <row r="2789" spans="32:37" x14ac:dyDescent="0.3">
      <c r="AF2789" s="8"/>
      <c r="AG2789" s="8"/>
      <c r="AH2789" s="9"/>
      <c r="AI2789" s="8"/>
      <c r="AJ2789" s="8"/>
      <c r="AK2789" s="9"/>
    </row>
    <row r="2790" spans="32:37" x14ac:dyDescent="0.3">
      <c r="AF2790" s="8"/>
      <c r="AG2790" s="8"/>
      <c r="AH2790" s="9"/>
      <c r="AI2790" s="8"/>
      <c r="AJ2790" s="8"/>
      <c r="AK2790" s="9"/>
    </row>
    <row r="2791" spans="32:37" x14ac:dyDescent="0.3">
      <c r="AF2791" s="8"/>
      <c r="AG2791" s="8"/>
      <c r="AH2791" s="9"/>
      <c r="AI2791" s="8"/>
      <c r="AJ2791" s="8"/>
      <c r="AK2791" s="9"/>
    </row>
    <row r="2792" spans="32:37" x14ac:dyDescent="0.3">
      <c r="AF2792" s="8"/>
      <c r="AG2792" s="8"/>
      <c r="AH2792" s="9"/>
      <c r="AI2792" s="8"/>
      <c r="AJ2792" s="8"/>
      <c r="AK2792" s="9"/>
    </row>
    <row r="2793" spans="32:37" x14ac:dyDescent="0.3">
      <c r="AF2793" s="8"/>
      <c r="AG2793" s="8"/>
      <c r="AH2793" s="9"/>
      <c r="AI2793" s="8"/>
      <c r="AJ2793" s="8"/>
      <c r="AK2793" s="9"/>
    </row>
    <row r="2794" spans="32:37" x14ac:dyDescent="0.3">
      <c r="AF2794" s="8"/>
      <c r="AG2794" s="8"/>
      <c r="AH2794" s="9"/>
      <c r="AI2794" s="8"/>
      <c r="AJ2794" s="8"/>
      <c r="AK2794" s="9"/>
    </row>
    <row r="2795" spans="32:37" x14ac:dyDescent="0.3">
      <c r="AF2795" s="8"/>
      <c r="AG2795" s="8"/>
      <c r="AH2795" s="9"/>
      <c r="AI2795" s="8"/>
      <c r="AJ2795" s="8"/>
      <c r="AK2795" s="9"/>
    </row>
    <row r="2796" spans="32:37" x14ac:dyDescent="0.3">
      <c r="AF2796" s="8"/>
      <c r="AG2796" s="8"/>
      <c r="AH2796" s="9"/>
      <c r="AI2796" s="8"/>
      <c r="AJ2796" s="8"/>
      <c r="AK2796" s="9"/>
    </row>
    <row r="2797" spans="32:37" x14ac:dyDescent="0.3">
      <c r="AF2797" s="8"/>
      <c r="AG2797" s="8"/>
      <c r="AH2797" s="9"/>
      <c r="AI2797" s="8"/>
      <c r="AJ2797" s="8"/>
      <c r="AK2797" s="9"/>
    </row>
    <row r="2798" spans="32:37" x14ac:dyDescent="0.3">
      <c r="AF2798" s="8"/>
      <c r="AG2798" s="8"/>
      <c r="AH2798" s="9"/>
      <c r="AI2798" s="8"/>
      <c r="AJ2798" s="8"/>
      <c r="AK2798" s="9"/>
    </row>
    <row r="2799" spans="32:37" x14ac:dyDescent="0.3">
      <c r="AF2799" s="8"/>
      <c r="AG2799" s="8"/>
      <c r="AH2799" s="9"/>
      <c r="AI2799" s="8"/>
      <c r="AJ2799" s="8"/>
      <c r="AK2799" s="9"/>
    </row>
    <row r="2800" spans="32:37" x14ac:dyDescent="0.3">
      <c r="AF2800" s="8"/>
      <c r="AG2800" s="8"/>
      <c r="AH2800" s="9"/>
      <c r="AI2800" s="8"/>
      <c r="AJ2800" s="8"/>
      <c r="AK2800" s="9"/>
    </row>
    <row r="2801" spans="32:37" x14ac:dyDescent="0.3">
      <c r="AF2801" s="8"/>
      <c r="AG2801" s="8"/>
      <c r="AH2801" s="9"/>
      <c r="AI2801" s="8"/>
      <c r="AJ2801" s="8"/>
      <c r="AK2801" s="9"/>
    </row>
    <row r="2802" spans="32:37" x14ac:dyDescent="0.3">
      <c r="AF2802" s="8"/>
      <c r="AG2802" s="8"/>
      <c r="AH2802" s="9"/>
      <c r="AI2802" s="8"/>
      <c r="AJ2802" s="8"/>
      <c r="AK2802" s="9"/>
    </row>
    <row r="2803" spans="32:37" x14ac:dyDescent="0.3">
      <c r="AF2803" s="8"/>
      <c r="AG2803" s="8"/>
      <c r="AH2803" s="9"/>
      <c r="AI2803" s="8"/>
      <c r="AJ2803" s="8"/>
      <c r="AK2803" s="9"/>
    </row>
    <row r="2804" spans="32:37" x14ac:dyDescent="0.3">
      <c r="AF2804" s="8"/>
      <c r="AG2804" s="8"/>
      <c r="AH2804" s="9"/>
      <c r="AI2804" s="8"/>
      <c r="AJ2804" s="8"/>
      <c r="AK2804" s="9"/>
    </row>
    <row r="2805" spans="32:37" x14ac:dyDescent="0.3">
      <c r="AF2805" s="8"/>
      <c r="AG2805" s="8"/>
      <c r="AH2805" s="9"/>
      <c r="AI2805" s="8"/>
      <c r="AJ2805" s="8"/>
      <c r="AK2805" s="9"/>
    </row>
    <row r="2806" spans="32:37" x14ac:dyDescent="0.3">
      <c r="AF2806" s="8"/>
      <c r="AG2806" s="8"/>
      <c r="AH2806" s="9"/>
      <c r="AI2806" s="8"/>
      <c r="AJ2806" s="8"/>
      <c r="AK2806" s="9"/>
    </row>
    <row r="2807" spans="32:37" x14ac:dyDescent="0.3">
      <c r="AF2807" s="8"/>
      <c r="AG2807" s="8"/>
      <c r="AH2807" s="9"/>
      <c r="AI2807" s="8"/>
      <c r="AJ2807" s="8"/>
      <c r="AK2807" s="9"/>
    </row>
    <row r="2808" spans="32:37" x14ac:dyDescent="0.3">
      <c r="AF2808" s="8"/>
      <c r="AG2808" s="8"/>
      <c r="AH2808" s="9"/>
      <c r="AI2808" s="8"/>
      <c r="AJ2808" s="8"/>
      <c r="AK2808" s="9"/>
    </row>
    <row r="2809" spans="32:37" x14ac:dyDescent="0.3">
      <c r="AF2809" s="8"/>
      <c r="AG2809" s="8"/>
      <c r="AH2809" s="9"/>
      <c r="AI2809" s="8"/>
      <c r="AJ2809" s="8"/>
      <c r="AK2809" s="9"/>
    </row>
    <row r="2810" spans="32:37" x14ac:dyDescent="0.3">
      <c r="AF2810" s="8"/>
      <c r="AG2810" s="8"/>
      <c r="AH2810" s="9"/>
      <c r="AI2810" s="8"/>
      <c r="AJ2810" s="8"/>
      <c r="AK2810" s="9"/>
    </row>
    <row r="2811" spans="32:37" x14ac:dyDescent="0.3">
      <c r="AF2811" s="8"/>
      <c r="AG2811" s="8"/>
      <c r="AH2811" s="9"/>
      <c r="AI2811" s="8"/>
      <c r="AJ2811" s="8"/>
      <c r="AK2811" s="9"/>
    </row>
    <row r="2812" spans="32:37" x14ac:dyDescent="0.3">
      <c r="AF2812" s="8"/>
      <c r="AG2812" s="8"/>
      <c r="AH2812" s="9"/>
      <c r="AI2812" s="8"/>
      <c r="AJ2812" s="8"/>
      <c r="AK2812" s="9"/>
    </row>
    <row r="2813" spans="32:37" x14ac:dyDescent="0.3">
      <c r="AF2813" s="8"/>
      <c r="AG2813" s="8"/>
      <c r="AH2813" s="9"/>
      <c r="AI2813" s="8"/>
      <c r="AJ2813" s="8"/>
      <c r="AK2813" s="9"/>
    </row>
    <row r="2814" spans="32:37" x14ac:dyDescent="0.3">
      <c r="AF2814" s="8"/>
      <c r="AG2814" s="8"/>
      <c r="AH2814" s="9"/>
      <c r="AI2814" s="8"/>
      <c r="AJ2814" s="8"/>
      <c r="AK2814" s="9"/>
    </row>
    <row r="2815" spans="32:37" x14ac:dyDescent="0.3">
      <c r="AF2815" s="8"/>
      <c r="AG2815" s="8"/>
      <c r="AH2815" s="9"/>
      <c r="AI2815" s="8"/>
      <c r="AJ2815" s="8"/>
      <c r="AK2815" s="9"/>
    </row>
    <row r="2816" spans="32:37" x14ac:dyDescent="0.3">
      <c r="AF2816" s="8"/>
      <c r="AG2816" s="8"/>
      <c r="AH2816" s="9"/>
      <c r="AI2816" s="8"/>
      <c r="AJ2816" s="8"/>
      <c r="AK2816" s="9"/>
    </row>
    <row r="2817" spans="32:37" x14ac:dyDescent="0.3">
      <c r="AF2817" s="8"/>
      <c r="AG2817" s="8"/>
      <c r="AH2817" s="9"/>
      <c r="AI2817" s="8"/>
      <c r="AJ2817" s="8"/>
      <c r="AK2817" s="9"/>
    </row>
    <row r="2818" spans="32:37" x14ac:dyDescent="0.3">
      <c r="AF2818" s="8"/>
      <c r="AG2818" s="8"/>
      <c r="AH2818" s="9"/>
      <c r="AI2818" s="8"/>
      <c r="AJ2818" s="8"/>
      <c r="AK2818" s="9"/>
    </row>
    <row r="2819" spans="32:37" x14ac:dyDescent="0.3">
      <c r="AF2819" s="8"/>
      <c r="AG2819" s="8"/>
      <c r="AH2819" s="9"/>
      <c r="AI2819" s="8"/>
      <c r="AJ2819" s="8"/>
      <c r="AK2819" s="9"/>
    </row>
    <row r="2820" spans="32:37" x14ac:dyDescent="0.3">
      <c r="AF2820" s="8"/>
      <c r="AG2820" s="8"/>
      <c r="AH2820" s="9"/>
      <c r="AI2820" s="8"/>
      <c r="AJ2820" s="8"/>
      <c r="AK2820" s="9"/>
    </row>
    <row r="2821" spans="32:37" x14ac:dyDescent="0.3">
      <c r="AF2821" s="8"/>
      <c r="AG2821" s="8"/>
      <c r="AH2821" s="9"/>
      <c r="AI2821" s="8"/>
      <c r="AJ2821" s="8"/>
      <c r="AK2821" s="9"/>
    </row>
    <row r="2822" spans="32:37" x14ac:dyDescent="0.3">
      <c r="AF2822" s="8"/>
      <c r="AG2822" s="8"/>
      <c r="AH2822" s="9"/>
      <c r="AI2822" s="8"/>
      <c r="AJ2822" s="8"/>
      <c r="AK2822" s="9"/>
    </row>
    <row r="2823" spans="32:37" x14ac:dyDescent="0.3">
      <c r="AF2823" s="8"/>
      <c r="AG2823" s="8"/>
      <c r="AH2823" s="9"/>
      <c r="AI2823" s="8"/>
      <c r="AJ2823" s="8"/>
      <c r="AK2823" s="9"/>
    </row>
    <row r="2824" spans="32:37" x14ac:dyDescent="0.3">
      <c r="AF2824" s="8"/>
      <c r="AG2824" s="8"/>
      <c r="AH2824" s="9"/>
      <c r="AI2824" s="8"/>
      <c r="AJ2824" s="8"/>
      <c r="AK2824" s="9"/>
    </row>
    <row r="2825" spans="32:37" x14ac:dyDescent="0.3">
      <c r="AF2825" s="8"/>
      <c r="AG2825" s="8"/>
      <c r="AH2825" s="9"/>
      <c r="AI2825" s="8"/>
      <c r="AJ2825" s="8"/>
      <c r="AK2825" s="9"/>
    </row>
    <row r="2826" spans="32:37" x14ac:dyDescent="0.3">
      <c r="AF2826" s="8"/>
      <c r="AG2826" s="8"/>
      <c r="AH2826" s="9"/>
      <c r="AI2826" s="8"/>
      <c r="AJ2826" s="8"/>
      <c r="AK2826" s="9"/>
    </row>
    <row r="2827" spans="32:37" x14ac:dyDescent="0.3">
      <c r="AF2827" s="8"/>
      <c r="AG2827" s="8"/>
      <c r="AH2827" s="9"/>
      <c r="AI2827" s="8"/>
      <c r="AJ2827" s="8"/>
      <c r="AK2827" s="9"/>
    </row>
    <row r="2828" spans="32:37" x14ac:dyDescent="0.3">
      <c r="AF2828" s="8"/>
      <c r="AG2828" s="8"/>
      <c r="AH2828" s="9"/>
      <c r="AI2828" s="8"/>
      <c r="AJ2828" s="8"/>
      <c r="AK2828" s="9"/>
    </row>
    <row r="2829" spans="32:37" x14ac:dyDescent="0.3">
      <c r="AF2829" s="8"/>
      <c r="AG2829" s="8"/>
      <c r="AH2829" s="9"/>
      <c r="AI2829" s="8"/>
      <c r="AJ2829" s="8"/>
      <c r="AK2829" s="9"/>
    </row>
    <row r="2830" spans="32:37" x14ac:dyDescent="0.3">
      <c r="AF2830" s="8"/>
      <c r="AG2830" s="8"/>
      <c r="AH2830" s="9"/>
      <c r="AI2830" s="8"/>
      <c r="AJ2830" s="8"/>
      <c r="AK2830" s="9"/>
    </row>
    <row r="2831" spans="32:37" x14ac:dyDescent="0.3">
      <c r="AF2831" s="8"/>
      <c r="AG2831" s="8"/>
      <c r="AH2831" s="9"/>
      <c r="AI2831" s="8"/>
      <c r="AJ2831" s="8"/>
      <c r="AK2831" s="9"/>
    </row>
    <row r="2832" spans="32:37" x14ac:dyDescent="0.3">
      <c r="AF2832" s="8"/>
      <c r="AG2832" s="8"/>
      <c r="AH2832" s="9"/>
      <c r="AI2832" s="8"/>
      <c r="AJ2832" s="8"/>
      <c r="AK2832" s="9"/>
    </row>
    <row r="2833" spans="32:37" x14ac:dyDescent="0.3">
      <c r="AF2833" s="8"/>
      <c r="AG2833" s="8"/>
      <c r="AH2833" s="9"/>
      <c r="AI2833" s="8"/>
      <c r="AJ2833" s="8"/>
      <c r="AK2833" s="9"/>
    </row>
    <row r="2834" spans="32:37" x14ac:dyDescent="0.3">
      <c r="AF2834" s="8"/>
      <c r="AG2834" s="8"/>
      <c r="AH2834" s="9"/>
      <c r="AI2834" s="8"/>
      <c r="AJ2834" s="8"/>
      <c r="AK2834" s="9"/>
    </row>
    <row r="2835" spans="32:37" x14ac:dyDescent="0.3">
      <c r="AF2835" s="8"/>
      <c r="AG2835" s="8"/>
      <c r="AH2835" s="9"/>
      <c r="AI2835" s="8"/>
      <c r="AJ2835" s="8"/>
      <c r="AK2835" s="9"/>
    </row>
    <row r="2836" spans="32:37" x14ac:dyDescent="0.3">
      <c r="AF2836" s="8"/>
      <c r="AG2836" s="8"/>
      <c r="AH2836" s="9"/>
      <c r="AI2836" s="8"/>
      <c r="AJ2836" s="8"/>
      <c r="AK2836" s="9"/>
    </row>
    <row r="2837" spans="32:37" x14ac:dyDescent="0.3">
      <c r="AF2837" s="8"/>
      <c r="AG2837" s="8"/>
      <c r="AH2837" s="9"/>
      <c r="AI2837" s="8"/>
      <c r="AJ2837" s="8"/>
      <c r="AK2837" s="9"/>
    </row>
    <row r="2838" spans="32:37" x14ac:dyDescent="0.3">
      <c r="AF2838" s="8"/>
      <c r="AG2838" s="8"/>
      <c r="AH2838" s="9"/>
      <c r="AI2838" s="8"/>
      <c r="AJ2838" s="8"/>
      <c r="AK2838" s="9"/>
    </row>
    <row r="2839" spans="32:37" x14ac:dyDescent="0.3">
      <c r="AF2839" s="8"/>
      <c r="AG2839" s="8"/>
      <c r="AH2839" s="9"/>
      <c r="AI2839" s="8"/>
      <c r="AJ2839" s="8"/>
      <c r="AK2839" s="9"/>
    </row>
    <row r="2840" spans="32:37" x14ac:dyDescent="0.3">
      <c r="AF2840" s="8"/>
      <c r="AG2840" s="8"/>
      <c r="AH2840" s="9"/>
      <c r="AI2840" s="8"/>
      <c r="AJ2840" s="8"/>
      <c r="AK2840" s="9"/>
    </row>
    <row r="2841" spans="32:37" x14ac:dyDescent="0.3">
      <c r="AF2841" s="8"/>
      <c r="AG2841" s="8"/>
      <c r="AH2841" s="9"/>
      <c r="AI2841" s="8"/>
      <c r="AJ2841" s="8"/>
      <c r="AK2841" s="9"/>
    </row>
    <row r="2842" spans="32:37" x14ac:dyDescent="0.3">
      <c r="AF2842" s="8"/>
      <c r="AG2842" s="8"/>
      <c r="AH2842" s="9"/>
      <c r="AI2842" s="8"/>
      <c r="AJ2842" s="8"/>
      <c r="AK2842" s="9"/>
    </row>
    <row r="2843" spans="32:37" x14ac:dyDescent="0.3">
      <c r="AF2843" s="8"/>
      <c r="AG2843" s="8"/>
      <c r="AH2843" s="9"/>
      <c r="AI2843" s="8"/>
      <c r="AJ2843" s="8"/>
      <c r="AK2843" s="9"/>
    </row>
    <row r="2844" spans="32:37" x14ac:dyDescent="0.3">
      <c r="AF2844" s="8"/>
      <c r="AG2844" s="8"/>
      <c r="AH2844" s="9"/>
      <c r="AI2844" s="8"/>
      <c r="AJ2844" s="8"/>
      <c r="AK2844" s="9"/>
    </row>
    <row r="2845" spans="32:37" x14ac:dyDescent="0.3">
      <c r="AF2845" s="8"/>
      <c r="AG2845" s="8"/>
      <c r="AH2845" s="9"/>
      <c r="AI2845" s="8"/>
      <c r="AJ2845" s="8"/>
      <c r="AK2845" s="9"/>
    </row>
    <row r="2846" spans="32:37" x14ac:dyDescent="0.3">
      <c r="AF2846" s="8"/>
      <c r="AG2846" s="8"/>
      <c r="AH2846" s="9"/>
      <c r="AI2846" s="8"/>
      <c r="AJ2846" s="8"/>
      <c r="AK2846" s="9"/>
    </row>
    <row r="2847" spans="32:37" x14ac:dyDescent="0.3">
      <c r="AF2847" s="8"/>
      <c r="AG2847" s="8"/>
      <c r="AH2847" s="9"/>
      <c r="AI2847" s="8"/>
      <c r="AJ2847" s="8"/>
      <c r="AK2847" s="9"/>
    </row>
    <row r="2848" spans="32:37" x14ac:dyDescent="0.3">
      <c r="AF2848" s="8"/>
      <c r="AG2848" s="8"/>
      <c r="AH2848" s="9"/>
      <c r="AI2848" s="8"/>
      <c r="AJ2848" s="8"/>
      <c r="AK2848" s="9"/>
    </row>
    <row r="2849" spans="32:37" x14ac:dyDescent="0.3">
      <c r="AF2849" s="8"/>
      <c r="AG2849" s="8"/>
      <c r="AH2849" s="9"/>
      <c r="AI2849" s="8"/>
      <c r="AJ2849" s="8"/>
      <c r="AK2849" s="9"/>
    </row>
    <row r="2850" spans="32:37" x14ac:dyDescent="0.3">
      <c r="AF2850" s="8"/>
      <c r="AG2850" s="8"/>
      <c r="AH2850" s="9"/>
      <c r="AI2850" s="8"/>
      <c r="AJ2850" s="8"/>
      <c r="AK2850" s="9"/>
    </row>
    <row r="2851" spans="32:37" x14ac:dyDescent="0.3">
      <c r="AF2851" s="8"/>
      <c r="AG2851" s="8"/>
      <c r="AH2851" s="9"/>
      <c r="AI2851" s="8"/>
      <c r="AJ2851" s="8"/>
      <c r="AK2851" s="9"/>
    </row>
    <row r="2852" spans="32:37" x14ac:dyDescent="0.3">
      <c r="AF2852" s="8"/>
      <c r="AG2852" s="8"/>
      <c r="AH2852" s="9"/>
      <c r="AI2852" s="8"/>
      <c r="AJ2852" s="8"/>
      <c r="AK2852" s="9"/>
    </row>
    <row r="2853" spans="32:37" x14ac:dyDescent="0.3">
      <c r="AF2853" s="8"/>
      <c r="AG2853" s="8"/>
      <c r="AH2853" s="9"/>
      <c r="AI2853" s="8"/>
      <c r="AJ2853" s="8"/>
      <c r="AK2853" s="9"/>
    </row>
    <row r="2854" spans="32:37" x14ac:dyDescent="0.3">
      <c r="AF2854" s="8"/>
      <c r="AG2854" s="8"/>
      <c r="AH2854" s="9"/>
      <c r="AI2854" s="8"/>
      <c r="AJ2854" s="8"/>
      <c r="AK2854" s="9"/>
    </row>
    <row r="2855" spans="32:37" x14ac:dyDescent="0.3">
      <c r="AF2855" s="8"/>
      <c r="AG2855" s="8"/>
      <c r="AH2855" s="9"/>
      <c r="AI2855" s="8"/>
      <c r="AJ2855" s="8"/>
      <c r="AK2855" s="9"/>
    </row>
    <row r="2856" spans="32:37" x14ac:dyDescent="0.3">
      <c r="AF2856" s="8"/>
      <c r="AG2856" s="8"/>
      <c r="AH2856" s="9"/>
      <c r="AI2856" s="8"/>
      <c r="AJ2856" s="8"/>
      <c r="AK2856" s="9"/>
    </row>
    <row r="2857" spans="32:37" x14ac:dyDescent="0.3">
      <c r="AF2857" s="8"/>
      <c r="AG2857" s="8"/>
      <c r="AH2857" s="9"/>
      <c r="AI2857" s="8"/>
      <c r="AJ2857" s="8"/>
      <c r="AK2857" s="9"/>
    </row>
    <row r="2858" spans="32:37" x14ac:dyDescent="0.3">
      <c r="AF2858" s="8"/>
      <c r="AG2858" s="8"/>
      <c r="AH2858" s="9"/>
      <c r="AI2858" s="8"/>
      <c r="AJ2858" s="8"/>
      <c r="AK2858" s="9"/>
    </row>
    <row r="2859" spans="32:37" x14ac:dyDescent="0.3">
      <c r="AF2859" s="8"/>
      <c r="AG2859" s="8"/>
      <c r="AH2859" s="9"/>
      <c r="AI2859" s="8"/>
      <c r="AJ2859" s="8"/>
      <c r="AK2859" s="9"/>
    </row>
    <row r="2860" spans="32:37" x14ac:dyDescent="0.3">
      <c r="AF2860" s="8"/>
      <c r="AG2860" s="8"/>
      <c r="AH2860" s="9"/>
      <c r="AI2860" s="8"/>
      <c r="AJ2860" s="8"/>
      <c r="AK2860" s="9"/>
    </row>
    <row r="2861" spans="32:37" x14ac:dyDescent="0.3">
      <c r="AF2861" s="8"/>
      <c r="AG2861" s="8"/>
      <c r="AH2861" s="9"/>
      <c r="AI2861" s="8"/>
      <c r="AJ2861" s="8"/>
      <c r="AK2861" s="9"/>
    </row>
    <row r="2862" spans="32:37" x14ac:dyDescent="0.3">
      <c r="AF2862" s="8"/>
      <c r="AG2862" s="8"/>
      <c r="AH2862" s="9"/>
      <c r="AI2862" s="8"/>
      <c r="AJ2862" s="8"/>
      <c r="AK2862" s="9"/>
    </row>
    <row r="2863" spans="32:37" x14ac:dyDescent="0.3">
      <c r="AF2863" s="8"/>
      <c r="AG2863" s="8"/>
      <c r="AH2863" s="9"/>
      <c r="AI2863" s="8"/>
      <c r="AJ2863" s="8"/>
      <c r="AK2863" s="9"/>
    </row>
    <row r="2864" spans="32:37" x14ac:dyDescent="0.3">
      <c r="AF2864" s="8"/>
      <c r="AG2864" s="8"/>
      <c r="AH2864" s="9"/>
      <c r="AI2864" s="8"/>
      <c r="AJ2864" s="8"/>
      <c r="AK2864" s="9"/>
    </row>
    <row r="2865" spans="32:37" x14ac:dyDescent="0.3">
      <c r="AF2865" s="8"/>
      <c r="AG2865" s="8"/>
      <c r="AH2865" s="9"/>
      <c r="AI2865" s="8"/>
      <c r="AJ2865" s="8"/>
      <c r="AK2865" s="9"/>
    </row>
    <row r="2866" spans="32:37" x14ac:dyDescent="0.3">
      <c r="AF2866" s="8"/>
      <c r="AG2866" s="8"/>
      <c r="AH2866" s="9"/>
      <c r="AI2866" s="8"/>
      <c r="AJ2866" s="8"/>
      <c r="AK2866" s="9"/>
    </row>
    <row r="2867" spans="32:37" x14ac:dyDescent="0.3">
      <c r="AF2867" s="8"/>
      <c r="AG2867" s="8"/>
      <c r="AH2867" s="9"/>
      <c r="AI2867" s="8"/>
      <c r="AJ2867" s="8"/>
      <c r="AK2867" s="9"/>
    </row>
    <row r="2868" spans="32:37" x14ac:dyDescent="0.3">
      <c r="AF2868" s="8"/>
      <c r="AG2868" s="8"/>
      <c r="AH2868" s="9"/>
      <c r="AI2868" s="8"/>
      <c r="AJ2868" s="8"/>
      <c r="AK2868" s="9"/>
    </row>
    <row r="2869" spans="32:37" x14ac:dyDescent="0.3">
      <c r="AF2869" s="8"/>
      <c r="AG2869" s="8"/>
      <c r="AH2869" s="9"/>
      <c r="AI2869" s="8"/>
      <c r="AJ2869" s="8"/>
      <c r="AK2869" s="9"/>
    </row>
    <row r="2870" spans="32:37" x14ac:dyDescent="0.3">
      <c r="AF2870" s="8"/>
      <c r="AG2870" s="8"/>
      <c r="AH2870" s="9"/>
      <c r="AI2870" s="8"/>
      <c r="AJ2870" s="8"/>
      <c r="AK2870" s="9"/>
    </row>
    <row r="2871" spans="32:37" x14ac:dyDescent="0.3">
      <c r="AF2871" s="8"/>
      <c r="AG2871" s="8"/>
      <c r="AH2871" s="9"/>
      <c r="AI2871" s="8"/>
      <c r="AJ2871" s="8"/>
      <c r="AK2871" s="9"/>
    </row>
    <row r="2872" spans="32:37" x14ac:dyDescent="0.3">
      <c r="AF2872" s="8"/>
      <c r="AG2872" s="8"/>
      <c r="AH2872" s="9"/>
      <c r="AI2872" s="8"/>
      <c r="AJ2872" s="8"/>
      <c r="AK2872" s="9"/>
    </row>
    <row r="2873" spans="32:37" x14ac:dyDescent="0.3">
      <c r="AF2873" s="8"/>
      <c r="AG2873" s="8"/>
      <c r="AH2873" s="9"/>
      <c r="AI2873" s="8"/>
      <c r="AJ2873" s="8"/>
      <c r="AK2873" s="9"/>
    </row>
    <row r="2874" spans="32:37" x14ac:dyDescent="0.3">
      <c r="AF2874" s="8"/>
      <c r="AG2874" s="8"/>
      <c r="AH2874" s="9"/>
      <c r="AI2874" s="8"/>
      <c r="AJ2874" s="8"/>
      <c r="AK2874" s="9"/>
    </row>
    <row r="2875" spans="32:37" x14ac:dyDescent="0.3">
      <c r="AF2875" s="8"/>
      <c r="AG2875" s="8"/>
      <c r="AH2875" s="9"/>
      <c r="AI2875" s="8"/>
      <c r="AJ2875" s="8"/>
      <c r="AK2875" s="9"/>
    </row>
    <row r="2876" spans="32:37" x14ac:dyDescent="0.3">
      <c r="AF2876" s="8"/>
      <c r="AG2876" s="8"/>
      <c r="AH2876" s="9"/>
      <c r="AI2876" s="8"/>
      <c r="AJ2876" s="8"/>
      <c r="AK2876" s="9"/>
    </row>
    <row r="2877" spans="32:37" x14ac:dyDescent="0.3">
      <c r="AF2877" s="8"/>
      <c r="AG2877" s="8"/>
      <c r="AH2877" s="9"/>
      <c r="AI2877" s="8"/>
      <c r="AJ2877" s="8"/>
      <c r="AK2877" s="9"/>
    </row>
    <row r="2878" spans="32:37" x14ac:dyDescent="0.3">
      <c r="AF2878" s="8"/>
      <c r="AG2878" s="8"/>
      <c r="AH2878" s="9"/>
      <c r="AI2878" s="8"/>
      <c r="AJ2878" s="8"/>
      <c r="AK2878" s="9"/>
    </row>
    <row r="2879" spans="32:37" x14ac:dyDescent="0.3">
      <c r="AF2879" s="8"/>
      <c r="AG2879" s="8"/>
      <c r="AH2879" s="9"/>
      <c r="AI2879" s="8"/>
      <c r="AJ2879" s="8"/>
      <c r="AK2879" s="9"/>
    </row>
    <row r="2880" spans="32:37" x14ac:dyDescent="0.3">
      <c r="AF2880" s="8"/>
      <c r="AG2880" s="8"/>
      <c r="AH2880" s="9"/>
      <c r="AI2880" s="8"/>
      <c r="AJ2880" s="8"/>
      <c r="AK2880" s="9"/>
    </row>
    <row r="2881" spans="32:37" x14ac:dyDescent="0.3">
      <c r="AF2881" s="8"/>
      <c r="AG2881" s="8"/>
      <c r="AH2881" s="9"/>
      <c r="AI2881" s="8"/>
      <c r="AJ2881" s="8"/>
      <c r="AK2881" s="9"/>
    </row>
    <row r="2882" spans="32:37" x14ac:dyDescent="0.3">
      <c r="AF2882" s="8"/>
      <c r="AG2882" s="8"/>
      <c r="AH2882" s="9"/>
      <c r="AI2882" s="8"/>
      <c r="AJ2882" s="8"/>
      <c r="AK2882" s="9"/>
    </row>
    <row r="2883" spans="32:37" x14ac:dyDescent="0.3">
      <c r="AF2883" s="8"/>
      <c r="AG2883" s="8"/>
      <c r="AH2883" s="9"/>
      <c r="AI2883" s="8"/>
      <c r="AJ2883" s="8"/>
      <c r="AK2883" s="9"/>
    </row>
    <row r="2884" spans="32:37" x14ac:dyDescent="0.3">
      <c r="AF2884" s="8"/>
      <c r="AG2884" s="8"/>
      <c r="AH2884" s="9"/>
      <c r="AI2884" s="8"/>
      <c r="AJ2884" s="8"/>
      <c r="AK2884" s="9"/>
    </row>
    <row r="2885" spans="32:37" x14ac:dyDescent="0.3">
      <c r="AF2885" s="8"/>
      <c r="AG2885" s="8"/>
      <c r="AH2885" s="9"/>
      <c r="AI2885" s="8"/>
      <c r="AJ2885" s="8"/>
      <c r="AK2885" s="9"/>
    </row>
    <row r="2886" spans="32:37" x14ac:dyDescent="0.3">
      <c r="AF2886" s="8"/>
      <c r="AG2886" s="8"/>
      <c r="AH2886" s="9"/>
      <c r="AI2886" s="8"/>
      <c r="AJ2886" s="8"/>
      <c r="AK2886" s="9"/>
    </row>
    <row r="2887" spans="32:37" x14ac:dyDescent="0.3">
      <c r="AF2887" s="8"/>
      <c r="AG2887" s="8"/>
      <c r="AH2887" s="9"/>
      <c r="AI2887" s="8"/>
      <c r="AJ2887" s="8"/>
      <c r="AK2887" s="9"/>
    </row>
    <row r="2888" spans="32:37" x14ac:dyDescent="0.3">
      <c r="AF2888" s="8"/>
      <c r="AG2888" s="8"/>
      <c r="AH2888" s="9"/>
      <c r="AI2888" s="8"/>
      <c r="AJ2888" s="8"/>
      <c r="AK2888" s="9"/>
    </row>
    <row r="2889" spans="32:37" x14ac:dyDescent="0.3">
      <c r="AF2889" s="8"/>
      <c r="AG2889" s="8"/>
      <c r="AH2889" s="9"/>
      <c r="AI2889" s="8"/>
      <c r="AJ2889" s="8"/>
      <c r="AK2889" s="9"/>
    </row>
    <row r="2890" spans="32:37" x14ac:dyDescent="0.3">
      <c r="AF2890" s="8"/>
      <c r="AG2890" s="8"/>
      <c r="AH2890" s="9"/>
      <c r="AI2890" s="8"/>
      <c r="AJ2890" s="8"/>
      <c r="AK2890" s="9"/>
    </row>
    <row r="2891" spans="32:37" x14ac:dyDescent="0.3">
      <c r="AF2891" s="8"/>
      <c r="AG2891" s="8"/>
      <c r="AH2891" s="9"/>
      <c r="AI2891" s="8"/>
      <c r="AJ2891" s="8"/>
      <c r="AK2891" s="9"/>
    </row>
    <row r="2892" spans="32:37" x14ac:dyDescent="0.3">
      <c r="AF2892" s="8"/>
      <c r="AG2892" s="8"/>
      <c r="AH2892" s="9"/>
      <c r="AI2892" s="8"/>
      <c r="AJ2892" s="8"/>
      <c r="AK2892" s="9"/>
    </row>
    <row r="2893" spans="32:37" x14ac:dyDescent="0.3">
      <c r="AF2893" s="8"/>
      <c r="AG2893" s="8"/>
      <c r="AH2893" s="9"/>
      <c r="AI2893" s="8"/>
      <c r="AJ2893" s="8"/>
      <c r="AK2893" s="9"/>
    </row>
    <row r="2894" spans="32:37" x14ac:dyDescent="0.3">
      <c r="AF2894" s="8"/>
      <c r="AG2894" s="8"/>
      <c r="AH2894" s="9"/>
      <c r="AI2894" s="8"/>
      <c r="AJ2894" s="8"/>
      <c r="AK2894" s="9"/>
    </row>
    <row r="2895" spans="32:37" x14ac:dyDescent="0.3">
      <c r="AF2895" s="8"/>
      <c r="AG2895" s="8"/>
      <c r="AH2895" s="9"/>
      <c r="AI2895" s="8"/>
      <c r="AJ2895" s="8"/>
      <c r="AK2895" s="9"/>
    </row>
    <row r="2896" spans="32:37" x14ac:dyDescent="0.3">
      <c r="AF2896" s="8"/>
      <c r="AG2896" s="8"/>
      <c r="AH2896" s="9"/>
      <c r="AI2896" s="8"/>
      <c r="AJ2896" s="8"/>
      <c r="AK2896" s="9"/>
    </row>
    <row r="2897" spans="32:37" x14ac:dyDescent="0.3">
      <c r="AF2897" s="8"/>
      <c r="AG2897" s="8"/>
      <c r="AH2897" s="9"/>
      <c r="AI2897" s="8"/>
      <c r="AJ2897" s="8"/>
      <c r="AK2897" s="9"/>
    </row>
    <row r="2898" spans="32:37" x14ac:dyDescent="0.3">
      <c r="AF2898" s="8"/>
      <c r="AG2898" s="8"/>
      <c r="AH2898" s="9"/>
      <c r="AI2898" s="8"/>
      <c r="AJ2898" s="8"/>
      <c r="AK2898" s="9"/>
    </row>
    <row r="2899" spans="32:37" x14ac:dyDescent="0.3">
      <c r="AF2899" s="8"/>
      <c r="AG2899" s="8"/>
      <c r="AH2899" s="9"/>
      <c r="AI2899" s="8"/>
      <c r="AJ2899" s="8"/>
      <c r="AK2899" s="9"/>
    </row>
    <row r="2900" spans="32:37" x14ac:dyDescent="0.3">
      <c r="AF2900" s="8"/>
      <c r="AG2900" s="8"/>
      <c r="AH2900" s="9"/>
      <c r="AI2900" s="8"/>
      <c r="AJ2900" s="8"/>
      <c r="AK2900" s="9"/>
    </row>
    <row r="2901" spans="32:37" x14ac:dyDescent="0.3">
      <c r="AF2901" s="8"/>
      <c r="AG2901" s="8"/>
      <c r="AH2901" s="9"/>
      <c r="AI2901" s="8"/>
      <c r="AJ2901" s="8"/>
      <c r="AK2901" s="9"/>
    </row>
    <row r="2902" spans="32:37" x14ac:dyDescent="0.3">
      <c r="AF2902" s="8"/>
      <c r="AG2902" s="8"/>
      <c r="AH2902" s="9"/>
      <c r="AI2902" s="8"/>
      <c r="AJ2902" s="8"/>
      <c r="AK2902" s="9"/>
    </row>
    <row r="2903" spans="32:37" x14ac:dyDescent="0.3">
      <c r="AF2903" s="8"/>
      <c r="AG2903" s="8"/>
      <c r="AH2903" s="9"/>
      <c r="AI2903" s="8"/>
      <c r="AJ2903" s="8"/>
      <c r="AK2903" s="9"/>
    </row>
    <row r="2904" spans="32:37" x14ac:dyDescent="0.3">
      <c r="AF2904" s="8"/>
      <c r="AG2904" s="8"/>
      <c r="AH2904" s="9"/>
      <c r="AI2904" s="8"/>
      <c r="AJ2904" s="8"/>
      <c r="AK2904" s="9"/>
    </row>
    <row r="2905" spans="32:37" x14ac:dyDescent="0.3">
      <c r="AF2905" s="8"/>
      <c r="AG2905" s="8"/>
      <c r="AH2905" s="9"/>
      <c r="AI2905" s="8"/>
      <c r="AJ2905" s="8"/>
      <c r="AK2905" s="9"/>
    </row>
    <row r="2906" spans="32:37" x14ac:dyDescent="0.3">
      <c r="AF2906" s="8"/>
      <c r="AG2906" s="8"/>
      <c r="AH2906" s="9"/>
      <c r="AI2906" s="8"/>
      <c r="AJ2906" s="8"/>
      <c r="AK2906" s="9"/>
    </row>
    <row r="2907" spans="32:37" x14ac:dyDescent="0.3">
      <c r="AF2907" s="8"/>
      <c r="AG2907" s="8"/>
      <c r="AH2907" s="9"/>
      <c r="AI2907" s="8"/>
      <c r="AJ2907" s="8"/>
      <c r="AK2907" s="9"/>
    </row>
    <row r="2908" spans="32:37" x14ac:dyDescent="0.3">
      <c r="AF2908" s="8"/>
      <c r="AG2908" s="8"/>
      <c r="AH2908" s="9"/>
      <c r="AI2908" s="8"/>
      <c r="AJ2908" s="8"/>
      <c r="AK2908" s="9"/>
    </row>
    <row r="2909" spans="32:37" x14ac:dyDescent="0.3">
      <c r="AF2909" s="8"/>
      <c r="AG2909" s="8"/>
      <c r="AH2909" s="9"/>
      <c r="AI2909" s="8"/>
      <c r="AJ2909" s="8"/>
      <c r="AK2909" s="9"/>
    </row>
    <row r="2910" spans="32:37" x14ac:dyDescent="0.3">
      <c r="AF2910" s="8"/>
      <c r="AG2910" s="8"/>
      <c r="AH2910" s="9"/>
      <c r="AI2910" s="8"/>
      <c r="AJ2910" s="8"/>
      <c r="AK2910" s="9"/>
    </row>
    <row r="2911" spans="32:37" x14ac:dyDescent="0.3">
      <c r="AF2911" s="8"/>
      <c r="AG2911" s="8"/>
      <c r="AH2911" s="9"/>
      <c r="AI2911" s="8"/>
      <c r="AJ2911" s="8"/>
      <c r="AK2911" s="9"/>
    </row>
    <row r="2912" spans="32:37" x14ac:dyDescent="0.3">
      <c r="AF2912" s="8"/>
      <c r="AG2912" s="8"/>
      <c r="AH2912" s="9"/>
      <c r="AI2912" s="8"/>
      <c r="AJ2912" s="8"/>
      <c r="AK2912" s="9"/>
    </row>
    <row r="2913" spans="32:37" x14ac:dyDescent="0.3">
      <c r="AF2913" s="8"/>
      <c r="AG2913" s="8"/>
      <c r="AH2913" s="9"/>
      <c r="AI2913" s="8"/>
      <c r="AJ2913" s="8"/>
      <c r="AK2913" s="9"/>
    </row>
    <row r="2914" spans="32:37" x14ac:dyDescent="0.3">
      <c r="AF2914" s="8"/>
      <c r="AG2914" s="8"/>
      <c r="AH2914" s="9"/>
      <c r="AI2914" s="8"/>
      <c r="AJ2914" s="8"/>
      <c r="AK2914" s="9"/>
    </row>
    <row r="2915" spans="32:37" x14ac:dyDescent="0.3">
      <c r="AF2915" s="8"/>
      <c r="AG2915" s="8"/>
      <c r="AH2915" s="9"/>
      <c r="AI2915" s="8"/>
      <c r="AJ2915" s="8"/>
      <c r="AK2915" s="9"/>
    </row>
    <row r="2916" spans="32:37" x14ac:dyDescent="0.3">
      <c r="AF2916" s="8"/>
      <c r="AG2916" s="8"/>
      <c r="AH2916" s="9"/>
      <c r="AI2916" s="8"/>
      <c r="AJ2916" s="8"/>
      <c r="AK2916" s="9"/>
    </row>
    <row r="2917" spans="32:37" x14ac:dyDescent="0.3">
      <c r="AF2917" s="8"/>
      <c r="AG2917" s="8"/>
      <c r="AH2917" s="9"/>
      <c r="AI2917" s="8"/>
      <c r="AJ2917" s="8"/>
      <c r="AK2917" s="9"/>
    </row>
    <row r="2918" spans="32:37" x14ac:dyDescent="0.3">
      <c r="AF2918" s="8"/>
      <c r="AG2918" s="8"/>
      <c r="AH2918" s="9"/>
      <c r="AI2918" s="8"/>
      <c r="AJ2918" s="8"/>
      <c r="AK2918" s="9"/>
    </row>
    <row r="2919" spans="32:37" x14ac:dyDescent="0.3">
      <c r="AF2919" s="8"/>
      <c r="AG2919" s="8"/>
      <c r="AH2919" s="9"/>
      <c r="AI2919" s="8"/>
      <c r="AJ2919" s="8"/>
      <c r="AK2919" s="9"/>
    </row>
    <row r="2920" spans="32:37" x14ac:dyDescent="0.3">
      <c r="AF2920" s="8"/>
      <c r="AG2920" s="8"/>
      <c r="AH2920" s="9"/>
      <c r="AI2920" s="8"/>
      <c r="AJ2920" s="8"/>
      <c r="AK2920" s="9"/>
    </row>
    <row r="2921" spans="32:37" x14ac:dyDescent="0.3">
      <c r="AF2921" s="8"/>
      <c r="AG2921" s="8"/>
      <c r="AH2921" s="9"/>
      <c r="AI2921" s="8"/>
      <c r="AJ2921" s="8"/>
      <c r="AK2921" s="9"/>
    </row>
    <row r="2922" spans="32:37" x14ac:dyDescent="0.3">
      <c r="AF2922" s="8"/>
      <c r="AG2922" s="8"/>
      <c r="AH2922" s="9"/>
      <c r="AI2922" s="8"/>
      <c r="AJ2922" s="8"/>
      <c r="AK2922" s="9"/>
    </row>
    <row r="2923" spans="32:37" x14ac:dyDescent="0.3">
      <c r="AF2923" s="8"/>
      <c r="AG2923" s="8"/>
      <c r="AH2923" s="9"/>
      <c r="AI2923" s="8"/>
      <c r="AJ2923" s="8"/>
      <c r="AK2923" s="9"/>
    </row>
    <row r="2924" spans="32:37" x14ac:dyDescent="0.3">
      <c r="AF2924" s="8"/>
      <c r="AG2924" s="8"/>
      <c r="AH2924" s="9"/>
      <c r="AI2924" s="8"/>
      <c r="AJ2924" s="8"/>
      <c r="AK2924" s="9"/>
    </row>
    <row r="2925" spans="32:37" x14ac:dyDescent="0.3">
      <c r="AF2925" s="8"/>
      <c r="AG2925" s="8"/>
      <c r="AH2925" s="9"/>
      <c r="AI2925" s="8"/>
      <c r="AJ2925" s="8"/>
      <c r="AK2925" s="9"/>
    </row>
    <row r="2926" spans="32:37" x14ac:dyDescent="0.3">
      <c r="AF2926" s="8"/>
      <c r="AG2926" s="8"/>
      <c r="AH2926" s="9"/>
      <c r="AI2926" s="8"/>
      <c r="AJ2926" s="8"/>
      <c r="AK2926" s="9"/>
    </row>
    <row r="2927" spans="32:37" x14ac:dyDescent="0.3">
      <c r="AF2927" s="8"/>
      <c r="AG2927" s="8"/>
      <c r="AH2927" s="9"/>
      <c r="AI2927" s="8"/>
      <c r="AJ2927" s="8"/>
      <c r="AK2927" s="9"/>
    </row>
    <row r="2928" spans="32:37" x14ac:dyDescent="0.3">
      <c r="AF2928" s="8"/>
      <c r="AG2928" s="8"/>
      <c r="AH2928" s="9"/>
      <c r="AI2928" s="8"/>
      <c r="AJ2928" s="8"/>
      <c r="AK2928" s="9"/>
    </row>
    <row r="2929" spans="32:37" x14ac:dyDescent="0.3">
      <c r="AF2929" s="8"/>
      <c r="AG2929" s="8"/>
      <c r="AH2929" s="9"/>
      <c r="AI2929" s="8"/>
      <c r="AJ2929" s="8"/>
      <c r="AK2929" s="9"/>
    </row>
    <row r="2930" spans="32:37" x14ac:dyDescent="0.3">
      <c r="AF2930" s="8"/>
      <c r="AG2930" s="8"/>
      <c r="AH2930" s="9"/>
      <c r="AI2930" s="8"/>
      <c r="AJ2930" s="8"/>
      <c r="AK2930" s="9"/>
    </row>
    <row r="2931" spans="32:37" x14ac:dyDescent="0.3">
      <c r="AF2931" s="8"/>
      <c r="AG2931" s="8"/>
      <c r="AH2931" s="9"/>
      <c r="AI2931" s="8"/>
      <c r="AJ2931" s="8"/>
      <c r="AK2931" s="9"/>
    </row>
    <row r="2932" spans="32:37" x14ac:dyDescent="0.3">
      <c r="AF2932" s="8"/>
      <c r="AG2932" s="8"/>
      <c r="AH2932" s="9"/>
      <c r="AI2932" s="8"/>
      <c r="AJ2932" s="8"/>
      <c r="AK2932" s="9"/>
    </row>
    <row r="2933" spans="32:37" x14ac:dyDescent="0.3">
      <c r="AF2933" s="8"/>
      <c r="AG2933" s="8"/>
      <c r="AH2933" s="9"/>
      <c r="AI2933" s="8"/>
      <c r="AJ2933" s="8"/>
      <c r="AK2933" s="9"/>
    </row>
    <row r="2934" spans="32:37" x14ac:dyDescent="0.3">
      <c r="AF2934" s="8"/>
      <c r="AG2934" s="8"/>
      <c r="AH2934" s="9"/>
      <c r="AI2934" s="8"/>
      <c r="AJ2934" s="8"/>
      <c r="AK2934" s="9"/>
    </row>
    <row r="2935" spans="32:37" x14ac:dyDescent="0.3">
      <c r="AF2935" s="8"/>
      <c r="AG2935" s="8"/>
      <c r="AH2935" s="9"/>
      <c r="AI2935" s="8"/>
      <c r="AJ2935" s="8"/>
      <c r="AK2935" s="9"/>
    </row>
    <row r="2936" spans="32:37" x14ac:dyDescent="0.3">
      <c r="AF2936" s="8"/>
      <c r="AG2936" s="8"/>
      <c r="AH2936" s="9"/>
      <c r="AI2936" s="8"/>
      <c r="AJ2936" s="8"/>
      <c r="AK2936" s="9"/>
    </row>
    <row r="2937" spans="32:37" x14ac:dyDescent="0.3">
      <c r="AF2937" s="8"/>
      <c r="AG2937" s="8"/>
      <c r="AH2937" s="9"/>
      <c r="AI2937" s="8"/>
      <c r="AJ2937" s="8"/>
      <c r="AK2937" s="9"/>
    </row>
    <row r="2938" spans="32:37" x14ac:dyDescent="0.3">
      <c r="AF2938" s="8"/>
      <c r="AG2938" s="8"/>
      <c r="AH2938" s="9"/>
      <c r="AI2938" s="8"/>
      <c r="AJ2938" s="8"/>
      <c r="AK2938" s="9"/>
    </row>
    <row r="2939" spans="32:37" x14ac:dyDescent="0.3">
      <c r="AF2939" s="8"/>
      <c r="AG2939" s="8"/>
      <c r="AH2939" s="9"/>
      <c r="AI2939" s="8"/>
      <c r="AJ2939" s="8"/>
      <c r="AK2939" s="9"/>
    </row>
    <row r="2940" spans="32:37" x14ac:dyDescent="0.3">
      <c r="AF2940" s="8"/>
      <c r="AG2940" s="8"/>
      <c r="AH2940" s="9"/>
      <c r="AI2940" s="8"/>
      <c r="AJ2940" s="8"/>
      <c r="AK2940" s="9"/>
    </row>
    <row r="2941" spans="32:37" x14ac:dyDescent="0.3">
      <c r="AF2941" s="8"/>
      <c r="AG2941" s="8"/>
      <c r="AH2941" s="9"/>
      <c r="AI2941" s="8"/>
      <c r="AJ2941" s="8"/>
      <c r="AK2941" s="9"/>
    </row>
    <row r="2942" spans="32:37" x14ac:dyDescent="0.3">
      <c r="AF2942" s="8"/>
      <c r="AG2942" s="8"/>
      <c r="AH2942" s="9"/>
      <c r="AI2942" s="8"/>
      <c r="AJ2942" s="8"/>
      <c r="AK2942" s="9"/>
    </row>
    <row r="2943" spans="32:37" x14ac:dyDescent="0.3">
      <c r="AF2943" s="8"/>
      <c r="AG2943" s="8"/>
      <c r="AH2943" s="9"/>
      <c r="AI2943" s="8"/>
      <c r="AJ2943" s="8"/>
      <c r="AK2943" s="9"/>
    </row>
    <row r="2944" spans="32:37" x14ac:dyDescent="0.3">
      <c r="AF2944" s="8"/>
      <c r="AG2944" s="8"/>
      <c r="AH2944" s="9"/>
      <c r="AI2944" s="8"/>
      <c r="AJ2944" s="8"/>
      <c r="AK2944" s="9"/>
    </row>
    <row r="2945" spans="32:37" x14ac:dyDescent="0.3">
      <c r="AF2945" s="8"/>
      <c r="AG2945" s="8"/>
      <c r="AH2945" s="9"/>
      <c r="AI2945" s="8"/>
      <c r="AJ2945" s="8"/>
      <c r="AK2945" s="9"/>
    </row>
    <row r="2946" spans="32:37" x14ac:dyDescent="0.3">
      <c r="AF2946" s="8"/>
      <c r="AG2946" s="8"/>
      <c r="AH2946" s="9"/>
      <c r="AI2946" s="8"/>
      <c r="AJ2946" s="8"/>
      <c r="AK2946" s="9"/>
    </row>
    <row r="2947" spans="32:37" x14ac:dyDescent="0.3">
      <c r="AF2947" s="8"/>
      <c r="AG2947" s="8"/>
      <c r="AH2947" s="9"/>
      <c r="AI2947" s="8"/>
      <c r="AJ2947" s="8"/>
      <c r="AK2947" s="9"/>
    </row>
    <row r="2948" spans="32:37" x14ac:dyDescent="0.3">
      <c r="AF2948" s="8"/>
      <c r="AG2948" s="8"/>
      <c r="AH2948" s="9"/>
      <c r="AI2948" s="8"/>
      <c r="AJ2948" s="8"/>
      <c r="AK2948" s="9"/>
    </row>
    <row r="2949" spans="32:37" x14ac:dyDescent="0.3">
      <c r="AF2949" s="8"/>
      <c r="AG2949" s="8"/>
      <c r="AH2949" s="9"/>
      <c r="AI2949" s="8"/>
      <c r="AJ2949" s="8"/>
      <c r="AK2949" s="9"/>
    </row>
    <row r="2950" spans="32:37" x14ac:dyDescent="0.3">
      <c r="AF2950" s="8"/>
      <c r="AG2950" s="8"/>
      <c r="AH2950" s="9"/>
      <c r="AI2950" s="8"/>
      <c r="AJ2950" s="8"/>
      <c r="AK2950" s="9"/>
    </row>
    <row r="2951" spans="32:37" x14ac:dyDescent="0.3">
      <c r="AF2951" s="8"/>
      <c r="AG2951" s="8"/>
      <c r="AH2951" s="9"/>
      <c r="AI2951" s="8"/>
      <c r="AJ2951" s="8"/>
      <c r="AK2951" s="9"/>
    </row>
    <row r="2952" spans="32:37" x14ac:dyDescent="0.3">
      <c r="AF2952" s="8"/>
      <c r="AG2952" s="8"/>
      <c r="AH2952" s="9"/>
      <c r="AI2952" s="8"/>
      <c r="AJ2952" s="8"/>
      <c r="AK2952" s="9"/>
    </row>
    <row r="2953" spans="32:37" x14ac:dyDescent="0.3">
      <c r="AF2953" s="8"/>
      <c r="AG2953" s="8"/>
      <c r="AH2953" s="9"/>
      <c r="AI2953" s="8"/>
      <c r="AJ2953" s="8"/>
      <c r="AK2953" s="9"/>
    </row>
    <row r="2954" spans="32:37" x14ac:dyDescent="0.3">
      <c r="AF2954" s="8"/>
      <c r="AG2954" s="8"/>
      <c r="AH2954" s="9"/>
      <c r="AI2954" s="8"/>
      <c r="AJ2954" s="8"/>
      <c r="AK2954" s="9"/>
    </row>
    <row r="2955" spans="32:37" x14ac:dyDescent="0.3">
      <c r="AF2955" s="8"/>
      <c r="AG2955" s="8"/>
      <c r="AH2955" s="9"/>
      <c r="AI2955" s="8"/>
      <c r="AJ2955" s="8"/>
      <c r="AK2955" s="9"/>
    </row>
    <row r="2956" spans="32:37" x14ac:dyDescent="0.3">
      <c r="AF2956" s="8"/>
      <c r="AG2956" s="8"/>
      <c r="AH2956" s="9"/>
      <c r="AI2956" s="8"/>
      <c r="AJ2956" s="8"/>
      <c r="AK2956" s="9"/>
    </row>
    <row r="2957" spans="32:37" x14ac:dyDescent="0.3">
      <c r="AF2957" s="8"/>
      <c r="AG2957" s="8"/>
      <c r="AH2957" s="9"/>
      <c r="AI2957" s="8"/>
      <c r="AJ2957" s="8"/>
      <c r="AK2957" s="9"/>
    </row>
    <row r="2958" spans="32:37" x14ac:dyDescent="0.3">
      <c r="AF2958" s="8"/>
      <c r="AG2958" s="8"/>
      <c r="AH2958" s="9"/>
      <c r="AI2958" s="8"/>
      <c r="AJ2958" s="8"/>
      <c r="AK2958" s="9"/>
    </row>
    <row r="2959" spans="32:37" x14ac:dyDescent="0.3">
      <c r="AF2959" s="8"/>
      <c r="AG2959" s="8"/>
      <c r="AH2959" s="9"/>
      <c r="AI2959" s="8"/>
      <c r="AJ2959" s="8"/>
      <c r="AK2959" s="9"/>
    </row>
    <row r="2960" spans="32:37" x14ac:dyDescent="0.3">
      <c r="AF2960" s="8"/>
      <c r="AG2960" s="8"/>
      <c r="AH2960" s="9"/>
      <c r="AI2960" s="8"/>
      <c r="AJ2960" s="8"/>
      <c r="AK2960" s="9"/>
    </row>
    <row r="2961" spans="32:37" x14ac:dyDescent="0.3">
      <c r="AF2961" s="8"/>
      <c r="AG2961" s="8"/>
      <c r="AH2961" s="9"/>
      <c r="AI2961" s="8"/>
      <c r="AJ2961" s="8"/>
      <c r="AK2961" s="9"/>
    </row>
    <row r="2962" spans="32:37" x14ac:dyDescent="0.3">
      <c r="AF2962" s="8"/>
      <c r="AG2962" s="8"/>
      <c r="AH2962" s="9"/>
      <c r="AI2962" s="8"/>
      <c r="AJ2962" s="8"/>
      <c r="AK2962" s="9"/>
    </row>
    <row r="2963" spans="32:37" x14ac:dyDescent="0.3">
      <c r="AF2963" s="8"/>
      <c r="AG2963" s="8"/>
      <c r="AH2963" s="9"/>
      <c r="AI2963" s="8"/>
      <c r="AJ2963" s="8"/>
      <c r="AK2963" s="9"/>
    </row>
    <row r="2964" spans="32:37" x14ac:dyDescent="0.3">
      <c r="AF2964" s="8"/>
      <c r="AG2964" s="8"/>
      <c r="AH2964" s="9"/>
      <c r="AI2964" s="8"/>
      <c r="AJ2964" s="8"/>
      <c r="AK2964" s="9"/>
    </row>
    <row r="2965" spans="32:37" x14ac:dyDescent="0.3">
      <c r="AF2965" s="8"/>
      <c r="AG2965" s="8"/>
      <c r="AH2965" s="9"/>
      <c r="AI2965" s="8"/>
      <c r="AJ2965" s="8"/>
      <c r="AK2965" s="9"/>
    </row>
    <row r="2966" spans="32:37" x14ac:dyDescent="0.3">
      <c r="AF2966" s="8"/>
      <c r="AG2966" s="8"/>
      <c r="AH2966" s="9"/>
      <c r="AI2966" s="8"/>
      <c r="AJ2966" s="8"/>
      <c r="AK2966" s="9"/>
    </row>
    <row r="2967" spans="32:37" x14ac:dyDescent="0.3">
      <c r="AF2967" s="8"/>
      <c r="AG2967" s="8"/>
      <c r="AH2967" s="9"/>
      <c r="AI2967" s="8"/>
      <c r="AJ2967" s="8"/>
      <c r="AK2967" s="9"/>
    </row>
    <row r="2968" spans="32:37" x14ac:dyDescent="0.3">
      <c r="AF2968" s="8"/>
      <c r="AG2968" s="8"/>
      <c r="AH2968" s="9"/>
      <c r="AI2968" s="8"/>
      <c r="AJ2968" s="8"/>
      <c r="AK2968" s="9"/>
    </row>
    <row r="2969" spans="32:37" x14ac:dyDescent="0.3">
      <c r="AF2969" s="8"/>
      <c r="AG2969" s="8"/>
      <c r="AH2969" s="9"/>
      <c r="AI2969" s="8"/>
      <c r="AJ2969" s="8"/>
      <c r="AK2969" s="9"/>
    </row>
    <row r="2970" spans="32:37" x14ac:dyDescent="0.3">
      <c r="AF2970" s="8"/>
      <c r="AG2970" s="8"/>
      <c r="AH2970" s="9"/>
      <c r="AI2970" s="8"/>
      <c r="AJ2970" s="8"/>
      <c r="AK2970" s="9"/>
    </row>
    <row r="2971" spans="32:37" x14ac:dyDescent="0.3">
      <c r="AF2971" s="8"/>
      <c r="AG2971" s="8"/>
      <c r="AH2971" s="9"/>
      <c r="AI2971" s="8"/>
      <c r="AJ2971" s="8"/>
      <c r="AK2971" s="9"/>
    </row>
    <row r="2972" spans="32:37" x14ac:dyDescent="0.3">
      <c r="AF2972" s="8"/>
      <c r="AG2972" s="8"/>
      <c r="AH2972" s="9"/>
      <c r="AI2972" s="8"/>
      <c r="AJ2972" s="8"/>
      <c r="AK2972" s="9"/>
    </row>
    <row r="2973" spans="32:37" x14ac:dyDescent="0.3">
      <c r="AF2973" s="8"/>
      <c r="AG2973" s="8"/>
      <c r="AH2973" s="9"/>
      <c r="AI2973" s="8"/>
      <c r="AJ2973" s="8"/>
      <c r="AK2973" s="9"/>
    </row>
    <row r="2974" spans="32:37" x14ac:dyDescent="0.3">
      <c r="AF2974" s="8"/>
      <c r="AG2974" s="8"/>
      <c r="AH2974" s="9"/>
      <c r="AI2974" s="8"/>
      <c r="AJ2974" s="8"/>
      <c r="AK2974" s="9"/>
    </row>
    <row r="2975" spans="32:37" x14ac:dyDescent="0.3">
      <c r="AF2975" s="8"/>
      <c r="AG2975" s="8"/>
      <c r="AH2975" s="9"/>
      <c r="AI2975" s="8"/>
      <c r="AJ2975" s="8"/>
      <c r="AK2975" s="9"/>
    </row>
    <row r="2976" spans="32:37" x14ac:dyDescent="0.3">
      <c r="AF2976" s="8"/>
      <c r="AG2976" s="8"/>
      <c r="AH2976" s="9"/>
      <c r="AI2976" s="8"/>
      <c r="AJ2976" s="8"/>
      <c r="AK2976" s="9"/>
    </row>
    <row r="2977" spans="32:37" x14ac:dyDescent="0.3">
      <c r="AF2977" s="8"/>
      <c r="AG2977" s="8"/>
      <c r="AH2977" s="9"/>
      <c r="AI2977" s="8"/>
      <c r="AJ2977" s="8"/>
      <c r="AK2977" s="9"/>
    </row>
    <row r="2978" spans="32:37" x14ac:dyDescent="0.3">
      <c r="AF2978" s="8"/>
      <c r="AG2978" s="8"/>
      <c r="AH2978" s="9"/>
      <c r="AI2978" s="8"/>
      <c r="AJ2978" s="8"/>
      <c r="AK2978" s="9"/>
    </row>
    <row r="2979" spans="32:37" x14ac:dyDescent="0.3">
      <c r="AF2979" s="8"/>
      <c r="AG2979" s="8"/>
      <c r="AH2979" s="9"/>
      <c r="AI2979" s="8"/>
      <c r="AJ2979" s="8"/>
      <c r="AK2979" s="9"/>
    </row>
    <row r="2980" spans="32:37" x14ac:dyDescent="0.3">
      <c r="AF2980" s="8"/>
      <c r="AG2980" s="8"/>
      <c r="AH2980" s="9"/>
      <c r="AI2980" s="8"/>
      <c r="AJ2980" s="8"/>
      <c r="AK2980" s="9"/>
    </row>
    <row r="2981" spans="32:37" x14ac:dyDescent="0.3">
      <c r="AF2981" s="8"/>
      <c r="AG2981" s="8"/>
      <c r="AH2981" s="9"/>
      <c r="AI2981" s="8"/>
      <c r="AJ2981" s="8"/>
      <c r="AK2981" s="9"/>
    </row>
    <row r="2982" spans="32:37" x14ac:dyDescent="0.3">
      <c r="AF2982" s="8"/>
      <c r="AG2982" s="8"/>
      <c r="AH2982" s="9"/>
      <c r="AI2982" s="8"/>
      <c r="AJ2982" s="8"/>
      <c r="AK2982" s="9"/>
    </row>
    <row r="2983" spans="32:37" x14ac:dyDescent="0.3">
      <c r="AF2983" s="8"/>
      <c r="AG2983" s="8"/>
      <c r="AH2983" s="9"/>
      <c r="AI2983" s="8"/>
      <c r="AJ2983" s="8"/>
      <c r="AK2983" s="9"/>
    </row>
    <row r="2984" spans="32:37" x14ac:dyDescent="0.3">
      <c r="AF2984" s="8"/>
      <c r="AG2984" s="8"/>
      <c r="AH2984" s="9"/>
      <c r="AI2984" s="8"/>
      <c r="AJ2984" s="8"/>
      <c r="AK2984" s="9"/>
    </row>
    <row r="2985" spans="32:37" x14ac:dyDescent="0.3">
      <c r="AF2985" s="8"/>
      <c r="AG2985" s="8"/>
      <c r="AH2985" s="9"/>
      <c r="AI2985" s="8"/>
      <c r="AJ2985" s="8"/>
      <c r="AK2985" s="9"/>
    </row>
    <row r="2986" spans="32:37" x14ac:dyDescent="0.3">
      <c r="AF2986" s="8"/>
      <c r="AG2986" s="8"/>
      <c r="AH2986" s="9"/>
      <c r="AI2986" s="8"/>
      <c r="AJ2986" s="8"/>
      <c r="AK2986" s="9"/>
    </row>
    <row r="2987" spans="32:37" x14ac:dyDescent="0.3">
      <c r="AF2987" s="8"/>
      <c r="AG2987" s="8"/>
      <c r="AH2987" s="9"/>
      <c r="AI2987" s="8"/>
      <c r="AJ2987" s="8"/>
      <c r="AK2987" s="9"/>
    </row>
    <row r="2988" spans="32:37" x14ac:dyDescent="0.3">
      <c r="AF2988" s="8"/>
      <c r="AG2988" s="8"/>
      <c r="AH2988" s="9"/>
      <c r="AI2988" s="8"/>
      <c r="AJ2988" s="8"/>
      <c r="AK2988" s="9"/>
    </row>
    <row r="2989" spans="32:37" x14ac:dyDescent="0.3">
      <c r="AF2989" s="8"/>
      <c r="AG2989" s="8"/>
      <c r="AH2989" s="9"/>
      <c r="AI2989" s="8"/>
      <c r="AJ2989" s="8"/>
      <c r="AK2989" s="9"/>
    </row>
    <row r="2990" spans="32:37" x14ac:dyDescent="0.3">
      <c r="AF2990" s="8"/>
      <c r="AG2990" s="8"/>
      <c r="AH2990" s="9"/>
      <c r="AI2990" s="8"/>
      <c r="AJ2990" s="8"/>
      <c r="AK2990" s="9"/>
    </row>
    <row r="2991" spans="32:37" x14ac:dyDescent="0.3">
      <c r="AF2991" s="8"/>
      <c r="AG2991" s="8"/>
      <c r="AH2991" s="9"/>
      <c r="AI2991" s="8"/>
      <c r="AJ2991" s="8"/>
      <c r="AK2991" s="9"/>
    </row>
    <row r="2992" spans="32:37" x14ac:dyDescent="0.3">
      <c r="AF2992" s="8"/>
      <c r="AG2992" s="8"/>
      <c r="AH2992" s="9"/>
      <c r="AI2992" s="8"/>
      <c r="AJ2992" s="8"/>
      <c r="AK2992" s="9"/>
    </row>
    <row r="2993" spans="32:37" x14ac:dyDescent="0.3">
      <c r="AF2993" s="8"/>
      <c r="AG2993" s="8"/>
      <c r="AH2993" s="9"/>
      <c r="AI2993" s="8"/>
      <c r="AJ2993" s="8"/>
      <c r="AK2993" s="9"/>
    </row>
    <row r="2994" spans="32:37" x14ac:dyDescent="0.3">
      <c r="AF2994" s="8"/>
      <c r="AG2994" s="8"/>
      <c r="AH2994" s="9"/>
      <c r="AI2994" s="8"/>
      <c r="AJ2994" s="8"/>
      <c r="AK2994" s="9"/>
    </row>
    <row r="2995" spans="32:37" x14ac:dyDescent="0.3">
      <c r="AF2995" s="8"/>
      <c r="AG2995" s="8"/>
      <c r="AH2995" s="9"/>
      <c r="AI2995" s="8"/>
      <c r="AJ2995" s="8"/>
      <c r="AK2995" s="9"/>
    </row>
    <row r="2996" spans="32:37" x14ac:dyDescent="0.3">
      <c r="AF2996" s="8"/>
      <c r="AG2996" s="8"/>
      <c r="AH2996" s="9"/>
      <c r="AI2996" s="8"/>
      <c r="AJ2996" s="8"/>
      <c r="AK2996" s="9"/>
    </row>
    <row r="2997" spans="32:37" x14ac:dyDescent="0.3">
      <c r="AF2997" s="8"/>
      <c r="AG2997" s="8"/>
      <c r="AH2997" s="9"/>
      <c r="AI2997" s="8"/>
      <c r="AJ2997" s="8"/>
      <c r="AK2997" s="9"/>
    </row>
    <row r="2998" spans="32:37" x14ac:dyDescent="0.3">
      <c r="AF2998" s="8"/>
      <c r="AG2998" s="8"/>
      <c r="AH2998" s="9"/>
      <c r="AI2998" s="8"/>
      <c r="AJ2998" s="8"/>
      <c r="AK2998" s="9"/>
    </row>
    <row r="2999" spans="32:37" x14ac:dyDescent="0.3">
      <c r="AF2999" s="8"/>
      <c r="AG2999" s="8"/>
      <c r="AH2999" s="9"/>
      <c r="AI2999" s="8"/>
      <c r="AJ2999" s="8"/>
      <c r="AK2999" s="9"/>
    </row>
    <row r="3000" spans="32:37" x14ac:dyDescent="0.3">
      <c r="AF3000" s="8"/>
      <c r="AG3000" s="8"/>
      <c r="AH3000" s="9"/>
      <c r="AI3000" s="8"/>
      <c r="AJ3000" s="8"/>
      <c r="AK3000" s="9"/>
    </row>
    <row r="3001" spans="32:37" x14ac:dyDescent="0.3">
      <c r="AF3001" s="8"/>
      <c r="AG3001" s="8"/>
      <c r="AH3001" s="9"/>
      <c r="AI3001" s="8"/>
      <c r="AJ3001" s="8"/>
      <c r="AK3001" s="9"/>
    </row>
    <row r="3002" spans="32:37" x14ac:dyDescent="0.3">
      <c r="AF3002" s="8"/>
      <c r="AG3002" s="8"/>
      <c r="AH3002" s="9"/>
      <c r="AI3002" s="8"/>
      <c r="AJ3002" s="8"/>
      <c r="AK3002" s="9"/>
    </row>
    <row r="3003" spans="32:37" x14ac:dyDescent="0.3">
      <c r="AF3003" s="8"/>
      <c r="AG3003" s="8"/>
      <c r="AH3003" s="9"/>
      <c r="AI3003" s="8"/>
      <c r="AJ3003" s="8"/>
      <c r="AK3003" s="9"/>
    </row>
    <row r="3004" spans="32:37" x14ac:dyDescent="0.3">
      <c r="AF3004" s="8"/>
      <c r="AG3004" s="8"/>
      <c r="AH3004" s="9"/>
      <c r="AI3004" s="8"/>
      <c r="AJ3004" s="8"/>
      <c r="AK3004" s="9"/>
    </row>
    <row r="3005" spans="32:37" x14ac:dyDescent="0.3">
      <c r="AF3005" s="8"/>
      <c r="AG3005" s="8"/>
      <c r="AH3005" s="9"/>
      <c r="AI3005" s="8"/>
      <c r="AJ3005" s="8"/>
      <c r="AK3005" s="9"/>
    </row>
    <row r="3006" spans="32:37" x14ac:dyDescent="0.3">
      <c r="AF3006" s="8"/>
      <c r="AG3006" s="8"/>
      <c r="AH3006" s="9"/>
      <c r="AI3006" s="8"/>
      <c r="AJ3006" s="8"/>
      <c r="AK3006" s="9"/>
    </row>
    <row r="3007" spans="32:37" x14ac:dyDescent="0.3">
      <c r="AF3007" s="8"/>
      <c r="AG3007" s="8"/>
      <c r="AH3007" s="9"/>
      <c r="AI3007" s="8"/>
      <c r="AJ3007" s="8"/>
      <c r="AK3007" s="9"/>
    </row>
    <row r="3008" spans="32:37" x14ac:dyDescent="0.3">
      <c r="AF3008" s="8"/>
      <c r="AG3008" s="8"/>
      <c r="AH3008" s="9"/>
      <c r="AI3008" s="8"/>
      <c r="AJ3008" s="8"/>
      <c r="AK3008" s="9"/>
    </row>
    <row r="3009" spans="32:37" x14ac:dyDescent="0.3">
      <c r="AF3009" s="8"/>
      <c r="AG3009" s="8"/>
      <c r="AH3009" s="9"/>
      <c r="AI3009" s="8"/>
      <c r="AJ3009" s="8"/>
      <c r="AK3009" s="9"/>
    </row>
    <row r="3010" spans="32:37" x14ac:dyDescent="0.3">
      <c r="AF3010" s="8"/>
      <c r="AG3010" s="8"/>
      <c r="AH3010" s="9"/>
      <c r="AI3010" s="8"/>
      <c r="AJ3010" s="8"/>
      <c r="AK3010" s="9"/>
    </row>
    <row r="3011" spans="32:37" x14ac:dyDescent="0.3">
      <c r="AF3011" s="8"/>
      <c r="AG3011" s="8"/>
      <c r="AH3011" s="9"/>
      <c r="AI3011" s="8"/>
      <c r="AJ3011" s="8"/>
      <c r="AK3011" s="9"/>
    </row>
    <row r="3012" spans="32:37" x14ac:dyDescent="0.3">
      <c r="AF3012" s="8"/>
      <c r="AG3012" s="8"/>
      <c r="AH3012" s="9"/>
      <c r="AI3012" s="8"/>
      <c r="AJ3012" s="8"/>
      <c r="AK3012" s="9"/>
    </row>
    <row r="3013" spans="32:37" x14ac:dyDescent="0.3">
      <c r="AF3013" s="8"/>
      <c r="AG3013" s="8"/>
      <c r="AH3013" s="9"/>
      <c r="AI3013" s="8"/>
      <c r="AJ3013" s="8"/>
      <c r="AK3013" s="9"/>
    </row>
    <row r="3014" spans="32:37" x14ac:dyDescent="0.3">
      <c r="AF3014" s="8"/>
      <c r="AG3014" s="8"/>
      <c r="AH3014" s="9"/>
      <c r="AI3014" s="8"/>
      <c r="AJ3014" s="8"/>
      <c r="AK3014" s="9"/>
    </row>
    <row r="3015" spans="32:37" x14ac:dyDescent="0.3">
      <c r="AF3015" s="8"/>
      <c r="AG3015" s="8"/>
      <c r="AH3015" s="9"/>
      <c r="AI3015" s="8"/>
      <c r="AJ3015" s="8"/>
      <c r="AK3015" s="9"/>
    </row>
    <row r="3016" spans="32:37" x14ac:dyDescent="0.3">
      <c r="AF3016" s="8"/>
      <c r="AG3016" s="8"/>
      <c r="AH3016" s="9"/>
      <c r="AI3016" s="8"/>
      <c r="AJ3016" s="8"/>
      <c r="AK3016" s="9"/>
    </row>
    <row r="3017" spans="32:37" x14ac:dyDescent="0.3">
      <c r="AF3017" s="8"/>
      <c r="AG3017" s="8"/>
      <c r="AH3017" s="9"/>
      <c r="AI3017" s="8"/>
      <c r="AJ3017" s="8"/>
      <c r="AK3017" s="9"/>
    </row>
    <row r="3018" spans="32:37" x14ac:dyDescent="0.3">
      <c r="AF3018" s="8"/>
      <c r="AG3018" s="8"/>
      <c r="AH3018" s="9"/>
      <c r="AI3018" s="8"/>
      <c r="AJ3018" s="8"/>
      <c r="AK3018" s="9"/>
    </row>
    <row r="3019" spans="32:37" x14ac:dyDescent="0.3">
      <c r="AF3019" s="8"/>
      <c r="AG3019" s="8"/>
      <c r="AH3019" s="9"/>
      <c r="AI3019" s="8"/>
      <c r="AJ3019" s="8"/>
      <c r="AK3019" s="9"/>
    </row>
    <row r="3020" spans="32:37" x14ac:dyDescent="0.3">
      <c r="AF3020" s="8"/>
      <c r="AG3020" s="8"/>
      <c r="AH3020" s="9"/>
      <c r="AI3020" s="8"/>
      <c r="AJ3020" s="8"/>
      <c r="AK3020" s="9"/>
    </row>
    <row r="3021" spans="32:37" x14ac:dyDescent="0.3">
      <c r="AF3021" s="8"/>
      <c r="AG3021" s="8"/>
      <c r="AH3021" s="9"/>
      <c r="AI3021" s="8"/>
      <c r="AJ3021" s="8"/>
      <c r="AK3021" s="9"/>
    </row>
    <row r="3022" spans="32:37" x14ac:dyDescent="0.3">
      <c r="AF3022" s="8"/>
      <c r="AG3022" s="8"/>
      <c r="AH3022" s="9"/>
      <c r="AI3022" s="8"/>
      <c r="AJ3022" s="8"/>
      <c r="AK3022" s="9"/>
    </row>
    <row r="3023" spans="32:37" x14ac:dyDescent="0.3">
      <c r="AF3023" s="8"/>
      <c r="AG3023" s="8"/>
      <c r="AH3023" s="9"/>
      <c r="AI3023" s="8"/>
      <c r="AJ3023" s="8"/>
      <c r="AK3023" s="9"/>
    </row>
    <row r="3024" spans="32:37" x14ac:dyDescent="0.3">
      <c r="AF3024" s="8"/>
      <c r="AG3024" s="8"/>
      <c r="AH3024" s="9"/>
      <c r="AI3024" s="8"/>
      <c r="AJ3024" s="8"/>
      <c r="AK3024" s="9"/>
    </row>
    <row r="3025" spans="32:37" x14ac:dyDescent="0.3">
      <c r="AF3025" s="8"/>
      <c r="AG3025" s="8"/>
      <c r="AH3025" s="9"/>
      <c r="AI3025" s="8"/>
      <c r="AJ3025" s="8"/>
      <c r="AK3025" s="9"/>
    </row>
    <row r="3026" spans="32:37" x14ac:dyDescent="0.3">
      <c r="AF3026" s="8"/>
      <c r="AG3026" s="8"/>
      <c r="AH3026" s="9"/>
      <c r="AI3026" s="8"/>
      <c r="AJ3026" s="8"/>
      <c r="AK3026" s="9"/>
    </row>
    <row r="3027" spans="32:37" x14ac:dyDescent="0.3">
      <c r="AF3027" s="8"/>
      <c r="AG3027" s="8"/>
      <c r="AH3027" s="9"/>
      <c r="AI3027" s="8"/>
      <c r="AJ3027" s="8"/>
      <c r="AK3027" s="9"/>
    </row>
    <row r="3028" spans="32:37" x14ac:dyDescent="0.3">
      <c r="AF3028" s="8"/>
      <c r="AG3028" s="8"/>
      <c r="AH3028" s="9"/>
      <c r="AI3028" s="8"/>
      <c r="AJ3028" s="8"/>
      <c r="AK3028" s="9"/>
    </row>
    <row r="3029" spans="32:37" x14ac:dyDescent="0.3">
      <c r="AF3029" s="8"/>
      <c r="AG3029" s="8"/>
      <c r="AH3029" s="9"/>
      <c r="AI3029" s="8"/>
      <c r="AJ3029" s="8"/>
      <c r="AK3029" s="9"/>
    </row>
    <row r="3030" spans="32:37" x14ac:dyDescent="0.3">
      <c r="AF3030" s="8"/>
      <c r="AG3030" s="8"/>
      <c r="AH3030" s="9"/>
      <c r="AI3030" s="8"/>
      <c r="AJ3030" s="8"/>
      <c r="AK3030" s="9"/>
    </row>
    <row r="3031" spans="32:37" x14ac:dyDescent="0.3">
      <c r="AF3031" s="8"/>
      <c r="AG3031" s="8"/>
      <c r="AH3031" s="9"/>
      <c r="AI3031" s="8"/>
      <c r="AJ3031" s="8"/>
      <c r="AK3031" s="9"/>
    </row>
    <row r="3032" spans="32:37" x14ac:dyDescent="0.3">
      <c r="AF3032" s="8"/>
      <c r="AG3032" s="8"/>
      <c r="AH3032" s="9"/>
      <c r="AI3032" s="8"/>
      <c r="AJ3032" s="8"/>
      <c r="AK3032" s="9"/>
    </row>
    <row r="3033" spans="32:37" x14ac:dyDescent="0.3">
      <c r="AF3033" s="8"/>
      <c r="AG3033" s="8"/>
      <c r="AH3033" s="9"/>
      <c r="AI3033" s="8"/>
      <c r="AJ3033" s="8"/>
      <c r="AK3033" s="9"/>
    </row>
    <row r="3034" spans="32:37" x14ac:dyDescent="0.3">
      <c r="AF3034" s="8"/>
      <c r="AG3034" s="8"/>
      <c r="AH3034" s="9"/>
      <c r="AI3034" s="8"/>
      <c r="AJ3034" s="8"/>
      <c r="AK3034" s="9"/>
    </row>
    <row r="3035" spans="32:37" x14ac:dyDescent="0.3">
      <c r="AF3035" s="8"/>
      <c r="AG3035" s="8"/>
      <c r="AH3035" s="9"/>
      <c r="AI3035" s="8"/>
      <c r="AJ3035" s="8"/>
      <c r="AK3035" s="9"/>
    </row>
    <row r="3036" spans="32:37" x14ac:dyDescent="0.3">
      <c r="AF3036" s="8"/>
      <c r="AG3036" s="8"/>
      <c r="AH3036" s="9"/>
      <c r="AI3036" s="8"/>
      <c r="AJ3036" s="8"/>
      <c r="AK3036" s="9"/>
    </row>
    <row r="3037" spans="32:37" x14ac:dyDescent="0.3">
      <c r="AF3037" s="8"/>
      <c r="AG3037" s="8"/>
      <c r="AH3037" s="9"/>
      <c r="AI3037" s="8"/>
      <c r="AJ3037" s="8"/>
      <c r="AK3037" s="9"/>
    </row>
    <row r="3038" spans="32:37" x14ac:dyDescent="0.3">
      <c r="AF3038" s="8"/>
      <c r="AG3038" s="8"/>
      <c r="AH3038" s="9"/>
      <c r="AI3038" s="8"/>
      <c r="AJ3038" s="8"/>
      <c r="AK3038" s="9"/>
    </row>
    <row r="3039" spans="32:37" x14ac:dyDescent="0.3">
      <c r="AF3039" s="8"/>
      <c r="AG3039" s="8"/>
      <c r="AH3039" s="9"/>
      <c r="AI3039" s="8"/>
      <c r="AJ3039" s="8"/>
      <c r="AK3039" s="9"/>
    </row>
    <row r="3040" spans="32:37" x14ac:dyDescent="0.3">
      <c r="AF3040" s="8"/>
      <c r="AG3040" s="8"/>
      <c r="AH3040" s="9"/>
      <c r="AI3040" s="8"/>
      <c r="AJ3040" s="8"/>
      <c r="AK3040" s="9"/>
    </row>
    <row r="3041" spans="32:37" x14ac:dyDescent="0.3">
      <c r="AF3041" s="8"/>
      <c r="AG3041" s="8"/>
      <c r="AH3041" s="9"/>
      <c r="AI3041" s="8"/>
      <c r="AJ3041" s="8"/>
      <c r="AK3041" s="9"/>
    </row>
    <row r="3042" spans="32:37" x14ac:dyDescent="0.3">
      <c r="AF3042" s="8"/>
      <c r="AG3042" s="8"/>
      <c r="AH3042" s="9"/>
      <c r="AI3042" s="8"/>
      <c r="AJ3042" s="8"/>
      <c r="AK3042" s="9"/>
    </row>
    <row r="3043" spans="32:37" x14ac:dyDescent="0.3">
      <c r="AF3043" s="8"/>
      <c r="AG3043" s="8"/>
      <c r="AH3043" s="9"/>
      <c r="AI3043" s="8"/>
      <c r="AJ3043" s="8"/>
      <c r="AK3043" s="9"/>
    </row>
    <row r="3044" spans="32:37" x14ac:dyDescent="0.3">
      <c r="AF3044" s="8"/>
      <c r="AG3044" s="8"/>
      <c r="AH3044" s="9"/>
      <c r="AI3044" s="8"/>
      <c r="AJ3044" s="8"/>
      <c r="AK3044" s="9"/>
    </row>
    <row r="3045" spans="32:37" x14ac:dyDescent="0.3">
      <c r="AF3045" s="8"/>
      <c r="AG3045" s="8"/>
      <c r="AH3045" s="9"/>
      <c r="AI3045" s="8"/>
      <c r="AJ3045" s="8"/>
      <c r="AK3045" s="9"/>
    </row>
    <row r="3046" spans="32:37" x14ac:dyDescent="0.3">
      <c r="AF3046" s="8"/>
      <c r="AG3046" s="8"/>
      <c r="AH3046" s="9"/>
      <c r="AI3046" s="8"/>
      <c r="AJ3046" s="8"/>
      <c r="AK3046" s="9"/>
    </row>
    <row r="3047" spans="32:37" x14ac:dyDescent="0.3">
      <c r="AF3047" s="8"/>
      <c r="AG3047" s="8"/>
      <c r="AH3047" s="9"/>
      <c r="AI3047" s="8"/>
      <c r="AJ3047" s="8"/>
      <c r="AK3047" s="9"/>
    </row>
    <row r="3048" spans="32:37" x14ac:dyDescent="0.3">
      <c r="AF3048" s="8"/>
      <c r="AG3048" s="8"/>
      <c r="AH3048" s="9"/>
      <c r="AI3048" s="8"/>
      <c r="AJ3048" s="8"/>
      <c r="AK3048" s="9"/>
    </row>
    <row r="3049" spans="32:37" x14ac:dyDescent="0.3">
      <c r="AF3049" s="8"/>
      <c r="AG3049" s="8"/>
      <c r="AH3049" s="9"/>
      <c r="AI3049" s="8"/>
      <c r="AJ3049" s="8"/>
      <c r="AK3049" s="9"/>
    </row>
    <row r="3050" spans="32:37" x14ac:dyDescent="0.3">
      <c r="AF3050" s="8"/>
      <c r="AG3050" s="8"/>
      <c r="AH3050" s="9"/>
      <c r="AI3050" s="8"/>
      <c r="AJ3050" s="8"/>
      <c r="AK3050" s="9"/>
    </row>
    <row r="3051" spans="32:37" x14ac:dyDescent="0.3">
      <c r="AF3051" s="8"/>
      <c r="AG3051" s="8"/>
      <c r="AH3051" s="9"/>
      <c r="AI3051" s="8"/>
      <c r="AJ3051" s="8"/>
      <c r="AK3051" s="9"/>
    </row>
    <row r="3052" spans="32:37" x14ac:dyDescent="0.3">
      <c r="AF3052" s="8"/>
      <c r="AG3052" s="8"/>
      <c r="AH3052" s="9"/>
      <c r="AI3052" s="8"/>
      <c r="AJ3052" s="8"/>
      <c r="AK3052" s="9"/>
    </row>
    <row r="3053" spans="32:37" x14ac:dyDescent="0.3">
      <c r="AF3053" s="8"/>
      <c r="AG3053" s="8"/>
      <c r="AH3053" s="9"/>
      <c r="AI3053" s="8"/>
      <c r="AJ3053" s="8"/>
      <c r="AK3053" s="9"/>
    </row>
    <row r="3054" spans="32:37" x14ac:dyDescent="0.3">
      <c r="AF3054" s="8"/>
      <c r="AG3054" s="8"/>
      <c r="AH3054" s="9"/>
      <c r="AI3054" s="8"/>
      <c r="AJ3054" s="8"/>
      <c r="AK3054" s="9"/>
    </row>
    <row r="3055" spans="32:37" x14ac:dyDescent="0.3">
      <c r="AF3055" s="8"/>
      <c r="AG3055" s="8"/>
      <c r="AH3055" s="9"/>
      <c r="AI3055" s="8"/>
      <c r="AJ3055" s="8"/>
      <c r="AK3055" s="9"/>
    </row>
    <row r="3056" spans="32:37" x14ac:dyDescent="0.3">
      <c r="AF3056" s="8"/>
      <c r="AG3056" s="8"/>
      <c r="AH3056" s="9"/>
      <c r="AI3056" s="8"/>
      <c r="AJ3056" s="8"/>
      <c r="AK3056" s="9"/>
    </row>
    <row r="3057" spans="32:37" x14ac:dyDescent="0.3">
      <c r="AF3057" s="8"/>
      <c r="AG3057" s="8"/>
      <c r="AH3057" s="9"/>
      <c r="AI3057" s="8"/>
      <c r="AJ3057" s="8"/>
      <c r="AK3057" s="9"/>
    </row>
    <row r="3058" spans="32:37" x14ac:dyDescent="0.3">
      <c r="AF3058" s="8"/>
      <c r="AG3058" s="8"/>
      <c r="AH3058" s="9"/>
      <c r="AI3058" s="8"/>
      <c r="AJ3058" s="8"/>
      <c r="AK3058" s="9"/>
    </row>
    <row r="3059" spans="32:37" x14ac:dyDescent="0.3">
      <c r="AF3059" s="8"/>
      <c r="AG3059" s="8"/>
      <c r="AH3059" s="9"/>
      <c r="AI3059" s="8"/>
      <c r="AJ3059" s="8"/>
      <c r="AK3059" s="9"/>
    </row>
    <row r="3060" spans="32:37" x14ac:dyDescent="0.3">
      <c r="AF3060" s="8"/>
      <c r="AG3060" s="8"/>
      <c r="AH3060" s="9"/>
      <c r="AI3060" s="8"/>
      <c r="AJ3060" s="8"/>
      <c r="AK3060" s="9"/>
    </row>
    <row r="3061" spans="32:37" x14ac:dyDescent="0.3">
      <c r="AF3061" s="8"/>
      <c r="AG3061" s="8"/>
      <c r="AH3061" s="9"/>
      <c r="AI3061" s="8"/>
      <c r="AJ3061" s="8"/>
      <c r="AK3061" s="9"/>
    </row>
    <row r="3062" spans="32:37" x14ac:dyDescent="0.3">
      <c r="AF3062" s="8"/>
      <c r="AG3062" s="8"/>
      <c r="AH3062" s="9"/>
      <c r="AI3062" s="8"/>
      <c r="AJ3062" s="8"/>
      <c r="AK3062" s="9"/>
    </row>
    <row r="3063" spans="32:37" x14ac:dyDescent="0.3">
      <c r="AF3063" s="8"/>
      <c r="AG3063" s="8"/>
      <c r="AH3063" s="9"/>
      <c r="AI3063" s="8"/>
      <c r="AJ3063" s="8"/>
      <c r="AK3063" s="9"/>
    </row>
    <row r="3064" spans="32:37" x14ac:dyDescent="0.3">
      <c r="AF3064" s="8"/>
      <c r="AG3064" s="8"/>
      <c r="AH3064" s="9"/>
      <c r="AI3064" s="8"/>
      <c r="AJ3064" s="8"/>
      <c r="AK3064" s="9"/>
    </row>
    <row r="3065" spans="32:37" x14ac:dyDescent="0.3">
      <c r="AF3065" s="8"/>
      <c r="AG3065" s="8"/>
      <c r="AH3065" s="9"/>
      <c r="AI3065" s="8"/>
      <c r="AJ3065" s="8"/>
      <c r="AK3065" s="9"/>
    </row>
    <row r="3066" spans="32:37" x14ac:dyDescent="0.3">
      <c r="AF3066" s="8"/>
      <c r="AG3066" s="8"/>
      <c r="AH3066" s="9"/>
      <c r="AI3066" s="8"/>
      <c r="AJ3066" s="8"/>
      <c r="AK3066" s="9"/>
    </row>
    <row r="3067" spans="32:37" x14ac:dyDescent="0.3">
      <c r="AF3067" s="8"/>
      <c r="AG3067" s="8"/>
      <c r="AH3067" s="9"/>
      <c r="AI3067" s="8"/>
      <c r="AJ3067" s="8"/>
      <c r="AK3067" s="9"/>
    </row>
    <row r="3068" spans="32:37" x14ac:dyDescent="0.3">
      <c r="AF3068" s="8"/>
      <c r="AG3068" s="8"/>
      <c r="AH3068" s="9"/>
      <c r="AI3068" s="8"/>
      <c r="AJ3068" s="8"/>
      <c r="AK3068" s="9"/>
    </row>
    <row r="3069" spans="32:37" x14ac:dyDescent="0.3">
      <c r="AF3069" s="8"/>
      <c r="AG3069" s="8"/>
      <c r="AH3069" s="9"/>
      <c r="AI3069" s="8"/>
      <c r="AJ3069" s="8"/>
      <c r="AK3069" s="9"/>
    </row>
    <row r="3070" spans="32:37" x14ac:dyDescent="0.3">
      <c r="AF3070" s="8"/>
      <c r="AG3070" s="8"/>
      <c r="AH3070" s="9"/>
      <c r="AI3070" s="8"/>
      <c r="AJ3070" s="8"/>
      <c r="AK3070" s="9"/>
    </row>
    <row r="3071" spans="32:37" x14ac:dyDescent="0.3">
      <c r="AF3071" s="8"/>
      <c r="AG3071" s="8"/>
      <c r="AH3071" s="9"/>
      <c r="AI3071" s="8"/>
      <c r="AJ3071" s="8"/>
      <c r="AK3071" s="9"/>
    </row>
    <row r="3072" spans="32:37" x14ac:dyDescent="0.3">
      <c r="AF3072" s="8"/>
      <c r="AG3072" s="8"/>
      <c r="AH3072" s="9"/>
      <c r="AI3072" s="8"/>
      <c r="AJ3072" s="8"/>
      <c r="AK3072" s="9"/>
    </row>
    <row r="3073" spans="32:37" x14ac:dyDescent="0.3">
      <c r="AF3073" s="8"/>
      <c r="AG3073" s="8"/>
      <c r="AH3073" s="9"/>
      <c r="AI3073" s="8"/>
      <c r="AJ3073" s="8"/>
      <c r="AK3073" s="9"/>
    </row>
    <row r="3074" spans="32:37" x14ac:dyDescent="0.3">
      <c r="AF3074" s="8"/>
      <c r="AG3074" s="8"/>
      <c r="AH3074" s="9"/>
      <c r="AI3074" s="8"/>
      <c r="AJ3074" s="8"/>
      <c r="AK3074" s="9"/>
    </row>
    <row r="3075" spans="32:37" x14ac:dyDescent="0.3">
      <c r="AF3075" s="8"/>
      <c r="AG3075" s="8"/>
      <c r="AH3075" s="9"/>
      <c r="AI3075" s="8"/>
      <c r="AJ3075" s="8"/>
      <c r="AK3075" s="9"/>
    </row>
    <row r="3076" spans="32:37" x14ac:dyDescent="0.3">
      <c r="AF3076" s="8"/>
      <c r="AG3076" s="8"/>
      <c r="AH3076" s="9"/>
      <c r="AI3076" s="8"/>
      <c r="AJ3076" s="8"/>
      <c r="AK3076" s="9"/>
    </row>
    <row r="3077" spans="32:37" x14ac:dyDescent="0.3">
      <c r="AF3077" s="8"/>
      <c r="AG3077" s="8"/>
      <c r="AH3077" s="9"/>
      <c r="AI3077" s="8"/>
      <c r="AJ3077" s="8"/>
      <c r="AK3077" s="9"/>
    </row>
    <row r="3078" spans="32:37" x14ac:dyDescent="0.3">
      <c r="AF3078" s="8"/>
      <c r="AG3078" s="8"/>
      <c r="AH3078" s="9"/>
      <c r="AI3078" s="8"/>
      <c r="AJ3078" s="8"/>
      <c r="AK3078" s="9"/>
    </row>
    <row r="3079" spans="32:37" x14ac:dyDescent="0.3">
      <c r="AF3079" s="8"/>
      <c r="AG3079" s="8"/>
      <c r="AH3079" s="9"/>
      <c r="AI3079" s="8"/>
      <c r="AJ3079" s="8"/>
      <c r="AK3079" s="9"/>
    </row>
    <row r="3080" spans="32:37" x14ac:dyDescent="0.3">
      <c r="AF3080" s="8"/>
      <c r="AG3080" s="8"/>
      <c r="AH3080" s="9"/>
      <c r="AI3080" s="8"/>
      <c r="AJ3080" s="8"/>
      <c r="AK3080" s="9"/>
    </row>
    <row r="3081" spans="32:37" x14ac:dyDescent="0.3">
      <c r="AF3081" s="8"/>
      <c r="AG3081" s="8"/>
      <c r="AH3081" s="9"/>
      <c r="AI3081" s="8"/>
      <c r="AJ3081" s="8"/>
      <c r="AK3081" s="9"/>
    </row>
    <row r="3082" spans="32:37" x14ac:dyDescent="0.3">
      <c r="AF3082" s="8"/>
      <c r="AG3082" s="8"/>
      <c r="AH3082" s="9"/>
      <c r="AI3082" s="8"/>
      <c r="AJ3082" s="8"/>
      <c r="AK3082" s="9"/>
    </row>
    <row r="3083" spans="32:37" x14ac:dyDescent="0.3">
      <c r="AF3083" s="8"/>
      <c r="AG3083" s="8"/>
      <c r="AH3083" s="9"/>
      <c r="AI3083" s="8"/>
      <c r="AJ3083" s="8"/>
      <c r="AK3083" s="9"/>
    </row>
    <row r="3084" spans="32:37" x14ac:dyDescent="0.3">
      <c r="AF3084" s="8"/>
      <c r="AG3084" s="8"/>
      <c r="AH3084" s="9"/>
      <c r="AI3084" s="8"/>
      <c r="AJ3084" s="8"/>
      <c r="AK3084" s="9"/>
    </row>
    <row r="3085" spans="32:37" x14ac:dyDescent="0.3">
      <c r="AF3085" s="8"/>
      <c r="AG3085" s="8"/>
      <c r="AH3085" s="9"/>
      <c r="AI3085" s="8"/>
      <c r="AJ3085" s="8"/>
      <c r="AK3085" s="9"/>
    </row>
    <row r="3086" spans="32:37" x14ac:dyDescent="0.3">
      <c r="AF3086" s="8"/>
      <c r="AG3086" s="8"/>
      <c r="AH3086" s="9"/>
      <c r="AI3086" s="8"/>
      <c r="AJ3086" s="8"/>
      <c r="AK3086" s="9"/>
    </row>
    <row r="3087" spans="32:37" x14ac:dyDescent="0.3">
      <c r="AF3087" s="8"/>
      <c r="AG3087" s="8"/>
      <c r="AH3087" s="9"/>
      <c r="AI3087" s="8"/>
      <c r="AJ3087" s="8"/>
      <c r="AK3087" s="9"/>
    </row>
    <row r="3088" spans="32:37" x14ac:dyDescent="0.3">
      <c r="AF3088" s="8"/>
      <c r="AG3088" s="8"/>
      <c r="AH3088" s="9"/>
      <c r="AI3088" s="8"/>
      <c r="AJ3088" s="8"/>
      <c r="AK3088" s="9"/>
    </row>
    <row r="3089" spans="32:37" x14ac:dyDescent="0.3">
      <c r="AF3089" s="8"/>
      <c r="AG3089" s="8"/>
      <c r="AH3089" s="9"/>
      <c r="AI3089" s="8"/>
      <c r="AJ3089" s="8"/>
      <c r="AK3089" s="9"/>
    </row>
    <row r="3090" spans="32:37" x14ac:dyDescent="0.3">
      <c r="AF3090" s="8"/>
      <c r="AG3090" s="8"/>
      <c r="AH3090" s="9"/>
      <c r="AI3090" s="8"/>
      <c r="AJ3090" s="8"/>
      <c r="AK3090" s="9"/>
    </row>
    <row r="3091" spans="32:37" x14ac:dyDescent="0.3">
      <c r="AF3091" s="8"/>
      <c r="AG3091" s="8"/>
      <c r="AH3091" s="9"/>
      <c r="AI3091" s="8"/>
      <c r="AJ3091" s="8"/>
      <c r="AK3091" s="9"/>
    </row>
    <row r="3092" spans="32:37" x14ac:dyDescent="0.3">
      <c r="AF3092" s="8"/>
      <c r="AG3092" s="8"/>
      <c r="AH3092" s="9"/>
      <c r="AI3092" s="8"/>
      <c r="AJ3092" s="8"/>
      <c r="AK3092" s="9"/>
    </row>
    <row r="3093" spans="32:37" x14ac:dyDescent="0.3">
      <c r="AF3093" s="8"/>
      <c r="AG3093" s="8"/>
      <c r="AH3093" s="9"/>
      <c r="AI3093" s="8"/>
      <c r="AJ3093" s="8"/>
      <c r="AK3093" s="9"/>
    </row>
    <row r="3094" spans="32:37" x14ac:dyDescent="0.3">
      <c r="AF3094" s="8"/>
      <c r="AG3094" s="8"/>
      <c r="AH3094" s="9"/>
      <c r="AI3094" s="8"/>
      <c r="AJ3094" s="8"/>
      <c r="AK3094" s="9"/>
    </row>
    <row r="3095" spans="32:37" x14ac:dyDescent="0.3">
      <c r="AF3095" s="8"/>
      <c r="AG3095" s="8"/>
      <c r="AH3095" s="9"/>
      <c r="AI3095" s="8"/>
      <c r="AJ3095" s="8"/>
      <c r="AK3095" s="9"/>
    </row>
    <row r="3096" spans="32:37" x14ac:dyDescent="0.3">
      <c r="AF3096" s="8"/>
      <c r="AG3096" s="8"/>
      <c r="AH3096" s="9"/>
      <c r="AI3096" s="8"/>
      <c r="AJ3096" s="8"/>
      <c r="AK3096" s="9"/>
    </row>
    <row r="3097" spans="32:37" x14ac:dyDescent="0.3">
      <c r="AF3097" s="8"/>
      <c r="AG3097" s="8"/>
      <c r="AH3097" s="9"/>
      <c r="AI3097" s="8"/>
      <c r="AJ3097" s="8"/>
      <c r="AK3097" s="9"/>
    </row>
    <row r="3098" spans="32:37" x14ac:dyDescent="0.3">
      <c r="AF3098" s="8"/>
      <c r="AG3098" s="8"/>
      <c r="AH3098" s="9"/>
      <c r="AI3098" s="8"/>
      <c r="AJ3098" s="8"/>
      <c r="AK3098" s="9"/>
    </row>
    <row r="3099" spans="32:37" x14ac:dyDescent="0.3">
      <c r="AF3099" s="8"/>
      <c r="AG3099" s="8"/>
      <c r="AH3099" s="9"/>
      <c r="AI3099" s="8"/>
      <c r="AJ3099" s="8"/>
      <c r="AK3099" s="9"/>
    </row>
    <row r="3100" spans="32:37" x14ac:dyDescent="0.3">
      <c r="AF3100" s="8"/>
      <c r="AG3100" s="8"/>
      <c r="AH3100" s="9"/>
      <c r="AI3100" s="8"/>
      <c r="AJ3100" s="8"/>
      <c r="AK3100" s="9"/>
    </row>
    <row r="3101" spans="32:37" x14ac:dyDescent="0.3">
      <c r="AF3101" s="8"/>
      <c r="AG3101" s="8"/>
      <c r="AH3101" s="9"/>
      <c r="AI3101" s="8"/>
      <c r="AJ3101" s="8"/>
      <c r="AK3101" s="9"/>
    </row>
    <row r="3102" spans="32:37" x14ac:dyDescent="0.3">
      <c r="AF3102" s="8"/>
      <c r="AG3102" s="8"/>
      <c r="AH3102" s="9"/>
      <c r="AI3102" s="8"/>
      <c r="AJ3102" s="8"/>
      <c r="AK3102" s="9"/>
    </row>
    <row r="3103" spans="32:37" x14ac:dyDescent="0.3">
      <c r="AF3103" s="8"/>
      <c r="AG3103" s="8"/>
      <c r="AH3103" s="9"/>
      <c r="AI3103" s="8"/>
      <c r="AJ3103" s="8"/>
      <c r="AK3103" s="9"/>
    </row>
    <row r="3104" spans="32:37" x14ac:dyDescent="0.3">
      <c r="AF3104" s="8"/>
      <c r="AG3104" s="8"/>
      <c r="AH3104" s="9"/>
      <c r="AI3104" s="8"/>
      <c r="AJ3104" s="8"/>
      <c r="AK3104" s="9"/>
    </row>
    <row r="3105" spans="32:37" x14ac:dyDescent="0.3">
      <c r="AF3105" s="8"/>
      <c r="AG3105" s="8"/>
      <c r="AH3105" s="9"/>
      <c r="AI3105" s="8"/>
      <c r="AJ3105" s="8"/>
      <c r="AK3105" s="9"/>
    </row>
    <row r="3106" spans="32:37" x14ac:dyDescent="0.3">
      <c r="AF3106" s="8"/>
      <c r="AG3106" s="8"/>
      <c r="AH3106" s="9"/>
      <c r="AI3106" s="8"/>
      <c r="AJ3106" s="8"/>
      <c r="AK3106" s="9"/>
    </row>
    <row r="3107" spans="32:37" x14ac:dyDescent="0.3">
      <c r="AF3107" s="8"/>
      <c r="AG3107" s="8"/>
      <c r="AH3107" s="9"/>
      <c r="AI3107" s="8"/>
      <c r="AJ3107" s="8"/>
      <c r="AK3107" s="9"/>
    </row>
    <row r="3108" spans="32:37" x14ac:dyDescent="0.3">
      <c r="AF3108" s="8"/>
      <c r="AG3108" s="8"/>
      <c r="AH3108" s="9"/>
      <c r="AI3108" s="8"/>
      <c r="AJ3108" s="8"/>
      <c r="AK3108" s="9"/>
    </row>
    <row r="3109" spans="32:37" x14ac:dyDescent="0.3">
      <c r="AF3109" s="8"/>
      <c r="AG3109" s="8"/>
      <c r="AH3109" s="9"/>
      <c r="AI3109" s="8"/>
      <c r="AJ3109" s="8"/>
      <c r="AK3109" s="9"/>
    </row>
    <row r="3110" spans="32:37" x14ac:dyDescent="0.3">
      <c r="AF3110" s="8"/>
      <c r="AG3110" s="8"/>
      <c r="AH3110" s="9"/>
      <c r="AI3110" s="8"/>
      <c r="AJ3110" s="8"/>
      <c r="AK3110" s="9"/>
    </row>
    <row r="3111" spans="32:37" x14ac:dyDescent="0.3">
      <c r="AF3111" s="8"/>
      <c r="AG3111" s="8"/>
      <c r="AH3111" s="9"/>
      <c r="AI3111" s="8"/>
      <c r="AJ3111" s="8"/>
      <c r="AK3111" s="9"/>
    </row>
    <row r="3112" spans="32:37" x14ac:dyDescent="0.3">
      <c r="AF3112" s="8"/>
      <c r="AG3112" s="8"/>
      <c r="AH3112" s="9"/>
      <c r="AI3112" s="8"/>
      <c r="AJ3112" s="8"/>
      <c r="AK3112" s="9"/>
    </row>
    <row r="3113" spans="32:37" x14ac:dyDescent="0.3">
      <c r="AF3113" s="8"/>
      <c r="AG3113" s="8"/>
      <c r="AH3113" s="9"/>
      <c r="AI3113" s="8"/>
      <c r="AJ3113" s="8"/>
      <c r="AK3113" s="9"/>
    </row>
    <row r="3114" spans="32:37" x14ac:dyDescent="0.3">
      <c r="AF3114" s="8"/>
      <c r="AG3114" s="8"/>
      <c r="AH3114" s="9"/>
      <c r="AI3114" s="8"/>
      <c r="AJ3114" s="8"/>
      <c r="AK3114" s="9"/>
    </row>
    <row r="3115" spans="32:37" x14ac:dyDescent="0.3">
      <c r="AF3115" s="8"/>
      <c r="AG3115" s="8"/>
      <c r="AH3115" s="9"/>
      <c r="AI3115" s="8"/>
      <c r="AJ3115" s="8"/>
      <c r="AK3115" s="9"/>
    </row>
    <row r="3116" spans="32:37" x14ac:dyDescent="0.3">
      <c r="AF3116" s="8"/>
      <c r="AG3116" s="8"/>
      <c r="AH3116" s="9"/>
      <c r="AI3116" s="8"/>
      <c r="AJ3116" s="8"/>
      <c r="AK3116" s="9"/>
    </row>
    <row r="3117" spans="32:37" x14ac:dyDescent="0.3">
      <c r="AF3117" s="8"/>
      <c r="AG3117" s="8"/>
      <c r="AH3117" s="9"/>
      <c r="AI3117" s="8"/>
      <c r="AJ3117" s="8"/>
      <c r="AK3117" s="9"/>
    </row>
    <row r="3118" spans="32:37" x14ac:dyDescent="0.3">
      <c r="AF3118" s="8"/>
      <c r="AG3118" s="8"/>
      <c r="AH3118" s="9"/>
      <c r="AI3118" s="8"/>
      <c r="AJ3118" s="8"/>
      <c r="AK3118" s="9"/>
    </row>
    <row r="3119" spans="32:37" x14ac:dyDescent="0.3">
      <c r="AF3119" s="8"/>
      <c r="AG3119" s="8"/>
      <c r="AH3119" s="9"/>
      <c r="AI3119" s="8"/>
      <c r="AJ3119" s="8"/>
      <c r="AK3119" s="9"/>
    </row>
    <row r="3120" spans="32:37" x14ac:dyDescent="0.3">
      <c r="AF3120" s="8"/>
      <c r="AG3120" s="8"/>
      <c r="AH3120" s="9"/>
      <c r="AI3120" s="8"/>
      <c r="AJ3120" s="8"/>
      <c r="AK3120" s="9"/>
    </row>
    <row r="3121" spans="32:37" x14ac:dyDescent="0.3">
      <c r="AF3121" s="8"/>
      <c r="AG3121" s="8"/>
      <c r="AH3121" s="9"/>
      <c r="AI3121" s="8"/>
      <c r="AJ3121" s="8"/>
      <c r="AK3121" s="9"/>
    </row>
    <row r="3122" spans="32:37" x14ac:dyDescent="0.3">
      <c r="AF3122" s="8"/>
      <c r="AG3122" s="8"/>
      <c r="AH3122" s="9"/>
      <c r="AI3122" s="8"/>
      <c r="AJ3122" s="8"/>
      <c r="AK3122" s="9"/>
    </row>
    <row r="3123" spans="32:37" x14ac:dyDescent="0.3">
      <c r="AF3123" s="8"/>
      <c r="AG3123" s="8"/>
      <c r="AH3123" s="9"/>
      <c r="AI3123" s="8"/>
      <c r="AJ3123" s="8"/>
      <c r="AK3123" s="9"/>
    </row>
    <row r="3124" spans="32:37" x14ac:dyDescent="0.3">
      <c r="AF3124" s="8"/>
      <c r="AG3124" s="8"/>
      <c r="AH3124" s="9"/>
      <c r="AI3124" s="8"/>
      <c r="AJ3124" s="8"/>
      <c r="AK3124" s="9"/>
    </row>
    <row r="3125" spans="32:37" x14ac:dyDescent="0.3">
      <c r="AF3125" s="8"/>
      <c r="AG3125" s="8"/>
      <c r="AH3125" s="9"/>
      <c r="AI3125" s="8"/>
      <c r="AJ3125" s="8"/>
      <c r="AK3125" s="9"/>
    </row>
    <row r="3126" spans="32:37" x14ac:dyDescent="0.3">
      <c r="AF3126" s="8"/>
      <c r="AG3126" s="8"/>
      <c r="AH3126" s="9"/>
      <c r="AI3126" s="8"/>
      <c r="AJ3126" s="8"/>
      <c r="AK3126" s="9"/>
    </row>
    <row r="3127" spans="32:37" x14ac:dyDescent="0.3">
      <c r="AF3127" s="8"/>
      <c r="AG3127" s="8"/>
      <c r="AH3127" s="9"/>
      <c r="AI3127" s="8"/>
      <c r="AJ3127" s="8"/>
      <c r="AK3127" s="9"/>
    </row>
    <row r="3128" spans="32:37" x14ac:dyDescent="0.3">
      <c r="AF3128" s="8"/>
      <c r="AG3128" s="8"/>
      <c r="AH3128" s="9"/>
      <c r="AI3128" s="8"/>
      <c r="AJ3128" s="8"/>
      <c r="AK3128" s="9"/>
    </row>
    <row r="3129" spans="32:37" x14ac:dyDescent="0.3">
      <c r="AF3129" s="8"/>
      <c r="AG3129" s="8"/>
      <c r="AH3129" s="9"/>
      <c r="AI3129" s="8"/>
      <c r="AJ3129" s="8"/>
      <c r="AK3129" s="9"/>
    </row>
    <row r="3130" spans="32:37" x14ac:dyDescent="0.3">
      <c r="AF3130" s="8"/>
      <c r="AG3130" s="8"/>
      <c r="AH3130" s="9"/>
      <c r="AI3130" s="8"/>
      <c r="AJ3130" s="8"/>
      <c r="AK3130" s="9"/>
    </row>
    <row r="3131" spans="32:37" x14ac:dyDescent="0.3">
      <c r="AF3131" s="8"/>
      <c r="AG3131" s="8"/>
      <c r="AH3131" s="9"/>
      <c r="AI3131" s="8"/>
      <c r="AJ3131" s="8"/>
      <c r="AK3131" s="9"/>
    </row>
    <row r="3132" spans="32:37" x14ac:dyDescent="0.3">
      <c r="AF3132" s="8"/>
      <c r="AG3132" s="8"/>
      <c r="AH3132" s="9"/>
      <c r="AI3132" s="8"/>
      <c r="AJ3132" s="8"/>
      <c r="AK3132" s="9"/>
    </row>
    <row r="3133" spans="32:37" x14ac:dyDescent="0.3">
      <c r="AF3133" s="8"/>
      <c r="AG3133" s="8"/>
      <c r="AH3133" s="9"/>
      <c r="AI3133" s="8"/>
      <c r="AJ3133" s="8"/>
      <c r="AK3133" s="9"/>
    </row>
    <row r="3134" spans="32:37" x14ac:dyDescent="0.3">
      <c r="AF3134" s="8"/>
      <c r="AG3134" s="8"/>
      <c r="AH3134" s="9"/>
      <c r="AI3134" s="8"/>
      <c r="AJ3134" s="8"/>
      <c r="AK3134" s="9"/>
    </row>
    <row r="3135" spans="32:37" x14ac:dyDescent="0.3">
      <c r="AF3135" s="8"/>
      <c r="AG3135" s="8"/>
      <c r="AH3135" s="9"/>
      <c r="AI3135" s="8"/>
      <c r="AJ3135" s="8"/>
      <c r="AK3135" s="9"/>
    </row>
    <row r="3136" spans="32:37" x14ac:dyDescent="0.3">
      <c r="AF3136" s="8"/>
      <c r="AG3136" s="8"/>
      <c r="AH3136" s="9"/>
      <c r="AI3136" s="8"/>
      <c r="AJ3136" s="8"/>
      <c r="AK3136" s="9"/>
    </row>
    <row r="3137" spans="32:37" x14ac:dyDescent="0.3">
      <c r="AF3137" s="8"/>
      <c r="AG3137" s="8"/>
      <c r="AH3137" s="9"/>
      <c r="AI3137" s="8"/>
      <c r="AJ3137" s="8"/>
      <c r="AK3137" s="9"/>
    </row>
    <row r="3138" spans="32:37" x14ac:dyDescent="0.3">
      <c r="AF3138" s="8"/>
      <c r="AG3138" s="8"/>
      <c r="AH3138" s="9"/>
      <c r="AI3138" s="8"/>
      <c r="AJ3138" s="8"/>
      <c r="AK3138" s="9"/>
    </row>
    <row r="3139" spans="32:37" x14ac:dyDescent="0.3">
      <c r="AF3139" s="8"/>
      <c r="AG3139" s="8"/>
      <c r="AH3139" s="9"/>
      <c r="AI3139" s="8"/>
      <c r="AJ3139" s="8"/>
      <c r="AK3139" s="9"/>
    </row>
    <row r="3140" spans="32:37" x14ac:dyDescent="0.3">
      <c r="AF3140" s="8"/>
      <c r="AG3140" s="8"/>
      <c r="AH3140" s="9"/>
      <c r="AI3140" s="8"/>
      <c r="AJ3140" s="8"/>
      <c r="AK3140" s="9"/>
    </row>
    <row r="3141" spans="32:37" x14ac:dyDescent="0.3">
      <c r="AF3141" s="8"/>
      <c r="AG3141" s="8"/>
      <c r="AH3141" s="9"/>
      <c r="AI3141" s="8"/>
      <c r="AJ3141" s="8"/>
      <c r="AK3141" s="9"/>
    </row>
    <row r="3142" spans="32:37" x14ac:dyDescent="0.3">
      <c r="AF3142" s="8"/>
      <c r="AG3142" s="8"/>
      <c r="AH3142" s="9"/>
      <c r="AI3142" s="8"/>
      <c r="AJ3142" s="8"/>
      <c r="AK3142" s="9"/>
    </row>
    <row r="3143" spans="32:37" x14ac:dyDescent="0.3">
      <c r="AF3143" s="8"/>
      <c r="AG3143" s="8"/>
      <c r="AH3143" s="9"/>
      <c r="AI3143" s="8"/>
      <c r="AJ3143" s="8"/>
      <c r="AK3143" s="9"/>
    </row>
    <row r="3144" spans="32:37" x14ac:dyDescent="0.3">
      <c r="AF3144" s="8"/>
      <c r="AG3144" s="8"/>
      <c r="AH3144" s="9"/>
      <c r="AI3144" s="8"/>
      <c r="AJ3144" s="8"/>
      <c r="AK3144" s="9"/>
    </row>
    <row r="3145" spans="32:37" x14ac:dyDescent="0.3">
      <c r="AF3145" s="8"/>
      <c r="AG3145" s="8"/>
      <c r="AH3145" s="9"/>
      <c r="AI3145" s="8"/>
      <c r="AJ3145" s="8"/>
      <c r="AK3145" s="9"/>
    </row>
    <row r="3146" spans="32:37" x14ac:dyDescent="0.3">
      <c r="AF3146" s="8"/>
      <c r="AG3146" s="8"/>
      <c r="AH3146" s="9"/>
      <c r="AI3146" s="8"/>
      <c r="AJ3146" s="8"/>
      <c r="AK3146" s="9"/>
    </row>
    <row r="3147" spans="32:37" x14ac:dyDescent="0.3">
      <c r="AF3147" s="8"/>
      <c r="AG3147" s="8"/>
      <c r="AH3147" s="9"/>
      <c r="AI3147" s="8"/>
      <c r="AJ3147" s="8"/>
      <c r="AK3147" s="9"/>
    </row>
    <row r="3148" spans="32:37" x14ac:dyDescent="0.3">
      <c r="AF3148" s="8"/>
      <c r="AG3148" s="8"/>
      <c r="AH3148" s="9"/>
      <c r="AI3148" s="8"/>
      <c r="AJ3148" s="8"/>
      <c r="AK3148" s="9"/>
    </row>
    <row r="3149" spans="32:37" x14ac:dyDescent="0.3">
      <c r="AF3149" s="8"/>
      <c r="AG3149" s="8"/>
      <c r="AH3149" s="9"/>
      <c r="AI3149" s="8"/>
      <c r="AJ3149" s="8"/>
      <c r="AK3149" s="9"/>
    </row>
    <row r="3150" spans="32:37" x14ac:dyDescent="0.3">
      <c r="AF3150" s="8"/>
      <c r="AG3150" s="8"/>
      <c r="AH3150" s="9"/>
      <c r="AI3150" s="8"/>
      <c r="AJ3150" s="8"/>
      <c r="AK3150" s="9"/>
    </row>
    <row r="3151" spans="32:37" x14ac:dyDescent="0.3">
      <c r="AF3151" s="8"/>
      <c r="AG3151" s="8"/>
      <c r="AH3151" s="9"/>
      <c r="AI3151" s="8"/>
      <c r="AJ3151" s="8"/>
      <c r="AK3151" s="9"/>
    </row>
    <row r="3152" spans="32:37" x14ac:dyDescent="0.3">
      <c r="AF3152" s="8"/>
      <c r="AG3152" s="8"/>
      <c r="AH3152" s="9"/>
      <c r="AI3152" s="8"/>
      <c r="AJ3152" s="8"/>
      <c r="AK3152" s="9"/>
    </row>
    <row r="3153" spans="32:37" x14ac:dyDescent="0.3">
      <c r="AF3153" s="8"/>
      <c r="AG3153" s="8"/>
      <c r="AH3153" s="9"/>
      <c r="AI3153" s="8"/>
      <c r="AJ3153" s="8"/>
      <c r="AK3153" s="9"/>
    </row>
    <row r="3154" spans="32:37" x14ac:dyDescent="0.3">
      <c r="AF3154" s="8"/>
      <c r="AG3154" s="8"/>
      <c r="AH3154" s="9"/>
      <c r="AI3154" s="8"/>
      <c r="AJ3154" s="8"/>
      <c r="AK3154" s="9"/>
    </row>
    <row r="3155" spans="32:37" x14ac:dyDescent="0.3">
      <c r="AF3155" s="8"/>
      <c r="AG3155" s="8"/>
      <c r="AH3155" s="9"/>
      <c r="AI3155" s="8"/>
      <c r="AJ3155" s="8"/>
      <c r="AK3155" s="9"/>
    </row>
    <row r="3156" spans="32:37" x14ac:dyDescent="0.3">
      <c r="AF3156" s="8"/>
      <c r="AG3156" s="8"/>
      <c r="AH3156" s="9"/>
      <c r="AI3156" s="8"/>
      <c r="AJ3156" s="8"/>
      <c r="AK3156" s="9"/>
    </row>
    <row r="3157" spans="32:37" x14ac:dyDescent="0.3">
      <c r="AF3157" s="8"/>
      <c r="AG3157" s="8"/>
      <c r="AH3157" s="9"/>
      <c r="AI3157" s="8"/>
      <c r="AJ3157" s="8"/>
      <c r="AK3157" s="9"/>
    </row>
    <row r="3158" spans="32:37" x14ac:dyDescent="0.3">
      <c r="AF3158" s="8"/>
      <c r="AG3158" s="8"/>
      <c r="AH3158" s="9"/>
      <c r="AI3158" s="8"/>
      <c r="AJ3158" s="8"/>
      <c r="AK3158" s="9"/>
    </row>
    <row r="3159" spans="32:37" x14ac:dyDescent="0.3">
      <c r="AF3159" s="8"/>
      <c r="AG3159" s="8"/>
      <c r="AH3159" s="9"/>
      <c r="AI3159" s="8"/>
      <c r="AJ3159" s="8"/>
      <c r="AK3159" s="9"/>
    </row>
    <row r="3160" spans="32:37" x14ac:dyDescent="0.3">
      <c r="AF3160" s="8"/>
      <c r="AG3160" s="8"/>
      <c r="AH3160" s="9"/>
      <c r="AI3160" s="8"/>
      <c r="AJ3160" s="8"/>
      <c r="AK3160" s="9"/>
    </row>
    <row r="3161" spans="32:37" x14ac:dyDescent="0.3">
      <c r="AF3161" s="8"/>
      <c r="AG3161" s="8"/>
      <c r="AH3161" s="9"/>
      <c r="AI3161" s="8"/>
      <c r="AJ3161" s="8"/>
      <c r="AK3161" s="9"/>
    </row>
    <row r="3162" spans="32:37" x14ac:dyDescent="0.3">
      <c r="AF3162" s="8"/>
      <c r="AG3162" s="8"/>
      <c r="AH3162" s="9"/>
      <c r="AI3162" s="8"/>
      <c r="AJ3162" s="8"/>
      <c r="AK3162" s="9"/>
    </row>
    <row r="3163" spans="32:37" x14ac:dyDescent="0.3">
      <c r="AF3163" s="8"/>
      <c r="AG3163" s="8"/>
      <c r="AH3163" s="9"/>
      <c r="AI3163" s="8"/>
      <c r="AJ3163" s="8"/>
      <c r="AK3163" s="9"/>
    </row>
    <row r="3164" spans="32:37" x14ac:dyDescent="0.3">
      <c r="AF3164" s="8"/>
      <c r="AG3164" s="8"/>
      <c r="AH3164" s="9"/>
      <c r="AI3164" s="8"/>
      <c r="AJ3164" s="8"/>
      <c r="AK3164" s="9"/>
    </row>
    <row r="3165" spans="32:37" x14ac:dyDescent="0.3">
      <c r="AF3165" s="8"/>
      <c r="AG3165" s="8"/>
      <c r="AH3165" s="9"/>
      <c r="AI3165" s="8"/>
      <c r="AJ3165" s="8"/>
      <c r="AK3165" s="9"/>
    </row>
    <row r="3166" spans="32:37" x14ac:dyDescent="0.3">
      <c r="AF3166" s="8"/>
      <c r="AG3166" s="8"/>
      <c r="AH3166" s="9"/>
      <c r="AI3166" s="8"/>
      <c r="AJ3166" s="8"/>
      <c r="AK3166" s="9"/>
    </row>
    <row r="3167" spans="32:37" x14ac:dyDescent="0.3">
      <c r="AF3167" s="8"/>
      <c r="AG3167" s="8"/>
      <c r="AH3167" s="9"/>
      <c r="AI3167" s="8"/>
      <c r="AJ3167" s="8"/>
      <c r="AK3167" s="9"/>
    </row>
    <row r="3168" spans="32:37" x14ac:dyDescent="0.3">
      <c r="AF3168" s="8"/>
      <c r="AG3168" s="8"/>
      <c r="AH3168" s="9"/>
      <c r="AI3168" s="8"/>
      <c r="AJ3168" s="8"/>
      <c r="AK3168" s="9"/>
    </row>
    <row r="3169" spans="32:37" x14ac:dyDescent="0.3">
      <c r="AF3169" s="8"/>
      <c r="AG3169" s="8"/>
      <c r="AH3169" s="9"/>
      <c r="AI3169" s="8"/>
      <c r="AJ3169" s="8"/>
      <c r="AK3169" s="9"/>
    </row>
    <row r="3170" spans="32:37" x14ac:dyDescent="0.3">
      <c r="AF3170" s="8"/>
      <c r="AG3170" s="8"/>
      <c r="AH3170" s="9"/>
      <c r="AI3170" s="8"/>
      <c r="AJ3170" s="8"/>
      <c r="AK3170" s="9"/>
    </row>
    <row r="3171" spans="32:37" x14ac:dyDescent="0.3">
      <c r="AF3171" s="8"/>
      <c r="AG3171" s="8"/>
      <c r="AH3171" s="9"/>
      <c r="AI3171" s="8"/>
      <c r="AJ3171" s="8"/>
      <c r="AK3171" s="9"/>
    </row>
    <row r="3172" spans="32:37" x14ac:dyDescent="0.3">
      <c r="AF3172" s="8"/>
      <c r="AG3172" s="8"/>
      <c r="AH3172" s="9"/>
      <c r="AI3172" s="8"/>
      <c r="AJ3172" s="8"/>
      <c r="AK3172" s="9"/>
    </row>
    <row r="3173" spans="32:37" x14ac:dyDescent="0.3">
      <c r="AF3173" s="8"/>
      <c r="AG3173" s="8"/>
      <c r="AH3173" s="9"/>
      <c r="AI3173" s="8"/>
      <c r="AJ3173" s="8"/>
      <c r="AK3173" s="9"/>
    </row>
    <row r="3174" spans="32:37" x14ac:dyDescent="0.3">
      <c r="AF3174" s="8"/>
      <c r="AG3174" s="8"/>
      <c r="AH3174" s="9"/>
      <c r="AI3174" s="8"/>
      <c r="AJ3174" s="8"/>
      <c r="AK3174" s="9"/>
    </row>
    <row r="3175" spans="32:37" x14ac:dyDescent="0.3">
      <c r="AF3175" s="8"/>
      <c r="AG3175" s="8"/>
      <c r="AH3175" s="9"/>
      <c r="AI3175" s="8"/>
      <c r="AJ3175" s="8"/>
      <c r="AK3175" s="9"/>
    </row>
    <row r="3176" spans="32:37" x14ac:dyDescent="0.3">
      <c r="AF3176" s="8"/>
      <c r="AG3176" s="8"/>
      <c r="AH3176" s="9"/>
      <c r="AI3176" s="8"/>
      <c r="AJ3176" s="8"/>
      <c r="AK3176" s="9"/>
    </row>
    <row r="3177" spans="32:37" x14ac:dyDescent="0.3">
      <c r="AF3177" s="8"/>
      <c r="AG3177" s="8"/>
      <c r="AH3177" s="9"/>
      <c r="AI3177" s="8"/>
      <c r="AJ3177" s="8"/>
      <c r="AK3177" s="9"/>
    </row>
    <row r="3178" spans="32:37" x14ac:dyDescent="0.3">
      <c r="AF3178" s="8"/>
      <c r="AG3178" s="8"/>
      <c r="AH3178" s="9"/>
      <c r="AI3178" s="8"/>
      <c r="AJ3178" s="8"/>
      <c r="AK3178" s="9"/>
    </row>
    <row r="3179" spans="32:37" x14ac:dyDescent="0.3">
      <c r="AF3179" s="8"/>
      <c r="AG3179" s="8"/>
      <c r="AH3179" s="9"/>
      <c r="AI3179" s="8"/>
      <c r="AJ3179" s="8"/>
      <c r="AK3179" s="9"/>
    </row>
    <row r="3180" spans="32:37" x14ac:dyDescent="0.3">
      <c r="AF3180" s="8"/>
      <c r="AG3180" s="8"/>
      <c r="AH3180" s="9"/>
      <c r="AI3180" s="8"/>
      <c r="AJ3180" s="8"/>
      <c r="AK3180" s="9"/>
    </row>
    <row r="3181" spans="32:37" x14ac:dyDescent="0.3">
      <c r="AF3181" s="8"/>
      <c r="AG3181" s="8"/>
      <c r="AH3181" s="9"/>
      <c r="AI3181" s="8"/>
      <c r="AJ3181" s="8"/>
      <c r="AK3181" s="9"/>
    </row>
    <row r="3182" spans="32:37" x14ac:dyDescent="0.3">
      <c r="AF3182" s="8"/>
      <c r="AG3182" s="8"/>
      <c r="AH3182" s="9"/>
      <c r="AI3182" s="8"/>
      <c r="AJ3182" s="8"/>
      <c r="AK3182" s="9"/>
    </row>
    <row r="3183" spans="32:37" x14ac:dyDescent="0.3">
      <c r="AF3183" s="8"/>
      <c r="AG3183" s="8"/>
      <c r="AH3183" s="9"/>
      <c r="AI3183" s="8"/>
      <c r="AJ3183" s="8"/>
      <c r="AK3183" s="9"/>
    </row>
    <row r="3184" spans="32:37" x14ac:dyDescent="0.3">
      <c r="AF3184" s="8"/>
      <c r="AG3184" s="8"/>
      <c r="AH3184" s="9"/>
      <c r="AI3184" s="8"/>
      <c r="AJ3184" s="8"/>
      <c r="AK3184" s="9"/>
    </row>
    <row r="3185" spans="32:37" x14ac:dyDescent="0.3">
      <c r="AF3185" s="8"/>
      <c r="AG3185" s="8"/>
      <c r="AH3185" s="9"/>
      <c r="AI3185" s="8"/>
      <c r="AJ3185" s="8"/>
      <c r="AK3185" s="9"/>
    </row>
    <row r="3186" spans="32:37" x14ac:dyDescent="0.3">
      <c r="AF3186" s="8"/>
      <c r="AG3186" s="8"/>
      <c r="AH3186" s="9"/>
      <c r="AI3186" s="8"/>
      <c r="AJ3186" s="8"/>
      <c r="AK3186" s="9"/>
    </row>
    <row r="3187" spans="32:37" x14ac:dyDescent="0.3">
      <c r="AF3187" s="8"/>
      <c r="AG3187" s="8"/>
      <c r="AH3187" s="9"/>
      <c r="AI3187" s="8"/>
      <c r="AJ3187" s="8"/>
      <c r="AK3187" s="9"/>
    </row>
    <row r="3188" spans="32:37" x14ac:dyDescent="0.3">
      <c r="AF3188" s="8"/>
      <c r="AG3188" s="8"/>
      <c r="AH3188" s="9"/>
      <c r="AI3188" s="8"/>
      <c r="AJ3188" s="8"/>
      <c r="AK3188" s="9"/>
    </row>
    <row r="3189" spans="32:37" x14ac:dyDescent="0.3">
      <c r="AF3189" s="8"/>
      <c r="AG3189" s="8"/>
      <c r="AH3189" s="9"/>
      <c r="AI3189" s="8"/>
      <c r="AJ3189" s="8"/>
      <c r="AK3189" s="9"/>
    </row>
    <row r="3190" spans="32:37" x14ac:dyDescent="0.3">
      <c r="AF3190" s="8"/>
      <c r="AG3190" s="8"/>
      <c r="AH3190" s="9"/>
      <c r="AI3190" s="8"/>
      <c r="AJ3190" s="8"/>
      <c r="AK3190" s="9"/>
    </row>
    <row r="3191" spans="32:37" x14ac:dyDescent="0.3">
      <c r="AF3191" s="8"/>
      <c r="AG3191" s="8"/>
      <c r="AH3191" s="9"/>
      <c r="AI3191" s="8"/>
      <c r="AJ3191" s="8"/>
      <c r="AK3191" s="9"/>
    </row>
    <row r="3192" spans="32:37" x14ac:dyDescent="0.3">
      <c r="AF3192" s="8"/>
      <c r="AG3192" s="8"/>
      <c r="AH3192" s="9"/>
      <c r="AI3192" s="8"/>
      <c r="AJ3192" s="8"/>
      <c r="AK3192" s="9"/>
    </row>
    <row r="3193" spans="32:37" x14ac:dyDescent="0.3">
      <c r="AF3193" s="8"/>
      <c r="AG3193" s="8"/>
      <c r="AH3193" s="9"/>
      <c r="AI3193" s="8"/>
      <c r="AJ3193" s="8"/>
      <c r="AK3193" s="9"/>
    </row>
    <row r="3194" spans="32:37" x14ac:dyDescent="0.3">
      <c r="AF3194" s="8"/>
      <c r="AG3194" s="8"/>
      <c r="AH3194" s="9"/>
      <c r="AI3194" s="8"/>
      <c r="AJ3194" s="8"/>
      <c r="AK3194" s="9"/>
    </row>
    <row r="3195" spans="32:37" x14ac:dyDescent="0.3">
      <c r="AF3195" s="8"/>
      <c r="AG3195" s="8"/>
      <c r="AH3195" s="9"/>
      <c r="AI3195" s="8"/>
      <c r="AJ3195" s="8"/>
      <c r="AK3195" s="9"/>
    </row>
    <row r="3196" spans="32:37" x14ac:dyDescent="0.3">
      <c r="AF3196" s="8"/>
      <c r="AG3196" s="8"/>
      <c r="AH3196" s="9"/>
      <c r="AI3196" s="8"/>
      <c r="AJ3196" s="8"/>
      <c r="AK3196" s="9"/>
    </row>
    <row r="3197" spans="32:37" x14ac:dyDescent="0.3">
      <c r="AF3197" s="8"/>
      <c r="AG3197" s="8"/>
      <c r="AH3197" s="9"/>
      <c r="AI3197" s="8"/>
      <c r="AJ3197" s="8"/>
      <c r="AK3197" s="9"/>
    </row>
    <row r="3198" spans="32:37" x14ac:dyDescent="0.3">
      <c r="AF3198" s="8"/>
      <c r="AG3198" s="8"/>
      <c r="AH3198" s="9"/>
      <c r="AI3198" s="8"/>
      <c r="AJ3198" s="8"/>
      <c r="AK3198" s="9"/>
    </row>
    <row r="3199" spans="32:37" x14ac:dyDescent="0.3">
      <c r="AF3199" s="8"/>
      <c r="AG3199" s="8"/>
      <c r="AH3199" s="9"/>
      <c r="AI3199" s="8"/>
      <c r="AJ3199" s="8"/>
      <c r="AK3199" s="9"/>
    </row>
    <row r="3200" spans="32:37" x14ac:dyDescent="0.3">
      <c r="AF3200" s="8"/>
      <c r="AG3200" s="8"/>
      <c r="AH3200" s="9"/>
      <c r="AI3200" s="8"/>
      <c r="AJ3200" s="8"/>
      <c r="AK3200" s="9"/>
    </row>
    <row r="3201" spans="32:37" x14ac:dyDescent="0.3">
      <c r="AF3201" s="8"/>
      <c r="AG3201" s="8"/>
      <c r="AH3201" s="9"/>
      <c r="AI3201" s="8"/>
      <c r="AJ3201" s="8"/>
      <c r="AK3201" s="9"/>
    </row>
    <row r="3202" spans="32:37" x14ac:dyDescent="0.3">
      <c r="AF3202" s="8"/>
      <c r="AG3202" s="8"/>
      <c r="AH3202" s="9"/>
      <c r="AI3202" s="8"/>
      <c r="AJ3202" s="8"/>
      <c r="AK3202" s="9"/>
    </row>
    <row r="3203" spans="32:37" x14ac:dyDescent="0.3">
      <c r="AF3203" s="8"/>
      <c r="AG3203" s="8"/>
      <c r="AH3203" s="9"/>
      <c r="AI3203" s="8"/>
      <c r="AJ3203" s="8"/>
      <c r="AK3203" s="9"/>
    </row>
    <row r="3204" spans="32:37" x14ac:dyDescent="0.3">
      <c r="AF3204" s="8"/>
      <c r="AG3204" s="8"/>
      <c r="AH3204" s="9"/>
      <c r="AI3204" s="8"/>
      <c r="AJ3204" s="8"/>
      <c r="AK3204" s="9"/>
    </row>
    <row r="3205" spans="32:37" x14ac:dyDescent="0.3">
      <c r="AF3205" s="8"/>
      <c r="AG3205" s="8"/>
      <c r="AH3205" s="9"/>
      <c r="AI3205" s="8"/>
      <c r="AJ3205" s="8"/>
      <c r="AK3205" s="9"/>
    </row>
    <row r="3206" spans="32:37" x14ac:dyDescent="0.3">
      <c r="AF3206" s="8"/>
      <c r="AG3206" s="8"/>
      <c r="AH3206" s="9"/>
      <c r="AI3206" s="8"/>
      <c r="AJ3206" s="8"/>
      <c r="AK3206" s="9"/>
    </row>
    <row r="3207" spans="32:37" x14ac:dyDescent="0.3">
      <c r="AF3207" s="8"/>
      <c r="AG3207" s="8"/>
      <c r="AH3207" s="9"/>
      <c r="AI3207" s="8"/>
      <c r="AJ3207" s="8"/>
      <c r="AK3207" s="9"/>
    </row>
    <row r="3208" spans="32:37" x14ac:dyDescent="0.3">
      <c r="AF3208" s="8"/>
      <c r="AG3208" s="8"/>
      <c r="AH3208" s="9"/>
      <c r="AI3208" s="8"/>
      <c r="AJ3208" s="8"/>
      <c r="AK3208" s="9"/>
    </row>
    <row r="3209" spans="32:37" x14ac:dyDescent="0.3">
      <c r="AF3209" s="8"/>
      <c r="AG3209" s="8"/>
      <c r="AH3209" s="9"/>
      <c r="AI3209" s="8"/>
      <c r="AJ3209" s="8"/>
      <c r="AK3209" s="9"/>
    </row>
    <row r="3210" spans="32:37" x14ac:dyDescent="0.3">
      <c r="AF3210" s="8"/>
      <c r="AG3210" s="8"/>
      <c r="AH3210" s="9"/>
      <c r="AI3210" s="8"/>
      <c r="AJ3210" s="8"/>
      <c r="AK3210" s="9"/>
    </row>
    <row r="3211" spans="32:37" x14ac:dyDescent="0.3">
      <c r="AF3211" s="8"/>
      <c r="AG3211" s="8"/>
      <c r="AH3211" s="9"/>
      <c r="AI3211" s="8"/>
      <c r="AJ3211" s="8"/>
      <c r="AK3211" s="9"/>
    </row>
    <row r="3212" spans="32:37" x14ac:dyDescent="0.3">
      <c r="AF3212" s="8"/>
      <c r="AG3212" s="8"/>
      <c r="AH3212" s="9"/>
      <c r="AI3212" s="8"/>
      <c r="AJ3212" s="8"/>
      <c r="AK3212" s="9"/>
    </row>
    <row r="3213" spans="32:37" x14ac:dyDescent="0.3">
      <c r="AF3213" s="8"/>
      <c r="AG3213" s="8"/>
      <c r="AH3213" s="9"/>
      <c r="AI3213" s="8"/>
      <c r="AJ3213" s="8"/>
      <c r="AK3213" s="9"/>
    </row>
    <row r="3214" spans="32:37" x14ac:dyDescent="0.3">
      <c r="AF3214" s="8"/>
      <c r="AG3214" s="8"/>
      <c r="AH3214" s="9"/>
      <c r="AI3214" s="8"/>
      <c r="AJ3214" s="8"/>
      <c r="AK3214" s="9"/>
    </row>
    <row r="3215" spans="32:37" x14ac:dyDescent="0.3">
      <c r="AF3215" s="8"/>
      <c r="AG3215" s="8"/>
      <c r="AH3215" s="9"/>
      <c r="AI3215" s="8"/>
      <c r="AJ3215" s="8"/>
      <c r="AK3215" s="9"/>
    </row>
    <row r="3216" spans="32:37" x14ac:dyDescent="0.3">
      <c r="AF3216" s="8"/>
      <c r="AG3216" s="8"/>
      <c r="AH3216" s="9"/>
      <c r="AI3216" s="8"/>
      <c r="AJ3216" s="8"/>
      <c r="AK3216" s="9"/>
    </row>
    <row r="3217" spans="32:37" x14ac:dyDescent="0.3">
      <c r="AF3217" s="8"/>
      <c r="AG3217" s="8"/>
      <c r="AH3217" s="9"/>
      <c r="AI3217" s="8"/>
      <c r="AJ3217" s="8"/>
      <c r="AK3217" s="9"/>
    </row>
    <row r="3218" spans="32:37" x14ac:dyDescent="0.3">
      <c r="AF3218" s="8"/>
      <c r="AG3218" s="8"/>
      <c r="AH3218" s="9"/>
      <c r="AI3218" s="8"/>
      <c r="AJ3218" s="8"/>
      <c r="AK3218" s="9"/>
    </row>
    <row r="3219" spans="32:37" x14ac:dyDescent="0.3">
      <c r="AF3219" s="8"/>
      <c r="AG3219" s="8"/>
      <c r="AH3219" s="9"/>
      <c r="AI3219" s="8"/>
      <c r="AJ3219" s="8"/>
      <c r="AK3219" s="9"/>
    </row>
    <row r="3220" spans="32:37" x14ac:dyDescent="0.3">
      <c r="AF3220" s="8"/>
      <c r="AG3220" s="8"/>
      <c r="AH3220" s="9"/>
      <c r="AI3220" s="8"/>
      <c r="AJ3220" s="8"/>
      <c r="AK3220" s="9"/>
    </row>
    <row r="3221" spans="32:37" x14ac:dyDescent="0.3">
      <c r="AF3221" s="8"/>
      <c r="AG3221" s="8"/>
      <c r="AH3221" s="9"/>
      <c r="AI3221" s="8"/>
      <c r="AJ3221" s="8"/>
      <c r="AK3221" s="9"/>
    </row>
    <row r="3222" spans="32:37" x14ac:dyDescent="0.3">
      <c r="AF3222" s="8"/>
      <c r="AG3222" s="8"/>
      <c r="AH3222" s="9"/>
      <c r="AI3222" s="8"/>
      <c r="AJ3222" s="8"/>
      <c r="AK3222" s="9"/>
    </row>
    <row r="3223" spans="32:37" x14ac:dyDescent="0.3">
      <c r="AF3223" s="8"/>
      <c r="AG3223" s="8"/>
      <c r="AH3223" s="9"/>
      <c r="AI3223" s="8"/>
      <c r="AJ3223" s="8"/>
      <c r="AK3223" s="9"/>
    </row>
    <row r="3224" spans="32:37" x14ac:dyDescent="0.3">
      <c r="AF3224" s="8"/>
      <c r="AG3224" s="8"/>
      <c r="AH3224" s="9"/>
      <c r="AI3224" s="8"/>
      <c r="AJ3224" s="8"/>
      <c r="AK3224" s="9"/>
    </row>
    <row r="3225" spans="32:37" x14ac:dyDescent="0.3">
      <c r="AF3225" s="8"/>
      <c r="AG3225" s="8"/>
      <c r="AH3225" s="9"/>
      <c r="AI3225" s="8"/>
      <c r="AJ3225" s="8"/>
      <c r="AK3225" s="9"/>
    </row>
    <row r="3226" spans="32:37" x14ac:dyDescent="0.3">
      <c r="AF3226" s="8"/>
      <c r="AG3226" s="8"/>
      <c r="AH3226" s="9"/>
      <c r="AI3226" s="8"/>
      <c r="AJ3226" s="8"/>
      <c r="AK3226" s="9"/>
    </row>
    <row r="3227" spans="32:37" x14ac:dyDescent="0.3">
      <c r="AF3227" s="8"/>
      <c r="AG3227" s="8"/>
      <c r="AH3227" s="9"/>
      <c r="AI3227" s="8"/>
      <c r="AJ3227" s="8"/>
      <c r="AK3227" s="9"/>
    </row>
    <row r="3228" spans="32:37" x14ac:dyDescent="0.3">
      <c r="AF3228" s="8"/>
      <c r="AG3228" s="8"/>
      <c r="AH3228" s="9"/>
      <c r="AI3228" s="8"/>
      <c r="AJ3228" s="8"/>
      <c r="AK3228" s="9"/>
    </row>
    <row r="3229" spans="32:37" x14ac:dyDescent="0.3">
      <c r="AF3229" s="8"/>
      <c r="AG3229" s="8"/>
      <c r="AH3229" s="9"/>
      <c r="AI3229" s="8"/>
      <c r="AJ3229" s="8"/>
      <c r="AK3229" s="9"/>
    </row>
    <row r="3230" spans="32:37" x14ac:dyDescent="0.3">
      <c r="AF3230" s="8"/>
      <c r="AG3230" s="8"/>
      <c r="AH3230" s="9"/>
      <c r="AI3230" s="8"/>
      <c r="AJ3230" s="8"/>
      <c r="AK3230" s="9"/>
    </row>
    <row r="3231" spans="32:37" x14ac:dyDescent="0.3">
      <c r="AF3231" s="8"/>
      <c r="AG3231" s="8"/>
      <c r="AH3231" s="9"/>
      <c r="AI3231" s="8"/>
      <c r="AJ3231" s="8"/>
      <c r="AK3231" s="9"/>
    </row>
    <row r="3232" spans="32:37" x14ac:dyDescent="0.3">
      <c r="AF3232" s="8"/>
      <c r="AG3232" s="8"/>
      <c r="AH3232" s="9"/>
      <c r="AI3232" s="8"/>
      <c r="AJ3232" s="8"/>
      <c r="AK3232" s="9"/>
    </row>
    <row r="3233" spans="32:37" x14ac:dyDescent="0.3">
      <c r="AF3233" s="8"/>
      <c r="AG3233" s="8"/>
      <c r="AH3233" s="9"/>
      <c r="AI3233" s="8"/>
      <c r="AJ3233" s="8"/>
      <c r="AK3233" s="9"/>
    </row>
    <row r="3234" spans="32:37" x14ac:dyDescent="0.3">
      <c r="AF3234" s="8"/>
      <c r="AG3234" s="8"/>
      <c r="AH3234" s="9"/>
      <c r="AI3234" s="8"/>
      <c r="AJ3234" s="8"/>
      <c r="AK3234" s="9"/>
    </row>
    <row r="3235" spans="32:37" x14ac:dyDescent="0.3">
      <c r="AF3235" s="8"/>
      <c r="AG3235" s="8"/>
      <c r="AH3235" s="9"/>
      <c r="AI3235" s="8"/>
      <c r="AJ3235" s="8"/>
      <c r="AK3235" s="9"/>
    </row>
    <row r="3236" spans="32:37" x14ac:dyDescent="0.3">
      <c r="AF3236" s="8"/>
      <c r="AG3236" s="8"/>
      <c r="AH3236" s="9"/>
      <c r="AI3236" s="8"/>
      <c r="AJ3236" s="8"/>
      <c r="AK3236" s="9"/>
    </row>
    <row r="3237" spans="32:37" x14ac:dyDescent="0.3">
      <c r="AF3237" s="8"/>
      <c r="AG3237" s="8"/>
      <c r="AH3237" s="9"/>
      <c r="AI3237" s="8"/>
      <c r="AJ3237" s="8"/>
      <c r="AK3237" s="9"/>
    </row>
    <row r="3238" spans="32:37" x14ac:dyDescent="0.3">
      <c r="AF3238" s="8"/>
      <c r="AG3238" s="8"/>
      <c r="AH3238" s="9"/>
      <c r="AI3238" s="8"/>
      <c r="AJ3238" s="8"/>
      <c r="AK3238" s="9"/>
    </row>
    <row r="3239" spans="32:37" x14ac:dyDescent="0.3">
      <c r="AF3239" s="8"/>
      <c r="AG3239" s="8"/>
      <c r="AH3239" s="9"/>
      <c r="AI3239" s="8"/>
      <c r="AJ3239" s="8"/>
      <c r="AK3239" s="9"/>
    </row>
    <row r="3240" spans="32:37" x14ac:dyDescent="0.3">
      <c r="AF3240" s="8"/>
      <c r="AG3240" s="8"/>
      <c r="AH3240" s="9"/>
      <c r="AI3240" s="8"/>
      <c r="AJ3240" s="8"/>
      <c r="AK3240" s="9"/>
    </row>
    <row r="3241" spans="32:37" x14ac:dyDescent="0.3">
      <c r="AF3241" s="8"/>
      <c r="AG3241" s="8"/>
      <c r="AH3241" s="9"/>
      <c r="AI3241" s="8"/>
      <c r="AJ3241" s="8"/>
      <c r="AK3241" s="9"/>
    </row>
    <row r="3242" spans="32:37" x14ac:dyDescent="0.3">
      <c r="AF3242" s="8"/>
      <c r="AG3242" s="8"/>
      <c r="AH3242" s="9"/>
      <c r="AI3242" s="8"/>
      <c r="AJ3242" s="8"/>
      <c r="AK3242" s="9"/>
    </row>
    <row r="3243" spans="32:37" x14ac:dyDescent="0.3">
      <c r="AF3243" s="8"/>
      <c r="AG3243" s="8"/>
      <c r="AH3243" s="9"/>
      <c r="AI3243" s="8"/>
      <c r="AJ3243" s="8"/>
      <c r="AK3243" s="9"/>
    </row>
    <row r="3244" spans="32:37" x14ac:dyDescent="0.3">
      <c r="AF3244" s="8"/>
      <c r="AG3244" s="8"/>
      <c r="AH3244" s="9"/>
      <c r="AI3244" s="8"/>
      <c r="AJ3244" s="8"/>
      <c r="AK3244" s="9"/>
    </row>
    <row r="3245" spans="32:37" x14ac:dyDescent="0.3">
      <c r="AF3245" s="8"/>
      <c r="AG3245" s="8"/>
      <c r="AH3245" s="9"/>
      <c r="AI3245" s="8"/>
      <c r="AJ3245" s="8"/>
      <c r="AK3245" s="9"/>
    </row>
    <row r="3246" spans="32:37" x14ac:dyDescent="0.3">
      <c r="AF3246" s="8"/>
      <c r="AG3246" s="8"/>
      <c r="AH3246" s="9"/>
      <c r="AI3246" s="8"/>
      <c r="AJ3246" s="8"/>
      <c r="AK3246" s="9"/>
    </row>
    <row r="3247" spans="32:37" x14ac:dyDescent="0.3">
      <c r="AF3247" s="8"/>
      <c r="AG3247" s="8"/>
      <c r="AH3247" s="9"/>
      <c r="AI3247" s="8"/>
      <c r="AJ3247" s="8"/>
      <c r="AK3247" s="9"/>
    </row>
    <row r="3248" spans="32:37" x14ac:dyDescent="0.3">
      <c r="AF3248" s="8"/>
      <c r="AG3248" s="8"/>
      <c r="AH3248" s="9"/>
      <c r="AI3248" s="8"/>
      <c r="AJ3248" s="8"/>
      <c r="AK3248" s="9"/>
    </row>
    <row r="3249" spans="32:37" x14ac:dyDescent="0.3">
      <c r="AF3249" s="8"/>
      <c r="AG3249" s="8"/>
      <c r="AH3249" s="9"/>
      <c r="AI3249" s="8"/>
      <c r="AJ3249" s="8"/>
      <c r="AK3249" s="9"/>
    </row>
    <row r="3250" spans="32:37" x14ac:dyDescent="0.3">
      <c r="AF3250" s="8"/>
      <c r="AG3250" s="8"/>
      <c r="AH3250" s="9"/>
      <c r="AI3250" s="8"/>
      <c r="AJ3250" s="8"/>
      <c r="AK3250" s="9"/>
    </row>
    <row r="3251" spans="32:37" x14ac:dyDescent="0.3">
      <c r="AF3251" s="8"/>
      <c r="AG3251" s="8"/>
      <c r="AH3251" s="9"/>
      <c r="AI3251" s="8"/>
      <c r="AJ3251" s="8"/>
      <c r="AK3251" s="9"/>
    </row>
    <row r="3252" spans="32:37" x14ac:dyDescent="0.3">
      <c r="AF3252" s="8"/>
      <c r="AG3252" s="8"/>
      <c r="AH3252" s="9"/>
      <c r="AI3252" s="8"/>
      <c r="AJ3252" s="8"/>
      <c r="AK3252" s="9"/>
    </row>
    <row r="3253" spans="32:37" x14ac:dyDescent="0.3">
      <c r="AF3253" s="8"/>
      <c r="AG3253" s="8"/>
      <c r="AH3253" s="9"/>
      <c r="AI3253" s="8"/>
      <c r="AJ3253" s="8"/>
      <c r="AK3253" s="9"/>
    </row>
    <row r="3254" spans="32:37" x14ac:dyDescent="0.3">
      <c r="AF3254" s="8"/>
      <c r="AG3254" s="8"/>
      <c r="AH3254" s="9"/>
      <c r="AI3254" s="8"/>
      <c r="AJ3254" s="8"/>
      <c r="AK3254" s="9"/>
    </row>
    <row r="3255" spans="32:37" x14ac:dyDescent="0.3">
      <c r="AF3255" s="8"/>
      <c r="AG3255" s="8"/>
      <c r="AH3255" s="9"/>
      <c r="AI3255" s="8"/>
      <c r="AJ3255" s="8"/>
      <c r="AK3255" s="9"/>
    </row>
    <row r="3256" spans="32:37" x14ac:dyDescent="0.3">
      <c r="AF3256" s="8"/>
      <c r="AG3256" s="8"/>
      <c r="AH3256" s="9"/>
      <c r="AI3256" s="8"/>
      <c r="AJ3256" s="8"/>
      <c r="AK3256" s="9"/>
    </row>
    <row r="3257" spans="32:37" x14ac:dyDescent="0.3">
      <c r="AF3257" s="8"/>
      <c r="AG3257" s="8"/>
      <c r="AH3257" s="9"/>
      <c r="AI3257" s="8"/>
      <c r="AJ3257" s="8"/>
      <c r="AK3257" s="9"/>
    </row>
    <row r="3258" spans="32:37" x14ac:dyDescent="0.3">
      <c r="AF3258" s="8"/>
      <c r="AG3258" s="8"/>
      <c r="AH3258" s="9"/>
      <c r="AI3258" s="8"/>
      <c r="AJ3258" s="8"/>
      <c r="AK3258" s="9"/>
    </row>
    <row r="3259" spans="32:37" x14ac:dyDescent="0.3">
      <c r="AF3259" s="8"/>
      <c r="AG3259" s="8"/>
      <c r="AH3259" s="9"/>
      <c r="AI3259" s="8"/>
      <c r="AJ3259" s="8"/>
      <c r="AK3259" s="9"/>
    </row>
    <row r="3260" spans="32:37" x14ac:dyDescent="0.3">
      <c r="AF3260" s="8"/>
      <c r="AG3260" s="8"/>
      <c r="AH3260" s="9"/>
      <c r="AI3260" s="8"/>
      <c r="AJ3260" s="8"/>
      <c r="AK3260" s="9"/>
    </row>
    <row r="3261" spans="32:37" x14ac:dyDescent="0.3">
      <c r="AF3261" s="8"/>
      <c r="AG3261" s="8"/>
      <c r="AH3261" s="9"/>
      <c r="AI3261" s="8"/>
      <c r="AJ3261" s="8"/>
      <c r="AK3261" s="9"/>
    </row>
    <row r="3262" spans="32:37" x14ac:dyDescent="0.3">
      <c r="AF3262" s="8"/>
      <c r="AG3262" s="8"/>
      <c r="AH3262" s="9"/>
      <c r="AI3262" s="8"/>
      <c r="AJ3262" s="8"/>
      <c r="AK3262" s="9"/>
    </row>
    <row r="3263" spans="32:37" x14ac:dyDescent="0.3">
      <c r="AF3263" s="8"/>
      <c r="AG3263" s="8"/>
      <c r="AH3263" s="9"/>
      <c r="AI3263" s="8"/>
      <c r="AJ3263" s="8"/>
      <c r="AK3263" s="9"/>
    </row>
    <row r="3264" spans="32:37" x14ac:dyDescent="0.3">
      <c r="AF3264" s="8"/>
      <c r="AG3264" s="8"/>
      <c r="AH3264" s="9"/>
      <c r="AI3264" s="8"/>
      <c r="AJ3264" s="8"/>
      <c r="AK3264" s="9"/>
    </row>
    <row r="3265" spans="32:37" x14ac:dyDescent="0.3">
      <c r="AF3265" s="8"/>
      <c r="AG3265" s="8"/>
      <c r="AH3265" s="9"/>
      <c r="AI3265" s="8"/>
      <c r="AJ3265" s="8"/>
      <c r="AK3265" s="9"/>
    </row>
    <row r="3266" spans="32:37" x14ac:dyDescent="0.3">
      <c r="AF3266" s="8"/>
      <c r="AG3266" s="8"/>
      <c r="AH3266" s="9"/>
      <c r="AI3266" s="8"/>
      <c r="AJ3266" s="8"/>
      <c r="AK3266" s="9"/>
    </row>
    <row r="3267" spans="32:37" x14ac:dyDescent="0.3">
      <c r="AF3267" s="8"/>
      <c r="AG3267" s="8"/>
      <c r="AH3267" s="9"/>
      <c r="AI3267" s="8"/>
      <c r="AJ3267" s="8"/>
      <c r="AK3267" s="9"/>
    </row>
    <row r="3268" spans="32:37" x14ac:dyDescent="0.3">
      <c r="AF3268" s="8"/>
      <c r="AG3268" s="8"/>
      <c r="AH3268" s="9"/>
      <c r="AI3268" s="8"/>
      <c r="AJ3268" s="8"/>
      <c r="AK3268" s="9"/>
    </row>
    <row r="3269" spans="32:37" x14ac:dyDescent="0.3">
      <c r="AF3269" s="8"/>
      <c r="AG3269" s="8"/>
      <c r="AH3269" s="9"/>
      <c r="AI3269" s="8"/>
      <c r="AJ3269" s="8"/>
      <c r="AK3269" s="9"/>
    </row>
    <row r="3270" spans="32:37" x14ac:dyDescent="0.3">
      <c r="AF3270" s="8"/>
      <c r="AG3270" s="8"/>
      <c r="AH3270" s="9"/>
      <c r="AI3270" s="8"/>
      <c r="AJ3270" s="8"/>
      <c r="AK3270" s="9"/>
    </row>
    <row r="3271" spans="32:37" x14ac:dyDescent="0.3">
      <c r="AF3271" s="8"/>
      <c r="AG3271" s="8"/>
      <c r="AH3271" s="9"/>
      <c r="AI3271" s="8"/>
      <c r="AJ3271" s="8"/>
      <c r="AK3271" s="9"/>
    </row>
    <row r="3272" spans="32:37" x14ac:dyDescent="0.3">
      <c r="AF3272" s="8"/>
      <c r="AG3272" s="8"/>
      <c r="AH3272" s="9"/>
      <c r="AI3272" s="8"/>
      <c r="AJ3272" s="8"/>
      <c r="AK3272" s="9"/>
    </row>
    <row r="3273" spans="32:37" x14ac:dyDescent="0.3">
      <c r="AF3273" s="8"/>
      <c r="AG3273" s="8"/>
      <c r="AH3273" s="9"/>
      <c r="AI3273" s="8"/>
      <c r="AJ3273" s="8"/>
      <c r="AK3273" s="9"/>
    </row>
    <row r="3274" spans="32:37" x14ac:dyDescent="0.3">
      <c r="AF3274" s="8"/>
      <c r="AG3274" s="8"/>
      <c r="AH3274" s="9"/>
      <c r="AI3274" s="8"/>
      <c r="AJ3274" s="8"/>
      <c r="AK3274" s="9"/>
    </row>
    <row r="3275" spans="32:37" x14ac:dyDescent="0.3">
      <c r="AF3275" s="8"/>
      <c r="AG3275" s="8"/>
      <c r="AH3275" s="9"/>
      <c r="AI3275" s="8"/>
      <c r="AJ3275" s="8"/>
      <c r="AK3275" s="9"/>
    </row>
    <row r="3276" spans="32:37" x14ac:dyDescent="0.3">
      <c r="AF3276" s="8"/>
      <c r="AG3276" s="8"/>
      <c r="AH3276" s="9"/>
      <c r="AI3276" s="8"/>
      <c r="AJ3276" s="8"/>
      <c r="AK3276" s="9"/>
    </row>
    <row r="3277" spans="32:37" x14ac:dyDescent="0.3">
      <c r="AF3277" s="8"/>
      <c r="AG3277" s="8"/>
      <c r="AH3277" s="9"/>
      <c r="AI3277" s="8"/>
      <c r="AJ3277" s="8"/>
      <c r="AK3277" s="9"/>
    </row>
    <row r="3278" spans="32:37" x14ac:dyDescent="0.3">
      <c r="AF3278" s="8"/>
      <c r="AG3278" s="8"/>
      <c r="AH3278" s="9"/>
      <c r="AI3278" s="8"/>
      <c r="AJ3278" s="8"/>
      <c r="AK3278" s="9"/>
    </row>
    <row r="3279" spans="32:37" x14ac:dyDescent="0.3">
      <c r="AF3279" s="8"/>
      <c r="AG3279" s="8"/>
      <c r="AH3279" s="9"/>
      <c r="AI3279" s="8"/>
      <c r="AJ3279" s="8"/>
      <c r="AK3279" s="9"/>
    </row>
    <row r="3280" spans="32:37" x14ac:dyDescent="0.3">
      <c r="AF3280" s="8"/>
      <c r="AG3280" s="8"/>
      <c r="AH3280" s="9"/>
      <c r="AI3280" s="8"/>
      <c r="AJ3280" s="8"/>
      <c r="AK3280" s="9"/>
    </row>
    <row r="3281" spans="32:37" x14ac:dyDescent="0.3">
      <c r="AF3281" s="8"/>
      <c r="AG3281" s="8"/>
      <c r="AH3281" s="9"/>
      <c r="AI3281" s="8"/>
      <c r="AJ3281" s="8"/>
      <c r="AK3281" s="9"/>
    </row>
    <row r="3282" spans="32:37" x14ac:dyDescent="0.3">
      <c r="AF3282" s="8"/>
      <c r="AG3282" s="8"/>
      <c r="AH3282" s="9"/>
      <c r="AI3282" s="8"/>
      <c r="AJ3282" s="8"/>
      <c r="AK3282" s="9"/>
    </row>
    <row r="3283" spans="32:37" x14ac:dyDescent="0.3">
      <c r="AF3283" s="8"/>
      <c r="AG3283" s="8"/>
      <c r="AH3283" s="9"/>
      <c r="AI3283" s="8"/>
      <c r="AJ3283" s="8"/>
      <c r="AK3283" s="9"/>
    </row>
    <row r="3284" spans="32:37" x14ac:dyDescent="0.3">
      <c r="AF3284" s="8"/>
      <c r="AG3284" s="8"/>
      <c r="AH3284" s="9"/>
      <c r="AI3284" s="8"/>
      <c r="AJ3284" s="8"/>
      <c r="AK3284" s="9"/>
    </row>
    <row r="3285" spans="32:37" x14ac:dyDescent="0.3">
      <c r="AF3285" s="8"/>
      <c r="AG3285" s="8"/>
      <c r="AH3285" s="9"/>
      <c r="AI3285" s="8"/>
      <c r="AJ3285" s="8"/>
      <c r="AK3285" s="9"/>
    </row>
    <row r="3286" spans="32:37" x14ac:dyDescent="0.3">
      <c r="AF3286" s="8"/>
      <c r="AG3286" s="8"/>
      <c r="AH3286" s="9"/>
      <c r="AI3286" s="8"/>
      <c r="AJ3286" s="8"/>
      <c r="AK3286" s="9"/>
    </row>
    <row r="3287" spans="32:37" x14ac:dyDescent="0.3">
      <c r="AF3287" s="8"/>
      <c r="AG3287" s="8"/>
      <c r="AH3287" s="9"/>
      <c r="AI3287" s="8"/>
      <c r="AJ3287" s="8"/>
      <c r="AK3287" s="9"/>
    </row>
    <row r="3288" spans="32:37" x14ac:dyDescent="0.3">
      <c r="AF3288" s="8"/>
      <c r="AG3288" s="8"/>
      <c r="AH3288" s="9"/>
      <c r="AI3288" s="8"/>
      <c r="AJ3288" s="8"/>
      <c r="AK3288" s="9"/>
    </row>
    <row r="3289" spans="32:37" x14ac:dyDescent="0.3">
      <c r="AF3289" s="8"/>
      <c r="AG3289" s="8"/>
      <c r="AH3289" s="9"/>
      <c r="AI3289" s="8"/>
      <c r="AJ3289" s="8"/>
      <c r="AK3289" s="9"/>
    </row>
    <row r="3290" spans="32:37" x14ac:dyDescent="0.3">
      <c r="AF3290" s="8"/>
      <c r="AG3290" s="8"/>
      <c r="AH3290" s="9"/>
      <c r="AI3290" s="8"/>
      <c r="AJ3290" s="8"/>
      <c r="AK3290" s="9"/>
    </row>
    <row r="3291" spans="32:37" x14ac:dyDescent="0.3">
      <c r="AF3291" s="8"/>
      <c r="AG3291" s="8"/>
      <c r="AH3291" s="9"/>
      <c r="AI3291" s="8"/>
      <c r="AJ3291" s="8"/>
      <c r="AK3291" s="9"/>
    </row>
    <row r="3292" spans="32:37" x14ac:dyDescent="0.3">
      <c r="AF3292" s="8"/>
      <c r="AG3292" s="8"/>
      <c r="AH3292" s="9"/>
      <c r="AI3292" s="8"/>
      <c r="AJ3292" s="8"/>
      <c r="AK3292" s="9"/>
    </row>
    <row r="3293" spans="32:37" x14ac:dyDescent="0.3">
      <c r="AF3293" s="8"/>
      <c r="AG3293" s="8"/>
      <c r="AH3293" s="9"/>
      <c r="AI3293" s="8"/>
      <c r="AJ3293" s="8"/>
      <c r="AK3293" s="9"/>
    </row>
    <row r="3294" spans="32:37" x14ac:dyDescent="0.3">
      <c r="AF3294" s="8"/>
      <c r="AG3294" s="8"/>
      <c r="AH3294" s="9"/>
      <c r="AI3294" s="8"/>
      <c r="AJ3294" s="8"/>
      <c r="AK3294" s="9"/>
    </row>
    <row r="3295" spans="32:37" x14ac:dyDescent="0.3">
      <c r="AF3295" s="8"/>
      <c r="AG3295" s="8"/>
      <c r="AH3295" s="9"/>
      <c r="AI3295" s="8"/>
      <c r="AJ3295" s="8"/>
      <c r="AK3295" s="9"/>
    </row>
    <row r="3296" spans="32:37" x14ac:dyDescent="0.3">
      <c r="AF3296" s="8"/>
      <c r="AG3296" s="8"/>
      <c r="AH3296" s="9"/>
      <c r="AI3296" s="8"/>
      <c r="AJ3296" s="8"/>
      <c r="AK3296" s="9"/>
    </row>
    <row r="3297" spans="32:37" x14ac:dyDescent="0.3">
      <c r="AF3297" s="8"/>
      <c r="AG3297" s="8"/>
      <c r="AH3297" s="9"/>
      <c r="AI3297" s="8"/>
      <c r="AJ3297" s="8"/>
      <c r="AK3297" s="9"/>
    </row>
    <row r="3298" spans="32:37" x14ac:dyDescent="0.3">
      <c r="AF3298" s="8"/>
      <c r="AG3298" s="8"/>
      <c r="AH3298" s="9"/>
      <c r="AI3298" s="8"/>
      <c r="AJ3298" s="8"/>
      <c r="AK3298" s="9"/>
    </row>
    <row r="3299" spans="32:37" x14ac:dyDescent="0.3">
      <c r="AF3299" s="8"/>
      <c r="AG3299" s="8"/>
      <c r="AH3299" s="9"/>
      <c r="AI3299" s="8"/>
      <c r="AJ3299" s="8"/>
      <c r="AK3299" s="9"/>
    </row>
    <row r="3300" spans="32:37" x14ac:dyDescent="0.3">
      <c r="AF3300" s="8"/>
      <c r="AG3300" s="8"/>
      <c r="AH3300" s="9"/>
      <c r="AI3300" s="8"/>
      <c r="AJ3300" s="8"/>
      <c r="AK3300" s="9"/>
    </row>
    <row r="3301" spans="32:37" x14ac:dyDescent="0.3">
      <c r="AF3301" s="8"/>
      <c r="AG3301" s="8"/>
      <c r="AH3301" s="9"/>
      <c r="AI3301" s="8"/>
      <c r="AJ3301" s="8"/>
      <c r="AK3301" s="9"/>
    </row>
    <row r="3302" spans="32:37" x14ac:dyDescent="0.3">
      <c r="AF3302" s="8"/>
      <c r="AG3302" s="8"/>
      <c r="AH3302" s="9"/>
      <c r="AI3302" s="8"/>
      <c r="AJ3302" s="8"/>
      <c r="AK3302" s="9"/>
    </row>
    <row r="3303" spans="32:37" x14ac:dyDescent="0.3">
      <c r="AF3303" s="8"/>
      <c r="AG3303" s="8"/>
      <c r="AH3303" s="9"/>
      <c r="AI3303" s="8"/>
      <c r="AJ3303" s="8"/>
      <c r="AK3303" s="9"/>
    </row>
    <row r="3304" spans="32:37" x14ac:dyDescent="0.3">
      <c r="AF3304" s="8"/>
      <c r="AG3304" s="8"/>
      <c r="AH3304" s="9"/>
      <c r="AI3304" s="8"/>
      <c r="AJ3304" s="8"/>
      <c r="AK3304" s="9"/>
    </row>
    <row r="3305" spans="32:37" x14ac:dyDescent="0.3">
      <c r="AF3305" s="8"/>
      <c r="AG3305" s="8"/>
      <c r="AH3305" s="9"/>
      <c r="AI3305" s="8"/>
      <c r="AJ3305" s="8"/>
      <c r="AK3305" s="9"/>
    </row>
    <row r="3306" spans="32:37" x14ac:dyDescent="0.3">
      <c r="AF3306" s="8"/>
      <c r="AG3306" s="8"/>
      <c r="AH3306" s="9"/>
      <c r="AI3306" s="8"/>
      <c r="AJ3306" s="8"/>
      <c r="AK3306" s="9"/>
    </row>
    <row r="3307" spans="32:37" x14ac:dyDescent="0.3">
      <c r="AF3307" s="8"/>
      <c r="AG3307" s="8"/>
      <c r="AH3307" s="9"/>
      <c r="AI3307" s="8"/>
      <c r="AJ3307" s="8"/>
      <c r="AK3307" s="9"/>
    </row>
    <row r="3308" spans="32:37" x14ac:dyDescent="0.3">
      <c r="AF3308" s="8"/>
      <c r="AG3308" s="8"/>
      <c r="AH3308" s="9"/>
      <c r="AI3308" s="8"/>
      <c r="AJ3308" s="8"/>
      <c r="AK3308" s="9"/>
    </row>
    <row r="3309" spans="32:37" x14ac:dyDescent="0.3">
      <c r="AF3309" s="8"/>
      <c r="AG3309" s="8"/>
      <c r="AH3309" s="9"/>
      <c r="AI3309" s="8"/>
      <c r="AJ3309" s="8"/>
      <c r="AK3309" s="9"/>
    </row>
    <row r="3310" spans="32:37" x14ac:dyDescent="0.3">
      <c r="AF3310" s="8"/>
      <c r="AG3310" s="8"/>
      <c r="AH3310" s="9"/>
      <c r="AI3310" s="8"/>
      <c r="AJ3310" s="8"/>
      <c r="AK3310" s="9"/>
    </row>
    <row r="3311" spans="32:37" x14ac:dyDescent="0.3">
      <c r="AF3311" s="8"/>
      <c r="AG3311" s="8"/>
      <c r="AH3311" s="9"/>
      <c r="AI3311" s="8"/>
      <c r="AJ3311" s="8"/>
      <c r="AK3311" s="9"/>
    </row>
    <row r="3312" spans="32:37" x14ac:dyDescent="0.3">
      <c r="AF3312" s="8"/>
      <c r="AG3312" s="8"/>
      <c r="AH3312" s="9"/>
      <c r="AI3312" s="8"/>
      <c r="AJ3312" s="8"/>
      <c r="AK3312" s="9"/>
    </row>
    <row r="3313" spans="32:37" x14ac:dyDescent="0.3">
      <c r="AF3313" s="8"/>
      <c r="AG3313" s="8"/>
      <c r="AH3313" s="9"/>
      <c r="AI3313" s="8"/>
      <c r="AJ3313" s="8"/>
      <c r="AK3313" s="9"/>
    </row>
    <row r="3314" spans="32:37" x14ac:dyDescent="0.3">
      <c r="AF3314" s="8"/>
      <c r="AG3314" s="8"/>
      <c r="AH3314" s="9"/>
      <c r="AI3314" s="8"/>
      <c r="AJ3314" s="8"/>
      <c r="AK3314" s="9"/>
    </row>
    <row r="3315" spans="32:37" x14ac:dyDescent="0.3">
      <c r="AF3315" s="8"/>
      <c r="AG3315" s="8"/>
      <c r="AH3315" s="9"/>
      <c r="AI3315" s="8"/>
      <c r="AJ3315" s="8"/>
      <c r="AK3315" s="9"/>
    </row>
    <row r="3316" spans="32:37" x14ac:dyDescent="0.3">
      <c r="AF3316" s="8"/>
      <c r="AG3316" s="8"/>
      <c r="AH3316" s="9"/>
      <c r="AI3316" s="8"/>
      <c r="AJ3316" s="8"/>
      <c r="AK3316" s="9"/>
    </row>
    <row r="3317" spans="32:37" x14ac:dyDescent="0.3">
      <c r="AF3317" s="8"/>
      <c r="AG3317" s="8"/>
      <c r="AH3317" s="9"/>
      <c r="AI3317" s="8"/>
      <c r="AJ3317" s="8"/>
      <c r="AK3317" s="9"/>
    </row>
    <row r="3318" spans="32:37" x14ac:dyDescent="0.3">
      <c r="AF3318" s="8"/>
      <c r="AG3318" s="8"/>
      <c r="AH3318" s="9"/>
      <c r="AI3318" s="8"/>
      <c r="AJ3318" s="8"/>
      <c r="AK3318" s="9"/>
    </row>
    <row r="3319" spans="32:37" x14ac:dyDescent="0.3">
      <c r="AF3319" s="8"/>
      <c r="AG3319" s="8"/>
      <c r="AH3319" s="9"/>
      <c r="AI3319" s="8"/>
      <c r="AJ3319" s="8"/>
      <c r="AK3319" s="9"/>
    </row>
    <row r="3320" spans="32:37" x14ac:dyDescent="0.3">
      <c r="AF3320" s="8"/>
      <c r="AG3320" s="8"/>
      <c r="AH3320" s="9"/>
      <c r="AI3320" s="8"/>
      <c r="AJ3320" s="8"/>
      <c r="AK3320" s="9"/>
    </row>
    <row r="3321" spans="32:37" x14ac:dyDescent="0.3">
      <c r="AF3321" s="8"/>
      <c r="AG3321" s="8"/>
      <c r="AH3321" s="9"/>
      <c r="AI3321" s="8"/>
      <c r="AJ3321" s="8"/>
      <c r="AK3321" s="9"/>
    </row>
    <row r="3322" spans="32:37" x14ac:dyDescent="0.3">
      <c r="AF3322" s="8"/>
      <c r="AG3322" s="8"/>
      <c r="AH3322" s="9"/>
      <c r="AI3322" s="8"/>
      <c r="AJ3322" s="8"/>
      <c r="AK3322" s="9"/>
    </row>
    <row r="3323" spans="32:37" x14ac:dyDescent="0.3">
      <c r="AF3323" s="8"/>
      <c r="AG3323" s="8"/>
      <c r="AH3323" s="9"/>
      <c r="AI3323" s="8"/>
      <c r="AJ3323" s="8"/>
      <c r="AK3323" s="9"/>
    </row>
    <row r="3324" spans="32:37" x14ac:dyDescent="0.3">
      <c r="AF3324" s="8"/>
      <c r="AG3324" s="8"/>
      <c r="AH3324" s="9"/>
      <c r="AI3324" s="8"/>
      <c r="AJ3324" s="8"/>
      <c r="AK3324" s="9"/>
    </row>
    <row r="3325" spans="32:37" x14ac:dyDescent="0.3">
      <c r="AF3325" s="8"/>
      <c r="AG3325" s="8"/>
      <c r="AH3325" s="9"/>
      <c r="AI3325" s="8"/>
      <c r="AJ3325" s="8"/>
      <c r="AK3325" s="9"/>
    </row>
    <row r="3326" spans="32:37" x14ac:dyDescent="0.3">
      <c r="AF3326" s="8"/>
      <c r="AG3326" s="8"/>
      <c r="AH3326" s="9"/>
      <c r="AI3326" s="8"/>
      <c r="AJ3326" s="8"/>
      <c r="AK3326" s="9"/>
    </row>
    <row r="3327" spans="32:37" x14ac:dyDescent="0.3">
      <c r="AF3327" s="8"/>
      <c r="AG3327" s="8"/>
      <c r="AH3327" s="9"/>
      <c r="AI3327" s="8"/>
      <c r="AJ3327" s="8"/>
      <c r="AK3327" s="9"/>
    </row>
    <row r="3328" spans="32:37" x14ac:dyDescent="0.3">
      <c r="AF3328" s="8"/>
      <c r="AG3328" s="8"/>
      <c r="AH3328" s="9"/>
      <c r="AI3328" s="8"/>
      <c r="AJ3328" s="8"/>
      <c r="AK3328" s="9"/>
    </row>
    <row r="3329" spans="32:37" x14ac:dyDescent="0.3">
      <c r="AF3329" s="8"/>
      <c r="AG3329" s="8"/>
      <c r="AH3329" s="9"/>
      <c r="AI3329" s="8"/>
      <c r="AJ3329" s="8"/>
      <c r="AK3329" s="9"/>
    </row>
    <row r="3330" spans="32:37" x14ac:dyDescent="0.3">
      <c r="AF3330" s="8"/>
      <c r="AG3330" s="8"/>
      <c r="AH3330" s="9"/>
      <c r="AI3330" s="8"/>
      <c r="AJ3330" s="8"/>
      <c r="AK3330" s="9"/>
    </row>
    <row r="3331" spans="32:37" x14ac:dyDescent="0.3">
      <c r="AF3331" s="8"/>
      <c r="AG3331" s="8"/>
      <c r="AH3331" s="9"/>
      <c r="AI3331" s="8"/>
      <c r="AJ3331" s="8"/>
      <c r="AK3331" s="9"/>
    </row>
    <row r="3332" spans="32:37" x14ac:dyDescent="0.3">
      <c r="AF3332" s="8"/>
      <c r="AG3332" s="8"/>
      <c r="AH3332" s="9"/>
      <c r="AI3332" s="8"/>
      <c r="AJ3332" s="8"/>
      <c r="AK3332" s="9"/>
    </row>
    <row r="3333" spans="32:37" x14ac:dyDescent="0.3">
      <c r="AF3333" s="8"/>
      <c r="AG3333" s="8"/>
      <c r="AH3333" s="9"/>
      <c r="AI3333" s="8"/>
      <c r="AJ3333" s="8"/>
      <c r="AK3333" s="9"/>
    </row>
    <row r="3334" spans="32:37" x14ac:dyDescent="0.3">
      <c r="AF3334" s="8"/>
      <c r="AG3334" s="8"/>
      <c r="AH3334" s="9"/>
      <c r="AI3334" s="8"/>
      <c r="AJ3334" s="8"/>
      <c r="AK3334" s="9"/>
    </row>
    <row r="3335" spans="32:37" x14ac:dyDescent="0.3">
      <c r="AF3335" s="8"/>
      <c r="AG3335" s="8"/>
      <c r="AH3335" s="9"/>
      <c r="AI3335" s="8"/>
      <c r="AJ3335" s="8"/>
      <c r="AK3335" s="9"/>
    </row>
    <row r="3336" spans="32:37" x14ac:dyDescent="0.3">
      <c r="AF3336" s="8"/>
      <c r="AG3336" s="8"/>
      <c r="AH3336" s="9"/>
      <c r="AI3336" s="8"/>
      <c r="AJ3336" s="8"/>
      <c r="AK3336" s="9"/>
    </row>
    <row r="3337" spans="32:37" x14ac:dyDescent="0.3">
      <c r="AF3337" s="8"/>
      <c r="AG3337" s="8"/>
      <c r="AH3337" s="9"/>
      <c r="AI3337" s="8"/>
      <c r="AJ3337" s="8"/>
      <c r="AK3337" s="9"/>
    </row>
    <row r="3338" spans="32:37" x14ac:dyDescent="0.3">
      <c r="AF3338" s="8"/>
      <c r="AG3338" s="8"/>
      <c r="AH3338" s="9"/>
      <c r="AI3338" s="8"/>
      <c r="AJ3338" s="8"/>
      <c r="AK3338" s="9"/>
    </row>
    <row r="3339" spans="32:37" x14ac:dyDescent="0.3">
      <c r="AF3339" s="8"/>
      <c r="AG3339" s="8"/>
      <c r="AH3339" s="9"/>
      <c r="AI3339" s="8"/>
      <c r="AJ3339" s="8"/>
      <c r="AK3339" s="9"/>
    </row>
    <row r="3340" spans="32:37" x14ac:dyDescent="0.3">
      <c r="AF3340" s="8"/>
      <c r="AG3340" s="8"/>
      <c r="AH3340" s="9"/>
      <c r="AI3340" s="8"/>
      <c r="AJ3340" s="8"/>
      <c r="AK3340" s="9"/>
    </row>
    <row r="3341" spans="32:37" x14ac:dyDescent="0.3">
      <c r="AF3341" s="8"/>
      <c r="AG3341" s="8"/>
      <c r="AH3341" s="9"/>
      <c r="AI3341" s="8"/>
      <c r="AJ3341" s="8"/>
      <c r="AK3341" s="9"/>
    </row>
    <row r="3342" spans="32:37" x14ac:dyDescent="0.3">
      <c r="AF3342" s="8"/>
      <c r="AG3342" s="8"/>
      <c r="AH3342" s="9"/>
      <c r="AI3342" s="8"/>
      <c r="AJ3342" s="8"/>
      <c r="AK3342" s="9"/>
    </row>
    <row r="3343" spans="32:37" x14ac:dyDescent="0.3">
      <c r="AF3343" s="8"/>
      <c r="AG3343" s="8"/>
      <c r="AH3343" s="9"/>
      <c r="AI3343" s="8"/>
      <c r="AJ3343" s="8"/>
      <c r="AK3343" s="9"/>
    </row>
    <row r="3344" spans="32:37" x14ac:dyDescent="0.3">
      <c r="AF3344" s="8"/>
      <c r="AG3344" s="8"/>
      <c r="AH3344" s="9"/>
      <c r="AI3344" s="8"/>
      <c r="AJ3344" s="8"/>
      <c r="AK3344" s="9"/>
    </row>
    <row r="3345" spans="32:37" x14ac:dyDescent="0.3">
      <c r="AF3345" s="8"/>
      <c r="AG3345" s="8"/>
      <c r="AH3345" s="9"/>
      <c r="AI3345" s="8"/>
      <c r="AJ3345" s="8"/>
      <c r="AK3345" s="9"/>
    </row>
    <row r="3346" spans="32:37" x14ac:dyDescent="0.3">
      <c r="AF3346" s="8"/>
      <c r="AG3346" s="8"/>
      <c r="AH3346" s="9"/>
      <c r="AI3346" s="8"/>
      <c r="AJ3346" s="8"/>
      <c r="AK3346" s="9"/>
    </row>
    <row r="3347" spans="32:37" x14ac:dyDescent="0.3">
      <c r="AF3347" s="8"/>
      <c r="AG3347" s="8"/>
      <c r="AH3347" s="9"/>
      <c r="AI3347" s="8"/>
      <c r="AJ3347" s="8"/>
      <c r="AK3347" s="9"/>
    </row>
    <row r="3348" spans="32:37" x14ac:dyDescent="0.3">
      <c r="AF3348" s="8"/>
      <c r="AG3348" s="8"/>
      <c r="AH3348" s="9"/>
      <c r="AI3348" s="8"/>
      <c r="AJ3348" s="8"/>
      <c r="AK3348" s="9"/>
    </row>
    <row r="3349" spans="32:37" x14ac:dyDescent="0.3">
      <c r="AF3349" s="8"/>
      <c r="AG3349" s="8"/>
      <c r="AH3349" s="9"/>
      <c r="AI3349" s="8"/>
      <c r="AJ3349" s="8"/>
      <c r="AK3349" s="9"/>
    </row>
    <row r="3350" spans="32:37" x14ac:dyDescent="0.3">
      <c r="AF3350" s="8"/>
      <c r="AG3350" s="8"/>
      <c r="AH3350" s="9"/>
      <c r="AI3350" s="8"/>
      <c r="AJ3350" s="8"/>
      <c r="AK3350" s="9"/>
    </row>
    <row r="3351" spans="32:37" x14ac:dyDescent="0.3">
      <c r="AF3351" s="8"/>
      <c r="AG3351" s="8"/>
      <c r="AH3351" s="9"/>
      <c r="AI3351" s="8"/>
      <c r="AJ3351" s="8"/>
      <c r="AK3351" s="9"/>
    </row>
    <row r="3352" spans="32:37" x14ac:dyDescent="0.3">
      <c r="AF3352" s="8"/>
      <c r="AG3352" s="8"/>
      <c r="AH3352" s="9"/>
      <c r="AI3352" s="8"/>
      <c r="AJ3352" s="8"/>
      <c r="AK3352" s="9"/>
    </row>
    <row r="3353" spans="32:37" x14ac:dyDescent="0.3">
      <c r="AF3353" s="8"/>
      <c r="AG3353" s="8"/>
      <c r="AH3353" s="9"/>
      <c r="AI3353" s="8"/>
      <c r="AJ3353" s="8"/>
      <c r="AK3353" s="9"/>
    </row>
    <row r="3354" spans="32:37" x14ac:dyDescent="0.3">
      <c r="AF3354" s="8"/>
      <c r="AG3354" s="8"/>
      <c r="AH3354" s="9"/>
      <c r="AI3354" s="8"/>
      <c r="AJ3354" s="8"/>
      <c r="AK3354" s="9"/>
    </row>
    <row r="3355" spans="32:37" x14ac:dyDescent="0.3">
      <c r="AF3355" s="8"/>
      <c r="AG3355" s="8"/>
      <c r="AH3355" s="9"/>
      <c r="AI3355" s="8"/>
      <c r="AJ3355" s="8"/>
      <c r="AK3355" s="9"/>
    </row>
    <row r="3356" spans="32:37" x14ac:dyDescent="0.3">
      <c r="AF3356" s="8"/>
      <c r="AG3356" s="8"/>
      <c r="AH3356" s="9"/>
      <c r="AI3356" s="8"/>
      <c r="AJ3356" s="8"/>
      <c r="AK3356" s="9"/>
    </row>
    <row r="3357" spans="32:37" x14ac:dyDescent="0.3">
      <c r="AF3357" s="8"/>
      <c r="AG3357" s="8"/>
      <c r="AH3357" s="9"/>
      <c r="AI3357" s="8"/>
      <c r="AJ3357" s="8"/>
      <c r="AK3357" s="9"/>
    </row>
    <row r="3358" spans="32:37" x14ac:dyDescent="0.3">
      <c r="AF3358" s="8"/>
      <c r="AG3358" s="8"/>
      <c r="AH3358" s="9"/>
      <c r="AI3358" s="8"/>
      <c r="AJ3358" s="8"/>
      <c r="AK3358" s="9"/>
    </row>
    <row r="3359" spans="32:37" x14ac:dyDescent="0.3">
      <c r="AF3359" s="8"/>
      <c r="AG3359" s="8"/>
      <c r="AH3359" s="9"/>
      <c r="AI3359" s="8"/>
      <c r="AJ3359" s="8"/>
      <c r="AK3359" s="9"/>
    </row>
    <row r="3360" spans="32:37" x14ac:dyDescent="0.3">
      <c r="AF3360" s="8"/>
      <c r="AG3360" s="8"/>
      <c r="AH3360" s="9"/>
      <c r="AI3360" s="8"/>
      <c r="AJ3360" s="8"/>
      <c r="AK3360" s="9"/>
    </row>
    <row r="3361" spans="32:37" x14ac:dyDescent="0.3">
      <c r="AF3361" s="8"/>
      <c r="AG3361" s="8"/>
      <c r="AH3361" s="9"/>
      <c r="AI3361" s="8"/>
      <c r="AJ3361" s="8"/>
      <c r="AK3361" s="9"/>
    </row>
    <row r="3362" spans="32:37" x14ac:dyDescent="0.3">
      <c r="AF3362" s="8"/>
      <c r="AG3362" s="8"/>
      <c r="AH3362" s="9"/>
      <c r="AI3362" s="8"/>
      <c r="AJ3362" s="8"/>
      <c r="AK3362" s="9"/>
    </row>
    <row r="3363" spans="32:37" x14ac:dyDescent="0.3">
      <c r="AF3363" s="8"/>
      <c r="AG3363" s="8"/>
      <c r="AH3363" s="9"/>
      <c r="AI3363" s="8"/>
      <c r="AJ3363" s="8"/>
      <c r="AK3363" s="9"/>
    </row>
    <row r="3364" spans="32:37" x14ac:dyDescent="0.3">
      <c r="AF3364" s="8"/>
      <c r="AG3364" s="8"/>
      <c r="AH3364" s="9"/>
      <c r="AI3364" s="8"/>
      <c r="AJ3364" s="8"/>
      <c r="AK3364" s="9"/>
    </row>
    <row r="3365" spans="32:37" x14ac:dyDescent="0.3">
      <c r="AF3365" s="8"/>
      <c r="AG3365" s="8"/>
      <c r="AH3365" s="9"/>
      <c r="AI3365" s="8"/>
      <c r="AJ3365" s="8"/>
      <c r="AK3365" s="9"/>
    </row>
    <row r="3366" spans="32:37" x14ac:dyDescent="0.3">
      <c r="AF3366" s="8"/>
      <c r="AG3366" s="8"/>
      <c r="AH3366" s="9"/>
      <c r="AI3366" s="8"/>
      <c r="AJ3366" s="8"/>
      <c r="AK3366" s="9"/>
    </row>
    <row r="3367" spans="32:37" x14ac:dyDescent="0.3">
      <c r="AF3367" s="8"/>
      <c r="AG3367" s="8"/>
      <c r="AH3367" s="9"/>
      <c r="AI3367" s="8"/>
      <c r="AJ3367" s="8"/>
      <c r="AK3367" s="9"/>
    </row>
    <row r="3368" spans="32:37" x14ac:dyDescent="0.3">
      <c r="AF3368" s="8"/>
      <c r="AG3368" s="8"/>
      <c r="AH3368" s="9"/>
      <c r="AI3368" s="8"/>
      <c r="AJ3368" s="8"/>
      <c r="AK3368" s="9"/>
    </row>
    <row r="3369" spans="32:37" x14ac:dyDescent="0.3">
      <c r="AF3369" s="8"/>
      <c r="AG3369" s="8"/>
      <c r="AH3369" s="9"/>
      <c r="AI3369" s="8"/>
      <c r="AJ3369" s="8"/>
      <c r="AK3369" s="9"/>
    </row>
    <row r="3370" spans="32:37" x14ac:dyDescent="0.3">
      <c r="AF3370" s="8"/>
      <c r="AG3370" s="8"/>
      <c r="AH3370" s="9"/>
      <c r="AI3370" s="8"/>
      <c r="AJ3370" s="8"/>
      <c r="AK3370" s="9"/>
    </row>
    <row r="3371" spans="32:37" x14ac:dyDescent="0.3">
      <c r="AF3371" s="8"/>
      <c r="AG3371" s="8"/>
      <c r="AH3371" s="9"/>
      <c r="AI3371" s="8"/>
      <c r="AJ3371" s="8"/>
      <c r="AK3371" s="9"/>
    </row>
    <row r="3372" spans="32:37" x14ac:dyDescent="0.3">
      <c r="AF3372" s="8"/>
      <c r="AG3372" s="8"/>
      <c r="AH3372" s="9"/>
      <c r="AI3372" s="8"/>
      <c r="AJ3372" s="8"/>
      <c r="AK3372" s="9"/>
    </row>
    <row r="3373" spans="32:37" x14ac:dyDescent="0.3">
      <c r="AF3373" s="8"/>
      <c r="AG3373" s="8"/>
      <c r="AH3373" s="9"/>
      <c r="AI3373" s="8"/>
      <c r="AJ3373" s="8"/>
      <c r="AK3373" s="9"/>
    </row>
    <row r="3374" spans="32:37" x14ac:dyDescent="0.3">
      <c r="AF3374" s="8"/>
      <c r="AG3374" s="8"/>
      <c r="AH3374" s="9"/>
      <c r="AI3374" s="8"/>
      <c r="AJ3374" s="8"/>
      <c r="AK3374" s="9"/>
    </row>
    <row r="3375" spans="32:37" x14ac:dyDescent="0.3">
      <c r="AF3375" s="8"/>
      <c r="AG3375" s="8"/>
      <c r="AH3375" s="9"/>
      <c r="AI3375" s="8"/>
      <c r="AJ3375" s="8"/>
      <c r="AK3375" s="9"/>
    </row>
    <row r="3376" spans="32:37" x14ac:dyDescent="0.3">
      <c r="AF3376" s="8"/>
      <c r="AG3376" s="8"/>
      <c r="AH3376" s="9"/>
      <c r="AI3376" s="8"/>
      <c r="AJ3376" s="8"/>
      <c r="AK3376" s="9"/>
    </row>
    <row r="3377" spans="32:37" x14ac:dyDescent="0.3">
      <c r="AF3377" s="8"/>
      <c r="AG3377" s="8"/>
      <c r="AH3377" s="9"/>
      <c r="AI3377" s="8"/>
      <c r="AJ3377" s="8"/>
      <c r="AK3377" s="9"/>
    </row>
    <row r="3378" spans="32:37" x14ac:dyDescent="0.3">
      <c r="AF3378" s="8"/>
      <c r="AG3378" s="8"/>
      <c r="AH3378" s="9"/>
      <c r="AI3378" s="8"/>
      <c r="AJ3378" s="8"/>
      <c r="AK3378" s="9"/>
    </row>
    <row r="3379" spans="32:37" x14ac:dyDescent="0.3">
      <c r="AF3379" s="8"/>
      <c r="AG3379" s="8"/>
      <c r="AH3379" s="9"/>
      <c r="AI3379" s="8"/>
      <c r="AJ3379" s="8"/>
      <c r="AK3379" s="9"/>
    </row>
    <row r="3380" spans="32:37" x14ac:dyDescent="0.3">
      <c r="AF3380" s="8"/>
      <c r="AG3380" s="8"/>
      <c r="AH3380" s="9"/>
      <c r="AI3380" s="8"/>
      <c r="AJ3380" s="8"/>
      <c r="AK3380" s="9"/>
    </row>
    <row r="3381" spans="32:37" x14ac:dyDescent="0.3">
      <c r="AF3381" s="8"/>
      <c r="AG3381" s="8"/>
      <c r="AH3381" s="9"/>
      <c r="AI3381" s="8"/>
      <c r="AJ3381" s="8"/>
      <c r="AK3381" s="9"/>
    </row>
    <row r="3382" spans="32:37" x14ac:dyDescent="0.3">
      <c r="AF3382" s="8"/>
      <c r="AG3382" s="8"/>
      <c r="AH3382" s="9"/>
      <c r="AI3382" s="8"/>
      <c r="AJ3382" s="8"/>
      <c r="AK3382" s="9"/>
    </row>
    <row r="3383" spans="32:37" x14ac:dyDescent="0.3">
      <c r="AF3383" s="8"/>
      <c r="AG3383" s="8"/>
      <c r="AH3383" s="9"/>
      <c r="AI3383" s="8"/>
      <c r="AJ3383" s="8"/>
      <c r="AK3383" s="9"/>
    </row>
    <row r="3384" spans="32:37" x14ac:dyDescent="0.3">
      <c r="AF3384" s="8"/>
      <c r="AG3384" s="8"/>
      <c r="AH3384" s="9"/>
      <c r="AI3384" s="8"/>
      <c r="AJ3384" s="8"/>
      <c r="AK3384" s="9"/>
    </row>
    <row r="3385" spans="32:37" x14ac:dyDescent="0.3">
      <c r="AF3385" s="8"/>
      <c r="AG3385" s="8"/>
      <c r="AH3385" s="9"/>
      <c r="AI3385" s="8"/>
      <c r="AJ3385" s="8"/>
      <c r="AK3385" s="9"/>
    </row>
    <row r="3386" spans="32:37" x14ac:dyDescent="0.3">
      <c r="AF3386" s="8"/>
      <c r="AG3386" s="8"/>
      <c r="AH3386" s="9"/>
      <c r="AI3386" s="8"/>
      <c r="AJ3386" s="8"/>
      <c r="AK3386" s="9"/>
    </row>
    <row r="3387" spans="32:37" x14ac:dyDescent="0.3">
      <c r="AF3387" s="8"/>
      <c r="AG3387" s="8"/>
      <c r="AH3387" s="9"/>
      <c r="AI3387" s="8"/>
      <c r="AJ3387" s="8"/>
      <c r="AK3387" s="9"/>
    </row>
    <row r="3388" spans="32:37" x14ac:dyDescent="0.3">
      <c r="AF3388" s="8"/>
      <c r="AG3388" s="8"/>
      <c r="AH3388" s="9"/>
      <c r="AI3388" s="8"/>
      <c r="AJ3388" s="8"/>
      <c r="AK3388" s="9"/>
    </row>
    <row r="3389" spans="32:37" x14ac:dyDescent="0.3">
      <c r="AF3389" s="8"/>
      <c r="AG3389" s="8"/>
      <c r="AH3389" s="9"/>
      <c r="AI3389" s="8"/>
      <c r="AJ3389" s="8"/>
      <c r="AK3389" s="9"/>
    </row>
    <row r="3390" spans="32:37" x14ac:dyDescent="0.3">
      <c r="AF3390" s="8"/>
      <c r="AG3390" s="8"/>
      <c r="AH3390" s="9"/>
      <c r="AI3390" s="8"/>
      <c r="AJ3390" s="8"/>
      <c r="AK3390" s="9"/>
    </row>
    <row r="3391" spans="32:37" x14ac:dyDescent="0.3">
      <c r="AF3391" s="8"/>
      <c r="AG3391" s="8"/>
      <c r="AH3391" s="9"/>
      <c r="AI3391" s="8"/>
      <c r="AJ3391" s="8"/>
      <c r="AK3391" s="9"/>
    </row>
    <row r="3392" spans="32:37" x14ac:dyDescent="0.3">
      <c r="AF3392" s="8"/>
      <c r="AG3392" s="8"/>
      <c r="AH3392" s="9"/>
      <c r="AI3392" s="8"/>
      <c r="AJ3392" s="8"/>
      <c r="AK3392" s="9"/>
    </row>
    <row r="3393" spans="32:37" x14ac:dyDescent="0.3">
      <c r="AF3393" s="8"/>
      <c r="AG3393" s="8"/>
      <c r="AH3393" s="9"/>
      <c r="AI3393" s="8"/>
      <c r="AJ3393" s="8"/>
      <c r="AK3393" s="9"/>
    </row>
    <row r="3394" spans="32:37" x14ac:dyDescent="0.3">
      <c r="AF3394" s="8"/>
      <c r="AG3394" s="8"/>
      <c r="AH3394" s="9"/>
      <c r="AI3394" s="8"/>
      <c r="AJ3394" s="8"/>
      <c r="AK3394" s="9"/>
    </row>
    <row r="3395" spans="32:37" x14ac:dyDescent="0.3">
      <c r="AF3395" s="8"/>
      <c r="AG3395" s="8"/>
      <c r="AH3395" s="9"/>
      <c r="AI3395" s="8"/>
      <c r="AJ3395" s="8"/>
      <c r="AK3395" s="9"/>
    </row>
    <row r="3396" spans="32:37" x14ac:dyDescent="0.3">
      <c r="AF3396" s="8"/>
      <c r="AG3396" s="8"/>
      <c r="AH3396" s="9"/>
      <c r="AI3396" s="8"/>
      <c r="AJ3396" s="8"/>
      <c r="AK3396" s="9"/>
    </row>
    <row r="3397" spans="32:37" x14ac:dyDescent="0.3">
      <c r="AF3397" s="8"/>
      <c r="AG3397" s="8"/>
      <c r="AH3397" s="9"/>
      <c r="AI3397" s="8"/>
      <c r="AJ3397" s="8"/>
      <c r="AK3397" s="9"/>
    </row>
    <row r="3398" spans="32:37" x14ac:dyDescent="0.3">
      <c r="AF3398" s="8"/>
      <c r="AG3398" s="8"/>
      <c r="AH3398" s="9"/>
      <c r="AI3398" s="8"/>
      <c r="AJ3398" s="8"/>
      <c r="AK3398" s="9"/>
    </row>
    <row r="3399" spans="32:37" x14ac:dyDescent="0.3">
      <c r="AF3399" s="8"/>
      <c r="AG3399" s="8"/>
      <c r="AH3399" s="9"/>
      <c r="AI3399" s="8"/>
      <c r="AJ3399" s="8"/>
      <c r="AK3399" s="9"/>
    </row>
    <row r="3400" spans="32:37" x14ac:dyDescent="0.3">
      <c r="AF3400" s="8"/>
      <c r="AG3400" s="8"/>
      <c r="AH3400" s="9"/>
      <c r="AI3400" s="8"/>
      <c r="AJ3400" s="8"/>
      <c r="AK3400" s="9"/>
    </row>
    <row r="3401" spans="32:37" x14ac:dyDescent="0.3">
      <c r="AF3401" s="8"/>
      <c r="AG3401" s="8"/>
      <c r="AH3401" s="9"/>
      <c r="AI3401" s="8"/>
      <c r="AJ3401" s="8"/>
      <c r="AK3401" s="9"/>
    </row>
    <row r="3402" spans="32:37" x14ac:dyDescent="0.3">
      <c r="AF3402" s="8"/>
      <c r="AG3402" s="8"/>
      <c r="AH3402" s="9"/>
      <c r="AI3402" s="8"/>
      <c r="AJ3402" s="8"/>
      <c r="AK3402" s="9"/>
    </row>
    <row r="3403" spans="32:37" x14ac:dyDescent="0.3">
      <c r="AF3403" s="8"/>
      <c r="AG3403" s="8"/>
      <c r="AH3403" s="9"/>
      <c r="AI3403" s="8"/>
      <c r="AJ3403" s="8"/>
      <c r="AK3403" s="9"/>
    </row>
    <row r="3404" spans="32:37" x14ac:dyDescent="0.3">
      <c r="AF3404" s="8"/>
      <c r="AG3404" s="8"/>
      <c r="AH3404" s="9"/>
      <c r="AI3404" s="8"/>
      <c r="AJ3404" s="8"/>
      <c r="AK3404" s="9"/>
    </row>
    <row r="3405" spans="32:37" x14ac:dyDescent="0.3">
      <c r="AF3405" s="8"/>
      <c r="AG3405" s="8"/>
      <c r="AH3405" s="9"/>
      <c r="AI3405" s="8"/>
      <c r="AJ3405" s="8"/>
      <c r="AK3405" s="9"/>
    </row>
    <row r="3406" spans="32:37" x14ac:dyDescent="0.3">
      <c r="AF3406" s="8"/>
      <c r="AG3406" s="8"/>
      <c r="AH3406" s="9"/>
      <c r="AI3406" s="8"/>
      <c r="AJ3406" s="8"/>
      <c r="AK3406" s="9"/>
    </row>
    <row r="3407" spans="32:37" x14ac:dyDescent="0.3">
      <c r="AF3407" s="8"/>
      <c r="AG3407" s="8"/>
      <c r="AH3407" s="9"/>
      <c r="AI3407" s="8"/>
      <c r="AJ3407" s="8"/>
      <c r="AK3407" s="9"/>
    </row>
    <row r="3408" spans="32:37" x14ac:dyDescent="0.3">
      <c r="AF3408" s="8"/>
      <c r="AG3408" s="8"/>
      <c r="AH3408" s="9"/>
      <c r="AI3408" s="8"/>
      <c r="AJ3408" s="8"/>
      <c r="AK3408" s="9"/>
    </row>
    <row r="3409" spans="32:37" x14ac:dyDescent="0.3">
      <c r="AF3409" s="8"/>
      <c r="AG3409" s="8"/>
      <c r="AH3409" s="9"/>
      <c r="AI3409" s="8"/>
      <c r="AJ3409" s="8"/>
      <c r="AK3409" s="9"/>
    </row>
    <row r="3410" spans="32:37" x14ac:dyDescent="0.3">
      <c r="AF3410" s="8"/>
      <c r="AG3410" s="8"/>
      <c r="AH3410" s="9"/>
      <c r="AI3410" s="8"/>
      <c r="AJ3410" s="8"/>
      <c r="AK3410" s="9"/>
    </row>
    <row r="3411" spans="32:37" x14ac:dyDescent="0.3">
      <c r="AF3411" s="8"/>
      <c r="AG3411" s="8"/>
      <c r="AH3411" s="9"/>
      <c r="AI3411" s="8"/>
      <c r="AJ3411" s="8"/>
      <c r="AK3411" s="9"/>
    </row>
    <row r="3412" spans="32:37" x14ac:dyDescent="0.3">
      <c r="AF3412" s="8"/>
      <c r="AG3412" s="8"/>
      <c r="AH3412" s="9"/>
      <c r="AI3412" s="8"/>
      <c r="AJ3412" s="8"/>
      <c r="AK3412" s="9"/>
    </row>
    <row r="3413" spans="32:37" x14ac:dyDescent="0.3">
      <c r="AF3413" s="8"/>
      <c r="AG3413" s="8"/>
      <c r="AH3413" s="9"/>
      <c r="AI3413" s="8"/>
      <c r="AJ3413" s="8"/>
      <c r="AK3413" s="9"/>
    </row>
    <row r="3414" spans="32:37" x14ac:dyDescent="0.3">
      <c r="AF3414" s="8"/>
      <c r="AG3414" s="8"/>
      <c r="AH3414" s="9"/>
      <c r="AI3414" s="8"/>
      <c r="AJ3414" s="8"/>
      <c r="AK3414" s="9"/>
    </row>
    <row r="3415" spans="32:37" x14ac:dyDescent="0.3">
      <c r="AF3415" s="8"/>
      <c r="AG3415" s="8"/>
      <c r="AH3415" s="9"/>
      <c r="AI3415" s="8"/>
      <c r="AJ3415" s="8"/>
      <c r="AK3415" s="9"/>
    </row>
    <row r="3416" spans="32:37" x14ac:dyDescent="0.3">
      <c r="AF3416" s="8"/>
      <c r="AG3416" s="8"/>
      <c r="AH3416" s="9"/>
      <c r="AI3416" s="8"/>
      <c r="AJ3416" s="8"/>
      <c r="AK3416" s="9"/>
    </row>
    <row r="3417" spans="32:37" x14ac:dyDescent="0.3">
      <c r="AF3417" s="8"/>
      <c r="AG3417" s="8"/>
      <c r="AH3417" s="9"/>
      <c r="AI3417" s="8"/>
      <c r="AJ3417" s="8"/>
      <c r="AK3417" s="9"/>
    </row>
    <row r="3418" spans="32:37" x14ac:dyDescent="0.3">
      <c r="AF3418" s="8"/>
      <c r="AG3418" s="8"/>
      <c r="AH3418" s="9"/>
      <c r="AI3418" s="8"/>
      <c r="AJ3418" s="8"/>
      <c r="AK3418" s="9"/>
    </row>
    <row r="3419" spans="32:37" x14ac:dyDescent="0.3">
      <c r="AF3419" s="8"/>
      <c r="AG3419" s="8"/>
      <c r="AH3419" s="9"/>
      <c r="AI3419" s="8"/>
      <c r="AJ3419" s="8"/>
      <c r="AK3419" s="9"/>
    </row>
    <row r="3420" spans="32:37" x14ac:dyDescent="0.3">
      <c r="AF3420" s="8"/>
      <c r="AG3420" s="8"/>
      <c r="AH3420" s="9"/>
      <c r="AI3420" s="8"/>
      <c r="AJ3420" s="8"/>
      <c r="AK3420" s="9"/>
    </row>
    <row r="3421" spans="32:37" x14ac:dyDescent="0.3">
      <c r="AF3421" s="8"/>
      <c r="AG3421" s="8"/>
      <c r="AH3421" s="9"/>
      <c r="AI3421" s="8"/>
      <c r="AJ3421" s="8"/>
      <c r="AK3421" s="9"/>
    </row>
    <row r="3422" spans="32:37" x14ac:dyDescent="0.3">
      <c r="AF3422" s="8"/>
      <c r="AG3422" s="8"/>
      <c r="AH3422" s="9"/>
      <c r="AI3422" s="8"/>
      <c r="AJ3422" s="8"/>
      <c r="AK3422" s="9"/>
    </row>
    <row r="3423" spans="32:37" x14ac:dyDescent="0.3">
      <c r="AF3423" s="8"/>
      <c r="AG3423" s="8"/>
      <c r="AH3423" s="9"/>
      <c r="AI3423" s="8"/>
      <c r="AJ3423" s="8"/>
      <c r="AK3423" s="9"/>
    </row>
    <row r="3424" spans="32:37" x14ac:dyDescent="0.3">
      <c r="AF3424" s="8"/>
      <c r="AG3424" s="8"/>
      <c r="AH3424" s="9"/>
      <c r="AI3424" s="8"/>
      <c r="AJ3424" s="8"/>
      <c r="AK3424" s="9"/>
    </row>
    <row r="3425" spans="32:37" x14ac:dyDescent="0.3">
      <c r="AF3425" s="8"/>
      <c r="AG3425" s="8"/>
      <c r="AH3425" s="9"/>
      <c r="AI3425" s="8"/>
      <c r="AJ3425" s="8"/>
      <c r="AK3425" s="9"/>
    </row>
    <row r="3426" spans="32:37" x14ac:dyDescent="0.3">
      <c r="AF3426" s="8"/>
      <c r="AG3426" s="8"/>
      <c r="AH3426" s="9"/>
      <c r="AI3426" s="8"/>
      <c r="AJ3426" s="8"/>
      <c r="AK3426" s="9"/>
    </row>
    <row r="3427" spans="32:37" x14ac:dyDescent="0.3">
      <c r="AF3427" s="8"/>
      <c r="AG3427" s="8"/>
      <c r="AH3427" s="9"/>
      <c r="AI3427" s="8"/>
      <c r="AJ3427" s="8"/>
      <c r="AK3427" s="9"/>
    </row>
    <row r="3428" spans="32:37" x14ac:dyDescent="0.3">
      <c r="AF3428" s="8"/>
      <c r="AG3428" s="8"/>
      <c r="AH3428" s="9"/>
      <c r="AI3428" s="8"/>
      <c r="AJ3428" s="8"/>
      <c r="AK3428" s="9"/>
    </row>
    <row r="3429" spans="32:37" x14ac:dyDescent="0.3">
      <c r="AF3429" s="8"/>
      <c r="AG3429" s="8"/>
      <c r="AH3429" s="9"/>
      <c r="AI3429" s="8"/>
      <c r="AJ3429" s="8"/>
      <c r="AK3429" s="9"/>
    </row>
    <row r="3430" spans="32:37" x14ac:dyDescent="0.3">
      <c r="AF3430" s="8"/>
      <c r="AG3430" s="8"/>
      <c r="AH3430" s="9"/>
      <c r="AI3430" s="8"/>
      <c r="AJ3430" s="8"/>
      <c r="AK3430" s="9"/>
    </row>
    <row r="3431" spans="32:37" x14ac:dyDescent="0.3">
      <c r="AF3431" s="8"/>
      <c r="AG3431" s="8"/>
      <c r="AH3431" s="9"/>
      <c r="AI3431" s="8"/>
      <c r="AJ3431" s="8"/>
      <c r="AK3431" s="9"/>
    </row>
    <row r="3432" spans="32:37" x14ac:dyDescent="0.3">
      <c r="AF3432" s="8"/>
      <c r="AG3432" s="8"/>
      <c r="AH3432" s="9"/>
      <c r="AI3432" s="8"/>
      <c r="AJ3432" s="8"/>
      <c r="AK3432" s="9"/>
    </row>
    <row r="3433" spans="32:37" x14ac:dyDescent="0.3">
      <c r="AF3433" s="8"/>
      <c r="AG3433" s="8"/>
      <c r="AH3433" s="9"/>
      <c r="AI3433" s="8"/>
      <c r="AJ3433" s="8"/>
      <c r="AK3433" s="9"/>
    </row>
    <row r="3434" spans="32:37" x14ac:dyDescent="0.3">
      <c r="AF3434" s="8"/>
      <c r="AG3434" s="8"/>
      <c r="AH3434" s="9"/>
      <c r="AI3434" s="8"/>
      <c r="AJ3434" s="8"/>
      <c r="AK3434" s="9"/>
    </row>
    <row r="3435" spans="32:37" x14ac:dyDescent="0.3">
      <c r="AF3435" s="8"/>
      <c r="AG3435" s="8"/>
      <c r="AH3435" s="9"/>
      <c r="AI3435" s="8"/>
      <c r="AJ3435" s="8"/>
      <c r="AK3435" s="9"/>
    </row>
    <row r="3436" spans="32:37" x14ac:dyDescent="0.3">
      <c r="AF3436" s="8"/>
      <c r="AG3436" s="8"/>
      <c r="AH3436" s="9"/>
      <c r="AI3436" s="8"/>
      <c r="AJ3436" s="8"/>
      <c r="AK3436" s="9"/>
    </row>
    <row r="3437" spans="32:37" x14ac:dyDescent="0.3">
      <c r="AF3437" s="8"/>
      <c r="AG3437" s="8"/>
      <c r="AH3437" s="9"/>
      <c r="AI3437" s="8"/>
      <c r="AJ3437" s="8"/>
      <c r="AK3437" s="9"/>
    </row>
    <row r="3438" spans="32:37" x14ac:dyDescent="0.3">
      <c r="AF3438" s="8"/>
      <c r="AG3438" s="8"/>
      <c r="AH3438" s="9"/>
      <c r="AI3438" s="8"/>
      <c r="AJ3438" s="8"/>
      <c r="AK3438" s="9"/>
    </row>
    <row r="3439" spans="32:37" x14ac:dyDescent="0.3">
      <c r="AF3439" s="8"/>
      <c r="AG3439" s="8"/>
      <c r="AH3439" s="9"/>
      <c r="AI3439" s="8"/>
      <c r="AJ3439" s="8"/>
      <c r="AK3439" s="9"/>
    </row>
    <row r="3440" spans="32:37" x14ac:dyDescent="0.3">
      <c r="AF3440" s="8"/>
      <c r="AG3440" s="8"/>
      <c r="AH3440" s="9"/>
      <c r="AI3440" s="8"/>
      <c r="AJ3440" s="8"/>
      <c r="AK3440" s="9"/>
    </row>
    <row r="3441" spans="32:37" x14ac:dyDescent="0.3">
      <c r="AF3441" s="8"/>
      <c r="AG3441" s="8"/>
      <c r="AH3441" s="9"/>
      <c r="AI3441" s="8"/>
      <c r="AJ3441" s="8"/>
      <c r="AK3441" s="9"/>
    </row>
    <row r="3442" spans="32:37" x14ac:dyDescent="0.3">
      <c r="AF3442" s="8"/>
      <c r="AG3442" s="8"/>
      <c r="AH3442" s="9"/>
      <c r="AI3442" s="8"/>
      <c r="AJ3442" s="8"/>
      <c r="AK3442" s="9"/>
    </row>
    <row r="3443" spans="32:37" x14ac:dyDescent="0.3">
      <c r="AF3443" s="8"/>
      <c r="AG3443" s="8"/>
      <c r="AH3443" s="9"/>
      <c r="AI3443" s="8"/>
      <c r="AJ3443" s="8"/>
      <c r="AK3443" s="9"/>
    </row>
    <row r="3444" spans="32:37" x14ac:dyDescent="0.3">
      <c r="AF3444" s="8"/>
      <c r="AG3444" s="8"/>
      <c r="AH3444" s="9"/>
      <c r="AI3444" s="8"/>
      <c r="AJ3444" s="8"/>
      <c r="AK3444" s="9"/>
    </row>
    <row r="3445" spans="32:37" x14ac:dyDescent="0.3">
      <c r="AF3445" s="8"/>
      <c r="AG3445" s="8"/>
      <c r="AH3445" s="9"/>
      <c r="AI3445" s="8"/>
      <c r="AJ3445" s="8"/>
      <c r="AK3445" s="9"/>
    </row>
    <row r="3446" spans="32:37" x14ac:dyDescent="0.3">
      <c r="AF3446" s="8"/>
      <c r="AG3446" s="8"/>
      <c r="AH3446" s="9"/>
      <c r="AI3446" s="8"/>
      <c r="AJ3446" s="8"/>
      <c r="AK3446" s="9"/>
    </row>
    <row r="3447" spans="32:37" x14ac:dyDescent="0.3">
      <c r="AF3447" s="8"/>
      <c r="AG3447" s="8"/>
      <c r="AH3447" s="9"/>
      <c r="AI3447" s="8"/>
      <c r="AJ3447" s="8"/>
      <c r="AK3447" s="9"/>
    </row>
    <row r="3448" spans="32:37" x14ac:dyDescent="0.3">
      <c r="AF3448" s="8"/>
      <c r="AG3448" s="8"/>
      <c r="AH3448" s="9"/>
      <c r="AI3448" s="8"/>
      <c r="AJ3448" s="8"/>
      <c r="AK3448" s="9"/>
    </row>
    <row r="3449" spans="32:37" x14ac:dyDescent="0.3">
      <c r="AF3449" s="8"/>
      <c r="AG3449" s="8"/>
      <c r="AH3449" s="9"/>
      <c r="AI3449" s="8"/>
      <c r="AJ3449" s="8"/>
      <c r="AK3449" s="9"/>
    </row>
    <row r="3450" spans="32:37" x14ac:dyDescent="0.3">
      <c r="AF3450" s="8"/>
      <c r="AG3450" s="8"/>
      <c r="AH3450" s="9"/>
      <c r="AI3450" s="8"/>
      <c r="AJ3450" s="8"/>
      <c r="AK3450" s="9"/>
    </row>
    <row r="3451" spans="32:37" x14ac:dyDescent="0.3">
      <c r="AF3451" s="8"/>
      <c r="AG3451" s="8"/>
      <c r="AH3451" s="9"/>
      <c r="AI3451" s="8"/>
      <c r="AJ3451" s="8"/>
      <c r="AK3451" s="9"/>
    </row>
    <row r="3452" spans="32:37" x14ac:dyDescent="0.3">
      <c r="AF3452" s="8"/>
      <c r="AG3452" s="8"/>
      <c r="AH3452" s="9"/>
      <c r="AI3452" s="8"/>
      <c r="AJ3452" s="8"/>
      <c r="AK3452" s="9"/>
    </row>
    <row r="3453" spans="32:37" x14ac:dyDescent="0.3">
      <c r="AF3453" s="8"/>
      <c r="AG3453" s="8"/>
      <c r="AH3453" s="9"/>
      <c r="AI3453" s="8"/>
      <c r="AJ3453" s="8"/>
      <c r="AK3453" s="9"/>
    </row>
    <row r="3454" spans="32:37" x14ac:dyDescent="0.3">
      <c r="AF3454" s="8"/>
      <c r="AG3454" s="8"/>
      <c r="AH3454" s="9"/>
      <c r="AI3454" s="8"/>
      <c r="AJ3454" s="8"/>
      <c r="AK3454" s="9"/>
    </row>
    <row r="3455" spans="32:37" x14ac:dyDescent="0.3">
      <c r="AF3455" s="8"/>
      <c r="AG3455" s="8"/>
      <c r="AH3455" s="9"/>
      <c r="AI3455" s="8"/>
      <c r="AJ3455" s="8"/>
      <c r="AK3455" s="9"/>
    </row>
    <row r="3456" spans="32:37" x14ac:dyDescent="0.3">
      <c r="AF3456" s="8"/>
      <c r="AG3456" s="8"/>
      <c r="AH3456" s="9"/>
      <c r="AI3456" s="8"/>
      <c r="AJ3456" s="8"/>
      <c r="AK3456" s="9"/>
    </row>
    <row r="3457" spans="32:37" x14ac:dyDescent="0.3">
      <c r="AF3457" s="8"/>
      <c r="AG3457" s="8"/>
      <c r="AH3457" s="9"/>
      <c r="AI3457" s="8"/>
      <c r="AJ3457" s="8"/>
      <c r="AK3457" s="9"/>
    </row>
    <row r="3458" spans="32:37" x14ac:dyDescent="0.3">
      <c r="AF3458" s="8"/>
      <c r="AG3458" s="8"/>
      <c r="AH3458" s="9"/>
      <c r="AI3458" s="8"/>
      <c r="AJ3458" s="8"/>
      <c r="AK3458" s="9"/>
    </row>
    <row r="3459" spans="32:37" x14ac:dyDescent="0.3">
      <c r="AF3459" s="8"/>
      <c r="AG3459" s="8"/>
      <c r="AH3459" s="9"/>
      <c r="AI3459" s="8"/>
      <c r="AJ3459" s="8"/>
      <c r="AK3459" s="9"/>
    </row>
    <row r="3460" spans="32:37" x14ac:dyDescent="0.3">
      <c r="AF3460" s="8"/>
      <c r="AG3460" s="8"/>
      <c r="AH3460" s="9"/>
      <c r="AI3460" s="8"/>
      <c r="AJ3460" s="8"/>
      <c r="AK3460" s="9"/>
    </row>
    <row r="3461" spans="32:37" x14ac:dyDescent="0.3">
      <c r="AF3461" s="8"/>
      <c r="AG3461" s="8"/>
      <c r="AH3461" s="9"/>
      <c r="AI3461" s="8"/>
      <c r="AJ3461" s="8"/>
      <c r="AK3461" s="9"/>
    </row>
    <row r="3462" spans="32:37" x14ac:dyDescent="0.3">
      <c r="AF3462" s="8"/>
      <c r="AG3462" s="8"/>
      <c r="AH3462" s="9"/>
      <c r="AI3462" s="8"/>
      <c r="AJ3462" s="8"/>
      <c r="AK3462" s="9"/>
    </row>
    <row r="3463" spans="32:37" x14ac:dyDescent="0.3">
      <c r="AF3463" s="8"/>
      <c r="AG3463" s="8"/>
      <c r="AH3463" s="9"/>
      <c r="AI3463" s="8"/>
      <c r="AJ3463" s="8"/>
      <c r="AK3463" s="9"/>
    </row>
    <row r="3464" spans="32:37" x14ac:dyDescent="0.3">
      <c r="AF3464" s="8"/>
      <c r="AG3464" s="8"/>
      <c r="AH3464" s="9"/>
      <c r="AI3464" s="8"/>
      <c r="AJ3464" s="8"/>
      <c r="AK3464" s="9"/>
    </row>
    <row r="3465" spans="32:37" x14ac:dyDescent="0.3">
      <c r="AF3465" s="8"/>
      <c r="AG3465" s="8"/>
      <c r="AH3465" s="9"/>
      <c r="AI3465" s="8"/>
      <c r="AJ3465" s="8"/>
      <c r="AK3465" s="9"/>
    </row>
    <row r="3466" spans="32:37" x14ac:dyDescent="0.3">
      <c r="AF3466" s="8"/>
      <c r="AG3466" s="8"/>
      <c r="AH3466" s="9"/>
      <c r="AI3466" s="8"/>
      <c r="AJ3466" s="8"/>
      <c r="AK3466" s="9"/>
    </row>
    <row r="3467" spans="32:37" x14ac:dyDescent="0.3">
      <c r="AF3467" s="8"/>
      <c r="AG3467" s="8"/>
      <c r="AH3467" s="9"/>
      <c r="AI3467" s="8"/>
      <c r="AJ3467" s="8"/>
      <c r="AK3467" s="9"/>
    </row>
    <row r="3468" spans="32:37" x14ac:dyDescent="0.3">
      <c r="AF3468" s="8"/>
      <c r="AG3468" s="8"/>
      <c r="AH3468" s="9"/>
      <c r="AI3468" s="8"/>
      <c r="AJ3468" s="8"/>
      <c r="AK3468" s="9"/>
    </row>
    <row r="3469" spans="32:37" x14ac:dyDescent="0.3">
      <c r="AF3469" s="8"/>
      <c r="AG3469" s="8"/>
      <c r="AH3469" s="9"/>
      <c r="AI3469" s="8"/>
      <c r="AJ3469" s="8"/>
      <c r="AK3469" s="9"/>
    </row>
    <row r="3470" spans="32:37" x14ac:dyDescent="0.3">
      <c r="AF3470" s="8"/>
      <c r="AG3470" s="8"/>
      <c r="AH3470" s="9"/>
      <c r="AI3470" s="8"/>
      <c r="AJ3470" s="8"/>
      <c r="AK3470" s="9"/>
    </row>
    <row r="3471" spans="32:37" x14ac:dyDescent="0.3">
      <c r="AF3471" s="8"/>
      <c r="AG3471" s="8"/>
      <c r="AH3471" s="9"/>
      <c r="AI3471" s="8"/>
      <c r="AJ3471" s="8"/>
      <c r="AK3471" s="9"/>
    </row>
    <row r="3472" spans="32:37" x14ac:dyDescent="0.3">
      <c r="AF3472" s="8"/>
      <c r="AG3472" s="8"/>
      <c r="AH3472" s="9"/>
      <c r="AI3472" s="8"/>
      <c r="AJ3472" s="8"/>
      <c r="AK3472" s="9"/>
    </row>
    <row r="3473" spans="32:37" x14ac:dyDescent="0.3">
      <c r="AF3473" s="8"/>
      <c r="AG3473" s="8"/>
      <c r="AH3473" s="9"/>
      <c r="AI3473" s="8"/>
      <c r="AJ3473" s="8"/>
      <c r="AK3473" s="9"/>
    </row>
    <row r="3474" spans="32:37" x14ac:dyDescent="0.3">
      <c r="AF3474" s="8"/>
      <c r="AG3474" s="8"/>
      <c r="AH3474" s="9"/>
      <c r="AI3474" s="8"/>
      <c r="AJ3474" s="8"/>
      <c r="AK3474" s="9"/>
    </row>
    <row r="3475" spans="32:37" x14ac:dyDescent="0.3">
      <c r="AF3475" s="8"/>
      <c r="AG3475" s="8"/>
      <c r="AH3475" s="9"/>
      <c r="AI3475" s="8"/>
      <c r="AJ3475" s="8"/>
      <c r="AK3475" s="9"/>
    </row>
    <row r="3476" spans="32:37" x14ac:dyDescent="0.3">
      <c r="AF3476" s="8"/>
      <c r="AG3476" s="8"/>
      <c r="AH3476" s="9"/>
      <c r="AI3476" s="8"/>
      <c r="AJ3476" s="8"/>
      <c r="AK3476" s="9"/>
    </row>
    <row r="3477" spans="32:37" x14ac:dyDescent="0.3">
      <c r="AF3477" s="8"/>
      <c r="AG3477" s="8"/>
      <c r="AH3477" s="9"/>
      <c r="AI3477" s="8"/>
      <c r="AJ3477" s="8"/>
      <c r="AK3477" s="9"/>
    </row>
    <row r="3478" spans="32:37" x14ac:dyDescent="0.3">
      <c r="AF3478" s="8"/>
      <c r="AG3478" s="8"/>
      <c r="AH3478" s="9"/>
      <c r="AI3478" s="8"/>
      <c r="AJ3478" s="8"/>
      <c r="AK3478" s="9"/>
    </row>
    <row r="3479" spans="32:37" x14ac:dyDescent="0.3">
      <c r="AF3479" s="8"/>
      <c r="AG3479" s="8"/>
      <c r="AH3479" s="9"/>
      <c r="AI3479" s="8"/>
      <c r="AJ3479" s="8"/>
      <c r="AK3479" s="9"/>
    </row>
    <row r="3480" spans="32:37" x14ac:dyDescent="0.3">
      <c r="AF3480" s="8"/>
      <c r="AG3480" s="8"/>
      <c r="AH3480" s="9"/>
      <c r="AI3480" s="8"/>
      <c r="AJ3480" s="8"/>
      <c r="AK3480" s="9"/>
    </row>
    <row r="3481" spans="32:37" x14ac:dyDescent="0.3">
      <c r="AF3481" s="8"/>
      <c r="AG3481" s="8"/>
      <c r="AH3481" s="9"/>
      <c r="AI3481" s="8"/>
      <c r="AJ3481" s="8"/>
      <c r="AK3481" s="9"/>
    </row>
    <row r="3482" spans="32:37" x14ac:dyDescent="0.3">
      <c r="AF3482" s="8"/>
      <c r="AG3482" s="8"/>
      <c r="AH3482" s="9"/>
      <c r="AI3482" s="8"/>
      <c r="AJ3482" s="8"/>
      <c r="AK3482" s="9"/>
    </row>
    <row r="3483" spans="32:37" x14ac:dyDescent="0.3">
      <c r="AF3483" s="8"/>
      <c r="AG3483" s="8"/>
      <c r="AH3483" s="9"/>
      <c r="AI3483" s="8"/>
      <c r="AJ3483" s="8"/>
      <c r="AK3483" s="9"/>
    </row>
    <row r="3484" spans="32:37" x14ac:dyDescent="0.3">
      <c r="AF3484" s="8"/>
      <c r="AG3484" s="8"/>
      <c r="AH3484" s="9"/>
      <c r="AI3484" s="8"/>
      <c r="AJ3484" s="8"/>
      <c r="AK3484" s="9"/>
    </row>
    <row r="3485" spans="32:37" x14ac:dyDescent="0.3">
      <c r="AF3485" s="8"/>
      <c r="AG3485" s="8"/>
      <c r="AH3485" s="9"/>
      <c r="AI3485" s="8"/>
      <c r="AJ3485" s="8"/>
      <c r="AK3485" s="9"/>
    </row>
    <row r="3486" spans="32:37" x14ac:dyDescent="0.3">
      <c r="AF3486" s="8"/>
      <c r="AG3486" s="8"/>
      <c r="AH3486" s="9"/>
      <c r="AI3486" s="8"/>
      <c r="AJ3486" s="8"/>
      <c r="AK3486" s="9"/>
    </row>
    <row r="3487" spans="32:37" x14ac:dyDescent="0.3">
      <c r="AF3487" s="8"/>
      <c r="AG3487" s="8"/>
      <c r="AH3487" s="9"/>
      <c r="AI3487" s="8"/>
      <c r="AJ3487" s="8"/>
      <c r="AK3487" s="9"/>
    </row>
    <row r="3488" spans="32:37" x14ac:dyDescent="0.3">
      <c r="AF3488" s="8"/>
      <c r="AG3488" s="8"/>
      <c r="AH3488" s="9"/>
      <c r="AI3488" s="8"/>
      <c r="AJ3488" s="8"/>
      <c r="AK3488" s="9"/>
    </row>
    <row r="3489" spans="32:37" x14ac:dyDescent="0.3">
      <c r="AF3489" s="8"/>
      <c r="AG3489" s="8"/>
      <c r="AH3489" s="9"/>
      <c r="AI3489" s="8"/>
      <c r="AJ3489" s="8"/>
      <c r="AK3489" s="9"/>
    </row>
    <row r="3490" spans="32:37" x14ac:dyDescent="0.3">
      <c r="AF3490" s="8"/>
      <c r="AG3490" s="8"/>
      <c r="AH3490" s="9"/>
      <c r="AI3490" s="8"/>
      <c r="AJ3490" s="8"/>
      <c r="AK3490" s="9"/>
    </row>
    <row r="3491" spans="32:37" x14ac:dyDescent="0.3">
      <c r="AF3491" s="8"/>
      <c r="AG3491" s="8"/>
      <c r="AH3491" s="9"/>
      <c r="AI3491" s="8"/>
      <c r="AJ3491" s="8"/>
      <c r="AK3491" s="9"/>
    </row>
    <row r="3492" spans="32:37" x14ac:dyDescent="0.3">
      <c r="AF3492" s="8"/>
      <c r="AG3492" s="8"/>
      <c r="AH3492" s="9"/>
      <c r="AI3492" s="8"/>
      <c r="AJ3492" s="8"/>
      <c r="AK3492" s="9"/>
    </row>
    <row r="3493" spans="32:37" x14ac:dyDescent="0.3">
      <c r="AF3493" s="8"/>
      <c r="AG3493" s="8"/>
      <c r="AH3493" s="9"/>
      <c r="AI3493" s="8"/>
      <c r="AJ3493" s="8"/>
      <c r="AK3493" s="9"/>
    </row>
    <row r="3494" spans="32:37" x14ac:dyDescent="0.3">
      <c r="AF3494" s="8"/>
      <c r="AG3494" s="8"/>
      <c r="AH3494" s="9"/>
      <c r="AI3494" s="8"/>
      <c r="AJ3494" s="8"/>
      <c r="AK3494" s="9"/>
    </row>
    <row r="3495" spans="32:37" x14ac:dyDescent="0.3">
      <c r="AF3495" s="8"/>
      <c r="AG3495" s="8"/>
      <c r="AH3495" s="9"/>
      <c r="AI3495" s="8"/>
      <c r="AJ3495" s="8"/>
      <c r="AK3495" s="9"/>
    </row>
    <row r="3496" spans="32:37" x14ac:dyDescent="0.3">
      <c r="AF3496" s="8"/>
      <c r="AG3496" s="8"/>
      <c r="AH3496" s="9"/>
      <c r="AI3496" s="8"/>
      <c r="AJ3496" s="8"/>
      <c r="AK3496" s="9"/>
    </row>
    <row r="3497" spans="32:37" x14ac:dyDescent="0.3">
      <c r="AF3497" s="8"/>
      <c r="AG3497" s="8"/>
      <c r="AH3497" s="9"/>
      <c r="AI3497" s="8"/>
      <c r="AJ3497" s="8"/>
      <c r="AK3497" s="9"/>
    </row>
    <row r="3498" spans="32:37" x14ac:dyDescent="0.3">
      <c r="AF3498" s="8"/>
      <c r="AG3498" s="8"/>
      <c r="AH3498" s="9"/>
      <c r="AI3498" s="8"/>
      <c r="AJ3498" s="8"/>
      <c r="AK3498" s="9"/>
    </row>
    <row r="3499" spans="32:37" x14ac:dyDescent="0.3">
      <c r="AF3499" s="8"/>
      <c r="AG3499" s="8"/>
      <c r="AH3499" s="9"/>
      <c r="AI3499" s="8"/>
      <c r="AJ3499" s="8"/>
      <c r="AK3499" s="9"/>
    </row>
    <row r="3500" spans="32:37" x14ac:dyDescent="0.3">
      <c r="AF3500" s="8"/>
      <c r="AG3500" s="8"/>
      <c r="AH3500" s="9"/>
      <c r="AI3500" s="8"/>
      <c r="AJ3500" s="8"/>
      <c r="AK3500" s="9"/>
    </row>
    <row r="3501" spans="32:37" x14ac:dyDescent="0.3">
      <c r="AF3501" s="8"/>
      <c r="AG3501" s="8"/>
      <c r="AH3501" s="9"/>
      <c r="AI3501" s="8"/>
      <c r="AJ3501" s="8"/>
      <c r="AK3501" s="9"/>
    </row>
    <row r="3502" spans="32:37" x14ac:dyDescent="0.3">
      <c r="AF3502" s="8"/>
      <c r="AG3502" s="8"/>
      <c r="AH3502" s="9"/>
      <c r="AI3502" s="8"/>
      <c r="AJ3502" s="8"/>
      <c r="AK3502" s="9"/>
    </row>
    <row r="3503" spans="32:37" x14ac:dyDescent="0.3">
      <c r="AF3503" s="8"/>
      <c r="AG3503" s="8"/>
      <c r="AH3503" s="9"/>
      <c r="AI3503" s="8"/>
      <c r="AJ3503" s="8"/>
      <c r="AK3503" s="9"/>
    </row>
    <row r="3504" spans="32:37" x14ac:dyDescent="0.3">
      <c r="AF3504" s="8"/>
      <c r="AG3504" s="8"/>
      <c r="AH3504" s="9"/>
      <c r="AI3504" s="8"/>
      <c r="AJ3504" s="8"/>
      <c r="AK3504" s="9"/>
    </row>
    <row r="3505" spans="32:37" x14ac:dyDescent="0.3">
      <c r="AF3505" s="8"/>
      <c r="AG3505" s="8"/>
      <c r="AH3505" s="9"/>
      <c r="AI3505" s="8"/>
      <c r="AJ3505" s="8"/>
      <c r="AK3505" s="9"/>
    </row>
    <row r="3506" spans="32:37" x14ac:dyDescent="0.3">
      <c r="AF3506" s="8"/>
      <c r="AG3506" s="8"/>
      <c r="AH3506" s="9"/>
      <c r="AI3506" s="8"/>
      <c r="AJ3506" s="8"/>
      <c r="AK3506" s="9"/>
    </row>
    <row r="3507" spans="32:37" x14ac:dyDescent="0.3">
      <c r="AF3507" s="8"/>
      <c r="AG3507" s="8"/>
      <c r="AH3507" s="9"/>
      <c r="AI3507" s="8"/>
      <c r="AJ3507" s="8"/>
      <c r="AK3507" s="9"/>
    </row>
    <row r="3508" spans="32:37" x14ac:dyDescent="0.3">
      <c r="AF3508" s="8"/>
      <c r="AG3508" s="8"/>
      <c r="AH3508" s="9"/>
      <c r="AI3508" s="8"/>
      <c r="AJ3508" s="8"/>
      <c r="AK3508" s="9"/>
    </row>
    <row r="3509" spans="32:37" x14ac:dyDescent="0.3">
      <c r="AF3509" s="8"/>
      <c r="AG3509" s="8"/>
      <c r="AH3509" s="9"/>
      <c r="AI3509" s="8"/>
      <c r="AJ3509" s="8"/>
      <c r="AK3509" s="9"/>
    </row>
    <row r="3510" spans="32:37" x14ac:dyDescent="0.3">
      <c r="AF3510" s="8"/>
      <c r="AG3510" s="8"/>
      <c r="AH3510" s="9"/>
      <c r="AI3510" s="8"/>
      <c r="AJ3510" s="8"/>
      <c r="AK3510" s="9"/>
    </row>
    <row r="3511" spans="32:37" x14ac:dyDescent="0.3">
      <c r="AF3511" s="8"/>
      <c r="AG3511" s="8"/>
      <c r="AH3511" s="9"/>
      <c r="AI3511" s="8"/>
      <c r="AJ3511" s="8"/>
      <c r="AK3511" s="9"/>
    </row>
    <row r="3512" spans="32:37" x14ac:dyDescent="0.3">
      <c r="AF3512" s="8"/>
      <c r="AG3512" s="8"/>
      <c r="AH3512" s="9"/>
      <c r="AI3512" s="8"/>
      <c r="AJ3512" s="8"/>
      <c r="AK3512" s="9"/>
    </row>
    <row r="3513" spans="32:37" x14ac:dyDescent="0.3">
      <c r="AF3513" s="8"/>
      <c r="AG3513" s="8"/>
      <c r="AH3513" s="9"/>
      <c r="AI3513" s="8"/>
      <c r="AJ3513" s="8"/>
      <c r="AK3513" s="9"/>
    </row>
    <row r="3514" spans="32:37" x14ac:dyDescent="0.3">
      <c r="AF3514" s="8"/>
      <c r="AG3514" s="8"/>
      <c r="AH3514" s="9"/>
      <c r="AI3514" s="8"/>
      <c r="AJ3514" s="8"/>
      <c r="AK3514" s="9"/>
    </row>
    <row r="3515" spans="32:37" x14ac:dyDescent="0.3">
      <c r="AF3515" s="8"/>
      <c r="AG3515" s="8"/>
      <c r="AH3515" s="9"/>
      <c r="AI3515" s="8"/>
      <c r="AJ3515" s="8"/>
      <c r="AK3515" s="9"/>
    </row>
    <row r="3516" spans="32:37" x14ac:dyDescent="0.3">
      <c r="AF3516" s="8"/>
      <c r="AG3516" s="8"/>
      <c r="AH3516" s="9"/>
      <c r="AI3516" s="8"/>
      <c r="AJ3516" s="8"/>
      <c r="AK3516" s="9"/>
    </row>
    <row r="3517" spans="32:37" x14ac:dyDescent="0.3">
      <c r="AF3517" s="8"/>
      <c r="AG3517" s="8"/>
      <c r="AH3517" s="9"/>
      <c r="AI3517" s="8"/>
      <c r="AJ3517" s="8"/>
      <c r="AK3517" s="9"/>
    </row>
    <row r="3518" spans="32:37" x14ac:dyDescent="0.3">
      <c r="AF3518" s="8"/>
      <c r="AG3518" s="8"/>
      <c r="AH3518" s="9"/>
      <c r="AI3518" s="8"/>
      <c r="AJ3518" s="8"/>
      <c r="AK3518" s="9"/>
    </row>
    <row r="3519" spans="32:37" x14ac:dyDescent="0.3">
      <c r="AF3519" s="8"/>
      <c r="AG3519" s="8"/>
      <c r="AH3519" s="9"/>
      <c r="AI3519" s="8"/>
      <c r="AJ3519" s="8"/>
      <c r="AK3519" s="9"/>
    </row>
    <row r="3520" spans="32:37" x14ac:dyDescent="0.3">
      <c r="AF3520" s="8"/>
      <c r="AG3520" s="8"/>
      <c r="AH3520" s="9"/>
      <c r="AI3520" s="8"/>
      <c r="AJ3520" s="8"/>
      <c r="AK3520" s="9"/>
    </row>
    <row r="3521" spans="32:37" x14ac:dyDescent="0.3">
      <c r="AF3521" s="8"/>
      <c r="AG3521" s="8"/>
      <c r="AH3521" s="9"/>
      <c r="AI3521" s="8"/>
      <c r="AJ3521" s="8"/>
      <c r="AK3521" s="9"/>
    </row>
    <row r="3522" spans="32:37" x14ac:dyDescent="0.3">
      <c r="AF3522" s="8"/>
      <c r="AG3522" s="8"/>
      <c r="AH3522" s="9"/>
      <c r="AI3522" s="8"/>
      <c r="AJ3522" s="8"/>
      <c r="AK3522" s="9"/>
    </row>
    <row r="3523" spans="32:37" x14ac:dyDescent="0.3">
      <c r="AF3523" s="8"/>
      <c r="AG3523" s="8"/>
      <c r="AH3523" s="9"/>
      <c r="AI3523" s="8"/>
      <c r="AJ3523" s="8"/>
      <c r="AK3523" s="9"/>
    </row>
    <row r="3524" spans="32:37" x14ac:dyDescent="0.3">
      <c r="AF3524" s="8"/>
      <c r="AG3524" s="8"/>
      <c r="AH3524" s="9"/>
      <c r="AI3524" s="8"/>
      <c r="AJ3524" s="8"/>
      <c r="AK3524" s="9"/>
    </row>
    <row r="3525" spans="32:37" x14ac:dyDescent="0.3">
      <c r="AF3525" s="8"/>
      <c r="AG3525" s="8"/>
      <c r="AH3525" s="9"/>
      <c r="AI3525" s="8"/>
      <c r="AJ3525" s="8"/>
      <c r="AK3525" s="9"/>
    </row>
    <row r="3526" spans="32:37" x14ac:dyDescent="0.3">
      <c r="AF3526" s="8"/>
      <c r="AG3526" s="8"/>
      <c r="AH3526" s="9"/>
      <c r="AI3526" s="8"/>
      <c r="AJ3526" s="8"/>
      <c r="AK3526" s="9"/>
    </row>
    <row r="3527" spans="32:37" x14ac:dyDescent="0.3">
      <c r="AF3527" s="8"/>
      <c r="AG3527" s="8"/>
      <c r="AH3527" s="9"/>
      <c r="AI3527" s="8"/>
      <c r="AJ3527" s="8"/>
      <c r="AK3527" s="9"/>
    </row>
    <row r="3528" spans="32:37" x14ac:dyDescent="0.3">
      <c r="AF3528" s="8"/>
      <c r="AG3528" s="8"/>
      <c r="AH3528" s="9"/>
      <c r="AI3528" s="8"/>
      <c r="AJ3528" s="8"/>
      <c r="AK3528" s="9"/>
    </row>
    <row r="3529" spans="32:37" x14ac:dyDescent="0.3">
      <c r="AF3529" s="8"/>
      <c r="AG3529" s="8"/>
      <c r="AH3529" s="9"/>
      <c r="AI3529" s="8"/>
      <c r="AJ3529" s="8"/>
      <c r="AK3529" s="9"/>
    </row>
    <row r="3530" spans="32:37" x14ac:dyDescent="0.3">
      <c r="AF3530" s="8"/>
      <c r="AG3530" s="8"/>
      <c r="AH3530" s="9"/>
      <c r="AI3530" s="8"/>
      <c r="AJ3530" s="8"/>
      <c r="AK3530" s="9"/>
    </row>
    <row r="3531" spans="32:37" x14ac:dyDescent="0.3">
      <c r="AF3531" s="8"/>
      <c r="AG3531" s="8"/>
      <c r="AH3531" s="9"/>
      <c r="AI3531" s="8"/>
      <c r="AJ3531" s="8"/>
      <c r="AK3531" s="9"/>
    </row>
    <row r="3532" spans="32:37" x14ac:dyDescent="0.3">
      <c r="AF3532" s="8"/>
      <c r="AG3532" s="8"/>
      <c r="AH3532" s="9"/>
      <c r="AI3532" s="8"/>
      <c r="AJ3532" s="8"/>
      <c r="AK3532" s="9"/>
    </row>
    <row r="3533" spans="32:37" x14ac:dyDescent="0.3">
      <c r="AF3533" s="8"/>
      <c r="AG3533" s="8"/>
      <c r="AH3533" s="9"/>
      <c r="AI3533" s="8"/>
      <c r="AJ3533" s="8"/>
      <c r="AK3533" s="9"/>
    </row>
    <row r="3534" spans="32:37" x14ac:dyDescent="0.3">
      <c r="AF3534" s="8"/>
      <c r="AG3534" s="8"/>
      <c r="AH3534" s="9"/>
      <c r="AI3534" s="8"/>
      <c r="AJ3534" s="8"/>
      <c r="AK3534" s="9"/>
    </row>
    <row r="3535" spans="32:37" x14ac:dyDescent="0.3">
      <c r="AF3535" s="8"/>
      <c r="AG3535" s="8"/>
      <c r="AH3535" s="9"/>
      <c r="AI3535" s="8"/>
      <c r="AJ3535" s="8"/>
      <c r="AK3535" s="9"/>
    </row>
    <row r="3536" spans="32:37" x14ac:dyDescent="0.3">
      <c r="AF3536" s="8"/>
      <c r="AG3536" s="8"/>
      <c r="AH3536" s="9"/>
      <c r="AI3536" s="8"/>
      <c r="AJ3536" s="8"/>
      <c r="AK3536" s="9"/>
    </row>
    <row r="3537" spans="32:37" x14ac:dyDescent="0.3">
      <c r="AF3537" s="8"/>
      <c r="AG3537" s="8"/>
      <c r="AH3537" s="9"/>
      <c r="AI3537" s="8"/>
      <c r="AJ3537" s="8"/>
      <c r="AK3537" s="9"/>
    </row>
    <row r="3538" spans="32:37" x14ac:dyDescent="0.3">
      <c r="AF3538" s="8"/>
      <c r="AG3538" s="8"/>
      <c r="AH3538" s="9"/>
      <c r="AI3538" s="8"/>
      <c r="AJ3538" s="8"/>
      <c r="AK3538" s="9"/>
    </row>
    <row r="3539" spans="32:37" x14ac:dyDescent="0.3">
      <c r="AF3539" s="8"/>
      <c r="AG3539" s="8"/>
      <c r="AH3539" s="9"/>
      <c r="AI3539" s="8"/>
      <c r="AJ3539" s="8"/>
      <c r="AK3539" s="9"/>
    </row>
    <row r="3540" spans="32:37" x14ac:dyDescent="0.3">
      <c r="AF3540" s="8"/>
      <c r="AG3540" s="8"/>
      <c r="AH3540" s="9"/>
      <c r="AI3540" s="8"/>
      <c r="AJ3540" s="8"/>
      <c r="AK3540" s="9"/>
    </row>
    <row r="3541" spans="32:37" x14ac:dyDescent="0.3">
      <c r="AF3541" s="8"/>
      <c r="AG3541" s="8"/>
      <c r="AH3541" s="9"/>
      <c r="AI3541" s="8"/>
      <c r="AJ3541" s="8"/>
      <c r="AK3541" s="9"/>
    </row>
    <row r="3542" spans="32:37" x14ac:dyDescent="0.3">
      <c r="AF3542" s="8"/>
      <c r="AG3542" s="8"/>
      <c r="AH3542" s="9"/>
      <c r="AI3542" s="8"/>
      <c r="AJ3542" s="8"/>
      <c r="AK3542" s="9"/>
    </row>
    <row r="3543" spans="32:37" x14ac:dyDescent="0.3">
      <c r="AF3543" s="8"/>
      <c r="AG3543" s="8"/>
      <c r="AH3543" s="9"/>
      <c r="AI3543" s="8"/>
      <c r="AJ3543" s="8"/>
      <c r="AK3543" s="9"/>
    </row>
    <row r="3544" spans="32:37" x14ac:dyDescent="0.3">
      <c r="AF3544" s="8"/>
      <c r="AG3544" s="8"/>
      <c r="AH3544" s="9"/>
      <c r="AI3544" s="8"/>
      <c r="AJ3544" s="8"/>
      <c r="AK3544" s="9"/>
    </row>
    <row r="3545" spans="32:37" x14ac:dyDescent="0.3">
      <c r="AF3545" s="8"/>
      <c r="AG3545" s="8"/>
      <c r="AH3545" s="9"/>
      <c r="AI3545" s="8"/>
      <c r="AJ3545" s="8"/>
      <c r="AK3545" s="9"/>
    </row>
    <row r="3546" spans="32:37" x14ac:dyDescent="0.3">
      <c r="AF3546" s="8"/>
      <c r="AG3546" s="8"/>
      <c r="AH3546" s="9"/>
      <c r="AI3546" s="8"/>
      <c r="AJ3546" s="8"/>
      <c r="AK3546" s="9"/>
    </row>
    <row r="3547" spans="32:37" x14ac:dyDescent="0.3">
      <c r="AF3547" s="8"/>
      <c r="AG3547" s="8"/>
      <c r="AH3547" s="9"/>
      <c r="AI3547" s="8"/>
      <c r="AJ3547" s="8"/>
      <c r="AK3547" s="9"/>
    </row>
    <row r="3548" spans="32:37" x14ac:dyDescent="0.3">
      <c r="AF3548" s="8"/>
      <c r="AG3548" s="8"/>
      <c r="AH3548" s="9"/>
      <c r="AI3548" s="8"/>
      <c r="AJ3548" s="8"/>
      <c r="AK3548" s="9"/>
    </row>
    <row r="3549" spans="32:37" x14ac:dyDescent="0.3">
      <c r="AF3549" s="8"/>
      <c r="AG3549" s="8"/>
      <c r="AH3549" s="9"/>
      <c r="AI3549" s="8"/>
      <c r="AJ3549" s="8"/>
      <c r="AK3549" s="9"/>
    </row>
    <row r="3550" spans="32:37" x14ac:dyDescent="0.3">
      <c r="AF3550" s="8"/>
      <c r="AG3550" s="8"/>
      <c r="AH3550" s="9"/>
      <c r="AI3550" s="8"/>
      <c r="AJ3550" s="8"/>
      <c r="AK3550" s="9"/>
    </row>
    <row r="3551" spans="32:37" x14ac:dyDescent="0.3">
      <c r="AF3551" s="8"/>
      <c r="AG3551" s="8"/>
      <c r="AH3551" s="9"/>
      <c r="AI3551" s="8"/>
      <c r="AJ3551" s="8"/>
      <c r="AK3551" s="9"/>
    </row>
    <row r="3552" spans="32:37" x14ac:dyDescent="0.3">
      <c r="AF3552" s="8"/>
      <c r="AG3552" s="8"/>
      <c r="AH3552" s="9"/>
      <c r="AI3552" s="8"/>
      <c r="AJ3552" s="8"/>
      <c r="AK3552" s="9"/>
    </row>
    <row r="3553" spans="32:37" x14ac:dyDescent="0.3">
      <c r="AF3553" s="8"/>
      <c r="AG3553" s="8"/>
      <c r="AH3553" s="9"/>
      <c r="AI3553" s="8"/>
      <c r="AJ3553" s="8"/>
      <c r="AK3553" s="9"/>
    </row>
    <row r="3554" spans="32:37" x14ac:dyDescent="0.3">
      <c r="AF3554" s="8"/>
      <c r="AG3554" s="8"/>
      <c r="AH3554" s="9"/>
      <c r="AI3554" s="8"/>
      <c r="AJ3554" s="8"/>
      <c r="AK3554" s="9"/>
    </row>
    <row r="3555" spans="32:37" x14ac:dyDescent="0.3">
      <c r="AF3555" s="8"/>
      <c r="AG3555" s="8"/>
      <c r="AH3555" s="9"/>
      <c r="AI3555" s="8"/>
      <c r="AJ3555" s="8"/>
      <c r="AK3555" s="9"/>
    </row>
    <row r="3556" spans="32:37" x14ac:dyDescent="0.3">
      <c r="AF3556" s="8"/>
      <c r="AG3556" s="8"/>
      <c r="AH3556" s="9"/>
      <c r="AI3556" s="8"/>
      <c r="AJ3556" s="8"/>
      <c r="AK3556" s="9"/>
    </row>
    <row r="3557" spans="32:37" x14ac:dyDescent="0.3">
      <c r="AF3557" s="8"/>
      <c r="AG3557" s="8"/>
      <c r="AH3557" s="9"/>
      <c r="AI3557" s="8"/>
      <c r="AJ3557" s="8"/>
      <c r="AK3557" s="9"/>
    </row>
    <row r="3558" spans="32:37" x14ac:dyDescent="0.3">
      <c r="AF3558" s="8"/>
      <c r="AG3558" s="8"/>
      <c r="AH3558" s="9"/>
      <c r="AI3558" s="8"/>
      <c r="AJ3558" s="8"/>
      <c r="AK3558" s="9"/>
    </row>
    <row r="3559" spans="32:37" x14ac:dyDescent="0.3">
      <c r="AF3559" s="8"/>
      <c r="AG3559" s="8"/>
      <c r="AH3559" s="9"/>
      <c r="AI3559" s="8"/>
      <c r="AJ3559" s="8"/>
      <c r="AK3559" s="9"/>
    </row>
    <row r="3560" spans="32:37" x14ac:dyDescent="0.3">
      <c r="AF3560" s="8"/>
      <c r="AG3560" s="8"/>
      <c r="AH3560" s="9"/>
      <c r="AI3560" s="8"/>
      <c r="AJ3560" s="8"/>
      <c r="AK3560" s="9"/>
    </row>
    <row r="3561" spans="32:37" x14ac:dyDescent="0.3">
      <c r="AF3561" s="8"/>
      <c r="AG3561" s="8"/>
      <c r="AH3561" s="9"/>
      <c r="AI3561" s="8"/>
      <c r="AJ3561" s="8"/>
      <c r="AK3561" s="9"/>
    </row>
    <row r="3562" spans="32:37" x14ac:dyDescent="0.3">
      <c r="AF3562" s="8"/>
      <c r="AG3562" s="8"/>
      <c r="AH3562" s="9"/>
      <c r="AI3562" s="8"/>
      <c r="AJ3562" s="8"/>
      <c r="AK3562" s="9"/>
    </row>
    <row r="3563" spans="32:37" x14ac:dyDescent="0.3">
      <c r="AF3563" s="8"/>
      <c r="AG3563" s="8"/>
      <c r="AH3563" s="9"/>
      <c r="AI3563" s="8"/>
      <c r="AJ3563" s="8"/>
      <c r="AK3563" s="9"/>
    </row>
    <row r="3564" spans="32:37" x14ac:dyDescent="0.3">
      <c r="AF3564" s="8"/>
      <c r="AG3564" s="8"/>
      <c r="AH3564" s="9"/>
      <c r="AI3564" s="8"/>
      <c r="AJ3564" s="8"/>
      <c r="AK3564" s="9"/>
    </row>
    <row r="3565" spans="32:37" x14ac:dyDescent="0.3">
      <c r="AF3565" s="8"/>
      <c r="AG3565" s="8"/>
      <c r="AH3565" s="9"/>
      <c r="AI3565" s="8"/>
      <c r="AJ3565" s="8"/>
      <c r="AK3565" s="9"/>
    </row>
    <row r="3566" spans="32:37" x14ac:dyDescent="0.3">
      <c r="AF3566" s="8"/>
      <c r="AG3566" s="8"/>
      <c r="AH3566" s="9"/>
      <c r="AI3566" s="8"/>
      <c r="AJ3566" s="8"/>
      <c r="AK3566" s="9"/>
    </row>
    <row r="3567" spans="32:37" x14ac:dyDescent="0.3">
      <c r="AF3567" s="8"/>
      <c r="AG3567" s="8"/>
      <c r="AH3567" s="9"/>
      <c r="AI3567" s="8"/>
      <c r="AJ3567" s="8"/>
      <c r="AK3567" s="9"/>
    </row>
    <row r="3568" spans="32:37" x14ac:dyDescent="0.3">
      <c r="AF3568" s="8"/>
      <c r="AG3568" s="8"/>
      <c r="AH3568" s="9"/>
      <c r="AI3568" s="8"/>
      <c r="AJ3568" s="8"/>
      <c r="AK3568" s="9"/>
    </row>
    <row r="3569" spans="32:37" x14ac:dyDescent="0.3">
      <c r="AF3569" s="8"/>
      <c r="AG3569" s="8"/>
      <c r="AH3569" s="9"/>
      <c r="AI3569" s="8"/>
      <c r="AJ3569" s="8"/>
      <c r="AK3569" s="9"/>
    </row>
    <row r="3570" spans="32:37" x14ac:dyDescent="0.3">
      <c r="AF3570" s="8"/>
      <c r="AG3570" s="8"/>
      <c r="AH3570" s="9"/>
      <c r="AI3570" s="8"/>
      <c r="AJ3570" s="8"/>
      <c r="AK3570" s="9"/>
    </row>
    <row r="3571" spans="32:37" x14ac:dyDescent="0.3">
      <c r="AF3571" s="8"/>
      <c r="AG3571" s="8"/>
      <c r="AH3571" s="9"/>
      <c r="AI3571" s="8"/>
      <c r="AJ3571" s="8"/>
      <c r="AK3571" s="9"/>
    </row>
    <row r="3572" spans="32:37" x14ac:dyDescent="0.3">
      <c r="AF3572" s="8"/>
      <c r="AG3572" s="8"/>
      <c r="AH3572" s="9"/>
      <c r="AI3572" s="8"/>
      <c r="AJ3572" s="8"/>
      <c r="AK3572" s="9"/>
    </row>
    <row r="3573" spans="32:37" x14ac:dyDescent="0.3">
      <c r="AF3573" s="8"/>
      <c r="AG3573" s="8"/>
      <c r="AH3573" s="9"/>
      <c r="AI3573" s="8"/>
      <c r="AJ3573" s="8"/>
      <c r="AK3573" s="9"/>
    </row>
    <row r="3574" spans="32:37" x14ac:dyDescent="0.3">
      <c r="AF3574" s="8"/>
      <c r="AG3574" s="8"/>
      <c r="AH3574" s="9"/>
      <c r="AI3574" s="8"/>
      <c r="AJ3574" s="8"/>
      <c r="AK3574" s="9"/>
    </row>
    <row r="3575" spans="32:37" x14ac:dyDescent="0.3">
      <c r="AF3575" s="8"/>
      <c r="AG3575" s="8"/>
      <c r="AH3575" s="9"/>
      <c r="AI3575" s="8"/>
      <c r="AJ3575" s="8"/>
      <c r="AK3575" s="9"/>
    </row>
    <row r="3576" spans="32:37" x14ac:dyDescent="0.3">
      <c r="AF3576" s="8"/>
      <c r="AG3576" s="8"/>
      <c r="AH3576" s="9"/>
      <c r="AI3576" s="8"/>
      <c r="AJ3576" s="8"/>
      <c r="AK3576" s="9"/>
    </row>
    <row r="3577" spans="32:37" x14ac:dyDescent="0.3">
      <c r="AF3577" s="8"/>
      <c r="AG3577" s="8"/>
      <c r="AH3577" s="9"/>
      <c r="AI3577" s="8"/>
      <c r="AJ3577" s="8"/>
      <c r="AK3577" s="9"/>
    </row>
    <row r="3578" spans="32:37" x14ac:dyDescent="0.3">
      <c r="AF3578" s="8"/>
      <c r="AG3578" s="8"/>
      <c r="AH3578" s="9"/>
      <c r="AI3578" s="8"/>
      <c r="AJ3578" s="8"/>
      <c r="AK3578" s="9"/>
    </row>
    <row r="3579" spans="32:37" x14ac:dyDescent="0.3">
      <c r="AF3579" s="8"/>
      <c r="AG3579" s="8"/>
      <c r="AH3579" s="9"/>
      <c r="AI3579" s="8"/>
      <c r="AJ3579" s="8"/>
      <c r="AK3579" s="9"/>
    </row>
    <row r="3580" spans="32:37" x14ac:dyDescent="0.3">
      <c r="AF3580" s="8"/>
      <c r="AG3580" s="8"/>
      <c r="AH3580" s="9"/>
      <c r="AI3580" s="8"/>
      <c r="AJ3580" s="8"/>
      <c r="AK3580" s="9"/>
    </row>
    <row r="3581" spans="32:37" x14ac:dyDescent="0.3">
      <c r="AF3581" s="8"/>
      <c r="AG3581" s="8"/>
      <c r="AH3581" s="9"/>
      <c r="AI3581" s="8"/>
      <c r="AJ3581" s="8"/>
      <c r="AK3581" s="9"/>
    </row>
    <row r="3582" spans="32:37" x14ac:dyDescent="0.3">
      <c r="AF3582" s="8"/>
      <c r="AG3582" s="8"/>
      <c r="AH3582" s="9"/>
      <c r="AI3582" s="8"/>
      <c r="AJ3582" s="8"/>
      <c r="AK3582" s="9"/>
    </row>
    <row r="3583" spans="32:37" x14ac:dyDescent="0.3">
      <c r="AF3583" s="8"/>
      <c r="AG3583" s="8"/>
      <c r="AH3583" s="9"/>
      <c r="AI3583" s="8"/>
      <c r="AJ3583" s="8"/>
      <c r="AK3583" s="9"/>
    </row>
    <row r="3584" spans="32:37" x14ac:dyDescent="0.3">
      <c r="AF3584" s="8"/>
      <c r="AG3584" s="8"/>
      <c r="AH3584" s="9"/>
      <c r="AI3584" s="8"/>
      <c r="AJ3584" s="8"/>
      <c r="AK3584" s="9"/>
    </row>
    <row r="3585" spans="32:37" x14ac:dyDescent="0.3">
      <c r="AF3585" s="8"/>
      <c r="AG3585" s="8"/>
      <c r="AH3585" s="9"/>
      <c r="AI3585" s="8"/>
      <c r="AJ3585" s="8"/>
      <c r="AK3585" s="9"/>
    </row>
    <row r="3586" spans="32:37" x14ac:dyDescent="0.3">
      <c r="AF3586" s="8"/>
      <c r="AG3586" s="8"/>
      <c r="AH3586" s="9"/>
      <c r="AI3586" s="8"/>
      <c r="AJ3586" s="8"/>
      <c r="AK3586" s="9"/>
    </row>
    <row r="3587" spans="32:37" x14ac:dyDescent="0.3">
      <c r="AF3587" s="8"/>
      <c r="AG3587" s="8"/>
      <c r="AH3587" s="9"/>
      <c r="AI3587" s="8"/>
      <c r="AJ3587" s="8"/>
      <c r="AK3587" s="9"/>
    </row>
    <row r="3588" spans="32:37" x14ac:dyDescent="0.3">
      <c r="AF3588" s="8"/>
      <c r="AG3588" s="8"/>
      <c r="AH3588" s="9"/>
      <c r="AI3588" s="8"/>
      <c r="AJ3588" s="8"/>
      <c r="AK3588" s="9"/>
    </row>
    <row r="3589" spans="32:37" x14ac:dyDescent="0.3">
      <c r="AF3589" s="8"/>
      <c r="AG3589" s="8"/>
      <c r="AH3589" s="9"/>
      <c r="AI3589" s="8"/>
      <c r="AJ3589" s="8"/>
      <c r="AK3589" s="9"/>
    </row>
    <row r="3590" spans="32:37" x14ac:dyDescent="0.3">
      <c r="AF3590" s="8"/>
      <c r="AG3590" s="8"/>
      <c r="AH3590" s="9"/>
      <c r="AI3590" s="8"/>
      <c r="AJ3590" s="8"/>
      <c r="AK3590" s="9"/>
    </row>
    <row r="3591" spans="32:37" x14ac:dyDescent="0.3">
      <c r="AF3591" s="8"/>
      <c r="AG3591" s="8"/>
      <c r="AH3591" s="9"/>
      <c r="AI3591" s="8"/>
      <c r="AJ3591" s="8"/>
      <c r="AK3591" s="9"/>
    </row>
    <row r="3592" spans="32:37" x14ac:dyDescent="0.3">
      <c r="AF3592" s="8"/>
      <c r="AG3592" s="8"/>
      <c r="AH3592" s="9"/>
      <c r="AI3592" s="8"/>
      <c r="AJ3592" s="8"/>
      <c r="AK3592" s="9"/>
    </row>
    <row r="3593" spans="32:37" x14ac:dyDescent="0.3">
      <c r="AF3593" s="8"/>
      <c r="AG3593" s="8"/>
      <c r="AH3593" s="9"/>
      <c r="AI3593" s="8"/>
      <c r="AJ3593" s="8"/>
      <c r="AK3593" s="9"/>
    </row>
    <row r="3594" spans="32:37" x14ac:dyDescent="0.3">
      <c r="AF3594" s="8"/>
      <c r="AG3594" s="8"/>
      <c r="AH3594" s="9"/>
      <c r="AI3594" s="8"/>
      <c r="AJ3594" s="8"/>
      <c r="AK3594" s="9"/>
    </row>
    <row r="3595" spans="32:37" x14ac:dyDescent="0.3">
      <c r="AF3595" s="8"/>
      <c r="AG3595" s="8"/>
      <c r="AH3595" s="9"/>
      <c r="AI3595" s="8"/>
      <c r="AJ3595" s="8"/>
      <c r="AK3595" s="9"/>
    </row>
    <row r="3596" spans="32:37" x14ac:dyDescent="0.3">
      <c r="AF3596" s="8"/>
      <c r="AG3596" s="8"/>
      <c r="AH3596" s="9"/>
      <c r="AI3596" s="8"/>
      <c r="AJ3596" s="8"/>
      <c r="AK3596" s="9"/>
    </row>
    <row r="3597" spans="32:37" x14ac:dyDescent="0.3">
      <c r="AF3597" s="8"/>
      <c r="AG3597" s="8"/>
      <c r="AH3597" s="9"/>
      <c r="AI3597" s="8"/>
      <c r="AJ3597" s="8"/>
      <c r="AK3597" s="9"/>
    </row>
    <row r="3598" spans="32:37" x14ac:dyDescent="0.3">
      <c r="AF3598" s="8"/>
      <c r="AG3598" s="8"/>
      <c r="AH3598" s="9"/>
      <c r="AI3598" s="8"/>
      <c r="AJ3598" s="8"/>
      <c r="AK3598" s="9"/>
    </row>
    <row r="3599" spans="32:37" x14ac:dyDescent="0.3">
      <c r="AF3599" s="8"/>
      <c r="AG3599" s="8"/>
      <c r="AH3599" s="9"/>
      <c r="AI3599" s="8"/>
      <c r="AJ3599" s="8"/>
      <c r="AK3599" s="9"/>
    </row>
    <row r="3600" spans="32:37" x14ac:dyDescent="0.3">
      <c r="AF3600" s="8"/>
      <c r="AG3600" s="8"/>
      <c r="AH3600" s="9"/>
      <c r="AI3600" s="8"/>
      <c r="AJ3600" s="8"/>
      <c r="AK3600" s="9"/>
    </row>
    <row r="3601" spans="32:37" x14ac:dyDescent="0.3">
      <c r="AF3601" s="8"/>
      <c r="AG3601" s="8"/>
      <c r="AH3601" s="9"/>
      <c r="AI3601" s="8"/>
      <c r="AJ3601" s="8"/>
      <c r="AK3601" s="9"/>
    </row>
    <row r="3602" spans="32:37" x14ac:dyDescent="0.3">
      <c r="AF3602" s="8"/>
      <c r="AG3602" s="8"/>
      <c r="AH3602" s="9"/>
      <c r="AI3602" s="8"/>
      <c r="AJ3602" s="8"/>
      <c r="AK3602" s="9"/>
    </row>
    <row r="3603" spans="32:37" x14ac:dyDescent="0.3">
      <c r="AF3603" s="8"/>
      <c r="AG3603" s="8"/>
      <c r="AH3603" s="9"/>
      <c r="AI3603" s="8"/>
      <c r="AJ3603" s="8"/>
      <c r="AK3603" s="9"/>
    </row>
    <row r="3604" spans="32:37" x14ac:dyDescent="0.3">
      <c r="AF3604" s="8"/>
      <c r="AG3604" s="8"/>
      <c r="AH3604" s="9"/>
      <c r="AI3604" s="8"/>
      <c r="AJ3604" s="8"/>
      <c r="AK3604" s="9"/>
    </row>
    <row r="3605" spans="32:37" x14ac:dyDescent="0.3">
      <c r="AF3605" s="8"/>
      <c r="AG3605" s="8"/>
      <c r="AH3605" s="9"/>
      <c r="AI3605" s="8"/>
      <c r="AJ3605" s="8"/>
      <c r="AK3605" s="9"/>
    </row>
    <row r="3606" spans="32:37" x14ac:dyDescent="0.3">
      <c r="AF3606" s="8"/>
      <c r="AG3606" s="8"/>
      <c r="AH3606" s="9"/>
      <c r="AI3606" s="8"/>
      <c r="AJ3606" s="8"/>
      <c r="AK3606" s="9"/>
    </row>
    <row r="3607" spans="32:37" x14ac:dyDescent="0.3">
      <c r="AF3607" s="8"/>
      <c r="AG3607" s="8"/>
      <c r="AH3607" s="9"/>
      <c r="AI3607" s="8"/>
      <c r="AJ3607" s="8"/>
      <c r="AK3607" s="9"/>
    </row>
    <row r="3608" spans="32:37" x14ac:dyDescent="0.3">
      <c r="AF3608" s="8"/>
      <c r="AG3608" s="8"/>
      <c r="AH3608" s="9"/>
      <c r="AI3608" s="8"/>
      <c r="AJ3608" s="8"/>
      <c r="AK3608" s="9"/>
    </row>
    <row r="3609" spans="32:37" x14ac:dyDescent="0.3">
      <c r="AF3609" s="8"/>
      <c r="AG3609" s="8"/>
      <c r="AH3609" s="9"/>
      <c r="AI3609" s="8"/>
      <c r="AJ3609" s="8"/>
      <c r="AK3609" s="9"/>
    </row>
    <row r="3610" spans="32:37" x14ac:dyDescent="0.3">
      <c r="AF3610" s="8"/>
      <c r="AG3610" s="8"/>
      <c r="AH3610" s="9"/>
      <c r="AI3610" s="8"/>
      <c r="AJ3610" s="8"/>
      <c r="AK3610" s="9"/>
    </row>
    <row r="3611" spans="32:37" x14ac:dyDescent="0.3">
      <c r="AF3611" s="8"/>
      <c r="AG3611" s="8"/>
      <c r="AH3611" s="9"/>
      <c r="AI3611" s="8"/>
      <c r="AJ3611" s="8"/>
      <c r="AK3611" s="9"/>
    </row>
    <row r="3612" spans="32:37" x14ac:dyDescent="0.3">
      <c r="AF3612" s="8"/>
      <c r="AG3612" s="8"/>
      <c r="AH3612" s="9"/>
      <c r="AI3612" s="8"/>
      <c r="AJ3612" s="8"/>
      <c r="AK3612" s="9"/>
    </row>
    <row r="3613" spans="32:37" x14ac:dyDescent="0.3">
      <c r="AF3613" s="8"/>
      <c r="AG3613" s="8"/>
      <c r="AH3613" s="9"/>
      <c r="AI3613" s="8"/>
      <c r="AJ3613" s="8"/>
      <c r="AK3613" s="9"/>
    </row>
    <row r="3614" spans="32:37" x14ac:dyDescent="0.3">
      <c r="AF3614" s="8"/>
      <c r="AG3614" s="8"/>
      <c r="AH3614" s="9"/>
      <c r="AI3614" s="8"/>
      <c r="AJ3614" s="8"/>
      <c r="AK3614" s="9"/>
    </row>
    <row r="3615" spans="32:37" x14ac:dyDescent="0.3">
      <c r="AF3615" s="8"/>
      <c r="AG3615" s="8"/>
      <c r="AH3615" s="9"/>
      <c r="AI3615" s="8"/>
      <c r="AJ3615" s="8"/>
      <c r="AK3615" s="9"/>
    </row>
    <row r="3616" spans="32:37" x14ac:dyDescent="0.3">
      <c r="AF3616" s="8"/>
      <c r="AG3616" s="8"/>
      <c r="AH3616" s="9"/>
      <c r="AI3616" s="8"/>
      <c r="AJ3616" s="8"/>
      <c r="AK3616" s="9"/>
    </row>
    <row r="3617" spans="32:37" x14ac:dyDescent="0.3">
      <c r="AF3617" s="8"/>
      <c r="AG3617" s="8"/>
      <c r="AH3617" s="9"/>
      <c r="AI3617" s="8"/>
      <c r="AJ3617" s="8"/>
      <c r="AK3617" s="9"/>
    </row>
    <row r="3618" spans="32:37" x14ac:dyDescent="0.3">
      <c r="AF3618" s="8"/>
      <c r="AG3618" s="8"/>
      <c r="AH3618" s="9"/>
      <c r="AI3618" s="8"/>
      <c r="AJ3618" s="8"/>
      <c r="AK3618" s="9"/>
    </row>
    <row r="3619" spans="32:37" x14ac:dyDescent="0.3">
      <c r="AF3619" s="8"/>
      <c r="AG3619" s="8"/>
      <c r="AH3619" s="9"/>
      <c r="AI3619" s="8"/>
      <c r="AJ3619" s="8"/>
      <c r="AK3619" s="9"/>
    </row>
    <row r="3620" spans="32:37" x14ac:dyDescent="0.3">
      <c r="AF3620" s="8"/>
      <c r="AG3620" s="8"/>
      <c r="AH3620" s="9"/>
      <c r="AI3620" s="8"/>
      <c r="AJ3620" s="8"/>
      <c r="AK3620" s="9"/>
    </row>
    <row r="3621" spans="32:37" x14ac:dyDescent="0.3">
      <c r="AF3621" s="8"/>
      <c r="AG3621" s="8"/>
      <c r="AH3621" s="9"/>
      <c r="AI3621" s="8"/>
      <c r="AJ3621" s="8"/>
      <c r="AK3621" s="9"/>
    </row>
    <row r="3622" spans="32:37" x14ac:dyDescent="0.3">
      <c r="AF3622" s="8"/>
      <c r="AG3622" s="8"/>
      <c r="AH3622" s="9"/>
      <c r="AI3622" s="8"/>
      <c r="AJ3622" s="8"/>
      <c r="AK3622" s="9"/>
    </row>
    <row r="3623" spans="32:37" x14ac:dyDescent="0.3">
      <c r="AF3623" s="8"/>
      <c r="AG3623" s="8"/>
      <c r="AH3623" s="9"/>
      <c r="AI3623" s="8"/>
      <c r="AJ3623" s="8"/>
      <c r="AK3623" s="9"/>
    </row>
    <row r="3624" spans="32:37" x14ac:dyDescent="0.3">
      <c r="AF3624" s="8"/>
      <c r="AG3624" s="8"/>
      <c r="AH3624" s="9"/>
      <c r="AI3624" s="8"/>
      <c r="AJ3624" s="8"/>
      <c r="AK3624" s="9"/>
    </row>
    <row r="3625" spans="32:37" x14ac:dyDescent="0.3">
      <c r="AF3625" s="8"/>
      <c r="AG3625" s="8"/>
      <c r="AH3625" s="9"/>
      <c r="AI3625" s="8"/>
      <c r="AJ3625" s="8"/>
      <c r="AK3625" s="9"/>
    </row>
    <row r="3626" spans="32:37" x14ac:dyDescent="0.3">
      <c r="AF3626" s="8"/>
      <c r="AG3626" s="8"/>
      <c r="AH3626" s="9"/>
      <c r="AI3626" s="8"/>
      <c r="AJ3626" s="8"/>
      <c r="AK3626" s="9"/>
    </row>
    <row r="3627" spans="32:37" x14ac:dyDescent="0.3">
      <c r="AF3627" s="8"/>
      <c r="AG3627" s="8"/>
      <c r="AH3627" s="9"/>
      <c r="AI3627" s="8"/>
      <c r="AJ3627" s="8"/>
      <c r="AK3627" s="9"/>
    </row>
    <row r="3628" spans="32:37" x14ac:dyDescent="0.3">
      <c r="AF3628" s="8"/>
      <c r="AG3628" s="8"/>
      <c r="AH3628" s="9"/>
      <c r="AI3628" s="8"/>
      <c r="AJ3628" s="8"/>
      <c r="AK3628" s="9"/>
    </row>
    <row r="3629" spans="32:37" x14ac:dyDescent="0.3">
      <c r="AF3629" s="8"/>
      <c r="AG3629" s="8"/>
      <c r="AH3629" s="9"/>
      <c r="AI3629" s="8"/>
      <c r="AJ3629" s="8"/>
      <c r="AK3629" s="9"/>
    </row>
    <row r="3630" spans="32:37" x14ac:dyDescent="0.3">
      <c r="AF3630" s="8"/>
      <c r="AG3630" s="8"/>
      <c r="AH3630" s="9"/>
      <c r="AI3630" s="8"/>
      <c r="AJ3630" s="8"/>
      <c r="AK3630" s="9"/>
    </row>
    <row r="3631" spans="32:37" x14ac:dyDescent="0.3">
      <c r="AF3631" s="8"/>
      <c r="AG3631" s="8"/>
      <c r="AH3631" s="9"/>
      <c r="AI3631" s="8"/>
      <c r="AJ3631" s="8"/>
      <c r="AK3631" s="9"/>
    </row>
    <row r="3632" spans="32:37" x14ac:dyDescent="0.3">
      <c r="AF3632" s="8"/>
      <c r="AG3632" s="8"/>
      <c r="AH3632" s="9"/>
      <c r="AI3632" s="8"/>
      <c r="AJ3632" s="8"/>
      <c r="AK3632" s="9"/>
    </row>
    <row r="3633" spans="32:37" x14ac:dyDescent="0.3">
      <c r="AF3633" s="8"/>
      <c r="AG3633" s="8"/>
      <c r="AH3633" s="9"/>
      <c r="AI3633" s="8"/>
      <c r="AJ3633" s="8"/>
      <c r="AK3633" s="9"/>
    </row>
    <row r="3634" spans="32:37" x14ac:dyDescent="0.3">
      <c r="AF3634" s="8"/>
      <c r="AG3634" s="8"/>
      <c r="AH3634" s="9"/>
      <c r="AI3634" s="8"/>
      <c r="AJ3634" s="8"/>
      <c r="AK3634" s="9"/>
    </row>
    <row r="3635" spans="32:37" x14ac:dyDescent="0.3">
      <c r="AF3635" s="8"/>
      <c r="AG3635" s="8"/>
      <c r="AH3635" s="9"/>
      <c r="AI3635" s="8"/>
      <c r="AJ3635" s="8"/>
      <c r="AK3635" s="9"/>
    </row>
    <row r="3636" spans="32:37" x14ac:dyDescent="0.3">
      <c r="AF3636" s="8"/>
      <c r="AG3636" s="8"/>
      <c r="AH3636" s="9"/>
      <c r="AI3636" s="8"/>
      <c r="AJ3636" s="8"/>
      <c r="AK3636" s="9"/>
    </row>
    <row r="3637" spans="32:37" x14ac:dyDescent="0.3">
      <c r="AF3637" s="8"/>
      <c r="AG3637" s="8"/>
      <c r="AH3637" s="9"/>
      <c r="AI3637" s="8"/>
      <c r="AJ3637" s="8"/>
      <c r="AK3637" s="9"/>
    </row>
    <row r="3638" spans="32:37" x14ac:dyDescent="0.3">
      <c r="AF3638" s="8"/>
      <c r="AG3638" s="8"/>
      <c r="AH3638" s="9"/>
      <c r="AI3638" s="8"/>
      <c r="AJ3638" s="8"/>
      <c r="AK3638" s="9"/>
    </row>
    <row r="3639" spans="32:37" x14ac:dyDescent="0.3">
      <c r="AF3639" s="8"/>
      <c r="AG3639" s="8"/>
      <c r="AH3639" s="9"/>
      <c r="AI3639" s="8"/>
      <c r="AJ3639" s="8"/>
      <c r="AK3639" s="9"/>
    </row>
    <row r="3640" spans="32:37" x14ac:dyDescent="0.3">
      <c r="AF3640" s="8"/>
      <c r="AG3640" s="8"/>
      <c r="AH3640" s="9"/>
      <c r="AI3640" s="8"/>
      <c r="AJ3640" s="8"/>
      <c r="AK3640" s="9"/>
    </row>
    <row r="3641" spans="32:37" x14ac:dyDescent="0.3">
      <c r="AF3641" s="8"/>
      <c r="AG3641" s="8"/>
      <c r="AH3641" s="9"/>
      <c r="AI3641" s="8"/>
      <c r="AJ3641" s="8"/>
      <c r="AK3641" s="9"/>
    </row>
    <row r="3642" spans="32:37" x14ac:dyDescent="0.3">
      <c r="AF3642" s="8"/>
      <c r="AG3642" s="8"/>
      <c r="AH3642" s="9"/>
      <c r="AI3642" s="8"/>
      <c r="AJ3642" s="8"/>
      <c r="AK3642" s="9"/>
    </row>
    <row r="3643" spans="32:37" x14ac:dyDescent="0.3">
      <c r="AF3643" s="8"/>
      <c r="AG3643" s="8"/>
      <c r="AH3643" s="9"/>
      <c r="AI3643" s="8"/>
      <c r="AJ3643" s="8"/>
      <c r="AK3643" s="9"/>
    </row>
    <row r="3644" spans="32:37" x14ac:dyDescent="0.3">
      <c r="AF3644" s="8"/>
      <c r="AG3644" s="8"/>
      <c r="AH3644" s="9"/>
      <c r="AI3644" s="8"/>
      <c r="AJ3644" s="8"/>
      <c r="AK3644" s="9"/>
    </row>
    <row r="3645" spans="32:37" x14ac:dyDescent="0.3">
      <c r="AF3645" s="8"/>
      <c r="AG3645" s="8"/>
      <c r="AH3645" s="9"/>
      <c r="AI3645" s="8"/>
      <c r="AJ3645" s="8"/>
      <c r="AK3645" s="9"/>
    </row>
    <row r="3646" spans="32:37" x14ac:dyDescent="0.3">
      <c r="AF3646" s="8"/>
      <c r="AG3646" s="8"/>
      <c r="AH3646" s="9"/>
      <c r="AI3646" s="8"/>
      <c r="AJ3646" s="8"/>
      <c r="AK3646" s="9"/>
    </row>
    <row r="3647" spans="32:37" x14ac:dyDescent="0.3">
      <c r="AF3647" s="8"/>
      <c r="AG3647" s="8"/>
      <c r="AH3647" s="9"/>
      <c r="AI3647" s="8"/>
      <c r="AJ3647" s="8"/>
      <c r="AK3647" s="9"/>
    </row>
    <row r="3648" spans="32:37" x14ac:dyDescent="0.3">
      <c r="AF3648" s="8"/>
      <c r="AG3648" s="8"/>
      <c r="AH3648" s="9"/>
      <c r="AI3648" s="8"/>
      <c r="AJ3648" s="8"/>
      <c r="AK3648" s="9"/>
    </row>
    <row r="3649" spans="32:37" x14ac:dyDescent="0.3">
      <c r="AF3649" s="8"/>
      <c r="AG3649" s="8"/>
      <c r="AH3649" s="9"/>
      <c r="AI3649" s="8"/>
      <c r="AJ3649" s="8"/>
      <c r="AK3649" s="9"/>
    </row>
    <row r="3650" spans="32:37" x14ac:dyDescent="0.3">
      <c r="AF3650" s="8"/>
      <c r="AG3650" s="8"/>
      <c r="AH3650" s="9"/>
      <c r="AI3650" s="8"/>
      <c r="AJ3650" s="8"/>
      <c r="AK3650" s="9"/>
    </row>
    <row r="3651" spans="32:37" x14ac:dyDescent="0.3">
      <c r="AF3651" s="8"/>
      <c r="AG3651" s="8"/>
      <c r="AH3651" s="9"/>
      <c r="AI3651" s="8"/>
      <c r="AJ3651" s="8"/>
      <c r="AK3651" s="9"/>
    </row>
    <row r="3652" spans="32:37" x14ac:dyDescent="0.3">
      <c r="AF3652" s="8"/>
      <c r="AG3652" s="8"/>
      <c r="AH3652" s="9"/>
      <c r="AI3652" s="8"/>
      <c r="AJ3652" s="8"/>
      <c r="AK3652" s="9"/>
    </row>
    <row r="3653" spans="32:37" x14ac:dyDescent="0.3">
      <c r="AF3653" s="8"/>
      <c r="AG3653" s="8"/>
      <c r="AH3653" s="9"/>
      <c r="AI3653" s="8"/>
      <c r="AJ3653" s="8"/>
      <c r="AK3653" s="9"/>
    </row>
    <row r="3654" spans="32:37" x14ac:dyDescent="0.3">
      <c r="AF3654" s="8"/>
      <c r="AG3654" s="8"/>
      <c r="AH3654" s="9"/>
      <c r="AI3654" s="8"/>
      <c r="AJ3654" s="8"/>
      <c r="AK3654" s="9"/>
    </row>
    <row r="3655" spans="32:37" x14ac:dyDescent="0.3">
      <c r="AF3655" s="8"/>
      <c r="AG3655" s="8"/>
      <c r="AH3655" s="9"/>
      <c r="AI3655" s="8"/>
      <c r="AJ3655" s="8"/>
      <c r="AK3655" s="9"/>
    </row>
    <row r="3656" spans="32:37" x14ac:dyDescent="0.3">
      <c r="AF3656" s="8"/>
      <c r="AG3656" s="8"/>
      <c r="AH3656" s="9"/>
      <c r="AI3656" s="8"/>
      <c r="AJ3656" s="8"/>
      <c r="AK3656" s="9"/>
    </row>
    <row r="3657" spans="32:37" x14ac:dyDescent="0.3">
      <c r="AF3657" s="8"/>
      <c r="AG3657" s="8"/>
      <c r="AH3657" s="9"/>
      <c r="AI3657" s="8"/>
      <c r="AJ3657" s="8"/>
      <c r="AK3657" s="9"/>
    </row>
    <row r="3658" spans="32:37" x14ac:dyDescent="0.3">
      <c r="AF3658" s="8"/>
      <c r="AG3658" s="8"/>
      <c r="AH3658" s="9"/>
      <c r="AI3658" s="8"/>
      <c r="AJ3658" s="8"/>
      <c r="AK3658" s="9"/>
    </row>
    <row r="3659" spans="32:37" x14ac:dyDescent="0.3">
      <c r="AF3659" s="8"/>
      <c r="AG3659" s="8"/>
      <c r="AH3659" s="9"/>
      <c r="AI3659" s="8"/>
      <c r="AJ3659" s="8"/>
      <c r="AK3659" s="9"/>
    </row>
    <row r="3660" spans="32:37" x14ac:dyDescent="0.3">
      <c r="AF3660" s="8"/>
      <c r="AG3660" s="8"/>
      <c r="AH3660" s="9"/>
      <c r="AI3660" s="8"/>
      <c r="AJ3660" s="8"/>
      <c r="AK3660" s="9"/>
    </row>
    <row r="3661" spans="32:37" x14ac:dyDescent="0.3">
      <c r="AF3661" s="8"/>
      <c r="AG3661" s="8"/>
      <c r="AH3661" s="9"/>
      <c r="AI3661" s="8"/>
      <c r="AJ3661" s="8"/>
      <c r="AK3661" s="9"/>
    </row>
    <row r="3662" spans="32:37" x14ac:dyDescent="0.3">
      <c r="AF3662" s="8"/>
      <c r="AG3662" s="8"/>
      <c r="AH3662" s="9"/>
      <c r="AI3662" s="8"/>
      <c r="AJ3662" s="8"/>
      <c r="AK3662" s="9"/>
    </row>
    <row r="3663" spans="32:37" x14ac:dyDescent="0.3">
      <c r="AF3663" s="8"/>
      <c r="AG3663" s="8"/>
      <c r="AH3663" s="9"/>
      <c r="AI3663" s="8"/>
      <c r="AJ3663" s="8"/>
      <c r="AK3663" s="9"/>
    </row>
    <row r="3664" spans="32:37" x14ac:dyDescent="0.3">
      <c r="AF3664" s="8"/>
      <c r="AG3664" s="8"/>
      <c r="AH3664" s="9"/>
      <c r="AI3664" s="8"/>
      <c r="AJ3664" s="8"/>
      <c r="AK3664" s="9"/>
    </row>
    <row r="3665" spans="32:37" x14ac:dyDescent="0.3">
      <c r="AF3665" s="8"/>
      <c r="AG3665" s="8"/>
      <c r="AH3665" s="9"/>
      <c r="AI3665" s="8"/>
      <c r="AJ3665" s="8"/>
      <c r="AK3665" s="9"/>
    </row>
    <row r="3666" spans="32:37" x14ac:dyDescent="0.3">
      <c r="AF3666" s="8"/>
      <c r="AG3666" s="8"/>
      <c r="AH3666" s="9"/>
      <c r="AI3666" s="8"/>
      <c r="AJ3666" s="8"/>
      <c r="AK3666" s="9"/>
    </row>
    <row r="3667" spans="32:37" x14ac:dyDescent="0.3">
      <c r="AF3667" s="8"/>
      <c r="AG3667" s="8"/>
      <c r="AH3667" s="9"/>
      <c r="AI3667" s="8"/>
      <c r="AJ3667" s="8"/>
      <c r="AK3667" s="9"/>
    </row>
    <row r="3668" spans="32:37" x14ac:dyDescent="0.3">
      <c r="AF3668" s="8"/>
      <c r="AG3668" s="8"/>
      <c r="AH3668" s="9"/>
      <c r="AI3668" s="8"/>
      <c r="AJ3668" s="8"/>
      <c r="AK3668" s="9"/>
    </row>
    <row r="3669" spans="32:37" x14ac:dyDescent="0.3">
      <c r="AF3669" s="8"/>
      <c r="AG3669" s="8"/>
      <c r="AH3669" s="9"/>
      <c r="AI3669" s="8"/>
      <c r="AJ3669" s="8"/>
      <c r="AK3669" s="9"/>
    </row>
    <row r="3670" spans="32:37" x14ac:dyDescent="0.3">
      <c r="AF3670" s="8"/>
      <c r="AG3670" s="8"/>
      <c r="AH3670" s="9"/>
      <c r="AI3670" s="8"/>
      <c r="AJ3670" s="8"/>
      <c r="AK3670" s="9"/>
    </row>
    <row r="3671" spans="32:37" x14ac:dyDescent="0.3">
      <c r="AF3671" s="8"/>
      <c r="AG3671" s="8"/>
      <c r="AH3671" s="9"/>
      <c r="AI3671" s="8"/>
      <c r="AJ3671" s="8"/>
      <c r="AK3671" s="9"/>
    </row>
    <row r="3672" spans="32:37" x14ac:dyDescent="0.3">
      <c r="AF3672" s="8"/>
      <c r="AG3672" s="8"/>
      <c r="AH3672" s="9"/>
      <c r="AI3672" s="8"/>
      <c r="AJ3672" s="8"/>
      <c r="AK3672" s="9"/>
    </row>
    <row r="3673" spans="32:37" x14ac:dyDescent="0.3">
      <c r="AF3673" s="8"/>
      <c r="AG3673" s="8"/>
      <c r="AH3673" s="9"/>
      <c r="AI3673" s="8"/>
      <c r="AJ3673" s="8"/>
      <c r="AK3673" s="9"/>
    </row>
    <row r="3674" spans="32:37" x14ac:dyDescent="0.3">
      <c r="AF3674" s="8"/>
      <c r="AG3674" s="8"/>
      <c r="AH3674" s="9"/>
      <c r="AI3674" s="8"/>
      <c r="AJ3674" s="8"/>
      <c r="AK3674" s="9"/>
    </row>
    <row r="3675" spans="32:37" x14ac:dyDescent="0.3">
      <c r="AF3675" s="8"/>
      <c r="AG3675" s="8"/>
      <c r="AH3675" s="9"/>
      <c r="AI3675" s="8"/>
      <c r="AJ3675" s="8"/>
      <c r="AK3675" s="9"/>
    </row>
    <row r="3676" spans="32:37" x14ac:dyDescent="0.3">
      <c r="AF3676" s="8"/>
      <c r="AG3676" s="8"/>
      <c r="AH3676" s="9"/>
      <c r="AI3676" s="8"/>
      <c r="AJ3676" s="8"/>
      <c r="AK3676" s="9"/>
    </row>
    <row r="3677" spans="32:37" x14ac:dyDescent="0.3">
      <c r="AF3677" s="8"/>
      <c r="AG3677" s="8"/>
      <c r="AH3677" s="9"/>
      <c r="AI3677" s="8"/>
      <c r="AJ3677" s="8"/>
      <c r="AK3677" s="9"/>
    </row>
    <row r="3678" spans="32:37" x14ac:dyDescent="0.3">
      <c r="AF3678" s="8"/>
      <c r="AG3678" s="8"/>
      <c r="AH3678" s="9"/>
      <c r="AI3678" s="8"/>
      <c r="AJ3678" s="8"/>
      <c r="AK3678" s="9"/>
    </row>
    <row r="3679" spans="32:37" x14ac:dyDescent="0.3">
      <c r="AF3679" s="8"/>
      <c r="AG3679" s="8"/>
      <c r="AH3679" s="9"/>
      <c r="AI3679" s="8"/>
      <c r="AJ3679" s="8"/>
      <c r="AK3679" s="9"/>
    </row>
    <row r="3680" spans="32:37" x14ac:dyDescent="0.3">
      <c r="AF3680" s="8"/>
      <c r="AG3680" s="8"/>
      <c r="AH3680" s="9"/>
      <c r="AI3680" s="8"/>
      <c r="AJ3680" s="8"/>
      <c r="AK3680" s="9"/>
    </row>
    <row r="3681" spans="32:37" x14ac:dyDescent="0.3">
      <c r="AF3681" s="8"/>
      <c r="AG3681" s="8"/>
      <c r="AH3681" s="9"/>
      <c r="AI3681" s="8"/>
      <c r="AJ3681" s="8"/>
      <c r="AK3681" s="9"/>
    </row>
    <row r="3682" spans="32:37" x14ac:dyDescent="0.3">
      <c r="AF3682" s="8"/>
      <c r="AG3682" s="8"/>
      <c r="AH3682" s="9"/>
      <c r="AI3682" s="8"/>
      <c r="AJ3682" s="8"/>
      <c r="AK3682" s="9"/>
    </row>
    <row r="3683" spans="32:37" x14ac:dyDescent="0.3">
      <c r="AF3683" s="8"/>
      <c r="AG3683" s="8"/>
      <c r="AH3683" s="9"/>
      <c r="AI3683" s="8"/>
      <c r="AJ3683" s="8"/>
      <c r="AK3683" s="9"/>
    </row>
    <row r="3684" spans="32:37" x14ac:dyDescent="0.3">
      <c r="AF3684" s="8"/>
      <c r="AG3684" s="8"/>
      <c r="AH3684" s="9"/>
      <c r="AI3684" s="8"/>
      <c r="AJ3684" s="8"/>
      <c r="AK3684" s="9"/>
    </row>
    <row r="3685" spans="32:37" x14ac:dyDescent="0.3">
      <c r="AF3685" s="8"/>
      <c r="AG3685" s="8"/>
      <c r="AH3685" s="9"/>
      <c r="AI3685" s="8"/>
      <c r="AJ3685" s="8"/>
      <c r="AK3685" s="9"/>
    </row>
    <row r="3686" spans="32:37" x14ac:dyDescent="0.3">
      <c r="AF3686" s="8"/>
      <c r="AG3686" s="8"/>
      <c r="AH3686" s="9"/>
      <c r="AI3686" s="8"/>
      <c r="AJ3686" s="8"/>
      <c r="AK3686" s="9"/>
    </row>
    <row r="3687" spans="32:37" x14ac:dyDescent="0.3">
      <c r="AF3687" s="8"/>
      <c r="AG3687" s="8"/>
      <c r="AH3687" s="9"/>
      <c r="AI3687" s="8"/>
      <c r="AJ3687" s="8"/>
      <c r="AK3687" s="9"/>
    </row>
    <row r="3688" spans="32:37" x14ac:dyDescent="0.3">
      <c r="AF3688" s="8"/>
      <c r="AG3688" s="8"/>
      <c r="AH3688" s="9"/>
      <c r="AI3688" s="8"/>
      <c r="AJ3688" s="8"/>
      <c r="AK3688" s="9"/>
    </row>
    <row r="3689" spans="32:37" x14ac:dyDescent="0.3">
      <c r="AF3689" s="8"/>
      <c r="AG3689" s="8"/>
      <c r="AH3689" s="9"/>
      <c r="AI3689" s="8"/>
      <c r="AJ3689" s="8"/>
      <c r="AK3689" s="9"/>
    </row>
    <row r="3690" spans="32:37" x14ac:dyDescent="0.3">
      <c r="AF3690" s="8"/>
      <c r="AG3690" s="8"/>
      <c r="AH3690" s="9"/>
      <c r="AI3690" s="8"/>
      <c r="AJ3690" s="8"/>
      <c r="AK3690" s="9"/>
    </row>
    <row r="3691" spans="32:37" x14ac:dyDescent="0.3">
      <c r="AF3691" s="8"/>
      <c r="AG3691" s="8"/>
      <c r="AH3691" s="9"/>
      <c r="AI3691" s="8"/>
      <c r="AJ3691" s="8"/>
      <c r="AK3691" s="9"/>
    </row>
    <row r="3692" spans="32:37" x14ac:dyDescent="0.3">
      <c r="AF3692" s="8"/>
      <c r="AG3692" s="8"/>
      <c r="AH3692" s="9"/>
      <c r="AI3692" s="8"/>
      <c r="AJ3692" s="8"/>
      <c r="AK3692" s="9"/>
    </row>
    <row r="3693" spans="32:37" x14ac:dyDescent="0.3">
      <c r="AF3693" s="8"/>
      <c r="AG3693" s="8"/>
      <c r="AH3693" s="9"/>
      <c r="AI3693" s="8"/>
      <c r="AJ3693" s="8"/>
      <c r="AK3693" s="9"/>
    </row>
    <row r="3694" spans="32:37" x14ac:dyDescent="0.3">
      <c r="AF3694" s="8"/>
      <c r="AG3694" s="8"/>
      <c r="AH3694" s="9"/>
      <c r="AI3694" s="8"/>
      <c r="AJ3694" s="8"/>
      <c r="AK3694" s="9"/>
    </row>
    <row r="3695" spans="32:37" x14ac:dyDescent="0.3">
      <c r="AF3695" s="8"/>
      <c r="AG3695" s="8"/>
      <c r="AH3695" s="9"/>
      <c r="AI3695" s="8"/>
      <c r="AJ3695" s="8"/>
      <c r="AK3695" s="9"/>
    </row>
    <row r="3696" spans="32:37" x14ac:dyDescent="0.3">
      <c r="AF3696" s="8"/>
      <c r="AG3696" s="8"/>
      <c r="AH3696" s="9"/>
      <c r="AI3696" s="8"/>
      <c r="AJ3696" s="8"/>
      <c r="AK3696" s="9"/>
    </row>
    <row r="3697" spans="32:37" x14ac:dyDescent="0.3">
      <c r="AF3697" s="8"/>
      <c r="AG3697" s="8"/>
      <c r="AH3697" s="9"/>
      <c r="AI3697" s="8"/>
      <c r="AJ3697" s="8"/>
      <c r="AK3697" s="9"/>
    </row>
    <row r="3698" spans="32:37" x14ac:dyDescent="0.3">
      <c r="AF3698" s="8"/>
      <c r="AG3698" s="8"/>
      <c r="AH3698" s="9"/>
      <c r="AI3698" s="8"/>
      <c r="AJ3698" s="8"/>
      <c r="AK3698" s="9"/>
    </row>
    <row r="3699" spans="32:37" x14ac:dyDescent="0.3">
      <c r="AF3699" s="8"/>
      <c r="AG3699" s="8"/>
      <c r="AH3699" s="9"/>
      <c r="AI3699" s="8"/>
      <c r="AJ3699" s="8"/>
      <c r="AK3699" s="9"/>
    </row>
    <row r="3700" spans="32:37" x14ac:dyDescent="0.3">
      <c r="AF3700" s="8"/>
      <c r="AG3700" s="8"/>
      <c r="AH3700" s="9"/>
      <c r="AI3700" s="8"/>
      <c r="AJ3700" s="8"/>
      <c r="AK3700" s="9"/>
    </row>
    <row r="3701" spans="32:37" x14ac:dyDescent="0.3">
      <c r="AF3701" s="8"/>
      <c r="AG3701" s="8"/>
      <c r="AH3701" s="9"/>
      <c r="AI3701" s="8"/>
      <c r="AJ3701" s="8"/>
      <c r="AK3701" s="9"/>
    </row>
    <row r="3702" spans="32:37" x14ac:dyDescent="0.3">
      <c r="AF3702" s="8"/>
      <c r="AG3702" s="8"/>
      <c r="AH3702" s="9"/>
      <c r="AI3702" s="8"/>
      <c r="AJ3702" s="8"/>
      <c r="AK3702" s="9"/>
    </row>
    <row r="3703" spans="32:37" x14ac:dyDescent="0.3">
      <c r="AF3703" s="8"/>
      <c r="AG3703" s="8"/>
      <c r="AH3703" s="9"/>
      <c r="AI3703" s="8"/>
      <c r="AJ3703" s="8"/>
      <c r="AK3703" s="9"/>
    </row>
    <row r="3704" spans="32:37" x14ac:dyDescent="0.3">
      <c r="AF3704" s="8"/>
      <c r="AG3704" s="8"/>
      <c r="AH3704" s="9"/>
      <c r="AI3704" s="8"/>
      <c r="AJ3704" s="8"/>
      <c r="AK3704" s="9"/>
    </row>
    <row r="3705" spans="32:37" x14ac:dyDescent="0.3">
      <c r="AF3705" s="8"/>
      <c r="AG3705" s="8"/>
      <c r="AH3705" s="9"/>
      <c r="AI3705" s="8"/>
      <c r="AJ3705" s="8"/>
      <c r="AK3705" s="9"/>
    </row>
    <row r="3706" spans="32:37" x14ac:dyDescent="0.3">
      <c r="AF3706" s="8"/>
      <c r="AG3706" s="8"/>
      <c r="AH3706" s="9"/>
      <c r="AI3706" s="8"/>
      <c r="AJ3706" s="8"/>
      <c r="AK3706" s="9"/>
    </row>
    <row r="3707" spans="32:37" x14ac:dyDescent="0.3">
      <c r="AF3707" s="8"/>
      <c r="AG3707" s="8"/>
      <c r="AH3707" s="9"/>
      <c r="AI3707" s="8"/>
      <c r="AJ3707" s="8"/>
      <c r="AK3707" s="9"/>
    </row>
    <row r="3708" spans="32:37" x14ac:dyDescent="0.3">
      <c r="AF3708" s="8"/>
      <c r="AG3708" s="8"/>
      <c r="AH3708" s="9"/>
      <c r="AI3708" s="8"/>
      <c r="AJ3708" s="8"/>
      <c r="AK3708" s="9"/>
    </row>
    <row r="3709" spans="32:37" x14ac:dyDescent="0.3">
      <c r="AF3709" s="8"/>
      <c r="AG3709" s="8"/>
      <c r="AH3709" s="9"/>
      <c r="AI3709" s="8"/>
      <c r="AJ3709" s="8"/>
      <c r="AK3709" s="9"/>
    </row>
    <row r="3710" spans="32:37" x14ac:dyDescent="0.3">
      <c r="AF3710" s="8"/>
      <c r="AG3710" s="8"/>
      <c r="AH3710" s="9"/>
      <c r="AI3710" s="8"/>
      <c r="AJ3710" s="8"/>
      <c r="AK3710" s="9"/>
    </row>
    <row r="3711" spans="32:37" x14ac:dyDescent="0.3">
      <c r="AF3711" s="8"/>
      <c r="AG3711" s="8"/>
      <c r="AH3711" s="9"/>
      <c r="AI3711" s="8"/>
      <c r="AJ3711" s="8"/>
      <c r="AK3711" s="9"/>
    </row>
    <row r="3712" spans="32:37" x14ac:dyDescent="0.3">
      <c r="AF3712" s="8"/>
      <c r="AG3712" s="8"/>
      <c r="AH3712" s="9"/>
      <c r="AI3712" s="8"/>
      <c r="AJ3712" s="8"/>
      <c r="AK3712" s="9"/>
    </row>
    <row r="3713" spans="32:37" x14ac:dyDescent="0.3">
      <c r="AF3713" s="8"/>
      <c r="AG3713" s="8"/>
      <c r="AH3713" s="9"/>
      <c r="AI3713" s="8"/>
      <c r="AJ3713" s="8"/>
      <c r="AK3713" s="9"/>
    </row>
    <row r="3714" spans="32:37" x14ac:dyDescent="0.3">
      <c r="AF3714" s="8"/>
      <c r="AG3714" s="8"/>
      <c r="AH3714" s="9"/>
      <c r="AI3714" s="8"/>
      <c r="AJ3714" s="8"/>
      <c r="AK3714" s="9"/>
    </row>
    <row r="3715" spans="32:37" x14ac:dyDescent="0.3">
      <c r="AF3715" s="8"/>
      <c r="AG3715" s="8"/>
      <c r="AH3715" s="9"/>
      <c r="AI3715" s="8"/>
      <c r="AJ3715" s="8"/>
      <c r="AK3715" s="9"/>
    </row>
    <row r="3716" spans="32:37" x14ac:dyDescent="0.3">
      <c r="AF3716" s="8"/>
      <c r="AG3716" s="8"/>
      <c r="AH3716" s="9"/>
      <c r="AI3716" s="8"/>
      <c r="AJ3716" s="8"/>
      <c r="AK3716" s="9"/>
    </row>
    <row r="3717" spans="32:37" x14ac:dyDescent="0.3">
      <c r="AF3717" s="8"/>
      <c r="AG3717" s="8"/>
      <c r="AH3717" s="9"/>
      <c r="AI3717" s="8"/>
      <c r="AJ3717" s="8"/>
      <c r="AK3717" s="9"/>
    </row>
    <row r="3718" spans="32:37" x14ac:dyDescent="0.3">
      <c r="AF3718" s="8"/>
      <c r="AG3718" s="8"/>
      <c r="AH3718" s="9"/>
      <c r="AI3718" s="8"/>
      <c r="AJ3718" s="8"/>
      <c r="AK3718" s="9"/>
    </row>
    <row r="3719" spans="32:37" x14ac:dyDescent="0.3">
      <c r="AF3719" s="8"/>
      <c r="AG3719" s="8"/>
      <c r="AH3719" s="9"/>
      <c r="AI3719" s="8"/>
      <c r="AJ3719" s="8"/>
      <c r="AK3719" s="9"/>
    </row>
    <row r="3720" spans="32:37" x14ac:dyDescent="0.3">
      <c r="AF3720" s="8"/>
      <c r="AG3720" s="8"/>
      <c r="AH3720" s="9"/>
      <c r="AI3720" s="8"/>
      <c r="AJ3720" s="8"/>
      <c r="AK3720" s="9"/>
    </row>
    <row r="3721" spans="32:37" x14ac:dyDescent="0.3">
      <c r="AF3721" s="8"/>
      <c r="AG3721" s="8"/>
      <c r="AH3721" s="9"/>
      <c r="AI3721" s="8"/>
      <c r="AJ3721" s="8"/>
      <c r="AK3721" s="9"/>
    </row>
    <row r="3722" spans="32:37" x14ac:dyDescent="0.3">
      <c r="AF3722" s="8"/>
      <c r="AG3722" s="8"/>
      <c r="AH3722" s="9"/>
      <c r="AI3722" s="8"/>
      <c r="AJ3722" s="8"/>
      <c r="AK3722" s="9"/>
    </row>
    <row r="3723" spans="32:37" x14ac:dyDescent="0.3">
      <c r="AF3723" s="8"/>
      <c r="AG3723" s="8"/>
      <c r="AH3723" s="9"/>
      <c r="AI3723" s="8"/>
      <c r="AJ3723" s="8"/>
      <c r="AK3723" s="9"/>
    </row>
    <row r="3724" spans="32:37" x14ac:dyDescent="0.3">
      <c r="AF3724" s="8"/>
      <c r="AG3724" s="8"/>
      <c r="AH3724" s="9"/>
      <c r="AI3724" s="8"/>
      <c r="AJ3724" s="8"/>
      <c r="AK3724" s="9"/>
    </row>
    <row r="3725" spans="32:37" x14ac:dyDescent="0.3">
      <c r="AF3725" s="8"/>
      <c r="AG3725" s="8"/>
      <c r="AH3725" s="9"/>
      <c r="AI3725" s="8"/>
      <c r="AJ3725" s="8"/>
      <c r="AK3725" s="9"/>
    </row>
    <row r="3726" spans="32:37" x14ac:dyDescent="0.3">
      <c r="AF3726" s="8"/>
      <c r="AG3726" s="8"/>
      <c r="AH3726" s="9"/>
      <c r="AI3726" s="8"/>
      <c r="AJ3726" s="8"/>
      <c r="AK3726" s="9"/>
    </row>
    <row r="3727" spans="32:37" x14ac:dyDescent="0.3">
      <c r="AF3727" s="8"/>
      <c r="AG3727" s="8"/>
      <c r="AH3727" s="9"/>
      <c r="AI3727" s="8"/>
      <c r="AJ3727" s="8"/>
      <c r="AK3727" s="9"/>
    </row>
    <row r="3728" spans="32:37" x14ac:dyDescent="0.3">
      <c r="AF3728" s="8"/>
      <c r="AG3728" s="8"/>
      <c r="AH3728" s="9"/>
      <c r="AI3728" s="8"/>
      <c r="AJ3728" s="8"/>
      <c r="AK3728" s="9"/>
    </row>
    <row r="3729" spans="32:37" x14ac:dyDescent="0.3">
      <c r="AF3729" s="8"/>
      <c r="AG3729" s="8"/>
      <c r="AH3729" s="9"/>
      <c r="AI3729" s="8"/>
      <c r="AJ3729" s="8"/>
      <c r="AK3729" s="9"/>
    </row>
    <row r="3730" spans="32:37" x14ac:dyDescent="0.3">
      <c r="AF3730" s="8"/>
      <c r="AG3730" s="8"/>
      <c r="AH3730" s="9"/>
      <c r="AI3730" s="8"/>
      <c r="AJ3730" s="8"/>
      <c r="AK3730" s="9"/>
    </row>
    <row r="3731" spans="32:37" x14ac:dyDescent="0.3">
      <c r="AF3731" s="8"/>
      <c r="AG3731" s="8"/>
      <c r="AH3731" s="9"/>
      <c r="AI3731" s="8"/>
      <c r="AJ3731" s="8"/>
      <c r="AK3731" s="9"/>
    </row>
    <row r="3732" spans="32:37" x14ac:dyDescent="0.3">
      <c r="AF3732" s="8"/>
      <c r="AG3732" s="8"/>
      <c r="AH3732" s="9"/>
      <c r="AI3732" s="8"/>
      <c r="AJ3732" s="8"/>
      <c r="AK3732" s="9"/>
    </row>
    <row r="3733" spans="32:37" x14ac:dyDescent="0.3">
      <c r="AF3733" s="8"/>
      <c r="AG3733" s="8"/>
      <c r="AH3733" s="9"/>
      <c r="AI3733" s="8"/>
      <c r="AJ3733" s="8"/>
      <c r="AK3733" s="9"/>
    </row>
    <row r="3734" spans="32:37" x14ac:dyDescent="0.3">
      <c r="AF3734" s="8"/>
      <c r="AG3734" s="8"/>
      <c r="AH3734" s="9"/>
      <c r="AI3734" s="8"/>
      <c r="AJ3734" s="8"/>
      <c r="AK3734" s="9"/>
    </row>
    <row r="3735" spans="32:37" x14ac:dyDescent="0.3">
      <c r="AF3735" s="8"/>
      <c r="AG3735" s="8"/>
      <c r="AH3735" s="9"/>
      <c r="AI3735" s="8"/>
      <c r="AJ3735" s="8"/>
      <c r="AK3735" s="9"/>
    </row>
    <row r="3736" spans="32:37" x14ac:dyDescent="0.3">
      <c r="AF3736" s="8"/>
      <c r="AG3736" s="8"/>
      <c r="AH3736" s="9"/>
      <c r="AI3736" s="8"/>
      <c r="AJ3736" s="8"/>
      <c r="AK3736" s="9"/>
    </row>
    <row r="3737" spans="32:37" x14ac:dyDescent="0.3">
      <c r="AF3737" s="8"/>
      <c r="AG3737" s="8"/>
      <c r="AH3737" s="9"/>
      <c r="AI3737" s="8"/>
      <c r="AJ3737" s="8"/>
      <c r="AK3737" s="9"/>
    </row>
    <row r="3738" spans="32:37" x14ac:dyDescent="0.3">
      <c r="AF3738" s="8"/>
      <c r="AG3738" s="8"/>
      <c r="AH3738" s="9"/>
      <c r="AI3738" s="8"/>
      <c r="AJ3738" s="8"/>
      <c r="AK3738" s="9"/>
    </row>
    <row r="3739" spans="32:37" x14ac:dyDescent="0.3">
      <c r="AF3739" s="8"/>
      <c r="AG3739" s="8"/>
      <c r="AH3739" s="9"/>
      <c r="AI3739" s="8"/>
      <c r="AJ3739" s="8"/>
      <c r="AK3739" s="9"/>
    </row>
    <row r="3740" spans="32:37" x14ac:dyDescent="0.3">
      <c r="AF3740" s="8"/>
      <c r="AG3740" s="8"/>
      <c r="AH3740" s="9"/>
      <c r="AI3740" s="8"/>
      <c r="AJ3740" s="8"/>
      <c r="AK3740" s="9"/>
    </row>
    <row r="3741" spans="32:37" x14ac:dyDescent="0.3">
      <c r="AF3741" s="8"/>
      <c r="AG3741" s="8"/>
      <c r="AH3741" s="9"/>
      <c r="AI3741" s="8"/>
      <c r="AJ3741" s="8"/>
      <c r="AK3741" s="9"/>
    </row>
    <row r="3742" spans="32:37" x14ac:dyDescent="0.3">
      <c r="AF3742" s="8"/>
      <c r="AG3742" s="8"/>
      <c r="AH3742" s="9"/>
      <c r="AI3742" s="8"/>
      <c r="AJ3742" s="8"/>
      <c r="AK3742" s="9"/>
    </row>
    <row r="3743" spans="32:37" x14ac:dyDescent="0.3">
      <c r="AF3743" s="8"/>
      <c r="AG3743" s="8"/>
      <c r="AH3743" s="9"/>
      <c r="AI3743" s="8"/>
      <c r="AJ3743" s="8"/>
      <c r="AK3743" s="9"/>
    </row>
    <row r="3744" spans="32:37" x14ac:dyDescent="0.3">
      <c r="AF3744" s="8"/>
      <c r="AG3744" s="8"/>
      <c r="AH3744" s="9"/>
      <c r="AI3744" s="8"/>
      <c r="AJ3744" s="8"/>
      <c r="AK3744" s="9"/>
    </row>
    <row r="3745" spans="32:37" x14ac:dyDescent="0.3">
      <c r="AF3745" s="8"/>
      <c r="AG3745" s="8"/>
      <c r="AH3745" s="9"/>
      <c r="AI3745" s="8"/>
      <c r="AJ3745" s="8"/>
      <c r="AK3745" s="9"/>
    </row>
    <row r="3746" spans="32:37" x14ac:dyDescent="0.3">
      <c r="AF3746" s="8"/>
      <c r="AG3746" s="8"/>
      <c r="AH3746" s="9"/>
      <c r="AI3746" s="8"/>
      <c r="AJ3746" s="8"/>
      <c r="AK3746" s="9"/>
    </row>
    <row r="3747" spans="32:37" x14ac:dyDescent="0.3">
      <c r="AF3747" s="8"/>
      <c r="AG3747" s="8"/>
      <c r="AH3747" s="9"/>
      <c r="AI3747" s="8"/>
      <c r="AJ3747" s="8"/>
      <c r="AK3747" s="9"/>
    </row>
    <row r="3748" spans="32:37" x14ac:dyDescent="0.3">
      <c r="AF3748" s="8"/>
      <c r="AG3748" s="8"/>
      <c r="AH3748" s="9"/>
      <c r="AI3748" s="8"/>
      <c r="AJ3748" s="8"/>
      <c r="AK3748" s="9"/>
    </row>
    <row r="3749" spans="32:37" x14ac:dyDescent="0.3">
      <c r="AF3749" s="8"/>
      <c r="AG3749" s="8"/>
      <c r="AH3749" s="9"/>
      <c r="AI3749" s="8"/>
      <c r="AJ3749" s="8"/>
      <c r="AK3749" s="9"/>
    </row>
    <row r="3750" spans="32:37" x14ac:dyDescent="0.3">
      <c r="AF3750" s="8"/>
      <c r="AG3750" s="8"/>
      <c r="AH3750" s="9"/>
      <c r="AI3750" s="8"/>
      <c r="AJ3750" s="8"/>
      <c r="AK3750" s="9"/>
    </row>
    <row r="3751" spans="32:37" x14ac:dyDescent="0.3">
      <c r="AF3751" s="8"/>
      <c r="AG3751" s="8"/>
      <c r="AH3751" s="9"/>
      <c r="AI3751" s="8"/>
      <c r="AJ3751" s="8"/>
      <c r="AK3751" s="9"/>
    </row>
    <row r="3752" spans="32:37" x14ac:dyDescent="0.3">
      <c r="AF3752" s="8"/>
      <c r="AG3752" s="8"/>
      <c r="AH3752" s="9"/>
      <c r="AI3752" s="8"/>
      <c r="AJ3752" s="8"/>
      <c r="AK3752" s="9"/>
    </row>
    <row r="3753" spans="32:37" x14ac:dyDescent="0.3">
      <c r="AF3753" s="8"/>
      <c r="AG3753" s="8"/>
      <c r="AH3753" s="9"/>
      <c r="AI3753" s="8"/>
      <c r="AJ3753" s="8"/>
      <c r="AK3753" s="9"/>
    </row>
    <row r="3754" spans="32:37" x14ac:dyDescent="0.3">
      <c r="AF3754" s="8"/>
      <c r="AG3754" s="8"/>
      <c r="AH3754" s="9"/>
      <c r="AI3754" s="8"/>
      <c r="AJ3754" s="8"/>
      <c r="AK3754" s="9"/>
    </row>
    <row r="3755" spans="32:37" x14ac:dyDescent="0.3">
      <c r="AF3755" s="8"/>
      <c r="AG3755" s="8"/>
      <c r="AH3755" s="9"/>
      <c r="AI3755" s="8"/>
      <c r="AJ3755" s="8"/>
      <c r="AK3755" s="9"/>
    </row>
    <row r="3756" spans="32:37" x14ac:dyDescent="0.3">
      <c r="AF3756" s="8"/>
      <c r="AG3756" s="8"/>
      <c r="AH3756" s="9"/>
      <c r="AI3756" s="8"/>
      <c r="AJ3756" s="8"/>
      <c r="AK3756" s="9"/>
    </row>
    <row r="3757" spans="32:37" x14ac:dyDescent="0.3">
      <c r="AF3757" s="8"/>
      <c r="AG3757" s="8"/>
      <c r="AH3757" s="9"/>
      <c r="AI3757" s="8"/>
      <c r="AJ3757" s="8"/>
      <c r="AK3757" s="9"/>
    </row>
    <row r="3758" spans="32:37" x14ac:dyDescent="0.3">
      <c r="AF3758" s="8"/>
      <c r="AG3758" s="8"/>
      <c r="AH3758" s="9"/>
      <c r="AI3758" s="8"/>
      <c r="AJ3758" s="8"/>
      <c r="AK3758" s="9"/>
    </row>
    <row r="3759" spans="32:37" x14ac:dyDescent="0.3">
      <c r="AF3759" s="8"/>
      <c r="AG3759" s="8"/>
      <c r="AH3759" s="9"/>
      <c r="AI3759" s="8"/>
      <c r="AJ3759" s="8"/>
      <c r="AK3759" s="9"/>
    </row>
    <row r="3760" spans="32:37" x14ac:dyDescent="0.3">
      <c r="AF3760" s="8"/>
      <c r="AG3760" s="8"/>
      <c r="AH3760" s="9"/>
      <c r="AI3760" s="8"/>
      <c r="AJ3760" s="8"/>
      <c r="AK3760" s="9"/>
    </row>
    <row r="3761" spans="32:37" x14ac:dyDescent="0.3">
      <c r="AF3761" s="8"/>
      <c r="AG3761" s="8"/>
      <c r="AH3761" s="9"/>
      <c r="AI3761" s="8"/>
      <c r="AJ3761" s="8"/>
      <c r="AK3761" s="9"/>
    </row>
    <row r="3762" spans="32:37" x14ac:dyDescent="0.3">
      <c r="AF3762" s="8"/>
      <c r="AG3762" s="8"/>
      <c r="AH3762" s="9"/>
      <c r="AI3762" s="8"/>
      <c r="AJ3762" s="8"/>
      <c r="AK3762" s="9"/>
    </row>
    <row r="3763" spans="32:37" x14ac:dyDescent="0.3">
      <c r="AF3763" s="8"/>
      <c r="AG3763" s="8"/>
      <c r="AH3763" s="9"/>
      <c r="AI3763" s="8"/>
      <c r="AJ3763" s="8"/>
      <c r="AK3763" s="9"/>
    </row>
    <row r="3764" spans="32:37" x14ac:dyDescent="0.3">
      <c r="AF3764" s="8"/>
      <c r="AG3764" s="8"/>
      <c r="AH3764" s="9"/>
      <c r="AI3764" s="8"/>
      <c r="AJ3764" s="8"/>
      <c r="AK3764" s="9"/>
    </row>
    <row r="3765" spans="32:37" x14ac:dyDescent="0.3">
      <c r="AF3765" s="8"/>
      <c r="AG3765" s="8"/>
      <c r="AH3765" s="9"/>
      <c r="AI3765" s="8"/>
      <c r="AJ3765" s="8"/>
      <c r="AK3765" s="9"/>
    </row>
    <row r="3766" spans="32:37" x14ac:dyDescent="0.3">
      <c r="AF3766" s="8"/>
      <c r="AG3766" s="8"/>
      <c r="AH3766" s="9"/>
      <c r="AI3766" s="8"/>
      <c r="AJ3766" s="8"/>
      <c r="AK3766" s="9"/>
    </row>
    <row r="3767" spans="32:37" x14ac:dyDescent="0.3">
      <c r="AF3767" s="8"/>
      <c r="AG3767" s="8"/>
      <c r="AH3767" s="9"/>
      <c r="AI3767" s="8"/>
      <c r="AJ3767" s="8"/>
      <c r="AK3767" s="9"/>
    </row>
    <row r="3768" spans="32:37" x14ac:dyDescent="0.3">
      <c r="AF3768" s="8"/>
      <c r="AG3768" s="8"/>
      <c r="AH3768" s="9"/>
      <c r="AI3768" s="8"/>
      <c r="AJ3768" s="8"/>
      <c r="AK3768" s="9"/>
    </row>
    <row r="3769" spans="32:37" x14ac:dyDescent="0.3">
      <c r="AF3769" s="8"/>
      <c r="AG3769" s="8"/>
      <c r="AH3769" s="9"/>
      <c r="AI3769" s="8"/>
      <c r="AJ3769" s="8"/>
      <c r="AK3769" s="9"/>
    </row>
    <row r="3770" spans="32:37" x14ac:dyDescent="0.3">
      <c r="AF3770" s="8"/>
      <c r="AG3770" s="8"/>
      <c r="AH3770" s="9"/>
      <c r="AI3770" s="8"/>
      <c r="AJ3770" s="8"/>
      <c r="AK3770" s="9"/>
    </row>
    <row r="3771" spans="32:37" x14ac:dyDescent="0.3">
      <c r="AF3771" s="8"/>
      <c r="AG3771" s="8"/>
      <c r="AH3771" s="9"/>
      <c r="AI3771" s="8"/>
      <c r="AJ3771" s="8"/>
      <c r="AK3771" s="9"/>
    </row>
    <row r="3772" spans="32:37" x14ac:dyDescent="0.3">
      <c r="AF3772" s="8"/>
      <c r="AG3772" s="8"/>
      <c r="AH3772" s="9"/>
      <c r="AI3772" s="8"/>
      <c r="AJ3772" s="8"/>
      <c r="AK3772" s="9"/>
    </row>
    <row r="3773" spans="32:37" x14ac:dyDescent="0.3">
      <c r="AF3773" s="8"/>
      <c r="AG3773" s="8"/>
      <c r="AH3773" s="9"/>
      <c r="AI3773" s="8"/>
      <c r="AJ3773" s="8"/>
      <c r="AK3773" s="9"/>
    </row>
    <row r="3774" spans="32:37" x14ac:dyDescent="0.3">
      <c r="AF3774" s="8"/>
      <c r="AG3774" s="8"/>
      <c r="AH3774" s="9"/>
      <c r="AI3774" s="8"/>
      <c r="AJ3774" s="8"/>
      <c r="AK3774" s="9"/>
    </row>
    <row r="3775" spans="32:37" x14ac:dyDescent="0.3">
      <c r="AF3775" s="8"/>
      <c r="AG3775" s="8"/>
      <c r="AH3775" s="9"/>
      <c r="AI3775" s="8"/>
      <c r="AJ3775" s="8"/>
      <c r="AK3775" s="9"/>
    </row>
    <row r="3776" spans="32:37" x14ac:dyDescent="0.3">
      <c r="AF3776" s="8"/>
      <c r="AG3776" s="8"/>
      <c r="AH3776" s="9"/>
      <c r="AI3776" s="8"/>
      <c r="AJ3776" s="8"/>
      <c r="AK3776" s="9"/>
    </row>
    <row r="3777" spans="32:37" x14ac:dyDescent="0.3">
      <c r="AF3777" s="8"/>
      <c r="AG3777" s="8"/>
      <c r="AH3777" s="9"/>
      <c r="AI3777" s="8"/>
      <c r="AJ3777" s="8"/>
      <c r="AK3777" s="9"/>
    </row>
    <row r="3778" spans="32:37" x14ac:dyDescent="0.3">
      <c r="AF3778" s="8"/>
      <c r="AG3778" s="8"/>
      <c r="AH3778" s="9"/>
      <c r="AI3778" s="8"/>
      <c r="AJ3778" s="8"/>
      <c r="AK3778" s="9"/>
    </row>
    <row r="3779" spans="32:37" x14ac:dyDescent="0.3">
      <c r="AF3779" s="8"/>
      <c r="AG3779" s="8"/>
      <c r="AH3779" s="9"/>
      <c r="AI3779" s="8"/>
      <c r="AJ3779" s="8"/>
      <c r="AK3779" s="9"/>
    </row>
    <row r="3780" spans="32:37" x14ac:dyDescent="0.3">
      <c r="AF3780" s="8"/>
      <c r="AG3780" s="8"/>
      <c r="AH3780" s="9"/>
      <c r="AI3780" s="8"/>
      <c r="AJ3780" s="8"/>
      <c r="AK3780" s="9"/>
    </row>
    <row r="3781" spans="32:37" x14ac:dyDescent="0.3">
      <c r="AF3781" s="8"/>
      <c r="AG3781" s="8"/>
      <c r="AH3781" s="9"/>
      <c r="AI3781" s="8"/>
      <c r="AJ3781" s="8"/>
      <c r="AK3781" s="9"/>
    </row>
    <row r="3782" spans="32:37" x14ac:dyDescent="0.3">
      <c r="AF3782" s="8"/>
      <c r="AG3782" s="8"/>
      <c r="AH3782" s="9"/>
      <c r="AI3782" s="8"/>
      <c r="AJ3782" s="8"/>
      <c r="AK3782" s="9"/>
    </row>
    <row r="3783" spans="32:37" x14ac:dyDescent="0.3">
      <c r="AF3783" s="8"/>
      <c r="AG3783" s="8"/>
      <c r="AH3783" s="9"/>
      <c r="AI3783" s="8"/>
      <c r="AJ3783" s="8"/>
      <c r="AK3783" s="9"/>
    </row>
    <row r="3784" spans="32:37" x14ac:dyDescent="0.3">
      <c r="AF3784" s="8"/>
      <c r="AG3784" s="8"/>
      <c r="AH3784" s="9"/>
      <c r="AI3784" s="8"/>
      <c r="AJ3784" s="8"/>
      <c r="AK3784" s="9"/>
    </row>
    <row r="3785" spans="32:37" x14ac:dyDescent="0.3">
      <c r="AF3785" s="8"/>
      <c r="AG3785" s="8"/>
      <c r="AH3785" s="9"/>
      <c r="AI3785" s="8"/>
      <c r="AJ3785" s="8"/>
      <c r="AK3785" s="9"/>
    </row>
    <row r="3786" spans="32:37" x14ac:dyDescent="0.3">
      <c r="AF3786" s="8"/>
      <c r="AG3786" s="8"/>
      <c r="AH3786" s="9"/>
      <c r="AI3786" s="8"/>
      <c r="AJ3786" s="8"/>
      <c r="AK3786" s="9"/>
    </row>
    <row r="3787" spans="32:37" x14ac:dyDescent="0.3">
      <c r="AF3787" s="8"/>
      <c r="AG3787" s="8"/>
      <c r="AH3787" s="9"/>
      <c r="AI3787" s="8"/>
      <c r="AJ3787" s="8"/>
      <c r="AK3787" s="9"/>
    </row>
    <row r="3788" spans="32:37" x14ac:dyDescent="0.3">
      <c r="AF3788" s="8"/>
      <c r="AG3788" s="8"/>
      <c r="AH3788" s="9"/>
      <c r="AI3788" s="8"/>
      <c r="AJ3788" s="8"/>
      <c r="AK3788" s="9"/>
    </row>
    <row r="3789" spans="32:37" x14ac:dyDescent="0.3">
      <c r="AF3789" s="8"/>
      <c r="AG3789" s="8"/>
      <c r="AH3789" s="9"/>
      <c r="AI3789" s="8"/>
      <c r="AJ3789" s="8"/>
      <c r="AK3789" s="9"/>
    </row>
    <row r="3790" spans="32:37" x14ac:dyDescent="0.3">
      <c r="AF3790" s="8"/>
      <c r="AG3790" s="8"/>
      <c r="AH3790" s="9"/>
      <c r="AI3790" s="8"/>
      <c r="AJ3790" s="8"/>
      <c r="AK3790" s="9"/>
    </row>
    <row r="3791" spans="32:37" x14ac:dyDescent="0.3">
      <c r="AF3791" s="8"/>
      <c r="AG3791" s="8"/>
      <c r="AH3791" s="9"/>
      <c r="AI3791" s="8"/>
      <c r="AJ3791" s="8"/>
      <c r="AK3791" s="9"/>
    </row>
    <row r="3792" spans="32:37" x14ac:dyDescent="0.3">
      <c r="AF3792" s="8"/>
      <c r="AG3792" s="8"/>
      <c r="AH3792" s="9"/>
      <c r="AI3792" s="8"/>
      <c r="AJ3792" s="8"/>
      <c r="AK3792" s="9"/>
    </row>
    <row r="3793" spans="32:37" x14ac:dyDescent="0.3">
      <c r="AF3793" s="8"/>
      <c r="AG3793" s="8"/>
      <c r="AH3793" s="9"/>
      <c r="AI3793" s="8"/>
      <c r="AJ3793" s="8"/>
      <c r="AK3793" s="9"/>
    </row>
    <row r="3794" spans="32:37" x14ac:dyDescent="0.3">
      <c r="AF3794" s="8"/>
      <c r="AG3794" s="8"/>
      <c r="AH3794" s="9"/>
      <c r="AI3794" s="8"/>
      <c r="AJ3794" s="8"/>
      <c r="AK3794" s="9"/>
    </row>
    <row r="3795" spans="32:37" x14ac:dyDescent="0.3">
      <c r="AF3795" s="8"/>
      <c r="AG3795" s="8"/>
      <c r="AH3795" s="9"/>
      <c r="AI3795" s="8"/>
      <c r="AJ3795" s="8"/>
      <c r="AK3795" s="9"/>
    </row>
    <row r="3796" spans="32:37" x14ac:dyDescent="0.3">
      <c r="AF3796" s="8"/>
      <c r="AG3796" s="8"/>
      <c r="AH3796" s="9"/>
      <c r="AI3796" s="8"/>
      <c r="AJ3796" s="8"/>
      <c r="AK3796" s="9"/>
    </row>
    <row r="3797" spans="32:37" x14ac:dyDescent="0.3">
      <c r="AF3797" s="8"/>
      <c r="AG3797" s="8"/>
      <c r="AH3797" s="9"/>
      <c r="AI3797" s="8"/>
      <c r="AJ3797" s="8"/>
      <c r="AK3797" s="9"/>
    </row>
    <row r="3798" spans="32:37" x14ac:dyDescent="0.3">
      <c r="AF3798" s="8"/>
      <c r="AG3798" s="8"/>
      <c r="AH3798" s="9"/>
      <c r="AI3798" s="8"/>
      <c r="AJ3798" s="8"/>
      <c r="AK3798" s="9"/>
    </row>
    <row r="3799" spans="32:37" x14ac:dyDescent="0.3">
      <c r="AF3799" s="8"/>
      <c r="AG3799" s="8"/>
      <c r="AH3799" s="9"/>
      <c r="AI3799" s="8"/>
      <c r="AJ3799" s="8"/>
      <c r="AK3799" s="9"/>
    </row>
    <row r="3800" spans="32:37" x14ac:dyDescent="0.3">
      <c r="AF3800" s="8"/>
      <c r="AG3800" s="8"/>
      <c r="AH3800" s="9"/>
      <c r="AI3800" s="8"/>
      <c r="AJ3800" s="8"/>
      <c r="AK3800" s="9"/>
    </row>
    <row r="3801" spans="32:37" x14ac:dyDescent="0.3">
      <c r="AF3801" s="8"/>
      <c r="AG3801" s="8"/>
      <c r="AH3801" s="9"/>
      <c r="AI3801" s="8"/>
      <c r="AJ3801" s="8"/>
      <c r="AK3801" s="9"/>
    </row>
    <row r="3802" spans="32:37" x14ac:dyDescent="0.3">
      <c r="AF3802" s="8"/>
      <c r="AG3802" s="8"/>
      <c r="AH3802" s="9"/>
      <c r="AI3802" s="8"/>
      <c r="AJ3802" s="8"/>
      <c r="AK3802" s="9"/>
    </row>
    <row r="3803" spans="32:37" x14ac:dyDescent="0.3">
      <c r="AF3803" s="8"/>
      <c r="AG3803" s="8"/>
      <c r="AH3803" s="9"/>
      <c r="AI3803" s="8"/>
      <c r="AJ3803" s="8"/>
      <c r="AK3803" s="9"/>
    </row>
    <row r="3804" spans="32:37" x14ac:dyDescent="0.3">
      <c r="AF3804" s="8"/>
      <c r="AG3804" s="8"/>
      <c r="AH3804" s="9"/>
      <c r="AI3804" s="8"/>
      <c r="AJ3804" s="8"/>
      <c r="AK3804" s="9"/>
    </row>
    <row r="3805" spans="32:37" x14ac:dyDescent="0.3">
      <c r="AF3805" s="8"/>
      <c r="AG3805" s="8"/>
      <c r="AH3805" s="9"/>
      <c r="AI3805" s="8"/>
      <c r="AJ3805" s="8"/>
      <c r="AK3805" s="9"/>
    </row>
    <row r="3806" spans="32:37" x14ac:dyDescent="0.3">
      <c r="AF3806" s="8"/>
      <c r="AG3806" s="8"/>
      <c r="AH3806" s="9"/>
      <c r="AI3806" s="8"/>
      <c r="AJ3806" s="8"/>
      <c r="AK3806" s="9"/>
    </row>
    <row r="3807" spans="32:37" x14ac:dyDescent="0.3">
      <c r="AF3807" s="8"/>
      <c r="AG3807" s="8"/>
      <c r="AH3807" s="9"/>
      <c r="AI3807" s="8"/>
      <c r="AJ3807" s="8"/>
      <c r="AK3807" s="9"/>
    </row>
    <row r="3808" spans="32:37" x14ac:dyDescent="0.3">
      <c r="AF3808" s="8"/>
      <c r="AG3808" s="8"/>
      <c r="AH3808" s="9"/>
      <c r="AI3808" s="8"/>
      <c r="AJ3808" s="8"/>
      <c r="AK3808" s="9"/>
    </row>
    <row r="3809" spans="32:37" x14ac:dyDescent="0.3">
      <c r="AF3809" s="8"/>
      <c r="AG3809" s="8"/>
      <c r="AH3809" s="9"/>
      <c r="AI3809" s="8"/>
      <c r="AJ3809" s="8"/>
      <c r="AK3809" s="9"/>
    </row>
    <row r="3810" spans="32:37" x14ac:dyDescent="0.3">
      <c r="AF3810" s="8"/>
      <c r="AG3810" s="8"/>
      <c r="AH3810" s="9"/>
      <c r="AI3810" s="8"/>
      <c r="AJ3810" s="8"/>
      <c r="AK3810" s="9"/>
    </row>
    <row r="3811" spans="32:37" x14ac:dyDescent="0.3">
      <c r="AF3811" s="8"/>
      <c r="AG3811" s="8"/>
      <c r="AH3811" s="9"/>
      <c r="AI3811" s="8"/>
      <c r="AJ3811" s="8"/>
      <c r="AK3811" s="9"/>
    </row>
    <row r="3812" spans="32:37" x14ac:dyDescent="0.3">
      <c r="AF3812" s="8"/>
      <c r="AG3812" s="8"/>
      <c r="AH3812" s="9"/>
      <c r="AI3812" s="8"/>
      <c r="AJ3812" s="8"/>
      <c r="AK3812" s="9"/>
    </row>
    <row r="3813" spans="32:37" x14ac:dyDescent="0.3">
      <c r="AF3813" s="8"/>
      <c r="AG3813" s="8"/>
      <c r="AH3813" s="9"/>
      <c r="AI3813" s="8"/>
      <c r="AJ3813" s="8"/>
      <c r="AK3813" s="9"/>
    </row>
    <row r="3814" spans="32:37" x14ac:dyDescent="0.3">
      <c r="AF3814" s="8"/>
      <c r="AG3814" s="8"/>
      <c r="AH3814" s="9"/>
      <c r="AI3814" s="8"/>
      <c r="AJ3814" s="8"/>
      <c r="AK3814" s="9"/>
    </row>
    <row r="3815" spans="32:37" x14ac:dyDescent="0.3">
      <c r="AF3815" s="8"/>
      <c r="AG3815" s="8"/>
      <c r="AH3815" s="9"/>
      <c r="AI3815" s="8"/>
      <c r="AJ3815" s="8"/>
      <c r="AK3815" s="9"/>
    </row>
    <row r="3816" spans="32:37" x14ac:dyDescent="0.3">
      <c r="AF3816" s="8"/>
      <c r="AG3816" s="8"/>
      <c r="AH3816" s="9"/>
      <c r="AI3816" s="8"/>
      <c r="AJ3816" s="8"/>
      <c r="AK3816" s="9"/>
    </row>
    <row r="3817" spans="32:37" x14ac:dyDescent="0.3">
      <c r="AF3817" s="8"/>
      <c r="AG3817" s="8"/>
      <c r="AH3817" s="9"/>
      <c r="AI3817" s="8"/>
      <c r="AJ3817" s="8"/>
      <c r="AK3817" s="9"/>
    </row>
    <row r="3818" spans="32:37" x14ac:dyDescent="0.3">
      <c r="AF3818" s="8"/>
      <c r="AG3818" s="8"/>
      <c r="AH3818" s="9"/>
      <c r="AI3818" s="8"/>
      <c r="AJ3818" s="8"/>
      <c r="AK3818" s="9"/>
    </row>
    <row r="3819" spans="32:37" x14ac:dyDescent="0.3">
      <c r="AF3819" s="8"/>
      <c r="AG3819" s="8"/>
      <c r="AH3819" s="9"/>
      <c r="AI3819" s="8"/>
      <c r="AJ3819" s="8"/>
      <c r="AK3819" s="9"/>
    </row>
    <row r="3820" spans="32:37" x14ac:dyDescent="0.3">
      <c r="AF3820" s="8"/>
      <c r="AG3820" s="8"/>
      <c r="AH3820" s="9"/>
      <c r="AI3820" s="8"/>
      <c r="AJ3820" s="8"/>
      <c r="AK3820" s="9"/>
    </row>
    <row r="3821" spans="32:37" x14ac:dyDescent="0.3">
      <c r="AF3821" s="8"/>
      <c r="AG3821" s="8"/>
      <c r="AH3821" s="9"/>
      <c r="AI3821" s="8"/>
      <c r="AJ3821" s="8"/>
      <c r="AK3821" s="9"/>
    </row>
    <row r="3822" spans="32:37" x14ac:dyDescent="0.3">
      <c r="AF3822" s="8"/>
      <c r="AG3822" s="8"/>
      <c r="AH3822" s="9"/>
      <c r="AI3822" s="8"/>
      <c r="AJ3822" s="8"/>
      <c r="AK3822" s="9"/>
    </row>
    <row r="3823" spans="32:37" x14ac:dyDescent="0.3">
      <c r="AF3823" s="8"/>
      <c r="AG3823" s="8"/>
      <c r="AH3823" s="9"/>
      <c r="AI3823" s="8"/>
      <c r="AJ3823" s="8"/>
      <c r="AK3823" s="9"/>
    </row>
    <row r="3824" spans="32:37" x14ac:dyDescent="0.3">
      <c r="AF3824" s="8"/>
      <c r="AG3824" s="8"/>
      <c r="AH3824" s="9"/>
      <c r="AI3824" s="8"/>
      <c r="AJ3824" s="8"/>
      <c r="AK3824" s="9"/>
    </row>
    <row r="3825" spans="32:37" x14ac:dyDescent="0.3">
      <c r="AF3825" s="8"/>
      <c r="AG3825" s="8"/>
      <c r="AH3825" s="9"/>
      <c r="AI3825" s="8"/>
      <c r="AJ3825" s="8"/>
      <c r="AK3825" s="9"/>
    </row>
    <row r="3826" spans="32:37" x14ac:dyDescent="0.3">
      <c r="AF3826" s="8"/>
      <c r="AG3826" s="8"/>
      <c r="AH3826" s="9"/>
      <c r="AI3826" s="8"/>
      <c r="AJ3826" s="8"/>
      <c r="AK3826" s="9"/>
    </row>
    <row r="3827" spans="32:37" x14ac:dyDescent="0.3">
      <c r="AF3827" s="8"/>
      <c r="AG3827" s="8"/>
      <c r="AH3827" s="9"/>
      <c r="AI3827" s="8"/>
      <c r="AJ3827" s="8"/>
      <c r="AK3827" s="9"/>
    </row>
    <row r="3828" spans="32:37" x14ac:dyDescent="0.3">
      <c r="AF3828" s="8"/>
      <c r="AG3828" s="8"/>
      <c r="AH3828" s="9"/>
      <c r="AI3828" s="8"/>
      <c r="AJ3828" s="8"/>
      <c r="AK3828" s="9"/>
    </row>
    <row r="3829" spans="32:37" x14ac:dyDescent="0.3">
      <c r="AF3829" s="8"/>
      <c r="AG3829" s="8"/>
      <c r="AH3829" s="9"/>
      <c r="AI3829" s="8"/>
      <c r="AJ3829" s="8"/>
      <c r="AK3829" s="9"/>
    </row>
    <row r="3830" spans="32:37" x14ac:dyDescent="0.3">
      <c r="AF3830" s="8"/>
      <c r="AG3830" s="8"/>
      <c r="AH3830" s="9"/>
      <c r="AI3830" s="8"/>
      <c r="AJ3830" s="8"/>
      <c r="AK3830" s="9"/>
    </row>
    <row r="3831" spans="32:37" x14ac:dyDescent="0.3">
      <c r="AF3831" s="8"/>
      <c r="AG3831" s="8"/>
      <c r="AH3831" s="9"/>
      <c r="AI3831" s="8"/>
      <c r="AJ3831" s="8"/>
      <c r="AK3831" s="9"/>
    </row>
    <row r="3832" spans="32:37" x14ac:dyDescent="0.3">
      <c r="AF3832" s="8"/>
      <c r="AG3832" s="8"/>
      <c r="AH3832" s="9"/>
      <c r="AI3832" s="8"/>
      <c r="AJ3832" s="8"/>
      <c r="AK3832" s="9"/>
    </row>
    <row r="3833" spans="32:37" x14ac:dyDescent="0.3">
      <c r="AF3833" s="8"/>
      <c r="AG3833" s="8"/>
      <c r="AH3833" s="9"/>
      <c r="AI3833" s="8"/>
      <c r="AJ3833" s="8"/>
      <c r="AK3833" s="9"/>
    </row>
    <row r="3834" spans="32:37" x14ac:dyDescent="0.3">
      <c r="AF3834" s="8"/>
      <c r="AG3834" s="8"/>
      <c r="AH3834" s="9"/>
      <c r="AI3834" s="8"/>
      <c r="AJ3834" s="8"/>
      <c r="AK3834" s="9"/>
    </row>
    <row r="3835" spans="32:37" x14ac:dyDescent="0.3">
      <c r="AF3835" s="8"/>
      <c r="AG3835" s="8"/>
      <c r="AH3835" s="9"/>
      <c r="AI3835" s="8"/>
      <c r="AJ3835" s="8"/>
      <c r="AK3835" s="9"/>
    </row>
    <row r="3836" spans="32:37" x14ac:dyDescent="0.3">
      <c r="AF3836" s="8"/>
      <c r="AG3836" s="8"/>
      <c r="AH3836" s="9"/>
      <c r="AI3836" s="8"/>
      <c r="AJ3836" s="8"/>
      <c r="AK3836" s="9"/>
    </row>
    <row r="3837" spans="32:37" x14ac:dyDescent="0.3">
      <c r="AF3837" s="8"/>
      <c r="AG3837" s="8"/>
      <c r="AH3837" s="9"/>
      <c r="AI3837" s="8"/>
      <c r="AJ3837" s="8"/>
      <c r="AK3837" s="9"/>
    </row>
    <row r="3838" spans="32:37" x14ac:dyDescent="0.3">
      <c r="AF3838" s="8"/>
      <c r="AG3838" s="8"/>
      <c r="AH3838" s="9"/>
      <c r="AI3838" s="8"/>
      <c r="AJ3838" s="8"/>
      <c r="AK3838" s="9"/>
    </row>
    <row r="3839" spans="32:37" x14ac:dyDescent="0.3">
      <c r="AF3839" s="8"/>
      <c r="AG3839" s="8"/>
      <c r="AH3839" s="9"/>
      <c r="AI3839" s="8"/>
      <c r="AJ3839" s="8"/>
      <c r="AK3839" s="9"/>
    </row>
    <row r="3840" spans="32:37" x14ac:dyDescent="0.3">
      <c r="AF3840" s="8"/>
      <c r="AG3840" s="8"/>
      <c r="AH3840" s="9"/>
      <c r="AI3840" s="8"/>
      <c r="AJ3840" s="8"/>
      <c r="AK3840" s="9"/>
    </row>
    <row r="3841" spans="32:37" x14ac:dyDescent="0.3">
      <c r="AF3841" s="8"/>
      <c r="AG3841" s="8"/>
      <c r="AH3841" s="9"/>
      <c r="AI3841" s="8"/>
      <c r="AJ3841" s="8"/>
      <c r="AK3841" s="9"/>
    </row>
    <row r="3842" spans="32:37" x14ac:dyDescent="0.3">
      <c r="AF3842" s="8"/>
      <c r="AG3842" s="8"/>
      <c r="AH3842" s="9"/>
      <c r="AI3842" s="8"/>
      <c r="AJ3842" s="8"/>
      <c r="AK3842" s="9"/>
    </row>
    <row r="3843" spans="32:37" x14ac:dyDescent="0.3">
      <c r="AF3843" s="8"/>
      <c r="AG3843" s="8"/>
      <c r="AH3843" s="9"/>
      <c r="AI3843" s="8"/>
      <c r="AJ3843" s="8"/>
      <c r="AK3843" s="9"/>
    </row>
    <row r="3844" spans="32:37" x14ac:dyDescent="0.3">
      <c r="AF3844" s="8"/>
      <c r="AG3844" s="8"/>
      <c r="AH3844" s="9"/>
      <c r="AI3844" s="8"/>
      <c r="AJ3844" s="8"/>
      <c r="AK3844" s="9"/>
    </row>
    <row r="3845" spans="32:37" x14ac:dyDescent="0.3">
      <c r="AF3845" s="8"/>
      <c r="AG3845" s="8"/>
      <c r="AH3845" s="9"/>
      <c r="AI3845" s="8"/>
      <c r="AJ3845" s="8"/>
      <c r="AK3845" s="9"/>
    </row>
    <row r="3846" spans="32:37" x14ac:dyDescent="0.3">
      <c r="AF3846" s="8"/>
      <c r="AG3846" s="8"/>
      <c r="AH3846" s="9"/>
      <c r="AI3846" s="8"/>
      <c r="AJ3846" s="8"/>
      <c r="AK3846" s="9"/>
    </row>
    <row r="3847" spans="32:37" x14ac:dyDescent="0.3">
      <c r="AF3847" s="8"/>
      <c r="AG3847" s="8"/>
      <c r="AH3847" s="9"/>
      <c r="AI3847" s="8"/>
      <c r="AJ3847" s="8"/>
      <c r="AK3847" s="9"/>
    </row>
    <row r="3848" spans="32:37" x14ac:dyDescent="0.3">
      <c r="AF3848" s="8"/>
      <c r="AG3848" s="8"/>
      <c r="AH3848" s="9"/>
      <c r="AI3848" s="8"/>
      <c r="AJ3848" s="8"/>
      <c r="AK3848" s="9"/>
    </row>
    <row r="3849" spans="32:37" x14ac:dyDescent="0.3">
      <c r="AF3849" s="8"/>
      <c r="AG3849" s="8"/>
      <c r="AH3849" s="9"/>
      <c r="AI3849" s="8"/>
      <c r="AJ3849" s="8"/>
      <c r="AK3849" s="9"/>
    </row>
    <row r="3850" spans="32:37" x14ac:dyDescent="0.3">
      <c r="AF3850" s="8"/>
      <c r="AG3850" s="8"/>
      <c r="AH3850" s="9"/>
      <c r="AI3850" s="8"/>
      <c r="AJ3850" s="8"/>
      <c r="AK3850" s="9"/>
    </row>
    <row r="3851" spans="32:37" x14ac:dyDescent="0.3">
      <c r="AF3851" s="8"/>
      <c r="AG3851" s="8"/>
      <c r="AH3851" s="9"/>
      <c r="AI3851" s="8"/>
      <c r="AJ3851" s="8"/>
      <c r="AK3851" s="9"/>
    </row>
    <row r="3852" spans="32:37" x14ac:dyDescent="0.3">
      <c r="AF3852" s="8"/>
      <c r="AG3852" s="8"/>
      <c r="AH3852" s="9"/>
      <c r="AI3852" s="8"/>
      <c r="AJ3852" s="8"/>
      <c r="AK3852" s="9"/>
    </row>
    <row r="3853" spans="32:37" x14ac:dyDescent="0.3">
      <c r="AF3853" s="8"/>
      <c r="AG3853" s="8"/>
      <c r="AH3853" s="9"/>
      <c r="AI3853" s="8"/>
      <c r="AJ3853" s="8"/>
      <c r="AK3853" s="9"/>
    </row>
    <row r="3854" spans="32:37" x14ac:dyDescent="0.3">
      <c r="AF3854" s="8"/>
      <c r="AG3854" s="8"/>
      <c r="AH3854" s="9"/>
      <c r="AI3854" s="8"/>
      <c r="AJ3854" s="8"/>
      <c r="AK3854" s="9"/>
    </row>
    <row r="3855" spans="32:37" x14ac:dyDescent="0.3">
      <c r="AF3855" s="8"/>
      <c r="AG3855" s="8"/>
      <c r="AH3855" s="9"/>
      <c r="AI3855" s="8"/>
      <c r="AJ3855" s="8"/>
      <c r="AK3855" s="9"/>
    </row>
    <row r="3856" spans="32:37" x14ac:dyDescent="0.3">
      <c r="AF3856" s="8"/>
      <c r="AG3856" s="8"/>
      <c r="AH3856" s="9"/>
      <c r="AI3856" s="8"/>
      <c r="AJ3856" s="8"/>
      <c r="AK3856" s="9"/>
    </row>
    <row r="3857" spans="32:37" x14ac:dyDescent="0.3">
      <c r="AF3857" s="8"/>
      <c r="AG3857" s="8"/>
      <c r="AH3857" s="9"/>
      <c r="AI3857" s="8"/>
      <c r="AJ3857" s="8"/>
      <c r="AK3857" s="9"/>
    </row>
    <row r="3858" spans="32:37" x14ac:dyDescent="0.3">
      <c r="AF3858" s="8"/>
      <c r="AG3858" s="8"/>
      <c r="AH3858" s="9"/>
      <c r="AI3858" s="8"/>
      <c r="AJ3858" s="8"/>
      <c r="AK3858" s="9"/>
    </row>
    <row r="3859" spans="32:37" x14ac:dyDescent="0.3">
      <c r="AF3859" s="8"/>
      <c r="AG3859" s="8"/>
      <c r="AH3859" s="9"/>
      <c r="AI3859" s="8"/>
      <c r="AJ3859" s="8"/>
      <c r="AK3859" s="9"/>
    </row>
    <row r="3860" spans="32:37" x14ac:dyDescent="0.3">
      <c r="AF3860" s="8"/>
      <c r="AG3860" s="8"/>
      <c r="AH3860" s="9"/>
      <c r="AI3860" s="8"/>
      <c r="AJ3860" s="8"/>
      <c r="AK3860" s="9"/>
    </row>
    <row r="3861" spans="32:37" x14ac:dyDescent="0.3">
      <c r="AF3861" s="8"/>
      <c r="AG3861" s="8"/>
      <c r="AH3861" s="9"/>
      <c r="AI3861" s="8"/>
      <c r="AJ3861" s="8"/>
      <c r="AK3861" s="9"/>
    </row>
    <row r="3862" spans="32:37" x14ac:dyDescent="0.3">
      <c r="AF3862" s="8"/>
      <c r="AG3862" s="8"/>
      <c r="AH3862" s="9"/>
      <c r="AI3862" s="8"/>
      <c r="AJ3862" s="8"/>
      <c r="AK3862" s="9"/>
    </row>
    <row r="3863" spans="32:37" x14ac:dyDescent="0.3">
      <c r="AF3863" s="8"/>
      <c r="AG3863" s="8"/>
      <c r="AH3863" s="9"/>
      <c r="AI3863" s="8"/>
      <c r="AJ3863" s="8"/>
      <c r="AK3863" s="9"/>
    </row>
    <row r="3864" spans="32:37" x14ac:dyDescent="0.3">
      <c r="AF3864" s="8"/>
      <c r="AG3864" s="8"/>
      <c r="AH3864" s="9"/>
      <c r="AI3864" s="8"/>
      <c r="AJ3864" s="8"/>
      <c r="AK3864" s="9"/>
    </row>
    <row r="3865" spans="32:37" x14ac:dyDescent="0.3">
      <c r="AF3865" s="8"/>
      <c r="AG3865" s="8"/>
      <c r="AH3865" s="9"/>
      <c r="AI3865" s="8"/>
      <c r="AJ3865" s="8"/>
      <c r="AK3865" s="9"/>
    </row>
    <row r="3866" spans="32:37" x14ac:dyDescent="0.3">
      <c r="AF3866" s="8"/>
      <c r="AG3866" s="8"/>
      <c r="AH3866" s="9"/>
      <c r="AI3866" s="8"/>
      <c r="AJ3866" s="8"/>
      <c r="AK3866" s="9"/>
    </row>
    <row r="3867" spans="32:37" x14ac:dyDescent="0.3">
      <c r="AF3867" s="8"/>
      <c r="AG3867" s="8"/>
      <c r="AH3867" s="9"/>
      <c r="AI3867" s="8"/>
      <c r="AJ3867" s="8"/>
      <c r="AK3867" s="9"/>
    </row>
    <row r="3868" spans="32:37" x14ac:dyDescent="0.3">
      <c r="AF3868" s="8"/>
      <c r="AG3868" s="8"/>
      <c r="AH3868" s="9"/>
      <c r="AI3868" s="8"/>
      <c r="AJ3868" s="8"/>
      <c r="AK3868" s="9"/>
    </row>
    <row r="3869" spans="32:37" x14ac:dyDescent="0.3">
      <c r="AF3869" s="8"/>
      <c r="AG3869" s="8"/>
      <c r="AH3869" s="9"/>
      <c r="AI3869" s="8"/>
      <c r="AJ3869" s="8"/>
      <c r="AK3869" s="9"/>
    </row>
    <row r="3870" spans="32:37" x14ac:dyDescent="0.3">
      <c r="AF3870" s="8"/>
      <c r="AG3870" s="8"/>
      <c r="AH3870" s="9"/>
      <c r="AI3870" s="8"/>
      <c r="AJ3870" s="8"/>
      <c r="AK3870" s="9"/>
    </row>
    <row r="3871" spans="32:37" x14ac:dyDescent="0.3">
      <c r="AF3871" s="8"/>
      <c r="AG3871" s="8"/>
      <c r="AH3871" s="9"/>
      <c r="AI3871" s="8"/>
      <c r="AJ3871" s="8"/>
      <c r="AK3871" s="9"/>
    </row>
    <row r="3872" spans="32:37" x14ac:dyDescent="0.3">
      <c r="AF3872" s="8"/>
      <c r="AG3872" s="8"/>
      <c r="AH3872" s="9"/>
      <c r="AI3872" s="8"/>
      <c r="AJ3872" s="8"/>
      <c r="AK3872" s="9"/>
    </row>
    <row r="3873" spans="32:37" x14ac:dyDescent="0.3">
      <c r="AF3873" s="8"/>
      <c r="AG3873" s="8"/>
      <c r="AH3873" s="9"/>
      <c r="AI3873" s="8"/>
      <c r="AJ3873" s="8"/>
      <c r="AK3873" s="9"/>
    </row>
    <row r="3874" spans="32:37" x14ac:dyDescent="0.3">
      <c r="AF3874" s="8"/>
      <c r="AG3874" s="8"/>
      <c r="AH3874" s="9"/>
      <c r="AI3874" s="8"/>
      <c r="AJ3874" s="8"/>
      <c r="AK3874" s="9"/>
    </row>
    <row r="3875" spans="32:37" x14ac:dyDescent="0.3">
      <c r="AF3875" s="8"/>
      <c r="AG3875" s="8"/>
      <c r="AH3875" s="9"/>
      <c r="AI3875" s="8"/>
      <c r="AJ3875" s="8"/>
      <c r="AK3875" s="9"/>
    </row>
    <row r="3876" spans="32:37" x14ac:dyDescent="0.3">
      <c r="AF3876" s="8"/>
      <c r="AG3876" s="8"/>
      <c r="AH3876" s="9"/>
      <c r="AI3876" s="8"/>
      <c r="AJ3876" s="8"/>
      <c r="AK3876" s="9"/>
    </row>
    <row r="3877" spans="32:37" x14ac:dyDescent="0.3">
      <c r="AF3877" s="8"/>
      <c r="AG3877" s="8"/>
      <c r="AH3877" s="9"/>
      <c r="AI3877" s="8"/>
      <c r="AJ3877" s="8"/>
      <c r="AK3877" s="9"/>
    </row>
    <row r="3878" spans="32:37" x14ac:dyDescent="0.3">
      <c r="AF3878" s="8"/>
      <c r="AG3878" s="8"/>
      <c r="AH3878" s="9"/>
      <c r="AI3878" s="8"/>
      <c r="AJ3878" s="8"/>
      <c r="AK3878" s="9"/>
    </row>
    <row r="3879" spans="32:37" x14ac:dyDescent="0.3">
      <c r="AF3879" s="8"/>
      <c r="AG3879" s="8"/>
      <c r="AH3879" s="9"/>
      <c r="AI3879" s="8"/>
      <c r="AJ3879" s="8"/>
      <c r="AK3879" s="9"/>
    </row>
    <row r="3880" spans="32:37" x14ac:dyDescent="0.3">
      <c r="AF3880" s="8"/>
      <c r="AG3880" s="8"/>
      <c r="AH3880" s="9"/>
      <c r="AI3880" s="8"/>
      <c r="AJ3880" s="8"/>
      <c r="AK3880" s="9"/>
    </row>
    <row r="3881" spans="32:37" x14ac:dyDescent="0.3">
      <c r="AF3881" s="8"/>
      <c r="AG3881" s="8"/>
      <c r="AH3881" s="9"/>
      <c r="AI3881" s="8"/>
      <c r="AJ3881" s="8"/>
      <c r="AK3881" s="9"/>
    </row>
    <row r="3882" spans="32:37" x14ac:dyDescent="0.3">
      <c r="AF3882" s="8"/>
      <c r="AG3882" s="8"/>
      <c r="AH3882" s="9"/>
      <c r="AI3882" s="8"/>
      <c r="AJ3882" s="8"/>
      <c r="AK3882" s="9"/>
    </row>
    <row r="3883" spans="32:37" x14ac:dyDescent="0.3">
      <c r="AF3883" s="8"/>
      <c r="AG3883" s="8"/>
      <c r="AH3883" s="9"/>
      <c r="AI3883" s="8"/>
      <c r="AJ3883" s="8"/>
      <c r="AK3883" s="9"/>
    </row>
    <row r="3884" spans="32:37" x14ac:dyDescent="0.3">
      <c r="AF3884" s="8"/>
      <c r="AG3884" s="8"/>
      <c r="AH3884" s="9"/>
      <c r="AI3884" s="8"/>
      <c r="AJ3884" s="8"/>
      <c r="AK3884" s="9"/>
    </row>
    <row r="3885" spans="32:37" x14ac:dyDescent="0.3">
      <c r="AF3885" s="8"/>
      <c r="AG3885" s="8"/>
      <c r="AH3885" s="9"/>
      <c r="AI3885" s="8"/>
      <c r="AJ3885" s="8"/>
      <c r="AK3885" s="9"/>
    </row>
    <row r="3886" spans="32:37" x14ac:dyDescent="0.3">
      <c r="AF3886" s="8"/>
      <c r="AG3886" s="8"/>
      <c r="AH3886" s="9"/>
      <c r="AI3886" s="8"/>
      <c r="AJ3886" s="8"/>
      <c r="AK3886" s="9"/>
    </row>
    <row r="3887" spans="32:37" x14ac:dyDescent="0.3">
      <c r="AF3887" s="8"/>
      <c r="AG3887" s="8"/>
      <c r="AH3887" s="9"/>
      <c r="AI3887" s="8"/>
      <c r="AJ3887" s="8"/>
      <c r="AK3887" s="9"/>
    </row>
    <row r="3888" spans="32:37" x14ac:dyDescent="0.3">
      <c r="AF3888" s="8"/>
      <c r="AG3888" s="8"/>
      <c r="AH3888" s="9"/>
      <c r="AI3888" s="8"/>
      <c r="AJ3888" s="8"/>
      <c r="AK3888" s="9"/>
    </row>
    <row r="3889" spans="32:37" x14ac:dyDescent="0.3">
      <c r="AF3889" s="8"/>
      <c r="AG3889" s="8"/>
      <c r="AH3889" s="9"/>
      <c r="AI3889" s="8"/>
      <c r="AJ3889" s="8"/>
      <c r="AK3889" s="9"/>
    </row>
    <row r="3890" spans="32:37" x14ac:dyDescent="0.3">
      <c r="AF3890" s="8"/>
      <c r="AG3890" s="8"/>
      <c r="AH3890" s="9"/>
      <c r="AI3890" s="8"/>
      <c r="AJ3890" s="8"/>
      <c r="AK3890" s="9"/>
    </row>
    <row r="3891" spans="32:37" x14ac:dyDescent="0.3">
      <c r="AF3891" s="8"/>
      <c r="AG3891" s="8"/>
      <c r="AH3891" s="9"/>
      <c r="AI3891" s="8"/>
      <c r="AJ3891" s="8"/>
      <c r="AK3891" s="9"/>
    </row>
    <row r="3892" spans="32:37" x14ac:dyDescent="0.3">
      <c r="AF3892" s="8"/>
      <c r="AG3892" s="8"/>
      <c r="AH3892" s="9"/>
      <c r="AI3892" s="8"/>
      <c r="AJ3892" s="8"/>
      <c r="AK3892" s="9"/>
    </row>
    <row r="3893" spans="32:37" x14ac:dyDescent="0.3">
      <c r="AF3893" s="8"/>
      <c r="AG3893" s="8"/>
      <c r="AH3893" s="9"/>
      <c r="AI3893" s="8"/>
      <c r="AJ3893" s="8"/>
      <c r="AK3893" s="9"/>
    </row>
    <row r="3894" spans="32:37" x14ac:dyDescent="0.3">
      <c r="AF3894" s="8"/>
      <c r="AG3894" s="8"/>
      <c r="AH3894" s="9"/>
      <c r="AI3894" s="8"/>
      <c r="AJ3894" s="8"/>
      <c r="AK3894" s="9"/>
    </row>
    <row r="3895" spans="32:37" x14ac:dyDescent="0.3">
      <c r="AF3895" s="8"/>
      <c r="AG3895" s="8"/>
      <c r="AH3895" s="9"/>
      <c r="AI3895" s="8"/>
      <c r="AJ3895" s="8"/>
      <c r="AK3895" s="9"/>
    </row>
    <row r="3896" spans="32:37" x14ac:dyDescent="0.3">
      <c r="AF3896" s="8"/>
      <c r="AG3896" s="8"/>
      <c r="AH3896" s="9"/>
      <c r="AI3896" s="8"/>
      <c r="AJ3896" s="8"/>
      <c r="AK3896" s="9"/>
    </row>
    <row r="3897" spans="32:37" x14ac:dyDescent="0.3">
      <c r="AF3897" s="8"/>
      <c r="AG3897" s="8"/>
      <c r="AH3897" s="9"/>
      <c r="AI3897" s="8"/>
      <c r="AJ3897" s="8"/>
      <c r="AK3897" s="9"/>
    </row>
    <row r="3898" spans="32:37" x14ac:dyDescent="0.3">
      <c r="AF3898" s="8"/>
      <c r="AG3898" s="8"/>
      <c r="AH3898" s="9"/>
      <c r="AI3898" s="8"/>
      <c r="AJ3898" s="8"/>
      <c r="AK3898" s="9"/>
    </row>
    <row r="3899" spans="32:37" x14ac:dyDescent="0.3">
      <c r="AF3899" s="8"/>
      <c r="AG3899" s="8"/>
      <c r="AH3899" s="9"/>
      <c r="AI3899" s="8"/>
      <c r="AJ3899" s="8"/>
      <c r="AK3899" s="9"/>
    </row>
    <row r="3900" spans="32:37" x14ac:dyDescent="0.3">
      <c r="AF3900" s="8"/>
      <c r="AG3900" s="8"/>
      <c r="AH3900" s="9"/>
      <c r="AI3900" s="8"/>
      <c r="AJ3900" s="8"/>
      <c r="AK3900" s="9"/>
    </row>
    <row r="3901" spans="32:37" x14ac:dyDescent="0.3">
      <c r="AF3901" s="8"/>
      <c r="AG3901" s="8"/>
      <c r="AH3901" s="9"/>
      <c r="AI3901" s="8"/>
      <c r="AJ3901" s="8"/>
      <c r="AK3901" s="9"/>
    </row>
    <row r="3902" spans="32:37" x14ac:dyDescent="0.3">
      <c r="AF3902" s="8"/>
      <c r="AG3902" s="8"/>
      <c r="AH3902" s="9"/>
      <c r="AI3902" s="8"/>
      <c r="AJ3902" s="8"/>
      <c r="AK3902" s="9"/>
    </row>
    <row r="3903" spans="32:37" x14ac:dyDescent="0.3">
      <c r="AF3903" s="8"/>
      <c r="AG3903" s="8"/>
      <c r="AH3903" s="9"/>
      <c r="AI3903" s="8"/>
      <c r="AJ3903" s="8"/>
      <c r="AK3903" s="9"/>
    </row>
    <row r="3904" spans="32:37" x14ac:dyDescent="0.3">
      <c r="AF3904" s="8"/>
      <c r="AG3904" s="8"/>
      <c r="AH3904" s="9"/>
      <c r="AI3904" s="8"/>
      <c r="AJ3904" s="8"/>
      <c r="AK3904" s="9"/>
    </row>
    <row r="3905" spans="32:37" x14ac:dyDescent="0.3">
      <c r="AF3905" s="8"/>
      <c r="AG3905" s="8"/>
      <c r="AH3905" s="9"/>
      <c r="AI3905" s="8"/>
      <c r="AJ3905" s="8"/>
      <c r="AK3905" s="9"/>
    </row>
    <row r="3906" spans="32:37" x14ac:dyDescent="0.3">
      <c r="AF3906" s="8"/>
      <c r="AG3906" s="8"/>
      <c r="AH3906" s="9"/>
      <c r="AI3906" s="8"/>
      <c r="AJ3906" s="8"/>
      <c r="AK3906" s="9"/>
    </row>
    <row r="3907" spans="32:37" x14ac:dyDescent="0.3">
      <c r="AF3907" s="8"/>
      <c r="AG3907" s="8"/>
      <c r="AH3907" s="9"/>
      <c r="AI3907" s="8"/>
      <c r="AJ3907" s="8"/>
      <c r="AK3907" s="9"/>
    </row>
    <row r="3908" spans="32:37" x14ac:dyDescent="0.3">
      <c r="AF3908" s="8"/>
      <c r="AG3908" s="8"/>
      <c r="AH3908" s="9"/>
      <c r="AI3908" s="8"/>
      <c r="AJ3908" s="8"/>
      <c r="AK3908" s="9"/>
    </row>
    <row r="3909" spans="32:37" x14ac:dyDescent="0.3">
      <c r="AF3909" s="8"/>
      <c r="AG3909" s="8"/>
      <c r="AH3909" s="9"/>
      <c r="AI3909" s="8"/>
      <c r="AJ3909" s="8"/>
      <c r="AK3909" s="9"/>
    </row>
    <row r="3910" spans="32:37" x14ac:dyDescent="0.3">
      <c r="AF3910" s="8"/>
      <c r="AG3910" s="8"/>
      <c r="AH3910" s="9"/>
      <c r="AI3910" s="8"/>
      <c r="AJ3910" s="8"/>
      <c r="AK3910" s="9"/>
    </row>
    <row r="3911" spans="32:37" x14ac:dyDescent="0.3">
      <c r="AF3911" s="8"/>
      <c r="AG3911" s="8"/>
      <c r="AH3911" s="9"/>
      <c r="AI3911" s="8"/>
      <c r="AJ3911" s="8"/>
      <c r="AK3911" s="9"/>
    </row>
    <row r="3912" spans="32:37" x14ac:dyDescent="0.3">
      <c r="AF3912" s="8"/>
      <c r="AG3912" s="8"/>
      <c r="AH3912" s="9"/>
      <c r="AI3912" s="8"/>
      <c r="AJ3912" s="8"/>
      <c r="AK3912" s="9"/>
    </row>
    <row r="3913" spans="32:37" x14ac:dyDescent="0.3">
      <c r="AF3913" s="8"/>
      <c r="AG3913" s="8"/>
      <c r="AH3913" s="9"/>
      <c r="AI3913" s="8"/>
      <c r="AJ3913" s="8"/>
      <c r="AK3913" s="9"/>
    </row>
    <row r="3914" spans="32:37" x14ac:dyDescent="0.3">
      <c r="AF3914" s="8"/>
      <c r="AG3914" s="8"/>
      <c r="AH3914" s="9"/>
      <c r="AI3914" s="8"/>
      <c r="AJ3914" s="8"/>
      <c r="AK3914" s="9"/>
    </row>
    <row r="3915" spans="32:37" x14ac:dyDescent="0.3">
      <c r="AF3915" s="8"/>
      <c r="AG3915" s="8"/>
      <c r="AH3915" s="9"/>
      <c r="AI3915" s="8"/>
      <c r="AJ3915" s="8"/>
      <c r="AK3915" s="9"/>
    </row>
    <row r="3916" spans="32:37" x14ac:dyDescent="0.3">
      <c r="AF3916" s="8"/>
      <c r="AG3916" s="8"/>
      <c r="AH3916" s="9"/>
      <c r="AI3916" s="8"/>
      <c r="AJ3916" s="8"/>
      <c r="AK3916" s="9"/>
    </row>
    <row r="3917" spans="32:37" x14ac:dyDescent="0.3">
      <c r="AF3917" s="8"/>
      <c r="AG3917" s="8"/>
      <c r="AH3917" s="9"/>
      <c r="AI3917" s="8"/>
      <c r="AJ3917" s="8"/>
      <c r="AK3917" s="9"/>
    </row>
    <row r="3918" spans="32:37" x14ac:dyDescent="0.3">
      <c r="AF3918" s="8"/>
      <c r="AG3918" s="8"/>
      <c r="AH3918" s="9"/>
      <c r="AI3918" s="8"/>
      <c r="AJ3918" s="8"/>
      <c r="AK3918" s="9"/>
    </row>
    <row r="3919" spans="32:37" x14ac:dyDescent="0.3">
      <c r="AF3919" s="8"/>
      <c r="AG3919" s="8"/>
      <c r="AH3919" s="9"/>
      <c r="AI3919" s="8"/>
      <c r="AJ3919" s="8"/>
      <c r="AK3919" s="9"/>
    </row>
    <row r="3920" spans="32:37" x14ac:dyDescent="0.3">
      <c r="AF3920" s="8"/>
      <c r="AG3920" s="8"/>
      <c r="AH3920" s="9"/>
      <c r="AI3920" s="8"/>
      <c r="AJ3920" s="8"/>
      <c r="AK3920" s="9"/>
    </row>
    <row r="3921" spans="32:37" x14ac:dyDescent="0.3">
      <c r="AF3921" s="8"/>
      <c r="AG3921" s="8"/>
      <c r="AH3921" s="9"/>
      <c r="AI3921" s="8"/>
      <c r="AJ3921" s="8"/>
      <c r="AK3921" s="9"/>
    </row>
    <row r="3922" spans="32:37" x14ac:dyDescent="0.3">
      <c r="AF3922" s="8"/>
      <c r="AG3922" s="8"/>
      <c r="AH3922" s="9"/>
      <c r="AI3922" s="8"/>
      <c r="AJ3922" s="8"/>
      <c r="AK3922" s="9"/>
    </row>
    <row r="3923" spans="32:37" x14ac:dyDescent="0.3">
      <c r="AF3923" s="8"/>
      <c r="AG3923" s="8"/>
      <c r="AH3923" s="9"/>
      <c r="AI3923" s="8"/>
      <c r="AJ3923" s="8"/>
      <c r="AK3923" s="9"/>
    </row>
    <row r="3924" spans="32:37" x14ac:dyDescent="0.3">
      <c r="AF3924" s="8"/>
      <c r="AG3924" s="8"/>
      <c r="AH3924" s="9"/>
      <c r="AI3924" s="8"/>
      <c r="AJ3924" s="8"/>
      <c r="AK3924" s="9"/>
    </row>
    <row r="3925" spans="32:37" x14ac:dyDescent="0.3">
      <c r="AF3925" s="8"/>
      <c r="AG3925" s="8"/>
      <c r="AH3925" s="9"/>
      <c r="AI3925" s="8"/>
      <c r="AJ3925" s="8"/>
      <c r="AK3925" s="9"/>
    </row>
    <row r="3926" spans="32:37" x14ac:dyDescent="0.3">
      <c r="AF3926" s="8"/>
      <c r="AG3926" s="8"/>
      <c r="AH3926" s="9"/>
      <c r="AI3926" s="8"/>
      <c r="AJ3926" s="8"/>
      <c r="AK3926" s="9"/>
    </row>
    <row r="3927" spans="32:37" x14ac:dyDescent="0.3">
      <c r="AF3927" s="8"/>
      <c r="AG3927" s="8"/>
      <c r="AH3927" s="9"/>
      <c r="AI3927" s="8"/>
      <c r="AJ3927" s="8"/>
      <c r="AK3927" s="9"/>
    </row>
    <row r="3928" spans="32:37" x14ac:dyDescent="0.3">
      <c r="AF3928" s="8"/>
      <c r="AG3928" s="8"/>
      <c r="AH3928" s="9"/>
      <c r="AI3928" s="8"/>
      <c r="AJ3928" s="8"/>
      <c r="AK3928" s="9"/>
    </row>
    <row r="3929" spans="32:37" x14ac:dyDescent="0.3">
      <c r="AF3929" s="8"/>
      <c r="AG3929" s="8"/>
      <c r="AH3929" s="9"/>
      <c r="AI3929" s="8"/>
      <c r="AJ3929" s="8"/>
      <c r="AK3929" s="9"/>
    </row>
    <row r="3930" spans="32:37" x14ac:dyDescent="0.3">
      <c r="AF3930" s="8"/>
      <c r="AG3930" s="8"/>
      <c r="AH3930" s="9"/>
      <c r="AI3930" s="8"/>
      <c r="AJ3930" s="8"/>
      <c r="AK3930" s="9"/>
    </row>
    <row r="3931" spans="32:37" x14ac:dyDescent="0.3">
      <c r="AF3931" s="8"/>
      <c r="AG3931" s="8"/>
      <c r="AH3931" s="9"/>
      <c r="AI3931" s="8"/>
      <c r="AJ3931" s="8"/>
      <c r="AK3931" s="9"/>
    </row>
    <row r="3932" spans="32:37" x14ac:dyDescent="0.3">
      <c r="AF3932" s="8"/>
      <c r="AG3932" s="8"/>
      <c r="AH3932" s="9"/>
      <c r="AI3932" s="8"/>
      <c r="AJ3932" s="8"/>
      <c r="AK3932" s="9"/>
    </row>
    <row r="3933" spans="32:37" x14ac:dyDescent="0.3">
      <c r="AF3933" s="8"/>
      <c r="AG3933" s="8"/>
      <c r="AH3933" s="9"/>
      <c r="AI3933" s="8"/>
      <c r="AJ3933" s="8"/>
      <c r="AK3933" s="9"/>
    </row>
    <row r="3934" spans="32:37" x14ac:dyDescent="0.3">
      <c r="AF3934" s="8"/>
      <c r="AG3934" s="8"/>
      <c r="AH3934" s="9"/>
      <c r="AI3934" s="8"/>
      <c r="AJ3934" s="8"/>
      <c r="AK3934" s="9"/>
    </row>
    <row r="3935" spans="32:37" x14ac:dyDescent="0.3">
      <c r="AF3935" s="8"/>
      <c r="AG3935" s="8"/>
      <c r="AH3935" s="9"/>
      <c r="AI3935" s="8"/>
      <c r="AJ3935" s="8"/>
      <c r="AK3935" s="9"/>
    </row>
    <row r="3936" spans="32:37" x14ac:dyDescent="0.3">
      <c r="AF3936" s="8"/>
      <c r="AG3936" s="8"/>
      <c r="AH3936" s="9"/>
      <c r="AI3936" s="8"/>
      <c r="AJ3936" s="8"/>
      <c r="AK3936" s="9"/>
    </row>
    <row r="3937" spans="32:37" x14ac:dyDescent="0.3">
      <c r="AF3937" s="8"/>
      <c r="AG3937" s="8"/>
      <c r="AH3937" s="9"/>
      <c r="AI3937" s="8"/>
      <c r="AJ3937" s="8"/>
      <c r="AK3937" s="9"/>
    </row>
    <row r="3938" spans="32:37" x14ac:dyDescent="0.3">
      <c r="AF3938" s="8"/>
      <c r="AG3938" s="8"/>
      <c r="AH3938" s="9"/>
      <c r="AI3938" s="8"/>
      <c r="AJ3938" s="8"/>
      <c r="AK3938" s="9"/>
    </row>
    <row r="3939" spans="32:37" x14ac:dyDescent="0.3">
      <c r="AF3939" s="8"/>
      <c r="AG3939" s="8"/>
      <c r="AH3939" s="9"/>
      <c r="AI3939" s="8"/>
      <c r="AJ3939" s="8"/>
      <c r="AK3939" s="9"/>
    </row>
    <row r="3940" spans="32:37" x14ac:dyDescent="0.3">
      <c r="AF3940" s="8"/>
      <c r="AG3940" s="8"/>
      <c r="AH3940" s="9"/>
      <c r="AI3940" s="8"/>
      <c r="AJ3940" s="8"/>
      <c r="AK3940" s="9"/>
    </row>
    <row r="3941" spans="32:37" x14ac:dyDescent="0.3">
      <c r="AF3941" s="8"/>
      <c r="AG3941" s="8"/>
      <c r="AH3941" s="9"/>
      <c r="AI3941" s="8"/>
      <c r="AJ3941" s="8"/>
      <c r="AK3941" s="9"/>
    </row>
    <row r="3942" spans="32:37" x14ac:dyDescent="0.3">
      <c r="AF3942" s="8"/>
      <c r="AG3942" s="8"/>
      <c r="AH3942" s="9"/>
      <c r="AI3942" s="8"/>
      <c r="AJ3942" s="8"/>
      <c r="AK3942" s="9"/>
    </row>
    <row r="3943" spans="32:37" x14ac:dyDescent="0.3">
      <c r="AF3943" s="8"/>
      <c r="AG3943" s="8"/>
      <c r="AH3943" s="9"/>
      <c r="AI3943" s="8"/>
      <c r="AJ3943" s="8"/>
      <c r="AK3943" s="9"/>
    </row>
    <row r="3944" spans="32:37" x14ac:dyDescent="0.3">
      <c r="AF3944" s="8"/>
      <c r="AG3944" s="8"/>
      <c r="AH3944" s="9"/>
      <c r="AI3944" s="8"/>
      <c r="AJ3944" s="8"/>
      <c r="AK3944" s="9"/>
    </row>
    <row r="3945" spans="32:37" x14ac:dyDescent="0.3">
      <c r="AF3945" s="8"/>
      <c r="AG3945" s="8"/>
      <c r="AH3945" s="9"/>
      <c r="AI3945" s="8"/>
      <c r="AJ3945" s="8"/>
      <c r="AK3945" s="9"/>
    </row>
    <row r="3946" spans="32:37" x14ac:dyDescent="0.3">
      <c r="AF3946" s="8"/>
      <c r="AG3946" s="8"/>
      <c r="AH3946" s="9"/>
      <c r="AI3946" s="8"/>
      <c r="AJ3946" s="8"/>
      <c r="AK3946" s="9"/>
    </row>
    <row r="3947" spans="32:37" x14ac:dyDescent="0.3">
      <c r="AF3947" s="8"/>
      <c r="AG3947" s="8"/>
      <c r="AH3947" s="9"/>
      <c r="AI3947" s="8"/>
      <c r="AJ3947" s="8"/>
      <c r="AK3947" s="9"/>
    </row>
    <row r="3948" spans="32:37" x14ac:dyDescent="0.3">
      <c r="AF3948" s="8"/>
      <c r="AG3948" s="8"/>
      <c r="AH3948" s="9"/>
      <c r="AI3948" s="8"/>
      <c r="AJ3948" s="8"/>
      <c r="AK3948" s="9"/>
    </row>
    <row r="3949" spans="32:37" x14ac:dyDescent="0.3">
      <c r="AF3949" s="8"/>
      <c r="AG3949" s="8"/>
      <c r="AH3949" s="9"/>
      <c r="AI3949" s="8"/>
      <c r="AJ3949" s="8"/>
      <c r="AK3949" s="9"/>
    </row>
    <row r="3950" spans="32:37" x14ac:dyDescent="0.3">
      <c r="AF3950" s="8"/>
      <c r="AG3950" s="8"/>
      <c r="AH3950" s="9"/>
      <c r="AI3950" s="8"/>
      <c r="AJ3950" s="8"/>
      <c r="AK3950" s="9"/>
    </row>
    <row r="3951" spans="32:37" x14ac:dyDescent="0.3">
      <c r="AF3951" s="8"/>
      <c r="AG3951" s="8"/>
      <c r="AH3951" s="9"/>
      <c r="AI3951" s="8"/>
      <c r="AJ3951" s="8"/>
      <c r="AK3951" s="9"/>
    </row>
    <row r="3952" spans="32:37" x14ac:dyDescent="0.3">
      <c r="AF3952" s="8"/>
      <c r="AG3952" s="8"/>
      <c r="AH3952" s="9"/>
      <c r="AI3952" s="8"/>
      <c r="AJ3952" s="8"/>
      <c r="AK3952" s="9"/>
    </row>
    <row r="3953" spans="32:37" x14ac:dyDescent="0.3">
      <c r="AF3953" s="8"/>
      <c r="AG3953" s="8"/>
      <c r="AH3953" s="9"/>
      <c r="AI3953" s="8"/>
      <c r="AJ3953" s="8"/>
      <c r="AK3953" s="9"/>
    </row>
    <row r="3954" spans="32:37" x14ac:dyDescent="0.3">
      <c r="AF3954" s="8"/>
      <c r="AG3954" s="8"/>
      <c r="AH3954" s="9"/>
      <c r="AI3954" s="8"/>
      <c r="AJ3954" s="8"/>
      <c r="AK3954" s="9"/>
    </row>
    <row r="3955" spans="32:37" x14ac:dyDescent="0.3">
      <c r="AF3955" s="8"/>
      <c r="AG3955" s="8"/>
      <c r="AH3955" s="9"/>
      <c r="AI3955" s="8"/>
      <c r="AJ3955" s="8"/>
      <c r="AK3955" s="9"/>
    </row>
    <row r="3956" spans="32:37" x14ac:dyDescent="0.3">
      <c r="AF3956" s="8"/>
      <c r="AG3956" s="8"/>
      <c r="AH3956" s="9"/>
      <c r="AI3956" s="8"/>
      <c r="AJ3956" s="8"/>
      <c r="AK3956" s="9"/>
    </row>
    <row r="3957" spans="32:37" x14ac:dyDescent="0.3">
      <c r="AF3957" s="8"/>
      <c r="AG3957" s="8"/>
      <c r="AH3957" s="9"/>
      <c r="AI3957" s="8"/>
      <c r="AJ3957" s="8"/>
      <c r="AK3957" s="9"/>
    </row>
    <row r="3958" spans="32:37" x14ac:dyDescent="0.3">
      <c r="AF3958" s="8"/>
      <c r="AG3958" s="8"/>
      <c r="AH3958" s="9"/>
      <c r="AI3958" s="8"/>
      <c r="AJ3958" s="8"/>
      <c r="AK3958" s="9"/>
    </row>
    <row r="3959" spans="32:37" x14ac:dyDescent="0.3">
      <c r="AF3959" s="8"/>
      <c r="AG3959" s="8"/>
      <c r="AH3959" s="9"/>
      <c r="AI3959" s="8"/>
      <c r="AJ3959" s="8"/>
      <c r="AK3959" s="9"/>
    </row>
    <row r="3960" spans="32:37" x14ac:dyDescent="0.3">
      <c r="AF3960" s="8"/>
      <c r="AG3960" s="8"/>
      <c r="AH3960" s="9"/>
      <c r="AI3960" s="8"/>
      <c r="AJ3960" s="8"/>
      <c r="AK3960" s="9"/>
    </row>
    <row r="3961" spans="32:37" x14ac:dyDescent="0.3">
      <c r="AF3961" s="8"/>
      <c r="AG3961" s="8"/>
      <c r="AH3961" s="9"/>
      <c r="AI3961" s="8"/>
      <c r="AJ3961" s="8"/>
      <c r="AK3961" s="9"/>
    </row>
    <row r="3962" spans="32:37" x14ac:dyDescent="0.3">
      <c r="AF3962" s="8"/>
      <c r="AG3962" s="8"/>
      <c r="AH3962" s="9"/>
      <c r="AI3962" s="8"/>
      <c r="AJ3962" s="8"/>
      <c r="AK3962" s="9"/>
    </row>
    <row r="3963" spans="32:37" x14ac:dyDescent="0.3">
      <c r="AF3963" s="8"/>
      <c r="AG3963" s="8"/>
      <c r="AH3963" s="9"/>
      <c r="AI3963" s="8"/>
      <c r="AJ3963" s="8"/>
      <c r="AK3963" s="9"/>
    </row>
    <row r="3964" spans="32:37" x14ac:dyDescent="0.3">
      <c r="AF3964" s="8"/>
      <c r="AG3964" s="8"/>
      <c r="AH3964" s="9"/>
      <c r="AI3964" s="8"/>
      <c r="AJ3964" s="8"/>
      <c r="AK3964" s="9"/>
    </row>
    <row r="3965" spans="32:37" x14ac:dyDescent="0.3">
      <c r="AF3965" s="8"/>
      <c r="AG3965" s="8"/>
      <c r="AH3965" s="9"/>
      <c r="AI3965" s="8"/>
      <c r="AJ3965" s="8"/>
      <c r="AK3965" s="9"/>
    </row>
    <row r="3966" spans="32:37" x14ac:dyDescent="0.3">
      <c r="AF3966" s="8"/>
      <c r="AG3966" s="8"/>
      <c r="AH3966" s="9"/>
      <c r="AI3966" s="8"/>
      <c r="AJ3966" s="8"/>
      <c r="AK3966" s="9"/>
    </row>
    <row r="3967" spans="32:37" x14ac:dyDescent="0.3">
      <c r="AF3967" s="8"/>
      <c r="AG3967" s="8"/>
      <c r="AH3967" s="9"/>
      <c r="AI3967" s="8"/>
      <c r="AJ3967" s="8"/>
      <c r="AK3967" s="9"/>
    </row>
    <row r="3968" spans="32:37" x14ac:dyDescent="0.3">
      <c r="AF3968" s="8"/>
      <c r="AG3968" s="8"/>
      <c r="AH3968" s="9"/>
      <c r="AI3968" s="8"/>
      <c r="AJ3968" s="8"/>
      <c r="AK3968" s="9"/>
    </row>
    <row r="3969" spans="32:37" x14ac:dyDescent="0.3">
      <c r="AF3969" s="8"/>
      <c r="AG3969" s="8"/>
      <c r="AH3969" s="9"/>
      <c r="AI3969" s="8"/>
      <c r="AJ3969" s="8"/>
      <c r="AK3969" s="9"/>
    </row>
    <row r="3970" spans="32:37" x14ac:dyDescent="0.3">
      <c r="AF3970" s="8"/>
      <c r="AG3970" s="8"/>
      <c r="AH3970" s="9"/>
      <c r="AI3970" s="8"/>
      <c r="AJ3970" s="8"/>
      <c r="AK3970" s="9"/>
    </row>
    <row r="3971" spans="32:37" x14ac:dyDescent="0.3">
      <c r="AF3971" s="8"/>
      <c r="AG3971" s="8"/>
      <c r="AH3971" s="9"/>
      <c r="AI3971" s="8"/>
      <c r="AJ3971" s="8"/>
      <c r="AK3971" s="9"/>
    </row>
    <row r="3972" spans="32:37" x14ac:dyDescent="0.3">
      <c r="AF3972" s="8"/>
      <c r="AG3972" s="8"/>
      <c r="AH3972" s="9"/>
      <c r="AI3972" s="8"/>
      <c r="AJ3972" s="8"/>
      <c r="AK3972" s="9"/>
    </row>
    <row r="3973" spans="32:37" x14ac:dyDescent="0.3">
      <c r="AF3973" s="8"/>
      <c r="AG3973" s="8"/>
      <c r="AH3973" s="9"/>
      <c r="AI3973" s="8"/>
      <c r="AJ3973" s="8"/>
      <c r="AK3973" s="9"/>
    </row>
    <row r="3974" spans="32:37" x14ac:dyDescent="0.3">
      <c r="AF3974" s="8"/>
      <c r="AG3974" s="8"/>
      <c r="AH3974" s="9"/>
      <c r="AI3974" s="8"/>
      <c r="AJ3974" s="8"/>
      <c r="AK3974" s="9"/>
    </row>
    <row r="3975" spans="32:37" x14ac:dyDescent="0.3">
      <c r="AF3975" s="8"/>
      <c r="AG3975" s="8"/>
      <c r="AH3975" s="9"/>
      <c r="AI3975" s="8"/>
      <c r="AJ3975" s="8"/>
      <c r="AK3975" s="9"/>
    </row>
    <row r="3976" spans="32:37" x14ac:dyDescent="0.3">
      <c r="AF3976" s="8"/>
      <c r="AG3976" s="8"/>
      <c r="AH3976" s="9"/>
      <c r="AI3976" s="8"/>
      <c r="AJ3976" s="8"/>
      <c r="AK3976" s="9"/>
    </row>
    <row r="3977" spans="32:37" x14ac:dyDescent="0.3">
      <c r="AF3977" s="8"/>
      <c r="AG3977" s="8"/>
      <c r="AH3977" s="9"/>
      <c r="AI3977" s="8"/>
      <c r="AJ3977" s="8"/>
      <c r="AK3977" s="9"/>
    </row>
    <row r="3978" spans="32:37" x14ac:dyDescent="0.3">
      <c r="AF3978" s="8"/>
      <c r="AG3978" s="8"/>
      <c r="AH3978" s="9"/>
      <c r="AI3978" s="8"/>
      <c r="AJ3978" s="8"/>
      <c r="AK3978" s="9"/>
    </row>
    <row r="3979" spans="32:37" x14ac:dyDescent="0.3">
      <c r="AF3979" s="8"/>
      <c r="AG3979" s="8"/>
      <c r="AH3979" s="9"/>
      <c r="AI3979" s="8"/>
      <c r="AJ3979" s="8"/>
      <c r="AK3979" s="9"/>
    </row>
    <row r="3980" spans="32:37" x14ac:dyDescent="0.3">
      <c r="AF3980" s="8"/>
      <c r="AG3980" s="8"/>
      <c r="AH3980" s="9"/>
      <c r="AI3980" s="8"/>
      <c r="AJ3980" s="8"/>
      <c r="AK3980" s="9"/>
    </row>
    <row r="3981" spans="32:37" x14ac:dyDescent="0.3">
      <c r="AF3981" s="8"/>
      <c r="AG3981" s="8"/>
      <c r="AH3981" s="9"/>
      <c r="AI3981" s="8"/>
      <c r="AJ3981" s="8"/>
      <c r="AK3981" s="9"/>
    </row>
    <row r="3982" spans="32:37" x14ac:dyDescent="0.3">
      <c r="AF3982" s="8"/>
      <c r="AG3982" s="8"/>
      <c r="AH3982" s="9"/>
      <c r="AI3982" s="8"/>
      <c r="AJ3982" s="8"/>
      <c r="AK3982" s="9"/>
    </row>
    <row r="3983" spans="32:37" x14ac:dyDescent="0.3">
      <c r="AF3983" s="8"/>
      <c r="AG3983" s="8"/>
      <c r="AH3983" s="9"/>
      <c r="AI3983" s="8"/>
      <c r="AJ3983" s="8"/>
      <c r="AK3983" s="9"/>
    </row>
    <row r="3984" spans="32:37" x14ac:dyDescent="0.3">
      <c r="AF3984" s="8"/>
      <c r="AG3984" s="8"/>
      <c r="AH3984" s="9"/>
      <c r="AI3984" s="8"/>
      <c r="AJ3984" s="8"/>
      <c r="AK3984" s="9"/>
    </row>
    <row r="3985" spans="32:37" x14ac:dyDescent="0.3">
      <c r="AF3985" s="8"/>
      <c r="AG3985" s="8"/>
      <c r="AH3985" s="9"/>
      <c r="AI3985" s="8"/>
      <c r="AJ3985" s="8"/>
      <c r="AK3985" s="9"/>
    </row>
    <row r="3986" spans="32:37" x14ac:dyDescent="0.3">
      <c r="AF3986" s="8"/>
      <c r="AG3986" s="8"/>
      <c r="AH3986" s="9"/>
      <c r="AI3986" s="8"/>
      <c r="AJ3986" s="8"/>
      <c r="AK3986" s="9"/>
    </row>
    <row r="3987" spans="32:37" x14ac:dyDescent="0.3">
      <c r="AF3987" s="8"/>
      <c r="AG3987" s="8"/>
      <c r="AH3987" s="9"/>
      <c r="AI3987" s="8"/>
      <c r="AJ3987" s="8"/>
      <c r="AK3987" s="9"/>
    </row>
    <row r="3988" spans="32:37" x14ac:dyDescent="0.3">
      <c r="AF3988" s="8"/>
      <c r="AG3988" s="8"/>
      <c r="AH3988" s="9"/>
      <c r="AI3988" s="8"/>
      <c r="AJ3988" s="8"/>
      <c r="AK3988" s="9"/>
    </row>
    <row r="3989" spans="32:37" x14ac:dyDescent="0.3">
      <c r="AF3989" s="8"/>
      <c r="AG3989" s="8"/>
      <c r="AH3989" s="9"/>
      <c r="AI3989" s="8"/>
      <c r="AJ3989" s="8"/>
      <c r="AK3989" s="9"/>
    </row>
    <row r="3990" spans="32:37" x14ac:dyDescent="0.3">
      <c r="AF3990" s="8"/>
      <c r="AG3990" s="8"/>
      <c r="AH3990" s="9"/>
      <c r="AI3990" s="8"/>
      <c r="AJ3990" s="8"/>
      <c r="AK3990" s="9"/>
    </row>
    <row r="3991" spans="32:37" x14ac:dyDescent="0.3">
      <c r="AF3991" s="8"/>
      <c r="AG3991" s="8"/>
      <c r="AH3991" s="9"/>
      <c r="AI3991" s="8"/>
      <c r="AJ3991" s="8"/>
      <c r="AK3991" s="9"/>
    </row>
    <row r="3992" spans="32:37" x14ac:dyDescent="0.3">
      <c r="AF3992" s="8"/>
      <c r="AG3992" s="8"/>
      <c r="AH3992" s="9"/>
      <c r="AI3992" s="8"/>
      <c r="AJ3992" s="8"/>
      <c r="AK3992" s="9"/>
    </row>
    <row r="3993" spans="32:37" x14ac:dyDescent="0.3">
      <c r="AF3993" s="8"/>
      <c r="AG3993" s="8"/>
      <c r="AH3993" s="9"/>
      <c r="AI3993" s="8"/>
      <c r="AJ3993" s="8"/>
      <c r="AK3993" s="9"/>
    </row>
    <row r="3994" spans="32:37" x14ac:dyDescent="0.3">
      <c r="AF3994" s="8"/>
      <c r="AG3994" s="8"/>
      <c r="AH3994" s="9"/>
      <c r="AI3994" s="8"/>
      <c r="AJ3994" s="8"/>
      <c r="AK3994" s="9"/>
    </row>
    <row r="3995" spans="32:37" x14ac:dyDescent="0.3">
      <c r="AF3995" s="8"/>
      <c r="AG3995" s="8"/>
      <c r="AH3995" s="9"/>
      <c r="AI3995" s="8"/>
      <c r="AJ3995" s="8"/>
      <c r="AK3995" s="9"/>
    </row>
    <row r="3996" spans="32:37" x14ac:dyDescent="0.3">
      <c r="AF3996" s="8"/>
      <c r="AG3996" s="8"/>
      <c r="AH3996" s="9"/>
      <c r="AI3996" s="8"/>
      <c r="AJ3996" s="8"/>
      <c r="AK3996" s="9"/>
    </row>
    <row r="3997" spans="32:37" x14ac:dyDescent="0.3">
      <c r="AF3997" s="8"/>
      <c r="AG3997" s="8"/>
      <c r="AH3997" s="9"/>
      <c r="AI3997" s="8"/>
      <c r="AJ3997" s="8"/>
      <c r="AK3997" s="9"/>
    </row>
    <row r="3998" spans="32:37" x14ac:dyDescent="0.3">
      <c r="AF3998" s="8"/>
      <c r="AG3998" s="8"/>
      <c r="AH3998" s="9"/>
      <c r="AI3998" s="8"/>
      <c r="AJ3998" s="8"/>
      <c r="AK3998" s="9"/>
    </row>
    <row r="3999" spans="32:37" x14ac:dyDescent="0.3">
      <c r="AF3999" s="8"/>
      <c r="AG3999" s="8"/>
      <c r="AH3999" s="9"/>
      <c r="AI3999" s="8"/>
      <c r="AJ3999" s="8"/>
      <c r="AK3999" s="9"/>
    </row>
    <row r="4000" spans="32:37" x14ac:dyDescent="0.3">
      <c r="AF4000" s="8"/>
      <c r="AG4000" s="8"/>
      <c r="AH4000" s="9"/>
      <c r="AI4000" s="8"/>
      <c r="AJ4000" s="8"/>
      <c r="AK4000" s="9"/>
    </row>
    <row r="4001" spans="32:37" x14ac:dyDescent="0.3">
      <c r="AF4001" s="8"/>
      <c r="AG4001" s="8"/>
      <c r="AH4001" s="9"/>
      <c r="AI4001" s="8"/>
      <c r="AJ4001" s="8"/>
      <c r="AK4001" s="9"/>
    </row>
    <row r="4002" spans="32:37" x14ac:dyDescent="0.3">
      <c r="AF4002" s="8"/>
      <c r="AG4002" s="8"/>
      <c r="AH4002" s="9"/>
      <c r="AI4002" s="8"/>
      <c r="AJ4002" s="8"/>
      <c r="AK4002" s="9"/>
    </row>
    <row r="4003" spans="32:37" x14ac:dyDescent="0.3">
      <c r="AF4003" s="8"/>
      <c r="AG4003" s="8"/>
      <c r="AH4003" s="9"/>
      <c r="AI4003" s="8"/>
      <c r="AJ4003" s="8"/>
      <c r="AK4003" s="9"/>
    </row>
    <row r="4004" spans="32:37" x14ac:dyDescent="0.3">
      <c r="AF4004" s="8"/>
      <c r="AG4004" s="8"/>
      <c r="AH4004" s="9"/>
      <c r="AI4004" s="8"/>
      <c r="AJ4004" s="8"/>
      <c r="AK4004" s="9"/>
    </row>
    <row r="4005" spans="32:37" x14ac:dyDescent="0.3">
      <c r="AF4005" s="8"/>
      <c r="AG4005" s="8"/>
      <c r="AH4005" s="9"/>
      <c r="AI4005" s="8"/>
      <c r="AJ4005" s="8"/>
      <c r="AK4005" s="9"/>
    </row>
    <row r="4006" spans="32:37" x14ac:dyDescent="0.3">
      <c r="AF4006" s="8"/>
      <c r="AG4006" s="8"/>
      <c r="AH4006" s="9"/>
      <c r="AI4006" s="8"/>
      <c r="AJ4006" s="8"/>
      <c r="AK4006" s="9"/>
    </row>
    <row r="4007" spans="32:37" x14ac:dyDescent="0.3">
      <c r="AF4007" s="8"/>
      <c r="AG4007" s="8"/>
      <c r="AH4007" s="9"/>
      <c r="AI4007" s="8"/>
      <c r="AJ4007" s="8"/>
      <c r="AK4007" s="9"/>
    </row>
    <row r="4008" spans="32:37" x14ac:dyDescent="0.3">
      <c r="AF4008" s="8"/>
      <c r="AG4008" s="8"/>
      <c r="AH4008" s="9"/>
      <c r="AI4008" s="8"/>
      <c r="AJ4008" s="8"/>
      <c r="AK4008" s="9"/>
    </row>
    <row r="4009" spans="32:37" x14ac:dyDescent="0.3">
      <c r="AF4009" s="8"/>
      <c r="AG4009" s="8"/>
      <c r="AH4009" s="9"/>
      <c r="AI4009" s="8"/>
      <c r="AJ4009" s="8"/>
      <c r="AK4009" s="9"/>
    </row>
    <row r="4010" spans="32:37" x14ac:dyDescent="0.3">
      <c r="AF4010" s="8"/>
      <c r="AG4010" s="8"/>
      <c r="AH4010" s="9"/>
      <c r="AI4010" s="8"/>
      <c r="AJ4010" s="8"/>
      <c r="AK4010" s="9"/>
    </row>
    <row r="4011" spans="32:37" x14ac:dyDescent="0.3">
      <c r="AF4011" s="8"/>
      <c r="AG4011" s="8"/>
      <c r="AH4011" s="9"/>
      <c r="AI4011" s="8"/>
      <c r="AJ4011" s="8"/>
      <c r="AK4011" s="9"/>
    </row>
    <row r="4012" spans="32:37" x14ac:dyDescent="0.3">
      <c r="AF4012" s="8"/>
      <c r="AG4012" s="8"/>
      <c r="AH4012" s="9"/>
      <c r="AI4012" s="8"/>
      <c r="AJ4012" s="8"/>
      <c r="AK4012" s="9"/>
    </row>
    <row r="4013" spans="32:37" x14ac:dyDescent="0.3">
      <c r="AF4013" s="8"/>
      <c r="AG4013" s="8"/>
      <c r="AH4013" s="9"/>
      <c r="AI4013" s="8"/>
      <c r="AJ4013" s="8"/>
      <c r="AK4013" s="9"/>
    </row>
    <row r="4014" spans="32:37" x14ac:dyDescent="0.3">
      <c r="AF4014" s="8"/>
      <c r="AG4014" s="8"/>
      <c r="AH4014" s="9"/>
      <c r="AI4014" s="8"/>
      <c r="AJ4014" s="8"/>
      <c r="AK4014" s="9"/>
    </row>
    <row r="4015" spans="32:37" x14ac:dyDescent="0.3">
      <c r="AF4015" s="8"/>
      <c r="AG4015" s="8"/>
      <c r="AH4015" s="9"/>
      <c r="AI4015" s="8"/>
      <c r="AJ4015" s="8"/>
      <c r="AK4015" s="9"/>
    </row>
    <row r="4016" spans="32:37" x14ac:dyDescent="0.3">
      <c r="AF4016" s="8"/>
      <c r="AG4016" s="8"/>
      <c r="AH4016" s="9"/>
      <c r="AI4016" s="8"/>
      <c r="AJ4016" s="8"/>
      <c r="AK4016" s="9"/>
    </row>
    <row r="4017" spans="32:37" x14ac:dyDescent="0.3">
      <c r="AF4017" s="8"/>
      <c r="AG4017" s="8"/>
      <c r="AH4017" s="9"/>
      <c r="AI4017" s="8"/>
      <c r="AJ4017" s="8"/>
      <c r="AK4017" s="9"/>
    </row>
    <row r="4018" spans="32:37" x14ac:dyDescent="0.3">
      <c r="AF4018" s="8"/>
      <c r="AG4018" s="8"/>
      <c r="AH4018" s="9"/>
      <c r="AI4018" s="8"/>
      <c r="AJ4018" s="8"/>
      <c r="AK4018" s="9"/>
    </row>
    <row r="4019" spans="32:37" x14ac:dyDescent="0.3">
      <c r="AF4019" s="8"/>
      <c r="AG4019" s="8"/>
      <c r="AH4019" s="9"/>
      <c r="AI4019" s="8"/>
      <c r="AJ4019" s="8"/>
      <c r="AK4019" s="9"/>
    </row>
    <row r="4020" spans="32:37" x14ac:dyDescent="0.3">
      <c r="AF4020" s="8"/>
      <c r="AG4020" s="8"/>
      <c r="AH4020" s="9"/>
      <c r="AI4020" s="8"/>
      <c r="AJ4020" s="8"/>
      <c r="AK4020" s="9"/>
    </row>
    <row r="4021" spans="32:37" x14ac:dyDescent="0.3">
      <c r="AF4021" s="8"/>
      <c r="AG4021" s="8"/>
      <c r="AH4021" s="9"/>
      <c r="AI4021" s="8"/>
      <c r="AJ4021" s="8"/>
      <c r="AK4021" s="9"/>
    </row>
    <row r="4022" spans="32:37" x14ac:dyDescent="0.3">
      <c r="AF4022" s="8"/>
      <c r="AG4022" s="8"/>
      <c r="AH4022" s="9"/>
      <c r="AI4022" s="8"/>
      <c r="AJ4022" s="8"/>
      <c r="AK4022" s="9"/>
    </row>
    <row r="4023" spans="32:37" x14ac:dyDescent="0.3">
      <c r="AF4023" s="8"/>
      <c r="AG4023" s="8"/>
      <c r="AH4023" s="9"/>
      <c r="AI4023" s="8"/>
      <c r="AJ4023" s="8"/>
      <c r="AK4023" s="9"/>
    </row>
    <row r="4024" spans="32:37" x14ac:dyDescent="0.3">
      <c r="AF4024" s="8"/>
      <c r="AG4024" s="8"/>
      <c r="AH4024" s="9"/>
      <c r="AI4024" s="8"/>
      <c r="AJ4024" s="8"/>
      <c r="AK4024" s="9"/>
    </row>
    <row r="4025" spans="32:37" x14ac:dyDescent="0.3">
      <c r="AF4025" s="8"/>
      <c r="AG4025" s="8"/>
      <c r="AH4025" s="9"/>
      <c r="AI4025" s="8"/>
      <c r="AJ4025" s="8"/>
      <c r="AK4025" s="9"/>
    </row>
    <row r="4026" spans="32:37" x14ac:dyDescent="0.3">
      <c r="AF4026" s="8"/>
      <c r="AG4026" s="8"/>
      <c r="AH4026" s="9"/>
      <c r="AI4026" s="8"/>
      <c r="AJ4026" s="8"/>
      <c r="AK4026" s="9"/>
    </row>
    <row r="4027" spans="32:37" x14ac:dyDescent="0.3">
      <c r="AF4027" s="8"/>
      <c r="AG4027" s="8"/>
      <c r="AH4027" s="9"/>
      <c r="AI4027" s="8"/>
      <c r="AJ4027" s="8"/>
      <c r="AK4027" s="9"/>
    </row>
    <row r="4028" spans="32:37" x14ac:dyDescent="0.3">
      <c r="AF4028" s="8"/>
      <c r="AG4028" s="8"/>
      <c r="AH4028" s="9"/>
      <c r="AI4028" s="8"/>
      <c r="AJ4028" s="8"/>
      <c r="AK4028" s="9"/>
    </row>
    <row r="4029" spans="32:37" x14ac:dyDescent="0.3">
      <c r="AF4029" s="8"/>
      <c r="AG4029" s="8"/>
      <c r="AH4029" s="9"/>
      <c r="AI4029" s="8"/>
      <c r="AJ4029" s="8"/>
      <c r="AK4029" s="9"/>
    </row>
    <row r="4030" spans="32:37" x14ac:dyDescent="0.3">
      <c r="AF4030" s="8"/>
      <c r="AG4030" s="8"/>
      <c r="AH4030" s="9"/>
      <c r="AI4030" s="8"/>
      <c r="AJ4030" s="8"/>
      <c r="AK4030" s="9"/>
    </row>
    <row r="4031" spans="32:37" x14ac:dyDescent="0.3">
      <c r="AF4031" s="8"/>
      <c r="AG4031" s="8"/>
      <c r="AH4031" s="9"/>
      <c r="AI4031" s="8"/>
      <c r="AJ4031" s="8"/>
      <c r="AK4031" s="9"/>
    </row>
    <row r="4032" spans="32:37" x14ac:dyDescent="0.3">
      <c r="AF4032" s="8"/>
      <c r="AG4032" s="8"/>
      <c r="AH4032" s="9"/>
      <c r="AI4032" s="8"/>
      <c r="AJ4032" s="8"/>
      <c r="AK4032" s="9"/>
    </row>
    <row r="4033" spans="32:37" x14ac:dyDescent="0.3">
      <c r="AF4033" s="8"/>
      <c r="AG4033" s="8"/>
      <c r="AH4033" s="9"/>
      <c r="AI4033" s="8"/>
      <c r="AJ4033" s="8"/>
      <c r="AK4033" s="9"/>
    </row>
    <row r="4034" spans="32:37" x14ac:dyDescent="0.3">
      <c r="AF4034" s="8"/>
      <c r="AG4034" s="8"/>
      <c r="AH4034" s="9"/>
      <c r="AI4034" s="8"/>
      <c r="AJ4034" s="8"/>
      <c r="AK4034" s="9"/>
    </row>
    <row r="4035" spans="32:37" x14ac:dyDescent="0.3">
      <c r="AF4035" s="8"/>
      <c r="AG4035" s="8"/>
      <c r="AH4035" s="9"/>
      <c r="AI4035" s="8"/>
      <c r="AJ4035" s="8"/>
      <c r="AK4035" s="9"/>
    </row>
    <row r="4036" spans="32:37" x14ac:dyDescent="0.3">
      <c r="AF4036" s="8"/>
      <c r="AG4036" s="8"/>
      <c r="AH4036" s="9"/>
      <c r="AI4036" s="8"/>
      <c r="AJ4036" s="8"/>
      <c r="AK4036" s="9"/>
    </row>
    <row r="4037" spans="32:37" x14ac:dyDescent="0.3">
      <c r="AF4037" s="8"/>
      <c r="AG4037" s="8"/>
      <c r="AH4037" s="9"/>
      <c r="AI4037" s="8"/>
      <c r="AJ4037" s="8"/>
      <c r="AK4037" s="9"/>
    </row>
    <row r="4038" spans="32:37" x14ac:dyDescent="0.3">
      <c r="AF4038" s="8"/>
      <c r="AG4038" s="8"/>
      <c r="AH4038" s="9"/>
      <c r="AI4038" s="8"/>
      <c r="AJ4038" s="8"/>
      <c r="AK4038" s="9"/>
    </row>
    <row r="4039" spans="32:37" x14ac:dyDescent="0.3">
      <c r="AF4039" s="8"/>
      <c r="AG4039" s="8"/>
      <c r="AH4039" s="9"/>
      <c r="AI4039" s="8"/>
      <c r="AJ4039" s="8"/>
      <c r="AK4039" s="9"/>
    </row>
    <row r="4040" spans="32:37" x14ac:dyDescent="0.3">
      <c r="AF4040" s="8"/>
      <c r="AG4040" s="8"/>
      <c r="AH4040" s="9"/>
      <c r="AI4040" s="8"/>
      <c r="AJ4040" s="8"/>
      <c r="AK4040" s="9"/>
    </row>
    <row r="4041" spans="32:37" x14ac:dyDescent="0.3">
      <c r="AF4041" s="8"/>
      <c r="AG4041" s="8"/>
      <c r="AH4041" s="9"/>
      <c r="AI4041" s="8"/>
      <c r="AJ4041" s="8"/>
      <c r="AK4041" s="9"/>
    </row>
    <row r="4042" spans="32:37" x14ac:dyDescent="0.3">
      <c r="AF4042" s="8"/>
      <c r="AG4042" s="8"/>
      <c r="AH4042" s="9"/>
      <c r="AI4042" s="8"/>
      <c r="AJ4042" s="8"/>
      <c r="AK4042" s="9"/>
    </row>
    <row r="4043" spans="32:37" x14ac:dyDescent="0.3">
      <c r="AF4043" s="8"/>
      <c r="AG4043" s="8"/>
      <c r="AH4043" s="9"/>
      <c r="AI4043" s="8"/>
      <c r="AJ4043" s="8"/>
      <c r="AK4043" s="9"/>
    </row>
    <row r="4044" spans="32:37" x14ac:dyDescent="0.3">
      <c r="AF4044" s="8"/>
      <c r="AG4044" s="8"/>
      <c r="AH4044" s="9"/>
      <c r="AI4044" s="8"/>
      <c r="AJ4044" s="8"/>
      <c r="AK4044" s="9"/>
    </row>
    <row r="4045" spans="32:37" x14ac:dyDescent="0.3">
      <c r="AF4045" s="8"/>
      <c r="AG4045" s="8"/>
      <c r="AH4045" s="9"/>
      <c r="AI4045" s="8"/>
      <c r="AJ4045" s="8"/>
      <c r="AK4045" s="9"/>
    </row>
    <row r="4046" spans="32:37" x14ac:dyDescent="0.3">
      <c r="AF4046" s="8"/>
      <c r="AG4046" s="8"/>
      <c r="AH4046" s="9"/>
      <c r="AI4046" s="8"/>
      <c r="AJ4046" s="8"/>
      <c r="AK4046" s="9"/>
    </row>
    <row r="4047" spans="32:37" x14ac:dyDescent="0.3">
      <c r="AF4047" s="8"/>
      <c r="AG4047" s="8"/>
      <c r="AH4047" s="9"/>
      <c r="AI4047" s="8"/>
      <c r="AJ4047" s="8"/>
      <c r="AK4047" s="9"/>
    </row>
    <row r="4048" spans="32:37" x14ac:dyDescent="0.3">
      <c r="AF4048" s="8"/>
      <c r="AG4048" s="8"/>
      <c r="AH4048" s="9"/>
      <c r="AI4048" s="8"/>
      <c r="AJ4048" s="8"/>
      <c r="AK4048" s="9"/>
    </row>
    <row r="4049" spans="32:37" x14ac:dyDescent="0.3">
      <c r="AF4049" s="8"/>
      <c r="AG4049" s="8"/>
      <c r="AH4049" s="9"/>
      <c r="AI4049" s="8"/>
      <c r="AJ4049" s="8"/>
      <c r="AK4049" s="9"/>
    </row>
    <row r="4050" spans="32:37" x14ac:dyDescent="0.3">
      <c r="AF4050" s="8"/>
      <c r="AG4050" s="8"/>
      <c r="AH4050" s="9"/>
      <c r="AI4050" s="8"/>
      <c r="AJ4050" s="8"/>
      <c r="AK4050" s="9"/>
    </row>
    <row r="4051" spans="32:37" x14ac:dyDescent="0.3">
      <c r="AF4051" s="8"/>
      <c r="AG4051" s="8"/>
      <c r="AH4051" s="9"/>
      <c r="AI4051" s="8"/>
      <c r="AJ4051" s="8"/>
      <c r="AK4051" s="9"/>
    </row>
    <row r="4052" spans="32:37" x14ac:dyDescent="0.3">
      <c r="AF4052" s="8"/>
      <c r="AG4052" s="8"/>
      <c r="AH4052" s="9"/>
      <c r="AI4052" s="8"/>
      <c r="AJ4052" s="8"/>
      <c r="AK4052" s="9"/>
    </row>
    <row r="4053" spans="32:37" x14ac:dyDescent="0.3">
      <c r="AF4053" s="8"/>
      <c r="AG4053" s="8"/>
      <c r="AH4053" s="9"/>
      <c r="AI4053" s="8"/>
      <c r="AJ4053" s="8"/>
      <c r="AK4053" s="9"/>
    </row>
    <row r="4054" spans="32:37" x14ac:dyDescent="0.3">
      <c r="AF4054" s="8"/>
      <c r="AG4054" s="8"/>
      <c r="AH4054" s="9"/>
      <c r="AI4054" s="8"/>
      <c r="AJ4054" s="8"/>
      <c r="AK4054" s="9"/>
    </row>
    <row r="4055" spans="32:37" x14ac:dyDescent="0.3">
      <c r="AF4055" s="8"/>
      <c r="AG4055" s="8"/>
      <c r="AH4055" s="9"/>
      <c r="AI4055" s="8"/>
      <c r="AJ4055" s="8"/>
      <c r="AK4055" s="9"/>
    </row>
    <row r="4056" spans="32:37" x14ac:dyDescent="0.3">
      <c r="AF4056" s="8"/>
      <c r="AG4056" s="8"/>
      <c r="AH4056" s="9"/>
      <c r="AI4056" s="8"/>
      <c r="AJ4056" s="8"/>
      <c r="AK4056" s="9"/>
    </row>
    <row r="4057" spans="32:37" x14ac:dyDescent="0.3">
      <c r="AF4057" s="8"/>
      <c r="AG4057" s="8"/>
      <c r="AH4057" s="9"/>
      <c r="AI4057" s="8"/>
      <c r="AJ4057" s="8"/>
      <c r="AK4057" s="9"/>
    </row>
    <row r="4058" spans="32:37" x14ac:dyDescent="0.3">
      <c r="AF4058" s="8"/>
      <c r="AG4058" s="8"/>
      <c r="AH4058" s="9"/>
      <c r="AI4058" s="8"/>
      <c r="AJ4058" s="8"/>
      <c r="AK4058" s="9"/>
    </row>
    <row r="4059" spans="32:37" x14ac:dyDescent="0.3">
      <c r="AF4059" s="8"/>
      <c r="AG4059" s="8"/>
      <c r="AH4059" s="9"/>
      <c r="AI4059" s="8"/>
      <c r="AJ4059" s="8"/>
      <c r="AK4059" s="9"/>
    </row>
    <row r="4060" spans="32:37" x14ac:dyDescent="0.3">
      <c r="AF4060" s="8"/>
      <c r="AG4060" s="8"/>
      <c r="AH4060" s="9"/>
      <c r="AI4060" s="8"/>
      <c r="AJ4060" s="8"/>
      <c r="AK4060" s="9"/>
    </row>
    <row r="4061" spans="32:37" x14ac:dyDescent="0.3">
      <c r="AF4061" s="8"/>
      <c r="AG4061" s="8"/>
      <c r="AH4061" s="9"/>
      <c r="AI4061" s="8"/>
      <c r="AJ4061" s="8"/>
      <c r="AK4061" s="9"/>
    </row>
    <row r="4062" spans="32:37" x14ac:dyDescent="0.3">
      <c r="AF4062" s="8"/>
      <c r="AG4062" s="8"/>
      <c r="AH4062" s="9"/>
      <c r="AI4062" s="8"/>
      <c r="AJ4062" s="8"/>
      <c r="AK4062" s="9"/>
    </row>
    <row r="4063" spans="32:37" x14ac:dyDescent="0.3">
      <c r="AF4063" s="8"/>
      <c r="AG4063" s="8"/>
      <c r="AH4063" s="9"/>
      <c r="AI4063" s="8"/>
      <c r="AJ4063" s="8"/>
      <c r="AK4063" s="9"/>
    </row>
    <row r="4064" spans="32:37" x14ac:dyDescent="0.3">
      <c r="AF4064" s="8"/>
      <c r="AG4064" s="8"/>
      <c r="AH4064" s="9"/>
      <c r="AI4064" s="8"/>
      <c r="AJ4064" s="8"/>
      <c r="AK4064" s="9"/>
    </row>
    <row r="4065" spans="32:37" x14ac:dyDescent="0.3">
      <c r="AF4065" s="8"/>
      <c r="AG4065" s="8"/>
      <c r="AH4065" s="9"/>
      <c r="AI4065" s="8"/>
      <c r="AJ4065" s="8"/>
      <c r="AK4065" s="9"/>
    </row>
    <row r="4066" spans="32:37" x14ac:dyDescent="0.3">
      <c r="AF4066" s="8"/>
      <c r="AG4066" s="8"/>
      <c r="AH4066" s="9"/>
      <c r="AI4066" s="8"/>
      <c r="AJ4066" s="8"/>
      <c r="AK4066" s="9"/>
    </row>
    <row r="4067" spans="32:37" x14ac:dyDescent="0.3">
      <c r="AF4067" s="8"/>
      <c r="AG4067" s="8"/>
      <c r="AH4067" s="9"/>
      <c r="AI4067" s="8"/>
      <c r="AJ4067" s="8"/>
      <c r="AK4067" s="9"/>
    </row>
    <row r="4068" spans="32:37" x14ac:dyDescent="0.3">
      <c r="AF4068" s="8"/>
      <c r="AG4068" s="8"/>
      <c r="AH4068" s="9"/>
      <c r="AI4068" s="8"/>
      <c r="AJ4068" s="8"/>
      <c r="AK4068" s="9"/>
    </row>
    <row r="4069" spans="32:37" x14ac:dyDescent="0.3">
      <c r="AF4069" s="8"/>
      <c r="AG4069" s="8"/>
      <c r="AH4069" s="9"/>
      <c r="AI4069" s="8"/>
      <c r="AJ4069" s="8"/>
      <c r="AK4069" s="9"/>
    </row>
    <row r="4070" spans="32:37" x14ac:dyDescent="0.3">
      <c r="AF4070" s="8"/>
      <c r="AG4070" s="8"/>
      <c r="AH4070" s="9"/>
      <c r="AI4070" s="8"/>
      <c r="AJ4070" s="8"/>
      <c r="AK4070" s="9"/>
    </row>
    <row r="4071" spans="32:37" x14ac:dyDescent="0.3">
      <c r="AF4071" s="8"/>
      <c r="AG4071" s="8"/>
      <c r="AH4071" s="9"/>
      <c r="AI4071" s="8"/>
      <c r="AJ4071" s="8"/>
      <c r="AK4071" s="9"/>
    </row>
    <row r="4072" spans="32:37" x14ac:dyDescent="0.3">
      <c r="AF4072" s="8"/>
      <c r="AG4072" s="8"/>
      <c r="AH4072" s="9"/>
      <c r="AI4072" s="8"/>
      <c r="AJ4072" s="8"/>
      <c r="AK4072" s="9"/>
    </row>
    <row r="4073" spans="32:37" x14ac:dyDescent="0.3">
      <c r="AF4073" s="8"/>
      <c r="AG4073" s="8"/>
      <c r="AH4073" s="9"/>
      <c r="AI4073" s="8"/>
      <c r="AJ4073" s="8"/>
      <c r="AK4073" s="9"/>
    </row>
    <row r="4074" spans="32:37" x14ac:dyDescent="0.3">
      <c r="AF4074" s="8"/>
      <c r="AG4074" s="8"/>
      <c r="AH4074" s="9"/>
      <c r="AI4074" s="8"/>
      <c r="AJ4074" s="8"/>
      <c r="AK4074" s="9"/>
    </row>
    <row r="4075" spans="32:37" x14ac:dyDescent="0.3">
      <c r="AF4075" s="8"/>
      <c r="AG4075" s="8"/>
      <c r="AH4075" s="9"/>
      <c r="AI4075" s="8"/>
      <c r="AJ4075" s="8"/>
      <c r="AK4075" s="9"/>
    </row>
    <row r="4076" spans="32:37" x14ac:dyDescent="0.3">
      <c r="AF4076" s="8"/>
      <c r="AG4076" s="8"/>
      <c r="AH4076" s="9"/>
      <c r="AI4076" s="8"/>
      <c r="AJ4076" s="8"/>
      <c r="AK4076" s="9"/>
    </row>
    <row r="4077" spans="32:37" x14ac:dyDescent="0.3">
      <c r="AF4077" s="8"/>
      <c r="AG4077" s="8"/>
      <c r="AH4077" s="9"/>
      <c r="AI4077" s="8"/>
      <c r="AJ4077" s="8"/>
      <c r="AK4077" s="9"/>
    </row>
    <row r="4078" spans="32:37" x14ac:dyDescent="0.3">
      <c r="AF4078" s="8"/>
      <c r="AG4078" s="8"/>
      <c r="AH4078" s="9"/>
      <c r="AI4078" s="8"/>
      <c r="AJ4078" s="8"/>
      <c r="AK4078" s="9"/>
    </row>
    <row r="4079" spans="32:37" x14ac:dyDescent="0.3">
      <c r="AF4079" s="8"/>
      <c r="AG4079" s="8"/>
      <c r="AH4079" s="9"/>
      <c r="AI4079" s="8"/>
      <c r="AJ4079" s="8"/>
      <c r="AK4079" s="9"/>
    </row>
    <row r="4080" spans="32:37" x14ac:dyDescent="0.3">
      <c r="AF4080" s="8"/>
      <c r="AG4080" s="8"/>
      <c r="AH4080" s="9"/>
      <c r="AI4080" s="8"/>
      <c r="AJ4080" s="8"/>
      <c r="AK4080" s="9"/>
    </row>
    <row r="4081" spans="32:37" x14ac:dyDescent="0.3">
      <c r="AF4081" s="8"/>
      <c r="AG4081" s="8"/>
      <c r="AH4081" s="9"/>
      <c r="AI4081" s="8"/>
      <c r="AJ4081" s="8"/>
      <c r="AK4081" s="9"/>
    </row>
    <row r="4082" spans="32:37" x14ac:dyDescent="0.3">
      <c r="AF4082" s="8"/>
      <c r="AG4082" s="8"/>
      <c r="AH4082" s="9"/>
      <c r="AI4082" s="8"/>
      <c r="AJ4082" s="8"/>
      <c r="AK4082" s="9"/>
    </row>
    <row r="4083" spans="32:37" x14ac:dyDescent="0.3">
      <c r="AF4083" s="8"/>
      <c r="AG4083" s="8"/>
      <c r="AH4083" s="9"/>
      <c r="AI4083" s="8"/>
      <c r="AJ4083" s="8"/>
      <c r="AK4083" s="9"/>
    </row>
    <row r="4084" spans="32:37" x14ac:dyDescent="0.3">
      <c r="AF4084" s="8"/>
      <c r="AG4084" s="8"/>
      <c r="AH4084" s="9"/>
      <c r="AI4084" s="8"/>
      <c r="AJ4084" s="8"/>
      <c r="AK4084" s="9"/>
    </row>
    <row r="4085" spans="32:37" x14ac:dyDescent="0.3">
      <c r="AF4085" s="8"/>
      <c r="AG4085" s="8"/>
      <c r="AH4085" s="9"/>
      <c r="AI4085" s="8"/>
      <c r="AJ4085" s="8"/>
      <c r="AK4085" s="9"/>
    </row>
    <row r="4086" spans="32:37" x14ac:dyDescent="0.3">
      <c r="AF4086" s="8"/>
      <c r="AG4086" s="8"/>
      <c r="AH4086" s="9"/>
      <c r="AI4086" s="8"/>
      <c r="AJ4086" s="8"/>
      <c r="AK4086" s="9"/>
    </row>
    <row r="4087" spans="32:37" x14ac:dyDescent="0.3">
      <c r="AF4087" s="8"/>
      <c r="AG4087" s="8"/>
      <c r="AH4087" s="9"/>
      <c r="AI4087" s="8"/>
      <c r="AJ4087" s="8"/>
      <c r="AK4087" s="9"/>
    </row>
    <row r="4088" spans="32:37" x14ac:dyDescent="0.3">
      <c r="AF4088" s="8"/>
      <c r="AG4088" s="8"/>
      <c r="AH4088" s="9"/>
      <c r="AI4088" s="8"/>
      <c r="AJ4088" s="8"/>
      <c r="AK4088" s="9"/>
    </row>
    <row r="4089" spans="32:37" x14ac:dyDescent="0.3">
      <c r="AF4089" s="8"/>
      <c r="AG4089" s="8"/>
      <c r="AH4089" s="9"/>
      <c r="AI4089" s="8"/>
      <c r="AJ4089" s="8"/>
      <c r="AK4089" s="9"/>
    </row>
    <row r="4090" spans="32:37" x14ac:dyDescent="0.3">
      <c r="AF4090" s="8"/>
      <c r="AG4090" s="8"/>
      <c r="AH4090" s="9"/>
      <c r="AI4090" s="8"/>
      <c r="AJ4090" s="8"/>
      <c r="AK4090" s="9"/>
    </row>
    <row r="4091" spans="32:37" x14ac:dyDescent="0.3">
      <c r="AF4091" s="8"/>
      <c r="AG4091" s="8"/>
      <c r="AH4091" s="9"/>
      <c r="AI4091" s="8"/>
      <c r="AJ4091" s="8"/>
      <c r="AK4091" s="9"/>
    </row>
    <row r="4092" spans="32:37" x14ac:dyDescent="0.3">
      <c r="AF4092" s="8"/>
      <c r="AG4092" s="8"/>
      <c r="AH4092" s="9"/>
      <c r="AI4092" s="8"/>
      <c r="AJ4092" s="8"/>
      <c r="AK4092" s="9"/>
    </row>
    <row r="4093" spans="32:37" x14ac:dyDescent="0.3">
      <c r="AF4093" s="8"/>
      <c r="AG4093" s="8"/>
      <c r="AH4093" s="9"/>
      <c r="AI4093" s="8"/>
      <c r="AJ4093" s="8"/>
      <c r="AK4093" s="9"/>
    </row>
    <row r="4094" spans="32:37" x14ac:dyDescent="0.3">
      <c r="AF4094" s="8"/>
      <c r="AG4094" s="8"/>
      <c r="AH4094" s="9"/>
      <c r="AI4094" s="8"/>
      <c r="AJ4094" s="8"/>
      <c r="AK4094" s="9"/>
    </row>
    <row r="4095" spans="32:37" x14ac:dyDescent="0.3">
      <c r="AF4095" s="8"/>
      <c r="AG4095" s="8"/>
      <c r="AH4095" s="9"/>
      <c r="AI4095" s="8"/>
      <c r="AJ4095" s="8"/>
      <c r="AK4095" s="9"/>
    </row>
    <row r="4096" spans="32:37" x14ac:dyDescent="0.3">
      <c r="AF4096" s="8"/>
      <c r="AG4096" s="8"/>
      <c r="AH4096" s="9"/>
      <c r="AI4096" s="8"/>
      <c r="AJ4096" s="8"/>
      <c r="AK4096" s="9"/>
    </row>
    <row r="4097" spans="32:37" x14ac:dyDescent="0.3">
      <c r="AF4097" s="8"/>
      <c r="AG4097" s="8"/>
      <c r="AH4097" s="9"/>
      <c r="AI4097" s="8"/>
      <c r="AJ4097" s="8"/>
      <c r="AK4097" s="9"/>
    </row>
    <row r="4098" spans="32:37" x14ac:dyDescent="0.3">
      <c r="AF4098" s="8"/>
      <c r="AG4098" s="8"/>
      <c r="AH4098" s="9"/>
      <c r="AI4098" s="8"/>
      <c r="AJ4098" s="8"/>
      <c r="AK4098" s="9"/>
    </row>
    <row r="4099" spans="32:37" x14ac:dyDescent="0.3">
      <c r="AF4099" s="8"/>
      <c r="AG4099" s="8"/>
      <c r="AH4099" s="9"/>
      <c r="AI4099" s="8"/>
      <c r="AJ4099" s="8"/>
      <c r="AK4099" s="9"/>
    </row>
    <row r="4100" spans="32:37" x14ac:dyDescent="0.3">
      <c r="AF4100" s="8"/>
      <c r="AG4100" s="8"/>
      <c r="AH4100" s="9"/>
      <c r="AI4100" s="8"/>
      <c r="AJ4100" s="8"/>
      <c r="AK4100" s="9"/>
    </row>
    <row r="4101" spans="32:37" x14ac:dyDescent="0.3">
      <c r="AF4101" s="8"/>
      <c r="AG4101" s="8"/>
      <c r="AH4101" s="9"/>
      <c r="AI4101" s="8"/>
      <c r="AJ4101" s="8"/>
      <c r="AK4101" s="9"/>
    </row>
    <row r="4102" spans="32:37" x14ac:dyDescent="0.3">
      <c r="AF4102" s="8"/>
      <c r="AG4102" s="8"/>
      <c r="AH4102" s="9"/>
      <c r="AI4102" s="8"/>
      <c r="AJ4102" s="8"/>
      <c r="AK4102" s="9"/>
    </row>
    <row r="4103" spans="32:37" x14ac:dyDescent="0.3">
      <c r="AF4103" s="8"/>
      <c r="AG4103" s="8"/>
      <c r="AH4103" s="9"/>
      <c r="AI4103" s="8"/>
      <c r="AJ4103" s="8"/>
      <c r="AK4103" s="9"/>
    </row>
    <row r="4104" spans="32:37" x14ac:dyDescent="0.3">
      <c r="AF4104" s="8"/>
      <c r="AG4104" s="8"/>
      <c r="AH4104" s="9"/>
      <c r="AI4104" s="8"/>
      <c r="AJ4104" s="8"/>
      <c r="AK4104" s="9"/>
    </row>
    <row r="4105" spans="32:37" x14ac:dyDescent="0.3">
      <c r="AF4105" s="8"/>
      <c r="AG4105" s="8"/>
      <c r="AH4105" s="9"/>
      <c r="AI4105" s="8"/>
      <c r="AJ4105" s="8"/>
      <c r="AK4105" s="9"/>
    </row>
    <row r="4106" spans="32:37" x14ac:dyDescent="0.3">
      <c r="AF4106" s="8"/>
      <c r="AG4106" s="8"/>
      <c r="AH4106" s="9"/>
      <c r="AI4106" s="8"/>
      <c r="AJ4106" s="8"/>
      <c r="AK4106" s="9"/>
    </row>
    <row r="4107" spans="32:37" x14ac:dyDescent="0.3">
      <c r="AF4107" s="8"/>
      <c r="AG4107" s="8"/>
      <c r="AH4107" s="9"/>
      <c r="AI4107" s="8"/>
      <c r="AJ4107" s="8"/>
      <c r="AK4107" s="9"/>
    </row>
    <row r="4108" spans="32:37" x14ac:dyDescent="0.3">
      <c r="AF4108" s="8"/>
      <c r="AG4108" s="8"/>
      <c r="AH4108" s="9"/>
      <c r="AI4108" s="8"/>
      <c r="AJ4108" s="8"/>
      <c r="AK4108" s="9"/>
    </row>
    <row r="4109" spans="32:37" x14ac:dyDescent="0.3">
      <c r="AF4109" s="8"/>
      <c r="AG4109" s="8"/>
      <c r="AH4109" s="9"/>
      <c r="AI4109" s="8"/>
      <c r="AJ4109" s="8"/>
      <c r="AK4109" s="9"/>
    </row>
    <row r="4110" spans="32:37" x14ac:dyDescent="0.3">
      <c r="AF4110" s="8"/>
      <c r="AG4110" s="8"/>
      <c r="AH4110" s="9"/>
      <c r="AI4110" s="8"/>
      <c r="AJ4110" s="8"/>
      <c r="AK4110" s="9"/>
    </row>
    <row r="4111" spans="32:37" x14ac:dyDescent="0.3">
      <c r="AF4111" s="8"/>
      <c r="AG4111" s="8"/>
      <c r="AH4111" s="9"/>
      <c r="AI4111" s="8"/>
      <c r="AJ4111" s="8"/>
      <c r="AK4111" s="9"/>
    </row>
    <row r="4112" spans="32:37" x14ac:dyDescent="0.3">
      <c r="AF4112" s="8"/>
      <c r="AG4112" s="8"/>
      <c r="AH4112" s="9"/>
      <c r="AI4112" s="8"/>
      <c r="AJ4112" s="8"/>
      <c r="AK4112" s="9"/>
    </row>
    <row r="4113" spans="32:37" x14ac:dyDescent="0.3">
      <c r="AF4113" s="8"/>
      <c r="AG4113" s="8"/>
      <c r="AH4113" s="9"/>
      <c r="AI4113" s="8"/>
      <c r="AJ4113" s="8"/>
      <c r="AK4113" s="9"/>
    </row>
    <row r="4114" spans="32:37" x14ac:dyDescent="0.3">
      <c r="AF4114" s="8"/>
      <c r="AG4114" s="8"/>
      <c r="AH4114" s="9"/>
      <c r="AI4114" s="8"/>
      <c r="AJ4114" s="8"/>
      <c r="AK4114" s="9"/>
    </row>
    <row r="4115" spans="32:37" x14ac:dyDescent="0.3">
      <c r="AF4115" s="8"/>
      <c r="AG4115" s="8"/>
      <c r="AH4115" s="9"/>
      <c r="AI4115" s="8"/>
      <c r="AJ4115" s="8"/>
      <c r="AK4115" s="9"/>
    </row>
    <row r="4116" spans="32:37" x14ac:dyDescent="0.3">
      <c r="AF4116" s="8"/>
      <c r="AG4116" s="8"/>
      <c r="AH4116" s="9"/>
      <c r="AI4116" s="8"/>
      <c r="AJ4116" s="8"/>
      <c r="AK4116" s="9"/>
    </row>
    <row r="4117" spans="32:37" x14ac:dyDescent="0.3">
      <c r="AF4117" s="8"/>
      <c r="AG4117" s="8"/>
      <c r="AH4117" s="9"/>
      <c r="AI4117" s="8"/>
      <c r="AJ4117" s="8"/>
      <c r="AK4117" s="9"/>
    </row>
    <row r="4118" spans="32:37" x14ac:dyDescent="0.3">
      <c r="AF4118" s="8"/>
      <c r="AG4118" s="8"/>
      <c r="AH4118" s="9"/>
      <c r="AI4118" s="8"/>
      <c r="AJ4118" s="8"/>
      <c r="AK4118" s="9"/>
    </row>
    <row r="4119" spans="32:37" x14ac:dyDescent="0.3">
      <c r="AF4119" s="8"/>
      <c r="AG4119" s="8"/>
      <c r="AH4119" s="9"/>
      <c r="AI4119" s="8"/>
      <c r="AJ4119" s="8"/>
      <c r="AK4119" s="9"/>
    </row>
    <row r="4120" spans="32:37" x14ac:dyDescent="0.3">
      <c r="AF4120" s="8"/>
      <c r="AG4120" s="8"/>
      <c r="AH4120" s="9"/>
      <c r="AI4120" s="8"/>
      <c r="AJ4120" s="8"/>
      <c r="AK4120" s="9"/>
    </row>
    <row r="4121" spans="32:37" x14ac:dyDescent="0.3">
      <c r="AF4121" s="8"/>
      <c r="AG4121" s="8"/>
      <c r="AH4121" s="9"/>
      <c r="AI4121" s="8"/>
      <c r="AJ4121" s="8"/>
      <c r="AK4121" s="9"/>
    </row>
    <row r="4122" spans="32:37" x14ac:dyDescent="0.3">
      <c r="AF4122" s="8"/>
      <c r="AG4122" s="8"/>
      <c r="AH4122" s="9"/>
      <c r="AI4122" s="8"/>
      <c r="AJ4122" s="8"/>
      <c r="AK4122" s="9"/>
    </row>
    <row r="4123" spans="32:37" x14ac:dyDescent="0.3">
      <c r="AF4123" s="8"/>
      <c r="AG4123" s="8"/>
      <c r="AH4123" s="9"/>
      <c r="AI4123" s="8"/>
      <c r="AJ4123" s="8"/>
      <c r="AK4123" s="9"/>
    </row>
    <row r="4124" spans="32:37" x14ac:dyDescent="0.3">
      <c r="AF4124" s="8"/>
      <c r="AG4124" s="8"/>
      <c r="AH4124" s="9"/>
      <c r="AI4124" s="8"/>
      <c r="AJ4124" s="8"/>
      <c r="AK4124" s="9"/>
    </row>
    <row r="4125" spans="32:37" x14ac:dyDescent="0.3">
      <c r="AF4125" s="8"/>
      <c r="AG4125" s="8"/>
      <c r="AH4125" s="9"/>
      <c r="AI4125" s="8"/>
      <c r="AJ4125" s="8"/>
      <c r="AK4125" s="9"/>
    </row>
    <row r="4126" spans="32:37" x14ac:dyDescent="0.3">
      <c r="AF4126" s="8"/>
      <c r="AG4126" s="8"/>
      <c r="AH4126" s="9"/>
      <c r="AI4126" s="8"/>
      <c r="AJ4126" s="8"/>
      <c r="AK4126" s="9"/>
    </row>
    <row r="4127" spans="32:37" x14ac:dyDescent="0.3">
      <c r="AF4127" s="8"/>
      <c r="AG4127" s="8"/>
      <c r="AH4127" s="9"/>
      <c r="AI4127" s="8"/>
      <c r="AJ4127" s="8"/>
      <c r="AK4127" s="9"/>
    </row>
    <row r="4128" spans="32:37" x14ac:dyDescent="0.3">
      <c r="AF4128" s="8"/>
      <c r="AG4128" s="8"/>
      <c r="AH4128" s="9"/>
      <c r="AI4128" s="8"/>
      <c r="AJ4128" s="8"/>
      <c r="AK4128" s="9"/>
    </row>
    <row r="4129" spans="32:37" x14ac:dyDescent="0.3">
      <c r="AF4129" s="8"/>
      <c r="AG4129" s="8"/>
      <c r="AH4129" s="9"/>
      <c r="AI4129" s="8"/>
      <c r="AJ4129" s="8"/>
      <c r="AK4129" s="9"/>
    </row>
    <row r="4130" spans="32:37" x14ac:dyDescent="0.3">
      <c r="AF4130" s="8"/>
      <c r="AG4130" s="8"/>
      <c r="AH4130" s="9"/>
      <c r="AI4130" s="8"/>
      <c r="AJ4130" s="8"/>
      <c r="AK4130" s="9"/>
    </row>
    <row r="4131" spans="32:37" x14ac:dyDescent="0.3">
      <c r="AF4131" s="8"/>
      <c r="AG4131" s="8"/>
      <c r="AH4131" s="9"/>
      <c r="AI4131" s="8"/>
      <c r="AJ4131" s="8"/>
      <c r="AK4131" s="9"/>
    </row>
    <row r="4132" spans="32:37" x14ac:dyDescent="0.3">
      <c r="AF4132" s="8"/>
      <c r="AG4132" s="8"/>
      <c r="AH4132" s="9"/>
      <c r="AI4132" s="8"/>
      <c r="AJ4132" s="8"/>
      <c r="AK4132" s="9"/>
    </row>
    <row r="4133" spans="32:37" x14ac:dyDescent="0.3">
      <c r="AF4133" s="8"/>
      <c r="AG4133" s="8"/>
      <c r="AH4133" s="9"/>
      <c r="AI4133" s="8"/>
      <c r="AJ4133" s="8"/>
      <c r="AK4133" s="9"/>
    </row>
    <row r="4134" spans="32:37" x14ac:dyDescent="0.3">
      <c r="AF4134" s="8"/>
      <c r="AG4134" s="8"/>
      <c r="AH4134" s="9"/>
      <c r="AI4134" s="8"/>
      <c r="AJ4134" s="8"/>
      <c r="AK4134" s="9"/>
    </row>
    <row r="4135" spans="32:37" x14ac:dyDescent="0.3">
      <c r="AF4135" s="8"/>
      <c r="AG4135" s="8"/>
      <c r="AH4135" s="9"/>
      <c r="AI4135" s="8"/>
      <c r="AJ4135" s="8"/>
      <c r="AK4135" s="9"/>
    </row>
    <row r="4136" spans="32:37" x14ac:dyDescent="0.3">
      <c r="AF4136" s="8"/>
      <c r="AG4136" s="8"/>
      <c r="AH4136" s="9"/>
      <c r="AI4136" s="8"/>
      <c r="AJ4136" s="8"/>
      <c r="AK4136" s="9"/>
    </row>
    <row r="4137" spans="32:37" x14ac:dyDescent="0.3">
      <c r="AF4137" s="8"/>
      <c r="AG4137" s="8"/>
      <c r="AH4137" s="9"/>
      <c r="AI4137" s="8"/>
      <c r="AJ4137" s="8"/>
      <c r="AK4137" s="9"/>
    </row>
    <row r="4138" spans="32:37" x14ac:dyDescent="0.3">
      <c r="AF4138" s="8"/>
      <c r="AG4138" s="8"/>
      <c r="AH4138" s="9"/>
      <c r="AI4138" s="8"/>
      <c r="AJ4138" s="8"/>
      <c r="AK4138" s="9"/>
    </row>
    <row r="4139" spans="32:37" x14ac:dyDescent="0.3">
      <c r="AF4139" s="8"/>
      <c r="AG4139" s="8"/>
      <c r="AH4139" s="9"/>
      <c r="AI4139" s="8"/>
      <c r="AJ4139" s="8"/>
      <c r="AK4139" s="9"/>
    </row>
    <row r="4140" spans="32:37" x14ac:dyDescent="0.3">
      <c r="AF4140" s="8"/>
      <c r="AG4140" s="8"/>
      <c r="AH4140" s="9"/>
      <c r="AI4140" s="8"/>
      <c r="AJ4140" s="8"/>
      <c r="AK4140" s="9"/>
    </row>
    <row r="4141" spans="32:37" x14ac:dyDescent="0.3">
      <c r="AF4141" s="8"/>
      <c r="AG4141" s="8"/>
      <c r="AH4141" s="9"/>
      <c r="AI4141" s="8"/>
      <c r="AJ4141" s="8"/>
      <c r="AK4141" s="9"/>
    </row>
    <row r="4142" spans="32:37" x14ac:dyDescent="0.3">
      <c r="AF4142" s="8"/>
      <c r="AG4142" s="8"/>
      <c r="AH4142" s="9"/>
      <c r="AI4142" s="8"/>
      <c r="AJ4142" s="8"/>
      <c r="AK4142" s="9"/>
    </row>
    <row r="4143" spans="32:37" x14ac:dyDescent="0.3">
      <c r="AF4143" s="8"/>
      <c r="AG4143" s="8"/>
      <c r="AH4143" s="9"/>
      <c r="AI4143" s="8"/>
      <c r="AJ4143" s="8"/>
      <c r="AK4143" s="9"/>
    </row>
    <row r="4144" spans="32:37" x14ac:dyDescent="0.3">
      <c r="AF4144" s="8"/>
      <c r="AG4144" s="8"/>
      <c r="AH4144" s="9"/>
      <c r="AI4144" s="8"/>
      <c r="AJ4144" s="8"/>
      <c r="AK4144" s="9"/>
    </row>
    <row r="4145" spans="32:37" x14ac:dyDescent="0.3">
      <c r="AF4145" s="8"/>
      <c r="AG4145" s="8"/>
      <c r="AH4145" s="9"/>
      <c r="AI4145" s="8"/>
      <c r="AJ4145" s="8"/>
      <c r="AK4145" s="9"/>
    </row>
    <row r="4146" spans="32:37" x14ac:dyDescent="0.3">
      <c r="AF4146" s="8"/>
      <c r="AG4146" s="8"/>
      <c r="AH4146" s="9"/>
      <c r="AI4146" s="8"/>
      <c r="AJ4146" s="8"/>
      <c r="AK4146" s="9"/>
    </row>
    <row r="4147" spans="32:37" x14ac:dyDescent="0.3">
      <c r="AF4147" s="8"/>
      <c r="AG4147" s="8"/>
      <c r="AH4147" s="9"/>
      <c r="AI4147" s="8"/>
      <c r="AJ4147" s="8"/>
      <c r="AK4147" s="9"/>
    </row>
    <row r="4148" spans="32:37" x14ac:dyDescent="0.3">
      <c r="AF4148" s="8"/>
      <c r="AG4148" s="8"/>
      <c r="AH4148" s="9"/>
      <c r="AI4148" s="8"/>
      <c r="AJ4148" s="8"/>
      <c r="AK4148" s="9"/>
    </row>
    <row r="4149" spans="32:37" x14ac:dyDescent="0.3">
      <c r="AF4149" s="8"/>
      <c r="AG4149" s="8"/>
      <c r="AH4149" s="9"/>
      <c r="AI4149" s="8"/>
      <c r="AJ4149" s="8"/>
      <c r="AK4149" s="9"/>
    </row>
    <row r="4150" spans="32:37" x14ac:dyDescent="0.3">
      <c r="AF4150" s="8"/>
      <c r="AG4150" s="8"/>
      <c r="AH4150" s="9"/>
      <c r="AI4150" s="8"/>
      <c r="AJ4150" s="8"/>
      <c r="AK4150" s="9"/>
    </row>
    <row r="4151" spans="32:37" x14ac:dyDescent="0.3">
      <c r="AF4151" s="8"/>
      <c r="AG4151" s="8"/>
      <c r="AH4151" s="9"/>
      <c r="AI4151" s="8"/>
      <c r="AJ4151" s="8"/>
      <c r="AK4151" s="9"/>
    </row>
    <row r="4152" spans="32:37" x14ac:dyDescent="0.3">
      <c r="AF4152" s="8"/>
      <c r="AG4152" s="8"/>
      <c r="AH4152" s="9"/>
      <c r="AI4152" s="8"/>
      <c r="AJ4152" s="8"/>
      <c r="AK4152" s="9"/>
    </row>
    <row r="4153" spans="32:37" x14ac:dyDescent="0.3">
      <c r="AF4153" s="8"/>
      <c r="AG4153" s="8"/>
      <c r="AH4153" s="9"/>
      <c r="AI4153" s="8"/>
      <c r="AJ4153" s="8"/>
      <c r="AK4153" s="9"/>
    </row>
    <row r="4154" spans="32:37" x14ac:dyDescent="0.3">
      <c r="AF4154" s="8"/>
      <c r="AG4154" s="8"/>
      <c r="AH4154" s="9"/>
      <c r="AI4154" s="8"/>
      <c r="AJ4154" s="8"/>
      <c r="AK4154" s="9"/>
    </row>
    <row r="4155" spans="32:37" x14ac:dyDescent="0.3">
      <c r="AF4155" s="8"/>
      <c r="AG4155" s="8"/>
      <c r="AH4155" s="9"/>
      <c r="AI4155" s="8"/>
      <c r="AJ4155" s="8"/>
      <c r="AK4155" s="9"/>
    </row>
    <row r="4156" spans="32:37" x14ac:dyDescent="0.3">
      <c r="AF4156" s="8"/>
      <c r="AG4156" s="8"/>
      <c r="AH4156" s="9"/>
      <c r="AI4156" s="8"/>
      <c r="AJ4156" s="8"/>
      <c r="AK4156" s="9"/>
    </row>
    <row r="4157" spans="32:37" x14ac:dyDescent="0.3">
      <c r="AF4157" s="8"/>
      <c r="AG4157" s="8"/>
      <c r="AH4157" s="9"/>
      <c r="AI4157" s="8"/>
      <c r="AJ4157" s="8"/>
      <c r="AK4157" s="9"/>
    </row>
    <row r="4158" spans="32:37" x14ac:dyDescent="0.3">
      <c r="AF4158" s="8"/>
      <c r="AG4158" s="8"/>
      <c r="AH4158" s="9"/>
      <c r="AI4158" s="8"/>
      <c r="AJ4158" s="8"/>
      <c r="AK4158" s="9"/>
    </row>
    <row r="4159" spans="32:37" x14ac:dyDescent="0.3">
      <c r="AF4159" s="8"/>
      <c r="AG4159" s="8"/>
      <c r="AH4159" s="9"/>
      <c r="AI4159" s="8"/>
      <c r="AJ4159" s="8"/>
      <c r="AK4159" s="9"/>
    </row>
    <row r="4160" spans="32:37" x14ac:dyDescent="0.3">
      <c r="AF4160" s="8"/>
      <c r="AG4160" s="8"/>
      <c r="AH4160" s="9"/>
      <c r="AI4160" s="8"/>
      <c r="AJ4160" s="8"/>
      <c r="AK4160" s="9"/>
    </row>
    <row r="4161" spans="32:37" x14ac:dyDescent="0.3">
      <c r="AF4161" s="8"/>
      <c r="AG4161" s="8"/>
      <c r="AH4161" s="9"/>
      <c r="AI4161" s="8"/>
      <c r="AJ4161" s="8"/>
      <c r="AK4161" s="9"/>
    </row>
    <row r="4162" spans="32:37" x14ac:dyDescent="0.3">
      <c r="AF4162" s="8"/>
      <c r="AG4162" s="8"/>
      <c r="AH4162" s="9"/>
      <c r="AI4162" s="8"/>
      <c r="AJ4162" s="8"/>
      <c r="AK4162" s="9"/>
    </row>
    <row r="4163" spans="32:37" x14ac:dyDescent="0.3">
      <c r="AF4163" s="8"/>
      <c r="AG4163" s="8"/>
      <c r="AH4163" s="9"/>
      <c r="AI4163" s="8"/>
      <c r="AJ4163" s="8"/>
      <c r="AK4163" s="9"/>
    </row>
    <row r="4164" spans="32:37" x14ac:dyDescent="0.3">
      <c r="AF4164" s="8"/>
      <c r="AG4164" s="8"/>
      <c r="AH4164" s="9"/>
      <c r="AI4164" s="8"/>
      <c r="AJ4164" s="8"/>
      <c r="AK4164" s="9"/>
    </row>
    <row r="4165" spans="32:37" x14ac:dyDescent="0.3">
      <c r="AF4165" s="8"/>
      <c r="AG4165" s="8"/>
      <c r="AH4165" s="9"/>
      <c r="AI4165" s="8"/>
      <c r="AJ4165" s="8"/>
      <c r="AK4165" s="9"/>
    </row>
    <row r="4166" spans="32:37" x14ac:dyDescent="0.3">
      <c r="AF4166" s="8"/>
      <c r="AG4166" s="8"/>
      <c r="AH4166" s="9"/>
      <c r="AI4166" s="8"/>
      <c r="AJ4166" s="8"/>
      <c r="AK4166" s="9"/>
    </row>
    <row r="4167" spans="32:37" x14ac:dyDescent="0.3">
      <c r="AF4167" s="8"/>
      <c r="AG4167" s="8"/>
      <c r="AH4167" s="9"/>
      <c r="AI4167" s="8"/>
      <c r="AJ4167" s="8"/>
      <c r="AK4167" s="9"/>
    </row>
    <row r="4168" spans="32:37" x14ac:dyDescent="0.3">
      <c r="AF4168" s="8"/>
      <c r="AG4168" s="8"/>
      <c r="AH4168" s="9"/>
      <c r="AI4168" s="8"/>
      <c r="AJ4168" s="8"/>
      <c r="AK4168" s="9"/>
    </row>
    <row r="4169" spans="32:37" x14ac:dyDescent="0.3">
      <c r="AF4169" s="8"/>
      <c r="AG4169" s="8"/>
      <c r="AH4169" s="9"/>
      <c r="AI4169" s="8"/>
      <c r="AJ4169" s="8"/>
      <c r="AK4169" s="9"/>
    </row>
    <row r="4170" spans="32:37" x14ac:dyDescent="0.3">
      <c r="AF4170" s="8"/>
      <c r="AG4170" s="8"/>
      <c r="AH4170" s="9"/>
      <c r="AI4170" s="8"/>
      <c r="AJ4170" s="8"/>
      <c r="AK4170" s="9"/>
    </row>
    <row r="4171" spans="32:37" x14ac:dyDescent="0.3">
      <c r="AF4171" s="8"/>
      <c r="AG4171" s="8"/>
      <c r="AH4171" s="9"/>
      <c r="AI4171" s="8"/>
      <c r="AJ4171" s="8"/>
      <c r="AK4171" s="9"/>
    </row>
    <row r="4172" spans="32:37" x14ac:dyDescent="0.3">
      <c r="AF4172" s="8"/>
      <c r="AG4172" s="8"/>
      <c r="AH4172" s="9"/>
      <c r="AI4172" s="8"/>
      <c r="AJ4172" s="8"/>
      <c r="AK4172" s="9"/>
    </row>
    <row r="4173" spans="32:37" x14ac:dyDescent="0.3">
      <c r="AF4173" s="8"/>
      <c r="AG4173" s="8"/>
      <c r="AH4173" s="9"/>
      <c r="AI4173" s="8"/>
      <c r="AJ4173" s="8"/>
      <c r="AK4173" s="9"/>
    </row>
    <row r="4174" spans="32:37" x14ac:dyDescent="0.3">
      <c r="AF4174" s="8"/>
      <c r="AG4174" s="8"/>
      <c r="AH4174" s="9"/>
      <c r="AI4174" s="8"/>
      <c r="AJ4174" s="8"/>
      <c r="AK4174" s="9"/>
    </row>
    <row r="4175" spans="32:37" x14ac:dyDescent="0.3">
      <c r="AF4175" s="8"/>
      <c r="AG4175" s="8"/>
      <c r="AH4175" s="9"/>
      <c r="AI4175" s="8"/>
      <c r="AJ4175" s="8"/>
      <c r="AK4175" s="9"/>
    </row>
    <row r="4176" spans="32:37" x14ac:dyDescent="0.3">
      <c r="AF4176" s="8"/>
      <c r="AG4176" s="8"/>
      <c r="AH4176" s="9"/>
      <c r="AI4176" s="8"/>
      <c r="AJ4176" s="8"/>
      <c r="AK4176" s="9"/>
    </row>
    <row r="4177" spans="32:37" x14ac:dyDescent="0.3">
      <c r="AF4177" s="8"/>
      <c r="AG4177" s="8"/>
      <c r="AH4177" s="9"/>
      <c r="AI4177" s="8"/>
      <c r="AJ4177" s="8"/>
      <c r="AK4177" s="9"/>
    </row>
    <row r="4178" spans="32:37" x14ac:dyDescent="0.3">
      <c r="AF4178" s="8"/>
      <c r="AG4178" s="8"/>
      <c r="AH4178" s="9"/>
      <c r="AI4178" s="8"/>
      <c r="AJ4178" s="8"/>
      <c r="AK4178" s="9"/>
    </row>
    <row r="4179" spans="32:37" x14ac:dyDescent="0.3">
      <c r="AF4179" s="8"/>
      <c r="AG4179" s="8"/>
      <c r="AH4179" s="9"/>
      <c r="AI4179" s="8"/>
      <c r="AJ4179" s="8"/>
      <c r="AK4179" s="9"/>
    </row>
    <row r="4180" spans="32:37" x14ac:dyDescent="0.3">
      <c r="AF4180" s="8"/>
      <c r="AG4180" s="8"/>
      <c r="AH4180" s="9"/>
      <c r="AI4180" s="8"/>
      <c r="AJ4180" s="8"/>
      <c r="AK4180" s="9"/>
    </row>
    <row r="4181" spans="32:37" x14ac:dyDescent="0.3">
      <c r="AF4181" s="8"/>
      <c r="AG4181" s="8"/>
      <c r="AH4181" s="9"/>
      <c r="AI4181" s="8"/>
      <c r="AJ4181" s="8"/>
      <c r="AK4181" s="9"/>
    </row>
    <row r="4182" spans="32:37" x14ac:dyDescent="0.3">
      <c r="AF4182" s="8"/>
      <c r="AG4182" s="8"/>
      <c r="AH4182" s="9"/>
      <c r="AI4182" s="8"/>
      <c r="AJ4182" s="8"/>
      <c r="AK4182" s="9"/>
    </row>
    <row r="4183" spans="32:37" x14ac:dyDescent="0.3">
      <c r="AF4183" s="8"/>
      <c r="AG4183" s="8"/>
      <c r="AH4183" s="9"/>
      <c r="AI4183" s="8"/>
      <c r="AJ4183" s="8"/>
      <c r="AK4183" s="9"/>
    </row>
    <row r="4184" spans="32:37" x14ac:dyDescent="0.3">
      <c r="AF4184" s="8"/>
      <c r="AG4184" s="8"/>
      <c r="AH4184" s="9"/>
      <c r="AI4184" s="8"/>
      <c r="AJ4184" s="8"/>
      <c r="AK4184" s="9"/>
    </row>
    <row r="4185" spans="32:37" x14ac:dyDescent="0.3">
      <c r="AF4185" s="8"/>
      <c r="AG4185" s="8"/>
      <c r="AH4185" s="9"/>
      <c r="AI4185" s="8"/>
      <c r="AJ4185" s="8"/>
      <c r="AK4185" s="9"/>
    </row>
    <row r="4186" spans="32:37" x14ac:dyDescent="0.3">
      <c r="AF4186" s="8"/>
      <c r="AG4186" s="8"/>
      <c r="AH4186" s="9"/>
      <c r="AI4186" s="8"/>
      <c r="AJ4186" s="8"/>
      <c r="AK4186" s="9"/>
    </row>
    <row r="4187" spans="32:37" x14ac:dyDescent="0.3">
      <c r="AF4187" s="8"/>
      <c r="AG4187" s="8"/>
      <c r="AH4187" s="9"/>
      <c r="AI4187" s="8"/>
      <c r="AJ4187" s="8"/>
      <c r="AK4187" s="9"/>
    </row>
    <row r="4188" spans="32:37" x14ac:dyDescent="0.3">
      <c r="AF4188" s="8"/>
      <c r="AG4188" s="8"/>
      <c r="AH4188" s="9"/>
      <c r="AI4188" s="8"/>
      <c r="AJ4188" s="8"/>
      <c r="AK4188" s="9"/>
    </row>
    <row r="4189" spans="32:37" x14ac:dyDescent="0.3">
      <c r="AF4189" s="8"/>
      <c r="AG4189" s="8"/>
      <c r="AH4189" s="9"/>
      <c r="AI4189" s="8"/>
      <c r="AJ4189" s="8"/>
      <c r="AK4189" s="9"/>
    </row>
    <row r="4190" spans="32:37" x14ac:dyDescent="0.3">
      <c r="AF4190" s="8"/>
      <c r="AG4190" s="8"/>
      <c r="AH4190" s="9"/>
      <c r="AI4190" s="8"/>
      <c r="AJ4190" s="8"/>
      <c r="AK4190" s="9"/>
    </row>
    <row r="4191" spans="32:37" x14ac:dyDescent="0.3">
      <c r="AF4191" s="8"/>
      <c r="AG4191" s="8"/>
      <c r="AH4191" s="9"/>
      <c r="AI4191" s="8"/>
      <c r="AJ4191" s="8"/>
      <c r="AK4191" s="9"/>
    </row>
    <row r="4192" spans="32:37" x14ac:dyDescent="0.3">
      <c r="AF4192" s="8"/>
      <c r="AG4192" s="8"/>
      <c r="AH4192" s="9"/>
      <c r="AI4192" s="8"/>
      <c r="AJ4192" s="8"/>
      <c r="AK4192" s="9"/>
    </row>
    <row r="4193" spans="32:37" x14ac:dyDescent="0.3">
      <c r="AF4193" s="8"/>
      <c r="AG4193" s="8"/>
      <c r="AH4193" s="9"/>
      <c r="AI4193" s="8"/>
      <c r="AJ4193" s="8"/>
      <c r="AK4193" s="9"/>
    </row>
    <row r="4194" spans="32:37" x14ac:dyDescent="0.3">
      <c r="AF4194" s="8"/>
      <c r="AG4194" s="8"/>
      <c r="AH4194" s="9"/>
      <c r="AI4194" s="8"/>
      <c r="AJ4194" s="8"/>
      <c r="AK4194" s="9"/>
    </row>
    <row r="4195" spans="32:37" x14ac:dyDescent="0.3">
      <c r="AF4195" s="8"/>
      <c r="AG4195" s="8"/>
      <c r="AH4195" s="9"/>
      <c r="AI4195" s="8"/>
      <c r="AJ4195" s="8"/>
      <c r="AK4195" s="9"/>
    </row>
    <row r="4196" spans="32:37" x14ac:dyDescent="0.3">
      <c r="AF4196" s="8"/>
      <c r="AG4196" s="8"/>
      <c r="AH4196" s="9"/>
      <c r="AI4196" s="8"/>
      <c r="AJ4196" s="8"/>
      <c r="AK4196" s="9"/>
    </row>
    <row r="4197" spans="32:37" x14ac:dyDescent="0.3">
      <c r="AF4197" s="8"/>
      <c r="AG4197" s="8"/>
      <c r="AH4197" s="9"/>
      <c r="AI4197" s="8"/>
      <c r="AJ4197" s="8"/>
      <c r="AK4197" s="9"/>
    </row>
    <row r="4198" spans="32:37" x14ac:dyDescent="0.3">
      <c r="AF4198" s="8"/>
      <c r="AG4198" s="8"/>
      <c r="AH4198" s="9"/>
      <c r="AI4198" s="8"/>
      <c r="AJ4198" s="8"/>
      <c r="AK4198" s="9"/>
    </row>
    <row r="4199" spans="32:37" x14ac:dyDescent="0.3">
      <c r="AF4199" s="8"/>
      <c r="AG4199" s="8"/>
      <c r="AH4199" s="9"/>
      <c r="AI4199" s="8"/>
      <c r="AJ4199" s="8"/>
      <c r="AK4199" s="9"/>
    </row>
    <row r="4200" spans="32:37" x14ac:dyDescent="0.3">
      <c r="AF4200" s="8"/>
      <c r="AG4200" s="8"/>
      <c r="AH4200" s="9"/>
      <c r="AI4200" s="8"/>
      <c r="AJ4200" s="8"/>
      <c r="AK4200" s="9"/>
    </row>
    <row r="4201" spans="32:37" x14ac:dyDescent="0.3">
      <c r="AF4201" s="8"/>
      <c r="AG4201" s="8"/>
      <c r="AH4201" s="9"/>
      <c r="AI4201" s="8"/>
      <c r="AJ4201" s="8"/>
      <c r="AK4201" s="9"/>
    </row>
    <row r="4202" spans="32:37" x14ac:dyDescent="0.3">
      <c r="AF4202" s="8"/>
      <c r="AG4202" s="8"/>
      <c r="AH4202" s="9"/>
      <c r="AI4202" s="8"/>
      <c r="AJ4202" s="8"/>
      <c r="AK4202" s="9"/>
    </row>
    <row r="4203" spans="32:37" x14ac:dyDescent="0.3">
      <c r="AF4203" s="8"/>
      <c r="AG4203" s="8"/>
      <c r="AH4203" s="9"/>
      <c r="AI4203" s="8"/>
      <c r="AJ4203" s="8"/>
      <c r="AK4203" s="9"/>
    </row>
    <row r="4204" spans="32:37" x14ac:dyDescent="0.3">
      <c r="AF4204" s="8"/>
      <c r="AG4204" s="8"/>
      <c r="AH4204" s="9"/>
      <c r="AI4204" s="8"/>
      <c r="AJ4204" s="8"/>
      <c r="AK4204" s="9"/>
    </row>
    <row r="4205" spans="32:37" x14ac:dyDescent="0.3">
      <c r="AF4205" s="8"/>
      <c r="AG4205" s="8"/>
      <c r="AH4205" s="9"/>
      <c r="AI4205" s="8"/>
      <c r="AJ4205" s="8"/>
      <c r="AK4205" s="9"/>
    </row>
    <row r="4206" spans="32:37" x14ac:dyDescent="0.3">
      <c r="AF4206" s="8"/>
      <c r="AG4206" s="8"/>
      <c r="AH4206" s="9"/>
      <c r="AI4206" s="8"/>
      <c r="AJ4206" s="8"/>
      <c r="AK4206" s="9"/>
    </row>
    <row r="4207" spans="32:37" x14ac:dyDescent="0.3">
      <c r="AF4207" s="8"/>
      <c r="AG4207" s="8"/>
      <c r="AH4207" s="9"/>
      <c r="AI4207" s="8"/>
      <c r="AJ4207" s="8"/>
      <c r="AK4207" s="9"/>
    </row>
    <row r="4208" spans="32:37" x14ac:dyDescent="0.3">
      <c r="AF4208" s="8"/>
      <c r="AG4208" s="8"/>
      <c r="AH4208" s="9"/>
      <c r="AI4208" s="8"/>
      <c r="AJ4208" s="8"/>
      <c r="AK4208" s="9"/>
    </row>
    <row r="4209" spans="32:37" x14ac:dyDescent="0.3">
      <c r="AF4209" s="8"/>
      <c r="AG4209" s="8"/>
      <c r="AH4209" s="9"/>
      <c r="AI4209" s="8"/>
      <c r="AJ4209" s="8"/>
      <c r="AK4209" s="9"/>
    </row>
    <row r="4210" spans="32:37" x14ac:dyDescent="0.3">
      <c r="AF4210" s="8"/>
      <c r="AG4210" s="8"/>
      <c r="AH4210" s="9"/>
      <c r="AI4210" s="8"/>
      <c r="AJ4210" s="8"/>
      <c r="AK4210" s="9"/>
    </row>
    <row r="4211" spans="32:37" x14ac:dyDescent="0.3">
      <c r="AF4211" s="8"/>
      <c r="AG4211" s="8"/>
      <c r="AH4211" s="9"/>
      <c r="AI4211" s="8"/>
      <c r="AJ4211" s="8"/>
      <c r="AK4211" s="9"/>
    </row>
    <row r="4212" spans="32:37" x14ac:dyDescent="0.3">
      <c r="AF4212" s="8"/>
      <c r="AG4212" s="8"/>
      <c r="AH4212" s="9"/>
      <c r="AI4212" s="8"/>
      <c r="AJ4212" s="8"/>
      <c r="AK4212" s="9"/>
    </row>
    <row r="4213" spans="32:37" x14ac:dyDescent="0.3">
      <c r="AF4213" s="8"/>
      <c r="AG4213" s="8"/>
      <c r="AH4213" s="9"/>
      <c r="AI4213" s="8"/>
      <c r="AJ4213" s="8"/>
      <c r="AK4213" s="9"/>
    </row>
    <row r="4214" spans="32:37" x14ac:dyDescent="0.3">
      <c r="AF4214" s="8"/>
      <c r="AG4214" s="8"/>
      <c r="AH4214" s="9"/>
      <c r="AI4214" s="8"/>
      <c r="AJ4214" s="8"/>
      <c r="AK4214" s="9"/>
    </row>
    <row r="4215" spans="32:37" x14ac:dyDescent="0.3">
      <c r="AF4215" s="8"/>
      <c r="AG4215" s="8"/>
      <c r="AH4215" s="9"/>
      <c r="AI4215" s="8"/>
      <c r="AJ4215" s="8"/>
      <c r="AK4215" s="9"/>
    </row>
    <row r="4216" spans="32:37" x14ac:dyDescent="0.3">
      <c r="AF4216" s="8"/>
      <c r="AG4216" s="8"/>
      <c r="AH4216" s="9"/>
      <c r="AI4216" s="8"/>
      <c r="AJ4216" s="8"/>
      <c r="AK4216" s="9"/>
    </row>
    <row r="4217" spans="32:37" x14ac:dyDescent="0.3">
      <c r="AF4217" s="8"/>
      <c r="AG4217" s="8"/>
      <c r="AH4217" s="9"/>
      <c r="AI4217" s="8"/>
      <c r="AJ4217" s="8"/>
      <c r="AK4217" s="9"/>
    </row>
    <row r="4218" spans="32:37" x14ac:dyDescent="0.3">
      <c r="AF4218" s="8"/>
      <c r="AG4218" s="8"/>
      <c r="AH4218" s="9"/>
      <c r="AI4218" s="8"/>
      <c r="AJ4218" s="8"/>
      <c r="AK4218" s="9"/>
    </row>
    <row r="4219" spans="32:37" x14ac:dyDescent="0.3">
      <c r="AF4219" s="8"/>
      <c r="AG4219" s="8"/>
      <c r="AH4219" s="9"/>
      <c r="AI4219" s="8"/>
      <c r="AJ4219" s="8"/>
      <c r="AK4219" s="9"/>
    </row>
    <row r="4220" spans="32:37" x14ac:dyDescent="0.3">
      <c r="AF4220" s="8"/>
      <c r="AG4220" s="8"/>
      <c r="AH4220" s="9"/>
      <c r="AI4220" s="8"/>
      <c r="AJ4220" s="8"/>
      <c r="AK4220" s="9"/>
    </row>
    <row r="4221" spans="32:37" x14ac:dyDescent="0.3">
      <c r="AF4221" s="8"/>
      <c r="AG4221" s="8"/>
      <c r="AH4221" s="9"/>
      <c r="AI4221" s="8"/>
      <c r="AJ4221" s="8"/>
      <c r="AK4221" s="9"/>
    </row>
    <row r="4222" spans="32:37" x14ac:dyDescent="0.3">
      <c r="AF4222" s="8"/>
      <c r="AG4222" s="8"/>
      <c r="AH4222" s="9"/>
      <c r="AI4222" s="8"/>
      <c r="AJ4222" s="8"/>
      <c r="AK4222" s="9"/>
    </row>
    <row r="4223" spans="32:37" x14ac:dyDescent="0.3">
      <c r="AF4223" s="8"/>
      <c r="AG4223" s="8"/>
      <c r="AH4223" s="9"/>
      <c r="AI4223" s="8"/>
      <c r="AJ4223" s="8"/>
      <c r="AK4223" s="9"/>
    </row>
    <row r="4224" spans="32:37" x14ac:dyDescent="0.3">
      <c r="AF4224" s="8"/>
      <c r="AG4224" s="8"/>
      <c r="AH4224" s="9"/>
      <c r="AI4224" s="8"/>
      <c r="AJ4224" s="8"/>
      <c r="AK4224" s="9"/>
    </row>
    <row r="4225" spans="32:37" x14ac:dyDescent="0.3">
      <c r="AF4225" s="8"/>
      <c r="AG4225" s="8"/>
      <c r="AH4225" s="9"/>
      <c r="AI4225" s="8"/>
      <c r="AJ4225" s="8"/>
      <c r="AK4225" s="9"/>
    </row>
    <row r="4226" spans="32:37" x14ac:dyDescent="0.3">
      <c r="AF4226" s="8"/>
      <c r="AG4226" s="8"/>
      <c r="AH4226" s="9"/>
      <c r="AI4226" s="8"/>
      <c r="AJ4226" s="8"/>
      <c r="AK4226" s="9"/>
    </row>
    <row r="4227" spans="32:37" x14ac:dyDescent="0.3">
      <c r="AF4227" s="8"/>
      <c r="AG4227" s="8"/>
      <c r="AH4227" s="9"/>
      <c r="AI4227" s="8"/>
      <c r="AJ4227" s="8"/>
      <c r="AK4227" s="9"/>
    </row>
    <row r="4228" spans="32:37" x14ac:dyDescent="0.3">
      <c r="AF4228" s="8"/>
      <c r="AG4228" s="8"/>
      <c r="AH4228" s="9"/>
      <c r="AI4228" s="8"/>
      <c r="AJ4228" s="8"/>
      <c r="AK4228" s="9"/>
    </row>
    <row r="4229" spans="32:37" x14ac:dyDescent="0.3">
      <c r="AF4229" s="8"/>
      <c r="AG4229" s="8"/>
      <c r="AH4229" s="9"/>
      <c r="AI4229" s="8"/>
      <c r="AJ4229" s="8"/>
      <c r="AK4229" s="9"/>
    </row>
    <row r="4230" spans="32:37" x14ac:dyDescent="0.3">
      <c r="AF4230" s="8"/>
      <c r="AG4230" s="8"/>
      <c r="AH4230" s="9"/>
      <c r="AI4230" s="8"/>
      <c r="AJ4230" s="8"/>
      <c r="AK4230" s="9"/>
    </row>
    <row r="4231" spans="32:37" x14ac:dyDescent="0.3">
      <c r="AF4231" s="8"/>
      <c r="AG4231" s="8"/>
      <c r="AH4231" s="9"/>
      <c r="AI4231" s="8"/>
      <c r="AJ4231" s="8"/>
      <c r="AK4231" s="9"/>
    </row>
    <row r="4232" spans="32:37" x14ac:dyDescent="0.3">
      <c r="AF4232" s="8"/>
      <c r="AG4232" s="8"/>
      <c r="AH4232" s="9"/>
      <c r="AI4232" s="8"/>
      <c r="AJ4232" s="8"/>
      <c r="AK4232" s="9"/>
    </row>
    <row r="4233" spans="32:37" x14ac:dyDescent="0.3">
      <c r="AF4233" s="8"/>
      <c r="AG4233" s="8"/>
      <c r="AH4233" s="9"/>
      <c r="AI4233" s="8"/>
      <c r="AJ4233" s="8"/>
      <c r="AK4233" s="9"/>
    </row>
    <row r="4234" spans="32:37" x14ac:dyDescent="0.3">
      <c r="AF4234" s="8"/>
      <c r="AG4234" s="8"/>
      <c r="AH4234" s="9"/>
      <c r="AI4234" s="8"/>
      <c r="AJ4234" s="8"/>
      <c r="AK4234" s="9"/>
    </row>
    <row r="4235" spans="32:37" x14ac:dyDescent="0.3">
      <c r="AF4235" s="8"/>
      <c r="AG4235" s="8"/>
      <c r="AH4235" s="9"/>
      <c r="AI4235" s="8"/>
      <c r="AJ4235" s="8"/>
      <c r="AK4235" s="9"/>
    </row>
    <row r="4236" spans="32:37" x14ac:dyDescent="0.3">
      <c r="AF4236" s="8"/>
      <c r="AG4236" s="8"/>
      <c r="AH4236" s="9"/>
      <c r="AI4236" s="8"/>
      <c r="AJ4236" s="8"/>
      <c r="AK4236" s="9"/>
    </row>
    <row r="4237" spans="32:37" x14ac:dyDescent="0.3">
      <c r="AF4237" s="8"/>
      <c r="AG4237" s="8"/>
      <c r="AH4237" s="9"/>
      <c r="AI4237" s="8"/>
      <c r="AJ4237" s="8"/>
      <c r="AK4237" s="9"/>
    </row>
    <row r="4238" spans="32:37" x14ac:dyDescent="0.3">
      <c r="AF4238" s="8"/>
      <c r="AG4238" s="8"/>
      <c r="AH4238" s="9"/>
      <c r="AI4238" s="8"/>
      <c r="AJ4238" s="8"/>
      <c r="AK4238" s="9"/>
    </row>
    <row r="4239" spans="32:37" x14ac:dyDescent="0.3">
      <c r="AF4239" s="8"/>
      <c r="AG4239" s="8"/>
      <c r="AH4239" s="9"/>
      <c r="AI4239" s="8"/>
      <c r="AJ4239" s="8"/>
      <c r="AK4239" s="9"/>
    </row>
    <row r="4240" spans="32:37" x14ac:dyDescent="0.3">
      <c r="AF4240" s="8"/>
      <c r="AG4240" s="8"/>
      <c r="AH4240" s="9"/>
      <c r="AI4240" s="8"/>
      <c r="AJ4240" s="8"/>
      <c r="AK4240" s="9"/>
    </row>
    <row r="4241" spans="32:37" x14ac:dyDescent="0.3">
      <c r="AF4241" s="8"/>
      <c r="AG4241" s="8"/>
      <c r="AH4241" s="9"/>
      <c r="AI4241" s="8"/>
      <c r="AJ4241" s="8"/>
      <c r="AK4241" s="9"/>
    </row>
    <row r="4242" spans="32:37" x14ac:dyDescent="0.3">
      <c r="AF4242" s="8"/>
      <c r="AG4242" s="8"/>
      <c r="AH4242" s="9"/>
      <c r="AI4242" s="8"/>
      <c r="AJ4242" s="8"/>
      <c r="AK4242" s="9"/>
    </row>
    <row r="4243" spans="32:37" x14ac:dyDescent="0.3">
      <c r="AF4243" s="8"/>
      <c r="AG4243" s="8"/>
      <c r="AH4243" s="9"/>
      <c r="AI4243" s="8"/>
      <c r="AJ4243" s="8"/>
      <c r="AK4243" s="9"/>
    </row>
    <row r="4244" spans="32:37" x14ac:dyDescent="0.3">
      <c r="AF4244" s="8"/>
      <c r="AG4244" s="8"/>
      <c r="AH4244" s="9"/>
      <c r="AI4244" s="8"/>
      <c r="AJ4244" s="8"/>
      <c r="AK4244" s="9"/>
    </row>
    <row r="4245" spans="32:37" x14ac:dyDescent="0.3">
      <c r="AF4245" s="8"/>
      <c r="AG4245" s="8"/>
      <c r="AH4245" s="9"/>
      <c r="AI4245" s="8"/>
      <c r="AJ4245" s="8"/>
      <c r="AK4245" s="9"/>
    </row>
    <row r="4246" spans="32:37" x14ac:dyDescent="0.3">
      <c r="AF4246" s="8"/>
      <c r="AG4246" s="8"/>
      <c r="AH4246" s="9"/>
      <c r="AI4246" s="8"/>
      <c r="AJ4246" s="8"/>
      <c r="AK4246" s="9"/>
    </row>
    <row r="4247" spans="32:37" x14ac:dyDescent="0.3">
      <c r="AF4247" s="8"/>
      <c r="AG4247" s="8"/>
      <c r="AH4247" s="9"/>
      <c r="AI4247" s="8"/>
      <c r="AJ4247" s="8"/>
      <c r="AK4247" s="9"/>
    </row>
    <row r="4248" spans="32:37" x14ac:dyDescent="0.3">
      <c r="AF4248" s="8"/>
      <c r="AG4248" s="8"/>
      <c r="AH4248" s="9"/>
      <c r="AI4248" s="8"/>
      <c r="AJ4248" s="8"/>
      <c r="AK4248" s="9"/>
    </row>
    <row r="4249" spans="32:37" x14ac:dyDescent="0.3">
      <c r="AF4249" s="8"/>
      <c r="AG4249" s="8"/>
      <c r="AH4249" s="9"/>
      <c r="AI4249" s="8"/>
      <c r="AJ4249" s="8"/>
      <c r="AK4249" s="9"/>
    </row>
    <row r="4250" spans="32:37" x14ac:dyDescent="0.3">
      <c r="AF4250" s="8"/>
      <c r="AG4250" s="8"/>
      <c r="AH4250" s="9"/>
      <c r="AI4250" s="8"/>
      <c r="AJ4250" s="8"/>
      <c r="AK4250" s="9"/>
    </row>
    <row r="4251" spans="32:37" x14ac:dyDescent="0.3">
      <c r="AF4251" s="8"/>
      <c r="AG4251" s="8"/>
      <c r="AH4251" s="9"/>
      <c r="AI4251" s="8"/>
      <c r="AJ4251" s="8"/>
      <c r="AK4251" s="9"/>
    </row>
    <row r="4252" spans="32:37" x14ac:dyDescent="0.3">
      <c r="AF4252" s="8"/>
      <c r="AG4252" s="8"/>
      <c r="AH4252" s="9"/>
      <c r="AI4252" s="8"/>
      <c r="AJ4252" s="8"/>
      <c r="AK4252" s="9"/>
    </row>
    <row r="4253" spans="32:37" x14ac:dyDescent="0.3">
      <c r="AF4253" s="8"/>
      <c r="AG4253" s="8"/>
      <c r="AH4253" s="9"/>
      <c r="AI4253" s="8"/>
      <c r="AJ4253" s="8"/>
      <c r="AK4253" s="9"/>
    </row>
    <row r="4254" spans="32:37" x14ac:dyDescent="0.3">
      <c r="AF4254" s="8"/>
      <c r="AG4254" s="8"/>
      <c r="AH4254" s="9"/>
      <c r="AI4254" s="8"/>
      <c r="AJ4254" s="8"/>
      <c r="AK4254" s="9"/>
    </row>
    <row r="4255" spans="32:37" x14ac:dyDescent="0.3">
      <c r="AF4255" s="8"/>
      <c r="AG4255" s="8"/>
      <c r="AH4255" s="9"/>
      <c r="AI4255" s="8"/>
      <c r="AJ4255" s="8"/>
      <c r="AK4255" s="9"/>
    </row>
    <row r="4256" spans="32:37" x14ac:dyDescent="0.3">
      <c r="AF4256" s="8"/>
      <c r="AG4256" s="8"/>
      <c r="AH4256" s="9"/>
      <c r="AI4256" s="8"/>
      <c r="AJ4256" s="8"/>
      <c r="AK4256" s="9"/>
    </row>
    <row r="4257" spans="32:37" x14ac:dyDescent="0.3">
      <c r="AF4257" s="8"/>
      <c r="AG4257" s="8"/>
      <c r="AH4257" s="9"/>
      <c r="AI4257" s="8"/>
      <c r="AJ4257" s="8"/>
      <c r="AK4257" s="9"/>
    </row>
    <row r="4258" spans="32:37" x14ac:dyDescent="0.3">
      <c r="AF4258" s="8"/>
      <c r="AG4258" s="8"/>
      <c r="AH4258" s="9"/>
      <c r="AI4258" s="8"/>
      <c r="AJ4258" s="8"/>
      <c r="AK4258" s="9"/>
    </row>
    <row r="4259" spans="32:37" x14ac:dyDescent="0.3">
      <c r="AF4259" s="8"/>
      <c r="AG4259" s="8"/>
      <c r="AH4259" s="9"/>
      <c r="AI4259" s="8"/>
      <c r="AJ4259" s="8"/>
      <c r="AK4259" s="9"/>
    </row>
    <row r="4260" spans="32:37" x14ac:dyDescent="0.3">
      <c r="AF4260" s="8"/>
      <c r="AG4260" s="8"/>
      <c r="AH4260" s="9"/>
      <c r="AI4260" s="8"/>
      <c r="AJ4260" s="8"/>
      <c r="AK4260" s="9"/>
    </row>
    <row r="4261" spans="32:37" x14ac:dyDescent="0.3">
      <c r="AF4261" s="8"/>
      <c r="AG4261" s="8"/>
      <c r="AH4261" s="9"/>
      <c r="AI4261" s="8"/>
      <c r="AJ4261" s="8"/>
      <c r="AK4261" s="9"/>
    </row>
    <row r="4262" spans="32:37" x14ac:dyDescent="0.3">
      <c r="AF4262" s="8"/>
      <c r="AG4262" s="8"/>
      <c r="AH4262" s="9"/>
      <c r="AI4262" s="8"/>
      <c r="AJ4262" s="8"/>
      <c r="AK4262" s="9"/>
    </row>
    <row r="4263" spans="32:37" x14ac:dyDescent="0.3">
      <c r="AF4263" s="8"/>
      <c r="AG4263" s="8"/>
      <c r="AH4263" s="9"/>
      <c r="AI4263" s="8"/>
      <c r="AJ4263" s="8"/>
      <c r="AK4263" s="9"/>
    </row>
    <row r="4264" spans="32:37" x14ac:dyDescent="0.3">
      <c r="AF4264" s="8"/>
      <c r="AG4264" s="8"/>
      <c r="AH4264" s="9"/>
      <c r="AI4264" s="8"/>
      <c r="AJ4264" s="8"/>
      <c r="AK4264" s="9"/>
    </row>
    <row r="4265" spans="32:37" x14ac:dyDescent="0.3">
      <c r="AF4265" s="8"/>
      <c r="AG4265" s="8"/>
      <c r="AH4265" s="9"/>
      <c r="AI4265" s="8"/>
      <c r="AJ4265" s="8"/>
      <c r="AK4265" s="9"/>
    </row>
    <row r="4266" spans="32:37" x14ac:dyDescent="0.3">
      <c r="AF4266" s="8"/>
      <c r="AG4266" s="8"/>
      <c r="AH4266" s="9"/>
      <c r="AI4266" s="8"/>
      <c r="AJ4266" s="8"/>
      <c r="AK4266" s="9"/>
    </row>
    <row r="4267" spans="32:37" x14ac:dyDescent="0.3">
      <c r="AF4267" s="8"/>
      <c r="AG4267" s="8"/>
      <c r="AH4267" s="9"/>
      <c r="AI4267" s="8"/>
      <c r="AJ4267" s="8"/>
      <c r="AK4267" s="9"/>
    </row>
    <row r="4268" spans="32:37" x14ac:dyDescent="0.3">
      <c r="AF4268" s="8"/>
      <c r="AG4268" s="8"/>
      <c r="AH4268" s="9"/>
      <c r="AI4268" s="8"/>
      <c r="AJ4268" s="8"/>
      <c r="AK4268" s="9"/>
    </row>
    <row r="4269" spans="32:37" x14ac:dyDescent="0.3">
      <c r="AF4269" s="8"/>
      <c r="AG4269" s="8"/>
      <c r="AH4269" s="9"/>
      <c r="AI4269" s="8"/>
      <c r="AJ4269" s="8"/>
      <c r="AK4269" s="9"/>
    </row>
    <row r="4270" spans="32:37" x14ac:dyDescent="0.3">
      <c r="AF4270" s="8"/>
      <c r="AG4270" s="8"/>
      <c r="AH4270" s="9"/>
      <c r="AI4270" s="8"/>
      <c r="AJ4270" s="8"/>
      <c r="AK4270" s="9"/>
    </row>
    <row r="4271" spans="32:37" x14ac:dyDescent="0.3">
      <c r="AF4271" s="8"/>
      <c r="AG4271" s="8"/>
      <c r="AH4271" s="9"/>
      <c r="AI4271" s="8"/>
      <c r="AJ4271" s="8"/>
      <c r="AK4271" s="9"/>
    </row>
    <row r="4272" spans="32:37" x14ac:dyDescent="0.3">
      <c r="AF4272" s="8"/>
      <c r="AG4272" s="8"/>
      <c r="AH4272" s="9"/>
      <c r="AI4272" s="8"/>
      <c r="AJ4272" s="8"/>
      <c r="AK4272" s="9"/>
    </row>
    <row r="4273" spans="32:37" x14ac:dyDescent="0.3">
      <c r="AF4273" s="8"/>
      <c r="AG4273" s="8"/>
      <c r="AH4273" s="9"/>
      <c r="AI4273" s="8"/>
      <c r="AJ4273" s="8"/>
      <c r="AK4273" s="9"/>
    </row>
    <row r="4274" spans="32:37" x14ac:dyDescent="0.3">
      <c r="AF4274" s="8"/>
      <c r="AG4274" s="8"/>
      <c r="AH4274" s="9"/>
      <c r="AI4274" s="8"/>
      <c r="AJ4274" s="8"/>
      <c r="AK4274" s="9"/>
    </row>
    <row r="4275" spans="32:37" x14ac:dyDescent="0.3">
      <c r="AF4275" s="8"/>
      <c r="AG4275" s="8"/>
      <c r="AH4275" s="9"/>
      <c r="AI4275" s="8"/>
      <c r="AJ4275" s="8"/>
      <c r="AK4275" s="9"/>
    </row>
    <row r="4276" spans="32:37" x14ac:dyDescent="0.3">
      <c r="AF4276" s="8"/>
      <c r="AG4276" s="8"/>
      <c r="AH4276" s="9"/>
      <c r="AI4276" s="8"/>
      <c r="AJ4276" s="8"/>
      <c r="AK4276" s="9"/>
    </row>
    <row r="4277" spans="32:37" x14ac:dyDescent="0.3">
      <c r="AF4277" s="8"/>
      <c r="AG4277" s="8"/>
      <c r="AH4277" s="9"/>
      <c r="AI4277" s="8"/>
      <c r="AJ4277" s="8"/>
      <c r="AK4277" s="9"/>
    </row>
    <row r="4278" spans="32:37" x14ac:dyDescent="0.3">
      <c r="AF4278" s="8"/>
      <c r="AG4278" s="8"/>
      <c r="AH4278" s="9"/>
      <c r="AI4278" s="8"/>
      <c r="AJ4278" s="8"/>
      <c r="AK4278" s="9"/>
    </row>
    <row r="4279" spans="32:37" x14ac:dyDescent="0.3">
      <c r="AF4279" s="8"/>
      <c r="AG4279" s="8"/>
      <c r="AH4279" s="9"/>
      <c r="AI4279" s="8"/>
      <c r="AJ4279" s="8"/>
      <c r="AK4279" s="9"/>
    </row>
    <row r="4280" spans="32:37" x14ac:dyDescent="0.3">
      <c r="AF4280" s="8"/>
      <c r="AG4280" s="8"/>
      <c r="AH4280" s="9"/>
      <c r="AI4280" s="8"/>
      <c r="AJ4280" s="8"/>
      <c r="AK4280" s="9"/>
    </row>
    <row r="4281" spans="32:37" x14ac:dyDescent="0.3">
      <c r="AF4281" s="8"/>
      <c r="AG4281" s="8"/>
      <c r="AH4281" s="9"/>
      <c r="AI4281" s="8"/>
      <c r="AJ4281" s="8"/>
      <c r="AK4281" s="9"/>
    </row>
    <row r="4282" spans="32:37" x14ac:dyDescent="0.3">
      <c r="AF4282" s="8"/>
      <c r="AG4282" s="8"/>
      <c r="AH4282" s="9"/>
      <c r="AI4282" s="8"/>
      <c r="AJ4282" s="8"/>
      <c r="AK4282" s="9"/>
    </row>
    <row r="4283" spans="32:37" x14ac:dyDescent="0.3">
      <c r="AF4283" s="8"/>
      <c r="AG4283" s="8"/>
      <c r="AH4283" s="9"/>
      <c r="AI4283" s="8"/>
      <c r="AJ4283" s="8"/>
      <c r="AK4283" s="9"/>
    </row>
    <row r="4284" spans="32:37" x14ac:dyDescent="0.3">
      <c r="AF4284" s="8"/>
      <c r="AG4284" s="8"/>
      <c r="AH4284" s="9"/>
      <c r="AI4284" s="8"/>
      <c r="AJ4284" s="8"/>
      <c r="AK4284" s="9"/>
    </row>
    <row r="4285" spans="32:37" x14ac:dyDescent="0.3">
      <c r="AF4285" s="8"/>
      <c r="AG4285" s="8"/>
      <c r="AH4285" s="9"/>
      <c r="AI4285" s="8"/>
      <c r="AJ4285" s="8"/>
      <c r="AK4285" s="9"/>
    </row>
    <row r="4286" spans="32:37" x14ac:dyDescent="0.3">
      <c r="AF4286" s="8"/>
      <c r="AG4286" s="8"/>
      <c r="AH4286" s="9"/>
      <c r="AI4286" s="8"/>
      <c r="AJ4286" s="8"/>
      <c r="AK4286" s="9"/>
    </row>
    <row r="4287" spans="32:37" x14ac:dyDescent="0.3">
      <c r="AF4287" s="8"/>
      <c r="AG4287" s="8"/>
      <c r="AH4287" s="9"/>
      <c r="AI4287" s="8"/>
      <c r="AJ4287" s="8"/>
      <c r="AK4287" s="9"/>
    </row>
    <row r="4288" spans="32:37" x14ac:dyDescent="0.3">
      <c r="AF4288" s="8"/>
      <c r="AG4288" s="8"/>
      <c r="AH4288" s="9"/>
      <c r="AI4288" s="8"/>
      <c r="AJ4288" s="8"/>
      <c r="AK4288" s="9"/>
    </row>
    <row r="4289" spans="32:37" x14ac:dyDescent="0.3">
      <c r="AF4289" s="8"/>
      <c r="AG4289" s="8"/>
      <c r="AH4289" s="9"/>
      <c r="AI4289" s="8"/>
      <c r="AJ4289" s="8"/>
      <c r="AK4289" s="9"/>
    </row>
    <row r="4290" spans="32:37" x14ac:dyDescent="0.3">
      <c r="AF4290" s="8"/>
      <c r="AG4290" s="8"/>
      <c r="AH4290" s="9"/>
      <c r="AI4290" s="8"/>
      <c r="AJ4290" s="8"/>
      <c r="AK4290" s="9"/>
    </row>
    <row r="4291" spans="32:37" x14ac:dyDescent="0.3">
      <c r="AF4291" s="8"/>
      <c r="AG4291" s="8"/>
      <c r="AH4291" s="9"/>
      <c r="AI4291" s="8"/>
      <c r="AJ4291" s="8"/>
      <c r="AK4291" s="9"/>
    </row>
    <row r="4292" spans="32:37" x14ac:dyDescent="0.3">
      <c r="AF4292" s="8"/>
      <c r="AG4292" s="8"/>
      <c r="AH4292" s="9"/>
      <c r="AI4292" s="8"/>
      <c r="AJ4292" s="8"/>
      <c r="AK4292" s="9"/>
    </row>
    <row r="4293" spans="32:37" x14ac:dyDescent="0.3">
      <c r="AF4293" s="8"/>
      <c r="AG4293" s="8"/>
      <c r="AH4293" s="9"/>
      <c r="AI4293" s="8"/>
      <c r="AJ4293" s="8"/>
      <c r="AK4293" s="9"/>
    </row>
    <row r="4294" spans="32:37" x14ac:dyDescent="0.3">
      <c r="AF4294" s="8"/>
      <c r="AG4294" s="8"/>
      <c r="AH4294" s="9"/>
      <c r="AI4294" s="8"/>
      <c r="AJ4294" s="8"/>
      <c r="AK4294" s="9"/>
    </row>
    <row r="4295" spans="32:37" x14ac:dyDescent="0.3">
      <c r="AF4295" s="8"/>
      <c r="AG4295" s="8"/>
      <c r="AH4295" s="9"/>
      <c r="AI4295" s="8"/>
      <c r="AJ4295" s="8"/>
      <c r="AK4295" s="9"/>
    </row>
    <row r="4296" spans="32:37" x14ac:dyDescent="0.3">
      <c r="AF4296" s="8"/>
      <c r="AG4296" s="8"/>
      <c r="AH4296" s="9"/>
      <c r="AI4296" s="8"/>
      <c r="AJ4296" s="8"/>
      <c r="AK4296" s="9"/>
    </row>
    <row r="4297" spans="32:37" x14ac:dyDescent="0.3">
      <c r="AF4297" s="8"/>
      <c r="AG4297" s="8"/>
      <c r="AH4297" s="9"/>
      <c r="AI4297" s="8"/>
      <c r="AJ4297" s="8"/>
      <c r="AK4297" s="9"/>
    </row>
    <row r="4298" spans="32:37" x14ac:dyDescent="0.3">
      <c r="AF4298" s="8"/>
      <c r="AG4298" s="8"/>
      <c r="AH4298" s="9"/>
      <c r="AI4298" s="8"/>
      <c r="AJ4298" s="8"/>
      <c r="AK4298" s="9"/>
    </row>
    <row r="4299" spans="32:37" x14ac:dyDescent="0.3">
      <c r="AF4299" s="8"/>
      <c r="AG4299" s="8"/>
      <c r="AH4299" s="9"/>
      <c r="AI4299" s="8"/>
      <c r="AJ4299" s="8"/>
      <c r="AK4299" s="9"/>
    </row>
    <row r="4300" spans="32:37" x14ac:dyDescent="0.3">
      <c r="AF4300" s="8"/>
      <c r="AG4300" s="8"/>
      <c r="AH4300" s="9"/>
      <c r="AI4300" s="8"/>
      <c r="AJ4300" s="8"/>
      <c r="AK4300" s="9"/>
    </row>
    <row r="4301" spans="32:37" x14ac:dyDescent="0.3">
      <c r="AF4301" s="8"/>
      <c r="AG4301" s="8"/>
      <c r="AH4301" s="9"/>
      <c r="AI4301" s="8"/>
      <c r="AJ4301" s="8"/>
      <c r="AK4301" s="9"/>
    </row>
    <row r="4302" spans="32:37" x14ac:dyDescent="0.3">
      <c r="AF4302" s="8"/>
      <c r="AG4302" s="8"/>
      <c r="AH4302" s="9"/>
      <c r="AI4302" s="8"/>
      <c r="AJ4302" s="8"/>
      <c r="AK4302" s="9"/>
    </row>
    <row r="4303" spans="32:37" x14ac:dyDescent="0.3">
      <c r="AF4303" s="8"/>
      <c r="AG4303" s="8"/>
      <c r="AH4303" s="9"/>
      <c r="AI4303" s="8"/>
      <c r="AJ4303" s="8"/>
      <c r="AK4303" s="9"/>
    </row>
    <row r="4304" spans="32:37" x14ac:dyDescent="0.3">
      <c r="AF4304" s="8"/>
      <c r="AG4304" s="8"/>
      <c r="AH4304" s="9"/>
      <c r="AI4304" s="8"/>
      <c r="AJ4304" s="8"/>
      <c r="AK4304" s="9"/>
    </row>
    <row r="4305" spans="32:37" x14ac:dyDescent="0.3">
      <c r="AF4305" s="8"/>
      <c r="AG4305" s="8"/>
      <c r="AH4305" s="9"/>
      <c r="AI4305" s="8"/>
      <c r="AJ4305" s="8"/>
      <c r="AK4305" s="9"/>
    </row>
    <row r="4306" spans="32:37" x14ac:dyDescent="0.3">
      <c r="AF4306" s="8"/>
      <c r="AG4306" s="8"/>
      <c r="AH4306" s="9"/>
      <c r="AI4306" s="8"/>
      <c r="AJ4306" s="8"/>
      <c r="AK4306" s="9"/>
    </row>
    <row r="4307" spans="32:37" x14ac:dyDescent="0.3">
      <c r="AF4307" s="8"/>
      <c r="AG4307" s="8"/>
      <c r="AH4307" s="9"/>
      <c r="AI4307" s="8"/>
      <c r="AJ4307" s="8"/>
      <c r="AK4307" s="9"/>
    </row>
    <row r="4308" spans="32:37" x14ac:dyDescent="0.3">
      <c r="AF4308" s="8"/>
      <c r="AG4308" s="8"/>
      <c r="AH4308" s="9"/>
      <c r="AI4308" s="8"/>
      <c r="AJ4308" s="8"/>
      <c r="AK4308" s="9"/>
    </row>
    <row r="4309" spans="32:37" x14ac:dyDescent="0.3">
      <c r="AF4309" s="8"/>
      <c r="AG4309" s="8"/>
      <c r="AH4309" s="9"/>
      <c r="AI4309" s="8"/>
      <c r="AJ4309" s="8"/>
      <c r="AK4309" s="9"/>
    </row>
    <row r="4310" spans="32:37" x14ac:dyDescent="0.3">
      <c r="AF4310" s="8"/>
      <c r="AG4310" s="8"/>
      <c r="AH4310" s="9"/>
      <c r="AI4310" s="8"/>
      <c r="AJ4310" s="8"/>
      <c r="AK4310" s="9"/>
    </row>
    <row r="4311" spans="32:37" x14ac:dyDescent="0.3">
      <c r="AF4311" s="8"/>
      <c r="AG4311" s="8"/>
      <c r="AH4311" s="9"/>
      <c r="AI4311" s="8"/>
      <c r="AJ4311" s="8"/>
      <c r="AK4311" s="9"/>
    </row>
    <row r="4312" spans="32:37" x14ac:dyDescent="0.3">
      <c r="AF4312" s="8"/>
      <c r="AG4312" s="8"/>
      <c r="AH4312" s="9"/>
      <c r="AI4312" s="8"/>
      <c r="AJ4312" s="8"/>
      <c r="AK4312" s="9"/>
    </row>
    <row r="4313" spans="32:37" x14ac:dyDescent="0.3">
      <c r="AF4313" s="8"/>
      <c r="AG4313" s="8"/>
      <c r="AH4313" s="9"/>
      <c r="AI4313" s="8"/>
      <c r="AJ4313" s="8"/>
      <c r="AK4313" s="9"/>
    </row>
    <row r="4314" spans="32:37" x14ac:dyDescent="0.3">
      <c r="AF4314" s="8"/>
      <c r="AG4314" s="8"/>
      <c r="AH4314" s="9"/>
      <c r="AI4314" s="8"/>
      <c r="AJ4314" s="8"/>
      <c r="AK4314" s="9"/>
    </row>
    <row r="4315" spans="32:37" x14ac:dyDescent="0.3">
      <c r="AF4315" s="8"/>
      <c r="AG4315" s="8"/>
      <c r="AH4315" s="9"/>
      <c r="AI4315" s="8"/>
      <c r="AJ4315" s="8"/>
      <c r="AK4315" s="9"/>
    </row>
    <row r="4316" spans="32:37" x14ac:dyDescent="0.3">
      <c r="AF4316" s="8"/>
      <c r="AG4316" s="8"/>
      <c r="AH4316" s="9"/>
      <c r="AI4316" s="8"/>
      <c r="AJ4316" s="8"/>
      <c r="AK4316" s="9"/>
    </row>
    <row r="4317" spans="32:37" x14ac:dyDescent="0.3">
      <c r="AF4317" s="8"/>
      <c r="AG4317" s="8"/>
      <c r="AH4317" s="9"/>
      <c r="AI4317" s="8"/>
      <c r="AJ4317" s="8"/>
      <c r="AK4317" s="9"/>
    </row>
    <row r="4318" spans="32:37" x14ac:dyDescent="0.3">
      <c r="AF4318" s="8"/>
      <c r="AG4318" s="8"/>
      <c r="AH4318" s="9"/>
      <c r="AI4318" s="8"/>
      <c r="AJ4318" s="8"/>
      <c r="AK4318" s="9"/>
    </row>
    <row r="4319" spans="32:37" x14ac:dyDescent="0.3">
      <c r="AF4319" s="8"/>
      <c r="AG4319" s="8"/>
      <c r="AH4319" s="9"/>
      <c r="AI4319" s="8"/>
      <c r="AJ4319" s="8"/>
      <c r="AK4319" s="9"/>
    </row>
    <row r="4320" spans="32:37" x14ac:dyDescent="0.3">
      <c r="AF4320" s="8"/>
      <c r="AG4320" s="8"/>
      <c r="AH4320" s="9"/>
      <c r="AI4320" s="8"/>
      <c r="AJ4320" s="8"/>
      <c r="AK4320" s="9"/>
    </row>
    <row r="4321" spans="32:37" x14ac:dyDescent="0.3">
      <c r="AF4321" s="8"/>
      <c r="AG4321" s="8"/>
      <c r="AH4321" s="9"/>
      <c r="AI4321" s="8"/>
      <c r="AJ4321" s="8"/>
      <c r="AK4321" s="9"/>
    </row>
    <row r="4322" spans="32:37" x14ac:dyDescent="0.3">
      <c r="AF4322" s="8"/>
      <c r="AG4322" s="8"/>
      <c r="AH4322" s="9"/>
      <c r="AI4322" s="8"/>
      <c r="AJ4322" s="8"/>
      <c r="AK4322" s="9"/>
    </row>
    <row r="4323" spans="32:37" x14ac:dyDescent="0.3">
      <c r="AF4323" s="8"/>
      <c r="AG4323" s="8"/>
      <c r="AH4323" s="9"/>
      <c r="AI4323" s="8"/>
      <c r="AJ4323" s="8"/>
      <c r="AK4323" s="9"/>
    </row>
    <row r="4324" spans="32:37" x14ac:dyDescent="0.3">
      <c r="AF4324" s="8"/>
      <c r="AG4324" s="8"/>
      <c r="AH4324" s="9"/>
      <c r="AI4324" s="8"/>
      <c r="AJ4324" s="8"/>
      <c r="AK4324" s="9"/>
    </row>
    <row r="4325" spans="32:37" x14ac:dyDescent="0.3">
      <c r="AF4325" s="8"/>
      <c r="AG4325" s="8"/>
      <c r="AH4325" s="9"/>
      <c r="AI4325" s="8"/>
      <c r="AJ4325" s="8"/>
      <c r="AK4325" s="9"/>
    </row>
    <row r="4326" spans="32:37" x14ac:dyDescent="0.3">
      <c r="AF4326" s="8"/>
      <c r="AG4326" s="8"/>
      <c r="AH4326" s="9"/>
      <c r="AI4326" s="8"/>
      <c r="AJ4326" s="8"/>
      <c r="AK4326" s="9"/>
    </row>
    <row r="4327" spans="32:37" x14ac:dyDescent="0.3">
      <c r="AF4327" s="8"/>
      <c r="AG4327" s="8"/>
      <c r="AH4327" s="9"/>
      <c r="AI4327" s="8"/>
      <c r="AJ4327" s="8"/>
      <c r="AK4327" s="9"/>
    </row>
    <row r="4328" spans="32:37" x14ac:dyDescent="0.3">
      <c r="AF4328" s="8"/>
      <c r="AG4328" s="8"/>
      <c r="AH4328" s="9"/>
      <c r="AI4328" s="8"/>
      <c r="AJ4328" s="8"/>
      <c r="AK4328" s="9"/>
    </row>
    <row r="4329" spans="32:37" x14ac:dyDescent="0.3">
      <c r="AF4329" s="8"/>
      <c r="AG4329" s="8"/>
      <c r="AH4329" s="9"/>
      <c r="AI4329" s="8"/>
      <c r="AJ4329" s="8"/>
      <c r="AK4329" s="9"/>
    </row>
    <row r="4330" spans="32:37" x14ac:dyDescent="0.3">
      <c r="AF4330" s="8"/>
      <c r="AG4330" s="8"/>
      <c r="AH4330" s="9"/>
      <c r="AI4330" s="8"/>
      <c r="AJ4330" s="8"/>
      <c r="AK4330" s="9"/>
    </row>
    <row r="4331" spans="32:37" x14ac:dyDescent="0.3">
      <c r="AF4331" s="8"/>
      <c r="AG4331" s="8"/>
      <c r="AH4331" s="9"/>
      <c r="AI4331" s="8"/>
      <c r="AJ4331" s="8"/>
      <c r="AK4331" s="9"/>
    </row>
    <row r="4332" spans="32:37" x14ac:dyDescent="0.3">
      <c r="AF4332" s="8"/>
      <c r="AG4332" s="8"/>
      <c r="AH4332" s="9"/>
      <c r="AI4332" s="8"/>
      <c r="AJ4332" s="8"/>
      <c r="AK4332" s="9"/>
    </row>
    <row r="4333" spans="32:37" x14ac:dyDescent="0.3">
      <c r="AF4333" s="8"/>
      <c r="AG4333" s="8"/>
      <c r="AH4333" s="9"/>
      <c r="AI4333" s="8"/>
      <c r="AJ4333" s="8"/>
      <c r="AK4333" s="9"/>
    </row>
    <row r="4334" spans="32:37" x14ac:dyDescent="0.3">
      <c r="AF4334" s="8"/>
      <c r="AG4334" s="8"/>
      <c r="AH4334" s="9"/>
      <c r="AI4334" s="8"/>
      <c r="AJ4334" s="8"/>
      <c r="AK4334" s="9"/>
    </row>
    <row r="4335" spans="32:37" x14ac:dyDescent="0.3">
      <c r="AF4335" s="8"/>
      <c r="AG4335" s="8"/>
      <c r="AH4335" s="9"/>
      <c r="AI4335" s="8"/>
      <c r="AJ4335" s="8"/>
      <c r="AK4335" s="9"/>
    </row>
    <row r="4336" spans="32:37" x14ac:dyDescent="0.3">
      <c r="AF4336" s="8"/>
      <c r="AG4336" s="8"/>
      <c r="AH4336" s="9"/>
      <c r="AI4336" s="8"/>
      <c r="AJ4336" s="8"/>
      <c r="AK4336" s="9"/>
    </row>
    <row r="4337" spans="32:37" x14ac:dyDescent="0.3">
      <c r="AF4337" s="8"/>
      <c r="AG4337" s="8"/>
      <c r="AH4337" s="9"/>
      <c r="AI4337" s="8"/>
      <c r="AJ4337" s="8"/>
      <c r="AK4337" s="9"/>
    </row>
    <row r="4338" spans="32:37" x14ac:dyDescent="0.3">
      <c r="AF4338" s="8"/>
      <c r="AG4338" s="8"/>
      <c r="AH4338" s="9"/>
      <c r="AI4338" s="8"/>
      <c r="AJ4338" s="8"/>
      <c r="AK4338" s="9"/>
    </row>
    <row r="4339" spans="32:37" x14ac:dyDescent="0.3">
      <c r="AF4339" s="8"/>
      <c r="AG4339" s="8"/>
      <c r="AH4339" s="9"/>
      <c r="AI4339" s="8"/>
      <c r="AJ4339" s="8"/>
      <c r="AK4339" s="9"/>
    </row>
    <row r="4340" spans="32:37" x14ac:dyDescent="0.3">
      <c r="AF4340" s="8"/>
      <c r="AG4340" s="8"/>
      <c r="AH4340" s="9"/>
      <c r="AI4340" s="8"/>
      <c r="AJ4340" s="8"/>
      <c r="AK4340" s="9"/>
    </row>
    <row r="4341" spans="32:37" x14ac:dyDescent="0.3">
      <c r="AF4341" s="8"/>
      <c r="AG4341" s="8"/>
      <c r="AH4341" s="9"/>
      <c r="AI4341" s="8"/>
      <c r="AJ4341" s="8"/>
      <c r="AK4341" s="9"/>
    </row>
    <row r="4342" spans="32:37" x14ac:dyDescent="0.3">
      <c r="AF4342" s="8"/>
      <c r="AG4342" s="8"/>
      <c r="AH4342" s="9"/>
      <c r="AI4342" s="8"/>
      <c r="AJ4342" s="8"/>
      <c r="AK4342" s="9"/>
    </row>
    <row r="4343" spans="32:37" x14ac:dyDescent="0.3">
      <c r="AF4343" s="8"/>
      <c r="AG4343" s="8"/>
      <c r="AH4343" s="9"/>
      <c r="AI4343" s="8"/>
      <c r="AJ4343" s="8"/>
      <c r="AK4343" s="9"/>
    </row>
    <row r="4344" spans="32:37" x14ac:dyDescent="0.3">
      <c r="AF4344" s="8"/>
      <c r="AG4344" s="8"/>
      <c r="AH4344" s="9"/>
      <c r="AI4344" s="8"/>
      <c r="AJ4344" s="8"/>
      <c r="AK4344" s="9"/>
    </row>
    <row r="4345" spans="32:37" x14ac:dyDescent="0.3">
      <c r="AF4345" s="8"/>
      <c r="AG4345" s="8"/>
      <c r="AH4345" s="9"/>
      <c r="AI4345" s="8"/>
      <c r="AJ4345" s="8"/>
      <c r="AK4345" s="9"/>
    </row>
    <row r="4346" spans="32:37" x14ac:dyDescent="0.3">
      <c r="AF4346" s="8"/>
      <c r="AG4346" s="8"/>
      <c r="AH4346" s="9"/>
      <c r="AI4346" s="8"/>
      <c r="AJ4346" s="8"/>
      <c r="AK4346" s="9"/>
    </row>
    <row r="4347" spans="32:37" x14ac:dyDescent="0.3">
      <c r="AF4347" s="8"/>
      <c r="AG4347" s="8"/>
      <c r="AH4347" s="9"/>
      <c r="AI4347" s="8"/>
      <c r="AJ4347" s="8"/>
      <c r="AK4347" s="9"/>
    </row>
    <row r="4348" spans="32:37" x14ac:dyDescent="0.3">
      <c r="AF4348" s="8"/>
      <c r="AG4348" s="8"/>
      <c r="AH4348" s="9"/>
      <c r="AI4348" s="8"/>
      <c r="AJ4348" s="8"/>
      <c r="AK4348" s="9"/>
    </row>
    <row r="4349" spans="32:37" x14ac:dyDescent="0.3">
      <c r="AF4349" s="8"/>
      <c r="AG4349" s="8"/>
      <c r="AH4349" s="9"/>
      <c r="AI4349" s="8"/>
      <c r="AJ4349" s="8"/>
      <c r="AK4349" s="9"/>
    </row>
    <row r="4350" spans="32:37" x14ac:dyDescent="0.3">
      <c r="AF4350" s="8"/>
      <c r="AG4350" s="8"/>
      <c r="AH4350" s="9"/>
      <c r="AI4350" s="8"/>
      <c r="AJ4350" s="8"/>
      <c r="AK4350" s="9"/>
    </row>
    <row r="4351" spans="32:37" x14ac:dyDescent="0.3">
      <c r="AF4351" s="8"/>
      <c r="AG4351" s="8"/>
      <c r="AH4351" s="9"/>
      <c r="AI4351" s="8"/>
      <c r="AJ4351" s="8"/>
      <c r="AK4351" s="9"/>
    </row>
    <row r="4352" spans="32:37" x14ac:dyDescent="0.3">
      <c r="AF4352" s="8"/>
      <c r="AG4352" s="8"/>
      <c r="AH4352" s="9"/>
      <c r="AI4352" s="8"/>
      <c r="AJ4352" s="8"/>
      <c r="AK4352" s="9"/>
    </row>
    <row r="4353" spans="32:37" x14ac:dyDescent="0.3">
      <c r="AF4353" s="8"/>
      <c r="AG4353" s="8"/>
      <c r="AH4353" s="9"/>
      <c r="AI4353" s="8"/>
      <c r="AJ4353" s="8"/>
      <c r="AK4353" s="9"/>
    </row>
    <row r="4354" spans="32:37" x14ac:dyDescent="0.3">
      <c r="AF4354" s="8"/>
      <c r="AG4354" s="8"/>
      <c r="AH4354" s="9"/>
      <c r="AI4354" s="8"/>
      <c r="AJ4354" s="8"/>
      <c r="AK4354" s="9"/>
    </row>
    <row r="4355" spans="32:37" x14ac:dyDescent="0.3">
      <c r="AF4355" s="8"/>
      <c r="AG4355" s="8"/>
      <c r="AH4355" s="9"/>
      <c r="AI4355" s="8"/>
      <c r="AJ4355" s="8"/>
      <c r="AK4355" s="9"/>
    </row>
    <row r="4356" spans="32:37" x14ac:dyDescent="0.3">
      <c r="AF4356" s="8"/>
      <c r="AG4356" s="8"/>
      <c r="AH4356" s="9"/>
      <c r="AI4356" s="8"/>
      <c r="AJ4356" s="8"/>
      <c r="AK4356" s="9"/>
    </row>
    <row r="4357" spans="32:37" x14ac:dyDescent="0.3">
      <c r="AF4357" s="8"/>
      <c r="AG4357" s="8"/>
      <c r="AH4357" s="9"/>
      <c r="AI4357" s="8"/>
      <c r="AJ4357" s="8"/>
      <c r="AK4357" s="9"/>
    </row>
    <row r="4358" spans="32:37" x14ac:dyDescent="0.3">
      <c r="AF4358" s="8"/>
      <c r="AG4358" s="8"/>
      <c r="AH4358" s="9"/>
      <c r="AI4358" s="8"/>
      <c r="AJ4358" s="8"/>
      <c r="AK4358" s="9"/>
    </row>
    <row r="4359" spans="32:37" x14ac:dyDescent="0.3">
      <c r="AF4359" s="8"/>
      <c r="AG4359" s="8"/>
      <c r="AH4359" s="9"/>
      <c r="AI4359" s="8"/>
      <c r="AJ4359" s="8"/>
      <c r="AK4359" s="9"/>
    </row>
    <row r="4360" spans="32:37" x14ac:dyDescent="0.3">
      <c r="AF4360" s="8"/>
      <c r="AG4360" s="8"/>
      <c r="AH4360" s="9"/>
      <c r="AI4360" s="8"/>
      <c r="AJ4360" s="8"/>
      <c r="AK4360" s="9"/>
    </row>
    <row r="4361" spans="32:37" x14ac:dyDescent="0.3">
      <c r="AF4361" s="8"/>
      <c r="AG4361" s="8"/>
      <c r="AH4361" s="9"/>
      <c r="AI4361" s="8"/>
      <c r="AJ4361" s="8"/>
      <c r="AK4361" s="9"/>
    </row>
    <row r="4362" spans="32:37" x14ac:dyDescent="0.3">
      <c r="AF4362" s="8"/>
      <c r="AG4362" s="8"/>
      <c r="AH4362" s="9"/>
      <c r="AI4362" s="8"/>
      <c r="AJ4362" s="8"/>
      <c r="AK4362" s="9"/>
    </row>
    <row r="4363" spans="32:37" x14ac:dyDescent="0.3">
      <c r="AF4363" s="8"/>
      <c r="AG4363" s="8"/>
      <c r="AH4363" s="9"/>
      <c r="AI4363" s="8"/>
      <c r="AJ4363" s="8"/>
      <c r="AK4363" s="9"/>
    </row>
    <row r="4364" spans="32:37" x14ac:dyDescent="0.3">
      <c r="AF4364" s="8"/>
      <c r="AG4364" s="8"/>
      <c r="AH4364" s="9"/>
      <c r="AI4364" s="8"/>
      <c r="AJ4364" s="8"/>
      <c r="AK4364" s="9"/>
    </row>
    <row r="4365" spans="32:37" x14ac:dyDescent="0.3">
      <c r="AF4365" s="8"/>
      <c r="AG4365" s="8"/>
      <c r="AH4365" s="9"/>
      <c r="AI4365" s="8"/>
      <c r="AJ4365" s="8"/>
      <c r="AK4365" s="9"/>
    </row>
    <row r="4366" spans="32:37" x14ac:dyDescent="0.3">
      <c r="AF4366" s="8"/>
      <c r="AG4366" s="8"/>
      <c r="AH4366" s="9"/>
      <c r="AI4366" s="8"/>
      <c r="AJ4366" s="8"/>
      <c r="AK4366" s="9"/>
    </row>
    <row r="4367" spans="32:37" x14ac:dyDescent="0.3">
      <c r="AF4367" s="8"/>
      <c r="AG4367" s="8"/>
      <c r="AH4367" s="9"/>
      <c r="AI4367" s="8"/>
      <c r="AJ4367" s="8"/>
      <c r="AK4367" s="9"/>
    </row>
    <row r="4368" spans="32:37" x14ac:dyDescent="0.3">
      <c r="AF4368" s="8"/>
      <c r="AG4368" s="8"/>
      <c r="AH4368" s="9"/>
      <c r="AI4368" s="8"/>
      <c r="AJ4368" s="8"/>
      <c r="AK4368" s="9"/>
    </row>
    <row r="4369" spans="32:37" x14ac:dyDescent="0.3">
      <c r="AF4369" s="8"/>
      <c r="AG4369" s="8"/>
      <c r="AH4369" s="9"/>
      <c r="AI4369" s="8"/>
      <c r="AJ4369" s="8"/>
      <c r="AK4369" s="9"/>
    </row>
    <row r="4370" spans="32:37" x14ac:dyDescent="0.3">
      <c r="AF4370" s="8"/>
      <c r="AG4370" s="8"/>
      <c r="AH4370" s="9"/>
      <c r="AI4370" s="8"/>
      <c r="AJ4370" s="8"/>
      <c r="AK4370" s="9"/>
    </row>
    <row r="4371" spans="32:37" x14ac:dyDescent="0.3">
      <c r="AF4371" s="8"/>
      <c r="AG4371" s="8"/>
      <c r="AH4371" s="9"/>
      <c r="AI4371" s="8"/>
      <c r="AJ4371" s="8"/>
      <c r="AK4371" s="9"/>
    </row>
    <row r="4372" spans="32:37" x14ac:dyDescent="0.3">
      <c r="AF4372" s="8"/>
      <c r="AG4372" s="8"/>
      <c r="AH4372" s="9"/>
      <c r="AI4372" s="8"/>
      <c r="AJ4372" s="8"/>
      <c r="AK4372" s="9"/>
    </row>
    <row r="4373" spans="32:37" x14ac:dyDescent="0.3">
      <c r="AF4373" s="8"/>
      <c r="AG4373" s="8"/>
      <c r="AH4373" s="9"/>
      <c r="AI4373" s="8"/>
      <c r="AJ4373" s="8"/>
      <c r="AK4373" s="9"/>
    </row>
    <row r="4374" spans="32:37" x14ac:dyDescent="0.3">
      <c r="AF4374" s="8"/>
      <c r="AG4374" s="8"/>
      <c r="AH4374" s="9"/>
      <c r="AI4374" s="8"/>
      <c r="AJ4374" s="8"/>
      <c r="AK4374" s="9"/>
    </row>
    <row r="4375" spans="32:37" x14ac:dyDescent="0.3">
      <c r="AF4375" s="8"/>
      <c r="AG4375" s="8"/>
      <c r="AH4375" s="9"/>
      <c r="AI4375" s="8"/>
      <c r="AJ4375" s="8"/>
      <c r="AK4375" s="9"/>
    </row>
    <row r="4376" spans="32:37" x14ac:dyDescent="0.3">
      <c r="AF4376" s="8"/>
      <c r="AG4376" s="8"/>
      <c r="AH4376" s="9"/>
      <c r="AI4376" s="8"/>
      <c r="AJ4376" s="8"/>
      <c r="AK4376" s="9"/>
    </row>
    <row r="4377" spans="32:37" x14ac:dyDescent="0.3">
      <c r="AF4377" s="8"/>
      <c r="AG4377" s="8"/>
      <c r="AH4377" s="9"/>
      <c r="AI4377" s="8"/>
      <c r="AJ4377" s="8"/>
      <c r="AK4377" s="9"/>
    </row>
    <row r="4378" spans="32:37" x14ac:dyDescent="0.3">
      <c r="AF4378" s="8"/>
      <c r="AG4378" s="8"/>
      <c r="AH4378" s="9"/>
      <c r="AI4378" s="8"/>
      <c r="AJ4378" s="8"/>
      <c r="AK4378" s="9"/>
    </row>
    <row r="4379" spans="32:37" x14ac:dyDescent="0.3">
      <c r="AF4379" s="8"/>
      <c r="AG4379" s="8"/>
      <c r="AH4379" s="9"/>
      <c r="AI4379" s="8"/>
      <c r="AJ4379" s="8"/>
      <c r="AK4379" s="9"/>
    </row>
    <row r="4380" spans="32:37" x14ac:dyDescent="0.3">
      <c r="AF4380" s="8"/>
      <c r="AG4380" s="8"/>
      <c r="AH4380" s="9"/>
      <c r="AI4380" s="8"/>
      <c r="AJ4380" s="8"/>
      <c r="AK4380" s="9"/>
    </row>
    <row r="4381" spans="32:37" x14ac:dyDescent="0.3">
      <c r="AF4381" s="8"/>
      <c r="AG4381" s="8"/>
      <c r="AH4381" s="9"/>
      <c r="AI4381" s="8"/>
      <c r="AJ4381" s="8"/>
      <c r="AK4381" s="9"/>
    </row>
    <row r="4382" spans="32:37" x14ac:dyDescent="0.3">
      <c r="AF4382" s="8"/>
      <c r="AG4382" s="8"/>
      <c r="AH4382" s="9"/>
      <c r="AI4382" s="8"/>
      <c r="AJ4382" s="8"/>
      <c r="AK4382" s="9"/>
    </row>
    <row r="4383" spans="32:37" x14ac:dyDescent="0.3">
      <c r="AF4383" s="8"/>
      <c r="AG4383" s="8"/>
      <c r="AH4383" s="9"/>
      <c r="AI4383" s="8"/>
      <c r="AJ4383" s="8"/>
      <c r="AK4383" s="9"/>
    </row>
    <row r="4384" spans="32:37" x14ac:dyDescent="0.3">
      <c r="AF4384" s="8"/>
      <c r="AG4384" s="8"/>
      <c r="AH4384" s="9"/>
      <c r="AI4384" s="8"/>
      <c r="AJ4384" s="8"/>
      <c r="AK4384" s="9"/>
    </row>
    <row r="4385" spans="32:37" x14ac:dyDescent="0.3">
      <c r="AF4385" s="8"/>
      <c r="AG4385" s="8"/>
      <c r="AH4385" s="9"/>
      <c r="AI4385" s="8"/>
      <c r="AJ4385" s="8"/>
      <c r="AK4385" s="9"/>
    </row>
    <row r="4386" spans="32:37" x14ac:dyDescent="0.3">
      <c r="AF4386" s="8"/>
      <c r="AG4386" s="8"/>
      <c r="AH4386" s="9"/>
      <c r="AI4386" s="8"/>
      <c r="AJ4386" s="8"/>
      <c r="AK4386" s="9"/>
    </row>
    <row r="4387" spans="32:37" x14ac:dyDescent="0.3">
      <c r="AF4387" s="8"/>
      <c r="AG4387" s="8"/>
      <c r="AH4387" s="9"/>
      <c r="AI4387" s="8"/>
      <c r="AJ4387" s="8"/>
      <c r="AK4387" s="9"/>
    </row>
    <row r="4388" spans="32:37" x14ac:dyDescent="0.3">
      <c r="AF4388" s="8"/>
      <c r="AG4388" s="8"/>
      <c r="AH4388" s="9"/>
      <c r="AI4388" s="8"/>
      <c r="AJ4388" s="8"/>
      <c r="AK4388" s="9"/>
    </row>
    <row r="4389" spans="32:37" x14ac:dyDescent="0.3">
      <c r="AF4389" s="8"/>
      <c r="AG4389" s="8"/>
      <c r="AH4389" s="9"/>
      <c r="AI4389" s="8"/>
      <c r="AJ4389" s="8"/>
      <c r="AK4389" s="9"/>
    </row>
    <row r="4390" spans="32:37" x14ac:dyDescent="0.3">
      <c r="AF4390" s="8"/>
      <c r="AG4390" s="8"/>
      <c r="AH4390" s="9"/>
      <c r="AI4390" s="8"/>
      <c r="AJ4390" s="8"/>
      <c r="AK4390" s="9"/>
    </row>
    <row r="4391" spans="32:37" x14ac:dyDescent="0.3">
      <c r="AF4391" s="8"/>
      <c r="AG4391" s="8"/>
      <c r="AH4391" s="9"/>
      <c r="AI4391" s="8"/>
      <c r="AJ4391" s="8"/>
      <c r="AK4391" s="9"/>
    </row>
    <row r="4392" spans="32:37" x14ac:dyDescent="0.3">
      <c r="AF4392" s="8"/>
      <c r="AG4392" s="8"/>
      <c r="AH4392" s="9"/>
      <c r="AI4392" s="8"/>
      <c r="AJ4392" s="8"/>
      <c r="AK4392" s="9"/>
    </row>
    <row r="4393" spans="32:37" x14ac:dyDescent="0.3">
      <c r="AF4393" s="8"/>
      <c r="AG4393" s="8"/>
      <c r="AH4393" s="9"/>
      <c r="AI4393" s="8"/>
      <c r="AJ4393" s="8"/>
      <c r="AK4393" s="9"/>
    </row>
    <row r="4394" spans="32:37" x14ac:dyDescent="0.3">
      <c r="AF4394" s="8"/>
      <c r="AG4394" s="8"/>
      <c r="AH4394" s="9"/>
      <c r="AI4394" s="8"/>
      <c r="AJ4394" s="8"/>
      <c r="AK4394" s="9"/>
    </row>
    <row r="4395" spans="32:37" x14ac:dyDescent="0.3">
      <c r="AF4395" s="8"/>
      <c r="AG4395" s="8"/>
      <c r="AH4395" s="9"/>
      <c r="AI4395" s="8"/>
      <c r="AJ4395" s="8"/>
      <c r="AK4395" s="9"/>
    </row>
    <row r="4396" spans="32:37" x14ac:dyDescent="0.3">
      <c r="AF4396" s="8"/>
      <c r="AG4396" s="8"/>
      <c r="AH4396" s="9"/>
      <c r="AI4396" s="8"/>
      <c r="AJ4396" s="8"/>
      <c r="AK4396" s="9"/>
    </row>
    <row r="4397" spans="32:37" x14ac:dyDescent="0.3">
      <c r="AF4397" s="8"/>
      <c r="AG4397" s="8"/>
      <c r="AH4397" s="9"/>
      <c r="AI4397" s="8"/>
      <c r="AJ4397" s="8"/>
      <c r="AK4397" s="9"/>
    </row>
    <row r="4398" spans="32:37" x14ac:dyDescent="0.3">
      <c r="AF4398" s="8"/>
      <c r="AG4398" s="8"/>
      <c r="AH4398" s="9"/>
      <c r="AI4398" s="8"/>
      <c r="AJ4398" s="8"/>
      <c r="AK4398" s="9"/>
    </row>
    <row r="4399" spans="32:37" x14ac:dyDescent="0.3">
      <c r="AF4399" s="8"/>
      <c r="AG4399" s="8"/>
      <c r="AH4399" s="9"/>
      <c r="AI4399" s="8"/>
      <c r="AJ4399" s="8"/>
      <c r="AK4399" s="9"/>
    </row>
    <row r="4400" spans="32:37" x14ac:dyDescent="0.3">
      <c r="AF4400" s="8"/>
      <c r="AG4400" s="8"/>
      <c r="AH4400" s="9"/>
      <c r="AI4400" s="8"/>
      <c r="AJ4400" s="8"/>
      <c r="AK4400" s="9"/>
    </row>
    <row r="4401" spans="32:37" x14ac:dyDescent="0.3">
      <c r="AF4401" s="8"/>
      <c r="AG4401" s="8"/>
      <c r="AH4401" s="9"/>
      <c r="AI4401" s="8"/>
      <c r="AJ4401" s="8"/>
      <c r="AK4401" s="9"/>
    </row>
    <row r="4402" spans="32:37" x14ac:dyDescent="0.3">
      <c r="AF4402" s="8"/>
      <c r="AG4402" s="8"/>
      <c r="AH4402" s="9"/>
      <c r="AI4402" s="8"/>
      <c r="AJ4402" s="8"/>
      <c r="AK4402" s="9"/>
    </row>
    <row r="4403" spans="32:37" x14ac:dyDescent="0.3">
      <c r="AF4403" s="8"/>
      <c r="AG4403" s="8"/>
      <c r="AH4403" s="9"/>
      <c r="AI4403" s="8"/>
      <c r="AJ4403" s="8"/>
      <c r="AK4403" s="9"/>
    </row>
    <row r="4404" spans="32:37" x14ac:dyDescent="0.3">
      <c r="AF4404" s="8"/>
      <c r="AG4404" s="8"/>
      <c r="AH4404" s="9"/>
      <c r="AI4404" s="8"/>
      <c r="AJ4404" s="8"/>
      <c r="AK4404" s="9"/>
    </row>
    <row r="4405" spans="32:37" x14ac:dyDescent="0.3">
      <c r="AF4405" s="8"/>
      <c r="AG4405" s="8"/>
      <c r="AH4405" s="9"/>
      <c r="AI4405" s="8"/>
      <c r="AJ4405" s="8"/>
      <c r="AK4405" s="9"/>
    </row>
    <row r="4406" spans="32:37" x14ac:dyDescent="0.3">
      <c r="AF4406" s="8"/>
      <c r="AG4406" s="8"/>
      <c r="AH4406" s="9"/>
      <c r="AI4406" s="8"/>
      <c r="AJ4406" s="8"/>
      <c r="AK4406" s="9"/>
    </row>
    <row r="4407" spans="32:37" x14ac:dyDescent="0.3">
      <c r="AF4407" s="8"/>
      <c r="AG4407" s="8"/>
      <c r="AH4407" s="9"/>
      <c r="AI4407" s="8"/>
      <c r="AJ4407" s="8"/>
      <c r="AK4407" s="9"/>
    </row>
    <row r="4408" spans="32:37" x14ac:dyDescent="0.3">
      <c r="AF4408" s="8"/>
      <c r="AG4408" s="8"/>
      <c r="AH4408" s="9"/>
      <c r="AI4408" s="8"/>
      <c r="AJ4408" s="8"/>
      <c r="AK4408" s="9"/>
    </row>
    <row r="4409" spans="32:37" x14ac:dyDescent="0.3">
      <c r="AF4409" s="8"/>
      <c r="AG4409" s="8"/>
      <c r="AH4409" s="9"/>
      <c r="AI4409" s="8"/>
      <c r="AJ4409" s="8"/>
      <c r="AK4409" s="9"/>
    </row>
    <row r="4410" spans="32:37" x14ac:dyDescent="0.3">
      <c r="AF4410" s="8"/>
      <c r="AG4410" s="8"/>
      <c r="AH4410" s="9"/>
      <c r="AI4410" s="8"/>
      <c r="AJ4410" s="8"/>
      <c r="AK4410" s="9"/>
    </row>
    <row r="4411" spans="32:37" x14ac:dyDescent="0.3">
      <c r="AF4411" s="8"/>
      <c r="AG4411" s="8"/>
      <c r="AH4411" s="9"/>
      <c r="AI4411" s="8"/>
      <c r="AJ4411" s="8"/>
      <c r="AK4411" s="9"/>
    </row>
    <row r="4412" spans="32:37" x14ac:dyDescent="0.3">
      <c r="AF4412" s="8"/>
      <c r="AG4412" s="8"/>
      <c r="AH4412" s="9"/>
      <c r="AI4412" s="8"/>
      <c r="AJ4412" s="8"/>
      <c r="AK4412" s="9"/>
    </row>
    <row r="4413" spans="32:37" x14ac:dyDescent="0.3">
      <c r="AF4413" s="8"/>
      <c r="AG4413" s="8"/>
      <c r="AH4413" s="9"/>
      <c r="AI4413" s="8"/>
      <c r="AJ4413" s="8"/>
      <c r="AK4413" s="9"/>
    </row>
    <row r="4414" spans="32:37" x14ac:dyDescent="0.3">
      <c r="AF4414" s="8"/>
      <c r="AG4414" s="8"/>
      <c r="AH4414" s="9"/>
      <c r="AI4414" s="8"/>
      <c r="AJ4414" s="8"/>
      <c r="AK4414" s="9"/>
    </row>
    <row r="4415" spans="32:37" x14ac:dyDescent="0.3">
      <c r="AF4415" s="8"/>
      <c r="AG4415" s="8"/>
      <c r="AH4415" s="9"/>
      <c r="AI4415" s="8"/>
      <c r="AJ4415" s="8"/>
      <c r="AK4415" s="9"/>
    </row>
    <row r="4416" spans="32:37" x14ac:dyDescent="0.3">
      <c r="AF4416" s="8"/>
      <c r="AG4416" s="8"/>
      <c r="AH4416" s="9"/>
      <c r="AI4416" s="8"/>
      <c r="AJ4416" s="8"/>
      <c r="AK4416" s="9"/>
    </row>
    <row r="4417" spans="32:37" x14ac:dyDescent="0.3">
      <c r="AF4417" s="8"/>
      <c r="AG4417" s="8"/>
      <c r="AH4417" s="9"/>
      <c r="AI4417" s="8"/>
      <c r="AJ4417" s="8"/>
      <c r="AK4417" s="9"/>
    </row>
    <row r="4418" spans="32:37" x14ac:dyDescent="0.3">
      <c r="AF4418" s="8"/>
      <c r="AG4418" s="8"/>
      <c r="AH4418" s="9"/>
      <c r="AI4418" s="8"/>
      <c r="AJ4418" s="8"/>
      <c r="AK4418" s="9"/>
    </row>
    <row r="4419" spans="32:37" x14ac:dyDescent="0.3">
      <c r="AF4419" s="8"/>
      <c r="AG4419" s="8"/>
      <c r="AH4419" s="9"/>
      <c r="AI4419" s="8"/>
      <c r="AJ4419" s="8"/>
      <c r="AK4419" s="9"/>
    </row>
    <row r="4420" spans="32:37" x14ac:dyDescent="0.3">
      <c r="AF4420" s="8"/>
      <c r="AG4420" s="8"/>
      <c r="AH4420" s="9"/>
      <c r="AI4420" s="8"/>
      <c r="AJ4420" s="8"/>
      <c r="AK4420" s="9"/>
    </row>
    <row r="4421" spans="32:37" x14ac:dyDescent="0.3">
      <c r="AF4421" s="8"/>
      <c r="AG4421" s="8"/>
      <c r="AH4421" s="9"/>
      <c r="AI4421" s="8"/>
      <c r="AJ4421" s="8"/>
      <c r="AK4421" s="9"/>
    </row>
    <row r="4422" spans="32:37" x14ac:dyDescent="0.3">
      <c r="AF4422" s="8"/>
      <c r="AG4422" s="8"/>
      <c r="AH4422" s="9"/>
      <c r="AI4422" s="8"/>
      <c r="AJ4422" s="8"/>
      <c r="AK4422" s="9"/>
    </row>
    <row r="4423" spans="32:37" x14ac:dyDescent="0.3">
      <c r="AF4423" s="8"/>
      <c r="AG4423" s="8"/>
      <c r="AH4423" s="9"/>
      <c r="AI4423" s="8"/>
      <c r="AJ4423" s="8"/>
      <c r="AK4423" s="9"/>
    </row>
    <row r="4424" spans="32:37" x14ac:dyDescent="0.3">
      <c r="AF4424" s="8"/>
      <c r="AG4424" s="8"/>
      <c r="AH4424" s="9"/>
      <c r="AI4424" s="8"/>
      <c r="AJ4424" s="8"/>
      <c r="AK4424" s="9"/>
    </row>
    <row r="4425" spans="32:37" x14ac:dyDescent="0.3">
      <c r="AF4425" s="8"/>
      <c r="AG4425" s="8"/>
      <c r="AH4425" s="9"/>
      <c r="AI4425" s="8"/>
      <c r="AJ4425" s="8"/>
      <c r="AK4425" s="9"/>
    </row>
    <row r="4426" spans="32:37" x14ac:dyDescent="0.3">
      <c r="AF4426" s="8"/>
      <c r="AG4426" s="8"/>
      <c r="AH4426" s="9"/>
      <c r="AI4426" s="8"/>
      <c r="AJ4426" s="8"/>
      <c r="AK4426" s="9"/>
    </row>
    <row r="4427" spans="32:37" x14ac:dyDescent="0.3">
      <c r="AF4427" s="8"/>
      <c r="AG4427" s="8"/>
      <c r="AH4427" s="9"/>
      <c r="AI4427" s="8"/>
      <c r="AJ4427" s="8"/>
      <c r="AK4427" s="9"/>
    </row>
    <row r="4428" spans="32:37" x14ac:dyDescent="0.3">
      <c r="AF4428" s="8"/>
      <c r="AG4428" s="8"/>
      <c r="AH4428" s="9"/>
      <c r="AI4428" s="8"/>
      <c r="AJ4428" s="8"/>
      <c r="AK4428" s="9"/>
    </row>
    <row r="4429" spans="32:37" x14ac:dyDescent="0.3">
      <c r="AF4429" s="8"/>
      <c r="AG4429" s="8"/>
      <c r="AH4429" s="9"/>
      <c r="AI4429" s="8"/>
      <c r="AJ4429" s="8"/>
      <c r="AK4429" s="9"/>
    </row>
    <row r="4430" spans="32:37" x14ac:dyDescent="0.3">
      <c r="AF4430" s="8"/>
      <c r="AG4430" s="8"/>
      <c r="AH4430" s="9"/>
      <c r="AI4430" s="8"/>
      <c r="AJ4430" s="8"/>
      <c r="AK4430" s="9"/>
    </row>
    <row r="4431" spans="32:37" x14ac:dyDescent="0.3">
      <c r="AF4431" s="8"/>
      <c r="AG4431" s="8"/>
      <c r="AH4431" s="9"/>
      <c r="AI4431" s="8"/>
      <c r="AJ4431" s="8"/>
      <c r="AK4431" s="9"/>
    </row>
    <row r="4432" spans="32:37" x14ac:dyDescent="0.3">
      <c r="AF4432" s="8"/>
      <c r="AG4432" s="8"/>
      <c r="AH4432" s="9"/>
      <c r="AI4432" s="8"/>
      <c r="AJ4432" s="8"/>
      <c r="AK4432" s="9"/>
    </row>
    <row r="4433" spans="32:37" x14ac:dyDescent="0.3">
      <c r="AF4433" s="8"/>
      <c r="AG4433" s="8"/>
      <c r="AH4433" s="9"/>
      <c r="AI4433" s="8"/>
      <c r="AJ4433" s="8"/>
      <c r="AK4433" s="9"/>
    </row>
    <row r="4434" spans="32:37" x14ac:dyDescent="0.3">
      <c r="AF4434" s="8"/>
      <c r="AG4434" s="8"/>
      <c r="AH4434" s="9"/>
      <c r="AI4434" s="8"/>
      <c r="AJ4434" s="8"/>
      <c r="AK4434" s="9"/>
    </row>
    <row r="4435" spans="32:37" x14ac:dyDescent="0.3">
      <c r="AF4435" s="8"/>
      <c r="AG4435" s="8"/>
      <c r="AH4435" s="9"/>
      <c r="AI4435" s="8"/>
      <c r="AJ4435" s="8"/>
      <c r="AK4435" s="9"/>
    </row>
    <row r="4436" spans="32:37" x14ac:dyDescent="0.3">
      <c r="AF4436" s="8"/>
      <c r="AG4436" s="8"/>
      <c r="AH4436" s="9"/>
      <c r="AI4436" s="8"/>
      <c r="AJ4436" s="8"/>
      <c r="AK4436" s="9"/>
    </row>
    <row r="4437" spans="32:37" x14ac:dyDescent="0.3">
      <c r="AF4437" s="8"/>
      <c r="AG4437" s="8"/>
      <c r="AH4437" s="9"/>
      <c r="AI4437" s="8"/>
      <c r="AJ4437" s="8"/>
      <c r="AK4437" s="9"/>
    </row>
    <row r="4438" spans="32:37" x14ac:dyDescent="0.3">
      <c r="AF4438" s="8"/>
      <c r="AG4438" s="8"/>
      <c r="AH4438" s="9"/>
      <c r="AI4438" s="8"/>
      <c r="AJ4438" s="8"/>
      <c r="AK4438" s="9"/>
    </row>
    <row r="4439" spans="32:37" x14ac:dyDescent="0.3">
      <c r="AF4439" s="8"/>
      <c r="AG4439" s="8"/>
      <c r="AH4439" s="9"/>
      <c r="AI4439" s="8"/>
      <c r="AJ4439" s="8"/>
      <c r="AK4439" s="9"/>
    </row>
    <row r="4440" spans="32:37" x14ac:dyDescent="0.3">
      <c r="AF4440" s="8"/>
      <c r="AG4440" s="8"/>
      <c r="AH4440" s="9"/>
      <c r="AI4440" s="8"/>
      <c r="AJ4440" s="8"/>
      <c r="AK4440" s="9"/>
    </row>
    <row r="4441" spans="32:37" x14ac:dyDescent="0.3">
      <c r="AF4441" s="8"/>
      <c r="AG4441" s="8"/>
      <c r="AH4441" s="9"/>
      <c r="AI4441" s="8"/>
      <c r="AJ4441" s="8"/>
      <c r="AK4441" s="9"/>
    </row>
    <row r="4442" spans="32:37" x14ac:dyDescent="0.3">
      <c r="AF4442" s="8"/>
      <c r="AG4442" s="8"/>
      <c r="AH4442" s="9"/>
      <c r="AI4442" s="8"/>
      <c r="AJ4442" s="8"/>
      <c r="AK4442" s="9"/>
    </row>
    <row r="4443" spans="32:37" x14ac:dyDescent="0.3">
      <c r="AF4443" s="8"/>
      <c r="AG4443" s="8"/>
      <c r="AH4443" s="9"/>
      <c r="AI4443" s="8"/>
      <c r="AJ4443" s="8"/>
      <c r="AK4443" s="9"/>
    </row>
    <row r="4444" spans="32:37" x14ac:dyDescent="0.3">
      <c r="AF4444" s="8"/>
      <c r="AG4444" s="8"/>
      <c r="AH4444" s="9"/>
      <c r="AI4444" s="8"/>
      <c r="AJ4444" s="8"/>
      <c r="AK4444" s="9"/>
    </row>
    <row r="4445" spans="32:37" x14ac:dyDescent="0.3">
      <c r="AF4445" s="8"/>
      <c r="AG4445" s="8"/>
      <c r="AH4445" s="9"/>
      <c r="AI4445" s="8"/>
      <c r="AJ4445" s="8"/>
      <c r="AK4445" s="9"/>
    </row>
    <row r="4446" spans="32:37" x14ac:dyDescent="0.3">
      <c r="AF4446" s="8"/>
      <c r="AG4446" s="8"/>
      <c r="AH4446" s="9"/>
      <c r="AI4446" s="8"/>
      <c r="AJ4446" s="8"/>
      <c r="AK4446" s="9"/>
    </row>
    <row r="4447" spans="32:37" x14ac:dyDescent="0.3">
      <c r="AF4447" s="8"/>
      <c r="AG4447" s="8"/>
      <c r="AH4447" s="9"/>
      <c r="AI4447" s="8"/>
      <c r="AJ4447" s="8"/>
      <c r="AK4447" s="9"/>
    </row>
    <row r="4448" spans="32:37" x14ac:dyDescent="0.3">
      <c r="AF4448" s="8"/>
      <c r="AG4448" s="8"/>
      <c r="AH4448" s="9"/>
      <c r="AI4448" s="8"/>
      <c r="AJ4448" s="8"/>
      <c r="AK4448" s="9"/>
    </row>
    <row r="4449" spans="32:37" x14ac:dyDescent="0.3">
      <c r="AF4449" s="8"/>
      <c r="AG4449" s="8"/>
      <c r="AH4449" s="9"/>
      <c r="AI4449" s="8"/>
      <c r="AJ4449" s="8"/>
      <c r="AK4449" s="9"/>
    </row>
    <row r="4450" spans="32:37" x14ac:dyDescent="0.3">
      <c r="AF4450" s="8"/>
      <c r="AG4450" s="8"/>
      <c r="AH4450" s="9"/>
      <c r="AI4450" s="8"/>
      <c r="AJ4450" s="8"/>
      <c r="AK4450" s="9"/>
    </row>
    <row r="4451" spans="32:37" x14ac:dyDescent="0.3">
      <c r="AF4451" s="8"/>
      <c r="AG4451" s="8"/>
      <c r="AH4451" s="9"/>
      <c r="AI4451" s="8"/>
      <c r="AJ4451" s="8"/>
      <c r="AK4451" s="9"/>
    </row>
    <row r="4452" spans="32:37" x14ac:dyDescent="0.3">
      <c r="AF4452" s="8"/>
      <c r="AG4452" s="8"/>
      <c r="AH4452" s="9"/>
      <c r="AI4452" s="8"/>
      <c r="AJ4452" s="8"/>
      <c r="AK4452" s="9"/>
    </row>
    <row r="4453" spans="32:37" x14ac:dyDescent="0.3">
      <c r="AF4453" s="8"/>
      <c r="AG4453" s="8"/>
      <c r="AH4453" s="9"/>
      <c r="AI4453" s="8"/>
      <c r="AJ4453" s="8"/>
      <c r="AK4453" s="9"/>
    </row>
    <row r="4454" spans="32:37" x14ac:dyDescent="0.3">
      <c r="AF4454" s="8"/>
      <c r="AG4454" s="8"/>
      <c r="AH4454" s="9"/>
      <c r="AI4454" s="8"/>
      <c r="AJ4454" s="8"/>
      <c r="AK4454" s="9"/>
    </row>
    <row r="4455" spans="32:37" x14ac:dyDescent="0.3">
      <c r="AF4455" s="8"/>
      <c r="AG4455" s="8"/>
      <c r="AH4455" s="9"/>
      <c r="AI4455" s="8"/>
      <c r="AJ4455" s="8"/>
      <c r="AK4455" s="9"/>
    </row>
    <row r="4456" spans="32:37" x14ac:dyDescent="0.3">
      <c r="AF4456" s="8"/>
      <c r="AG4456" s="8"/>
      <c r="AH4456" s="9"/>
      <c r="AI4456" s="8"/>
      <c r="AJ4456" s="8"/>
      <c r="AK4456" s="9"/>
    </row>
    <row r="4457" spans="32:37" x14ac:dyDescent="0.3">
      <c r="AF4457" s="8"/>
      <c r="AG4457" s="8"/>
      <c r="AH4457" s="9"/>
      <c r="AI4457" s="8"/>
      <c r="AJ4457" s="8"/>
      <c r="AK4457" s="9"/>
    </row>
    <row r="4458" spans="32:37" x14ac:dyDescent="0.3">
      <c r="AF4458" s="8"/>
      <c r="AG4458" s="8"/>
      <c r="AH4458" s="9"/>
      <c r="AI4458" s="8"/>
      <c r="AJ4458" s="8"/>
      <c r="AK4458" s="9"/>
    </row>
    <row r="4459" spans="32:37" x14ac:dyDescent="0.3">
      <c r="AF4459" s="8"/>
      <c r="AG4459" s="8"/>
      <c r="AH4459" s="9"/>
      <c r="AI4459" s="8"/>
      <c r="AJ4459" s="8"/>
      <c r="AK4459" s="9"/>
    </row>
    <row r="4460" spans="32:37" x14ac:dyDescent="0.3">
      <c r="AF4460" s="8"/>
      <c r="AG4460" s="8"/>
      <c r="AH4460" s="9"/>
      <c r="AI4460" s="8"/>
      <c r="AJ4460" s="8"/>
      <c r="AK4460" s="9"/>
    </row>
    <row r="4461" spans="32:37" x14ac:dyDescent="0.3">
      <c r="AF4461" s="8"/>
      <c r="AG4461" s="8"/>
      <c r="AH4461" s="9"/>
      <c r="AI4461" s="8"/>
      <c r="AJ4461" s="8"/>
      <c r="AK4461" s="9"/>
    </row>
    <row r="4462" spans="32:37" x14ac:dyDescent="0.3">
      <c r="AF4462" s="8"/>
      <c r="AG4462" s="8"/>
      <c r="AH4462" s="9"/>
      <c r="AI4462" s="8"/>
      <c r="AJ4462" s="8"/>
      <c r="AK4462" s="9"/>
    </row>
    <row r="4463" spans="32:37" x14ac:dyDescent="0.3">
      <c r="AF4463" s="8"/>
      <c r="AG4463" s="8"/>
      <c r="AH4463" s="9"/>
      <c r="AI4463" s="8"/>
      <c r="AJ4463" s="8"/>
      <c r="AK4463" s="9"/>
    </row>
    <row r="4464" spans="32:37" x14ac:dyDescent="0.3">
      <c r="AF4464" s="8"/>
      <c r="AG4464" s="8"/>
      <c r="AH4464" s="9"/>
      <c r="AI4464" s="8"/>
      <c r="AJ4464" s="8"/>
      <c r="AK4464" s="9"/>
    </row>
    <row r="4465" spans="32:37" x14ac:dyDescent="0.3">
      <c r="AF4465" s="8"/>
      <c r="AG4465" s="8"/>
      <c r="AH4465" s="9"/>
      <c r="AI4465" s="8"/>
      <c r="AJ4465" s="8"/>
      <c r="AK4465" s="9"/>
    </row>
    <row r="4466" spans="32:37" x14ac:dyDescent="0.3">
      <c r="AF4466" s="8"/>
      <c r="AG4466" s="8"/>
      <c r="AH4466" s="9"/>
      <c r="AI4466" s="8"/>
      <c r="AJ4466" s="8"/>
      <c r="AK4466" s="9"/>
    </row>
    <row r="4467" spans="32:37" x14ac:dyDescent="0.3">
      <c r="AF4467" s="8"/>
      <c r="AG4467" s="8"/>
      <c r="AH4467" s="9"/>
      <c r="AI4467" s="8"/>
      <c r="AJ4467" s="8"/>
      <c r="AK4467" s="9"/>
    </row>
    <row r="4468" spans="32:37" x14ac:dyDescent="0.3">
      <c r="AF4468" s="8"/>
      <c r="AG4468" s="8"/>
      <c r="AH4468" s="9"/>
      <c r="AI4468" s="8"/>
      <c r="AJ4468" s="8"/>
      <c r="AK4468" s="9"/>
    </row>
    <row r="4469" spans="32:37" x14ac:dyDescent="0.3">
      <c r="AF4469" s="8"/>
      <c r="AG4469" s="8"/>
      <c r="AH4469" s="9"/>
      <c r="AI4469" s="8"/>
      <c r="AJ4469" s="8"/>
      <c r="AK4469" s="9"/>
    </row>
    <row r="4470" spans="32:37" x14ac:dyDescent="0.3">
      <c r="AF4470" s="8"/>
      <c r="AG4470" s="8"/>
      <c r="AH4470" s="9"/>
      <c r="AI4470" s="8"/>
      <c r="AJ4470" s="8"/>
      <c r="AK4470" s="9"/>
    </row>
    <row r="4471" spans="32:37" x14ac:dyDescent="0.3">
      <c r="AF4471" s="8"/>
      <c r="AG4471" s="8"/>
      <c r="AH4471" s="9"/>
      <c r="AI4471" s="8"/>
      <c r="AJ4471" s="8"/>
      <c r="AK4471" s="9"/>
    </row>
    <row r="4472" spans="32:37" x14ac:dyDescent="0.3">
      <c r="AF4472" s="8"/>
      <c r="AG4472" s="8"/>
      <c r="AH4472" s="9"/>
      <c r="AI4472" s="8"/>
      <c r="AJ4472" s="8"/>
      <c r="AK4472" s="9"/>
    </row>
    <row r="4473" spans="32:37" x14ac:dyDescent="0.3">
      <c r="AF4473" s="8"/>
      <c r="AG4473" s="8"/>
      <c r="AH4473" s="9"/>
      <c r="AI4473" s="8"/>
      <c r="AJ4473" s="8"/>
      <c r="AK4473" s="9"/>
    </row>
    <row r="4474" spans="32:37" x14ac:dyDescent="0.3">
      <c r="AF4474" s="8"/>
      <c r="AG4474" s="8"/>
      <c r="AH4474" s="9"/>
      <c r="AI4474" s="8"/>
      <c r="AJ4474" s="8"/>
      <c r="AK4474" s="9"/>
    </row>
    <row r="4475" spans="32:37" x14ac:dyDescent="0.3">
      <c r="AF4475" s="8"/>
      <c r="AG4475" s="8"/>
      <c r="AH4475" s="9"/>
      <c r="AI4475" s="8"/>
      <c r="AJ4475" s="8"/>
      <c r="AK4475" s="9"/>
    </row>
    <row r="4476" spans="32:37" x14ac:dyDescent="0.3">
      <c r="AF4476" s="8"/>
      <c r="AG4476" s="8"/>
      <c r="AH4476" s="9"/>
      <c r="AI4476" s="8"/>
      <c r="AJ4476" s="8"/>
      <c r="AK4476" s="9"/>
    </row>
    <row r="4477" spans="32:37" x14ac:dyDescent="0.3">
      <c r="AF4477" s="8"/>
      <c r="AG4477" s="8"/>
      <c r="AH4477" s="9"/>
      <c r="AI4477" s="8"/>
      <c r="AJ4477" s="8"/>
      <c r="AK4477" s="9"/>
    </row>
    <row r="4478" spans="32:37" x14ac:dyDescent="0.3">
      <c r="AF4478" s="8"/>
      <c r="AG4478" s="8"/>
      <c r="AH4478" s="9"/>
      <c r="AI4478" s="8"/>
      <c r="AJ4478" s="8"/>
      <c r="AK4478" s="9"/>
    </row>
    <row r="4479" spans="32:37" x14ac:dyDescent="0.3">
      <c r="AF4479" s="8"/>
      <c r="AG4479" s="8"/>
      <c r="AH4479" s="9"/>
      <c r="AI4479" s="8"/>
      <c r="AJ4479" s="8"/>
      <c r="AK4479" s="9"/>
    </row>
    <row r="4480" spans="32:37" x14ac:dyDescent="0.3">
      <c r="AF4480" s="8"/>
      <c r="AG4480" s="8"/>
      <c r="AH4480" s="9"/>
      <c r="AI4480" s="8"/>
      <c r="AJ4480" s="8"/>
      <c r="AK4480" s="9"/>
    </row>
    <row r="4481" spans="32:37" x14ac:dyDescent="0.3">
      <c r="AF4481" s="8"/>
      <c r="AG4481" s="8"/>
      <c r="AH4481" s="9"/>
      <c r="AI4481" s="8"/>
      <c r="AJ4481" s="8"/>
      <c r="AK4481" s="9"/>
    </row>
    <row r="4482" spans="32:37" x14ac:dyDescent="0.3">
      <c r="AF4482" s="8"/>
      <c r="AG4482" s="8"/>
      <c r="AH4482" s="9"/>
      <c r="AI4482" s="8"/>
      <c r="AJ4482" s="8"/>
      <c r="AK4482" s="9"/>
    </row>
    <row r="4483" spans="32:37" x14ac:dyDescent="0.3">
      <c r="AF4483" s="8"/>
      <c r="AG4483" s="8"/>
      <c r="AH4483" s="9"/>
      <c r="AI4483" s="8"/>
      <c r="AJ4483" s="8"/>
      <c r="AK4483" s="9"/>
    </row>
    <row r="4484" spans="32:37" x14ac:dyDescent="0.3">
      <c r="AF4484" s="8"/>
      <c r="AG4484" s="8"/>
      <c r="AH4484" s="9"/>
      <c r="AI4484" s="8"/>
      <c r="AJ4484" s="8"/>
      <c r="AK4484" s="9"/>
    </row>
    <row r="4485" spans="32:37" x14ac:dyDescent="0.3">
      <c r="AF4485" s="8"/>
      <c r="AG4485" s="8"/>
      <c r="AH4485" s="9"/>
      <c r="AI4485" s="8"/>
      <c r="AJ4485" s="8"/>
      <c r="AK4485" s="9"/>
    </row>
    <row r="4486" spans="32:37" x14ac:dyDescent="0.3">
      <c r="AF4486" s="8"/>
      <c r="AG4486" s="8"/>
      <c r="AH4486" s="9"/>
      <c r="AI4486" s="8"/>
      <c r="AJ4486" s="8"/>
      <c r="AK4486" s="9"/>
    </row>
    <row r="4487" spans="32:37" x14ac:dyDescent="0.3">
      <c r="AF4487" s="8"/>
      <c r="AG4487" s="8"/>
      <c r="AH4487" s="9"/>
      <c r="AI4487" s="8"/>
      <c r="AJ4487" s="8"/>
      <c r="AK4487" s="9"/>
    </row>
    <row r="4488" spans="32:37" x14ac:dyDescent="0.3">
      <c r="AF4488" s="8"/>
      <c r="AG4488" s="8"/>
      <c r="AH4488" s="9"/>
      <c r="AI4488" s="8"/>
      <c r="AJ4488" s="8"/>
      <c r="AK4488" s="9"/>
    </row>
    <row r="4489" spans="32:37" x14ac:dyDescent="0.3">
      <c r="AF4489" s="8"/>
      <c r="AG4489" s="8"/>
      <c r="AH4489" s="9"/>
      <c r="AI4489" s="8"/>
      <c r="AJ4489" s="8"/>
      <c r="AK4489" s="9"/>
    </row>
    <row r="4490" spans="32:37" x14ac:dyDescent="0.3">
      <c r="AF4490" s="8"/>
      <c r="AG4490" s="8"/>
      <c r="AH4490" s="9"/>
      <c r="AI4490" s="8"/>
      <c r="AJ4490" s="8"/>
      <c r="AK4490" s="9"/>
    </row>
    <row r="4491" spans="32:37" x14ac:dyDescent="0.3">
      <c r="AF4491" s="8"/>
      <c r="AG4491" s="8"/>
      <c r="AH4491" s="9"/>
      <c r="AI4491" s="8"/>
      <c r="AJ4491" s="8"/>
      <c r="AK4491" s="9"/>
    </row>
    <row r="4492" spans="32:37" x14ac:dyDescent="0.3">
      <c r="AF4492" s="8"/>
      <c r="AG4492" s="8"/>
      <c r="AH4492" s="9"/>
      <c r="AI4492" s="8"/>
      <c r="AJ4492" s="8"/>
      <c r="AK4492" s="9"/>
    </row>
    <row r="4493" spans="32:37" x14ac:dyDescent="0.3">
      <c r="AF4493" s="8"/>
      <c r="AG4493" s="8"/>
      <c r="AH4493" s="9"/>
      <c r="AI4493" s="8"/>
      <c r="AJ4493" s="8"/>
      <c r="AK4493" s="9"/>
    </row>
    <row r="4494" spans="32:37" x14ac:dyDescent="0.3">
      <c r="AF4494" s="8"/>
      <c r="AG4494" s="8"/>
      <c r="AH4494" s="9"/>
      <c r="AI4494" s="8"/>
      <c r="AJ4494" s="8"/>
      <c r="AK4494" s="9"/>
    </row>
    <row r="4495" spans="32:37" x14ac:dyDescent="0.3">
      <c r="AF4495" s="8"/>
      <c r="AG4495" s="8"/>
      <c r="AH4495" s="9"/>
      <c r="AI4495" s="8"/>
      <c r="AJ4495" s="8"/>
      <c r="AK4495" s="9"/>
    </row>
    <row r="4496" spans="32:37" x14ac:dyDescent="0.3">
      <c r="AF4496" s="8"/>
      <c r="AG4496" s="8"/>
      <c r="AH4496" s="9"/>
      <c r="AI4496" s="8"/>
      <c r="AJ4496" s="8"/>
      <c r="AK4496" s="9"/>
    </row>
    <row r="4497" spans="32:37" x14ac:dyDescent="0.3">
      <c r="AF4497" s="8"/>
      <c r="AG4497" s="8"/>
      <c r="AH4497" s="9"/>
      <c r="AI4497" s="8"/>
      <c r="AJ4497" s="8"/>
      <c r="AK4497" s="9"/>
    </row>
    <row r="4498" spans="32:37" x14ac:dyDescent="0.3">
      <c r="AF4498" s="8"/>
      <c r="AG4498" s="8"/>
      <c r="AH4498" s="9"/>
      <c r="AI4498" s="8"/>
      <c r="AJ4498" s="8"/>
      <c r="AK4498" s="9"/>
    </row>
    <row r="4499" spans="32:37" x14ac:dyDescent="0.3">
      <c r="AF4499" s="8"/>
      <c r="AG4499" s="8"/>
      <c r="AH4499" s="9"/>
      <c r="AI4499" s="8"/>
      <c r="AJ4499" s="8"/>
      <c r="AK4499" s="9"/>
    </row>
    <row r="4500" spans="32:37" x14ac:dyDescent="0.3">
      <c r="AF4500" s="8"/>
      <c r="AG4500" s="8"/>
      <c r="AH4500" s="9"/>
      <c r="AI4500" s="8"/>
      <c r="AJ4500" s="8"/>
      <c r="AK4500" s="9"/>
    </row>
    <row r="4501" spans="32:37" x14ac:dyDescent="0.3">
      <c r="AF4501" s="8"/>
      <c r="AG4501" s="8"/>
      <c r="AH4501" s="9"/>
      <c r="AI4501" s="8"/>
      <c r="AJ4501" s="8"/>
      <c r="AK4501" s="9"/>
    </row>
    <row r="4502" spans="32:37" x14ac:dyDescent="0.3">
      <c r="AF4502" s="8"/>
      <c r="AG4502" s="8"/>
      <c r="AH4502" s="9"/>
      <c r="AI4502" s="8"/>
      <c r="AJ4502" s="8"/>
      <c r="AK4502" s="9"/>
    </row>
    <row r="4503" spans="32:37" x14ac:dyDescent="0.3">
      <c r="AF4503" s="8"/>
      <c r="AG4503" s="8"/>
      <c r="AH4503" s="9"/>
      <c r="AI4503" s="8"/>
      <c r="AJ4503" s="8"/>
      <c r="AK4503" s="9"/>
    </row>
    <row r="4504" spans="32:37" x14ac:dyDescent="0.3">
      <c r="AF4504" s="8"/>
      <c r="AG4504" s="8"/>
      <c r="AH4504" s="9"/>
      <c r="AI4504" s="8"/>
      <c r="AJ4504" s="8"/>
      <c r="AK4504" s="9"/>
    </row>
    <row r="4505" spans="32:37" x14ac:dyDescent="0.3">
      <c r="AF4505" s="8"/>
      <c r="AG4505" s="8"/>
      <c r="AH4505" s="9"/>
      <c r="AI4505" s="8"/>
      <c r="AJ4505" s="8"/>
      <c r="AK4505" s="9"/>
    </row>
    <row r="4506" spans="32:37" x14ac:dyDescent="0.3">
      <c r="AF4506" s="8"/>
      <c r="AG4506" s="8"/>
      <c r="AH4506" s="9"/>
      <c r="AI4506" s="8"/>
      <c r="AJ4506" s="8"/>
      <c r="AK4506" s="9"/>
    </row>
    <row r="4507" spans="32:37" x14ac:dyDescent="0.3">
      <c r="AF4507" s="8"/>
      <c r="AG4507" s="8"/>
      <c r="AH4507" s="9"/>
      <c r="AI4507" s="8"/>
      <c r="AJ4507" s="8"/>
      <c r="AK4507" s="9"/>
    </row>
    <row r="4508" spans="32:37" x14ac:dyDescent="0.3">
      <c r="AF4508" s="8"/>
      <c r="AG4508" s="8"/>
      <c r="AH4508" s="9"/>
      <c r="AI4508" s="8"/>
      <c r="AJ4508" s="8"/>
      <c r="AK4508" s="9"/>
    </row>
    <row r="4509" spans="32:37" x14ac:dyDescent="0.3">
      <c r="AF4509" s="8"/>
      <c r="AG4509" s="8"/>
      <c r="AH4509" s="9"/>
      <c r="AI4509" s="8"/>
      <c r="AJ4509" s="8"/>
      <c r="AK4509" s="9"/>
    </row>
    <row r="4510" spans="32:37" x14ac:dyDescent="0.3">
      <c r="AF4510" s="8"/>
      <c r="AG4510" s="8"/>
      <c r="AH4510" s="9"/>
      <c r="AI4510" s="8"/>
      <c r="AJ4510" s="8"/>
      <c r="AK4510" s="9"/>
    </row>
    <row r="4511" spans="32:37" x14ac:dyDescent="0.3">
      <c r="AF4511" s="8"/>
      <c r="AG4511" s="8"/>
      <c r="AH4511" s="9"/>
      <c r="AI4511" s="8"/>
      <c r="AJ4511" s="8"/>
      <c r="AK4511" s="9"/>
    </row>
    <row r="4512" spans="32:37" x14ac:dyDescent="0.3">
      <c r="AF4512" s="8"/>
      <c r="AG4512" s="8"/>
      <c r="AH4512" s="9"/>
      <c r="AI4512" s="8"/>
      <c r="AJ4512" s="8"/>
      <c r="AK4512" s="9"/>
    </row>
    <row r="4513" spans="32:37" x14ac:dyDescent="0.3">
      <c r="AF4513" s="8"/>
      <c r="AG4513" s="8"/>
      <c r="AH4513" s="9"/>
      <c r="AI4513" s="8"/>
      <c r="AJ4513" s="8"/>
      <c r="AK4513" s="9"/>
    </row>
    <row r="4514" spans="32:37" x14ac:dyDescent="0.3">
      <c r="AF4514" s="8"/>
      <c r="AG4514" s="8"/>
      <c r="AH4514" s="9"/>
      <c r="AI4514" s="8"/>
      <c r="AJ4514" s="8"/>
      <c r="AK4514" s="9"/>
    </row>
    <row r="4515" spans="32:37" x14ac:dyDescent="0.3">
      <c r="AF4515" s="8"/>
      <c r="AG4515" s="8"/>
      <c r="AH4515" s="9"/>
      <c r="AI4515" s="8"/>
      <c r="AJ4515" s="8"/>
      <c r="AK4515" s="9"/>
    </row>
    <row r="4516" spans="32:37" x14ac:dyDescent="0.3">
      <c r="AF4516" s="8"/>
      <c r="AG4516" s="8"/>
      <c r="AH4516" s="9"/>
      <c r="AI4516" s="8"/>
      <c r="AJ4516" s="8"/>
      <c r="AK4516" s="9"/>
    </row>
    <row r="4517" spans="32:37" x14ac:dyDescent="0.3">
      <c r="AF4517" s="8"/>
      <c r="AG4517" s="8"/>
      <c r="AH4517" s="9"/>
      <c r="AI4517" s="8"/>
      <c r="AJ4517" s="8"/>
      <c r="AK4517" s="9"/>
    </row>
    <row r="4518" spans="32:37" x14ac:dyDescent="0.3">
      <c r="AF4518" s="8"/>
      <c r="AG4518" s="8"/>
      <c r="AH4518" s="9"/>
      <c r="AI4518" s="8"/>
      <c r="AJ4518" s="8"/>
      <c r="AK4518" s="9"/>
    </row>
    <row r="4519" spans="32:37" x14ac:dyDescent="0.3">
      <c r="AF4519" s="8"/>
      <c r="AG4519" s="8"/>
      <c r="AH4519" s="9"/>
      <c r="AI4519" s="8"/>
      <c r="AJ4519" s="8"/>
      <c r="AK4519" s="9"/>
    </row>
    <row r="4520" spans="32:37" x14ac:dyDescent="0.3">
      <c r="AF4520" s="8"/>
      <c r="AG4520" s="8"/>
      <c r="AH4520" s="9"/>
      <c r="AI4520" s="8"/>
      <c r="AJ4520" s="8"/>
      <c r="AK4520" s="9"/>
    </row>
    <row r="4521" spans="32:37" x14ac:dyDescent="0.3">
      <c r="AF4521" s="8"/>
      <c r="AG4521" s="8"/>
      <c r="AH4521" s="9"/>
      <c r="AI4521" s="8"/>
      <c r="AJ4521" s="8"/>
      <c r="AK4521" s="9"/>
    </row>
    <row r="4522" spans="32:37" x14ac:dyDescent="0.3">
      <c r="AF4522" s="8"/>
      <c r="AG4522" s="8"/>
      <c r="AH4522" s="9"/>
      <c r="AI4522" s="8"/>
      <c r="AJ4522" s="8"/>
      <c r="AK4522" s="9"/>
    </row>
    <row r="4523" spans="32:37" x14ac:dyDescent="0.3">
      <c r="AF4523" s="8"/>
      <c r="AG4523" s="8"/>
      <c r="AH4523" s="9"/>
      <c r="AI4523" s="8"/>
      <c r="AJ4523" s="8"/>
      <c r="AK4523" s="9"/>
    </row>
    <row r="4524" spans="32:37" x14ac:dyDescent="0.3">
      <c r="AF4524" s="8"/>
      <c r="AG4524" s="8"/>
      <c r="AH4524" s="9"/>
      <c r="AI4524" s="8"/>
      <c r="AJ4524" s="8"/>
      <c r="AK4524" s="9"/>
    </row>
    <row r="4525" spans="32:37" x14ac:dyDescent="0.3">
      <c r="AF4525" s="8"/>
      <c r="AG4525" s="8"/>
      <c r="AH4525" s="9"/>
      <c r="AI4525" s="8"/>
      <c r="AJ4525" s="8"/>
      <c r="AK4525" s="9"/>
    </row>
    <row r="4526" spans="32:37" x14ac:dyDescent="0.3">
      <c r="AF4526" s="8"/>
      <c r="AG4526" s="8"/>
      <c r="AH4526" s="9"/>
      <c r="AI4526" s="8"/>
      <c r="AJ4526" s="8"/>
      <c r="AK4526" s="9"/>
    </row>
    <row r="4527" spans="32:37" x14ac:dyDescent="0.3">
      <c r="AF4527" s="8"/>
      <c r="AG4527" s="8"/>
      <c r="AH4527" s="9"/>
      <c r="AI4527" s="8"/>
      <c r="AJ4527" s="8"/>
      <c r="AK4527" s="9"/>
    </row>
    <row r="4528" spans="32:37" x14ac:dyDescent="0.3">
      <c r="AF4528" s="8"/>
      <c r="AG4528" s="8"/>
      <c r="AH4528" s="9"/>
      <c r="AI4528" s="8"/>
      <c r="AJ4528" s="8"/>
      <c r="AK4528" s="9"/>
    </row>
    <row r="4529" spans="32:37" x14ac:dyDescent="0.3">
      <c r="AF4529" s="8"/>
      <c r="AG4529" s="8"/>
      <c r="AH4529" s="9"/>
      <c r="AI4529" s="8"/>
      <c r="AJ4529" s="8"/>
      <c r="AK4529" s="9"/>
    </row>
    <row r="4530" spans="32:37" x14ac:dyDescent="0.3">
      <c r="AF4530" s="8"/>
      <c r="AG4530" s="8"/>
      <c r="AH4530" s="9"/>
      <c r="AI4530" s="8"/>
      <c r="AJ4530" s="8"/>
      <c r="AK4530" s="9"/>
    </row>
    <row r="4531" spans="32:37" x14ac:dyDescent="0.3">
      <c r="AF4531" s="8"/>
      <c r="AG4531" s="8"/>
      <c r="AH4531" s="9"/>
      <c r="AI4531" s="8"/>
      <c r="AJ4531" s="8"/>
      <c r="AK4531" s="9"/>
    </row>
    <row r="4532" spans="32:37" x14ac:dyDescent="0.3">
      <c r="AF4532" s="8"/>
      <c r="AG4532" s="8"/>
      <c r="AH4532" s="9"/>
      <c r="AI4532" s="8"/>
      <c r="AJ4532" s="8"/>
      <c r="AK4532" s="9"/>
    </row>
    <row r="4533" spans="32:37" x14ac:dyDescent="0.3">
      <c r="AF4533" s="8"/>
      <c r="AG4533" s="8"/>
      <c r="AH4533" s="9"/>
      <c r="AI4533" s="8"/>
      <c r="AJ4533" s="8"/>
      <c r="AK4533" s="9"/>
    </row>
    <row r="4534" spans="32:37" x14ac:dyDescent="0.3">
      <c r="AF4534" s="8"/>
      <c r="AG4534" s="8"/>
      <c r="AH4534" s="9"/>
      <c r="AI4534" s="8"/>
      <c r="AJ4534" s="8"/>
      <c r="AK4534" s="9"/>
    </row>
    <row r="4535" spans="32:37" x14ac:dyDescent="0.3">
      <c r="AF4535" s="8"/>
      <c r="AG4535" s="8"/>
      <c r="AH4535" s="9"/>
      <c r="AI4535" s="8"/>
      <c r="AJ4535" s="8"/>
      <c r="AK4535" s="9"/>
    </row>
    <row r="4536" spans="32:37" x14ac:dyDescent="0.3">
      <c r="AF4536" s="8"/>
      <c r="AG4536" s="8"/>
      <c r="AH4536" s="9"/>
      <c r="AI4536" s="8"/>
      <c r="AJ4536" s="8"/>
      <c r="AK4536" s="9"/>
    </row>
    <row r="4537" spans="32:37" x14ac:dyDescent="0.3">
      <c r="AF4537" s="8"/>
      <c r="AG4537" s="8"/>
      <c r="AH4537" s="9"/>
      <c r="AI4537" s="8"/>
      <c r="AJ4537" s="8"/>
      <c r="AK4537" s="9"/>
    </row>
    <row r="4538" spans="32:37" x14ac:dyDescent="0.3">
      <c r="AF4538" s="8"/>
      <c r="AG4538" s="8"/>
      <c r="AH4538" s="9"/>
      <c r="AI4538" s="8"/>
      <c r="AJ4538" s="8"/>
      <c r="AK4538" s="9"/>
    </row>
    <row r="4539" spans="32:37" x14ac:dyDescent="0.3">
      <c r="AF4539" s="8"/>
      <c r="AG4539" s="8"/>
      <c r="AH4539" s="9"/>
      <c r="AI4539" s="8"/>
      <c r="AJ4539" s="8"/>
      <c r="AK4539" s="9"/>
    </row>
    <row r="4540" spans="32:37" x14ac:dyDescent="0.3">
      <c r="AF4540" s="8"/>
      <c r="AG4540" s="8"/>
      <c r="AH4540" s="9"/>
      <c r="AI4540" s="8"/>
      <c r="AJ4540" s="8"/>
      <c r="AK4540" s="9"/>
    </row>
    <row r="4541" spans="32:37" x14ac:dyDescent="0.3">
      <c r="AF4541" s="8"/>
      <c r="AG4541" s="8"/>
      <c r="AH4541" s="9"/>
      <c r="AI4541" s="8"/>
      <c r="AJ4541" s="8"/>
      <c r="AK4541" s="9"/>
    </row>
    <row r="4542" spans="32:37" x14ac:dyDescent="0.3">
      <c r="AF4542" s="8"/>
      <c r="AG4542" s="8"/>
      <c r="AH4542" s="9"/>
      <c r="AI4542" s="8"/>
      <c r="AJ4542" s="8"/>
      <c r="AK4542" s="9"/>
    </row>
    <row r="4543" spans="32:37" x14ac:dyDescent="0.3">
      <c r="AF4543" s="8"/>
      <c r="AG4543" s="8"/>
      <c r="AH4543" s="9"/>
      <c r="AI4543" s="8"/>
      <c r="AJ4543" s="8"/>
      <c r="AK4543" s="9"/>
    </row>
    <row r="4544" spans="32:37" x14ac:dyDescent="0.3">
      <c r="AF4544" s="8"/>
      <c r="AG4544" s="8"/>
      <c r="AH4544" s="9"/>
      <c r="AI4544" s="8"/>
      <c r="AJ4544" s="8"/>
      <c r="AK4544" s="9"/>
    </row>
    <row r="4545" spans="32:37" x14ac:dyDescent="0.3">
      <c r="AF4545" s="8"/>
      <c r="AG4545" s="8"/>
      <c r="AH4545" s="9"/>
      <c r="AI4545" s="8"/>
      <c r="AJ4545" s="8"/>
      <c r="AK4545" s="9"/>
    </row>
    <row r="4546" spans="32:37" x14ac:dyDescent="0.3">
      <c r="AF4546" s="8"/>
      <c r="AG4546" s="8"/>
      <c r="AH4546" s="9"/>
      <c r="AI4546" s="8"/>
      <c r="AJ4546" s="8"/>
      <c r="AK4546" s="9"/>
    </row>
    <row r="4547" spans="32:37" x14ac:dyDescent="0.3">
      <c r="AF4547" s="8"/>
      <c r="AG4547" s="8"/>
      <c r="AH4547" s="9"/>
      <c r="AI4547" s="8"/>
      <c r="AJ4547" s="8"/>
      <c r="AK4547" s="9"/>
    </row>
    <row r="4548" spans="32:37" x14ac:dyDescent="0.3">
      <c r="AF4548" s="8"/>
      <c r="AG4548" s="8"/>
      <c r="AH4548" s="9"/>
      <c r="AI4548" s="8"/>
      <c r="AJ4548" s="8"/>
      <c r="AK4548" s="9"/>
    </row>
    <row r="4549" spans="32:37" x14ac:dyDescent="0.3">
      <c r="AF4549" s="8"/>
      <c r="AG4549" s="8"/>
      <c r="AH4549" s="9"/>
      <c r="AI4549" s="8"/>
      <c r="AJ4549" s="8"/>
      <c r="AK4549" s="9"/>
    </row>
    <row r="4550" spans="32:37" x14ac:dyDescent="0.3">
      <c r="AF4550" s="8"/>
      <c r="AG4550" s="8"/>
      <c r="AH4550" s="9"/>
      <c r="AI4550" s="8"/>
      <c r="AJ4550" s="8"/>
      <c r="AK4550" s="9"/>
    </row>
    <row r="4551" spans="32:37" x14ac:dyDescent="0.3">
      <c r="AF4551" s="8"/>
      <c r="AG4551" s="8"/>
      <c r="AH4551" s="9"/>
      <c r="AI4551" s="8"/>
      <c r="AJ4551" s="8"/>
      <c r="AK4551" s="9"/>
    </row>
    <row r="4552" spans="32:37" x14ac:dyDescent="0.3">
      <c r="AF4552" s="8"/>
      <c r="AG4552" s="8"/>
      <c r="AH4552" s="9"/>
      <c r="AI4552" s="8"/>
      <c r="AJ4552" s="8"/>
      <c r="AK4552" s="9"/>
    </row>
    <row r="4553" spans="32:37" x14ac:dyDescent="0.3">
      <c r="AF4553" s="8"/>
      <c r="AG4553" s="8"/>
      <c r="AH4553" s="9"/>
      <c r="AI4553" s="8"/>
      <c r="AJ4553" s="8"/>
      <c r="AK4553" s="9"/>
    </row>
    <row r="4554" spans="32:37" x14ac:dyDescent="0.3">
      <c r="AF4554" s="8"/>
      <c r="AG4554" s="8"/>
      <c r="AH4554" s="9"/>
      <c r="AI4554" s="8"/>
      <c r="AJ4554" s="8"/>
      <c r="AK4554" s="9"/>
    </row>
    <row r="4555" spans="32:37" x14ac:dyDescent="0.3">
      <c r="AF4555" s="8"/>
      <c r="AG4555" s="8"/>
      <c r="AH4555" s="9"/>
      <c r="AI4555" s="8"/>
      <c r="AJ4555" s="8"/>
      <c r="AK4555" s="9"/>
    </row>
    <row r="4556" spans="32:37" x14ac:dyDescent="0.3">
      <c r="AF4556" s="8"/>
      <c r="AG4556" s="8"/>
      <c r="AH4556" s="9"/>
      <c r="AI4556" s="8"/>
      <c r="AJ4556" s="8"/>
      <c r="AK4556" s="9"/>
    </row>
    <row r="4557" spans="32:37" x14ac:dyDescent="0.3">
      <c r="AF4557" s="8"/>
      <c r="AG4557" s="8"/>
      <c r="AH4557" s="9"/>
      <c r="AI4557" s="8"/>
      <c r="AJ4557" s="8"/>
      <c r="AK4557" s="9"/>
    </row>
    <row r="4558" spans="32:37" x14ac:dyDescent="0.3">
      <c r="AF4558" s="8"/>
      <c r="AG4558" s="8"/>
      <c r="AH4558" s="9"/>
      <c r="AI4558" s="8"/>
      <c r="AJ4558" s="8"/>
      <c r="AK4558" s="9"/>
    </row>
    <row r="4559" spans="32:37" x14ac:dyDescent="0.3">
      <c r="AF4559" s="8"/>
      <c r="AG4559" s="8"/>
      <c r="AH4559" s="9"/>
      <c r="AI4559" s="8"/>
      <c r="AJ4559" s="8"/>
      <c r="AK4559" s="9"/>
    </row>
    <row r="4560" spans="32:37" x14ac:dyDescent="0.3">
      <c r="AF4560" s="8"/>
      <c r="AG4560" s="8"/>
      <c r="AH4560" s="9"/>
      <c r="AI4560" s="8"/>
      <c r="AJ4560" s="8"/>
      <c r="AK4560" s="9"/>
    </row>
    <row r="4561" spans="32:37" x14ac:dyDescent="0.3">
      <c r="AF4561" s="8"/>
      <c r="AG4561" s="8"/>
      <c r="AH4561" s="9"/>
      <c r="AI4561" s="8"/>
      <c r="AJ4561" s="8"/>
      <c r="AK4561" s="9"/>
    </row>
    <row r="4562" spans="32:37" x14ac:dyDescent="0.3">
      <c r="AF4562" s="8"/>
      <c r="AG4562" s="8"/>
      <c r="AH4562" s="9"/>
      <c r="AI4562" s="8"/>
      <c r="AJ4562" s="8"/>
      <c r="AK4562" s="9"/>
    </row>
    <row r="4563" spans="32:37" x14ac:dyDescent="0.3">
      <c r="AF4563" s="8"/>
      <c r="AG4563" s="8"/>
      <c r="AH4563" s="9"/>
      <c r="AI4563" s="8"/>
      <c r="AJ4563" s="8"/>
      <c r="AK4563" s="9"/>
    </row>
    <row r="4564" spans="32:37" x14ac:dyDescent="0.3">
      <c r="AF4564" s="8"/>
      <c r="AG4564" s="8"/>
      <c r="AH4564" s="9"/>
      <c r="AI4564" s="8"/>
      <c r="AJ4564" s="8"/>
      <c r="AK4564" s="9"/>
    </row>
    <row r="4565" spans="32:37" x14ac:dyDescent="0.3">
      <c r="AF4565" s="8"/>
      <c r="AG4565" s="8"/>
      <c r="AH4565" s="9"/>
      <c r="AI4565" s="8"/>
      <c r="AJ4565" s="8"/>
      <c r="AK4565" s="9"/>
    </row>
    <row r="4566" spans="32:37" x14ac:dyDescent="0.3">
      <c r="AF4566" s="8"/>
      <c r="AG4566" s="8"/>
      <c r="AH4566" s="9"/>
      <c r="AI4566" s="8"/>
      <c r="AJ4566" s="8"/>
      <c r="AK4566" s="9"/>
    </row>
    <row r="4567" spans="32:37" x14ac:dyDescent="0.3">
      <c r="AF4567" s="8"/>
      <c r="AG4567" s="8"/>
      <c r="AH4567" s="9"/>
      <c r="AI4567" s="8"/>
      <c r="AJ4567" s="8"/>
      <c r="AK4567" s="9"/>
    </row>
    <row r="4568" spans="32:37" x14ac:dyDescent="0.3">
      <c r="AF4568" s="8"/>
      <c r="AG4568" s="8"/>
      <c r="AH4568" s="9"/>
      <c r="AI4568" s="8"/>
      <c r="AJ4568" s="8"/>
      <c r="AK4568" s="9"/>
    </row>
    <row r="4569" spans="32:37" x14ac:dyDescent="0.3">
      <c r="AF4569" s="8"/>
      <c r="AG4569" s="8"/>
      <c r="AH4569" s="9"/>
      <c r="AI4569" s="8"/>
      <c r="AJ4569" s="8"/>
      <c r="AK4569" s="9"/>
    </row>
    <row r="4570" spans="32:37" x14ac:dyDescent="0.3">
      <c r="AF4570" s="8"/>
      <c r="AG4570" s="8"/>
      <c r="AH4570" s="9"/>
      <c r="AI4570" s="8"/>
      <c r="AJ4570" s="8"/>
      <c r="AK4570" s="9"/>
    </row>
    <row r="4571" spans="32:37" x14ac:dyDescent="0.3">
      <c r="AF4571" s="8"/>
      <c r="AG4571" s="8"/>
      <c r="AH4571" s="9"/>
      <c r="AI4571" s="8"/>
      <c r="AJ4571" s="8"/>
      <c r="AK4571" s="9"/>
    </row>
    <row r="4572" spans="32:37" x14ac:dyDescent="0.3">
      <c r="AF4572" s="8"/>
      <c r="AG4572" s="8"/>
      <c r="AH4572" s="9"/>
      <c r="AI4572" s="8"/>
      <c r="AJ4572" s="8"/>
      <c r="AK4572" s="9"/>
    </row>
    <row r="4573" spans="32:37" x14ac:dyDescent="0.3">
      <c r="AF4573" s="8"/>
      <c r="AG4573" s="8"/>
      <c r="AH4573" s="9"/>
      <c r="AI4573" s="8"/>
      <c r="AJ4573" s="8"/>
      <c r="AK4573" s="9"/>
    </row>
    <row r="4574" spans="32:37" x14ac:dyDescent="0.3">
      <c r="AF4574" s="8"/>
      <c r="AG4574" s="8"/>
      <c r="AH4574" s="9"/>
      <c r="AI4574" s="8"/>
      <c r="AJ4574" s="8"/>
      <c r="AK4574" s="9"/>
    </row>
    <row r="4575" spans="32:37" x14ac:dyDescent="0.3">
      <c r="AF4575" s="8"/>
      <c r="AG4575" s="8"/>
      <c r="AH4575" s="9"/>
      <c r="AI4575" s="8"/>
      <c r="AJ4575" s="8"/>
      <c r="AK4575" s="9"/>
    </row>
    <row r="4576" spans="32:37" x14ac:dyDescent="0.3">
      <c r="AF4576" s="8"/>
      <c r="AG4576" s="8"/>
      <c r="AH4576" s="9"/>
      <c r="AI4576" s="8"/>
      <c r="AJ4576" s="8"/>
      <c r="AK4576" s="9"/>
    </row>
    <row r="4577" spans="32:37" x14ac:dyDescent="0.3">
      <c r="AF4577" s="8"/>
      <c r="AG4577" s="8"/>
      <c r="AH4577" s="9"/>
      <c r="AI4577" s="8"/>
      <c r="AJ4577" s="8"/>
      <c r="AK4577" s="9"/>
    </row>
    <row r="4578" spans="32:37" x14ac:dyDescent="0.3">
      <c r="AF4578" s="8"/>
      <c r="AG4578" s="8"/>
      <c r="AH4578" s="9"/>
      <c r="AI4578" s="8"/>
      <c r="AJ4578" s="8"/>
      <c r="AK4578" s="9"/>
    </row>
    <row r="4579" spans="32:37" x14ac:dyDescent="0.3">
      <c r="AF4579" s="8"/>
      <c r="AG4579" s="8"/>
      <c r="AH4579" s="9"/>
      <c r="AI4579" s="8"/>
      <c r="AJ4579" s="8"/>
      <c r="AK4579" s="9"/>
    </row>
    <row r="4580" spans="32:37" x14ac:dyDescent="0.3">
      <c r="AF4580" s="8"/>
      <c r="AG4580" s="8"/>
      <c r="AH4580" s="9"/>
      <c r="AI4580" s="8"/>
      <c r="AJ4580" s="8"/>
      <c r="AK4580" s="9"/>
    </row>
    <row r="4581" spans="32:37" x14ac:dyDescent="0.3">
      <c r="AF4581" s="8"/>
      <c r="AG4581" s="8"/>
      <c r="AH4581" s="9"/>
      <c r="AI4581" s="8"/>
      <c r="AJ4581" s="8"/>
      <c r="AK4581" s="9"/>
    </row>
    <row r="4582" spans="32:37" x14ac:dyDescent="0.3">
      <c r="AF4582" s="8"/>
      <c r="AG4582" s="8"/>
      <c r="AH4582" s="9"/>
      <c r="AI4582" s="8"/>
      <c r="AJ4582" s="8"/>
      <c r="AK4582" s="9"/>
    </row>
    <row r="4583" spans="32:37" x14ac:dyDescent="0.3">
      <c r="AF4583" s="8"/>
      <c r="AG4583" s="8"/>
      <c r="AH4583" s="9"/>
      <c r="AI4583" s="8"/>
      <c r="AJ4583" s="8"/>
      <c r="AK4583" s="9"/>
    </row>
    <row r="4584" spans="32:37" x14ac:dyDescent="0.3">
      <c r="AF4584" s="8"/>
      <c r="AG4584" s="8"/>
      <c r="AH4584" s="9"/>
      <c r="AI4584" s="8"/>
      <c r="AJ4584" s="8"/>
      <c r="AK4584" s="9"/>
    </row>
    <row r="4585" spans="32:37" x14ac:dyDescent="0.3">
      <c r="AF4585" s="8"/>
      <c r="AG4585" s="8"/>
      <c r="AH4585" s="9"/>
      <c r="AI4585" s="8"/>
      <c r="AJ4585" s="8"/>
      <c r="AK4585" s="9"/>
    </row>
    <row r="4586" spans="32:37" x14ac:dyDescent="0.3">
      <c r="AF4586" s="8"/>
      <c r="AG4586" s="8"/>
      <c r="AH4586" s="9"/>
      <c r="AI4586" s="8"/>
      <c r="AJ4586" s="8"/>
      <c r="AK4586" s="9"/>
    </row>
    <row r="4587" spans="32:37" x14ac:dyDescent="0.3">
      <c r="AF4587" s="8"/>
      <c r="AG4587" s="8"/>
      <c r="AH4587" s="9"/>
      <c r="AI4587" s="8"/>
      <c r="AJ4587" s="8"/>
      <c r="AK4587" s="9"/>
    </row>
    <row r="4588" spans="32:37" x14ac:dyDescent="0.3">
      <c r="AF4588" s="8"/>
      <c r="AG4588" s="8"/>
      <c r="AH4588" s="9"/>
      <c r="AI4588" s="8"/>
      <c r="AJ4588" s="8"/>
      <c r="AK4588" s="9"/>
    </row>
    <row r="4589" spans="32:37" x14ac:dyDescent="0.3">
      <c r="AF4589" s="8"/>
      <c r="AG4589" s="8"/>
      <c r="AH4589" s="9"/>
      <c r="AI4589" s="8"/>
      <c r="AJ4589" s="8"/>
      <c r="AK4589" s="9"/>
    </row>
    <row r="4590" spans="32:37" x14ac:dyDescent="0.3">
      <c r="AF4590" s="8"/>
      <c r="AG4590" s="8"/>
      <c r="AH4590" s="9"/>
      <c r="AI4590" s="8"/>
      <c r="AJ4590" s="8"/>
      <c r="AK4590" s="9"/>
    </row>
    <row r="4591" spans="32:37" x14ac:dyDescent="0.3">
      <c r="AF4591" s="8"/>
      <c r="AG4591" s="8"/>
      <c r="AH4591" s="9"/>
      <c r="AI4591" s="8"/>
      <c r="AJ4591" s="8"/>
      <c r="AK4591" s="9"/>
    </row>
    <row r="4592" spans="32:37" x14ac:dyDescent="0.3">
      <c r="AF4592" s="8"/>
      <c r="AG4592" s="8"/>
      <c r="AH4592" s="9"/>
      <c r="AI4592" s="8"/>
      <c r="AJ4592" s="8"/>
      <c r="AK4592" s="9"/>
    </row>
    <row r="4593" spans="32:37" x14ac:dyDescent="0.3">
      <c r="AF4593" s="8"/>
      <c r="AG4593" s="8"/>
      <c r="AH4593" s="9"/>
      <c r="AI4593" s="8"/>
      <c r="AJ4593" s="8"/>
      <c r="AK4593" s="9"/>
    </row>
    <row r="4594" spans="32:37" x14ac:dyDescent="0.3">
      <c r="AF4594" s="8"/>
      <c r="AG4594" s="8"/>
      <c r="AH4594" s="9"/>
      <c r="AI4594" s="8"/>
      <c r="AJ4594" s="8"/>
      <c r="AK4594" s="9"/>
    </row>
    <row r="4595" spans="32:37" x14ac:dyDescent="0.3">
      <c r="AF4595" s="8"/>
      <c r="AG4595" s="8"/>
      <c r="AH4595" s="9"/>
      <c r="AI4595" s="8"/>
      <c r="AJ4595" s="8"/>
      <c r="AK4595" s="9"/>
    </row>
    <row r="4596" spans="32:37" x14ac:dyDescent="0.3">
      <c r="AF4596" s="8"/>
      <c r="AG4596" s="8"/>
      <c r="AH4596" s="9"/>
      <c r="AI4596" s="8"/>
      <c r="AJ4596" s="8"/>
      <c r="AK4596" s="9"/>
    </row>
    <row r="4597" spans="32:37" x14ac:dyDescent="0.3">
      <c r="AF4597" s="8"/>
      <c r="AG4597" s="8"/>
      <c r="AH4597" s="9"/>
      <c r="AI4597" s="8"/>
      <c r="AJ4597" s="8"/>
      <c r="AK4597" s="9"/>
    </row>
    <row r="4598" spans="32:37" x14ac:dyDescent="0.3">
      <c r="AF4598" s="8"/>
      <c r="AG4598" s="8"/>
      <c r="AH4598" s="9"/>
      <c r="AI4598" s="8"/>
      <c r="AJ4598" s="8"/>
      <c r="AK4598" s="9"/>
    </row>
    <row r="4599" spans="32:37" x14ac:dyDescent="0.3">
      <c r="AF4599" s="8"/>
      <c r="AG4599" s="8"/>
      <c r="AH4599" s="9"/>
      <c r="AI4599" s="8"/>
      <c r="AJ4599" s="8"/>
      <c r="AK4599" s="9"/>
    </row>
    <row r="4600" spans="32:37" x14ac:dyDescent="0.3">
      <c r="AF4600" s="8"/>
      <c r="AG4600" s="8"/>
      <c r="AH4600" s="9"/>
      <c r="AI4600" s="8"/>
      <c r="AJ4600" s="8"/>
      <c r="AK4600" s="9"/>
    </row>
    <row r="4601" spans="32:37" x14ac:dyDescent="0.3">
      <c r="AF4601" s="8"/>
      <c r="AG4601" s="8"/>
      <c r="AH4601" s="9"/>
      <c r="AI4601" s="8"/>
      <c r="AJ4601" s="8"/>
      <c r="AK4601" s="9"/>
    </row>
    <row r="4602" spans="32:37" x14ac:dyDescent="0.3">
      <c r="AF4602" s="8"/>
      <c r="AG4602" s="8"/>
      <c r="AH4602" s="9"/>
      <c r="AI4602" s="8"/>
      <c r="AJ4602" s="8"/>
      <c r="AK4602" s="9"/>
    </row>
    <row r="4603" spans="32:37" x14ac:dyDescent="0.3">
      <c r="AF4603" s="8"/>
      <c r="AG4603" s="8"/>
      <c r="AH4603" s="9"/>
      <c r="AI4603" s="8"/>
      <c r="AJ4603" s="8"/>
      <c r="AK4603" s="9"/>
    </row>
    <row r="4604" spans="32:37" x14ac:dyDescent="0.3">
      <c r="AF4604" s="8"/>
      <c r="AG4604" s="8"/>
      <c r="AH4604" s="9"/>
      <c r="AI4604" s="8"/>
      <c r="AJ4604" s="8"/>
      <c r="AK4604" s="9"/>
    </row>
    <row r="4605" spans="32:37" x14ac:dyDescent="0.3">
      <c r="AF4605" s="8"/>
      <c r="AG4605" s="8"/>
      <c r="AH4605" s="9"/>
      <c r="AI4605" s="8"/>
      <c r="AJ4605" s="8"/>
      <c r="AK4605" s="9"/>
    </row>
    <row r="4606" spans="32:37" x14ac:dyDescent="0.3">
      <c r="AF4606" s="8"/>
      <c r="AG4606" s="8"/>
      <c r="AH4606" s="9"/>
      <c r="AI4606" s="8"/>
      <c r="AJ4606" s="8"/>
      <c r="AK4606" s="9"/>
    </row>
    <row r="4607" spans="32:37" x14ac:dyDescent="0.3">
      <c r="AF4607" s="8"/>
      <c r="AG4607" s="8"/>
      <c r="AH4607" s="9"/>
      <c r="AI4607" s="8"/>
      <c r="AJ4607" s="8"/>
      <c r="AK4607" s="9"/>
    </row>
    <row r="4608" spans="32:37" x14ac:dyDescent="0.3">
      <c r="AF4608" s="8"/>
      <c r="AG4608" s="8"/>
      <c r="AH4608" s="9"/>
      <c r="AI4608" s="8"/>
      <c r="AJ4608" s="8"/>
      <c r="AK4608" s="9"/>
    </row>
    <row r="4609" spans="32:37" x14ac:dyDescent="0.3">
      <c r="AF4609" s="8"/>
      <c r="AG4609" s="8"/>
      <c r="AH4609" s="9"/>
      <c r="AI4609" s="8"/>
      <c r="AJ4609" s="8"/>
      <c r="AK4609" s="9"/>
    </row>
    <row r="4610" spans="32:37" x14ac:dyDescent="0.3">
      <c r="AF4610" s="8"/>
      <c r="AG4610" s="8"/>
      <c r="AH4610" s="9"/>
      <c r="AI4610" s="8"/>
      <c r="AJ4610" s="8"/>
      <c r="AK4610" s="9"/>
    </row>
    <row r="4611" spans="32:37" x14ac:dyDescent="0.3">
      <c r="AF4611" s="8"/>
      <c r="AG4611" s="8"/>
      <c r="AH4611" s="9"/>
      <c r="AI4611" s="8"/>
      <c r="AJ4611" s="8"/>
      <c r="AK4611" s="9"/>
    </row>
    <row r="4612" spans="32:37" x14ac:dyDescent="0.3">
      <c r="AF4612" s="8"/>
      <c r="AG4612" s="8"/>
      <c r="AH4612" s="9"/>
      <c r="AI4612" s="8"/>
      <c r="AJ4612" s="8"/>
      <c r="AK4612" s="9"/>
    </row>
    <row r="4613" spans="32:37" x14ac:dyDescent="0.3">
      <c r="AF4613" s="8"/>
      <c r="AG4613" s="8"/>
      <c r="AH4613" s="9"/>
      <c r="AI4613" s="8"/>
      <c r="AJ4613" s="8"/>
      <c r="AK4613" s="9"/>
    </row>
    <row r="4614" spans="32:37" x14ac:dyDescent="0.3">
      <c r="AF4614" s="8"/>
      <c r="AG4614" s="8"/>
      <c r="AH4614" s="9"/>
      <c r="AI4614" s="8"/>
      <c r="AJ4614" s="8"/>
      <c r="AK4614" s="9"/>
    </row>
    <row r="4615" spans="32:37" x14ac:dyDescent="0.3">
      <c r="AF4615" s="8"/>
      <c r="AG4615" s="8"/>
      <c r="AH4615" s="9"/>
      <c r="AI4615" s="8"/>
      <c r="AJ4615" s="8"/>
      <c r="AK4615" s="9"/>
    </row>
    <row r="4616" spans="32:37" x14ac:dyDescent="0.3">
      <c r="AF4616" s="8"/>
      <c r="AG4616" s="8"/>
      <c r="AH4616" s="9"/>
      <c r="AI4616" s="8"/>
      <c r="AJ4616" s="8"/>
      <c r="AK4616" s="9"/>
    </row>
    <row r="4617" spans="32:37" x14ac:dyDescent="0.3">
      <c r="AF4617" s="8"/>
      <c r="AG4617" s="8"/>
      <c r="AH4617" s="9"/>
      <c r="AI4617" s="8"/>
      <c r="AJ4617" s="8"/>
      <c r="AK4617" s="9"/>
    </row>
    <row r="4618" spans="32:37" x14ac:dyDescent="0.3">
      <c r="AF4618" s="8"/>
      <c r="AG4618" s="8"/>
      <c r="AH4618" s="9"/>
      <c r="AI4618" s="8"/>
      <c r="AJ4618" s="8"/>
      <c r="AK4618" s="9"/>
    </row>
    <row r="4619" spans="32:37" x14ac:dyDescent="0.3">
      <c r="AF4619" s="8"/>
      <c r="AG4619" s="8"/>
      <c r="AH4619" s="9"/>
      <c r="AI4619" s="8"/>
      <c r="AJ4619" s="8"/>
      <c r="AK4619" s="9"/>
    </row>
    <row r="4620" spans="32:37" x14ac:dyDescent="0.3">
      <c r="AF4620" s="8"/>
      <c r="AG4620" s="8"/>
      <c r="AH4620" s="9"/>
      <c r="AI4620" s="8"/>
      <c r="AJ4620" s="8"/>
      <c r="AK4620" s="9"/>
    </row>
    <row r="4621" spans="32:37" x14ac:dyDescent="0.3">
      <c r="AF4621" s="8"/>
      <c r="AG4621" s="8"/>
      <c r="AH4621" s="9"/>
      <c r="AI4621" s="8"/>
      <c r="AJ4621" s="8"/>
      <c r="AK4621" s="9"/>
    </row>
    <row r="4622" spans="32:37" x14ac:dyDescent="0.3">
      <c r="AF4622" s="8"/>
      <c r="AG4622" s="8"/>
      <c r="AH4622" s="9"/>
      <c r="AI4622" s="8"/>
      <c r="AJ4622" s="8"/>
      <c r="AK4622" s="9"/>
    </row>
    <row r="4623" spans="32:37" x14ac:dyDescent="0.3">
      <c r="AF4623" s="8"/>
      <c r="AG4623" s="8"/>
      <c r="AH4623" s="9"/>
      <c r="AI4623" s="8"/>
      <c r="AJ4623" s="8"/>
      <c r="AK4623" s="9"/>
    </row>
    <row r="4624" spans="32:37" x14ac:dyDescent="0.3">
      <c r="AF4624" s="8"/>
      <c r="AG4624" s="8"/>
      <c r="AH4624" s="9"/>
      <c r="AI4624" s="8"/>
      <c r="AJ4624" s="8"/>
      <c r="AK4624" s="9"/>
    </row>
    <row r="4625" spans="32:37" x14ac:dyDescent="0.3">
      <c r="AF4625" s="8"/>
      <c r="AG4625" s="8"/>
      <c r="AH4625" s="9"/>
      <c r="AI4625" s="8"/>
      <c r="AJ4625" s="8"/>
      <c r="AK4625" s="9"/>
    </row>
    <row r="4626" spans="32:37" x14ac:dyDescent="0.3">
      <c r="AF4626" s="8"/>
      <c r="AG4626" s="8"/>
      <c r="AH4626" s="9"/>
      <c r="AI4626" s="8"/>
      <c r="AJ4626" s="8"/>
      <c r="AK4626" s="9"/>
    </row>
    <row r="4627" spans="32:37" x14ac:dyDescent="0.3">
      <c r="AF4627" s="8"/>
      <c r="AG4627" s="8"/>
      <c r="AH4627" s="9"/>
      <c r="AI4627" s="8"/>
      <c r="AJ4627" s="8"/>
      <c r="AK4627" s="9"/>
    </row>
    <row r="4628" spans="32:37" x14ac:dyDescent="0.3">
      <c r="AF4628" s="8"/>
      <c r="AG4628" s="8"/>
      <c r="AH4628" s="9"/>
      <c r="AI4628" s="8"/>
      <c r="AJ4628" s="8"/>
      <c r="AK4628" s="9"/>
    </row>
    <row r="4629" spans="32:37" x14ac:dyDescent="0.3">
      <c r="AF4629" s="8"/>
      <c r="AG4629" s="8"/>
      <c r="AH4629" s="9"/>
      <c r="AI4629" s="8"/>
      <c r="AJ4629" s="8"/>
      <c r="AK4629" s="9"/>
    </row>
    <row r="4630" spans="32:37" x14ac:dyDescent="0.3">
      <c r="AF4630" s="8"/>
      <c r="AG4630" s="8"/>
      <c r="AH4630" s="9"/>
      <c r="AI4630" s="8"/>
      <c r="AJ4630" s="8"/>
      <c r="AK4630" s="9"/>
    </row>
    <row r="4631" spans="32:37" x14ac:dyDescent="0.3">
      <c r="AF4631" s="8"/>
      <c r="AG4631" s="8"/>
      <c r="AH4631" s="9"/>
      <c r="AI4631" s="8"/>
      <c r="AJ4631" s="8"/>
      <c r="AK4631" s="9"/>
    </row>
    <row r="4632" spans="32:37" x14ac:dyDescent="0.3">
      <c r="AF4632" s="8"/>
      <c r="AG4632" s="8"/>
      <c r="AH4632" s="9"/>
      <c r="AI4632" s="8"/>
      <c r="AJ4632" s="8"/>
      <c r="AK4632" s="9"/>
    </row>
    <row r="4633" spans="32:37" x14ac:dyDescent="0.3">
      <c r="AF4633" s="8"/>
      <c r="AG4633" s="8"/>
      <c r="AH4633" s="9"/>
      <c r="AI4633" s="8"/>
      <c r="AJ4633" s="8"/>
      <c r="AK4633" s="9"/>
    </row>
    <row r="4634" spans="32:37" x14ac:dyDescent="0.3">
      <c r="AF4634" s="8"/>
      <c r="AG4634" s="8"/>
      <c r="AH4634" s="9"/>
      <c r="AI4634" s="8"/>
      <c r="AJ4634" s="8"/>
      <c r="AK4634" s="9"/>
    </row>
    <row r="4635" spans="32:37" x14ac:dyDescent="0.3">
      <c r="AF4635" s="8"/>
      <c r="AG4635" s="8"/>
      <c r="AH4635" s="9"/>
      <c r="AI4635" s="8"/>
      <c r="AJ4635" s="8"/>
      <c r="AK4635" s="9"/>
    </row>
    <row r="4636" spans="32:37" x14ac:dyDescent="0.3">
      <c r="AF4636" s="8"/>
      <c r="AG4636" s="8"/>
      <c r="AH4636" s="9"/>
      <c r="AI4636" s="8"/>
      <c r="AJ4636" s="8"/>
      <c r="AK4636" s="9"/>
    </row>
    <row r="4637" spans="32:37" x14ac:dyDescent="0.3">
      <c r="AF4637" s="8"/>
      <c r="AG4637" s="8"/>
      <c r="AH4637" s="9"/>
      <c r="AI4637" s="8"/>
      <c r="AJ4637" s="8"/>
      <c r="AK4637" s="9"/>
    </row>
    <row r="4638" spans="32:37" x14ac:dyDescent="0.3">
      <c r="AF4638" s="8"/>
      <c r="AG4638" s="8"/>
      <c r="AH4638" s="9"/>
      <c r="AI4638" s="8"/>
      <c r="AJ4638" s="8"/>
      <c r="AK4638" s="9"/>
    </row>
    <row r="4639" spans="32:37" x14ac:dyDescent="0.3">
      <c r="AF4639" s="8"/>
      <c r="AG4639" s="8"/>
      <c r="AH4639" s="9"/>
      <c r="AI4639" s="8"/>
      <c r="AJ4639" s="8"/>
      <c r="AK4639" s="9"/>
    </row>
    <row r="4640" spans="32:37" x14ac:dyDescent="0.3">
      <c r="AF4640" s="8"/>
      <c r="AG4640" s="8"/>
      <c r="AH4640" s="9"/>
      <c r="AI4640" s="8"/>
      <c r="AJ4640" s="8"/>
      <c r="AK4640" s="9"/>
    </row>
    <row r="4641" spans="32:37" x14ac:dyDescent="0.3">
      <c r="AF4641" s="8"/>
      <c r="AG4641" s="8"/>
      <c r="AH4641" s="9"/>
      <c r="AI4641" s="8"/>
      <c r="AJ4641" s="8"/>
      <c r="AK4641" s="9"/>
    </row>
    <row r="4642" spans="32:37" x14ac:dyDescent="0.3">
      <c r="AF4642" s="8"/>
      <c r="AG4642" s="8"/>
      <c r="AH4642" s="9"/>
      <c r="AI4642" s="8"/>
      <c r="AJ4642" s="8"/>
      <c r="AK4642" s="9"/>
    </row>
    <row r="4643" spans="32:37" x14ac:dyDescent="0.3">
      <c r="AF4643" s="8"/>
      <c r="AG4643" s="8"/>
      <c r="AH4643" s="9"/>
      <c r="AI4643" s="8"/>
      <c r="AJ4643" s="8"/>
      <c r="AK4643" s="9"/>
    </row>
    <row r="4644" spans="32:37" x14ac:dyDescent="0.3">
      <c r="AF4644" s="8"/>
      <c r="AG4644" s="8"/>
      <c r="AH4644" s="9"/>
      <c r="AI4644" s="8"/>
      <c r="AJ4644" s="8"/>
      <c r="AK4644" s="9"/>
    </row>
    <row r="4645" spans="32:37" x14ac:dyDescent="0.3">
      <c r="AF4645" s="8"/>
      <c r="AG4645" s="8"/>
      <c r="AH4645" s="9"/>
      <c r="AI4645" s="8"/>
      <c r="AJ4645" s="8"/>
      <c r="AK4645" s="9"/>
    </row>
    <row r="4646" spans="32:37" x14ac:dyDescent="0.3">
      <c r="AF4646" s="8"/>
      <c r="AG4646" s="8"/>
      <c r="AH4646" s="9"/>
      <c r="AI4646" s="8"/>
      <c r="AJ4646" s="8"/>
      <c r="AK4646" s="9"/>
    </row>
    <row r="4647" spans="32:37" x14ac:dyDescent="0.3">
      <c r="AF4647" s="8"/>
      <c r="AG4647" s="8"/>
      <c r="AH4647" s="9"/>
      <c r="AI4647" s="8"/>
      <c r="AJ4647" s="8"/>
      <c r="AK4647" s="9"/>
    </row>
    <row r="4648" spans="32:37" x14ac:dyDescent="0.3">
      <c r="AF4648" s="8"/>
      <c r="AG4648" s="8"/>
      <c r="AH4648" s="9"/>
      <c r="AI4648" s="8"/>
      <c r="AJ4648" s="8"/>
      <c r="AK4648" s="9"/>
    </row>
    <row r="4649" spans="32:37" x14ac:dyDescent="0.3">
      <c r="AF4649" s="8"/>
      <c r="AG4649" s="8"/>
      <c r="AH4649" s="9"/>
      <c r="AI4649" s="8"/>
      <c r="AJ4649" s="8"/>
      <c r="AK4649" s="9"/>
    </row>
    <row r="4650" spans="32:37" x14ac:dyDescent="0.3">
      <c r="AF4650" s="8"/>
      <c r="AG4650" s="8"/>
      <c r="AH4650" s="9"/>
      <c r="AI4650" s="8"/>
      <c r="AJ4650" s="8"/>
      <c r="AK4650" s="9"/>
    </row>
    <row r="4651" spans="32:37" x14ac:dyDescent="0.3">
      <c r="AF4651" s="8"/>
      <c r="AG4651" s="8"/>
      <c r="AH4651" s="9"/>
      <c r="AI4651" s="8"/>
      <c r="AJ4651" s="8"/>
      <c r="AK4651" s="9"/>
    </row>
    <row r="4652" spans="32:37" x14ac:dyDescent="0.3">
      <c r="AF4652" s="8"/>
      <c r="AG4652" s="8"/>
      <c r="AH4652" s="9"/>
      <c r="AI4652" s="8"/>
      <c r="AJ4652" s="8"/>
      <c r="AK4652" s="9"/>
    </row>
    <row r="4653" spans="32:37" x14ac:dyDescent="0.3">
      <c r="AF4653" s="8"/>
      <c r="AG4653" s="8"/>
      <c r="AH4653" s="9"/>
      <c r="AI4653" s="8"/>
      <c r="AJ4653" s="8"/>
      <c r="AK4653" s="9"/>
    </row>
    <row r="4654" spans="32:37" x14ac:dyDescent="0.3">
      <c r="AF4654" s="8"/>
      <c r="AG4654" s="8"/>
      <c r="AH4654" s="9"/>
      <c r="AI4654" s="8"/>
      <c r="AJ4654" s="8"/>
      <c r="AK4654" s="9"/>
    </row>
    <row r="4655" spans="32:37" x14ac:dyDescent="0.3">
      <c r="AF4655" s="8"/>
      <c r="AG4655" s="8"/>
      <c r="AH4655" s="9"/>
      <c r="AI4655" s="8"/>
      <c r="AJ4655" s="8"/>
      <c r="AK4655" s="9"/>
    </row>
    <row r="4656" spans="32:37" x14ac:dyDescent="0.3">
      <c r="AF4656" s="8"/>
      <c r="AG4656" s="8"/>
      <c r="AH4656" s="9"/>
      <c r="AI4656" s="8"/>
      <c r="AJ4656" s="8"/>
      <c r="AK4656" s="9"/>
    </row>
    <row r="4657" spans="32:37" x14ac:dyDescent="0.3">
      <c r="AF4657" s="8"/>
      <c r="AG4657" s="8"/>
      <c r="AH4657" s="9"/>
      <c r="AI4657" s="8"/>
      <c r="AJ4657" s="8"/>
      <c r="AK4657" s="9"/>
    </row>
    <row r="4658" spans="32:37" x14ac:dyDescent="0.3">
      <c r="AF4658" s="8"/>
      <c r="AG4658" s="8"/>
      <c r="AH4658" s="9"/>
      <c r="AI4658" s="8"/>
      <c r="AJ4658" s="8"/>
      <c r="AK4658" s="9"/>
    </row>
    <row r="4659" spans="32:37" x14ac:dyDescent="0.3">
      <c r="AF4659" s="8"/>
      <c r="AG4659" s="8"/>
      <c r="AH4659" s="9"/>
      <c r="AI4659" s="8"/>
      <c r="AJ4659" s="8"/>
      <c r="AK4659" s="9"/>
    </row>
    <row r="4660" spans="32:37" x14ac:dyDescent="0.3">
      <c r="AF4660" s="8"/>
      <c r="AG4660" s="8"/>
      <c r="AH4660" s="9"/>
      <c r="AI4660" s="8"/>
      <c r="AJ4660" s="8"/>
      <c r="AK4660" s="9"/>
    </row>
    <row r="4661" spans="32:37" x14ac:dyDescent="0.3">
      <c r="AF4661" s="8"/>
      <c r="AG4661" s="8"/>
      <c r="AH4661" s="9"/>
      <c r="AI4661" s="8"/>
      <c r="AJ4661" s="8"/>
      <c r="AK4661" s="9"/>
    </row>
    <row r="4662" spans="32:37" x14ac:dyDescent="0.3">
      <c r="AF4662" s="8"/>
      <c r="AG4662" s="8"/>
      <c r="AH4662" s="9"/>
      <c r="AI4662" s="8"/>
      <c r="AJ4662" s="8"/>
      <c r="AK4662" s="9"/>
    </row>
    <row r="4663" spans="32:37" x14ac:dyDescent="0.3">
      <c r="AF4663" s="8"/>
      <c r="AG4663" s="8"/>
      <c r="AH4663" s="9"/>
      <c r="AI4663" s="8"/>
      <c r="AJ4663" s="8"/>
      <c r="AK4663" s="9"/>
    </row>
    <row r="4664" spans="32:37" x14ac:dyDescent="0.3">
      <c r="AF4664" s="8"/>
      <c r="AG4664" s="8"/>
      <c r="AH4664" s="9"/>
      <c r="AI4664" s="8"/>
      <c r="AJ4664" s="8"/>
      <c r="AK4664" s="9"/>
    </row>
    <row r="4665" spans="32:37" x14ac:dyDescent="0.3">
      <c r="AF4665" s="8"/>
      <c r="AG4665" s="8"/>
      <c r="AH4665" s="9"/>
      <c r="AI4665" s="8"/>
      <c r="AJ4665" s="8"/>
      <c r="AK4665" s="9"/>
    </row>
    <row r="4666" spans="32:37" x14ac:dyDescent="0.3">
      <c r="AF4666" s="8"/>
      <c r="AG4666" s="8"/>
      <c r="AH4666" s="9"/>
      <c r="AI4666" s="8"/>
      <c r="AJ4666" s="8"/>
      <c r="AK4666" s="9"/>
    </row>
    <row r="4667" spans="32:37" x14ac:dyDescent="0.3">
      <c r="AF4667" s="8"/>
      <c r="AG4667" s="8"/>
      <c r="AH4667" s="9"/>
      <c r="AI4667" s="8"/>
      <c r="AJ4667" s="8"/>
      <c r="AK4667" s="9"/>
    </row>
    <row r="4668" spans="32:37" x14ac:dyDescent="0.3">
      <c r="AF4668" s="8"/>
      <c r="AG4668" s="8"/>
      <c r="AH4668" s="9"/>
      <c r="AI4668" s="8"/>
      <c r="AJ4668" s="8"/>
      <c r="AK4668" s="9"/>
    </row>
    <row r="4669" spans="32:37" x14ac:dyDescent="0.3">
      <c r="AF4669" s="8"/>
      <c r="AG4669" s="8"/>
      <c r="AH4669" s="9"/>
      <c r="AI4669" s="8"/>
      <c r="AJ4669" s="8"/>
      <c r="AK4669" s="9"/>
    </row>
    <row r="4670" spans="32:37" x14ac:dyDescent="0.3">
      <c r="AF4670" s="8"/>
      <c r="AG4670" s="8"/>
      <c r="AH4670" s="9"/>
      <c r="AI4670" s="8"/>
      <c r="AJ4670" s="8"/>
      <c r="AK4670" s="9"/>
    </row>
    <row r="4671" spans="32:37" x14ac:dyDescent="0.3">
      <c r="AF4671" s="8"/>
      <c r="AG4671" s="8"/>
      <c r="AH4671" s="9"/>
      <c r="AI4671" s="8"/>
      <c r="AJ4671" s="8"/>
      <c r="AK4671" s="9"/>
    </row>
    <row r="4672" spans="32:37" x14ac:dyDescent="0.3">
      <c r="AF4672" s="8"/>
      <c r="AG4672" s="8"/>
      <c r="AH4672" s="9"/>
      <c r="AI4672" s="8"/>
      <c r="AJ4672" s="8"/>
      <c r="AK4672" s="9"/>
    </row>
    <row r="4673" spans="32:37" x14ac:dyDescent="0.3">
      <c r="AF4673" s="8"/>
      <c r="AG4673" s="8"/>
      <c r="AH4673" s="9"/>
      <c r="AI4673" s="8"/>
      <c r="AJ4673" s="8"/>
      <c r="AK4673" s="9"/>
    </row>
    <row r="4674" spans="32:37" x14ac:dyDescent="0.3">
      <c r="AF4674" s="8"/>
      <c r="AG4674" s="8"/>
      <c r="AH4674" s="9"/>
      <c r="AI4674" s="8"/>
      <c r="AJ4674" s="8"/>
      <c r="AK4674" s="9"/>
    </row>
    <row r="4675" spans="32:37" x14ac:dyDescent="0.3">
      <c r="AF4675" s="8"/>
      <c r="AG4675" s="8"/>
      <c r="AH4675" s="9"/>
      <c r="AI4675" s="8"/>
      <c r="AJ4675" s="8"/>
      <c r="AK4675" s="9"/>
    </row>
    <row r="4676" spans="32:37" x14ac:dyDescent="0.3">
      <c r="AF4676" s="8"/>
      <c r="AG4676" s="8"/>
      <c r="AH4676" s="9"/>
      <c r="AI4676" s="8"/>
      <c r="AJ4676" s="8"/>
      <c r="AK4676" s="9"/>
    </row>
    <row r="4677" spans="32:37" x14ac:dyDescent="0.3">
      <c r="AF4677" s="8"/>
      <c r="AG4677" s="8"/>
      <c r="AH4677" s="9"/>
      <c r="AI4677" s="8"/>
      <c r="AJ4677" s="8"/>
      <c r="AK4677" s="9"/>
    </row>
    <row r="4678" spans="32:37" x14ac:dyDescent="0.3">
      <c r="AF4678" s="8"/>
      <c r="AG4678" s="8"/>
      <c r="AH4678" s="9"/>
      <c r="AI4678" s="8"/>
      <c r="AJ4678" s="8"/>
      <c r="AK4678" s="9"/>
    </row>
    <row r="4679" spans="32:37" x14ac:dyDescent="0.3">
      <c r="AF4679" s="8"/>
      <c r="AG4679" s="8"/>
      <c r="AH4679" s="9"/>
      <c r="AI4679" s="8"/>
      <c r="AJ4679" s="8"/>
      <c r="AK4679" s="9"/>
    </row>
    <row r="4680" spans="32:37" x14ac:dyDescent="0.3">
      <c r="AF4680" s="8"/>
      <c r="AG4680" s="8"/>
      <c r="AH4680" s="9"/>
      <c r="AI4680" s="8"/>
      <c r="AJ4680" s="8"/>
      <c r="AK4680" s="9"/>
    </row>
    <row r="4681" spans="32:37" x14ac:dyDescent="0.3">
      <c r="AF4681" s="8"/>
      <c r="AG4681" s="8"/>
      <c r="AH4681" s="9"/>
      <c r="AI4681" s="8"/>
      <c r="AJ4681" s="8"/>
      <c r="AK4681" s="9"/>
    </row>
    <row r="4682" spans="32:37" x14ac:dyDescent="0.3">
      <c r="AF4682" s="8"/>
      <c r="AG4682" s="8"/>
      <c r="AH4682" s="9"/>
      <c r="AI4682" s="8"/>
      <c r="AJ4682" s="8"/>
      <c r="AK4682" s="9"/>
    </row>
    <row r="4683" spans="32:37" x14ac:dyDescent="0.3">
      <c r="AF4683" s="8"/>
      <c r="AG4683" s="8"/>
      <c r="AH4683" s="9"/>
      <c r="AI4683" s="8"/>
      <c r="AJ4683" s="8"/>
      <c r="AK4683" s="9"/>
    </row>
    <row r="4684" spans="32:37" x14ac:dyDescent="0.3">
      <c r="AF4684" s="8"/>
      <c r="AG4684" s="8"/>
      <c r="AH4684" s="9"/>
      <c r="AI4684" s="8"/>
      <c r="AJ4684" s="8"/>
      <c r="AK4684" s="9"/>
    </row>
    <row r="4685" spans="32:37" x14ac:dyDescent="0.3">
      <c r="AF4685" s="8"/>
      <c r="AG4685" s="8"/>
      <c r="AH4685" s="9"/>
      <c r="AI4685" s="8"/>
      <c r="AJ4685" s="8"/>
      <c r="AK4685" s="9"/>
    </row>
    <row r="4686" spans="32:37" x14ac:dyDescent="0.3">
      <c r="AF4686" s="8"/>
      <c r="AG4686" s="8"/>
      <c r="AH4686" s="9"/>
      <c r="AI4686" s="8"/>
      <c r="AJ4686" s="8"/>
      <c r="AK4686" s="9"/>
    </row>
    <row r="4687" spans="32:37" x14ac:dyDescent="0.3">
      <c r="AF4687" s="8"/>
      <c r="AG4687" s="8"/>
      <c r="AH4687" s="9"/>
      <c r="AI4687" s="8"/>
      <c r="AJ4687" s="8"/>
      <c r="AK4687" s="9"/>
    </row>
    <row r="4688" spans="32:37" x14ac:dyDescent="0.3">
      <c r="AF4688" s="8"/>
      <c r="AG4688" s="8"/>
      <c r="AH4688" s="9"/>
      <c r="AI4688" s="8"/>
      <c r="AJ4688" s="8"/>
      <c r="AK4688" s="9"/>
    </row>
    <row r="4689" spans="32:37" x14ac:dyDescent="0.3">
      <c r="AF4689" s="8"/>
      <c r="AG4689" s="8"/>
      <c r="AH4689" s="9"/>
      <c r="AI4689" s="8"/>
      <c r="AJ4689" s="8"/>
      <c r="AK4689" s="9"/>
    </row>
    <row r="4690" spans="32:37" x14ac:dyDescent="0.3">
      <c r="AF4690" s="8"/>
      <c r="AG4690" s="8"/>
      <c r="AH4690" s="9"/>
      <c r="AI4690" s="8"/>
      <c r="AJ4690" s="8"/>
      <c r="AK4690" s="9"/>
    </row>
    <row r="4691" spans="32:37" x14ac:dyDescent="0.3">
      <c r="AF4691" s="8"/>
      <c r="AG4691" s="8"/>
      <c r="AH4691" s="9"/>
      <c r="AI4691" s="8"/>
      <c r="AJ4691" s="8"/>
      <c r="AK4691" s="9"/>
    </row>
    <row r="4692" spans="32:37" x14ac:dyDescent="0.3">
      <c r="AF4692" s="8"/>
      <c r="AG4692" s="8"/>
      <c r="AH4692" s="9"/>
      <c r="AI4692" s="8"/>
      <c r="AJ4692" s="8"/>
      <c r="AK4692" s="9"/>
    </row>
    <row r="4693" spans="32:37" x14ac:dyDescent="0.3">
      <c r="AF4693" s="8"/>
      <c r="AG4693" s="8"/>
      <c r="AH4693" s="9"/>
      <c r="AI4693" s="8"/>
      <c r="AJ4693" s="8"/>
      <c r="AK4693" s="9"/>
    </row>
    <row r="4694" spans="32:37" x14ac:dyDescent="0.3">
      <c r="AF4694" s="8"/>
      <c r="AG4694" s="8"/>
      <c r="AH4694" s="9"/>
      <c r="AI4694" s="8"/>
      <c r="AJ4694" s="8"/>
      <c r="AK4694" s="9"/>
    </row>
    <row r="4695" spans="32:37" x14ac:dyDescent="0.3">
      <c r="AF4695" s="8"/>
      <c r="AG4695" s="8"/>
      <c r="AH4695" s="9"/>
      <c r="AI4695" s="8"/>
      <c r="AJ4695" s="8"/>
      <c r="AK4695" s="9"/>
    </row>
    <row r="4696" spans="32:37" x14ac:dyDescent="0.3">
      <c r="AF4696" s="8"/>
      <c r="AG4696" s="8"/>
      <c r="AH4696" s="9"/>
      <c r="AI4696" s="8"/>
      <c r="AJ4696" s="8"/>
      <c r="AK4696" s="9"/>
    </row>
    <row r="4697" spans="32:37" x14ac:dyDescent="0.3">
      <c r="AF4697" s="8"/>
      <c r="AG4697" s="8"/>
      <c r="AH4697" s="9"/>
      <c r="AI4697" s="8"/>
      <c r="AJ4697" s="8"/>
      <c r="AK4697" s="9"/>
    </row>
    <row r="4698" spans="32:37" x14ac:dyDescent="0.3">
      <c r="AF4698" s="8"/>
      <c r="AG4698" s="8"/>
      <c r="AH4698" s="9"/>
      <c r="AI4698" s="8"/>
      <c r="AJ4698" s="8"/>
      <c r="AK4698" s="9"/>
    </row>
    <row r="4699" spans="32:37" x14ac:dyDescent="0.3">
      <c r="AF4699" s="8"/>
      <c r="AG4699" s="8"/>
      <c r="AH4699" s="9"/>
      <c r="AI4699" s="8"/>
      <c r="AJ4699" s="8"/>
      <c r="AK4699" s="9"/>
    </row>
    <row r="4700" spans="32:37" x14ac:dyDescent="0.3">
      <c r="AF4700" s="8"/>
      <c r="AG4700" s="8"/>
      <c r="AH4700" s="9"/>
      <c r="AI4700" s="8"/>
      <c r="AJ4700" s="8"/>
      <c r="AK4700" s="9"/>
    </row>
    <row r="4701" spans="32:37" x14ac:dyDescent="0.3">
      <c r="AF4701" s="8"/>
      <c r="AG4701" s="8"/>
      <c r="AH4701" s="9"/>
      <c r="AI4701" s="8"/>
      <c r="AJ4701" s="8"/>
      <c r="AK4701" s="9"/>
    </row>
    <row r="4702" spans="32:37" x14ac:dyDescent="0.3">
      <c r="AF4702" s="8"/>
      <c r="AG4702" s="8"/>
      <c r="AH4702" s="9"/>
      <c r="AI4702" s="8"/>
      <c r="AJ4702" s="8"/>
      <c r="AK4702" s="9"/>
    </row>
    <row r="4703" spans="32:37" x14ac:dyDescent="0.3">
      <c r="AF4703" s="8"/>
      <c r="AG4703" s="8"/>
      <c r="AH4703" s="9"/>
      <c r="AI4703" s="8"/>
      <c r="AJ4703" s="8"/>
      <c r="AK4703" s="9"/>
    </row>
    <row r="4704" spans="32:37" x14ac:dyDescent="0.3">
      <c r="AF4704" s="8"/>
      <c r="AG4704" s="8"/>
      <c r="AH4704" s="9"/>
      <c r="AI4704" s="8"/>
      <c r="AJ4704" s="8"/>
      <c r="AK4704" s="9"/>
    </row>
    <row r="4705" spans="32:37" x14ac:dyDescent="0.3">
      <c r="AF4705" s="8"/>
      <c r="AG4705" s="8"/>
      <c r="AH4705" s="9"/>
      <c r="AI4705" s="8"/>
      <c r="AJ4705" s="8"/>
      <c r="AK4705" s="9"/>
    </row>
    <row r="4706" spans="32:37" x14ac:dyDescent="0.3">
      <c r="AF4706" s="8"/>
      <c r="AG4706" s="8"/>
      <c r="AH4706" s="9"/>
      <c r="AI4706" s="8"/>
      <c r="AJ4706" s="8"/>
      <c r="AK4706" s="9"/>
    </row>
    <row r="4707" spans="32:37" x14ac:dyDescent="0.3">
      <c r="AF4707" s="8"/>
      <c r="AG4707" s="8"/>
      <c r="AH4707" s="9"/>
      <c r="AI4707" s="8"/>
      <c r="AJ4707" s="8"/>
      <c r="AK4707" s="9"/>
    </row>
    <row r="4708" spans="32:37" x14ac:dyDescent="0.3">
      <c r="AF4708" s="8"/>
      <c r="AG4708" s="8"/>
      <c r="AH4708" s="9"/>
      <c r="AI4708" s="8"/>
      <c r="AJ4708" s="8"/>
      <c r="AK4708" s="9"/>
    </row>
    <row r="4709" spans="32:37" x14ac:dyDescent="0.3">
      <c r="AF4709" s="8"/>
      <c r="AG4709" s="8"/>
      <c r="AH4709" s="9"/>
      <c r="AI4709" s="8"/>
      <c r="AJ4709" s="8"/>
      <c r="AK4709" s="9"/>
    </row>
    <row r="4710" spans="32:37" x14ac:dyDescent="0.3">
      <c r="AF4710" s="8"/>
      <c r="AG4710" s="8"/>
      <c r="AH4710" s="9"/>
      <c r="AI4710" s="8"/>
      <c r="AJ4710" s="8"/>
      <c r="AK4710" s="9"/>
    </row>
    <row r="4711" spans="32:37" x14ac:dyDescent="0.3">
      <c r="AF4711" s="8"/>
      <c r="AG4711" s="8"/>
      <c r="AH4711" s="9"/>
      <c r="AI4711" s="8"/>
      <c r="AJ4711" s="8"/>
      <c r="AK4711" s="9"/>
    </row>
    <row r="4712" spans="32:37" x14ac:dyDescent="0.3">
      <c r="AF4712" s="8"/>
      <c r="AG4712" s="8"/>
      <c r="AH4712" s="9"/>
      <c r="AI4712" s="8"/>
      <c r="AJ4712" s="8"/>
      <c r="AK4712" s="9"/>
    </row>
    <row r="4713" spans="32:37" x14ac:dyDescent="0.3">
      <c r="AF4713" s="8"/>
      <c r="AG4713" s="8"/>
      <c r="AH4713" s="9"/>
      <c r="AI4713" s="8"/>
      <c r="AJ4713" s="8"/>
      <c r="AK4713" s="9"/>
    </row>
    <row r="4714" spans="32:37" x14ac:dyDescent="0.3">
      <c r="AF4714" s="8"/>
      <c r="AG4714" s="8"/>
      <c r="AH4714" s="9"/>
      <c r="AI4714" s="8"/>
      <c r="AJ4714" s="8"/>
      <c r="AK4714" s="9"/>
    </row>
    <row r="4715" spans="32:37" x14ac:dyDescent="0.3">
      <c r="AF4715" s="8"/>
      <c r="AG4715" s="8"/>
      <c r="AH4715" s="9"/>
      <c r="AI4715" s="8"/>
      <c r="AJ4715" s="8"/>
      <c r="AK4715" s="9"/>
    </row>
    <row r="4716" spans="32:37" x14ac:dyDescent="0.3">
      <c r="AF4716" s="8"/>
      <c r="AG4716" s="8"/>
      <c r="AH4716" s="9"/>
      <c r="AI4716" s="8"/>
      <c r="AJ4716" s="8"/>
      <c r="AK4716" s="9"/>
    </row>
    <row r="4717" spans="32:37" x14ac:dyDescent="0.3">
      <c r="AF4717" s="8"/>
      <c r="AG4717" s="8"/>
      <c r="AH4717" s="9"/>
      <c r="AI4717" s="8"/>
      <c r="AJ4717" s="8"/>
      <c r="AK4717" s="9"/>
    </row>
    <row r="4718" spans="32:37" x14ac:dyDescent="0.3">
      <c r="AF4718" s="8"/>
      <c r="AG4718" s="8"/>
      <c r="AH4718" s="9"/>
      <c r="AI4718" s="8"/>
      <c r="AJ4718" s="8"/>
      <c r="AK4718" s="9"/>
    </row>
    <row r="4719" spans="32:37" x14ac:dyDescent="0.3">
      <c r="AF4719" s="8"/>
      <c r="AG4719" s="8"/>
      <c r="AH4719" s="9"/>
      <c r="AI4719" s="8"/>
      <c r="AJ4719" s="8"/>
      <c r="AK4719" s="9"/>
    </row>
    <row r="4720" spans="32:37" x14ac:dyDescent="0.3">
      <c r="AF4720" s="8"/>
      <c r="AG4720" s="8"/>
      <c r="AH4720" s="9"/>
      <c r="AI4720" s="8"/>
      <c r="AJ4720" s="8"/>
      <c r="AK4720" s="9"/>
    </row>
    <row r="4721" spans="32:37" x14ac:dyDescent="0.3">
      <c r="AF4721" s="8"/>
      <c r="AG4721" s="8"/>
      <c r="AH4721" s="9"/>
      <c r="AI4721" s="8"/>
      <c r="AJ4721" s="8"/>
      <c r="AK4721" s="9"/>
    </row>
    <row r="4722" spans="32:37" x14ac:dyDescent="0.3">
      <c r="AF4722" s="8"/>
      <c r="AG4722" s="8"/>
      <c r="AH4722" s="9"/>
      <c r="AI4722" s="8"/>
      <c r="AJ4722" s="8"/>
      <c r="AK4722" s="9"/>
    </row>
    <row r="4723" spans="32:37" x14ac:dyDescent="0.3">
      <c r="AF4723" s="8"/>
      <c r="AG4723" s="8"/>
      <c r="AH4723" s="9"/>
      <c r="AI4723" s="8"/>
      <c r="AJ4723" s="8"/>
      <c r="AK4723" s="9"/>
    </row>
    <row r="4724" spans="32:37" x14ac:dyDescent="0.3">
      <c r="AF4724" s="8"/>
      <c r="AG4724" s="8"/>
      <c r="AH4724" s="9"/>
      <c r="AI4724" s="8"/>
      <c r="AJ4724" s="8"/>
      <c r="AK4724" s="9"/>
    </row>
    <row r="4725" spans="32:37" x14ac:dyDescent="0.3">
      <c r="AF4725" s="8"/>
      <c r="AG4725" s="8"/>
      <c r="AH4725" s="9"/>
      <c r="AI4725" s="8"/>
      <c r="AJ4725" s="8"/>
      <c r="AK4725" s="9"/>
    </row>
    <row r="4726" spans="32:37" x14ac:dyDescent="0.3">
      <c r="AF4726" s="8"/>
      <c r="AG4726" s="8"/>
      <c r="AH4726" s="9"/>
      <c r="AI4726" s="8"/>
      <c r="AJ4726" s="8"/>
      <c r="AK4726" s="9"/>
    </row>
    <row r="4727" spans="32:37" x14ac:dyDescent="0.3">
      <c r="AF4727" s="8"/>
      <c r="AG4727" s="8"/>
      <c r="AH4727" s="9"/>
      <c r="AI4727" s="8"/>
      <c r="AJ4727" s="8"/>
      <c r="AK4727" s="9"/>
    </row>
    <row r="4728" spans="32:37" x14ac:dyDescent="0.3">
      <c r="AF4728" s="8"/>
      <c r="AG4728" s="8"/>
      <c r="AH4728" s="9"/>
      <c r="AI4728" s="8"/>
      <c r="AJ4728" s="8"/>
      <c r="AK4728" s="9"/>
    </row>
    <row r="4729" spans="32:37" x14ac:dyDescent="0.3">
      <c r="AF4729" s="8"/>
      <c r="AG4729" s="8"/>
      <c r="AH4729" s="9"/>
      <c r="AI4729" s="8"/>
      <c r="AJ4729" s="8"/>
      <c r="AK4729" s="9"/>
    </row>
    <row r="4730" spans="32:37" x14ac:dyDescent="0.3">
      <c r="AF4730" s="8"/>
      <c r="AG4730" s="8"/>
      <c r="AH4730" s="9"/>
      <c r="AI4730" s="8"/>
      <c r="AJ4730" s="8"/>
      <c r="AK4730" s="9"/>
    </row>
    <row r="4731" spans="32:37" x14ac:dyDescent="0.3">
      <c r="AF4731" s="8"/>
      <c r="AG4731" s="8"/>
      <c r="AH4731" s="9"/>
      <c r="AI4731" s="8"/>
      <c r="AJ4731" s="8"/>
      <c r="AK4731" s="9"/>
    </row>
    <row r="4732" spans="32:37" x14ac:dyDescent="0.3">
      <c r="AF4732" s="8"/>
      <c r="AG4732" s="8"/>
      <c r="AH4732" s="9"/>
      <c r="AI4732" s="8"/>
      <c r="AJ4732" s="8"/>
      <c r="AK4732" s="9"/>
    </row>
    <row r="4733" spans="32:37" x14ac:dyDescent="0.3">
      <c r="AF4733" s="8"/>
      <c r="AG4733" s="8"/>
      <c r="AH4733" s="9"/>
      <c r="AI4733" s="8"/>
      <c r="AJ4733" s="8"/>
      <c r="AK4733" s="9"/>
    </row>
    <row r="4734" spans="32:37" x14ac:dyDescent="0.3">
      <c r="AF4734" s="8"/>
      <c r="AG4734" s="8"/>
      <c r="AH4734" s="9"/>
      <c r="AI4734" s="8"/>
      <c r="AJ4734" s="8"/>
      <c r="AK4734" s="9"/>
    </row>
    <row r="4735" spans="32:37" x14ac:dyDescent="0.3">
      <c r="AF4735" s="8"/>
      <c r="AG4735" s="8"/>
      <c r="AH4735" s="9"/>
      <c r="AI4735" s="8"/>
      <c r="AJ4735" s="8"/>
      <c r="AK4735" s="9"/>
    </row>
    <row r="4736" spans="32:37" x14ac:dyDescent="0.3">
      <c r="AF4736" s="8"/>
      <c r="AG4736" s="8"/>
      <c r="AH4736" s="9"/>
      <c r="AI4736" s="8"/>
      <c r="AJ4736" s="8"/>
      <c r="AK4736" s="9"/>
    </row>
    <row r="4737" spans="32:37" x14ac:dyDescent="0.3">
      <c r="AF4737" s="8"/>
      <c r="AG4737" s="8"/>
      <c r="AH4737" s="9"/>
      <c r="AI4737" s="8"/>
      <c r="AJ4737" s="8"/>
      <c r="AK4737" s="9"/>
    </row>
    <row r="4738" spans="32:37" x14ac:dyDescent="0.3">
      <c r="AF4738" s="8"/>
      <c r="AG4738" s="8"/>
      <c r="AH4738" s="9"/>
      <c r="AI4738" s="8"/>
      <c r="AJ4738" s="8"/>
      <c r="AK4738" s="9"/>
    </row>
    <row r="4739" spans="32:37" x14ac:dyDescent="0.3">
      <c r="AF4739" s="8"/>
      <c r="AG4739" s="8"/>
      <c r="AH4739" s="9"/>
      <c r="AI4739" s="8"/>
      <c r="AJ4739" s="8"/>
      <c r="AK4739" s="9"/>
    </row>
    <row r="4740" spans="32:37" x14ac:dyDescent="0.3">
      <c r="AF4740" s="8"/>
      <c r="AG4740" s="8"/>
      <c r="AH4740" s="9"/>
      <c r="AI4740" s="8"/>
      <c r="AJ4740" s="8"/>
      <c r="AK4740" s="9"/>
    </row>
    <row r="4741" spans="32:37" x14ac:dyDescent="0.3">
      <c r="AF4741" s="8"/>
      <c r="AG4741" s="8"/>
      <c r="AH4741" s="9"/>
      <c r="AI4741" s="8"/>
      <c r="AJ4741" s="8"/>
      <c r="AK4741" s="9"/>
    </row>
    <row r="4742" spans="32:37" x14ac:dyDescent="0.3">
      <c r="AF4742" s="8"/>
      <c r="AG4742" s="8"/>
      <c r="AH4742" s="9"/>
      <c r="AI4742" s="8"/>
      <c r="AJ4742" s="8"/>
      <c r="AK4742" s="9"/>
    </row>
    <row r="4743" spans="32:37" x14ac:dyDescent="0.3">
      <c r="AF4743" s="8"/>
      <c r="AG4743" s="8"/>
      <c r="AH4743" s="9"/>
      <c r="AI4743" s="8"/>
      <c r="AJ4743" s="8"/>
      <c r="AK4743" s="9"/>
    </row>
    <row r="4744" spans="32:37" x14ac:dyDescent="0.3">
      <c r="AF4744" s="8"/>
      <c r="AG4744" s="8"/>
      <c r="AH4744" s="9"/>
      <c r="AI4744" s="8"/>
      <c r="AJ4744" s="8"/>
      <c r="AK4744" s="9"/>
    </row>
    <row r="4745" spans="32:37" x14ac:dyDescent="0.3">
      <c r="AF4745" s="8"/>
      <c r="AG4745" s="8"/>
      <c r="AH4745" s="9"/>
      <c r="AI4745" s="8"/>
      <c r="AJ4745" s="8"/>
      <c r="AK4745" s="9"/>
    </row>
    <row r="4746" spans="32:37" x14ac:dyDescent="0.3">
      <c r="AF4746" s="8"/>
      <c r="AG4746" s="8"/>
      <c r="AH4746" s="9"/>
      <c r="AI4746" s="8"/>
      <c r="AJ4746" s="8"/>
      <c r="AK4746" s="9"/>
    </row>
    <row r="4747" spans="32:37" x14ac:dyDescent="0.3">
      <c r="AF4747" s="8"/>
      <c r="AG4747" s="8"/>
      <c r="AH4747" s="9"/>
      <c r="AI4747" s="8"/>
      <c r="AJ4747" s="8"/>
      <c r="AK4747" s="9"/>
    </row>
    <row r="4748" spans="32:37" x14ac:dyDescent="0.3">
      <c r="AF4748" s="8"/>
      <c r="AG4748" s="8"/>
      <c r="AH4748" s="9"/>
      <c r="AI4748" s="8"/>
      <c r="AJ4748" s="8"/>
      <c r="AK4748" s="9"/>
    </row>
    <row r="4749" spans="32:37" x14ac:dyDescent="0.3">
      <c r="AF4749" s="8"/>
      <c r="AG4749" s="8"/>
      <c r="AH4749" s="9"/>
      <c r="AI4749" s="8"/>
      <c r="AJ4749" s="8"/>
      <c r="AK4749" s="9"/>
    </row>
    <row r="4750" spans="32:37" x14ac:dyDescent="0.3">
      <c r="AF4750" s="8"/>
      <c r="AG4750" s="8"/>
      <c r="AH4750" s="9"/>
      <c r="AI4750" s="8"/>
      <c r="AJ4750" s="8"/>
      <c r="AK4750" s="9"/>
    </row>
    <row r="4751" spans="32:37" x14ac:dyDescent="0.3">
      <c r="AF4751" s="8"/>
      <c r="AG4751" s="8"/>
      <c r="AH4751" s="9"/>
      <c r="AI4751" s="8"/>
      <c r="AJ4751" s="8"/>
      <c r="AK4751" s="9"/>
    </row>
    <row r="4752" spans="32:37" x14ac:dyDescent="0.3">
      <c r="AF4752" s="8"/>
      <c r="AG4752" s="8"/>
      <c r="AH4752" s="9"/>
      <c r="AI4752" s="8"/>
      <c r="AJ4752" s="8"/>
      <c r="AK4752" s="9"/>
    </row>
    <row r="4753" spans="32:37" x14ac:dyDescent="0.3">
      <c r="AF4753" s="8"/>
      <c r="AG4753" s="8"/>
      <c r="AH4753" s="9"/>
      <c r="AI4753" s="8"/>
      <c r="AJ4753" s="8"/>
      <c r="AK4753" s="9"/>
    </row>
    <row r="4754" spans="32:37" x14ac:dyDescent="0.3">
      <c r="AF4754" s="8"/>
      <c r="AG4754" s="8"/>
      <c r="AH4754" s="9"/>
      <c r="AI4754" s="8"/>
      <c r="AJ4754" s="8"/>
      <c r="AK4754" s="9"/>
    </row>
    <row r="4755" spans="32:37" x14ac:dyDescent="0.3">
      <c r="AF4755" s="8"/>
      <c r="AG4755" s="8"/>
      <c r="AH4755" s="9"/>
      <c r="AI4755" s="8"/>
      <c r="AJ4755" s="8"/>
      <c r="AK4755" s="9"/>
    </row>
    <row r="4756" spans="32:37" x14ac:dyDescent="0.3">
      <c r="AF4756" s="8"/>
      <c r="AG4756" s="8"/>
      <c r="AH4756" s="9"/>
      <c r="AI4756" s="8"/>
      <c r="AJ4756" s="8"/>
      <c r="AK4756" s="9"/>
    </row>
    <row r="4757" spans="32:37" x14ac:dyDescent="0.3">
      <c r="AF4757" s="8"/>
      <c r="AG4757" s="8"/>
      <c r="AH4757" s="9"/>
      <c r="AI4757" s="8"/>
      <c r="AJ4757" s="8"/>
      <c r="AK4757" s="9"/>
    </row>
    <row r="4758" spans="32:37" x14ac:dyDescent="0.3">
      <c r="AF4758" s="8"/>
      <c r="AG4758" s="8"/>
      <c r="AH4758" s="9"/>
      <c r="AI4758" s="8"/>
      <c r="AJ4758" s="8"/>
      <c r="AK4758" s="9"/>
    </row>
    <row r="4759" spans="32:37" x14ac:dyDescent="0.3">
      <c r="AF4759" s="8"/>
      <c r="AG4759" s="8"/>
      <c r="AH4759" s="9"/>
      <c r="AI4759" s="8"/>
      <c r="AJ4759" s="8"/>
      <c r="AK4759" s="9"/>
    </row>
    <row r="4760" spans="32:37" x14ac:dyDescent="0.3">
      <c r="AF4760" s="8"/>
      <c r="AG4760" s="8"/>
      <c r="AH4760" s="9"/>
      <c r="AI4760" s="8"/>
      <c r="AJ4760" s="8"/>
      <c r="AK4760" s="9"/>
    </row>
    <row r="4761" spans="32:37" x14ac:dyDescent="0.3">
      <c r="AF4761" s="8"/>
      <c r="AG4761" s="8"/>
      <c r="AH4761" s="9"/>
      <c r="AI4761" s="8"/>
      <c r="AJ4761" s="8"/>
      <c r="AK4761" s="9"/>
    </row>
    <row r="4762" spans="32:37" x14ac:dyDescent="0.3">
      <c r="AF4762" s="8"/>
      <c r="AG4762" s="8"/>
      <c r="AH4762" s="9"/>
      <c r="AI4762" s="8"/>
      <c r="AJ4762" s="8"/>
      <c r="AK4762" s="9"/>
    </row>
    <row r="4763" spans="32:37" x14ac:dyDescent="0.3">
      <c r="AF4763" s="8"/>
      <c r="AG4763" s="8"/>
      <c r="AH4763" s="9"/>
      <c r="AI4763" s="8"/>
      <c r="AJ4763" s="8"/>
      <c r="AK4763" s="9"/>
    </row>
    <row r="4764" spans="32:37" x14ac:dyDescent="0.3">
      <c r="AF4764" s="8"/>
      <c r="AG4764" s="8"/>
      <c r="AH4764" s="9"/>
      <c r="AI4764" s="8"/>
      <c r="AJ4764" s="8"/>
      <c r="AK4764" s="9"/>
    </row>
    <row r="4765" spans="32:37" x14ac:dyDescent="0.3">
      <c r="AF4765" s="8"/>
      <c r="AG4765" s="8"/>
      <c r="AH4765" s="9"/>
      <c r="AI4765" s="8"/>
      <c r="AJ4765" s="8"/>
      <c r="AK4765" s="9"/>
    </row>
    <row r="4766" spans="32:37" x14ac:dyDescent="0.3">
      <c r="AF4766" s="8"/>
      <c r="AG4766" s="8"/>
      <c r="AH4766" s="9"/>
      <c r="AI4766" s="8"/>
      <c r="AJ4766" s="8"/>
      <c r="AK4766" s="9"/>
    </row>
    <row r="4767" spans="32:37" x14ac:dyDescent="0.3">
      <c r="AF4767" s="8"/>
      <c r="AG4767" s="8"/>
      <c r="AH4767" s="9"/>
      <c r="AI4767" s="8"/>
      <c r="AJ4767" s="8"/>
      <c r="AK4767" s="9"/>
    </row>
    <row r="4768" spans="32:37" x14ac:dyDescent="0.3">
      <c r="AF4768" s="8"/>
      <c r="AG4768" s="8"/>
      <c r="AH4768" s="9"/>
      <c r="AI4768" s="8"/>
      <c r="AJ4768" s="8"/>
      <c r="AK4768" s="9"/>
    </row>
    <row r="4769" spans="32:37" x14ac:dyDescent="0.3">
      <c r="AF4769" s="8"/>
      <c r="AG4769" s="8"/>
      <c r="AH4769" s="9"/>
      <c r="AI4769" s="8"/>
      <c r="AJ4769" s="8"/>
      <c r="AK4769" s="9"/>
    </row>
    <row r="4770" spans="32:37" x14ac:dyDescent="0.3">
      <c r="AF4770" s="8"/>
      <c r="AG4770" s="8"/>
      <c r="AH4770" s="9"/>
      <c r="AI4770" s="8"/>
      <c r="AJ4770" s="8"/>
      <c r="AK4770" s="9"/>
    </row>
    <row r="4771" spans="32:37" x14ac:dyDescent="0.3">
      <c r="AF4771" s="8"/>
      <c r="AG4771" s="8"/>
      <c r="AH4771" s="9"/>
      <c r="AI4771" s="8"/>
      <c r="AJ4771" s="8"/>
      <c r="AK4771" s="9"/>
    </row>
    <row r="4772" spans="32:37" x14ac:dyDescent="0.3">
      <c r="AF4772" s="8"/>
      <c r="AG4772" s="8"/>
      <c r="AH4772" s="9"/>
      <c r="AI4772" s="8"/>
      <c r="AJ4772" s="8"/>
      <c r="AK4772" s="9"/>
    </row>
    <row r="4773" spans="32:37" x14ac:dyDescent="0.3">
      <c r="AF4773" s="8"/>
      <c r="AG4773" s="8"/>
      <c r="AH4773" s="9"/>
      <c r="AI4773" s="8"/>
      <c r="AJ4773" s="8"/>
      <c r="AK4773" s="9"/>
    </row>
    <row r="4774" spans="32:37" x14ac:dyDescent="0.3">
      <c r="AF4774" s="8"/>
      <c r="AG4774" s="8"/>
      <c r="AH4774" s="9"/>
      <c r="AI4774" s="8"/>
      <c r="AJ4774" s="8"/>
      <c r="AK4774" s="9"/>
    </row>
    <row r="4775" spans="32:37" x14ac:dyDescent="0.3">
      <c r="AF4775" s="8"/>
      <c r="AG4775" s="8"/>
      <c r="AH4775" s="9"/>
      <c r="AI4775" s="8"/>
      <c r="AJ4775" s="8"/>
      <c r="AK4775" s="9"/>
    </row>
    <row r="4776" spans="32:37" x14ac:dyDescent="0.3">
      <c r="AF4776" s="8"/>
      <c r="AG4776" s="8"/>
      <c r="AH4776" s="9"/>
      <c r="AI4776" s="8"/>
      <c r="AJ4776" s="8"/>
      <c r="AK4776" s="9"/>
    </row>
    <row r="4777" spans="32:37" x14ac:dyDescent="0.3">
      <c r="AF4777" s="8"/>
      <c r="AG4777" s="8"/>
      <c r="AH4777" s="9"/>
      <c r="AI4777" s="8"/>
      <c r="AJ4777" s="8"/>
      <c r="AK4777" s="9"/>
    </row>
    <row r="4778" spans="32:37" x14ac:dyDescent="0.3">
      <c r="AF4778" s="8"/>
      <c r="AG4778" s="8"/>
      <c r="AH4778" s="9"/>
      <c r="AI4778" s="8"/>
      <c r="AJ4778" s="8"/>
      <c r="AK4778" s="9"/>
    </row>
    <row r="4779" spans="32:37" x14ac:dyDescent="0.3">
      <c r="AF4779" s="8"/>
      <c r="AG4779" s="8"/>
      <c r="AH4779" s="9"/>
      <c r="AI4779" s="8"/>
      <c r="AJ4779" s="8"/>
      <c r="AK4779" s="9"/>
    </row>
    <row r="4780" spans="32:37" x14ac:dyDescent="0.3">
      <c r="AF4780" s="8"/>
      <c r="AG4780" s="8"/>
      <c r="AH4780" s="9"/>
      <c r="AI4780" s="8"/>
      <c r="AJ4780" s="8"/>
      <c r="AK4780" s="9"/>
    </row>
    <row r="4781" spans="32:37" x14ac:dyDescent="0.3">
      <c r="AF4781" s="8"/>
      <c r="AG4781" s="8"/>
      <c r="AH4781" s="9"/>
      <c r="AI4781" s="8"/>
      <c r="AJ4781" s="8"/>
      <c r="AK4781" s="9"/>
    </row>
    <row r="4782" spans="32:37" x14ac:dyDescent="0.3">
      <c r="AF4782" s="8"/>
      <c r="AG4782" s="8"/>
      <c r="AH4782" s="9"/>
      <c r="AI4782" s="8"/>
      <c r="AJ4782" s="8"/>
      <c r="AK4782" s="9"/>
    </row>
    <row r="4783" spans="32:37" x14ac:dyDescent="0.3">
      <c r="AF4783" s="8"/>
      <c r="AG4783" s="8"/>
      <c r="AH4783" s="9"/>
      <c r="AI4783" s="8"/>
      <c r="AJ4783" s="8"/>
      <c r="AK4783" s="9"/>
    </row>
    <row r="4784" spans="32:37" x14ac:dyDescent="0.3">
      <c r="AF4784" s="8"/>
      <c r="AG4784" s="8"/>
      <c r="AH4784" s="9"/>
      <c r="AI4784" s="8"/>
      <c r="AJ4784" s="8"/>
      <c r="AK4784" s="9"/>
    </row>
    <row r="4785" spans="32:37" x14ac:dyDescent="0.3">
      <c r="AF4785" s="8"/>
      <c r="AG4785" s="8"/>
      <c r="AH4785" s="9"/>
      <c r="AI4785" s="8"/>
      <c r="AJ4785" s="8"/>
      <c r="AK4785" s="9"/>
    </row>
    <row r="4786" spans="32:37" x14ac:dyDescent="0.3">
      <c r="AF4786" s="8"/>
      <c r="AG4786" s="8"/>
      <c r="AH4786" s="9"/>
      <c r="AI4786" s="8"/>
      <c r="AJ4786" s="8"/>
      <c r="AK4786" s="9"/>
    </row>
    <row r="4787" spans="32:37" x14ac:dyDescent="0.3">
      <c r="AF4787" s="8"/>
      <c r="AG4787" s="8"/>
      <c r="AH4787" s="9"/>
      <c r="AI4787" s="8"/>
      <c r="AJ4787" s="8"/>
      <c r="AK4787" s="9"/>
    </row>
    <row r="4788" spans="32:37" x14ac:dyDescent="0.3">
      <c r="AF4788" s="8"/>
      <c r="AG4788" s="8"/>
      <c r="AH4788" s="9"/>
      <c r="AI4788" s="8"/>
      <c r="AJ4788" s="8"/>
      <c r="AK4788" s="9"/>
    </row>
    <row r="4789" spans="32:37" x14ac:dyDescent="0.3">
      <c r="AF4789" s="8"/>
      <c r="AG4789" s="8"/>
      <c r="AH4789" s="9"/>
      <c r="AI4789" s="8"/>
      <c r="AJ4789" s="8"/>
      <c r="AK4789" s="9"/>
    </row>
    <row r="4790" spans="32:37" x14ac:dyDescent="0.3">
      <c r="AF4790" s="8"/>
      <c r="AG4790" s="8"/>
      <c r="AH4790" s="9"/>
      <c r="AI4790" s="8"/>
      <c r="AJ4790" s="8"/>
      <c r="AK4790" s="9"/>
    </row>
    <row r="4791" spans="32:37" x14ac:dyDescent="0.3">
      <c r="AF4791" s="8"/>
      <c r="AG4791" s="8"/>
      <c r="AH4791" s="9"/>
      <c r="AI4791" s="8"/>
      <c r="AJ4791" s="8"/>
      <c r="AK4791" s="9"/>
    </row>
    <row r="4792" spans="32:37" x14ac:dyDescent="0.3">
      <c r="AF4792" s="8"/>
      <c r="AG4792" s="8"/>
      <c r="AH4792" s="9"/>
      <c r="AI4792" s="8"/>
      <c r="AJ4792" s="8"/>
      <c r="AK4792" s="9"/>
    </row>
    <row r="4793" spans="32:37" x14ac:dyDescent="0.3">
      <c r="AF4793" s="8"/>
      <c r="AG4793" s="8"/>
      <c r="AH4793" s="9"/>
      <c r="AI4793" s="8"/>
      <c r="AJ4793" s="8"/>
      <c r="AK4793" s="9"/>
    </row>
    <row r="4794" spans="32:37" x14ac:dyDescent="0.3">
      <c r="AF4794" s="8"/>
      <c r="AG4794" s="8"/>
      <c r="AH4794" s="9"/>
      <c r="AI4794" s="8"/>
      <c r="AJ4794" s="8"/>
      <c r="AK4794" s="9"/>
    </row>
    <row r="4795" spans="32:37" x14ac:dyDescent="0.3">
      <c r="AF4795" s="8"/>
      <c r="AG4795" s="8"/>
      <c r="AH4795" s="9"/>
      <c r="AI4795" s="8"/>
      <c r="AJ4795" s="8"/>
      <c r="AK4795" s="9"/>
    </row>
    <row r="4796" spans="32:37" x14ac:dyDescent="0.3">
      <c r="AF4796" s="8"/>
      <c r="AG4796" s="8"/>
      <c r="AH4796" s="9"/>
      <c r="AI4796" s="8"/>
      <c r="AJ4796" s="8"/>
      <c r="AK4796" s="9"/>
    </row>
    <row r="4797" spans="32:37" x14ac:dyDescent="0.3">
      <c r="AF4797" s="8"/>
      <c r="AG4797" s="8"/>
      <c r="AH4797" s="9"/>
      <c r="AI4797" s="8"/>
      <c r="AJ4797" s="8"/>
      <c r="AK4797" s="9"/>
    </row>
    <row r="4798" spans="32:37" x14ac:dyDescent="0.3">
      <c r="AF4798" s="8"/>
      <c r="AG4798" s="8"/>
      <c r="AH4798" s="9"/>
      <c r="AI4798" s="8"/>
      <c r="AJ4798" s="8"/>
      <c r="AK4798" s="9"/>
    </row>
    <row r="4799" spans="32:37" x14ac:dyDescent="0.3">
      <c r="AF4799" s="8"/>
      <c r="AG4799" s="8"/>
      <c r="AH4799" s="9"/>
      <c r="AI4799" s="8"/>
      <c r="AJ4799" s="8"/>
      <c r="AK4799" s="9"/>
    </row>
    <row r="4800" spans="32:37" x14ac:dyDescent="0.3">
      <c r="AF4800" s="8"/>
      <c r="AG4800" s="8"/>
      <c r="AH4800" s="9"/>
      <c r="AI4800" s="8"/>
      <c r="AJ4800" s="8"/>
      <c r="AK4800" s="9"/>
    </row>
    <row r="4801" spans="32:37" x14ac:dyDescent="0.3">
      <c r="AF4801" s="8"/>
      <c r="AG4801" s="8"/>
      <c r="AH4801" s="9"/>
      <c r="AI4801" s="8"/>
      <c r="AJ4801" s="8"/>
      <c r="AK4801" s="9"/>
    </row>
    <row r="4802" spans="32:37" x14ac:dyDescent="0.3">
      <c r="AF4802" s="8"/>
      <c r="AG4802" s="8"/>
      <c r="AH4802" s="9"/>
      <c r="AI4802" s="8"/>
      <c r="AJ4802" s="8"/>
      <c r="AK4802" s="9"/>
    </row>
    <row r="4803" spans="32:37" x14ac:dyDescent="0.3">
      <c r="AF4803" s="8"/>
      <c r="AG4803" s="8"/>
      <c r="AH4803" s="9"/>
      <c r="AI4803" s="8"/>
      <c r="AJ4803" s="8"/>
      <c r="AK4803" s="9"/>
    </row>
    <row r="4804" spans="32:37" x14ac:dyDescent="0.3">
      <c r="AF4804" s="8"/>
      <c r="AG4804" s="8"/>
      <c r="AH4804" s="9"/>
      <c r="AI4804" s="8"/>
      <c r="AJ4804" s="8"/>
      <c r="AK4804" s="9"/>
    </row>
    <row r="4805" spans="32:37" x14ac:dyDescent="0.3">
      <c r="AF4805" s="8"/>
      <c r="AG4805" s="8"/>
      <c r="AH4805" s="9"/>
      <c r="AI4805" s="8"/>
      <c r="AJ4805" s="8"/>
      <c r="AK4805" s="9"/>
    </row>
    <row r="4806" spans="32:37" x14ac:dyDescent="0.3">
      <c r="AF4806" s="8"/>
      <c r="AG4806" s="8"/>
      <c r="AH4806" s="9"/>
      <c r="AI4806" s="8"/>
      <c r="AJ4806" s="8"/>
      <c r="AK4806" s="9"/>
    </row>
    <row r="4807" spans="32:37" x14ac:dyDescent="0.3">
      <c r="AF4807" s="8"/>
      <c r="AG4807" s="8"/>
      <c r="AH4807" s="9"/>
      <c r="AI4807" s="8"/>
      <c r="AJ4807" s="8"/>
      <c r="AK4807" s="9"/>
    </row>
    <row r="4808" spans="32:37" x14ac:dyDescent="0.3">
      <c r="AF4808" s="8"/>
      <c r="AG4808" s="8"/>
      <c r="AH4808" s="9"/>
      <c r="AI4808" s="8"/>
      <c r="AJ4808" s="8"/>
      <c r="AK4808" s="9"/>
    </row>
    <row r="4809" spans="32:37" x14ac:dyDescent="0.3">
      <c r="AF4809" s="8"/>
      <c r="AG4809" s="8"/>
      <c r="AH4809" s="9"/>
      <c r="AI4809" s="8"/>
      <c r="AJ4809" s="8"/>
      <c r="AK4809" s="9"/>
    </row>
    <row r="4810" spans="32:37" x14ac:dyDescent="0.3">
      <c r="AF4810" s="8"/>
      <c r="AG4810" s="8"/>
      <c r="AH4810" s="9"/>
      <c r="AI4810" s="8"/>
      <c r="AJ4810" s="8"/>
      <c r="AK4810" s="9"/>
    </row>
    <row r="4811" spans="32:37" x14ac:dyDescent="0.3">
      <c r="AF4811" s="8"/>
      <c r="AG4811" s="8"/>
      <c r="AH4811" s="9"/>
      <c r="AI4811" s="8"/>
      <c r="AJ4811" s="8"/>
      <c r="AK4811" s="9"/>
    </row>
    <row r="4812" spans="32:37" x14ac:dyDescent="0.3">
      <c r="AF4812" s="8"/>
      <c r="AG4812" s="8"/>
      <c r="AH4812" s="9"/>
      <c r="AI4812" s="8"/>
      <c r="AJ4812" s="8"/>
      <c r="AK4812" s="9"/>
    </row>
    <row r="4813" spans="32:37" x14ac:dyDescent="0.3">
      <c r="AF4813" s="8"/>
      <c r="AG4813" s="8"/>
      <c r="AH4813" s="9"/>
      <c r="AI4813" s="8"/>
      <c r="AJ4813" s="8"/>
      <c r="AK4813" s="9"/>
    </row>
    <row r="4814" spans="32:37" x14ac:dyDescent="0.3">
      <c r="AF4814" s="8"/>
      <c r="AG4814" s="8"/>
      <c r="AH4814" s="9"/>
      <c r="AI4814" s="8"/>
      <c r="AJ4814" s="8"/>
      <c r="AK4814" s="9"/>
    </row>
    <row r="4815" spans="32:37" x14ac:dyDescent="0.3">
      <c r="AF4815" s="8"/>
      <c r="AG4815" s="8"/>
      <c r="AH4815" s="9"/>
      <c r="AI4815" s="8"/>
      <c r="AJ4815" s="8"/>
      <c r="AK4815" s="9"/>
    </row>
    <row r="4816" spans="32:37" x14ac:dyDescent="0.3">
      <c r="AF4816" s="8"/>
      <c r="AG4816" s="8"/>
      <c r="AH4816" s="9"/>
      <c r="AI4816" s="8"/>
      <c r="AJ4816" s="8"/>
      <c r="AK4816" s="9"/>
    </row>
    <row r="4817" spans="32:37" x14ac:dyDescent="0.3">
      <c r="AF4817" s="8"/>
      <c r="AG4817" s="8"/>
      <c r="AH4817" s="9"/>
      <c r="AI4817" s="8"/>
      <c r="AJ4817" s="8"/>
      <c r="AK4817" s="9"/>
    </row>
    <row r="4818" spans="32:37" x14ac:dyDescent="0.3">
      <c r="AF4818" s="8"/>
      <c r="AG4818" s="8"/>
      <c r="AH4818" s="9"/>
      <c r="AI4818" s="8"/>
      <c r="AJ4818" s="8"/>
      <c r="AK4818" s="9"/>
    </row>
    <row r="4819" spans="32:37" x14ac:dyDescent="0.3">
      <c r="AF4819" s="8"/>
      <c r="AG4819" s="8"/>
      <c r="AH4819" s="9"/>
      <c r="AI4819" s="8"/>
      <c r="AJ4819" s="8"/>
      <c r="AK4819" s="9"/>
    </row>
    <row r="4820" spans="32:37" x14ac:dyDescent="0.3">
      <c r="AF4820" s="8"/>
      <c r="AG4820" s="8"/>
      <c r="AH4820" s="9"/>
      <c r="AI4820" s="8"/>
      <c r="AJ4820" s="8"/>
      <c r="AK4820" s="9"/>
    </row>
    <row r="4821" spans="32:37" x14ac:dyDescent="0.3">
      <c r="AF4821" s="8"/>
      <c r="AG4821" s="8"/>
      <c r="AH4821" s="9"/>
      <c r="AI4821" s="8"/>
      <c r="AJ4821" s="8"/>
      <c r="AK4821" s="9"/>
    </row>
    <row r="4822" spans="32:37" x14ac:dyDescent="0.3">
      <c r="AF4822" s="8"/>
      <c r="AG4822" s="8"/>
      <c r="AH4822" s="9"/>
      <c r="AI4822" s="8"/>
      <c r="AJ4822" s="8"/>
      <c r="AK4822" s="9"/>
    </row>
    <row r="4823" spans="32:37" x14ac:dyDescent="0.3">
      <c r="AF4823" s="8"/>
      <c r="AG4823" s="8"/>
      <c r="AH4823" s="9"/>
      <c r="AI4823" s="8"/>
      <c r="AJ4823" s="8"/>
      <c r="AK4823" s="9"/>
    </row>
    <row r="4824" spans="32:37" x14ac:dyDescent="0.3">
      <c r="AF4824" s="8"/>
      <c r="AG4824" s="8"/>
      <c r="AH4824" s="9"/>
      <c r="AI4824" s="8"/>
      <c r="AJ4824" s="8"/>
      <c r="AK4824" s="9"/>
    </row>
    <row r="4825" spans="32:37" x14ac:dyDescent="0.3">
      <c r="AF4825" s="8"/>
      <c r="AG4825" s="8"/>
      <c r="AH4825" s="9"/>
      <c r="AI4825" s="8"/>
      <c r="AJ4825" s="8"/>
      <c r="AK4825" s="9"/>
    </row>
    <row r="4826" spans="32:37" x14ac:dyDescent="0.3">
      <c r="AF4826" s="8"/>
      <c r="AG4826" s="8"/>
      <c r="AH4826" s="9"/>
      <c r="AI4826" s="8"/>
      <c r="AJ4826" s="8"/>
      <c r="AK4826" s="9"/>
    </row>
    <row r="4827" spans="32:37" x14ac:dyDescent="0.3">
      <c r="AF4827" s="8"/>
      <c r="AG4827" s="8"/>
      <c r="AH4827" s="9"/>
      <c r="AI4827" s="8"/>
      <c r="AJ4827" s="8"/>
      <c r="AK4827" s="9"/>
    </row>
    <row r="4828" spans="32:37" x14ac:dyDescent="0.3">
      <c r="AF4828" s="8"/>
      <c r="AG4828" s="8"/>
      <c r="AH4828" s="9"/>
      <c r="AI4828" s="8"/>
      <c r="AJ4828" s="8"/>
      <c r="AK4828" s="9"/>
    </row>
    <row r="4829" spans="32:37" x14ac:dyDescent="0.3">
      <c r="AF4829" s="8"/>
      <c r="AG4829" s="8"/>
      <c r="AH4829" s="9"/>
      <c r="AI4829" s="8"/>
      <c r="AJ4829" s="8"/>
      <c r="AK4829" s="9"/>
    </row>
    <row r="4830" spans="32:37" x14ac:dyDescent="0.3">
      <c r="AF4830" s="8"/>
      <c r="AG4830" s="8"/>
      <c r="AH4830" s="9"/>
      <c r="AI4830" s="8"/>
      <c r="AJ4830" s="8"/>
      <c r="AK4830" s="9"/>
    </row>
    <row r="4831" spans="32:37" x14ac:dyDescent="0.3">
      <c r="AF4831" s="8"/>
      <c r="AG4831" s="8"/>
      <c r="AH4831" s="9"/>
      <c r="AI4831" s="8"/>
      <c r="AJ4831" s="8"/>
      <c r="AK4831" s="9"/>
    </row>
    <row r="4832" spans="32:37" x14ac:dyDescent="0.3">
      <c r="AF4832" s="8"/>
      <c r="AG4832" s="8"/>
      <c r="AH4832" s="9"/>
      <c r="AI4832" s="8"/>
      <c r="AJ4832" s="8"/>
      <c r="AK4832" s="9"/>
    </row>
    <row r="4833" spans="32:37" x14ac:dyDescent="0.3">
      <c r="AF4833" s="8"/>
      <c r="AG4833" s="8"/>
      <c r="AH4833" s="9"/>
      <c r="AI4833" s="8"/>
      <c r="AJ4833" s="8"/>
      <c r="AK4833" s="9"/>
    </row>
    <row r="4834" spans="32:37" x14ac:dyDescent="0.3">
      <c r="AF4834" s="8"/>
      <c r="AG4834" s="8"/>
      <c r="AH4834" s="9"/>
      <c r="AI4834" s="8"/>
      <c r="AJ4834" s="8"/>
      <c r="AK4834" s="9"/>
    </row>
    <row r="4835" spans="32:37" x14ac:dyDescent="0.3">
      <c r="AF4835" s="8"/>
      <c r="AG4835" s="8"/>
      <c r="AH4835" s="9"/>
      <c r="AI4835" s="8"/>
      <c r="AJ4835" s="8"/>
      <c r="AK4835" s="9"/>
    </row>
    <row r="4836" spans="32:37" x14ac:dyDescent="0.3">
      <c r="AF4836" s="8"/>
      <c r="AG4836" s="8"/>
      <c r="AH4836" s="9"/>
      <c r="AI4836" s="8"/>
      <c r="AJ4836" s="8"/>
      <c r="AK4836" s="9"/>
    </row>
    <row r="4837" spans="32:37" x14ac:dyDescent="0.3">
      <c r="AF4837" s="8"/>
      <c r="AG4837" s="8"/>
      <c r="AH4837" s="9"/>
      <c r="AI4837" s="8"/>
      <c r="AJ4837" s="8"/>
      <c r="AK4837" s="9"/>
    </row>
    <row r="4838" spans="32:37" x14ac:dyDescent="0.3">
      <c r="AF4838" s="8"/>
      <c r="AG4838" s="8"/>
      <c r="AH4838" s="9"/>
      <c r="AI4838" s="8"/>
      <c r="AJ4838" s="8"/>
      <c r="AK4838" s="9"/>
    </row>
    <row r="4839" spans="32:37" x14ac:dyDescent="0.3">
      <c r="AF4839" s="8"/>
      <c r="AG4839" s="8"/>
      <c r="AH4839" s="9"/>
      <c r="AI4839" s="8"/>
      <c r="AJ4839" s="8"/>
      <c r="AK4839" s="9"/>
    </row>
    <row r="4840" spans="32:37" x14ac:dyDescent="0.3">
      <c r="AF4840" s="8"/>
      <c r="AG4840" s="8"/>
      <c r="AH4840" s="9"/>
      <c r="AI4840" s="8"/>
      <c r="AJ4840" s="8"/>
      <c r="AK4840" s="9"/>
    </row>
    <row r="4841" spans="32:37" x14ac:dyDescent="0.3">
      <c r="AF4841" s="8"/>
      <c r="AG4841" s="8"/>
      <c r="AH4841" s="9"/>
      <c r="AI4841" s="8"/>
      <c r="AJ4841" s="8"/>
      <c r="AK4841" s="9"/>
    </row>
    <row r="4842" spans="32:37" x14ac:dyDescent="0.3">
      <c r="AF4842" s="8"/>
      <c r="AG4842" s="8"/>
      <c r="AH4842" s="9"/>
      <c r="AI4842" s="8"/>
      <c r="AJ4842" s="8"/>
      <c r="AK4842" s="9"/>
    </row>
    <row r="4843" spans="32:37" x14ac:dyDescent="0.3">
      <c r="AF4843" s="8"/>
      <c r="AG4843" s="8"/>
      <c r="AH4843" s="9"/>
      <c r="AI4843" s="8"/>
      <c r="AJ4843" s="8"/>
      <c r="AK4843" s="9"/>
    </row>
    <row r="4844" spans="32:37" x14ac:dyDescent="0.3">
      <c r="AF4844" s="8"/>
      <c r="AG4844" s="8"/>
      <c r="AH4844" s="9"/>
      <c r="AI4844" s="8"/>
      <c r="AJ4844" s="8"/>
      <c r="AK4844" s="9"/>
    </row>
    <row r="4845" spans="32:37" x14ac:dyDescent="0.3">
      <c r="AF4845" s="8"/>
      <c r="AG4845" s="8"/>
      <c r="AH4845" s="9"/>
      <c r="AI4845" s="8"/>
      <c r="AJ4845" s="8"/>
      <c r="AK4845" s="9"/>
    </row>
    <row r="4846" spans="32:37" x14ac:dyDescent="0.3">
      <c r="AF4846" s="8"/>
      <c r="AG4846" s="8"/>
      <c r="AH4846" s="9"/>
      <c r="AI4846" s="8"/>
      <c r="AJ4846" s="8"/>
      <c r="AK4846" s="9"/>
    </row>
    <row r="4847" spans="32:37" x14ac:dyDescent="0.3">
      <c r="AF4847" s="8"/>
      <c r="AG4847" s="8"/>
      <c r="AH4847" s="9"/>
      <c r="AI4847" s="8"/>
      <c r="AJ4847" s="8"/>
      <c r="AK4847" s="9"/>
    </row>
    <row r="4848" spans="32:37" x14ac:dyDescent="0.3">
      <c r="AF4848" s="8"/>
      <c r="AG4848" s="8"/>
      <c r="AH4848" s="9"/>
      <c r="AI4848" s="8"/>
      <c r="AJ4848" s="8"/>
      <c r="AK4848" s="9"/>
    </row>
    <row r="4849" spans="32:37" x14ac:dyDescent="0.3">
      <c r="AF4849" s="8"/>
      <c r="AG4849" s="8"/>
      <c r="AH4849" s="9"/>
      <c r="AI4849" s="8"/>
      <c r="AJ4849" s="8"/>
      <c r="AK4849" s="9"/>
    </row>
    <row r="4850" spans="32:37" x14ac:dyDescent="0.3">
      <c r="AF4850" s="8"/>
      <c r="AG4850" s="8"/>
      <c r="AH4850" s="9"/>
      <c r="AI4850" s="8"/>
      <c r="AJ4850" s="8"/>
      <c r="AK4850" s="9"/>
    </row>
    <row r="4851" spans="32:37" x14ac:dyDescent="0.3">
      <c r="AF4851" s="8"/>
      <c r="AG4851" s="8"/>
      <c r="AH4851" s="9"/>
      <c r="AI4851" s="8"/>
      <c r="AJ4851" s="8"/>
      <c r="AK4851" s="9"/>
    </row>
    <row r="4852" spans="32:37" x14ac:dyDescent="0.3">
      <c r="AF4852" s="8"/>
      <c r="AG4852" s="8"/>
      <c r="AH4852" s="9"/>
      <c r="AI4852" s="8"/>
      <c r="AJ4852" s="8"/>
      <c r="AK4852" s="9"/>
    </row>
    <row r="4853" spans="32:37" x14ac:dyDescent="0.3">
      <c r="AF4853" s="8"/>
      <c r="AG4853" s="8"/>
      <c r="AH4853" s="9"/>
      <c r="AI4853" s="8"/>
      <c r="AJ4853" s="8"/>
      <c r="AK4853" s="9"/>
    </row>
    <row r="4854" spans="32:37" x14ac:dyDescent="0.3">
      <c r="AF4854" s="8"/>
      <c r="AG4854" s="8"/>
      <c r="AH4854" s="9"/>
      <c r="AI4854" s="8"/>
      <c r="AJ4854" s="8"/>
      <c r="AK4854" s="9"/>
    </row>
    <row r="4855" spans="32:37" x14ac:dyDescent="0.3">
      <c r="AF4855" s="8"/>
      <c r="AG4855" s="8"/>
      <c r="AH4855" s="9"/>
      <c r="AI4855" s="8"/>
      <c r="AJ4855" s="8"/>
      <c r="AK4855" s="9"/>
    </row>
    <row r="4856" spans="32:37" x14ac:dyDescent="0.3">
      <c r="AF4856" s="8"/>
      <c r="AG4856" s="8"/>
      <c r="AH4856" s="9"/>
      <c r="AI4856" s="8"/>
      <c r="AJ4856" s="8"/>
      <c r="AK4856" s="9"/>
    </row>
    <row r="4857" spans="32:37" x14ac:dyDescent="0.3">
      <c r="AF4857" s="8"/>
      <c r="AG4857" s="8"/>
      <c r="AH4857" s="9"/>
      <c r="AI4857" s="8"/>
      <c r="AJ4857" s="8"/>
      <c r="AK4857" s="9"/>
    </row>
    <row r="4858" spans="32:37" x14ac:dyDescent="0.3">
      <c r="AF4858" s="8"/>
      <c r="AG4858" s="8"/>
      <c r="AH4858" s="9"/>
      <c r="AI4858" s="8"/>
      <c r="AJ4858" s="8"/>
      <c r="AK4858" s="9"/>
    </row>
    <row r="4859" spans="32:37" x14ac:dyDescent="0.3">
      <c r="AF4859" s="8"/>
      <c r="AG4859" s="8"/>
      <c r="AH4859" s="9"/>
      <c r="AI4859" s="8"/>
      <c r="AJ4859" s="8"/>
      <c r="AK4859" s="9"/>
    </row>
    <row r="4860" spans="32:37" x14ac:dyDescent="0.3">
      <c r="AF4860" s="8"/>
      <c r="AG4860" s="8"/>
      <c r="AH4860" s="9"/>
      <c r="AI4860" s="8"/>
      <c r="AJ4860" s="8"/>
      <c r="AK4860" s="9"/>
    </row>
    <row r="4861" spans="32:37" x14ac:dyDescent="0.3">
      <c r="AF4861" s="8"/>
      <c r="AG4861" s="8"/>
      <c r="AH4861" s="9"/>
      <c r="AI4861" s="8"/>
      <c r="AJ4861" s="8"/>
      <c r="AK4861" s="9"/>
    </row>
    <row r="4862" spans="32:37" x14ac:dyDescent="0.3">
      <c r="AF4862" s="8"/>
      <c r="AG4862" s="8"/>
      <c r="AH4862" s="9"/>
      <c r="AI4862" s="8"/>
      <c r="AJ4862" s="8"/>
      <c r="AK4862" s="9"/>
    </row>
    <row r="4863" spans="32:37" x14ac:dyDescent="0.3">
      <c r="AF4863" s="8"/>
      <c r="AG4863" s="8"/>
      <c r="AH4863" s="9"/>
      <c r="AI4863" s="8"/>
      <c r="AJ4863" s="8"/>
      <c r="AK4863" s="9"/>
    </row>
    <row r="4864" spans="32:37" x14ac:dyDescent="0.3">
      <c r="AF4864" s="8"/>
      <c r="AG4864" s="8"/>
      <c r="AH4864" s="9"/>
      <c r="AI4864" s="8"/>
      <c r="AJ4864" s="8"/>
      <c r="AK4864" s="9"/>
    </row>
    <row r="4865" spans="32:37" x14ac:dyDescent="0.3">
      <c r="AF4865" s="8"/>
      <c r="AG4865" s="8"/>
      <c r="AH4865" s="9"/>
      <c r="AI4865" s="8"/>
      <c r="AJ4865" s="8"/>
      <c r="AK4865" s="9"/>
    </row>
    <row r="4866" spans="32:37" x14ac:dyDescent="0.3">
      <c r="AF4866" s="8"/>
      <c r="AG4866" s="8"/>
      <c r="AH4866" s="9"/>
      <c r="AI4866" s="8"/>
      <c r="AJ4866" s="8"/>
      <c r="AK4866" s="9"/>
    </row>
    <row r="4867" spans="32:37" x14ac:dyDescent="0.3">
      <c r="AF4867" s="8"/>
      <c r="AG4867" s="8"/>
      <c r="AH4867" s="9"/>
      <c r="AI4867" s="8"/>
      <c r="AJ4867" s="8"/>
      <c r="AK4867" s="9"/>
    </row>
    <row r="4868" spans="32:37" x14ac:dyDescent="0.3">
      <c r="AF4868" s="8"/>
      <c r="AG4868" s="8"/>
      <c r="AH4868" s="9"/>
      <c r="AI4868" s="8"/>
      <c r="AJ4868" s="8"/>
      <c r="AK4868" s="9"/>
    </row>
    <row r="4869" spans="32:37" x14ac:dyDescent="0.3">
      <c r="AF4869" s="8"/>
      <c r="AG4869" s="8"/>
      <c r="AH4869" s="9"/>
      <c r="AI4869" s="8"/>
      <c r="AJ4869" s="8"/>
      <c r="AK4869" s="9"/>
    </row>
    <row r="4870" spans="32:37" x14ac:dyDescent="0.3">
      <c r="AF4870" s="8"/>
      <c r="AG4870" s="8"/>
      <c r="AH4870" s="9"/>
      <c r="AI4870" s="8"/>
      <c r="AJ4870" s="8"/>
      <c r="AK4870" s="9"/>
    </row>
    <row r="4871" spans="32:37" x14ac:dyDescent="0.3">
      <c r="AF4871" s="8"/>
      <c r="AG4871" s="8"/>
      <c r="AH4871" s="9"/>
      <c r="AI4871" s="8"/>
      <c r="AJ4871" s="8"/>
      <c r="AK4871" s="9"/>
    </row>
    <row r="4872" spans="32:37" x14ac:dyDescent="0.3">
      <c r="AF4872" s="8"/>
      <c r="AG4872" s="8"/>
      <c r="AH4872" s="9"/>
      <c r="AI4872" s="8"/>
      <c r="AJ4872" s="8"/>
      <c r="AK4872" s="9"/>
    </row>
    <row r="4873" spans="32:37" x14ac:dyDescent="0.3">
      <c r="AF4873" s="8"/>
      <c r="AG4873" s="8"/>
      <c r="AH4873" s="9"/>
      <c r="AI4873" s="8"/>
      <c r="AJ4873" s="8"/>
      <c r="AK4873" s="9"/>
    </row>
    <row r="4874" spans="32:37" x14ac:dyDescent="0.3">
      <c r="AF4874" s="8"/>
      <c r="AG4874" s="8"/>
      <c r="AH4874" s="9"/>
      <c r="AI4874" s="8"/>
      <c r="AJ4874" s="8"/>
      <c r="AK4874" s="9"/>
    </row>
    <row r="4875" spans="32:37" x14ac:dyDescent="0.3">
      <c r="AF4875" s="8"/>
      <c r="AG4875" s="8"/>
      <c r="AH4875" s="9"/>
      <c r="AI4875" s="8"/>
      <c r="AJ4875" s="8"/>
      <c r="AK4875" s="9"/>
    </row>
    <row r="4876" spans="32:37" x14ac:dyDescent="0.3">
      <c r="AF4876" s="8"/>
      <c r="AG4876" s="8"/>
      <c r="AH4876" s="9"/>
      <c r="AI4876" s="8"/>
      <c r="AJ4876" s="8"/>
      <c r="AK4876" s="9"/>
    </row>
    <row r="4877" spans="32:37" x14ac:dyDescent="0.3">
      <c r="AF4877" s="8"/>
      <c r="AG4877" s="8"/>
      <c r="AH4877" s="9"/>
      <c r="AI4877" s="8"/>
      <c r="AJ4877" s="8"/>
      <c r="AK4877" s="9"/>
    </row>
    <row r="4878" spans="32:37" x14ac:dyDescent="0.3">
      <c r="AF4878" s="8"/>
      <c r="AG4878" s="8"/>
      <c r="AH4878" s="9"/>
      <c r="AI4878" s="8"/>
      <c r="AJ4878" s="8"/>
      <c r="AK4878" s="9"/>
    </row>
    <row r="4879" spans="32:37" x14ac:dyDescent="0.3">
      <c r="AF4879" s="8"/>
      <c r="AG4879" s="8"/>
      <c r="AH4879" s="9"/>
      <c r="AI4879" s="8"/>
      <c r="AJ4879" s="8"/>
      <c r="AK4879" s="9"/>
    </row>
    <row r="4880" spans="32:37" x14ac:dyDescent="0.3">
      <c r="AF4880" s="8"/>
      <c r="AG4880" s="8"/>
      <c r="AH4880" s="9"/>
      <c r="AI4880" s="8"/>
      <c r="AJ4880" s="8"/>
      <c r="AK4880" s="9"/>
    </row>
    <row r="4881" spans="32:37" x14ac:dyDescent="0.3">
      <c r="AF4881" s="8"/>
      <c r="AG4881" s="8"/>
      <c r="AH4881" s="9"/>
      <c r="AI4881" s="8"/>
      <c r="AJ4881" s="8"/>
      <c r="AK4881" s="9"/>
    </row>
    <row r="4882" spans="32:37" x14ac:dyDescent="0.3">
      <c r="AF4882" s="8"/>
      <c r="AG4882" s="8"/>
      <c r="AH4882" s="9"/>
      <c r="AI4882" s="8"/>
      <c r="AJ4882" s="8"/>
      <c r="AK4882" s="9"/>
    </row>
    <row r="4883" spans="32:37" x14ac:dyDescent="0.3">
      <c r="AF4883" s="8"/>
      <c r="AG4883" s="8"/>
      <c r="AH4883" s="9"/>
      <c r="AI4883" s="8"/>
      <c r="AJ4883" s="8"/>
      <c r="AK4883" s="9"/>
    </row>
    <row r="4884" spans="32:37" x14ac:dyDescent="0.3">
      <c r="AF4884" s="8"/>
      <c r="AG4884" s="8"/>
      <c r="AH4884" s="9"/>
      <c r="AI4884" s="8"/>
      <c r="AJ4884" s="8"/>
      <c r="AK4884" s="9"/>
    </row>
    <row r="4885" spans="32:37" x14ac:dyDescent="0.3">
      <c r="AF4885" s="8"/>
      <c r="AG4885" s="8"/>
      <c r="AH4885" s="9"/>
      <c r="AI4885" s="8"/>
      <c r="AJ4885" s="8"/>
      <c r="AK4885" s="9"/>
    </row>
    <row r="4886" spans="32:37" x14ac:dyDescent="0.3">
      <c r="AF4886" s="8"/>
      <c r="AG4886" s="8"/>
      <c r="AH4886" s="9"/>
      <c r="AI4886" s="8"/>
      <c r="AJ4886" s="8"/>
      <c r="AK4886" s="9"/>
    </row>
    <row r="4887" spans="32:37" x14ac:dyDescent="0.3">
      <c r="AF4887" s="8"/>
      <c r="AG4887" s="8"/>
      <c r="AH4887" s="9"/>
      <c r="AI4887" s="8"/>
      <c r="AJ4887" s="8"/>
      <c r="AK4887" s="9"/>
    </row>
    <row r="4888" spans="32:37" x14ac:dyDescent="0.3">
      <c r="AF4888" s="8"/>
      <c r="AG4888" s="8"/>
      <c r="AH4888" s="9"/>
      <c r="AI4888" s="8"/>
      <c r="AJ4888" s="8"/>
      <c r="AK4888" s="9"/>
    </row>
    <row r="4889" spans="32:37" x14ac:dyDescent="0.3">
      <c r="AF4889" s="8"/>
      <c r="AG4889" s="8"/>
      <c r="AH4889" s="9"/>
      <c r="AI4889" s="8"/>
      <c r="AJ4889" s="8"/>
      <c r="AK4889" s="9"/>
    </row>
    <row r="4890" spans="32:37" x14ac:dyDescent="0.3">
      <c r="AF4890" s="8"/>
      <c r="AG4890" s="8"/>
      <c r="AH4890" s="9"/>
      <c r="AI4890" s="8"/>
      <c r="AJ4890" s="8"/>
      <c r="AK4890" s="9"/>
    </row>
    <row r="4891" spans="32:37" x14ac:dyDescent="0.3">
      <c r="AF4891" s="8"/>
      <c r="AG4891" s="8"/>
      <c r="AH4891" s="9"/>
      <c r="AI4891" s="8"/>
      <c r="AJ4891" s="8"/>
      <c r="AK4891" s="9"/>
    </row>
    <row r="4892" spans="32:37" x14ac:dyDescent="0.3">
      <c r="AF4892" s="8"/>
      <c r="AG4892" s="8"/>
      <c r="AH4892" s="9"/>
      <c r="AI4892" s="8"/>
      <c r="AJ4892" s="8"/>
      <c r="AK4892" s="9"/>
    </row>
    <row r="4893" spans="32:37" x14ac:dyDescent="0.3">
      <c r="AF4893" s="8"/>
      <c r="AG4893" s="8"/>
      <c r="AH4893" s="9"/>
      <c r="AI4893" s="8"/>
      <c r="AJ4893" s="8"/>
      <c r="AK4893" s="9"/>
    </row>
    <row r="4894" spans="32:37" x14ac:dyDescent="0.3">
      <c r="AF4894" s="8"/>
      <c r="AG4894" s="8"/>
      <c r="AH4894" s="9"/>
      <c r="AI4894" s="8"/>
      <c r="AJ4894" s="8"/>
      <c r="AK4894" s="9"/>
    </row>
    <row r="4895" spans="32:37" x14ac:dyDescent="0.3">
      <c r="AF4895" s="8"/>
      <c r="AG4895" s="8"/>
      <c r="AH4895" s="9"/>
      <c r="AI4895" s="8"/>
      <c r="AJ4895" s="8"/>
      <c r="AK4895" s="9"/>
    </row>
    <row r="4896" spans="32:37" x14ac:dyDescent="0.3">
      <c r="AF4896" s="8"/>
      <c r="AG4896" s="8"/>
      <c r="AH4896" s="9"/>
      <c r="AI4896" s="8"/>
      <c r="AJ4896" s="8"/>
      <c r="AK4896" s="9"/>
    </row>
    <row r="4897" spans="32:37" x14ac:dyDescent="0.3">
      <c r="AF4897" s="8"/>
      <c r="AG4897" s="8"/>
      <c r="AH4897" s="9"/>
      <c r="AI4897" s="8"/>
      <c r="AJ4897" s="8"/>
      <c r="AK4897" s="9"/>
    </row>
    <row r="4898" spans="32:37" x14ac:dyDescent="0.3">
      <c r="AF4898" s="8"/>
      <c r="AG4898" s="8"/>
      <c r="AH4898" s="9"/>
      <c r="AI4898" s="8"/>
      <c r="AJ4898" s="8"/>
      <c r="AK4898" s="9"/>
    </row>
    <row r="4899" spans="32:37" x14ac:dyDescent="0.3">
      <c r="AF4899" s="8"/>
      <c r="AG4899" s="8"/>
      <c r="AH4899" s="9"/>
      <c r="AI4899" s="8"/>
      <c r="AJ4899" s="8"/>
      <c r="AK4899" s="9"/>
    </row>
    <row r="4900" spans="32:37" x14ac:dyDescent="0.3">
      <c r="AF4900" s="8"/>
      <c r="AG4900" s="8"/>
      <c r="AH4900" s="9"/>
      <c r="AI4900" s="8"/>
      <c r="AJ4900" s="8"/>
      <c r="AK4900" s="9"/>
    </row>
    <row r="4901" spans="32:37" x14ac:dyDescent="0.3">
      <c r="AF4901" s="8"/>
      <c r="AG4901" s="8"/>
      <c r="AH4901" s="9"/>
      <c r="AI4901" s="8"/>
      <c r="AJ4901" s="8"/>
      <c r="AK4901" s="9"/>
    </row>
    <row r="4902" spans="32:37" x14ac:dyDescent="0.3">
      <c r="AF4902" s="8"/>
      <c r="AG4902" s="8"/>
      <c r="AH4902" s="9"/>
      <c r="AI4902" s="8"/>
      <c r="AJ4902" s="8"/>
      <c r="AK4902" s="9"/>
    </row>
    <row r="4903" spans="32:37" x14ac:dyDescent="0.3">
      <c r="AF4903" s="8"/>
      <c r="AG4903" s="8"/>
      <c r="AH4903" s="9"/>
      <c r="AI4903" s="8"/>
      <c r="AJ4903" s="8"/>
      <c r="AK4903" s="9"/>
    </row>
    <row r="4904" spans="32:37" x14ac:dyDescent="0.3">
      <c r="AF4904" s="8"/>
      <c r="AG4904" s="8"/>
      <c r="AH4904" s="9"/>
      <c r="AI4904" s="8"/>
      <c r="AJ4904" s="8"/>
      <c r="AK4904" s="9"/>
    </row>
    <row r="4905" spans="32:37" x14ac:dyDescent="0.3">
      <c r="AF4905" s="8"/>
      <c r="AG4905" s="8"/>
      <c r="AH4905" s="9"/>
      <c r="AI4905" s="8"/>
      <c r="AJ4905" s="8"/>
      <c r="AK4905" s="9"/>
    </row>
    <row r="4906" spans="32:37" x14ac:dyDescent="0.3">
      <c r="AF4906" s="8"/>
      <c r="AG4906" s="8"/>
      <c r="AH4906" s="9"/>
      <c r="AI4906" s="8"/>
      <c r="AJ4906" s="8"/>
      <c r="AK4906" s="9"/>
    </row>
    <row r="4907" spans="32:37" x14ac:dyDescent="0.3">
      <c r="AF4907" s="8"/>
      <c r="AG4907" s="8"/>
      <c r="AH4907" s="9"/>
      <c r="AI4907" s="8"/>
      <c r="AJ4907" s="8"/>
      <c r="AK4907" s="9"/>
    </row>
    <row r="4908" spans="32:37" x14ac:dyDescent="0.3">
      <c r="AF4908" s="8"/>
      <c r="AG4908" s="8"/>
      <c r="AH4908" s="9"/>
      <c r="AI4908" s="8"/>
      <c r="AJ4908" s="8"/>
      <c r="AK4908" s="9"/>
    </row>
    <row r="4909" spans="32:37" x14ac:dyDescent="0.3">
      <c r="AF4909" s="8"/>
      <c r="AG4909" s="8"/>
      <c r="AH4909" s="9"/>
      <c r="AI4909" s="8"/>
      <c r="AJ4909" s="8"/>
      <c r="AK4909" s="9"/>
    </row>
    <row r="4910" spans="32:37" x14ac:dyDescent="0.3">
      <c r="AF4910" s="8"/>
      <c r="AG4910" s="8"/>
      <c r="AH4910" s="9"/>
      <c r="AI4910" s="8"/>
      <c r="AJ4910" s="8"/>
      <c r="AK4910" s="9"/>
    </row>
    <row r="4911" spans="32:37" x14ac:dyDescent="0.3">
      <c r="AF4911" s="8"/>
      <c r="AG4911" s="8"/>
      <c r="AH4911" s="9"/>
      <c r="AI4911" s="8"/>
      <c r="AJ4911" s="8"/>
      <c r="AK4911" s="9"/>
    </row>
    <row r="4912" spans="32:37" x14ac:dyDescent="0.3">
      <c r="AF4912" s="8"/>
      <c r="AG4912" s="8"/>
      <c r="AH4912" s="9"/>
      <c r="AI4912" s="8"/>
      <c r="AJ4912" s="8"/>
      <c r="AK4912" s="9"/>
    </row>
    <row r="4913" spans="32:37" x14ac:dyDescent="0.3">
      <c r="AF4913" s="8"/>
      <c r="AG4913" s="8"/>
      <c r="AH4913" s="9"/>
      <c r="AI4913" s="8"/>
      <c r="AJ4913" s="8"/>
      <c r="AK4913" s="9"/>
    </row>
    <row r="4914" spans="32:37" x14ac:dyDescent="0.3">
      <c r="AF4914" s="8"/>
      <c r="AG4914" s="8"/>
      <c r="AH4914" s="9"/>
      <c r="AI4914" s="8"/>
      <c r="AJ4914" s="8"/>
      <c r="AK4914" s="9"/>
    </row>
    <row r="4915" spans="32:37" x14ac:dyDescent="0.3">
      <c r="AF4915" s="8"/>
      <c r="AG4915" s="8"/>
      <c r="AH4915" s="9"/>
      <c r="AI4915" s="8"/>
      <c r="AJ4915" s="8"/>
      <c r="AK4915" s="9"/>
    </row>
    <row r="4916" spans="32:37" x14ac:dyDescent="0.3">
      <c r="AF4916" s="8"/>
      <c r="AG4916" s="8"/>
      <c r="AH4916" s="9"/>
      <c r="AI4916" s="8"/>
      <c r="AJ4916" s="8"/>
      <c r="AK4916" s="9"/>
    </row>
    <row r="4917" spans="32:37" x14ac:dyDescent="0.3">
      <c r="AF4917" s="8"/>
      <c r="AG4917" s="8"/>
      <c r="AH4917" s="9"/>
      <c r="AI4917" s="8"/>
      <c r="AJ4917" s="8"/>
      <c r="AK4917" s="9"/>
    </row>
    <row r="4918" spans="32:37" x14ac:dyDescent="0.3">
      <c r="AF4918" s="8"/>
      <c r="AG4918" s="8"/>
      <c r="AH4918" s="9"/>
      <c r="AI4918" s="8"/>
      <c r="AJ4918" s="8"/>
      <c r="AK4918" s="9"/>
    </row>
    <row r="4919" spans="32:37" x14ac:dyDescent="0.3">
      <c r="AF4919" s="8"/>
      <c r="AG4919" s="8"/>
      <c r="AH4919" s="9"/>
      <c r="AI4919" s="8"/>
      <c r="AJ4919" s="8"/>
      <c r="AK4919" s="9"/>
    </row>
    <row r="4920" spans="32:37" x14ac:dyDescent="0.3">
      <c r="AF4920" s="8"/>
      <c r="AG4920" s="8"/>
      <c r="AH4920" s="9"/>
      <c r="AI4920" s="8"/>
      <c r="AJ4920" s="8"/>
      <c r="AK4920" s="9"/>
    </row>
    <row r="4921" spans="32:37" x14ac:dyDescent="0.3">
      <c r="AF4921" s="8"/>
      <c r="AG4921" s="8"/>
      <c r="AH4921" s="9"/>
      <c r="AI4921" s="8"/>
      <c r="AJ4921" s="8"/>
      <c r="AK4921" s="9"/>
    </row>
    <row r="4922" spans="32:37" x14ac:dyDescent="0.3">
      <c r="AF4922" s="8"/>
      <c r="AG4922" s="8"/>
      <c r="AH4922" s="9"/>
      <c r="AI4922" s="8"/>
      <c r="AJ4922" s="8"/>
      <c r="AK4922" s="9"/>
    </row>
    <row r="4923" spans="32:37" x14ac:dyDescent="0.3">
      <c r="AF4923" s="8"/>
      <c r="AG4923" s="8"/>
      <c r="AH4923" s="9"/>
      <c r="AI4923" s="8"/>
      <c r="AJ4923" s="8"/>
      <c r="AK4923" s="9"/>
    </row>
    <row r="4924" spans="32:37" x14ac:dyDescent="0.3">
      <c r="AF4924" s="8"/>
      <c r="AG4924" s="8"/>
      <c r="AH4924" s="9"/>
      <c r="AI4924" s="8"/>
      <c r="AJ4924" s="8"/>
      <c r="AK4924" s="9"/>
    </row>
    <row r="4925" spans="32:37" x14ac:dyDescent="0.3">
      <c r="AF4925" s="8"/>
      <c r="AG4925" s="8"/>
      <c r="AH4925" s="9"/>
      <c r="AI4925" s="8"/>
      <c r="AJ4925" s="8"/>
      <c r="AK4925" s="9"/>
    </row>
    <row r="4926" spans="32:37" x14ac:dyDescent="0.3">
      <c r="AF4926" s="8"/>
      <c r="AG4926" s="8"/>
      <c r="AH4926" s="9"/>
      <c r="AI4926" s="8"/>
      <c r="AJ4926" s="8"/>
      <c r="AK4926" s="9"/>
    </row>
    <row r="4927" spans="32:37" x14ac:dyDescent="0.3">
      <c r="AF4927" s="8"/>
      <c r="AG4927" s="8"/>
      <c r="AH4927" s="9"/>
      <c r="AI4927" s="8"/>
      <c r="AJ4927" s="8"/>
      <c r="AK4927" s="9"/>
    </row>
    <row r="4928" spans="32:37" x14ac:dyDescent="0.3">
      <c r="AF4928" s="8"/>
      <c r="AG4928" s="8"/>
      <c r="AH4928" s="9"/>
      <c r="AI4928" s="8"/>
      <c r="AJ4928" s="8"/>
      <c r="AK4928" s="9"/>
    </row>
    <row r="4929" spans="32:37" x14ac:dyDescent="0.3">
      <c r="AF4929" s="8"/>
      <c r="AG4929" s="8"/>
      <c r="AH4929" s="9"/>
      <c r="AI4929" s="8"/>
      <c r="AJ4929" s="8"/>
      <c r="AK4929" s="9"/>
    </row>
    <row r="4930" spans="32:37" x14ac:dyDescent="0.3">
      <c r="AF4930" s="8"/>
      <c r="AG4930" s="8"/>
      <c r="AH4930" s="9"/>
      <c r="AI4930" s="8"/>
      <c r="AJ4930" s="8"/>
      <c r="AK4930" s="9"/>
    </row>
    <row r="4931" spans="32:37" x14ac:dyDescent="0.3">
      <c r="AF4931" s="8"/>
      <c r="AG4931" s="8"/>
      <c r="AH4931" s="9"/>
      <c r="AI4931" s="8"/>
      <c r="AJ4931" s="8"/>
      <c r="AK4931" s="9"/>
    </row>
    <row r="4932" spans="32:37" x14ac:dyDescent="0.3">
      <c r="AF4932" s="8"/>
      <c r="AG4932" s="8"/>
      <c r="AH4932" s="9"/>
      <c r="AI4932" s="8"/>
      <c r="AJ4932" s="8"/>
      <c r="AK4932" s="9"/>
    </row>
    <row r="4933" spans="32:37" x14ac:dyDescent="0.3">
      <c r="AF4933" s="8"/>
      <c r="AG4933" s="8"/>
      <c r="AH4933" s="9"/>
      <c r="AI4933" s="8"/>
      <c r="AJ4933" s="8"/>
      <c r="AK4933" s="9"/>
    </row>
    <row r="4934" spans="32:37" x14ac:dyDescent="0.3">
      <c r="AF4934" s="8"/>
      <c r="AG4934" s="8"/>
      <c r="AH4934" s="9"/>
      <c r="AI4934" s="8"/>
      <c r="AJ4934" s="8"/>
      <c r="AK4934" s="9"/>
    </row>
    <row r="4935" spans="32:37" x14ac:dyDescent="0.3">
      <c r="AF4935" s="8"/>
      <c r="AG4935" s="8"/>
      <c r="AH4935" s="9"/>
      <c r="AI4935" s="8"/>
      <c r="AJ4935" s="8"/>
      <c r="AK4935" s="9"/>
    </row>
    <row r="4936" spans="32:37" x14ac:dyDescent="0.3">
      <c r="AF4936" s="8"/>
      <c r="AG4936" s="8"/>
      <c r="AH4936" s="9"/>
      <c r="AI4936" s="8"/>
      <c r="AJ4936" s="8"/>
      <c r="AK4936" s="9"/>
    </row>
    <row r="4937" spans="32:37" x14ac:dyDescent="0.3">
      <c r="AF4937" s="8"/>
      <c r="AG4937" s="8"/>
      <c r="AH4937" s="9"/>
      <c r="AI4937" s="8"/>
      <c r="AJ4937" s="8"/>
      <c r="AK4937" s="9"/>
    </row>
    <row r="4938" spans="32:37" x14ac:dyDescent="0.3">
      <c r="AF4938" s="8"/>
      <c r="AG4938" s="8"/>
      <c r="AH4938" s="9"/>
      <c r="AI4938" s="8"/>
      <c r="AJ4938" s="8"/>
      <c r="AK4938" s="9"/>
    </row>
    <row r="4939" spans="32:37" x14ac:dyDescent="0.3">
      <c r="AF4939" s="8"/>
      <c r="AG4939" s="8"/>
      <c r="AH4939" s="9"/>
      <c r="AI4939" s="8"/>
      <c r="AJ4939" s="8"/>
      <c r="AK4939" s="9"/>
    </row>
    <row r="4940" spans="32:37" x14ac:dyDescent="0.3">
      <c r="AF4940" s="8"/>
      <c r="AG4940" s="8"/>
      <c r="AH4940" s="9"/>
      <c r="AI4940" s="8"/>
      <c r="AJ4940" s="8"/>
      <c r="AK4940" s="9"/>
    </row>
    <row r="4941" spans="32:37" x14ac:dyDescent="0.3">
      <c r="AF4941" s="8"/>
      <c r="AG4941" s="8"/>
      <c r="AH4941" s="9"/>
      <c r="AI4941" s="8"/>
      <c r="AJ4941" s="8"/>
      <c r="AK4941" s="9"/>
    </row>
    <row r="4942" spans="32:37" x14ac:dyDescent="0.3">
      <c r="AF4942" s="8"/>
      <c r="AG4942" s="8"/>
      <c r="AH4942" s="9"/>
      <c r="AI4942" s="8"/>
      <c r="AJ4942" s="8"/>
      <c r="AK4942" s="9"/>
    </row>
    <row r="4943" spans="32:37" x14ac:dyDescent="0.3">
      <c r="AF4943" s="8"/>
      <c r="AG4943" s="8"/>
      <c r="AH4943" s="9"/>
      <c r="AI4943" s="8"/>
      <c r="AJ4943" s="8"/>
      <c r="AK4943" s="9"/>
    </row>
    <row r="4944" spans="32:37" x14ac:dyDescent="0.3">
      <c r="AF4944" s="8"/>
      <c r="AG4944" s="8"/>
      <c r="AH4944" s="9"/>
      <c r="AI4944" s="8"/>
      <c r="AJ4944" s="8"/>
      <c r="AK4944" s="9"/>
    </row>
    <row r="4945" spans="32:37" x14ac:dyDescent="0.3">
      <c r="AF4945" s="8"/>
      <c r="AG4945" s="8"/>
      <c r="AH4945" s="9"/>
      <c r="AI4945" s="8"/>
      <c r="AJ4945" s="8"/>
      <c r="AK4945" s="9"/>
    </row>
    <row r="4946" spans="32:37" x14ac:dyDescent="0.3">
      <c r="AF4946" s="8"/>
      <c r="AG4946" s="8"/>
      <c r="AH4946" s="9"/>
      <c r="AI4946" s="8"/>
      <c r="AJ4946" s="8"/>
      <c r="AK4946" s="9"/>
    </row>
    <row r="4947" spans="32:37" x14ac:dyDescent="0.3">
      <c r="AF4947" s="8"/>
      <c r="AG4947" s="8"/>
      <c r="AH4947" s="9"/>
      <c r="AI4947" s="8"/>
      <c r="AJ4947" s="8"/>
      <c r="AK4947" s="9"/>
    </row>
    <row r="4948" spans="32:37" x14ac:dyDescent="0.3">
      <c r="AF4948" s="8"/>
      <c r="AG4948" s="8"/>
      <c r="AH4948" s="9"/>
      <c r="AI4948" s="8"/>
      <c r="AJ4948" s="8"/>
      <c r="AK4948" s="9"/>
    </row>
    <row r="4949" spans="32:37" x14ac:dyDescent="0.3">
      <c r="AF4949" s="8"/>
      <c r="AG4949" s="8"/>
      <c r="AH4949" s="9"/>
      <c r="AI4949" s="8"/>
      <c r="AJ4949" s="8"/>
      <c r="AK4949" s="9"/>
    </row>
    <row r="4950" spans="32:37" x14ac:dyDescent="0.3">
      <c r="AF4950" s="8"/>
      <c r="AG4950" s="8"/>
      <c r="AH4950" s="9"/>
      <c r="AI4950" s="8"/>
      <c r="AJ4950" s="8"/>
      <c r="AK4950" s="9"/>
    </row>
    <row r="4951" spans="32:37" x14ac:dyDescent="0.3">
      <c r="AF4951" s="8"/>
      <c r="AG4951" s="8"/>
      <c r="AH4951" s="9"/>
      <c r="AI4951" s="8"/>
      <c r="AJ4951" s="8"/>
      <c r="AK4951" s="9"/>
    </row>
    <row r="4952" spans="32:37" x14ac:dyDescent="0.3">
      <c r="AF4952" s="8"/>
      <c r="AG4952" s="8"/>
      <c r="AH4952" s="9"/>
      <c r="AI4952" s="8"/>
      <c r="AJ4952" s="8"/>
      <c r="AK4952" s="9"/>
    </row>
    <row r="4953" spans="32:37" x14ac:dyDescent="0.3">
      <c r="AF4953" s="8"/>
      <c r="AG4953" s="8"/>
      <c r="AH4953" s="9"/>
      <c r="AI4953" s="8"/>
      <c r="AJ4953" s="8"/>
      <c r="AK4953" s="9"/>
    </row>
    <row r="4954" spans="32:37" x14ac:dyDescent="0.3">
      <c r="AF4954" s="8"/>
      <c r="AG4954" s="8"/>
      <c r="AH4954" s="9"/>
      <c r="AI4954" s="8"/>
      <c r="AJ4954" s="8"/>
      <c r="AK4954" s="9"/>
    </row>
    <row r="4955" spans="32:37" x14ac:dyDescent="0.3">
      <c r="AF4955" s="8"/>
      <c r="AG4955" s="8"/>
      <c r="AH4955" s="9"/>
      <c r="AI4955" s="8"/>
      <c r="AJ4955" s="8"/>
      <c r="AK4955" s="9"/>
    </row>
    <row r="4956" spans="32:37" x14ac:dyDescent="0.3">
      <c r="AF4956" s="8"/>
      <c r="AG4956" s="8"/>
      <c r="AH4956" s="9"/>
      <c r="AI4956" s="8"/>
      <c r="AJ4956" s="8"/>
      <c r="AK4956" s="9"/>
    </row>
    <row r="4957" spans="32:37" x14ac:dyDescent="0.3">
      <c r="AF4957" s="8"/>
      <c r="AG4957" s="8"/>
      <c r="AH4957" s="9"/>
      <c r="AI4957" s="8"/>
      <c r="AJ4957" s="8"/>
      <c r="AK4957" s="9"/>
    </row>
    <row r="4958" spans="32:37" x14ac:dyDescent="0.3">
      <c r="AF4958" s="8"/>
      <c r="AG4958" s="8"/>
      <c r="AH4958" s="9"/>
      <c r="AI4958" s="8"/>
      <c r="AJ4958" s="8"/>
      <c r="AK4958" s="9"/>
    </row>
    <row r="4959" spans="32:37" x14ac:dyDescent="0.3">
      <c r="AF4959" s="8"/>
      <c r="AG4959" s="8"/>
      <c r="AH4959" s="9"/>
      <c r="AI4959" s="8"/>
      <c r="AJ4959" s="8"/>
      <c r="AK4959" s="9"/>
    </row>
    <row r="4960" spans="32:37" x14ac:dyDescent="0.3">
      <c r="AF4960" s="8"/>
      <c r="AG4960" s="8"/>
      <c r="AH4960" s="9"/>
      <c r="AI4960" s="8"/>
      <c r="AJ4960" s="8"/>
      <c r="AK4960" s="9"/>
    </row>
    <row r="4961" spans="32:37" x14ac:dyDescent="0.3">
      <c r="AF4961" s="8"/>
      <c r="AG4961" s="8"/>
      <c r="AH4961" s="9"/>
      <c r="AI4961" s="8"/>
      <c r="AJ4961" s="8"/>
      <c r="AK4961" s="9"/>
    </row>
    <row r="4962" spans="32:37" x14ac:dyDescent="0.3">
      <c r="AF4962" s="8"/>
      <c r="AG4962" s="8"/>
      <c r="AH4962" s="9"/>
      <c r="AI4962" s="8"/>
      <c r="AJ4962" s="8"/>
      <c r="AK4962" s="9"/>
    </row>
    <row r="4963" spans="32:37" x14ac:dyDescent="0.3">
      <c r="AF4963" s="8"/>
      <c r="AG4963" s="8"/>
      <c r="AH4963" s="9"/>
      <c r="AI4963" s="8"/>
      <c r="AJ4963" s="8"/>
      <c r="AK4963" s="9"/>
    </row>
    <row r="4964" spans="32:37" x14ac:dyDescent="0.3">
      <c r="AF4964" s="8"/>
      <c r="AG4964" s="8"/>
      <c r="AH4964" s="9"/>
      <c r="AI4964" s="8"/>
      <c r="AJ4964" s="8"/>
      <c r="AK4964" s="9"/>
    </row>
    <row r="4965" spans="32:37" x14ac:dyDescent="0.3">
      <c r="AF4965" s="8"/>
      <c r="AG4965" s="8"/>
      <c r="AH4965" s="9"/>
      <c r="AI4965" s="8"/>
      <c r="AJ4965" s="8"/>
      <c r="AK4965" s="9"/>
    </row>
    <row r="4966" spans="32:37" x14ac:dyDescent="0.3">
      <c r="AF4966" s="8"/>
      <c r="AG4966" s="8"/>
      <c r="AH4966" s="9"/>
      <c r="AI4966" s="8"/>
      <c r="AJ4966" s="8"/>
      <c r="AK4966" s="9"/>
    </row>
    <row r="4967" spans="32:37" x14ac:dyDescent="0.3">
      <c r="AF4967" s="8"/>
      <c r="AG4967" s="8"/>
      <c r="AH4967" s="9"/>
      <c r="AI4967" s="8"/>
      <c r="AJ4967" s="8"/>
      <c r="AK4967" s="9"/>
    </row>
    <row r="4968" spans="32:37" x14ac:dyDescent="0.3">
      <c r="AF4968" s="8"/>
      <c r="AG4968" s="8"/>
      <c r="AH4968" s="9"/>
      <c r="AI4968" s="8"/>
      <c r="AJ4968" s="8"/>
      <c r="AK4968" s="9"/>
    </row>
    <row r="4969" spans="32:37" x14ac:dyDescent="0.3">
      <c r="AF4969" s="8"/>
      <c r="AG4969" s="8"/>
      <c r="AH4969" s="9"/>
      <c r="AI4969" s="8"/>
      <c r="AJ4969" s="8"/>
      <c r="AK4969" s="9"/>
    </row>
    <row r="4970" spans="32:37" x14ac:dyDescent="0.3">
      <c r="AF4970" s="8"/>
      <c r="AG4970" s="8"/>
      <c r="AH4970" s="9"/>
      <c r="AI4970" s="8"/>
      <c r="AJ4970" s="8"/>
      <c r="AK4970" s="9"/>
    </row>
    <row r="4971" spans="32:37" x14ac:dyDescent="0.3">
      <c r="AF4971" s="8"/>
      <c r="AG4971" s="8"/>
      <c r="AH4971" s="9"/>
      <c r="AI4971" s="8"/>
      <c r="AJ4971" s="8"/>
      <c r="AK4971" s="9"/>
    </row>
    <row r="4972" spans="32:37" x14ac:dyDescent="0.3">
      <c r="AF4972" s="8"/>
      <c r="AG4972" s="8"/>
      <c r="AH4972" s="9"/>
      <c r="AI4972" s="8"/>
      <c r="AJ4972" s="8"/>
      <c r="AK4972" s="9"/>
    </row>
    <row r="4973" spans="32:37" x14ac:dyDescent="0.3">
      <c r="AF4973" s="8"/>
      <c r="AG4973" s="8"/>
      <c r="AH4973" s="9"/>
      <c r="AI4973" s="8"/>
      <c r="AJ4973" s="8"/>
      <c r="AK4973" s="9"/>
    </row>
    <row r="4974" spans="32:37" x14ac:dyDescent="0.3">
      <c r="AF4974" s="8"/>
      <c r="AG4974" s="8"/>
      <c r="AH4974" s="9"/>
      <c r="AI4974" s="8"/>
      <c r="AJ4974" s="8"/>
      <c r="AK4974" s="9"/>
    </row>
    <row r="4975" spans="32:37" x14ac:dyDescent="0.3">
      <c r="AF4975" s="8"/>
      <c r="AG4975" s="8"/>
      <c r="AH4975" s="9"/>
      <c r="AI4975" s="8"/>
      <c r="AJ4975" s="8"/>
      <c r="AK4975" s="9"/>
    </row>
    <row r="4976" spans="32:37" x14ac:dyDescent="0.3">
      <c r="AF4976" s="8"/>
      <c r="AG4976" s="8"/>
      <c r="AH4976" s="9"/>
      <c r="AI4976" s="8"/>
      <c r="AJ4976" s="8"/>
      <c r="AK4976" s="9"/>
    </row>
    <row r="4977" spans="32:37" x14ac:dyDescent="0.3">
      <c r="AF4977" s="8"/>
      <c r="AG4977" s="8"/>
      <c r="AH4977" s="9"/>
      <c r="AI4977" s="8"/>
      <c r="AJ4977" s="8"/>
      <c r="AK4977" s="9"/>
    </row>
    <row r="4978" spans="32:37" x14ac:dyDescent="0.3">
      <c r="AF4978" s="8"/>
      <c r="AG4978" s="8"/>
      <c r="AH4978" s="9"/>
      <c r="AI4978" s="8"/>
      <c r="AJ4978" s="8"/>
      <c r="AK4978" s="9"/>
    </row>
    <row r="4979" spans="32:37" x14ac:dyDescent="0.3">
      <c r="AF4979" s="8"/>
      <c r="AG4979" s="8"/>
      <c r="AH4979" s="9"/>
      <c r="AI4979" s="8"/>
      <c r="AJ4979" s="8"/>
      <c r="AK4979" s="9"/>
    </row>
    <row r="4980" spans="32:37" x14ac:dyDescent="0.3">
      <c r="AF4980" s="8"/>
      <c r="AG4980" s="8"/>
      <c r="AH4980" s="9"/>
      <c r="AI4980" s="8"/>
      <c r="AJ4980" s="8"/>
      <c r="AK4980" s="9"/>
    </row>
    <row r="4981" spans="32:37" x14ac:dyDescent="0.3">
      <c r="AF4981" s="8"/>
      <c r="AG4981" s="8"/>
      <c r="AH4981" s="9"/>
      <c r="AI4981" s="8"/>
      <c r="AJ4981" s="8"/>
      <c r="AK4981" s="9"/>
    </row>
    <row r="4982" spans="32:37" x14ac:dyDescent="0.3">
      <c r="AF4982" s="8"/>
      <c r="AG4982" s="8"/>
      <c r="AH4982" s="9"/>
      <c r="AI4982" s="8"/>
      <c r="AJ4982" s="8"/>
      <c r="AK4982" s="9"/>
    </row>
    <row r="4983" spans="32:37" x14ac:dyDescent="0.3">
      <c r="AF4983" s="8"/>
      <c r="AG4983" s="8"/>
      <c r="AH4983" s="9"/>
      <c r="AI4983" s="8"/>
      <c r="AJ4983" s="8"/>
      <c r="AK4983" s="9"/>
    </row>
    <row r="4984" spans="32:37" x14ac:dyDescent="0.3">
      <c r="AF4984" s="8"/>
      <c r="AG4984" s="8"/>
      <c r="AH4984" s="9"/>
      <c r="AI4984" s="8"/>
      <c r="AJ4984" s="8"/>
      <c r="AK4984" s="9"/>
    </row>
    <row r="4985" spans="32:37" x14ac:dyDescent="0.3">
      <c r="AF4985" s="8"/>
      <c r="AG4985" s="8"/>
      <c r="AH4985" s="9"/>
      <c r="AI4985" s="8"/>
      <c r="AJ4985" s="8"/>
      <c r="AK4985" s="9"/>
    </row>
    <row r="4986" spans="32:37" x14ac:dyDescent="0.3">
      <c r="AF4986" s="8"/>
      <c r="AG4986" s="8"/>
      <c r="AH4986" s="9"/>
      <c r="AI4986" s="8"/>
      <c r="AJ4986" s="8"/>
      <c r="AK4986" s="9"/>
    </row>
    <row r="4987" spans="32:37" x14ac:dyDescent="0.3">
      <c r="AF4987" s="8"/>
      <c r="AG4987" s="8"/>
      <c r="AH4987" s="9"/>
      <c r="AI4987" s="8"/>
      <c r="AJ4987" s="8"/>
      <c r="AK4987" s="9"/>
    </row>
    <row r="4988" spans="32:37" x14ac:dyDescent="0.3">
      <c r="AF4988" s="8"/>
      <c r="AG4988" s="8"/>
      <c r="AH4988" s="9"/>
      <c r="AI4988" s="8"/>
      <c r="AJ4988" s="8"/>
      <c r="AK4988" s="9"/>
    </row>
    <row r="4989" spans="32:37" x14ac:dyDescent="0.3">
      <c r="AF4989" s="8"/>
      <c r="AG4989" s="8"/>
      <c r="AH4989" s="9"/>
      <c r="AI4989" s="8"/>
      <c r="AJ4989" s="8"/>
      <c r="AK4989" s="9"/>
    </row>
    <row r="4990" spans="32:37" x14ac:dyDescent="0.3">
      <c r="AF4990" s="8"/>
      <c r="AG4990" s="8"/>
      <c r="AH4990" s="9"/>
      <c r="AI4990" s="8"/>
      <c r="AJ4990" s="8"/>
      <c r="AK4990" s="9"/>
    </row>
    <row r="4991" spans="32:37" x14ac:dyDescent="0.3">
      <c r="AF4991" s="8"/>
      <c r="AG4991" s="8"/>
      <c r="AH4991" s="9"/>
      <c r="AI4991" s="8"/>
      <c r="AJ4991" s="8"/>
      <c r="AK4991" s="9"/>
    </row>
    <row r="4992" spans="32:37" x14ac:dyDescent="0.3">
      <c r="AF4992" s="8"/>
      <c r="AG4992" s="8"/>
      <c r="AH4992" s="9"/>
      <c r="AI4992" s="8"/>
      <c r="AJ4992" s="8"/>
      <c r="AK4992" s="9"/>
    </row>
    <row r="4993" spans="32:37" x14ac:dyDescent="0.3">
      <c r="AF4993" s="8"/>
      <c r="AG4993" s="8"/>
      <c r="AH4993" s="9"/>
      <c r="AI4993" s="8"/>
      <c r="AJ4993" s="8"/>
      <c r="AK4993" s="9"/>
    </row>
    <row r="4994" spans="32:37" x14ac:dyDescent="0.3">
      <c r="AF4994" s="8"/>
      <c r="AG4994" s="8"/>
      <c r="AH4994" s="9"/>
      <c r="AI4994" s="8"/>
      <c r="AJ4994" s="8"/>
      <c r="AK4994" s="9"/>
    </row>
    <row r="4995" spans="32:37" x14ac:dyDescent="0.3">
      <c r="AF4995" s="8"/>
      <c r="AG4995" s="8"/>
      <c r="AH4995" s="9"/>
      <c r="AI4995" s="8"/>
      <c r="AJ4995" s="8"/>
      <c r="AK4995" s="9"/>
    </row>
    <row r="4996" spans="32:37" x14ac:dyDescent="0.3">
      <c r="AF4996" s="8"/>
      <c r="AG4996" s="8"/>
      <c r="AH4996" s="9"/>
      <c r="AI4996" s="8"/>
      <c r="AJ4996" s="8"/>
      <c r="AK4996" s="9"/>
    </row>
    <row r="4997" spans="32:37" x14ac:dyDescent="0.3">
      <c r="AF4997" s="8"/>
      <c r="AG4997" s="8"/>
      <c r="AH4997" s="9"/>
      <c r="AI4997" s="8"/>
      <c r="AJ4997" s="8"/>
      <c r="AK4997" s="9"/>
    </row>
    <row r="4998" spans="32:37" x14ac:dyDescent="0.3">
      <c r="AF4998" s="8"/>
      <c r="AG4998" s="8"/>
      <c r="AH4998" s="9"/>
      <c r="AI4998" s="8"/>
      <c r="AJ4998" s="8"/>
      <c r="AK4998" s="9"/>
    </row>
    <row r="4999" spans="32:37" x14ac:dyDescent="0.3">
      <c r="AF4999" s="8"/>
      <c r="AG4999" s="8"/>
      <c r="AH4999" s="9"/>
      <c r="AI4999" s="8"/>
      <c r="AJ4999" s="8"/>
      <c r="AK4999" s="9"/>
    </row>
    <row r="5000" spans="32:37" x14ac:dyDescent="0.3">
      <c r="AF5000" s="8"/>
      <c r="AG5000" s="8"/>
      <c r="AH5000" s="9"/>
      <c r="AI5000" s="8"/>
      <c r="AJ5000" s="8"/>
      <c r="AK5000" s="9"/>
    </row>
    <row r="5001" spans="32:37" x14ac:dyDescent="0.3">
      <c r="AF5001" s="8"/>
      <c r="AG5001" s="8"/>
      <c r="AH5001" s="9"/>
      <c r="AI5001" s="8"/>
      <c r="AJ5001" s="8"/>
      <c r="AK5001" s="9"/>
    </row>
    <row r="5002" spans="32:37" x14ac:dyDescent="0.3">
      <c r="AF5002" s="8"/>
      <c r="AG5002" s="8"/>
      <c r="AH5002" s="9"/>
      <c r="AI5002" s="8"/>
      <c r="AJ5002" s="8"/>
      <c r="AK5002" s="9"/>
    </row>
    <row r="5003" spans="32:37" x14ac:dyDescent="0.3">
      <c r="AF5003" s="8"/>
      <c r="AG5003" s="8"/>
      <c r="AH5003" s="9"/>
      <c r="AI5003" s="8"/>
      <c r="AJ5003" s="8"/>
      <c r="AK5003" s="9"/>
    </row>
    <row r="5004" spans="32:37" x14ac:dyDescent="0.3">
      <c r="AF5004" s="8"/>
      <c r="AG5004" s="8"/>
      <c r="AH5004" s="9"/>
      <c r="AI5004" s="8"/>
      <c r="AJ5004" s="8"/>
      <c r="AK5004" s="9"/>
    </row>
    <row r="5005" spans="32:37" x14ac:dyDescent="0.3">
      <c r="AF5005" s="8"/>
      <c r="AG5005" s="8"/>
      <c r="AH5005" s="9"/>
      <c r="AI5005" s="8"/>
      <c r="AJ5005" s="8"/>
      <c r="AK5005" s="9"/>
    </row>
    <row r="5006" spans="32:37" x14ac:dyDescent="0.3">
      <c r="AF5006" s="8"/>
      <c r="AG5006" s="8"/>
      <c r="AH5006" s="9"/>
      <c r="AI5006" s="8"/>
      <c r="AJ5006" s="8"/>
      <c r="AK5006" s="9"/>
    </row>
    <row r="5007" spans="32:37" x14ac:dyDescent="0.3">
      <c r="AF5007" s="8"/>
      <c r="AG5007" s="8"/>
      <c r="AH5007" s="9"/>
      <c r="AI5007" s="8"/>
      <c r="AJ5007" s="8"/>
      <c r="AK5007" s="9"/>
    </row>
    <row r="5008" spans="32:37" x14ac:dyDescent="0.3">
      <c r="AF5008" s="8"/>
      <c r="AG5008" s="8"/>
      <c r="AH5008" s="9"/>
      <c r="AI5008" s="8"/>
      <c r="AJ5008" s="8"/>
      <c r="AK5008" s="9"/>
    </row>
    <row r="5009" spans="32:37" x14ac:dyDescent="0.3">
      <c r="AF5009" s="8"/>
      <c r="AG5009" s="8"/>
      <c r="AH5009" s="9"/>
      <c r="AI5009" s="8"/>
      <c r="AJ5009" s="8"/>
      <c r="AK5009" s="9"/>
    </row>
    <row r="5010" spans="32:37" x14ac:dyDescent="0.3">
      <c r="AF5010" s="8"/>
      <c r="AG5010" s="8"/>
      <c r="AH5010" s="9"/>
      <c r="AI5010" s="8"/>
      <c r="AJ5010" s="8"/>
      <c r="AK5010" s="9"/>
    </row>
    <row r="5011" spans="32:37" x14ac:dyDescent="0.3">
      <c r="AF5011" s="8"/>
      <c r="AG5011" s="8"/>
      <c r="AH5011" s="9"/>
      <c r="AI5011" s="8"/>
      <c r="AJ5011" s="8"/>
      <c r="AK5011" s="9"/>
    </row>
    <row r="5012" spans="32:37" x14ac:dyDescent="0.3">
      <c r="AF5012" s="8"/>
      <c r="AG5012" s="8"/>
      <c r="AH5012" s="9"/>
      <c r="AI5012" s="8"/>
      <c r="AJ5012" s="8"/>
      <c r="AK5012" s="9"/>
    </row>
    <row r="5013" spans="32:37" x14ac:dyDescent="0.3">
      <c r="AF5013" s="8"/>
      <c r="AG5013" s="8"/>
      <c r="AH5013" s="9"/>
      <c r="AI5013" s="8"/>
      <c r="AJ5013" s="8"/>
      <c r="AK5013" s="9"/>
    </row>
    <row r="5014" spans="32:37" x14ac:dyDescent="0.3">
      <c r="AF5014" s="8"/>
      <c r="AG5014" s="8"/>
      <c r="AH5014" s="9"/>
      <c r="AI5014" s="8"/>
      <c r="AJ5014" s="8"/>
      <c r="AK5014" s="9"/>
    </row>
    <row r="5015" spans="32:37" x14ac:dyDescent="0.3">
      <c r="AF5015" s="8"/>
      <c r="AG5015" s="8"/>
      <c r="AH5015" s="9"/>
      <c r="AI5015" s="8"/>
      <c r="AJ5015" s="8"/>
      <c r="AK5015" s="9"/>
    </row>
    <row r="5016" spans="32:37" x14ac:dyDescent="0.3">
      <c r="AF5016" s="8"/>
      <c r="AG5016" s="8"/>
      <c r="AH5016" s="9"/>
      <c r="AI5016" s="8"/>
      <c r="AJ5016" s="8"/>
      <c r="AK5016" s="9"/>
    </row>
    <row r="5017" spans="32:37" x14ac:dyDescent="0.3">
      <c r="AF5017" s="8"/>
      <c r="AG5017" s="8"/>
      <c r="AH5017" s="9"/>
      <c r="AI5017" s="8"/>
      <c r="AJ5017" s="8"/>
      <c r="AK5017" s="9"/>
    </row>
    <row r="5018" spans="32:37" x14ac:dyDescent="0.3">
      <c r="AF5018" s="8"/>
      <c r="AG5018" s="8"/>
      <c r="AH5018" s="9"/>
      <c r="AI5018" s="8"/>
      <c r="AJ5018" s="8"/>
      <c r="AK5018" s="9"/>
    </row>
    <row r="5019" spans="32:37" x14ac:dyDescent="0.3">
      <c r="AF5019" s="8"/>
      <c r="AG5019" s="8"/>
      <c r="AH5019" s="9"/>
      <c r="AI5019" s="8"/>
      <c r="AJ5019" s="8"/>
      <c r="AK5019" s="9"/>
    </row>
    <row r="5020" spans="32:37" x14ac:dyDescent="0.3">
      <c r="AF5020" s="8"/>
      <c r="AG5020" s="8"/>
      <c r="AH5020" s="9"/>
      <c r="AI5020" s="8"/>
      <c r="AJ5020" s="8"/>
      <c r="AK5020" s="9"/>
    </row>
    <row r="5021" spans="32:37" x14ac:dyDescent="0.3">
      <c r="AF5021" s="8"/>
      <c r="AG5021" s="8"/>
      <c r="AH5021" s="9"/>
      <c r="AI5021" s="8"/>
      <c r="AJ5021" s="8"/>
      <c r="AK5021" s="9"/>
    </row>
    <row r="5022" spans="32:37" x14ac:dyDescent="0.3">
      <c r="AF5022" s="8"/>
      <c r="AG5022" s="8"/>
      <c r="AH5022" s="9"/>
      <c r="AI5022" s="8"/>
      <c r="AJ5022" s="8"/>
      <c r="AK5022" s="9"/>
    </row>
    <row r="5023" spans="32:37" x14ac:dyDescent="0.3">
      <c r="AF5023" s="8"/>
      <c r="AG5023" s="8"/>
      <c r="AH5023" s="9"/>
      <c r="AI5023" s="8"/>
      <c r="AJ5023" s="8"/>
      <c r="AK5023" s="9"/>
    </row>
    <row r="5024" spans="32:37" x14ac:dyDescent="0.3">
      <c r="AF5024" s="8"/>
      <c r="AG5024" s="8"/>
      <c r="AH5024" s="9"/>
      <c r="AI5024" s="8"/>
      <c r="AJ5024" s="8"/>
      <c r="AK5024" s="9"/>
    </row>
    <row r="5025" spans="32:37" x14ac:dyDescent="0.3">
      <c r="AF5025" s="8"/>
      <c r="AG5025" s="8"/>
      <c r="AH5025" s="9"/>
      <c r="AI5025" s="8"/>
      <c r="AJ5025" s="8"/>
      <c r="AK5025" s="9"/>
    </row>
    <row r="5026" spans="32:37" x14ac:dyDescent="0.3">
      <c r="AF5026" s="8"/>
      <c r="AG5026" s="8"/>
      <c r="AH5026" s="9"/>
      <c r="AI5026" s="8"/>
      <c r="AJ5026" s="8"/>
      <c r="AK5026" s="9"/>
    </row>
    <row r="5027" spans="32:37" x14ac:dyDescent="0.3">
      <c r="AF5027" s="8"/>
      <c r="AG5027" s="8"/>
      <c r="AH5027" s="9"/>
      <c r="AI5027" s="8"/>
      <c r="AJ5027" s="8"/>
      <c r="AK5027" s="9"/>
    </row>
    <row r="5028" spans="32:37" x14ac:dyDescent="0.3">
      <c r="AF5028" s="8"/>
      <c r="AG5028" s="8"/>
      <c r="AH5028" s="9"/>
      <c r="AI5028" s="8"/>
      <c r="AJ5028" s="8"/>
      <c r="AK5028" s="9"/>
    </row>
    <row r="5029" spans="32:37" x14ac:dyDescent="0.3">
      <c r="AF5029" s="8"/>
      <c r="AG5029" s="8"/>
      <c r="AH5029" s="9"/>
      <c r="AI5029" s="8"/>
      <c r="AJ5029" s="8"/>
      <c r="AK5029" s="9"/>
    </row>
    <row r="5030" spans="32:37" x14ac:dyDescent="0.3">
      <c r="AF5030" s="8"/>
      <c r="AG5030" s="8"/>
      <c r="AH5030" s="9"/>
      <c r="AI5030" s="8"/>
      <c r="AJ5030" s="8"/>
      <c r="AK5030" s="9"/>
    </row>
    <row r="5031" spans="32:37" x14ac:dyDescent="0.3">
      <c r="AF5031" s="8"/>
      <c r="AG5031" s="8"/>
      <c r="AH5031" s="9"/>
      <c r="AI5031" s="8"/>
      <c r="AJ5031" s="8"/>
      <c r="AK5031" s="9"/>
    </row>
    <row r="5032" spans="32:37" x14ac:dyDescent="0.3">
      <c r="AF5032" s="8"/>
      <c r="AG5032" s="8"/>
      <c r="AH5032" s="9"/>
      <c r="AI5032" s="8"/>
      <c r="AJ5032" s="8"/>
      <c r="AK5032" s="9"/>
    </row>
    <row r="5033" spans="32:37" x14ac:dyDescent="0.3">
      <c r="AF5033" s="8"/>
      <c r="AG5033" s="8"/>
      <c r="AH5033" s="9"/>
      <c r="AI5033" s="8"/>
      <c r="AJ5033" s="8"/>
      <c r="AK5033" s="9"/>
    </row>
    <row r="5034" spans="32:37" x14ac:dyDescent="0.3">
      <c r="AF5034" s="8"/>
      <c r="AG5034" s="8"/>
      <c r="AH5034" s="9"/>
      <c r="AI5034" s="8"/>
      <c r="AJ5034" s="8"/>
      <c r="AK5034" s="9"/>
    </row>
    <row r="5035" spans="32:37" x14ac:dyDescent="0.3">
      <c r="AF5035" s="8"/>
      <c r="AG5035" s="8"/>
      <c r="AH5035" s="9"/>
      <c r="AI5035" s="8"/>
      <c r="AJ5035" s="8"/>
      <c r="AK5035" s="9"/>
    </row>
    <row r="5036" spans="32:37" x14ac:dyDescent="0.3">
      <c r="AF5036" s="8"/>
      <c r="AG5036" s="8"/>
      <c r="AH5036" s="9"/>
      <c r="AI5036" s="8"/>
      <c r="AJ5036" s="8"/>
      <c r="AK5036" s="9"/>
    </row>
    <row r="5037" spans="32:37" x14ac:dyDescent="0.3">
      <c r="AF5037" s="8"/>
      <c r="AG5037" s="8"/>
      <c r="AH5037" s="9"/>
      <c r="AI5037" s="8"/>
      <c r="AJ5037" s="8"/>
      <c r="AK5037" s="9"/>
    </row>
    <row r="5038" spans="32:37" x14ac:dyDescent="0.3">
      <c r="AF5038" s="8"/>
      <c r="AG5038" s="8"/>
      <c r="AH5038" s="9"/>
      <c r="AI5038" s="8"/>
      <c r="AJ5038" s="8"/>
      <c r="AK5038" s="9"/>
    </row>
    <row r="5039" spans="32:37" x14ac:dyDescent="0.3">
      <c r="AF5039" s="8"/>
      <c r="AG5039" s="8"/>
      <c r="AH5039" s="9"/>
      <c r="AI5039" s="8"/>
      <c r="AJ5039" s="8"/>
      <c r="AK5039" s="9"/>
    </row>
    <row r="5040" spans="32:37" x14ac:dyDescent="0.3">
      <c r="AF5040" s="8"/>
      <c r="AG5040" s="8"/>
      <c r="AH5040" s="9"/>
      <c r="AI5040" s="8"/>
      <c r="AJ5040" s="8"/>
      <c r="AK5040" s="9"/>
    </row>
    <row r="5041" spans="32:37" x14ac:dyDescent="0.3">
      <c r="AF5041" s="8"/>
      <c r="AG5041" s="8"/>
      <c r="AH5041" s="9"/>
      <c r="AI5041" s="8"/>
      <c r="AJ5041" s="8"/>
      <c r="AK5041" s="9"/>
    </row>
    <row r="5042" spans="32:37" x14ac:dyDescent="0.3">
      <c r="AF5042" s="8"/>
      <c r="AG5042" s="8"/>
      <c r="AH5042" s="9"/>
      <c r="AI5042" s="8"/>
      <c r="AJ5042" s="8"/>
      <c r="AK5042" s="9"/>
    </row>
    <row r="5043" spans="32:37" x14ac:dyDescent="0.3">
      <c r="AF5043" s="8"/>
      <c r="AG5043" s="8"/>
      <c r="AH5043" s="9"/>
      <c r="AI5043" s="8"/>
      <c r="AJ5043" s="8"/>
      <c r="AK5043" s="9"/>
    </row>
    <row r="5044" spans="32:37" x14ac:dyDescent="0.3">
      <c r="AF5044" s="8"/>
      <c r="AG5044" s="8"/>
      <c r="AH5044" s="9"/>
      <c r="AI5044" s="8"/>
      <c r="AJ5044" s="8"/>
      <c r="AK5044" s="9"/>
    </row>
    <row r="5045" spans="32:37" x14ac:dyDescent="0.3">
      <c r="AF5045" s="8"/>
      <c r="AG5045" s="8"/>
      <c r="AH5045" s="9"/>
      <c r="AI5045" s="8"/>
      <c r="AJ5045" s="8"/>
      <c r="AK5045" s="9"/>
    </row>
    <row r="5046" spans="32:37" x14ac:dyDescent="0.3">
      <c r="AF5046" s="8"/>
      <c r="AG5046" s="8"/>
      <c r="AH5046" s="9"/>
      <c r="AI5046" s="8"/>
      <c r="AJ5046" s="8"/>
      <c r="AK5046" s="9"/>
    </row>
    <row r="5047" spans="32:37" x14ac:dyDescent="0.3">
      <c r="AF5047" s="8"/>
      <c r="AG5047" s="8"/>
      <c r="AH5047" s="9"/>
      <c r="AI5047" s="8"/>
      <c r="AJ5047" s="8"/>
      <c r="AK5047" s="9"/>
    </row>
    <row r="5048" spans="32:37" x14ac:dyDescent="0.3">
      <c r="AF5048" s="8"/>
      <c r="AG5048" s="8"/>
      <c r="AH5048" s="9"/>
      <c r="AI5048" s="8"/>
      <c r="AJ5048" s="8"/>
      <c r="AK5048" s="9"/>
    </row>
    <row r="5049" spans="32:37" x14ac:dyDescent="0.3">
      <c r="AF5049" s="8"/>
      <c r="AG5049" s="8"/>
      <c r="AH5049" s="9"/>
      <c r="AI5049" s="8"/>
      <c r="AJ5049" s="8"/>
      <c r="AK5049" s="9"/>
    </row>
    <row r="5050" spans="32:37" x14ac:dyDescent="0.3">
      <c r="AF5050" s="8"/>
      <c r="AG5050" s="8"/>
      <c r="AH5050" s="9"/>
      <c r="AI5050" s="8"/>
      <c r="AJ5050" s="8"/>
      <c r="AK5050" s="9"/>
    </row>
    <row r="5051" spans="32:37" x14ac:dyDescent="0.3">
      <c r="AF5051" s="8"/>
      <c r="AG5051" s="8"/>
      <c r="AH5051" s="9"/>
      <c r="AI5051" s="8"/>
      <c r="AJ5051" s="8"/>
      <c r="AK5051" s="9"/>
    </row>
    <row r="5052" spans="32:37" x14ac:dyDescent="0.3">
      <c r="AF5052" s="8"/>
      <c r="AG5052" s="8"/>
      <c r="AH5052" s="9"/>
      <c r="AI5052" s="8"/>
      <c r="AJ5052" s="8"/>
      <c r="AK5052" s="9"/>
    </row>
    <row r="5053" spans="32:37" x14ac:dyDescent="0.3">
      <c r="AF5053" s="8"/>
      <c r="AG5053" s="8"/>
      <c r="AH5053" s="9"/>
      <c r="AI5053" s="8"/>
      <c r="AJ5053" s="8"/>
      <c r="AK5053" s="9"/>
    </row>
    <row r="5054" spans="32:37" x14ac:dyDescent="0.3">
      <c r="AF5054" s="8"/>
      <c r="AG5054" s="8"/>
      <c r="AH5054" s="9"/>
      <c r="AI5054" s="8"/>
      <c r="AJ5054" s="8"/>
      <c r="AK5054" s="9"/>
    </row>
    <row r="5055" spans="32:37" x14ac:dyDescent="0.3">
      <c r="AF5055" s="8"/>
      <c r="AG5055" s="8"/>
      <c r="AH5055" s="9"/>
      <c r="AI5055" s="8"/>
      <c r="AJ5055" s="8"/>
      <c r="AK5055" s="9"/>
    </row>
    <row r="5056" spans="32:37" x14ac:dyDescent="0.3">
      <c r="AF5056" s="8"/>
      <c r="AG5056" s="8"/>
      <c r="AH5056" s="9"/>
      <c r="AI5056" s="8"/>
      <c r="AJ5056" s="8"/>
      <c r="AK5056" s="9"/>
    </row>
    <row r="5057" spans="32:37" x14ac:dyDescent="0.3">
      <c r="AF5057" s="8"/>
      <c r="AG5057" s="8"/>
      <c r="AH5057" s="9"/>
      <c r="AI5057" s="8"/>
      <c r="AJ5057" s="8"/>
      <c r="AK5057" s="9"/>
    </row>
    <row r="5058" spans="32:37" x14ac:dyDescent="0.3">
      <c r="AF5058" s="8"/>
      <c r="AG5058" s="8"/>
      <c r="AH5058" s="9"/>
      <c r="AI5058" s="8"/>
      <c r="AJ5058" s="8"/>
      <c r="AK5058" s="9"/>
    </row>
    <row r="5059" spans="32:37" x14ac:dyDescent="0.3">
      <c r="AF5059" s="8"/>
      <c r="AG5059" s="8"/>
      <c r="AH5059" s="9"/>
      <c r="AI5059" s="8"/>
      <c r="AJ5059" s="8"/>
      <c r="AK5059" s="9"/>
    </row>
    <row r="5060" spans="32:37" x14ac:dyDescent="0.3">
      <c r="AF5060" s="8"/>
      <c r="AG5060" s="8"/>
      <c r="AH5060" s="9"/>
      <c r="AI5060" s="8"/>
      <c r="AJ5060" s="8"/>
      <c r="AK5060" s="9"/>
    </row>
    <row r="5061" spans="32:37" x14ac:dyDescent="0.3">
      <c r="AF5061" s="8"/>
      <c r="AG5061" s="8"/>
      <c r="AH5061" s="9"/>
      <c r="AI5061" s="8"/>
      <c r="AJ5061" s="8"/>
      <c r="AK5061" s="9"/>
    </row>
    <row r="5062" spans="32:37" x14ac:dyDescent="0.3">
      <c r="AF5062" s="8"/>
      <c r="AG5062" s="8"/>
      <c r="AH5062" s="9"/>
      <c r="AI5062" s="8"/>
      <c r="AJ5062" s="8"/>
      <c r="AK5062" s="9"/>
    </row>
    <row r="5063" spans="32:37" x14ac:dyDescent="0.3">
      <c r="AF5063" s="8"/>
      <c r="AG5063" s="8"/>
      <c r="AH5063" s="9"/>
      <c r="AI5063" s="8"/>
      <c r="AJ5063" s="8"/>
      <c r="AK5063" s="9"/>
    </row>
    <row r="5064" spans="32:37" x14ac:dyDescent="0.3">
      <c r="AF5064" s="8"/>
      <c r="AG5064" s="8"/>
      <c r="AH5064" s="9"/>
      <c r="AI5064" s="8"/>
      <c r="AJ5064" s="8"/>
      <c r="AK5064" s="9"/>
    </row>
    <row r="5065" spans="32:37" x14ac:dyDescent="0.3">
      <c r="AF5065" s="8"/>
      <c r="AG5065" s="8"/>
      <c r="AH5065" s="9"/>
      <c r="AI5065" s="8"/>
      <c r="AJ5065" s="8"/>
      <c r="AK5065" s="9"/>
    </row>
    <row r="5066" spans="32:37" x14ac:dyDescent="0.3">
      <c r="AF5066" s="8"/>
      <c r="AG5066" s="8"/>
      <c r="AH5066" s="9"/>
      <c r="AI5066" s="8"/>
      <c r="AJ5066" s="8"/>
      <c r="AK5066" s="9"/>
    </row>
    <row r="5067" spans="32:37" x14ac:dyDescent="0.3">
      <c r="AF5067" s="8"/>
      <c r="AG5067" s="8"/>
      <c r="AH5067" s="9"/>
      <c r="AI5067" s="8"/>
      <c r="AJ5067" s="8"/>
      <c r="AK5067" s="9"/>
    </row>
    <row r="5068" spans="32:37" x14ac:dyDescent="0.3">
      <c r="AF5068" s="8"/>
      <c r="AG5068" s="8"/>
      <c r="AH5068" s="9"/>
      <c r="AI5068" s="8"/>
      <c r="AJ5068" s="8"/>
      <c r="AK5068" s="9"/>
    </row>
    <row r="5069" spans="32:37" x14ac:dyDescent="0.3">
      <c r="AF5069" s="8"/>
      <c r="AG5069" s="8"/>
      <c r="AH5069" s="9"/>
      <c r="AI5069" s="8"/>
      <c r="AJ5069" s="8"/>
      <c r="AK5069" s="9"/>
    </row>
    <row r="5070" spans="32:37" x14ac:dyDescent="0.3">
      <c r="AF5070" s="8"/>
      <c r="AG5070" s="8"/>
      <c r="AH5070" s="9"/>
      <c r="AI5070" s="8"/>
      <c r="AJ5070" s="8"/>
      <c r="AK5070" s="9"/>
    </row>
    <row r="5071" spans="32:37" x14ac:dyDescent="0.3">
      <c r="AF5071" s="8"/>
      <c r="AG5071" s="8"/>
      <c r="AH5071" s="9"/>
      <c r="AI5071" s="8"/>
      <c r="AJ5071" s="8"/>
      <c r="AK5071" s="9"/>
    </row>
    <row r="5072" spans="32:37" x14ac:dyDescent="0.3">
      <c r="AF5072" s="8"/>
      <c r="AG5072" s="8"/>
      <c r="AH5072" s="9"/>
      <c r="AI5072" s="8"/>
      <c r="AJ5072" s="8"/>
      <c r="AK5072" s="9"/>
    </row>
    <row r="5073" spans="32:37" x14ac:dyDescent="0.3">
      <c r="AF5073" s="8"/>
      <c r="AG5073" s="8"/>
      <c r="AH5073" s="9"/>
      <c r="AI5073" s="8"/>
      <c r="AJ5073" s="8"/>
      <c r="AK5073" s="9"/>
    </row>
    <row r="5074" spans="32:37" x14ac:dyDescent="0.3">
      <c r="AF5074" s="8"/>
      <c r="AG5074" s="8"/>
      <c r="AH5074" s="9"/>
      <c r="AI5074" s="8"/>
      <c r="AJ5074" s="8"/>
      <c r="AK5074" s="9"/>
    </row>
    <row r="5075" spans="32:37" x14ac:dyDescent="0.3">
      <c r="AF5075" s="8"/>
      <c r="AG5075" s="8"/>
      <c r="AH5075" s="9"/>
      <c r="AI5075" s="8"/>
      <c r="AJ5075" s="8"/>
      <c r="AK5075" s="9"/>
    </row>
    <row r="5076" spans="32:37" x14ac:dyDescent="0.3">
      <c r="AF5076" s="8"/>
      <c r="AG5076" s="8"/>
      <c r="AH5076" s="9"/>
      <c r="AI5076" s="8"/>
      <c r="AJ5076" s="8"/>
      <c r="AK5076" s="9"/>
    </row>
    <row r="5077" spans="32:37" x14ac:dyDescent="0.3">
      <c r="AF5077" s="8"/>
      <c r="AG5077" s="8"/>
      <c r="AH5077" s="9"/>
      <c r="AI5077" s="8"/>
      <c r="AJ5077" s="8"/>
      <c r="AK5077" s="9"/>
    </row>
    <row r="5078" spans="32:37" x14ac:dyDescent="0.3">
      <c r="AF5078" s="8"/>
      <c r="AG5078" s="8"/>
      <c r="AH5078" s="9"/>
      <c r="AI5078" s="8"/>
      <c r="AJ5078" s="8"/>
      <c r="AK5078" s="9"/>
    </row>
    <row r="5079" spans="32:37" x14ac:dyDescent="0.3">
      <c r="AF5079" s="8"/>
      <c r="AG5079" s="8"/>
      <c r="AH5079" s="9"/>
      <c r="AI5079" s="8"/>
      <c r="AJ5079" s="8"/>
      <c r="AK5079" s="9"/>
    </row>
    <row r="5080" spans="32:37" x14ac:dyDescent="0.3">
      <c r="AF5080" s="8"/>
      <c r="AG5080" s="8"/>
      <c r="AH5080" s="9"/>
      <c r="AI5080" s="8"/>
      <c r="AJ5080" s="8"/>
      <c r="AK5080" s="9"/>
    </row>
    <row r="5081" spans="32:37" x14ac:dyDescent="0.3">
      <c r="AF5081" s="8"/>
      <c r="AG5081" s="8"/>
      <c r="AH5081" s="9"/>
      <c r="AI5081" s="8"/>
      <c r="AJ5081" s="8"/>
      <c r="AK5081" s="9"/>
    </row>
    <row r="5082" spans="32:37" x14ac:dyDescent="0.3">
      <c r="AF5082" s="8"/>
      <c r="AG5082" s="8"/>
      <c r="AH5082" s="9"/>
      <c r="AI5082" s="8"/>
      <c r="AJ5082" s="8"/>
      <c r="AK5082" s="9"/>
    </row>
    <row r="5083" spans="32:37" x14ac:dyDescent="0.3">
      <c r="AF5083" s="8"/>
      <c r="AG5083" s="8"/>
      <c r="AH5083" s="9"/>
      <c r="AI5083" s="8"/>
      <c r="AJ5083" s="8"/>
      <c r="AK5083" s="9"/>
    </row>
    <row r="5084" spans="32:37" x14ac:dyDescent="0.3">
      <c r="AF5084" s="8"/>
      <c r="AG5084" s="8"/>
      <c r="AH5084" s="9"/>
      <c r="AI5084" s="8"/>
      <c r="AJ5084" s="8"/>
      <c r="AK5084" s="9"/>
    </row>
    <row r="5085" spans="32:37" x14ac:dyDescent="0.3">
      <c r="AF5085" s="8"/>
      <c r="AG5085" s="8"/>
      <c r="AH5085" s="9"/>
      <c r="AI5085" s="8"/>
      <c r="AJ5085" s="8"/>
      <c r="AK5085" s="9"/>
    </row>
    <row r="5086" spans="32:37" x14ac:dyDescent="0.3">
      <c r="AF5086" s="8"/>
      <c r="AG5086" s="8"/>
      <c r="AH5086" s="9"/>
      <c r="AI5086" s="8"/>
      <c r="AJ5086" s="8"/>
      <c r="AK5086" s="9"/>
    </row>
    <row r="5087" spans="32:37" x14ac:dyDescent="0.3">
      <c r="AF5087" s="8"/>
      <c r="AG5087" s="8"/>
      <c r="AH5087" s="9"/>
      <c r="AI5087" s="8"/>
      <c r="AJ5087" s="8"/>
      <c r="AK5087" s="9"/>
    </row>
    <row r="5088" spans="32:37" x14ac:dyDescent="0.3">
      <c r="AF5088" s="8"/>
      <c r="AG5088" s="8"/>
      <c r="AH5088" s="9"/>
      <c r="AI5088" s="8"/>
      <c r="AJ5088" s="8"/>
      <c r="AK5088" s="9"/>
    </row>
    <row r="5089" spans="32:37" x14ac:dyDescent="0.3">
      <c r="AF5089" s="8"/>
      <c r="AG5089" s="8"/>
      <c r="AH5089" s="9"/>
      <c r="AI5089" s="8"/>
      <c r="AJ5089" s="8"/>
      <c r="AK5089" s="9"/>
    </row>
    <row r="5090" spans="32:37" x14ac:dyDescent="0.3">
      <c r="AF5090" s="8"/>
      <c r="AG5090" s="8"/>
      <c r="AH5090" s="9"/>
      <c r="AI5090" s="8"/>
      <c r="AJ5090" s="8"/>
      <c r="AK5090" s="9"/>
    </row>
    <row r="5091" spans="32:37" x14ac:dyDescent="0.3">
      <c r="AF5091" s="8"/>
      <c r="AG5091" s="8"/>
      <c r="AH5091" s="9"/>
      <c r="AI5091" s="8"/>
      <c r="AJ5091" s="8"/>
      <c r="AK5091" s="9"/>
    </row>
    <row r="5092" spans="32:37" x14ac:dyDescent="0.3">
      <c r="AF5092" s="8"/>
      <c r="AG5092" s="8"/>
      <c r="AH5092" s="9"/>
      <c r="AI5092" s="8"/>
      <c r="AJ5092" s="8"/>
      <c r="AK5092" s="9"/>
    </row>
    <row r="5093" spans="32:37" x14ac:dyDescent="0.3">
      <c r="AF5093" s="8"/>
      <c r="AG5093" s="8"/>
      <c r="AH5093" s="9"/>
      <c r="AI5093" s="8"/>
      <c r="AJ5093" s="8"/>
      <c r="AK5093" s="9"/>
    </row>
    <row r="5094" spans="32:37" x14ac:dyDescent="0.3">
      <c r="AF5094" s="8"/>
      <c r="AG5094" s="8"/>
      <c r="AH5094" s="9"/>
      <c r="AI5094" s="8"/>
      <c r="AJ5094" s="8"/>
      <c r="AK5094" s="9"/>
    </row>
    <row r="5095" spans="32:37" x14ac:dyDescent="0.3">
      <c r="AF5095" s="8"/>
      <c r="AG5095" s="8"/>
      <c r="AH5095" s="9"/>
      <c r="AI5095" s="8"/>
      <c r="AJ5095" s="8"/>
      <c r="AK5095" s="9"/>
    </row>
    <row r="5096" spans="32:37" x14ac:dyDescent="0.3">
      <c r="AF5096" s="8"/>
      <c r="AG5096" s="8"/>
      <c r="AH5096" s="9"/>
      <c r="AI5096" s="8"/>
      <c r="AJ5096" s="8"/>
      <c r="AK5096" s="9"/>
    </row>
    <row r="5097" spans="32:37" x14ac:dyDescent="0.3">
      <c r="AF5097" s="8"/>
      <c r="AG5097" s="8"/>
      <c r="AH5097" s="9"/>
      <c r="AI5097" s="8"/>
      <c r="AJ5097" s="8"/>
      <c r="AK5097" s="9"/>
    </row>
    <row r="5098" spans="32:37" x14ac:dyDescent="0.3">
      <c r="AF5098" s="8"/>
      <c r="AG5098" s="8"/>
      <c r="AH5098" s="9"/>
      <c r="AI5098" s="8"/>
      <c r="AJ5098" s="8"/>
      <c r="AK5098" s="9"/>
    </row>
    <row r="5099" spans="32:37" x14ac:dyDescent="0.3">
      <c r="AF5099" s="8"/>
      <c r="AG5099" s="8"/>
      <c r="AH5099" s="9"/>
      <c r="AI5099" s="8"/>
      <c r="AJ5099" s="8"/>
      <c r="AK5099" s="9"/>
    </row>
    <row r="5100" spans="32:37" x14ac:dyDescent="0.3">
      <c r="AF5100" s="8"/>
      <c r="AG5100" s="8"/>
      <c r="AH5100" s="9"/>
      <c r="AI5100" s="8"/>
      <c r="AJ5100" s="8"/>
      <c r="AK5100" s="9"/>
    </row>
    <row r="5101" spans="32:37" x14ac:dyDescent="0.3">
      <c r="AF5101" s="8"/>
      <c r="AG5101" s="8"/>
      <c r="AH5101" s="9"/>
      <c r="AI5101" s="8"/>
      <c r="AJ5101" s="8"/>
      <c r="AK5101" s="9"/>
    </row>
    <row r="5102" spans="32:37" x14ac:dyDescent="0.3">
      <c r="AF5102" s="8"/>
      <c r="AG5102" s="8"/>
      <c r="AH5102" s="9"/>
      <c r="AI5102" s="8"/>
      <c r="AJ5102" s="8"/>
      <c r="AK5102" s="9"/>
    </row>
    <row r="5103" spans="32:37" x14ac:dyDescent="0.3">
      <c r="AF5103" s="8"/>
      <c r="AG5103" s="8"/>
      <c r="AH5103" s="9"/>
      <c r="AI5103" s="8"/>
      <c r="AJ5103" s="8"/>
      <c r="AK5103" s="9"/>
    </row>
    <row r="5104" spans="32:37" x14ac:dyDescent="0.3">
      <c r="AF5104" s="8"/>
      <c r="AG5104" s="8"/>
      <c r="AH5104" s="9"/>
      <c r="AI5104" s="8"/>
      <c r="AJ5104" s="8"/>
      <c r="AK5104" s="9"/>
    </row>
    <row r="5105" spans="32:37" x14ac:dyDescent="0.3">
      <c r="AF5105" s="8"/>
      <c r="AG5105" s="8"/>
      <c r="AH5105" s="9"/>
      <c r="AI5105" s="8"/>
      <c r="AJ5105" s="8"/>
      <c r="AK5105" s="9"/>
    </row>
    <row r="5106" spans="32:37" x14ac:dyDescent="0.3">
      <c r="AF5106" s="8"/>
      <c r="AG5106" s="8"/>
      <c r="AH5106" s="9"/>
      <c r="AI5106" s="8"/>
      <c r="AJ5106" s="8"/>
      <c r="AK5106" s="9"/>
    </row>
    <row r="5107" spans="32:37" x14ac:dyDescent="0.3">
      <c r="AF5107" s="8"/>
      <c r="AG5107" s="8"/>
      <c r="AH5107" s="9"/>
      <c r="AI5107" s="8"/>
      <c r="AJ5107" s="8"/>
      <c r="AK5107" s="9"/>
    </row>
    <row r="5108" spans="32:37" x14ac:dyDescent="0.3">
      <c r="AF5108" s="8"/>
      <c r="AG5108" s="8"/>
      <c r="AH5108" s="9"/>
      <c r="AI5108" s="8"/>
      <c r="AJ5108" s="8"/>
      <c r="AK5108" s="9"/>
    </row>
    <row r="5109" spans="32:37" x14ac:dyDescent="0.3">
      <c r="AF5109" s="8"/>
      <c r="AG5109" s="8"/>
      <c r="AH5109" s="9"/>
      <c r="AI5109" s="8"/>
      <c r="AJ5109" s="8"/>
      <c r="AK5109" s="9"/>
    </row>
    <row r="5110" spans="32:37" x14ac:dyDescent="0.3">
      <c r="AF5110" s="8"/>
      <c r="AG5110" s="8"/>
      <c r="AH5110" s="9"/>
      <c r="AI5110" s="8"/>
      <c r="AJ5110" s="8"/>
      <c r="AK5110" s="9"/>
    </row>
    <row r="5111" spans="32:37" x14ac:dyDescent="0.3">
      <c r="AF5111" s="8"/>
      <c r="AG5111" s="8"/>
      <c r="AH5111" s="9"/>
      <c r="AI5111" s="8"/>
      <c r="AJ5111" s="8"/>
      <c r="AK5111" s="9"/>
    </row>
    <row r="5112" spans="32:37" x14ac:dyDescent="0.3">
      <c r="AF5112" s="8"/>
      <c r="AG5112" s="8"/>
      <c r="AH5112" s="9"/>
      <c r="AI5112" s="8"/>
      <c r="AJ5112" s="8"/>
      <c r="AK5112" s="9"/>
    </row>
    <row r="5113" spans="32:37" x14ac:dyDescent="0.3">
      <c r="AF5113" s="8"/>
      <c r="AG5113" s="8"/>
      <c r="AH5113" s="9"/>
      <c r="AI5113" s="8"/>
      <c r="AJ5113" s="8"/>
      <c r="AK5113" s="9"/>
    </row>
    <row r="5114" spans="32:37" x14ac:dyDescent="0.3">
      <c r="AF5114" s="8"/>
      <c r="AG5114" s="8"/>
      <c r="AH5114" s="9"/>
      <c r="AI5114" s="8"/>
      <c r="AJ5114" s="8"/>
      <c r="AK5114" s="9"/>
    </row>
    <row r="5115" spans="32:37" x14ac:dyDescent="0.3">
      <c r="AF5115" s="8"/>
      <c r="AG5115" s="8"/>
      <c r="AH5115" s="9"/>
      <c r="AI5115" s="8"/>
      <c r="AJ5115" s="8"/>
      <c r="AK5115" s="9"/>
    </row>
    <row r="5116" spans="32:37" x14ac:dyDescent="0.3">
      <c r="AF5116" s="8"/>
      <c r="AG5116" s="8"/>
      <c r="AH5116" s="9"/>
      <c r="AI5116" s="8"/>
      <c r="AJ5116" s="8"/>
      <c r="AK5116" s="9"/>
    </row>
    <row r="5117" spans="32:37" x14ac:dyDescent="0.3">
      <c r="AF5117" s="8"/>
      <c r="AG5117" s="8"/>
      <c r="AH5117" s="9"/>
      <c r="AI5117" s="8"/>
      <c r="AJ5117" s="8"/>
      <c r="AK5117" s="9"/>
    </row>
    <row r="5118" spans="32:37" x14ac:dyDescent="0.3">
      <c r="AF5118" s="8"/>
      <c r="AG5118" s="8"/>
      <c r="AH5118" s="9"/>
      <c r="AI5118" s="8"/>
      <c r="AJ5118" s="8"/>
      <c r="AK5118" s="9"/>
    </row>
    <row r="5119" spans="32:37" x14ac:dyDescent="0.3">
      <c r="AF5119" s="8"/>
      <c r="AG5119" s="8"/>
      <c r="AH5119" s="9"/>
      <c r="AI5119" s="8"/>
      <c r="AJ5119" s="8"/>
      <c r="AK5119" s="9"/>
    </row>
    <row r="5120" spans="32:37" x14ac:dyDescent="0.3">
      <c r="AF5120" s="8"/>
      <c r="AG5120" s="8"/>
      <c r="AH5120" s="9"/>
      <c r="AI5120" s="8"/>
      <c r="AJ5120" s="8"/>
      <c r="AK5120" s="9"/>
    </row>
    <row r="5121" spans="32:37" x14ac:dyDescent="0.3">
      <c r="AF5121" s="8"/>
      <c r="AG5121" s="8"/>
      <c r="AH5121" s="9"/>
      <c r="AI5121" s="8"/>
      <c r="AJ5121" s="8"/>
      <c r="AK5121" s="9"/>
    </row>
    <row r="5122" spans="32:37" x14ac:dyDescent="0.3">
      <c r="AF5122" s="8"/>
      <c r="AG5122" s="8"/>
      <c r="AH5122" s="9"/>
      <c r="AI5122" s="8"/>
      <c r="AJ5122" s="8"/>
      <c r="AK5122" s="9"/>
    </row>
    <row r="5123" spans="32:37" x14ac:dyDescent="0.3">
      <c r="AF5123" s="8"/>
      <c r="AG5123" s="8"/>
      <c r="AH5123" s="9"/>
      <c r="AI5123" s="8"/>
      <c r="AJ5123" s="8"/>
      <c r="AK5123" s="9"/>
    </row>
    <row r="5124" spans="32:37" x14ac:dyDescent="0.3">
      <c r="AF5124" s="8"/>
      <c r="AG5124" s="8"/>
      <c r="AH5124" s="9"/>
      <c r="AI5124" s="8"/>
      <c r="AJ5124" s="8"/>
      <c r="AK5124" s="9"/>
    </row>
    <row r="5125" spans="32:37" x14ac:dyDescent="0.3">
      <c r="AF5125" s="8"/>
      <c r="AG5125" s="8"/>
      <c r="AH5125" s="9"/>
      <c r="AI5125" s="8"/>
      <c r="AJ5125" s="8"/>
      <c r="AK5125" s="9"/>
    </row>
    <row r="5126" spans="32:37" x14ac:dyDescent="0.3">
      <c r="AF5126" s="8"/>
      <c r="AG5126" s="8"/>
      <c r="AH5126" s="9"/>
      <c r="AI5126" s="8"/>
      <c r="AJ5126" s="8"/>
      <c r="AK5126" s="9"/>
    </row>
    <row r="5127" spans="32:37" x14ac:dyDescent="0.3">
      <c r="AF5127" s="8"/>
      <c r="AG5127" s="8"/>
      <c r="AH5127" s="9"/>
      <c r="AI5127" s="8"/>
      <c r="AJ5127" s="8"/>
      <c r="AK5127" s="9"/>
    </row>
    <row r="5128" spans="32:37" x14ac:dyDescent="0.3">
      <c r="AF5128" s="8"/>
      <c r="AG5128" s="8"/>
      <c r="AH5128" s="9"/>
      <c r="AI5128" s="8"/>
      <c r="AJ5128" s="8"/>
      <c r="AK5128" s="9"/>
    </row>
    <row r="5129" spans="32:37" x14ac:dyDescent="0.3">
      <c r="AF5129" s="8"/>
      <c r="AG5129" s="8"/>
      <c r="AH5129" s="9"/>
      <c r="AI5129" s="8"/>
      <c r="AJ5129" s="8"/>
      <c r="AK5129" s="9"/>
    </row>
    <row r="5130" spans="32:37" x14ac:dyDescent="0.3">
      <c r="AF5130" s="8"/>
      <c r="AG5130" s="8"/>
      <c r="AH5130" s="9"/>
      <c r="AI5130" s="8"/>
      <c r="AJ5130" s="8"/>
      <c r="AK5130" s="9"/>
    </row>
    <row r="5131" spans="32:37" x14ac:dyDescent="0.3">
      <c r="AF5131" s="8"/>
      <c r="AG5131" s="8"/>
      <c r="AH5131" s="9"/>
      <c r="AI5131" s="8"/>
      <c r="AJ5131" s="8"/>
      <c r="AK5131" s="9"/>
    </row>
    <row r="5132" spans="32:37" x14ac:dyDescent="0.3">
      <c r="AF5132" s="8"/>
      <c r="AG5132" s="8"/>
      <c r="AH5132" s="9"/>
      <c r="AI5132" s="8"/>
      <c r="AJ5132" s="8"/>
      <c r="AK5132" s="9"/>
    </row>
    <row r="5133" spans="32:37" x14ac:dyDescent="0.3">
      <c r="AF5133" s="8"/>
      <c r="AG5133" s="8"/>
      <c r="AH5133" s="9"/>
      <c r="AI5133" s="8"/>
      <c r="AJ5133" s="8"/>
      <c r="AK5133" s="9"/>
    </row>
    <row r="5134" spans="32:37" x14ac:dyDescent="0.3">
      <c r="AF5134" s="8"/>
      <c r="AG5134" s="8"/>
      <c r="AH5134" s="9"/>
      <c r="AI5134" s="8"/>
      <c r="AJ5134" s="8"/>
      <c r="AK5134" s="9"/>
    </row>
    <row r="5135" spans="32:37" x14ac:dyDescent="0.3">
      <c r="AF5135" s="8"/>
      <c r="AG5135" s="8"/>
      <c r="AH5135" s="9"/>
      <c r="AI5135" s="8"/>
      <c r="AJ5135" s="8"/>
      <c r="AK5135" s="9"/>
    </row>
    <row r="5136" spans="32:37" x14ac:dyDescent="0.3">
      <c r="AF5136" s="8"/>
      <c r="AG5136" s="8"/>
      <c r="AH5136" s="9"/>
      <c r="AI5136" s="8"/>
      <c r="AJ5136" s="8"/>
      <c r="AK5136" s="9"/>
    </row>
    <row r="5137" spans="32:37" x14ac:dyDescent="0.3">
      <c r="AF5137" s="8"/>
      <c r="AG5137" s="8"/>
      <c r="AH5137" s="9"/>
      <c r="AI5137" s="8"/>
      <c r="AJ5137" s="8"/>
      <c r="AK5137" s="9"/>
    </row>
    <row r="5138" spans="32:37" x14ac:dyDescent="0.3">
      <c r="AF5138" s="8"/>
      <c r="AG5138" s="8"/>
      <c r="AH5138" s="9"/>
      <c r="AI5138" s="8"/>
      <c r="AJ5138" s="8"/>
      <c r="AK5138" s="9"/>
    </row>
    <row r="5139" spans="32:37" x14ac:dyDescent="0.3">
      <c r="AF5139" s="8"/>
      <c r="AG5139" s="8"/>
      <c r="AH5139" s="9"/>
      <c r="AI5139" s="8"/>
      <c r="AJ5139" s="8"/>
      <c r="AK5139" s="9"/>
    </row>
    <row r="5140" spans="32:37" x14ac:dyDescent="0.3">
      <c r="AF5140" s="8"/>
      <c r="AG5140" s="8"/>
      <c r="AH5140" s="9"/>
      <c r="AI5140" s="8"/>
      <c r="AJ5140" s="8"/>
      <c r="AK5140" s="9"/>
    </row>
    <row r="5141" spans="32:37" x14ac:dyDescent="0.3">
      <c r="AF5141" s="8"/>
      <c r="AG5141" s="8"/>
      <c r="AH5141" s="9"/>
      <c r="AI5141" s="8"/>
      <c r="AJ5141" s="8"/>
      <c r="AK5141" s="9"/>
    </row>
    <row r="5142" spans="32:37" x14ac:dyDescent="0.3">
      <c r="AF5142" s="8"/>
      <c r="AG5142" s="8"/>
      <c r="AH5142" s="9"/>
      <c r="AI5142" s="8"/>
      <c r="AJ5142" s="8"/>
      <c r="AK5142" s="9"/>
    </row>
    <row r="5143" spans="32:37" x14ac:dyDescent="0.3">
      <c r="AF5143" s="8"/>
      <c r="AG5143" s="8"/>
      <c r="AH5143" s="9"/>
      <c r="AI5143" s="8"/>
      <c r="AJ5143" s="8"/>
      <c r="AK5143" s="9"/>
    </row>
    <row r="5144" spans="32:37" x14ac:dyDescent="0.3">
      <c r="AF5144" s="8"/>
      <c r="AG5144" s="8"/>
      <c r="AH5144" s="9"/>
      <c r="AI5144" s="8"/>
      <c r="AJ5144" s="8"/>
      <c r="AK5144" s="9"/>
    </row>
    <row r="5145" spans="32:37" x14ac:dyDescent="0.3">
      <c r="AF5145" s="8"/>
      <c r="AG5145" s="8"/>
      <c r="AH5145" s="9"/>
      <c r="AI5145" s="8"/>
      <c r="AJ5145" s="8"/>
      <c r="AK5145" s="9"/>
    </row>
    <row r="5146" spans="32:37" x14ac:dyDescent="0.3">
      <c r="AF5146" s="8"/>
      <c r="AG5146" s="8"/>
      <c r="AH5146" s="9"/>
      <c r="AI5146" s="8"/>
      <c r="AJ5146" s="8"/>
      <c r="AK5146" s="9"/>
    </row>
    <row r="5147" spans="32:37" x14ac:dyDescent="0.3">
      <c r="AF5147" s="8"/>
      <c r="AG5147" s="8"/>
      <c r="AH5147" s="9"/>
      <c r="AI5147" s="8"/>
      <c r="AJ5147" s="8"/>
      <c r="AK5147" s="9"/>
    </row>
    <row r="5148" spans="32:37" x14ac:dyDescent="0.3">
      <c r="AF5148" s="8"/>
      <c r="AG5148" s="8"/>
      <c r="AH5148" s="9"/>
      <c r="AI5148" s="8"/>
      <c r="AJ5148" s="8"/>
      <c r="AK5148" s="9"/>
    </row>
    <row r="5149" spans="32:37" x14ac:dyDescent="0.3">
      <c r="AF5149" s="8"/>
      <c r="AG5149" s="8"/>
      <c r="AH5149" s="9"/>
      <c r="AI5149" s="8"/>
      <c r="AJ5149" s="8"/>
      <c r="AK5149" s="9"/>
    </row>
    <row r="5150" spans="32:37" x14ac:dyDescent="0.3">
      <c r="AF5150" s="8"/>
      <c r="AG5150" s="8"/>
      <c r="AH5150" s="9"/>
      <c r="AI5150" s="8"/>
      <c r="AJ5150" s="8"/>
      <c r="AK5150" s="9"/>
    </row>
    <row r="5151" spans="32:37" x14ac:dyDescent="0.3">
      <c r="AF5151" s="8"/>
      <c r="AG5151" s="8"/>
      <c r="AH5151" s="9"/>
      <c r="AI5151" s="8"/>
      <c r="AJ5151" s="8"/>
      <c r="AK5151" s="9"/>
    </row>
    <row r="5152" spans="32:37" x14ac:dyDescent="0.3">
      <c r="AF5152" s="8"/>
      <c r="AG5152" s="8"/>
      <c r="AH5152" s="9"/>
      <c r="AI5152" s="8"/>
      <c r="AJ5152" s="8"/>
      <c r="AK5152" s="9"/>
    </row>
    <row r="5153" spans="32:37" x14ac:dyDescent="0.3">
      <c r="AF5153" s="8"/>
      <c r="AG5153" s="8"/>
      <c r="AH5153" s="9"/>
      <c r="AI5153" s="8"/>
      <c r="AJ5153" s="8"/>
      <c r="AK5153" s="9"/>
    </row>
    <row r="5154" spans="32:37" x14ac:dyDescent="0.3">
      <c r="AF5154" s="8"/>
      <c r="AG5154" s="8"/>
      <c r="AH5154" s="9"/>
      <c r="AI5154" s="8"/>
      <c r="AJ5154" s="8"/>
      <c r="AK5154" s="9"/>
    </row>
    <row r="5155" spans="32:37" x14ac:dyDescent="0.3">
      <c r="AF5155" s="8"/>
      <c r="AG5155" s="8"/>
      <c r="AH5155" s="9"/>
      <c r="AI5155" s="8"/>
      <c r="AJ5155" s="8"/>
      <c r="AK5155" s="9"/>
    </row>
    <row r="5156" spans="32:37" x14ac:dyDescent="0.3">
      <c r="AF5156" s="8"/>
      <c r="AG5156" s="8"/>
      <c r="AH5156" s="9"/>
      <c r="AI5156" s="8"/>
      <c r="AJ5156" s="8"/>
      <c r="AK5156" s="9"/>
    </row>
    <row r="5157" spans="32:37" x14ac:dyDescent="0.3">
      <c r="AF5157" s="8"/>
      <c r="AG5157" s="8"/>
      <c r="AH5157" s="9"/>
      <c r="AI5157" s="8"/>
      <c r="AJ5157" s="8"/>
      <c r="AK5157" s="9"/>
    </row>
    <row r="5158" spans="32:37" x14ac:dyDescent="0.3">
      <c r="AF5158" s="8"/>
      <c r="AG5158" s="8"/>
      <c r="AH5158" s="9"/>
      <c r="AI5158" s="8"/>
      <c r="AJ5158" s="8"/>
      <c r="AK5158" s="9"/>
    </row>
    <row r="5159" spans="32:37" x14ac:dyDescent="0.3">
      <c r="AF5159" s="8"/>
      <c r="AG5159" s="8"/>
      <c r="AH5159" s="9"/>
      <c r="AI5159" s="8"/>
      <c r="AJ5159" s="8"/>
      <c r="AK5159" s="9"/>
    </row>
    <row r="5160" spans="32:37" x14ac:dyDescent="0.3">
      <c r="AF5160" s="8"/>
      <c r="AG5160" s="8"/>
      <c r="AH5160" s="9"/>
      <c r="AI5160" s="8"/>
      <c r="AJ5160" s="8"/>
      <c r="AK5160" s="9"/>
    </row>
    <row r="5161" spans="32:37" x14ac:dyDescent="0.3">
      <c r="AF5161" s="8"/>
      <c r="AG5161" s="8"/>
      <c r="AH5161" s="9"/>
      <c r="AI5161" s="8"/>
      <c r="AJ5161" s="8"/>
      <c r="AK5161" s="9"/>
    </row>
    <row r="5162" spans="32:37" x14ac:dyDescent="0.3">
      <c r="AF5162" s="8"/>
      <c r="AG5162" s="8"/>
      <c r="AH5162" s="9"/>
      <c r="AI5162" s="8"/>
      <c r="AJ5162" s="8"/>
      <c r="AK5162" s="9"/>
    </row>
    <row r="5163" spans="32:37" x14ac:dyDescent="0.3">
      <c r="AF5163" s="8"/>
      <c r="AG5163" s="8"/>
      <c r="AH5163" s="9"/>
      <c r="AI5163" s="8"/>
      <c r="AJ5163" s="8"/>
      <c r="AK5163" s="9"/>
    </row>
    <row r="5164" spans="32:37" x14ac:dyDescent="0.3">
      <c r="AF5164" s="8"/>
      <c r="AG5164" s="8"/>
      <c r="AH5164" s="9"/>
      <c r="AI5164" s="8"/>
      <c r="AJ5164" s="8"/>
      <c r="AK5164" s="9"/>
    </row>
    <row r="5165" spans="32:37" x14ac:dyDescent="0.3">
      <c r="AF5165" s="8"/>
      <c r="AG5165" s="8"/>
      <c r="AH5165" s="9"/>
      <c r="AI5165" s="8"/>
      <c r="AJ5165" s="8"/>
      <c r="AK5165" s="9"/>
    </row>
    <row r="5166" spans="32:37" x14ac:dyDescent="0.3">
      <c r="AF5166" s="8"/>
      <c r="AG5166" s="8"/>
      <c r="AH5166" s="9"/>
      <c r="AI5166" s="8"/>
      <c r="AJ5166" s="8"/>
      <c r="AK5166" s="9"/>
    </row>
    <row r="5167" spans="32:37" x14ac:dyDescent="0.3">
      <c r="AF5167" s="8"/>
      <c r="AG5167" s="8"/>
      <c r="AH5167" s="9"/>
      <c r="AI5167" s="8"/>
      <c r="AJ5167" s="8"/>
      <c r="AK5167" s="9"/>
    </row>
    <row r="5168" spans="32:37" x14ac:dyDescent="0.3">
      <c r="AF5168" s="8"/>
      <c r="AG5168" s="8"/>
      <c r="AH5168" s="9"/>
      <c r="AI5168" s="8"/>
      <c r="AJ5168" s="8"/>
      <c r="AK5168" s="9"/>
    </row>
    <row r="5169" spans="32:37" x14ac:dyDescent="0.3">
      <c r="AF5169" s="8"/>
      <c r="AG5169" s="8"/>
      <c r="AH5169" s="9"/>
      <c r="AI5169" s="8"/>
      <c r="AJ5169" s="8"/>
      <c r="AK5169" s="9"/>
    </row>
    <row r="5170" spans="32:37" x14ac:dyDescent="0.3">
      <c r="AF5170" s="8"/>
      <c r="AG5170" s="8"/>
      <c r="AH5170" s="9"/>
      <c r="AI5170" s="8"/>
      <c r="AJ5170" s="8"/>
      <c r="AK5170" s="9"/>
    </row>
    <row r="5171" spans="32:37" x14ac:dyDescent="0.3">
      <c r="AF5171" s="8"/>
      <c r="AG5171" s="8"/>
      <c r="AH5171" s="9"/>
      <c r="AI5171" s="8"/>
      <c r="AJ5171" s="8"/>
      <c r="AK5171" s="9"/>
    </row>
    <row r="5172" spans="32:37" x14ac:dyDescent="0.3">
      <c r="AF5172" s="8"/>
      <c r="AG5172" s="8"/>
      <c r="AH5172" s="9"/>
      <c r="AI5172" s="8"/>
      <c r="AJ5172" s="8"/>
      <c r="AK5172" s="9"/>
    </row>
    <row r="5173" spans="32:37" x14ac:dyDescent="0.3">
      <c r="AF5173" s="8"/>
      <c r="AG5173" s="8"/>
      <c r="AH5173" s="9"/>
      <c r="AI5173" s="8"/>
      <c r="AJ5173" s="8"/>
      <c r="AK5173" s="9"/>
    </row>
    <row r="5174" spans="32:37" x14ac:dyDescent="0.3">
      <c r="AF5174" s="8"/>
      <c r="AG5174" s="8"/>
      <c r="AH5174" s="9"/>
      <c r="AI5174" s="8"/>
      <c r="AJ5174" s="8"/>
      <c r="AK5174" s="9"/>
    </row>
    <row r="5175" spans="32:37" x14ac:dyDescent="0.3">
      <c r="AF5175" s="8"/>
      <c r="AG5175" s="8"/>
      <c r="AH5175" s="9"/>
      <c r="AI5175" s="8"/>
      <c r="AJ5175" s="8"/>
      <c r="AK5175" s="9"/>
    </row>
    <row r="5176" spans="32:37" x14ac:dyDescent="0.3">
      <c r="AF5176" s="8"/>
      <c r="AG5176" s="8"/>
      <c r="AH5176" s="9"/>
      <c r="AI5176" s="8"/>
      <c r="AJ5176" s="8"/>
      <c r="AK5176" s="9"/>
    </row>
    <row r="5177" spans="32:37" x14ac:dyDescent="0.3">
      <c r="AF5177" s="8"/>
      <c r="AG5177" s="8"/>
      <c r="AH5177" s="9"/>
      <c r="AI5177" s="8"/>
      <c r="AJ5177" s="8"/>
      <c r="AK5177" s="9"/>
    </row>
    <row r="5178" spans="32:37" x14ac:dyDescent="0.3">
      <c r="AF5178" s="8"/>
      <c r="AG5178" s="8"/>
      <c r="AH5178" s="9"/>
      <c r="AI5178" s="8"/>
      <c r="AJ5178" s="8"/>
      <c r="AK5178" s="9"/>
    </row>
    <row r="5179" spans="32:37" x14ac:dyDescent="0.3">
      <c r="AF5179" s="8"/>
      <c r="AG5179" s="8"/>
      <c r="AH5179" s="9"/>
      <c r="AI5179" s="8"/>
      <c r="AJ5179" s="8"/>
      <c r="AK5179" s="9"/>
    </row>
    <row r="5180" spans="32:37" x14ac:dyDescent="0.3">
      <c r="AF5180" s="8"/>
      <c r="AG5180" s="8"/>
      <c r="AH5180" s="9"/>
      <c r="AI5180" s="8"/>
      <c r="AJ5180" s="8"/>
      <c r="AK5180" s="9"/>
    </row>
    <row r="5181" spans="32:37" x14ac:dyDescent="0.3">
      <c r="AF5181" s="8"/>
      <c r="AG5181" s="8"/>
      <c r="AH5181" s="9"/>
      <c r="AI5181" s="8"/>
      <c r="AJ5181" s="8"/>
      <c r="AK5181" s="9"/>
    </row>
    <row r="5182" spans="32:37" x14ac:dyDescent="0.3">
      <c r="AF5182" s="8"/>
      <c r="AG5182" s="8"/>
      <c r="AH5182" s="9"/>
      <c r="AI5182" s="8"/>
      <c r="AJ5182" s="8"/>
      <c r="AK5182" s="9"/>
    </row>
    <row r="5183" spans="32:37" x14ac:dyDescent="0.3">
      <c r="AF5183" s="8"/>
      <c r="AG5183" s="8"/>
      <c r="AH5183" s="9"/>
      <c r="AI5183" s="8"/>
      <c r="AJ5183" s="8"/>
      <c r="AK5183" s="9"/>
    </row>
    <row r="5184" spans="32:37" x14ac:dyDescent="0.3">
      <c r="AF5184" s="8"/>
      <c r="AG5184" s="8"/>
      <c r="AH5184" s="9"/>
      <c r="AI5184" s="8"/>
      <c r="AJ5184" s="8"/>
      <c r="AK5184" s="9"/>
    </row>
    <row r="5185" spans="32:37" x14ac:dyDescent="0.3">
      <c r="AF5185" s="8"/>
      <c r="AG5185" s="8"/>
      <c r="AH5185" s="9"/>
      <c r="AI5185" s="8"/>
      <c r="AJ5185" s="8"/>
      <c r="AK5185" s="9"/>
    </row>
    <row r="5186" spans="32:37" x14ac:dyDescent="0.3">
      <c r="AF5186" s="8"/>
      <c r="AG5186" s="8"/>
      <c r="AH5186" s="9"/>
      <c r="AI5186" s="8"/>
      <c r="AJ5186" s="8"/>
      <c r="AK5186" s="9"/>
    </row>
    <row r="5187" spans="32:37" x14ac:dyDescent="0.3">
      <c r="AF5187" s="8"/>
      <c r="AG5187" s="8"/>
      <c r="AH5187" s="9"/>
      <c r="AI5187" s="8"/>
      <c r="AJ5187" s="8"/>
      <c r="AK5187" s="9"/>
    </row>
    <row r="5188" spans="32:37" x14ac:dyDescent="0.3">
      <c r="AF5188" s="8"/>
      <c r="AG5188" s="8"/>
      <c r="AH5188" s="9"/>
      <c r="AI5188" s="8"/>
      <c r="AJ5188" s="8"/>
      <c r="AK5188" s="9"/>
    </row>
    <row r="5189" spans="32:37" x14ac:dyDescent="0.3">
      <c r="AF5189" s="8"/>
      <c r="AG5189" s="8"/>
      <c r="AH5189" s="9"/>
      <c r="AI5189" s="8"/>
      <c r="AJ5189" s="8"/>
      <c r="AK5189" s="9"/>
    </row>
    <row r="5190" spans="32:37" x14ac:dyDescent="0.3">
      <c r="AF5190" s="8"/>
      <c r="AG5190" s="8"/>
      <c r="AH5190" s="9"/>
      <c r="AI5190" s="8"/>
      <c r="AJ5190" s="8"/>
      <c r="AK5190" s="9"/>
    </row>
    <row r="5191" spans="32:37" x14ac:dyDescent="0.3">
      <c r="AF5191" s="8"/>
      <c r="AG5191" s="8"/>
      <c r="AH5191" s="9"/>
      <c r="AI5191" s="8"/>
      <c r="AJ5191" s="8"/>
      <c r="AK5191" s="9"/>
    </row>
    <row r="5192" spans="32:37" x14ac:dyDescent="0.3">
      <c r="AF5192" s="8"/>
      <c r="AG5192" s="8"/>
      <c r="AH5192" s="9"/>
      <c r="AI5192" s="8"/>
      <c r="AJ5192" s="8"/>
      <c r="AK5192" s="9"/>
    </row>
    <row r="5193" spans="32:37" x14ac:dyDescent="0.3">
      <c r="AF5193" s="8"/>
      <c r="AG5193" s="8"/>
      <c r="AH5193" s="9"/>
      <c r="AI5193" s="8"/>
      <c r="AJ5193" s="8"/>
      <c r="AK5193" s="9"/>
    </row>
    <row r="5194" spans="32:37" x14ac:dyDescent="0.3">
      <c r="AF5194" s="8"/>
      <c r="AG5194" s="8"/>
      <c r="AH5194" s="9"/>
      <c r="AI5194" s="8"/>
      <c r="AJ5194" s="8"/>
      <c r="AK5194" s="9"/>
    </row>
    <row r="5195" spans="32:37" x14ac:dyDescent="0.3">
      <c r="AF5195" s="8"/>
      <c r="AG5195" s="8"/>
      <c r="AH5195" s="9"/>
      <c r="AI5195" s="8"/>
      <c r="AJ5195" s="8"/>
      <c r="AK5195" s="9"/>
    </row>
    <row r="5196" spans="32:37" x14ac:dyDescent="0.3">
      <c r="AF5196" s="8"/>
      <c r="AG5196" s="8"/>
      <c r="AH5196" s="9"/>
      <c r="AI5196" s="8"/>
      <c r="AJ5196" s="8"/>
      <c r="AK5196" s="9"/>
    </row>
    <row r="5197" spans="32:37" x14ac:dyDescent="0.3">
      <c r="AF5197" s="8"/>
      <c r="AG5197" s="8"/>
      <c r="AH5197" s="9"/>
      <c r="AI5197" s="8"/>
      <c r="AJ5197" s="8"/>
      <c r="AK5197" s="9"/>
    </row>
    <row r="5198" spans="32:37" x14ac:dyDescent="0.3">
      <c r="AF5198" s="8"/>
      <c r="AG5198" s="8"/>
      <c r="AH5198" s="9"/>
      <c r="AI5198" s="8"/>
      <c r="AJ5198" s="8"/>
      <c r="AK5198" s="9"/>
    </row>
    <row r="5199" spans="32:37" x14ac:dyDescent="0.3">
      <c r="AF5199" s="8"/>
      <c r="AG5199" s="8"/>
      <c r="AH5199" s="9"/>
      <c r="AI5199" s="8"/>
      <c r="AJ5199" s="8"/>
      <c r="AK5199" s="9"/>
    </row>
    <row r="5200" spans="32:37" x14ac:dyDescent="0.3">
      <c r="AF5200" s="8"/>
      <c r="AG5200" s="8"/>
      <c r="AH5200" s="9"/>
      <c r="AI5200" s="8"/>
      <c r="AJ5200" s="8"/>
      <c r="AK5200" s="9"/>
    </row>
    <row r="5201" spans="32:37" x14ac:dyDescent="0.3">
      <c r="AF5201" s="8"/>
      <c r="AG5201" s="8"/>
      <c r="AH5201" s="9"/>
      <c r="AI5201" s="8"/>
      <c r="AJ5201" s="8"/>
      <c r="AK5201" s="9"/>
    </row>
    <row r="5202" spans="32:37" x14ac:dyDescent="0.3">
      <c r="AF5202" s="8"/>
      <c r="AG5202" s="8"/>
      <c r="AH5202" s="9"/>
      <c r="AI5202" s="8"/>
      <c r="AJ5202" s="8"/>
      <c r="AK5202" s="9"/>
    </row>
    <row r="5203" spans="32:37" x14ac:dyDescent="0.3">
      <c r="AF5203" s="8"/>
      <c r="AG5203" s="8"/>
      <c r="AH5203" s="9"/>
      <c r="AI5203" s="8"/>
      <c r="AJ5203" s="8"/>
      <c r="AK5203" s="9"/>
    </row>
    <row r="5204" spans="32:37" x14ac:dyDescent="0.3">
      <c r="AF5204" s="8"/>
      <c r="AG5204" s="8"/>
      <c r="AH5204" s="9"/>
      <c r="AI5204" s="8"/>
      <c r="AJ5204" s="8"/>
      <c r="AK5204" s="9"/>
    </row>
    <row r="5205" spans="32:37" x14ac:dyDescent="0.3">
      <c r="AF5205" s="8"/>
      <c r="AG5205" s="8"/>
      <c r="AH5205" s="9"/>
      <c r="AI5205" s="8"/>
      <c r="AJ5205" s="8"/>
      <c r="AK5205" s="9"/>
    </row>
    <row r="5206" spans="32:37" x14ac:dyDescent="0.3">
      <c r="AF5206" s="8"/>
      <c r="AG5206" s="8"/>
      <c r="AH5206" s="9"/>
      <c r="AI5206" s="8"/>
      <c r="AJ5206" s="8"/>
      <c r="AK5206" s="9"/>
    </row>
    <row r="5207" spans="32:37" x14ac:dyDescent="0.3">
      <c r="AF5207" s="8"/>
      <c r="AG5207" s="8"/>
      <c r="AH5207" s="9"/>
      <c r="AI5207" s="8"/>
      <c r="AJ5207" s="8"/>
      <c r="AK5207" s="9"/>
    </row>
    <row r="5208" spans="32:37" x14ac:dyDescent="0.3">
      <c r="AF5208" s="8"/>
      <c r="AG5208" s="8"/>
      <c r="AH5208" s="9"/>
      <c r="AI5208" s="8"/>
      <c r="AJ5208" s="8"/>
      <c r="AK5208" s="9"/>
    </row>
    <row r="5209" spans="32:37" x14ac:dyDescent="0.3">
      <c r="AF5209" s="8"/>
      <c r="AG5209" s="8"/>
      <c r="AH5209" s="9"/>
      <c r="AI5209" s="8"/>
      <c r="AJ5209" s="8"/>
      <c r="AK5209" s="9"/>
    </row>
    <row r="5210" spans="32:37" x14ac:dyDescent="0.3">
      <c r="AF5210" s="8"/>
      <c r="AG5210" s="8"/>
      <c r="AH5210" s="9"/>
      <c r="AI5210" s="8"/>
      <c r="AJ5210" s="8"/>
      <c r="AK5210" s="9"/>
    </row>
    <row r="5211" spans="32:37" x14ac:dyDescent="0.3">
      <c r="AF5211" s="8"/>
      <c r="AG5211" s="8"/>
      <c r="AH5211" s="9"/>
      <c r="AI5211" s="8"/>
      <c r="AJ5211" s="8"/>
      <c r="AK5211" s="9"/>
    </row>
    <row r="5212" spans="32:37" x14ac:dyDescent="0.3">
      <c r="AF5212" s="8"/>
      <c r="AG5212" s="8"/>
      <c r="AH5212" s="9"/>
      <c r="AI5212" s="8"/>
      <c r="AJ5212" s="8"/>
      <c r="AK5212" s="9"/>
    </row>
    <row r="5213" spans="32:37" x14ac:dyDescent="0.3">
      <c r="AF5213" s="8"/>
      <c r="AG5213" s="8"/>
      <c r="AH5213" s="9"/>
      <c r="AI5213" s="8"/>
      <c r="AJ5213" s="8"/>
      <c r="AK5213" s="9"/>
    </row>
    <row r="5214" spans="32:37" x14ac:dyDescent="0.3">
      <c r="AF5214" s="8"/>
      <c r="AG5214" s="8"/>
      <c r="AH5214" s="9"/>
      <c r="AI5214" s="8"/>
      <c r="AJ5214" s="8"/>
      <c r="AK5214" s="9"/>
    </row>
    <row r="5215" spans="32:37" x14ac:dyDescent="0.3">
      <c r="AF5215" s="8"/>
      <c r="AG5215" s="8"/>
      <c r="AH5215" s="9"/>
      <c r="AI5215" s="8"/>
      <c r="AJ5215" s="8"/>
      <c r="AK5215" s="9"/>
    </row>
    <row r="5216" spans="32:37" x14ac:dyDescent="0.3">
      <c r="AF5216" s="8"/>
      <c r="AG5216" s="8"/>
      <c r="AH5216" s="9"/>
      <c r="AI5216" s="8"/>
      <c r="AJ5216" s="8"/>
      <c r="AK5216" s="9"/>
    </row>
    <row r="5217" spans="32:37" x14ac:dyDescent="0.3">
      <c r="AF5217" s="8"/>
      <c r="AG5217" s="8"/>
      <c r="AH5217" s="9"/>
      <c r="AI5217" s="8"/>
      <c r="AJ5217" s="8"/>
      <c r="AK5217" s="9"/>
    </row>
    <row r="5218" spans="32:37" x14ac:dyDescent="0.3">
      <c r="AF5218" s="8"/>
      <c r="AG5218" s="8"/>
      <c r="AH5218" s="9"/>
      <c r="AI5218" s="8"/>
      <c r="AJ5218" s="8"/>
      <c r="AK5218" s="9"/>
    </row>
    <row r="5219" spans="32:37" x14ac:dyDescent="0.3">
      <c r="AF5219" s="8"/>
      <c r="AG5219" s="8"/>
      <c r="AH5219" s="9"/>
      <c r="AI5219" s="8"/>
      <c r="AJ5219" s="8"/>
      <c r="AK5219" s="9"/>
    </row>
    <row r="5220" spans="32:37" x14ac:dyDescent="0.3">
      <c r="AF5220" s="8"/>
      <c r="AG5220" s="8"/>
      <c r="AH5220" s="9"/>
      <c r="AI5220" s="8"/>
      <c r="AJ5220" s="8"/>
      <c r="AK5220" s="9"/>
    </row>
    <row r="5221" spans="32:37" x14ac:dyDescent="0.3">
      <c r="AF5221" s="8"/>
      <c r="AG5221" s="8"/>
      <c r="AH5221" s="9"/>
      <c r="AI5221" s="8"/>
      <c r="AJ5221" s="8"/>
      <c r="AK5221" s="9"/>
    </row>
    <row r="5222" spans="32:37" x14ac:dyDescent="0.3">
      <c r="AF5222" s="8"/>
      <c r="AG5222" s="8"/>
      <c r="AH5222" s="9"/>
      <c r="AI5222" s="8"/>
      <c r="AJ5222" s="8"/>
      <c r="AK5222" s="9"/>
    </row>
    <row r="5223" spans="32:37" x14ac:dyDescent="0.3">
      <c r="AF5223" s="8"/>
      <c r="AG5223" s="8"/>
      <c r="AH5223" s="9"/>
      <c r="AI5223" s="8"/>
      <c r="AJ5223" s="8"/>
      <c r="AK5223" s="9"/>
    </row>
    <row r="5224" spans="32:37" x14ac:dyDescent="0.3">
      <c r="AF5224" s="8"/>
      <c r="AG5224" s="8"/>
      <c r="AH5224" s="9"/>
      <c r="AI5224" s="8"/>
      <c r="AJ5224" s="8"/>
      <c r="AK5224" s="9"/>
    </row>
    <row r="5225" spans="32:37" x14ac:dyDescent="0.3">
      <c r="AF5225" s="8"/>
      <c r="AG5225" s="8"/>
      <c r="AH5225" s="9"/>
      <c r="AI5225" s="8"/>
      <c r="AJ5225" s="8"/>
      <c r="AK5225" s="9"/>
    </row>
    <row r="5226" spans="32:37" x14ac:dyDescent="0.3">
      <c r="AF5226" s="8"/>
      <c r="AG5226" s="8"/>
      <c r="AH5226" s="9"/>
      <c r="AI5226" s="8"/>
      <c r="AJ5226" s="8"/>
      <c r="AK5226" s="9"/>
    </row>
    <row r="5227" spans="32:37" x14ac:dyDescent="0.3">
      <c r="AF5227" s="8"/>
      <c r="AG5227" s="8"/>
      <c r="AH5227" s="9"/>
      <c r="AI5227" s="8"/>
      <c r="AJ5227" s="8"/>
      <c r="AK5227" s="9"/>
    </row>
    <row r="5228" spans="32:37" x14ac:dyDescent="0.3">
      <c r="AF5228" s="8"/>
      <c r="AG5228" s="8"/>
      <c r="AH5228" s="9"/>
      <c r="AI5228" s="8"/>
      <c r="AJ5228" s="8"/>
      <c r="AK5228" s="9"/>
    </row>
    <row r="5229" spans="32:37" x14ac:dyDescent="0.3">
      <c r="AF5229" s="8"/>
      <c r="AG5229" s="8"/>
      <c r="AH5229" s="9"/>
      <c r="AI5229" s="8"/>
      <c r="AJ5229" s="8"/>
      <c r="AK5229" s="9"/>
    </row>
    <row r="5230" spans="32:37" x14ac:dyDescent="0.3">
      <c r="AF5230" s="8"/>
      <c r="AG5230" s="8"/>
      <c r="AH5230" s="9"/>
      <c r="AI5230" s="8"/>
      <c r="AJ5230" s="8"/>
      <c r="AK5230" s="9"/>
    </row>
    <row r="5231" spans="32:37" x14ac:dyDescent="0.3">
      <c r="AF5231" s="8"/>
      <c r="AG5231" s="8"/>
      <c r="AH5231" s="9"/>
      <c r="AI5231" s="8"/>
      <c r="AJ5231" s="8"/>
      <c r="AK5231" s="9"/>
    </row>
    <row r="5232" spans="32:37" x14ac:dyDescent="0.3">
      <c r="AF5232" s="8"/>
      <c r="AG5232" s="8"/>
      <c r="AH5232" s="9"/>
      <c r="AI5232" s="8"/>
      <c r="AJ5232" s="8"/>
      <c r="AK5232" s="9"/>
    </row>
    <row r="5233" spans="32:37" x14ac:dyDescent="0.3">
      <c r="AF5233" s="8"/>
      <c r="AG5233" s="8"/>
      <c r="AH5233" s="9"/>
      <c r="AI5233" s="8"/>
      <c r="AJ5233" s="8"/>
      <c r="AK5233" s="9"/>
    </row>
    <row r="5234" spans="32:37" x14ac:dyDescent="0.3">
      <c r="AF5234" s="8"/>
      <c r="AG5234" s="8"/>
      <c r="AH5234" s="9"/>
      <c r="AI5234" s="8"/>
      <c r="AJ5234" s="8"/>
      <c r="AK5234" s="9"/>
    </row>
    <row r="5235" spans="32:37" x14ac:dyDescent="0.3">
      <c r="AF5235" s="8"/>
      <c r="AG5235" s="8"/>
      <c r="AH5235" s="9"/>
      <c r="AI5235" s="8"/>
      <c r="AJ5235" s="8"/>
      <c r="AK5235" s="9"/>
    </row>
    <row r="5236" spans="32:37" x14ac:dyDescent="0.3">
      <c r="AF5236" s="8"/>
      <c r="AG5236" s="8"/>
      <c r="AH5236" s="9"/>
      <c r="AI5236" s="8"/>
      <c r="AJ5236" s="8"/>
      <c r="AK5236" s="9"/>
    </row>
    <row r="5237" spans="32:37" x14ac:dyDescent="0.3">
      <c r="AF5237" s="8"/>
      <c r="AG5237" s="8"/>
      <c r="AH5237" s="9"/>
      <c r="AI5237" s="8"/>
      <c r="AJ5237" s="8"/>
      <c r="AK5237" s="9"/>
    </row>
    <row r="5238" spans="32:37" x14ac:dyDescent="0.3">
      <c r="AF5238" s="8"/>
      <c r="AG5238" s="8"/>
      <c r="AH5238" s="9"/>
      <c r="AI5238" s="8"/>
      <c r="AJ5238" s="8"/>
      <c r="AK5238" s="9"/>
    </row>
    <row r="5239" spans="32:37" x14ac:dyDescent="0.3">
      <c r="AF5239" s="8"/>
      <c r="AG5239" s="8"/>
      <c r="AH5239" s="9"/>
      <c r="AI5239" s="8"/>
      <c r="AJ5239" s="8"/>
      <c r="AK5239" s="9"/>
    </row>
    <row r="5240" spans="32:37" x14ac:dyDescent="0.3">
      <c r="AF5240" s="8"/>
      <c r="AG5240" s="8"/>
      <c r="AH5240" s="9"/>
      <c r="AI5240" s="8"/>
      <c r="AJ5240" s="8"/>
      <c r="AK5240" s="9"/>
    </row>
    <row r="5241" spans="32:37" x14ac:dyDescent="0.3">
      <c r="AF5241" s="8"/>
      <c r="AG5241" s="8"/>
      <c r="AH5241" s="9"/>
      <c r="AI5241" s="8"/>
      <c r="AJ5241" s="8"/>
      <c r="AK5241" s="9"/>
    </row>
    <row r="5242" spans="32:37" x14ac:dyDescent="0.3">
      <c r="AF5242" s="8"/>
      <c r="AG5242" s="8"/>
      <c r="AH5242" s="9"/>
      <c r="AI5242" s="8"/>
      <c r="AJ5242" s="8"/>
      <c r="AK5242" s="9"/>
    </row>
    <row r="5243" spans="32:37" x14ac:dyDescent="0.3">
      <c r="AF5243" s="8"/>
      <c r="AG5243" s="8"/>
      <c r="AH5243" s="9"/>
      <c r="AI5243" s="8"/>
      <c r="AJ5243" s="8"/>
      <c r="AK5243" s="9"/>
    </row>
    <row r="5244" spans="32:37" x14ac:dyDescent="0.3">
      <c r="AF5244" s="8"/>
      <c r="AG5244" s="8"/>
      <c r="AH5244" s="9"/>
      <c r="AI5244" s="8"/>
      <c r="AJ5244" s="8"/>
      <c r="AK5244" s="9"/>
    </row>
    <row r="5245" spans="32:37" x14ac:dyDescent="0.3">
      <c r="AF5245" s="8"/>
      <c r="AG5245" s="8"/>
      <c r="AH5245" s="9"/>
      <c r="AI5245" s="8"/>
      <c r="AJ5245" s="8"/>
      <c r="AK5245" s="9"/>
    </row>
    <row r="5246" spans="32:37" x14ac:dyDescent="0.3">
      <c r="AF5246" s="8"/>
      <c r="AG5246" s="8"/>
      <c r="AH5246" s="9"/>
      <c r="AI5246" s="8"/>
      <c r="AJ5246" s="8"/>
      <c r="AK5246" s="9"/>
    </row>
    <row r="5247" spans="32:37" x14ac:dyDescent="0.3">
      <c r="AF5247" s="8"/>
      <c r="AG5247" s="8"/>
      <c r="AH5247" s="9"/>
      <c r="AI5247" s="8"/>
      <c r="AJ5247" s="8"/>
      <c r="AK5247" s="9"/>
    </row>
    <row r="5248" spans="32:37" x14ac:dyDescent="0.3">
      <c r="AF5248" s="8"/>
      <c r="AG5248" s="8"/>
      <c r="AH5248" s="9"/>
      <c r="AI5248" s="8"/>
      <c r="AJ5248" s="8"/>
      <c r="AK5248" s="9"/>
    </row>
    <row r="5249" spans="32:37" x14ac:dyDescent="0.3">
      <c r="AF5249" s="8"/>
      <c r="AG5249" s="8"/>
      <c r="AH5249" s="9"/>
      <c r="AI5249" s="8"/>
      <c r="AJ5249" s="8"/>
      <c r="AK5249" s="9"/>
    </row>
    <row r="5250" spans="32:37" x14ac:dyDescent="0.3">
      <c r="AF5250" s="8"/>
      <c r="AG5250" s="8"/>
      <c r="AH5250" s="9"/>
      <c r="AI5250" s="8"/>
      <c r="AJ5250" s="8"/>
      <c r="AK5250" s="9"/>
    </row>
    <row r="5251" spans="32:37" x14ac:dyDescent="0.3">
      <c r="AF5251" s="8"/>
      <c r="AG5251" s="8"/>
      <c r="AH5251" s="9"/>
      <c r="AI5251" s="8"/>
      <c r="AJ5251" s="8"/>
      <c r="AK5251" s="9"/>
    </row>
    <row r="5252" spans="32:37" x14ac:dyDescent="0.3">
      <c r="AF5252" s="8"/>
      <c r="AG5252" s="8"/>
      <c r="AH5252" s="9"/>
      <c r="AI5252" s="8"/>
      <c r="AJ5252" s="8"/>
      <c r="AK5252" s="9"/>
    </row>
    <row r="5253" spans="32:37" x14ac:dyDescent="0.3">
      <c r="AF5253" s="8"/>
      <c r="AG5253" s="8"/>
      <c r="AH5253" s="9"/>
      <c r="AI5253" s="8"/>
      <c r="AJ5253" s="8"/>
      <c r="AK5253" s="9"/>
    </row>
    <row r="5254" spans="32:37" x14ac:dyDescent="0.3">
      <c r="AF5254" s="8"/>
      <c r="AG5254" s="8"/>
      <c r="AH5254" s="9"/>
      <c r="AI5254" s="8"/>
      <c r="AJ5254" s="8"/>
      <c r="AK5254" s="9"/>
    </row>
    <row r="5255" spans="32:37" x14ac:dyDescent="0.3">
      <c r="AF5255" s="8"/>
      <c r="AG5255" s="8"/>
      <c r="AH5255" s="9"/>
      <c r="AI5255" s="8"/>
      <c r="AJ5255" s="8"/>
      <c r="AK5255" s="9"/>
    </row>
    <row r="5256" spans="32:37" x14ac:dyDescent="0.3">
      <c r="AF5256" s="8"/>
      <c r="AG5256" s="8"/>
      <c r="AH5256" s="9"/>
      <c r="AI5256" s="8"/>
      <c r="AJ5256" s="8"/>
      <c r="AK5256" s="9"/>
    </row>
    <row r="5257" spans="32:37" x14ac:dyDescent="0.3">
      <c r="AF5257" s="8"/>
      <c r="AG5257" s="8"/>
      <c r="AH5257" s="9"/>
      <c r="AI5257" s="8"/>
      <c r="AJ5257" s="8"/>
      <c r="AK5257" s="9"/>
    </row>
    <row r="5258" spans="32:37" x14ac:dyDescent="0.3">
      <c r="AF5258" s="8"/>
      <c r="AG5258" s="8"/>
      <c r="AH5258" s="9"/>
      <c r="AI5258" s="8"/>
      <c r="AJ5258" s="8"/>
      <c r="AK5258" s="9"/>
    </row>
    <row r="5259" spans="32:37" x14ac:dyDescent="0.3">
      <c r="AF5259" s="8"/>
      <c r="AG5259" s="8"/>
      <c r="AH5259" s="9"/>
      <c r="AI5259" s="8"/>
      <c r="AJ5259" s="8"/>
      <c r="AK5259" s="9"/>
    </row>
    <row r="5260" spans="32:37" x14ac:dyDescent="0.3">
      <c r="AF5260" s="8"/>
      <c r="AG5260" s="8"/>
      <c r="AH5260" s="9"/>
      <c r="AI5260" s="8"/>
      <c r="AJ5260" s="8"/>
      <c r="AK5260" s="9"/>
    </row>
    <row r="5261" spans="32:37" x14ac:dyDescent="0.3">
      <c r="AF5261" s="8"/>
      <c r="AG5261" s="8"/>
      <c r="AH5261" s="9"/>
      <c r="AI5261" s="8"/>
      <c r="AJ5261" s="8"/>
      <c r="AK5261" s="9"/>
    </row>
    <row r="5262" spans="32:37" x14ac:dyDescent="0.3">
      <c r="AF5262" s="8"/>
      <c r="AG5262" s="8"/>
      <c r="AH5262" s="9"/>
      <c r="AI5262" s="8"/>
      <c r="AJ5262" s="8"/>
      <c r="AK5262" s="9"/>
    </row>
    <row r="5263" spans="32:37" x14ac:dyDescent="0.3">
      <c r="AF5263" s="8"/>
      <c r="AG5263" s="8"/>
      <c r="AH5263" s="9"/>
      <c r="AI5263" s="8"/>
      <c r="AJ5263" s="8"/>
      <c r="AK5263" s="9"/>
    </row>
    <row r="5264" spans="32:37" x14ac:dyDescent="0.3">
      <c r="AF5264" s="8"/>
      <c r="AG5264" s="8"/>
      <c r="AH5264" s="9"/>
      <c r="AI5264" s="8"/>
      <c r="AJ5264" s="8"/>
      <c r="AK5264" s="9"/>
    </row>
    <row r="5265" spans="32:37" x14ac:dyDescent="0.3">
      <c r="AF5265" s="8"/>
      <c r="AG5265" s="8"/>
      <c r="AH5265" s="9"/>
      <c r="AI5265" s="8"/>
      <c r="AJ5265" s="8"/>
      <c r="AK5265" s="9"/>
    </row>
    <row r="5266" spans="32:37" x14ac:dyDescent="0.3">
      <c r="AF5266" s="8"/>
      <c r="AG5266" s="8"/>
      <c r="AH5266" s="9"/>
      <c r="AI5266" s="8"/>
      <c r="AJ5266" s="8"/>
      <c r="AK5266" s="9"/>
    </row>
    <row r="5267" spans="32:37" x14ac:dyDescent="0.3">
      <c r="AF5267" s="8"/>
      <c r="AG5267" s="8"/>
      <c r="AH5267" s="9"/>
      <c r="AI5267" s="8"/>
      <c r="AJ5267" s="8"/>
      <c r="AK5267" s="9"/>
    </row>
    <row r="5268" spans="32:37" x14ac:dyDescent="0.3">
      <c r="AF5268" s="8"/>
      <c r="AG5268" s="8"/>
      <c r="AH5268" s="9"/>
      <c r="AI5268" s="8"/>
      <c r="AJ5268" s="8"/>
      <c r="AK5268" s="9"/>
    </row>
    <row r="5269" spans="32:37" x14ac:dyDescent="0.3">
      <c r="AF5269" s="8"/>
      <c r="AG5269" s="8"/>
      <c r="AH5269" s="9"/>
      <c r="AI5269" s="8"/>
      <c r="AJ5269" s="8"/>
      <c r="AK5269" s="9"/>
    </row>
    <row r="5270" spans="32:37" x14ac:dyDescent="0.3">
      <c r="AF5270" s="8"/>
      <c r="AG5270" s="8"/>
      <c r="AH5270" s="9"/>
      <c r="AI5270" s="8"/>
      <c r="AJ5270" s="8"/>
      <c r="AK5270" s="9"/>
    </row>
    <row r="5271" spans="32:37" x14ac:dyDescent="0.3">
      <c r="AF5271" s="8"/>
      <c r="AG5271" s="8"/>
      <c r="AH5271" s="9"/>
      <c r="AI5271" s="8"/>
      <c r="AJ5271" s="8"/>
      <c r="AK5271" s="9"/>
    </row>
    <row r="5272" spans="32:37" x14ac:dyDescent="0.3">
      <c r="AF5272" s="8"/>
      <c r="AG5272" s="8"/>
      <c r="AH5272" s="9"/>
      <c r="AI5272" s="8"/>
      <c r="AJ5272" s="8"/>
      <c r="AK5272" s="9"/>
    </row>
    <row r="5273" spans="32:37" x14ac:dyDescent="0.3">
      <c r="AF5273" s="8"/>
      <c r="AG5273" s="8"/>
      <c r="AH5273" s="9"/>
      <c r="AI5273" s="8"/>
      <c r="AJ5273" s="8"/>
      <c r="AK5273" s="9"/>
    </row>
    <row r="5274" spans="32:37" x14ac:dyDescent="0.3">
      <c r="AF5274" s="8"/>
      <c r="AG5274" s="8"/>
      <c r="AH5274" s="9"/>
      <c r="AI5274" s="8"/>
      <c r="AJ5274" s="8"/>
      <c r="AK5274" s="9"/>
    </row>
    <row r="5275" spans="32:37" x14ac:dyDescent="0.3">
      <c r="AF5275" s="8"/>
      <c r="AG5275" s="8"/>
      <c r="AH5275" s="9"/>
      <c r="AI5275" s="8"/>
      <c r="AJ5275" s="8"/>
      <c r="AK5275" s="9"/>
    </row>
    <row r="5276" spans="32:37" x14ac:dyDescent="0.3">
      <c r="AF5276" s="8"/>
      <c r="AG5276" s="8"/>
      <c r="AH5276" s="9"/>
      <c r="AI5276" s="8"/>
      <c r="AJ5276" s="8"/>
      <c r="AK5276" s="9"/>
    </row>
    <row r="5277" spans="32:37" x14ac:dyDescent="0.3">
      <c r="AF5277" s="8"/>
      <c r="AG5277" s="8"/>
      <c r="AH5277" s="9"/>
      <c r="AI5277" s="8"/>
      <c r="AJ5277" s="8"/>
      <c r="AK5277" s="9"/>
    </row>
    <row r="5278" spans="32:37" x14ac:dyDescent="0.3">
      <c r="AF5278" s="8"/>
      <c r="AG5278" s="8"/>
      <c r="AH5278" s="9"/>
      <c r="AI5278" s="8"/>
      <c r="AJ5278" s="8"/>
      <c r="AK5278" s="9"/>
    </row>
    <row r="5279" spans="32:37" x14ac:dyDescent="0.3">
      <c r="AF5279" s="8"/>
      <c r="AG5279" s="8"/>
      <c r="AH5279" s="9"/>
      <c r="AI5279" s="8"/>
      <c r="AJ5279" s="8"/>
      <c r="AK5279" s="9"/>
    </row>
    <row r="5280" spans="32:37" x14ac:dyDescent="0.3">
      <c r="AF5280" s="8"/>
      <c r="AG5280" s="8"/>
      <c r="AH5280" s="9"/>
      <c r="AI5280" s="8"/>
      <c r="AJ5280" s="8"/>
      <c r="AK5280" s="9"/>
    </row>
    <row r="5281" spans="32:37" x14ac:dyDescent="0.3">
      <c r="AF5281" s="8"/>
      <c r="AG5281" s="8"/>
      <c r="AH5281" s="9"/>
      <c r="AI5281" s="8"/>
      <c r="AJ5281" s="8"/>
      <c r="AK5281" s="9"/>
    </row>
    <row r="5282" spans="32:37" x14ac:dyDescent="0.3">
      <c r="AF5282" s="8"/>
      <c r="AG5282" s="8"/>
      <c r="AH5282" s="9"/>
      <c r="AI5282" s="8"/>
      <c r="AJ5282" s="8"/>
      <c r="AK5282" s="9"/>
    </row>
    <row r="5283" spans="32:37" x14ac:dyDescent="0.3">
      <c r="AF5283" s="8"/>
      <c r="AG5283" s="8"/>
      <c r="AH5283" s="9"/>
      <c r="AI5283" s="8"/>
      <c r="AJ5283" s="8"/>
      <c r="AK5283" s="9"/>
    </row>
    <row r="5284" spans="32:37" x14ac:dyDescent="0.3">
      <c r="AF5284" s="8"/>
      <c r="AG5284" s="8"/>
      <c r="AH5284" s="9"/>
      <c r="AI5284" s="8"/>
      <c r="AJ5284" s="8"/>
      <c r="AK5284" s="9"/>
    </row>
    <row r="5285" spans="32:37" x14ac:dyDescent="0.3">
      <c r="AF5285" s="8"/>
      <c r="AG5285" s="8"/>
      <c r="AH5285" s="9"/>
      <c r="AI5285" s="8"/>
      <c r="AJ5285" s="8"/>
      <c r="AK5285" s="9"/>
    </row>
    <row r="5286" spans="32:37" x14ac:dyDescent="0.3">
      <c r="AF5286" s="8"/>
      <c r="AG5286" s="8"/>
      <c r="AH5286" s="9"/>
      <c r="AI5286" s="8"/>
      <c r="AJ5286" s="8"/>
      <c r="AK5286" s="9"/>
    </row>
    <row r="5287" spans="32:37" x14ac:dyDescent="0.3">
      <c r="AF5287" s="8"/>
      <c r="AG5287" s="8"/>
      <c r="AH5287" s="9"/>
      <c r="AI5287" s="8"/>
      <c r="AJ5287" s="8"/>
      <c r="AK5287" s="9"/>
    </row>
    <row r="5288" spans="32:37" x14ac:dyDescent="0.3">
      <c r="AF5288" s="8"/>
      <c r="AG5288" s="8"/>
      <c r="AH5288" s="9"/>
      <c r="AI5288" s="8"/>
      <c r="AJ5288" s="8"/>
      <c r="AK5288" s="9"/>
    </row>
    <row r="5289" spans="32:37" x14ac:dyDescent="0.3">
      <c r="AF5289" s="8"/>
      <c r="AG5289" s="8"/>
      <c r="AH5289" s="9"/>
      <c r="AI5289" s="8"/>
      <c r="AJ5289" s="8"/>
      <c r="AK5289" s="9"/>
    </row>
    <row r="5290" spans="32:37" x14ac:dyDescent="0.3">
      <c r="AF5290" s="8"/>
      <c r="AG5290" s="8"/>
      <c r="AH5290" s="9"/>
      <c r="AI5290" s="8"/>
      <c r="AJ5290" s="8"/>
      <c r="AK5290" s="9"/>
    </row>
    <row r="5291" spans="32:37" x14ac:dyDescent="0.3">
      <c r="AF5291" s="8"/>
      <c r="AG5291" s="8"/>
      <c r="AH5291" s="9"/>
      <c r="AI5291" s="8"/>
      <c r="AJ5291" s="8"/>
      <c r="AK5291" s="9"/>
    </row>
    <row r="5292" spans="32:37" x14ac:dyDescent="0.3">
      <c r="AF5292" s="8"/>
      <c r="AG5292" s="8"/>
      <c r="AH5292" s="9"/>
      <c r="AI5292" s="8"/>
      <c r="AJ5292" s="8"/>
      <c r="AK5292" s="9"/>
    </row>
    <row r="5293" spans="32:37" x14ac:dyDescent="0.3">
      <c r="AF5293" s="8"/>
      <c r="AG5293" s="8"/>
      <c r="AH5293" s="9"/>
      <c r="AI5293" s="8"/>
      <c r="AJ5293" s="8"/>
      <c r="AK5293" s="9"/>
    </row>
    <row r="5294" spans="32:37" x14ac:dyDescent="0.3">
      <c r="AF5294" s="8"/>
      <c r="AG5294" s="8"/>
      <c r="AH5294" s="9"/>
      <c r="AI5294" s="8"/>
      <c r="AJ5294" s="8"/>
      <c r="AK5294" s="9"/>
    </row>
    <row r="5295" spans="32:37" x14ac:dyDescent="0.3">
      <c r="AF5295" s="8"/>
      <c r="AG5295" s="8"/>
      <c r="AH5295" s="9"/>
      <c r="AI5295" s="8"/>
      <c r="AJ5295" s="8"/>
      <c r="AK5295" s="9"/>
    </row>
    <row r="5296" spans="32:37" x14ac:dyDescent="0.3">
      <c r="AF5296" s="8"/>
      <c r="AG5296" s="8"/>
      <c r="AH5296" s="9"/>
      <c r="AI5296" s="8"/>
      <c r="AJ5296" s="8"/>
      <c r="AK5296" s="9"/>
    </row>
    <row r="5297" spans="32:37" x14ac:dyDescent="0.3">
      <c r="AF5297" s="8"/>
      <c r="AG5297" s="8"/>
      <c r="AH5297" s="9"/>
      <c r="AI5297" s="8"/>
      <c r="AJ5297" s="8"/>
      <c r="AK5297" s="9"/>
    </row>
    <row r="5298" spans="32:37" x14ac:dyDescent="0.3">
      <c r="AF5298" s="8"/>
      <c r="AG5298" s="8"/>
      <c r="AH5298" s="9"/>
      <c r="AI5298" s="8"/>
      <c r="AJ5298" s="8"/>
      <c r="AK5298" s="9"/>
    </row>
    <row r="5299" spans="32:37" x14ac:dyDescent="0.3">
      <c r="AF5299" s="8"/>
      <c r="AG5299" s="8"/>
      <c r="AH5299" s="9"/>
      <c r="AI5299" s="8"/>
      <c r="AJ5299" s="8"/>
      <c r="AK5299" s="9"/>
    </row>
    <row r="5300" spans="32:37" x14ac:dyDescent="0.3">
      <c r="AF5300" s="8"/>
      <c r="AG5300" s="8"/>
      <c r="AH5300" s="9"/>
      <c r="AI5300" s="8"/>
      <c r="AJ5300" s="8"/>
      <c r="AK5300" s="9"/>
    </row>
    <row r="5301" spans="32:37" x14ac:dyDescent="0.3">
      <c r="AF5301" s="8"/>
      <c r="AG5301" s="8"/>
      <c r="AH5301" s="9"/>
      <c r="AI5301" s="8"/>
      <c r="AJ5301" s="8"/>
      <c r="AK5301" s="9"/>
    </row>
    <row r="5302" spans="32:37" x14ac:dyDescent="0.3">
      <c r="AF5302" s="8"/>
      <c r="AG5302" s="8"/>
      <c r="AH5302" s="9"/>
      <c r="AI5302" s="8"/>
      <c r="AJ5302" s="8"/>
      <c r="AK5302" s="9"/>
    </row>
    <row r="5303" spans="32:37" x14ac:dyDescent="0.3">
      <c r="AF5303" s="8"/>
      <c r="AG5303" s="8"/>
      <c r="AH5303" s="9"/>
      <c r="AI5303" s="8"/>
      <c r="AJ5303" s="8"/>
      <c r="AK5303" s="9"/>
    </row>
    <row r="5304" spans="32:37" x14ac:dyDescent="0.3">
      <c r="AF5304" s="8"/>
      <c r="AG5304" s="8"/>
      <c r="AH5304" s="9"/>
      <c r="AI5304" s="8"/>
      <c r="AJ5304" s="8"/>
      <c r="AK5304" s="9"/>
    </row>
    <row r="5305" spans="32:37" x14ac:dyDescent="0.3">
      <c r="AF5305" s="8"/>
      <c r="AG5305" s="8"/>
      <c r="AH5305" s="9"/>
      <c r="AI5305" s="8"/>
      <c r="AJ5305" s="8"/>
      <c r="AK5305" s="9"/>
    </row>
    <row r="5306" spans="32:37" x14ac:dyDescent="0.3">
      <c r="AF5306" s="8"/>
      <c r="AG5306" s="8"/>
      <c r="AH5306" s="9"/>
      <c r="AI5306" s="8"/>
      <c r="AJ5306" s="8"/>
      <c r="AK5306" s="9"/>
    </row>
    <row r="5307" spans="32:37" x14ac:dyDescent="0.3">
      <c r="AF5307" s="8"/>
      <c r="AG5307" s="8"/>
      <c r="AH5307" s="9"/>
      <c r="AI5307" s="8"/>
      <c r="AJ5307" s="8"/>
      <c r="AK5307" s="9"/>
    </row>
    <row r="5308" spans="32:37" x14ac:dyDescent="0.3">
      <c r="AF5308" s="8"/>
      <c r="AG5308" s="8"/>
      <c r="AH5308" s="9"/>
      <c r="AI5308" s="8"/>
      <c r="AJ5308" s="8"/>
      <c r="AK5308" s="9"/>
    </row>
    <row r="5309" spans="32:37" x14ac:dyDescent="0.3">
      <c r="AF5309" s="8"/>
      <c r="AG5309" s="8"/>
      <c r="AH5309" s="9"/>
      <c r="AI5309" s="8"/>
      <c r="AJ5309" s="8"/>
      <c r="AK5309" s="9"/>
    </row>
    <row r="5310" spans="32:37" x14ac:dyDescent="0.3">
      <c r="AF5310" s="8"/>
      <c r="AG5310" s="8"/>
      <c r="AH5310" s="9"/>
      <c r="AI5310" s="8"/>
      <c r="AJ5310" s="8"/>
      <c r="AK5310" s="9"/>
    </row>
    <row r="5311" spans="32:37" x14ac:dyDescent="0.3">
      <c r="AF5311" s="8"/>
      <c r="AG5311" s="8"/>
      <c r="AH5311" s="9"/>
      <c r="AI5311" s="8"/>
      <c r="AJ5311" s="8"/>
      <c r="AK5311" s="9"/>
    </row>
    <row r="5312" spans="32:37" x14ac:dyDescent="0.3">
      <c r="AF5312" s="8"/>
      <c r="AG5312" s="8"/>
      <c r="AH5312" s="9"/>
      <c r="AI5312" s="8"/>
      <c r="AJ5312" s="8"/>
      <c r="AK5312" s="9"/>
    </row>
    <row r="5313" spans="32:37" x14ac:dyDescent="0.3">
      <c r="AF5313" s="8"/>
      <c r="AG5313" s="8"/>
      <c r="AH5313" s="9"/>
      <c r="AI5313" s="8"/>
      <c r="AJ5313" s="8"/>
      <c r="AK5313" s="9"/>
    </row>
    <row r="5314" spans="32:37" x14ac:dyDescent="0.3">
      <c r="AF5314" s="8"/>
      <c r="AG5314" s="8"/>
      <c r="AH5314" s="9"/>
      <c r="AI5314" s="8"/>
      <c r="AJ5314" s="8"/>
      <c r="AK5314" s="9"/>
    </row>
    <row r="5315" spans="32:37" x14ac:dyDescent="0.3">
      <c r="AF5315" s="8"/>
      <c r="AG5315" s="8"/>
      <c r="AH5315" s="9"/>
      <c r="AI5315" s="8"/>
      <c r="AJ5315" s="8"/>
      <c r="AK5315" s="9"/>
    </row>
    <row r="5316" spans="32:37" x14ac:dyDescent="0.3">
      <c r="AF5316" s="8"/>
      <c r="AG5316" s="8"/>
      <c r="AH5316" s="9"/>
      <c r="AI5316" s="8"/>
      <c r="AJ5316" s="8"/>
      <c r="AK5316" s="9"/>
    </row>
    <row r="5317" spans="32:37" x14ac:dyDescent="0.3">
      <c r="AF5317" s="8"/>
      <c r="AG5317" s="8"/>
      <c r="AH5317" s="9"/>
      <c r="AI5317" s="8"/>
      <c r="AJ5317" s="8"/>
      <c r="AK5317" s="9"/>
    </row>
    <row r="5318" spans="32:37" x14ac:dyDescent="0.3">
      <c r="AF5318" s="8"/>
      <c r="AG5318" s="8"/>
      <c r="AH5318" s="9"/>
      <c r="AI5318" s="8"/>
      <c r="AJ5318" s="8"/>
      <c r="AK5318" s="9"/>
    </row>
    <row r="5319" spans="32:37" x14ac:dyDescent="0.3">
      <c r="AF5319" s="8"/>
      <c r="AG5319" s="8"/>
      <c r="AH5319" s="9"/>
      <c r="AI5319" s="8"/>
      <c r="AJ5319" s="8"/>
      <c r="AK5319" s="9"/>
    </row>
    <row r="5320" spans="32:37" x14ac:dyDescent="0.3">
      <c r="AF5320" s="8"/>
      <c r="AG5320" s="8"/>
      <c r="AH5320" s="9"/>
      <c r="AI5320" s="8"/>
      <c r="AJ5320" s="8"/>
      <c r="AK5320" s="9"/>
    </row>
    <row r="5321" spans="32:37" x14ac:dyDescent="0.3">
      <c r="AF5321" s="8"/>
      <c r="AG5321" s="8"/>
      <c r="AH5321" s="9"/>
      <c r="AI5321" s="8"/>
      <c r="AJ5321" s="8"/>
      <c r="AK5321" s="9"/>
    </row>
    <row r="5322" spans="32:37" x14ac:dyDescent="0.3">
      <c r="AF5322" s="8"/>
      <c r="AG5322" s="8"/>
      <c r="AH5322" s="9"/>
      <c r="AI5322" s="8"/>
      <c r="AJ5322" s="8"/>
      <c r="AK5322" s="9"/>
    </row>
    <row r="5323" spans="32:37" x14ac:dyDescent="0.3">
      <c r="AF5323" s="8"/>
      <c r="AG5323" s="8"/>
      <c r="AH5323" s="9"/>
      <c r="AI5323" s="8"/>
      <c r="AJ5323" s="8"/>
      <c r="AK5323" s="9"/>
    </row>
    <row r="5324" spans="32:37" x14ac:dyDescent="0.3">
      <c r="AF5324" s="8"/>
      <c r="AG5324" s="8"/>
      <c r="AH5324" s="9"/>
      <c r="AI5324" s="8"/>
      <c r="AJ5324" s="8"/>
      <c r="AK5324" s="9"/>
    </row>
    <row r="5325" spans="32:37" x14ac:dyDescent="0.3">
      <c r="AF5325" s="8"/>
      <c r="AG5325" s="8"/>
      <c r="AH5325" s="9"/>
      <c r="AI5325" s="8"/>
      <c r="AJ5325" s="8"/>
      <c r="AK5325" s="9"/>
    </row>
    <row r="5326" spans="32:37" x14ac:dyDescent="0.3">
      <c r="AF5326" s="8"/>
      <c r="AG5326" s="8"/>
      <c r="AH5326" s="9"/>
      <c r="AI5326" s="8"/>
      <c r="AJ5326" s="8"/>
      <c r="AK5326" s="9"/>
    </row>
    <row r="5327" spans="32:37" x14ac:dyDescent="0.3">
      <c r="AF5327" s="8"/>
      <c r="AG5327" s="8"/>
      <c r="AH5327" s="9"/>
      <c r="AI5327" s="8"/>
      <c r="AJ5327" s="8"/>
      <c r="AK5327" s="9"/>
    </row>
    <row r="5328" spans="32:37" x14ac:dyDescent="0.3">
      <c r="AF5328" s="8"/>
      <c r="AG5328" s="8"/>
      <c r="AH5328" s="9"/>
      <c r="AI5328" s="8"/>
      <c r="AJ5328" s="8"/>
      <c r="AK5328" s="9"/>
    </row>
    <row r="5329" spans="32:37" x14ac:dyDescent="0.3">
      <c r="AF5329" s="8"/>
      <c r="AG5329" s="8"/>
      <c r="AH5329" s="9"/>
      <c r="AI5329" s="8"/>
      <c r="AJ5329" s="8"/>
      <c r="AK5329" s="9"/>
    </row>
    <row r="5330" spans="32:37" x14ac:dyDescent="0.3">
      <c r="AF5330" s="8"/>
      <c r="AG5330" s="8"/>
      <c r="AH5330" s="9"/>
      <c r="AI5330" s="8"/>
      <c r="AJ5330" s="8"/>
      <c r="AK5330" s="9"/>
    </row>
    <row r="5331" spans="32:37" x14ac:dyDescent="0.3">
      <c r="AF5331" s="8"/>
      <c r="AG5331" s="8"/>
      <c r="AH5331" s="9"/>
      <c r="AI5331" s="8"/>
      <c r="AJ5331" s="8"/>
      <c r="AK5331" s="9"/>
    </row>
    <row r="5332" spans="32:37" x14ac:dyDescent="0.3">
      <c r="AF5332" s="8"/>
      <c r="AG5332" s="8"/>
      <c r="AH5332" s="9"/>
      <c r="AI5332" s="8"/>
      <c r="AJ5332" s="8"/>
      <c r="AK5332" s="9"/>
    </row>
    <row r="5333" spans="32:37" x14ac:dyDescent="0.3">
      <c r="AF5333" s="8"/>
      <c r="AG5333" s="8"/>
      <c r="AH5333" s="9"/>
      <c r="AI5333" s="8"/>
      <c r="AJ5333" s="8"/>
      <c r="AK5333" s="9"/>
    </row>
    <row r="5334" spans="32:37" x14ac:dyDescent="0.3">
      <c r="AF5334" s="8"/>
      <c r="AG5334" s="8"/>
      <c r="AH5334" s="9"/>
      <c r="AI5334" s="8"/>
      <c r="AJ5334" s="8"/>
      <c r="AK5334" s="9"/>
    </row>
    <row r="5335" spans="32:37" x14ac:dyDescent="0.3">
      <c r="AF5335" s="8"/>
      <c r="AG5335" s="8"/>
      <c r="AH5335" s="9"/>
      <c r="AI5335" s="8"/>
      <c r="AJ5335" s="8"/>
      <c r="AK5335" s="9"/>
    </row>
    <row r="5336" spans="32:37" x14ac:dyDescent="0.3">
      <c r="AF5336" s="8"/>
      <c r="AG5336" s="8"/>
      <c r="AH5336" s="9"/>
      <c r="AI5336" s="8"/>
      <c r="AJ5336" s="8"/>
      <c r="AK5336" s="9"/>
    </row>
    <row r="5337" spans="32:37" x14ac:dyDescent="0.3">
      <c r="AF5337" s="8"/>
      <c r="AG5337" s="8"/>
      <c r="AH5337" s="9"/>
      <c r="AI5337" s="8"/>
      <c r="AJ5337" s="8"/>
      <c r="AK5337" s="9"/>
    </row>
    <row r="5338" spans="32:37" x14ac:dyDescent="0.3">
      <c r="AF5338" s="8"/>
      <c r="AG5338" s="8"/>
      <c r="AH5338" s="9"/>
      <c r="AI5338" s="8"/>
      <c r="AJ5338" s="8"/>
      <c r="AK5338" s="9"/>
    </row>
    <row r="5339" spans="32:37" x14ac:dyDescent="0.3">
      <c r="AF5339" s="8"/>
      <c r="AG5339" s="8"/>
      <c r="AH5339" s="9"/>
      <c r="AI5339" s="8"/>
      <c r="AJ5339" s="8"/>
      <c r="AK5339" s="9"/>
    </row>
    <row r="5340" spans="32:37" x14ac:dyDescent="0.3">
      <c r="AF5340" s="8"/>
      <c r="AG5340" s="8"/>
      <c r="AH5340" s="9"/>
      <c r="AI5340" s="8"/>
      <c r="AJ5340" s="8"/>
      <c r="AK5340" s="9"/>
    </row>
    <row r="5341" spans="32:37" x14ac:dyDescent="0.3">
      <c r="AF5341" s="8"/>
      <c r="AG5341" s="8"/>
      <c r="AH5341" s="9"/>
      <c r="AI5341" s="8"/>
      <c r="AJ5341" s="8"/>
      <c r="AK5341" s="9"/>
    </row>
    <row r="5342" spans="32:37" x14ac:dyDescent="0.3">
      <c r="AF5342" s="8"/>
      <c r="AG5342" s="8"/>
      <c r="AH5342" s="9"/>
      <c r="AI5342" s="8"/>
      <c r="AJ5342" s="8"/>
      <c r="AK5342" s="9"/>
    </row>
    <row r="5343" spans="32:37" x14ac:dyDescent="0.3">
      <c r="AF5343" s="8"/>
      <c r="AG5343" s="8"/>
      <c r="AH5343" s="9"/>
      <c r="AI5343" s="8"/>
      <c r="AJ5343" s="8"/>
      <c r="AK5343" s="9"/>
    </row>
    <row r="5344" spans="32:37" x14ac:dyDescent="0.3">
      <c r="AF5344" s="8"/>
      <c r="AG5344" s="8"/>
      <c r="AH5344" s="9"/>
      <c r="AI5344" s="8"/>
      <c r="AJ5344" s="8"/>
      <c r="AK5344" s="9"/>
    </row>
    <row r="5345" spans="32:37" x14ac:dyDescent="0.3">
      <c r="AF5345" s="8"/>
      <c r="AG5345" s="8"/>
      <c r="AH5345" s="9"/>
      <c r="AI5345" s="8"/>
      <c r="AJ5345" s="8"/>
      <c r="AK5345" s="9"/>
    </row>
    <row r="5346" spans="32:37" x14ac:dyDescent="0.3">
      <c r="AF5346" s="8"/>
      <c r="AG5346" s="8"/>
      <c r="AH5346" s="9"/>
      <c r="AI5346" s="8"/>
      <c r="AJ5346" s="8"/>
      <c r="AK5346" s="9"/>
    </row>
    <row r="5347" spans="32:37" x14ac:dyDescent="0.3">
      <c r="AF5347" s="8"/>
      <c r="AG5347" s="8"/>
      <c r="AH5347" s="9"/>
      <c r="AI5347" s="8"/>
      <c r="AJ5347" s="8"/>
      <c r="AK5347" s="9"/>
    </row>
    <row r="5348" spans="32:37" x14ac:dyDescent="0.3">
      <c r="AF5348" s="8"/>
      <c r="AG5348" s="8"/>
      <c r="AH5348" s="9"/>
      <c r="AI5348" s="8"/>
      <c r="AJ5348" s="8"/>
      <c r="AK5348" s="9"/>
    </row>
    <row r="5349" spans="32:37" x14ac:dyDescent="0.3">
      <c r="AF5349" s="8"/>
      <c r="AG5349" s="8"/>
      <c r="AH5349" s="9"/>
      <c r="AI5349" s="8"/>
      <c r="AJ5349" s="8"/>
      <c r="AK5349" s="9"/>
    </row>
    <row r="5350" spans="32:37" x14ac:dyDescent="0.3">
      <c r="AF5350" s="8"/>
      <c r="AG5350" s="8"/>
      <c r="AH5350" s="9"/>
      <c r="AI5350" s="8"/>
      <c r="AJ5350" s="8"/>
      <c r="AK5350" s="9"/>
    </row>
    <row r="5351" spans="32:37" x14ac:dyDescent="0.3">
      <c r="AF5351" s="8"/>
      <c r="AG5351" s="8"/>
      <c r="AH5351" s="9"/>
      <c r="AI5351" s="8"/>
      <c r="AJ5351" s="8"/>
      <c r="AK5351" s="9"/>
    </row>
    <row r="5352" spans="32:37" x14ac:dyDescent="0.3">
      <c r="AF5352" s="8"/>
      <c r="AG5352" s="8"/>
      <c r="AH5352" s="9"/>
      <c r="AI5352" s="8"/>
      <c r="AJ5352" s="8"/>
      <c r="AK5352" s="9"/>
    </row>
    <row r="5353" spans="32:37" x14ac:dyDescent="0.3">
      <c r="AF5353" s="8"/>
      <c r="AG5353" s="8"/>
      <c r="AH5353" s="9"/>
      <c r="AI5353" s="8"/>
      <c r="AJ5353" s="8"/>
      <c r="AK5353" s="9"/>
    </row>
    <row r="5354" spans="32:37" x14ac:dyDescent="0.3">
      <c r="AF5354" s="8"/>
      <c r="AG5354" s="8"/>
      <c r="AH5354" s="9"/>
      <c r="AI5354" s="8"/>
      <c r="AJ5354" s="8"/>
      <c r="AK5354" s="9"/>
    </row>
    <row r="5355" spans="32:37" x14ac:dyDescent="0.3">
      <c r="AF5355" s="8"/>
      <c r="AG5355" s="8"/>
      <c r="AH5355" s="9"/>
      <c r="AI5355" s="8"/>
      <c r="AJ5355" s="8"/>
      <c r="AK5355" s="9"/>
    </row>
    <row r="5356" spans="32:37" x14ac:dyDescent="0.3">
      <c r="AF5356" s="8"/>
      <c r="AG5356" s="8"/>
      <c r="AH5356" s="9"/>
      <c r="AI5356" s="8"/>
      <c r="AJ5356" s="8"/>
      <c r="AK5356" s="9"/>
    </row>
    <row r="5357" spans="32:37" x14ac:dyDescent="0.3">
      <c r="AF5357" s="8"/>
      <c r="AG5357" s="8"/>
      <c r="AH5357" s="9"/>
      <c r="AI5357" s="8"/>
      <c r="AJ5357" s="8"/>
      <c r="AK5357" s="9"/>
    </row>
    <row r="5358" spans="32:37" x14ac:dyDescent="0.3">
      <c r="AF5358" s="8"/>
      <c r="AG5358" s="8"/>
      <c r="AH5358" s="9"/>
      <c r="AI5358" s="8"/>
      <c r="AJ5358" s="8"/>
      <c r="AK5358" s="9"/>
    </row>
    <row r="5359" spans="32:37" x14ac:dyDescent="0.3">
      <c r="AF5359" s="8"/>
      <c r="AG5359" s="8"/>
      <c r="AH5359" s="9"/>
      <c r="AI5359" s="8"/>
      <c r="AJ5359" s="8"/>
      <c r="AK5359" s="9"/>
    </row>
    <row r="5360" spans="32:37" x14ac:dyDescent="0.3">
      <c r="AF5360" s="8"/>
      <c r="AG5360" s="8"/>
      <c r="AH5360" s="9"/>
      <c r="AI5360" s="8"/>
      <c r="AJ5360" s="8"/>
      <c r="AK5360" s="9"/>
    </row>
    <row r="5361" spans="32:37" x14ac:dyDescent="0.3">
      <c r="AF5361" s="8"/>
      <c r="AG5361" s="8"/>
      <c r="AH5361" s="9"/>
      <c r="AI5361" s="8"/>
      <c r="AJ5361" s="8"/>
      <c r="AK5361" s="9"/>
    </row>
    <row r="5362" spans="32:37" x14ac:dyDescent="0.3">
      <c r="AF5362" s="8"/>
      <c r="AG5362" s="8"/>
      <c r="AH5362" s="9"/>
      <c r="AI5362" s="8"/>
      <c r="AJ5362" s="8"/>
      <c r="AK5362" s="9"/>
    </row>
    <row r="5363" spans="32:37" x14ac:dyDescent="0.3">
      <c r="AF5363" s="8"/>
      <c r="AG5363" s="8"/>
      <c r="AH5363" s="9"/>
      <c r="AI5363" s="8"/>
      <c r="AJ5363" s="8"/>
      <c r="AK5363" s="9"/>
    </row>
    <row r="5364" spans="32:37" x14ac:dyDescent="0.3">
      <c r="AF5364" s="8"/>
      <c r="AG5364" s="8"/>
      <c r="AH5364" s="9"/>
      <c r="AI5364" s="8"/>
      <c r="AJ5364" s="8"/>
      <c r="AK5364" s="9"/>
    </row>
    <row r="5365" spans="32:37" x14ac:dyDescent="0.3">
      <c r="AF5365" s="8"/>
      <c r="AG5365" s="8"/>
      <c r="AH5365" s="9"/>
      <c r="AI5365" s="8"/>
      <c r="AJ5365" s="8"/>
      <c r="AK5365" s="9"/>
    </row>
    <row r="5366" spans="32:37" x14ac:dyDescent="0.3">
      <c r="AF5366" s="8"/>
      <c r="AG5366" s="8"/>
      <c r="AH5366" s="9"/>
      <c r="AI5366" s="8"/>
      <c r="AJ5366" s="8"/>
      <c r="AK5366" s="9"/>
    </row>
    <row r="5367" spans="32:37" x14ac:dyDescent="0.3">
      <c r="AF5367" s="8"/>
      <c r="AG5367" s="8"/>
      <c r="AH5367" s="9"/>
      <c r="AI5367" s="8"/>
      <c r="AJ5367" s="8"/>
      <c r="AK5367" s="9"/>
    </row>
    <row r="5368" spans="32:37" x14ac:dyDescent="0.3">
      <c r="AF5368" s="8"/>
      <c r="AG5368" s="8"/>
      <c r="AH5368" s="9"/>
      <c r="AI5368" s="8"/>
      <c r="AJ5368" s="8"/>
      <c r="AK5368" s="9"/>
    </row>
    <row r="5369" spans="32:37" x14ac:dyDescent="0.3">
      <c r="AF5369" s="8"/>
      <c r="AG5369" s="8"/>
      <c r="AH5369" s="9"/>
      <c r="AI5369" s="8"/>
      <c r="AJ5369" s="8"/>
      <c r="AK5369" s="9"/>
    </row>
    <row r="5370" spans="32:37" x14ac:dyDescent="0.3">
      <c r="AF5370" s="8"/>
      <c r="AG5370" s="8"/>
      <c r="AH5370" s="9"/>
      <c r="AI5370" s="8"/>
      <c r="AJ5370" s="8"/>
      <c r="AK5370" s="9"/>
    </row>
    <row r="5371" spans="32:37" x14ac:dyDescent="0.3">
      <c r="AF5371" s="8"/>
      <c r="AG5371" s="8"/>
      <c r="AH5371" s="9"/>
      <c r="AI5371" s="8"/>
      <c r="AJ5371" s="8"/>
      <c r="AK5371" s="9"/>
    </row>
    <row r="5372" spans="32:37" x14ac:dyDescent="0.3">
      <c r="AF5372" s="8"/>
      <c r="AG5372" s="8"/>
      <c r="AH5372" s="9"/>
      <c r="AI5372" s="8"/>
      <c r="AJ5372" s="8"/>
      <c r="AK5372" s="9"/>
    </row>
    <row r="5373" spans="32:37" x14ac:dyDescent="0.3">
      <c r="AF5373" s="8"/>
      <c r="AG5373" s="8"/>
      <c r="AH5373" s="9"/>
      <c r="AI5373" s="8"/>
      <c r="AJ5373" s="8"/>
      <c r="AK5373" s="9"/>
    </row>
    <row r="5374" spans="32:37" x14ac:dyDescent="0.3">
      <c r="AF5374" s="8"/>
      <c r="AG5374" s="8"/>
      <c r="AH5374" s="9"/>
      <c r="AI5374" s="8"/>
      <c r="AJ5374" s="8"/>
      <c r="AK5374" s="9"/>
    </row>
    <row r="5375" spans="32:37" x14ac:dyDescent="0.3">
      <c r="AF5375" s="8"/>
      <c r="AG5375" s="8"/>
      <c r="AH5375" s="9"/>
      <c r="AI5375" s="8"/>
      <c r="AJ5375" s="8"/>
      <c r="AK5375" s="9"/>
    </row>
    <row r="5376" spans="32:37" x14ac:dyDescent="0.3">
      <c r="AF5376" s="8"/>
      <c r="AG5376" s="8"/>
      <c r="AH5376" s="9"/>
      <c r="AI5376" s="8"/>
      <c r="AJ5376" s="8"/>
      <c r="AK5376" s="9"/>
    </row>
    <row r="5377" spans="32:37" x14ac:dyDescent="0.3">
      <c r="AF5377" s="8"/>
      <c r="AG5377" s="8"/>
      <c r="AH5377" s="9"/>
      <c r="AI5377" s="8"/>
      <c r="AJ5377" s="8"/>
      <c r="AK5377" s="9"/>
    </row>
    <row r="5378" spans="32:37" x14ac:dyDescent="0.3">
      <c r="AF5378" s="8"/>
      <c r="AG5378" s="8"/>
      <c r="AH5378" s="9"/>
      <c r="AI5378" s="8"/>
      <c r="AJ5378" s="8"/>
      <c r="AK5378" s="9"/>
    </row>
    <row r="5379" spans="32:37" x14ac:dyDescent="0.3">
      <c r="AF5379" s="8"/>
      <c r="AG5379" s="8"/>
      <c r="AH5379" s="9"/>
      <c r="AI5379" s="8"/>
      <c r="AJ5379" s="8"/>
      <c r="AK5379" s="9"/>
    </row>
    <row r="5380" spans="32:37" x14ac:dyDescent="0.3">
      <c r="AF5380" s="8"/>
      <c r="AG5380" s="8"/>
      <c r="AH5380" s="9"/>
      <c r="AI5380" s="8"/>
      <c r="AJ5380" s="8"/>
      <c r="AK5380" s="9"/>
    </row>
    <row r="5381" spans="32:37" x14ac:dyDescent="0.3">
      <c r="AF5381" s="8"/>
      <c r="AG5381" s="8"/>
      <c r="AH5381" s="9"/>
      <c r="AI5381" s="8"/>
      <c r="AJ5381" s="8"/>
      <c r="AK5381" s="9"/>
    </row>
    <row r="5382" spans="32:37" x14ac:dyDescent="0.3">
      <c r="AF5382" s="8"/>
      <c r="AG5382" s="8"/>
      <c r="AH5382" s="9"/>
      <c r="AI5382" s="8"/>
      <c r="AJ5382" s="8"/>
      <c r="AK5382" s="9"/>
    </row>
    <row r="5383" spans="32:37" x14ac:dyDescent="0.3">
      <c r="AF5383" s="8"/>
      <c r="AG5383" s="8"/>
      <c r="AH5383" s="9"/>
      <c r="AI5383" s="8"/>
      <c r="AJ5383" s="8"/>
      <c r="AK5383" s="9"/>
    </row>
    <row r="5384" spans="32:37" x14ac:dyDescent="0.3">
      <c r="AF5384" s="8"/>
      <c r="AG5384" s="8"/>
      <c r="AH5384" s="9"/>
      <c r="AI5384" s="8"/>
      <c r="AJ5384" s="8"/>
      <c r="AK5384" s="9"/>
    </row>
    <row r="5385" spans="32:37" x14ac:dyDescent="0.3">
      <c r="AF5385" s="8"/>
      <c r="AG5385" s="8"/>
      <c r="AH5385" s="9"/>
      <c r="AI5385" s="8"/>
      <c r="AJ5385" s="8"/>
      <c r="AK5385" s="9"/>
    </row>
    <row r="5386" spans="32:37" x14ac:dyDescent="0.3">
      <c r="AF5386" s="8"/>
      <c r="AG5386" s="8"/>
      <c r="AH5386" s="9"/>
      <c r="AI5386" s="8"/>
      <c r="AJ5386" s="8"/>
      <c r="AK5386" s="9"/>
    </row>
    <row r="5387" spans="32:37" x14ac:dyDescent="0.3">
      <c r="AF5387" s="8"/>
      <c r="AG5387" s="8"/>
      <c r="AH5387" s="9"/>
      <c r="AI5387" s="8"/>
      <c r="AJ5387" s="8"/>
      <c r="AK5387" s="9"/>
    </row>
    <row r="5388" spans="32:37" x14ac:dyDescent="0.3">
      <c r="AF5388" s="8"/>
      <c r="AG5388" s="8"/>
      <c r="AH5388" s="9"/>
      <c r="AI5388" s="8"/>
      <c r="AJ5388" s="8"/>
      <c r="AK5388" s="9"/>
    </row>
    <row r="5389" spans="32:37" x14ac:dyDescent="0.3">
      <c r="AF5389" s="8"/>
      <c r="AG5389" s="8"/>
      <c r="AH5389" s="9"/>
      <c r="AI5389" s="8"/>
      <c r="AJ5389" s="8"/>
      <c r="AK5389" s="9"/>
    </row>
    <row r="5390" spans="32:37" x14ac:dyDescent="0.3">
      <c r="AF5390" s="8"/>
      <c r="AG5390" s="8"/>
      <c r="AH5390" s="9"/>
      <c r="AI5390" s="8"/>
      <c r="AJ5390" s="8"/>
      <c r="AK5390" s="9"/>
    </row>
    <row r="5391" spans="32:37" x14ac:dyDescent="0.3">
      <c r="AF5391" s="8"/>
      <c r="AG5391" s="8"/>
      <c r="AH5391" s="9"/>
      <c r="AI5391" s="8"/>
      <c r="AJ5391" s="8"/>
      <c r="AK5391" s="9"/>
    </row>
    <row r="5392" spans="32:37" x14ac:dyDescent="0.3">
      <c r="AF5392" s="8"/>
      <c r="AG5392" s="8"/>
      <c r="AH5392" s="9"/>
      <c r="AI5392" s="8"/>
      <c r="AJ5392" s="8"/>
      <c r="AK5392" s="9"/>
    </row>
    <row r="5393" spans="32:37" x14ac:dyDescent="0.3">
      <c r="AF5393" s="8"/>
      <c r="AG5393" s="8"/>
      <c r="AH5393" s="9"/>
      <c r="AI5393" s="8"/>
      <c r="AJ5393" s="8"/>
      <c r="AK5393" s="9"/>
    </row>
    <row r="5394" spans="32:37" x14ac:dyDescent="0.3">
      <c r="AF5394" s="8"/>
      <c r="AG5394" s="8"/>
      <c r="AH5394" s="9"/>
      <c r="AI5394" s="8"/>
      <c r="AJ5394" s="8"/>
      <c r="AK5394" s="9"/>
    </row>
    <row r="5395" spans="32:37" x14ac:dyDescent="0.3">
      <c r="AF5395" s="8"/>
      <c r="AG5395" s="8"/>
      <c r="AH5395" s="9"/>
      <c r="AI5395" s="8"/>
      <c r="AJ5395" s="8"/>
      <c r="AK5395" s="9"/>
    </row>
    <row r="5396" spans="32:37" x14ac:dyDescent="0.3">
      <c r="AF5396" s="8"/>
      <c r="AG5396" s="8"/>
      <c r="AH5396" s="9"/>
      <c r="AI5396" s="8"/>
      <c r="AJ5396" s="8"/>
      <c r="AK5396" s="9"/>
    </row>
    <row r="5397" spans="32:37" x14ac:dyDescent="0.3">
      <c r="AF5397" s="8"/>
      <c r="AG5397" s="8"/>
      <c r="AH5397" s="9"/>
      <c r="AI5397" s="8"/>
      <c r="AJ5397" s="8"/>
      <c r="AK5397" s="9"/>
    </row>
    <row r="5398" spans="32:37" x14ac:dyDescent="0.3">
      <c r="AF5398" s="8"/>
      <c r="AG5398" s="8"/>
      <c r="AH5398" s="9"/>
      <c r="AI5398" s="8"/>
      <c r="AJ5398" s="8"/>
      <c r="AK5398" s="9"/>
    </row>
    <row r="5399" spans="32:37" x14ac:dyDescent="0.3">
      <c r="AF5399" s="8"/>
      <c r="AG5399" s="8"/>
      <c r="AH5399" s="9"/>
      <c r="AI5399" s="8"/>
      <c r="AJ5399" s="8"/>
      <c r="AK5399" s="9"/>
    </row>
    <row r="5400" spans="32:37" x14ac:dyDescent="0.3">
      <c r="AF5400" s="8"/>
      <c r="AG5400" s="8"/>
      <c r="AH5400" s="9"/>
      <c r="AI5400" s="8"/>
      <c r="AJ5400" s="8"/>
      <c r="AK5400" s="9"/>
    </row>
    <row r="5401" spans="32:37" x14ac:dyDescent="0.3">
      <c r="AF5401" s="8"/>
      <c r="AG5401" s="8"/>
      <c r="AH5401" s="9"/>
      <c r="AI5401" s="8"/>
      <c r="AJ5401" s="8"/>
      <c r="AK5401" s="9"/>
    </row>
    <row r="5402" spans="32:37" x14ac:dyDescent="0.3">
      <c r="AF5402" s="8"/>
      <c r="AG5402" s="8"/>
      <c r="AH5402" s="9"/>
      <c r="AI5402" s="8"/>
      <c r="AJ5402" s="8"/>
      <c r="AK5402" s="9"/>
    </row>
    <row r="5403" spans="32:37" x14ac:dyDescent="0.3">
      <c r="AF5403" s="8"/>
      <c r="AG5403" s="8"/>
      <c r="AH5403" s="9"/>
      <c r="AI5403" s="8"/>
      <c r="AJ5403" s="8"/>
      <c r="AK5403" s="9"/>
    </row>
    <row r="5404" spans="32:37" x14ac:dyDescent="0.3">
      <c r="AF5404" s="8"/>
      <c r="AG5404" s="8"/>
      <c r="AH5404" s="9"/>
      <c r="AI5404" s="8"/>
      <c r="AJ5404" s="8"/>
      <c r="AK5404" s="9"/>
    </row>
    <row r="5405" spans="32:37" x14ac:dyDescent="0.3">
      <c r="AF5405" s="8"/>
      <c r="AG5405" s="8"/>
      <c r="AH5405" s="9"/>
      <c r="AI5405" s="8"/>
      <c r="AJ5405" s="8"/>
      <c r="AK5405" s="9"/>
    </row>
    <row r="5406" spans="32:37" x14ac:dyDescent="0.3">
      <c r="AF5406" s="8"/>
      <c r="AG5406" s="8"/>
      <c r="AH5406" s="9"/>
      <c r="AI5406" s="8"/>
      <c r="AJ5406" s="8"/>
      <c r="AK5406" s="9"/>
    </row>
    <row r="5407" spans="32:37" x14ac:dyDescent="0.3">
      <c r="AF5407" s="8"/>
      <c r="AG5407" s="8"/>
      <c r="AH5407" s="9"/>
      <c r="AI5407" s="8"/>
      <c r="AJ5407" s="8"/>
      <c r="AK5407" s="9"/>
    </row>
    <row r="5408" spans="32:37" x14ac:dyDescent="0.3">
      <c r="AF5408" s="8"/>
      <c r="AG5408" s="8"/>
      <c r="AH5408" s="9"/>
      <c r="AI5408" s="8"/>
      <c r="AJ5408" s="8"/>
      <c r="AK5408" s="9"/>
    </row>
    <row r="5409" spans="32:37" x14ac:dyDescent="0.3">
      <c r="AF5409" s="8"/>
      <c r="AG5409" s="8"/>
      <c r="AH5409" s="9"/>
      <c r="AI5409" s="8"/>
      <c r="AJ5409" s="8"/>
      <c r="AK5409" s="9"/>
    </row>
    <row r="5410" spans="32:37" x14ac:dyDescent="0.3">
      <c r="AF5410" s="8"/>
      <c r="AG5410" s="8"/>
      <c r="AH5410" s="9"/>
      <c r="AI5410" s="8"/>
      <c r="AJ5410" s="8"/>
      <c r="AK5410" s="9"/>
    </row>
    <row r="5411" spans="32:37" x14ac:dyDescent="0.3">
      <c r="AF5411" s="8"/>
      <c r="AG5411" s="8"/>
      <c r="AH5411" s="9"/>
      <c r="AI5411" s="8"/>
      <c r="AJ5411" s="8"/>
      <c r="AK5411" s="9"/>
    </row>
    <row r="5412" spans="32:37" x14ac:dyDescent="0.3">
      <c r="AF5412" s="8"/>
      <c r="AG5412" s="8"/>
      <c r="AH5412" s="9"/>
      <c r="AI5412" s="8"/>
      <c r="AJ5412" s="8"/>
      <c r="AK5412" s="9"/>
    </row>
    <row r="5413" spans="32:37" x14ac:dyDescent="0.3">
      <c r="AF5413" s="8"/>
      <c r="AG5413" s="8"/>
      <c r="AH5413" s="9"/>
      <c r="AI5413" s="8"/>
      <c r="AJ5413" s="8"/>
      <c r="AK5413" s="9"/>
    </row>
    <row r="5414" spans="32:37" x14ac:dyDescent="0.3">
      <c r="AF5414" s="8"/>
      <c r="AG5414" s="8"/>
      <c r="AH5414" s="9"/>
      <c r="AI5414" s="8"/>
      <c r="AJ5414" s="8"/>
      <c r="AK5414" s="9"/>
    </row>
    <row r="5415" spans="32:37" x14ac:dyDescent="0.3">
      <c r="AF5415" s="8"/>
      <c r="AG5415" s="8"/>
      <c r="AH5415" s="9"/>
      <c r="AI5415" s="8"/>
      <c r="AJ5415" s="8"/>
      <c r="AK5415" s="9"/>
    </row>
    <row r="5416" spans="32:37" x14ac:dyDescent="0.3">
      <c r="AF5416" s="8"/>
      <c r="AG5416" s="8"/>
      <c r="AH5416" s="9"/>
      <c r="AI5416" s="8"/>
      <c r="AJ5416" s="8"/>
      <c r="AK5416" s="9"/>
    </row>
    <row r="5417" spans="32:37" x14ac:dyDescent="0.3">
      <c r="AF5417" s="8"/>
      <c r="AG5417" s="8"/>
      <c r="AH5417" s="9"/>
      <c r="AI5417" s="8"/>
      <c r="AJ5417" s="8"/>
      <c r="AK5417" s="9"/>
    </row>
    <row r="5418" spans="32:37" x14ac:dyDescent="0.3">
      <c r="AF5418" s="8"/>
      <c r="AG5418" s="8"/>
      <c r="AH5418" s="9"/>
      <c r="AI5418" s="8"/>
      <c r="AJ5418" s="8"/>
      <c r="AK5418" s="9"/>
    </row>
    <row r="5419" spans="32:37" x14ac:dyDescent="0.3">
      <c r="AF5419" s="8"/>
      <c r="AG5419" s="8"/>
      <c r="AH5419" s="9"/>
      <c r="AI5419" s="8"/>
      <c r="AJ5419" s="8"/>
      <c r="AK5419" s="9"/>
    </row>
    <row r="5420" spans="32:37" x14ac:dyDescent="0.3">
      <c r="AF5420" s="8"/>
      <c r="AG5420" s="8"/>
      <c r="AH5420" s="9"/>
      <c r="AI5420" s="8"/>
      <c r="AJ5420" s="8"/>
      <c r="AK5420" s="9"/>
    </row>
    <row r="5421" spans="32:37" x14ac:dyDescent="0.3">
      <c r="AF5421" s="8"/>
      <c r="AG5421" s="8"/>
      <c r="AH5421" s="9"/>
      <c r="AI5421" s="8"/>
      <c r="AJ5421" s="8"/>
      <c r="AK5421" s="9"/>
    </row>
    <row r="5422" spans="32:37" x14ac:dyDescent="0.3">
      <c r="AF5422" s="8"/>
      <c r="AG5422" s="8"/>
      <c r="AH5422" s="9"/>
      <c r="AI5422" s="8"/>
      <c r="AJ5422" s="8"/>
      <c r="AK5422" s="9"/>
    </row>
    <row r="5423" spans="32:37" x14ac:dyDescent="0.3">
      <c r="AF5423" s="8"/>
      <c r="AG5423" s="8"/>
      <c r="AH5423" s="9"/>
      <c r="AI5423" s="8"/>
      <c r="AJ5423" s="8"/>
      <c r="AK5423" s="9"/>
    </row>
    <row r="5424" spans="32:37" x14ac:dyDescent="0.3">
      <c r="AF5424" s="8"/>
      <c r="AG5424" s="8"/>
      <c r="AH5424" s="9"/>
      <c r="AI5424" s="8"/>
      <c r="AJ5424" s="8"/>
      <c r="AK5424" s="9"/>
    </row>
    <row r="5425" spans="32:37" x14ac:dyDescent="0.3">
      <c r="AF5425" s="8"/>
      <c r="AG5425" s="8"/>
      <c r="AH5425" s="9"/>
      <c r="AI5425" s="8"/>
      <c r="AJ5425" s="8"/>
      <c r="AK5425" s="9"/>
    </row>
    <row r="5426" spans="32:37" x14ac:dyDescent="0.3">
      <c r="AF5426" s="8"/>
      <c r="AG5426" s="8"/>
      <c r="AH5426" s="9"/>
      <c r="AI5426" s="8"/>
      <c r="AJ5426" s="8"/>
      <c r="AK5426" s="9"/>
    </row>
    <row r="5427" spans="32:37" x14ac:dyDescent="0.3">
      <c r="AF5427" s="8"/>
      <c r="AG5427" s="8"/>
      <c r="AH5427" s="9"/>
      <c r="AI5427" s="8"/>
      <c r="AJ5427" s="8"/>
      <c r="AK5427" s="9"/>
    </row>
    <row r="5428" spans="32:37" x14ac:dyDescent="0.3">
      <c r="AF5428" s="8"/>
      <c r="AG5428" s="8"/>
      <c r="AH5428" s="9"/>
      <c r="AI5428" s="8"/>
      <c r="AJ5428" s="8"/>
      <c r="AK5428" s="9"/>
    </row>
    <row r="5429" spans="32:37" x14ac:dyDescent="0.3">
      <c r="AF5429" s="8"/>
      <c r="AG5429" s="8"/>
      <c r="AH5429" s="9"/>
      <c r="AI5429" s="8"/>
      <c r="AJ5429" s="8"/>
      <c r="AK5429" s="9"/>
    </row>
    <row r="5430" spans="32:37" x14ac:dyDescent="0.3">
      <c r="AF5430" s="8"/>
      <c r="AG5430" s="8"/>
      <c r="AH5430" s="9"/>
      <c r="AI5430" s="8"/>
      <c r="AJ5430" s="8"/>
      <c r="AK5430" s="9"/>
    </row>
    <row r="5431" spans="32:37" x14ac:dyDescent="0.3">
      <c r="AF5431" s="8"/>
      <c r="AG5431" s="8"/>
      <c r="AH5431" s="9"/>
      <c r="AI5431" s="8"/>
      <c r="AJ5431" s="8"/>
      <c r="AK5431" s="9"/>
    </row>
    <row r="5432" spans="32:37" x14ac:dyDescent="0.3">
      <c r="AF5432" s="8"/>
      <c r="AG5432" s="8"/>
      <c r="AH5432" s="9"/>
      <c r="AI5432" s="8"/>
      <c r="AJ5432" s="8"/>
      <c r="AK5432" s="9"/>
    </row>
    <row r="5433" spans="32:37" x14ac:dyDescent="0.3">
      <c r="AF5433" s="8"/>
      <c r="AG5433" s="8"/>
      <c r="AH5433" s="9"/>
      <c r="AI5433" s="8"/>
      <c r="AJ5433" s="8"/>
      <c r="AK5433" s="9"/>
    </row>
    <row r="5434" spans="32:37" x14ac:dyDescent="0.3">
      <c r="AF5434" s="8"/>
      <c r="AG5434" s="8"/>
      <c r="AH5434" s="9"/>
      <c r="AI5434" s="8"/>
      <c r="AJ5434" s="8"/>
      <c r="AK5434" s="9"/>
    </row>
    <row r="5435" spans="32:37" x14ac:dyDescent="0.3">
      <c r="AF5435" s="8"/>
      <c r="AG5435" s="8"/>
      <c r="AH5435" s="9"/>
      <c r="AI5435" s="8"/>
      <c r="AJ5435" s="8"/>
      <c r="AK5435" s="9"/>
    </row>
    <row r="5436" spans="32:37" x14ac:dyDescent="0.3">
      <c r="AF5436" s="8"/>
      <c r="AG5436" s="8"/>
      <c r="AH5436" s="9"/>
      <c r="AI5436" s="8"/>
      <c r="AJ5436" s="8"/>
      <c r="AK5436" s="9"/>
    </row>
    <row r="5437" spans="32:37" x14ac:dyDescent="0.3">
      <c r="AF5437" s="8"/>
      <c r="AG5437" s="8"/>
      <c r="AH5437" s="9"/>
      <c r="AI5437" s="8"/>
      <c r="AJ5437" s="8"/>
      <c r="AK5437" s="9"/>
    </row>
    <row r="5438" spans="32:37" x14ac:dyDescent="0.3">
      <c r="AF5438" s="8"/>
      <c r="AG5438" s="8"/>
      <c r="AH5438" s="9"/>
      <c r="AI5438" s="8"/>
      <c r="AJ5438" s="8"/>
      <c r="AK5438" s="9"/>
    </row>
    <row r="5439" spans="32:37" x14ac:dyDescent="0.3">
      <c r="AF5439" s="8"/>
      <c r="AG5439" s="8"/>
      <c r="AH5439" s="9"/>
      <c r="AI5439" s="8"/>
      <c r="AJ5439" s="8"/>
      <c r="AK5439" s="9"/>
    </row>
    <row r="5440" spans="32:37" x14ac:dyDescent="0.3">
      <c r="AF5440" s="8"/>
      <c r="AG5440" s="8"/>
      <c r="AH5440" s="9"/>
      <c r="AI5440" s="8"/>
      <c r="AJ5440" s="8"/>
      <c r="AK5440" s="9"/>
    </row>
    <row r="5441" spans="32:37" x14ac:dyDescent="0.3">
      <c r="AF5441" s="8"/>
      <c r="AG5441" s="8"/>
      <c r="AH5441" s="9"/>
      <c r="AI5441" s="8"/>
      <c r="AJ5441" s="8"/>
      <c r="AK5441" s="9"/>
    </row>
    <row r="5442" spans="32:37" x14ac:dyDescent="0.3">
      <c r="AF5442" s="8"/>
      <c r="AG5442" s="8"/>
      <c r="AH5442" s="9"/>
      <c r="AI5442" s="8"/>
      <c r="AJ5442" s="8"/>
      <c r="AK5442" s="9"/>
    </row>
    <row r="5443" spans="32:37" x14ac:dyDescent="0.3">
      <c r="AF5443" s="8"/>
      <c r="AG5443" s="8"/>
      <c r="AH5443" s="9"/>
      <c r="AI5443" s="8"/>
      <c r="AJ5443" s="8"/>
      <c r="AK5443" s="9"/>
    </row>
    <row r="5444" spans="32:37" x14ac:dyDescent="0.3">
      <c r="AF5444" s="8"/>
      <c r="AG5444" s="8"/>
      <c r="AH5444" s="9"/>
      <c r="AI5444" s="8"/>
      <c r="AJ5444" s="8"/>
      <c r="AK5444" s="9"/>
    </row>
    <row r="5445" spans="32:37" x14ac:dyDescent="0.3">
      <c r="AF5445" s="8"/>
      <c r="AG5445" s="8"/>
      <c r="AH5445" s="9"/>
      <c r="AI5445" s="8"/>
      <c r="AJ5445" s="8"/>
      <c r="AK5445" s="9"/>
    </row>
    <row r="5446" spans="32:37" x14ac:dyDescent="0.3">
      <c r="AF5446" s="8"/>
      <c r="AG5446" s="8"/>
      <c r="AH5446" s="9"/>
      <c r="AI5446" s="8"/>
      <c r="AJ5446" s="8"/>
      <c r="AK5446" s="9"/>
    </row>
    <row r="5447" spans="32:37" x14ac:dyDescent="0.3">
      <c r="AF5447" s="8"/>
      <c r="AG5447" s="8"/>
      <c r="AH5447" s="9"/>
      <c r="AI5447" s="8"/>
      <c r="AJ5447" s="8"/>
      <c r="AK5447" s="9"/>
    </row>
    <row r="5448" spans="32:37" x14ac:dyDescent="0.3">
      <c r="AF5448" s="8"/>
      <c r="AG5448" s="8"/>
      <c r="AH5448" s="9"/>
      <c r="AI5448" s="8"/>
      <c r="AJ5448" s="8"/>
      <c r="AK5448" s="9"/>
    </row>
    <row r="5449" spans="32:37" x14ac:dyDescent="0.3">
      <c r="AF5449" s="8"/>
      <c r="AG5449" s="8"/>
      <c r="AH5449" s="9"/>
      <c r="AI5449" s="8"/>
      <c r="AJ5449" s="8"/>
      <c r="AK5449" s="9"/>
    </row>
    <row r="5450" spans="32:37" x14ac:dyDescent="0.3">
      <c r="AF5450" s="8"/>
      <c r="AG5450" s="8"/>
      <c r="AH5450" s="9"/>
      <c r="AI5450" s="8"/>
      <c r="AJ5450" s="8"/>
      <c r="AK5450" s="9"/>
    </row>
    <row r="5451" spans="32:37" x14ac:dyDescent="0.3">
      <c r="AF5451" s="8"/>
      <c r="AG5451" s="8"/>
      <c r="AH5451" s="9"/>
      <c r="AI5451" s="8"/>
      <c r="AJ5451" s="8"/>
      <c r="AK5451" s="9"/>
    </row>
    <row r="5452" spans="32:37" x14ac:dyDescent="0.3">
      <c r="AF5452" s="8"/>
      <c r="AG5452" s="8"/>
      <c r="AH5452" s="9"/>
      <c r="AI5452" s="8"/>
      <c r="AJ5452" s="8"/>
      <c r="AK5452" s="9"/>
    </row>
    <row r="5453" spans="32:37" x14ac:dyDescent="0.3">
      <c r="AF5453" s="8"/>
      <c r="AG5453" s="8"/>
      <c r="AH5453" s="9"/>
      <c r="AI5453" s="8"/>
      <c r="AJ5453" s="8"/>
      <c r="AK5453" s="9"/>
    </row>
    <row r="5454" spans="32:37" x14ac:dyDescent="0.3">
      <c r="AF5454" s="8"/>
      <c r="AG5454" s="8"/>
      <c r="AH5454" s="9"/>
      <c r="AI5454" s="8"/>
      <c r="AJ5454" s="8"/>
      <c r="AK5454" s="9"/>
    </row>
    <row r="5455" spans="32:37" x14ac:dyDescent="0.3">
      <c r="AF5455" s="8"/>
      <c r="AG5455" s="8"/>
      <c r="AH5455" s="9"/>
      <c r="AI5455" s="8"/>
      <c r="AJ5455" s="8"/>
      <c r="AK5455" s="9"/>
    </row>
    <row r="5456" spans="32:37" x14ac:dyDescent="0.3">
      <c r="AF5456" s="8"/>
      <c r="AG5456" s="8"/>
      <c r="AH5456" s="9"/>
      <c r="AI5456" s="8"/>
      <c r="AJ5456" s="8"/>
      <c r="AK5456" s="9"/>
    </row>
    <row r="5457" spans="32:37" x14ac:dyDescent="0.3">
      <c r="AF5457" s="8"/>
      <c r="AG5457" s="8"/>
      <c r="AH5457" s="9"/>
      <c r="AI5457" s="8"/>
      <c r="AJ5457" s="8"/>
      <c r="AK5457" s="9"/>
    </row>
    <row r="5458" spans="32:37" x14ac:dyDescent="0.3">
      <c r="AF5458" s="8"/>
      <c r="AG5458" s="8"/>
      <c r="AH5458" s="9"/>
      <c r="AI5458" s="8"/>
      <c r="AJ5458" s="8"/>
      <c r="AK5458" s="9"/>
    </row>
    <row r="5459" spans="32:37" x14ac:dyDescent="0.3">
      <c r="AF5459" s="8"/>
      <c r="AG5459" s="8"/>
      <c r="AH5459" s="9"/>
      <c r="AI5459" s="8"/>
      <c r="AJ5459" s="8"/>
      <c r="AK5459" s="9"/>
    </row>
    <row r="5460" spans="32:37" x14ac:dyDescent="0.3">
      <c r="AF5460" s="8"/>
      <c r="AG5460" s="8"/>
      <c r="AH5460" s="9"/>
      <c r="AI5460" s="8"/>
      <c r="AJ5460" s="8"/>
      <c r="AK5460" s="9"/>
    </row>
    <row r="5461" spans="32:37" x14ac:dyDescent="0.3">
      <c r="AF5461" s="8"/>
      <c r="AG5461" s="8"/>
      <c r="AH5461" s="9"/>
      <c r="AI5461" s="8"/>
      <c r="AJ5461" s="8"/>
      <c r="AK5461" s="9"/>
    </row>
    <row r="5462" spans="32:37" x14ac:dyDescent="0.3">
      <c r="AF5462" s="8"/>
      <c r="AG5462" s="8"/>
      <c r="AH5462" s="9"/>
      <c r="AI5462" s="8"/>
      <c r="AJ5462" s="8"/>
      <c r="AK5462" s="9"/>
    </row>
    <row r="5463" spans="32:37" x14ac:dyDescent="0.3">
      <c r="AF5463" s="8"/>
      <c r="AG5463" s="8"/>
      <c r="AH5463" s="9"/>
      <c r="AI5463" s="8"/>
      <c r="AJ5463" s="8"/>
      <c r="AK5463" s="9"/>
    </row>
    <row r="5464" spans="32:37" x14ac:dyDescent="0.3">
      <c r="AF5464" s="8"/>
      <c r="AG5464" s="8"/>
      <c r="AH5464" s="9"/>
      <c r="AI5464" s="8"/>
      <c r="AJ5464" s="8"/>
      <c r="AK5464" s="9"/>
    </row>
    <row r="5465" spans="32:37" x14ac:dyDescent="0.3">
      <c r="AF5465" s="8"/>
      <c r="AG5465" s="8"/>
      <c r="AH5465" s="9"/>
      <c r="AI5465" s="8"/>
      <c r="AJ5465" s="8"/>
      <c r="AK5465" s="9"/>
    </row>
    <row r="5466" spans="32:37" x14ac:dyDescent="0.3">
      <c r="AF5466" s="8"/>
      <c r="AG5466" s="8"/>
      <c r="AH5466" s="9"/>
      <c r="AI5466" s="8"/>
      <c r="AJ5466" s="8"/>
      <c r="AK5466" s="9"/>
    </row>
    <row r="5467" spans="32:37" x14ac:dyDescent="0.3">
      <c r="AF5467" s="8"/>
      <c r="AG5467" s="8"/>
      <c r="AH5467" s="9"/>
      <c r="AI5467" s="8"/>
      <c r="AJ5467" s="8"/>
      <c r="AK5467" s="9"/>
    </row>
    <row r="5468" spans="32:37" x14ac:dyDescent="0.3">
      <c r="AF5468" s="8"/>
      <c r="AG5468" s="8"/>
      <c r="AH5468" s="9"/>
      <c r="AI5468" s="8"/>
      <c r="AJ5468" s="8"/>
      <c r="AK5468" s="9"/>
    </row>
    <row r="5469" spans="32:37" x14ac:dyDescent="0.3">
      <c r="AF5469" s="8"/>
      <c r="AG5469" s="8"/>
      <c r="AH5469" s="9"/>
      <c r="AI5469" s="8"/>
      <c r="AJ5469" s="8"/>
      <c r="AK5469" s="9"/>
    </row>
    <row r="5470" spans="32:37" x14ac:dyDescent="0.3">
      <c r="AF5470" s="8"/>
      <c r="AG5470" s="8"/>
      <c r="AH5470" s="9"/>
      <c r="AI5470" s="8"/>
      <c r="AJ5470" s="8"/>
      <c r="AK5470" s="9"/>
    </row>
    <row r="5471" spans="32:37" x14ac:dyDescent="0.3">
      <c r="AF5471" s="8"/>
      <c r="AG5471" s="8"/>
      <c r="AH5471" s="9"/>
      <c r="AI5471" s="8"/>
      <c r="AJ5471" s="8"/>
      <c r="AK5471" s="9"/>
    </row>
    <row r="5472" spans="32:37" x14ac:dyDescent="0.3">
      <c r="AF5472" s="8"/>
      <c r="AG5472" s="8"/>
      <c r="AH5472" s="9"/>
      <c r="AI5472" s="8"/>
      <c r="AJ5472" s="8"/>
      <c r="AK5472" s="9"/>
    </row>
    <row r="5473" spans="32:37" x14ac:dyDescent="0.3">
      <c r="AF5473" s="8"/>
      <c r="AG5473" s="8"/>
      <c r="AH5473" s="9"/>
      <c r="AI5473" s="8"/>
      <c r="AJ5473" s="8"/>
      <c r="AK5473" s="9"/>
    </row>
    <row r="5474" spans="32:37" x14ac:dyDescent="0.3">
      <c r="AF5474" s="8"/>
      <c r="AG5474" s="8"/>
      <c r="AH5474" s="9"/>
      <c r="AI5474" s="8"/>
      <c r="AJ5474" s="8"/>
      <c r="AK5474" s="9"/>
    </row>
    <row r="5475" spans="32:37" x14ac:dyDescent="0.3">
      <c r="AF5475" s="8"/>
      <c r="AG5475" s="8"/>
      <c r="AH5475" s="9"/>
      <c r="AI5475" s="8"/>
      <c r="AJ5475" s="8"/>
      <c r="AK5475" s="9"/>
    </row>
    <row r="5476" spans="32:37" x14ac:dyDescent="0.3">
      <c r="AF5476" s="8"/>
      <c r="AG5476" s="8"/>
      <c r="AH5476" s="9"/>
      <c r="AI5476" s="8"/>
      <c r="AJ5476" s="8"/>
      <c r="AK5476" s="9"/>
    </row>
    <row r="5477" spans="32:37" x14ac:dyDescent="0.3">
      <c r="AF5477" s="8"/>
      <c r="AG5477" s="8"/>
      <c r="AH5477" s="9"/>
      <c r="AI5477" s="8"/>
      <c r="AJ5477" s="8"/>
      <c r="AK5477" s="9"/>
    </row>
    <row r="5478" spans="32:37" x14ac:dyDescent="0.3">
      <c r="AF5478" s="8"/>
      <c r="AG5478" s="8"/>
      <c r="AH5478" s="9"/>
      <c r="AI5478" s="8"/>
      <c r="AJ5478" s="8"/>
      <c r="AK5478" s="9"/>
    </row>
    <row r="5479" spans="32:37" x14ac:dyDescent="0.3">
      <c r="AF5479" s="8"/>
      <c r="AG5479" s="8"/>
      <c r="AH5479" s="9"/>
      <c r="AI5479" s="8"/>
      <c r="AJ5479" s="8"/>
      <c r="AK5479" s="9"/>
    </row>
    <row r="5480" spans="32:37" x14ac:dyDescent="0.3">
      <c r="AF5480" s="8"/>
      <c r="AG5480" s="8"/>
      <c r="AH5480" s="9"/>
      <c r="AI5480" s="8"/>
      <c r="AJ5480" s="8"/>
      <c r="AK5480" s="9"/>
    </row>
    <row r="5481" spans="32:37" x14ac:dyDescent="0.3">
      <c r="AF5481" s="8"/>
      <c r="AG5481" s="8"/>
      <c r="AH5481" s="9"/>
      <c r="AI5481" s="8"/>
      <c r="AJ5481" s="8"/>
      <c r="AK5481" s="9"/>
    </row>
    <row r="5482" spans="32:37" x14ac:dyDescent="0.3">
      <c r="AF5482" s="8"/>
      <c r="AG5482" s="8"/>
      <c r="AH5482" s="9"/>
      <c r="AI5482" s="8"/>
      <c r="AJ5482" s="8"/>
      <c r="AK5482" s="9"/>
    </row>
    <row r="5483" spans="32:37" x14ac:dyDescent="0.3">
      <c r="AF5483" s="8"/>
      <c r="AG5483" s="8"/>
      <c r="AH5483" s="9"/>
      <c r="AI5483" s="8"/>
      <c r="AJ5483" s="8"/>
      <c r="AK5483" s="9"/>
    </row>
    <row r="5484" spans="32:37" x14ac:dyDescent="0.3">
      <c r="AF5484" s="8"/>
      <c r="AG5484" s="8"/>
      <c r="AH5484" s="9"/>
      <c r="AI5484" s="8"/>
      <c r="AJ5484" s="8"/>
      <c r="AK5484" s="9"/>
    </row>
    <row r="5485" spans="32:37" x14ac:dyDescent="0.3">
      <c r="AF5485" s="8"/>
      <c r="AG5485" s="8"/>
      <c r="AH5485" s="9"/>
      <c r="AI5485" s="8"/>
      <c r="AJ5485" s="8"/>
      <c r="AK5485" s="9"/>
    </row>
    <row r="5486" spans="32:37" x14ac:dyDescent="0.3">
      <c r="AF5486" s="8"/>
      <c r="AG5486" s="8"/>
      <c r="AH5486" s="9"/>
      <c r="AI5486" s="8"/>
      <c r="AJ5486" s="8"/>
      <c r="AK5486" s="9"/>
    </row>
    <row r="5487" spans="32:37" x14ac:dyDescent="0.3">
      <c r="AF5487" s="8"/>
      <c r="AG5487" s="8"/>
      <c r="AH5487" s="9"/>
      <c r="AI5487" s="8"/>
      <c r="AJ5487" s="8"/>
      <c r="AK5487" s="9"/>
    </row>
    <row r="5488" spans="32:37" x14ac:dyDescent="0.3">
      <c r="AF5488" s="8"/>
      <c r="AG5488" s="8"/>
      <c r="AH5488" s="9"/>
      <c r="AI5488" s="8"/>
      <c r="AJ5488" s="8"/>
      <c r="AK5488" s="9"/>
    </row>
    <row r="5489" spans="32:37" x14ac:dyDescent="0.3">
      <c r="AF5489" s="8"/>
      <c r="AG5489" s="8"/>
      <c r="AH5489" s="9"/>
      <c r="AI5489" s="8"/>
      <c r="AJ5489" s="8"/>
      <c r="AK5489" s="9"/>
    </row>
    <row r="5490" spans="32:37" x14ac:dyDescent="0.3">
      <c r="AF5490" s="8"/>
      <c r="AG5490" s="8"/>
      <c r="AH5490" s="9"/>
      <c r="AI5490" s="8"/>
      <c r="AJ5490" s="8"/>
      <c r="AK5490" s="9"/>
    </row>
    <row r="5491" spans="32:37" x14ac:dyDescent="0.3">
      <c r="AF5491" s="8"/>
      <c r="AG5491" s="8"/>
      <c r="AH5491" s="9"/>
      <c r="AI5491" s="8"/>
      <c r="AJ5491" s="8"/>
      <c r="AK5491" s="9"/>
    </row>
    <row r="5492" spans="32:37" x14ac:dyDescent="0.3">
      <c r="AF5492" s="8"/>
      <c r="AG5492" s="8"/>
      <c r="AH5492" s="9"/>
      <c r="AI5492" s="8"/>
      <c r="AJ5492" s="8"/>
      <c r="AK5492" s="9"/>
    </row>
    <row r="5493" spans="32:37" x14ac:dyDescent="0.3">
      <c r="AF5493" s="8"/>
      <c r="AG5493" s="8"/>
      <c r="AH5493" s="9"/>
      <c r="AI5493" s="8"/>
      <c r="AJ5493" s="8"/>
      <c r="AK5493" s="9"/>
    </row>
    <row r="5494" spans="32:37" x14ac:dyDescent="0.3">
      <c r="AF5494" s="8"/>
      <c r="AG5494" s="8"/>
      <c r="AH5494" s="9"/>
      <c r="AI5494" s="8"/>
      <c r="AJ5494" s="8"/>
      <c r="AK5494" s="9"/>
    </row>
    <row r="5495" spans="32:37" x14ac:dyDescent="0.3">
      <c r="AF5495" s="8"/>
      <c r="AG5495" s="8"/>
      <c r="AH5495" s="9"/>
      <c r="AI5495" s="8"/>
      <c r="AJ5495" s="8"/>
      <c r="AK5495" s="9"/>
    </row>
    <row r="5496" spans="32:37" x14ac:dyDescent="0.3">
      <c r="AF5496" s="8"/>
      <c r="AG5496" s="8"/>
      <c r="AH5496" s="9"/>
      <c r="AI5496" s="8"/>
      <c r="AJ5496" s="8"/>
      <c r="AK5496" s="9"/>
    </row>
    <row r="5497" spans="32:37" x14ac:dyDescent="0.3">
      <c r="AF5497" s="8"/>
      <c r="AG5497" s="8"/>
      <c r="AH5497" s="9"/>
      <c r="AI5497" s="8"/>
      <c r="AJ5497" s="8"/>
      <c r="AK5497" s="9"/>
    </row>
    <row r="5498" spans="32:37" x14ac:dyDescent="0.3">
      <c r="AF5498" s="8"/>
      <c r="AG5498" s="8"/>
      <c r="AH5498" s="9"/>
      <c r="AI5498" s="8"/>
      <c r="AJ5498" s="8"/>
      <c r="AK5498" s="9"/>
    </row>
    <row r="5499" spans="32:37" x14ac:dyDescent="0.3">
      <c r="AF5499" s="8"/>
      <c r="AG5499" s="8"/>
      <c r="AH5499" s="9"/>
      <c r="AI5499" s="8"/>
      <c r="AJ5499" s="8"/>
      <c r="AK5499" s="9"/>
    </row>
    <row r="5500" spans="32:37" x14ac:dyDescent="0.3">
      <c r="AF5500" s="8"/>
      <c r="AG5500" s="8"/>
      <c r="AH5500" s="9"/>
      <c r="AI5500" s="8"/>
      <c r="AJ5500" s="8"/>
      <c r="AK5500" s="9"/>
    </row>
    <row r="5501" spans="32:37" x14ac:dyDescent="0.3">
      <c r="AF5501" s="8"/>
      <c r="AG5501" s="8"/>
      <c r="AH5501" s="9"/>
      <c r="AI5501" s="8"/>
      <c r="AJ5501" s="8"/>
      <c r="AK5501" s="9"/>
    </row>
    <row r="5502" spans="32:37" x14ac:dyDescent="0.3">
      <c r="AF5502" s="8"/>
      <c r="AG5502" s="8"/>
      <c r="AH5502" s="9"/>
      <c r="AI5502" s="8"/>
      <c r="AJ5502" s="8"/>
      <c r="AK5502" s="9"/>
    </row>
    <row r="5503" spans="32:37" x14ac:dyDescent="0.3">
      <c r="AF5503" s="8"/>
      <c r="AG5503" s="8"/>
      <c r="AH5503" s="9"/>
      <c r="AI5503" s="8"/>
      <c r="AJ5503" s="8"/>
      <c r="AK5503" s="9"/>
    </row>
    <row r="5504" spans="32:37" x14ac:dyDescent="0.3">
      <c r="AF5504" s="8"/>
      <c r="AG5504" s="8"/>
      <c r="AH5504" s="9"/>
      <c r="AI5504" s="8"/>
      <c r="AJ5504" s="8"/>
      <c r="AK5504" s="9"/>
    </row>
    <row r="5505" spans="32:37" x14ac:dyDescent="0.3">
      <c r="AF5505" s="8"/>
      <c r="AG5505" s="8"/>
      <c r="AH5505" s="9"/>
      <c r="AI5505" s="8"/>
      <c r="AJ5505" s="8"/>
      <c r="AK5505" s="9"/>
    </row>
    <row r="5506" spans="32:37" x14ac:dyDescent="0.3">
      <c r="AF5506" s="8"/>
      <c r="AG5506" s="8"/>
      <c r="AH5506" s="9"/>
      <c r="AI5506" s="8"/>
      <c r="AJ5506" s="8"/>
      <c r="AK5506" s="9"/>
    </row>
    <row r="5507" spans="32:37" x14ac:dyDescent="0.3">
      <c r="AF5507" s="8"/>
      <c r="AG5507" s="8"/>
      <c r="AH5507" s="9"/>
      <c r="AI5507" s="8"/>
      <c r="AJ5507" s="8"/>
      <c r="AK5507" s="9"/>
    </row>
    <row r="5508" spans="32:37" x14ac:dyDescent="0.3">
      <c r="AF5508" s="8"/>
      <c r="AG5508" s="8"/>
      <c r="AH5508" s="9"/>
      <c r="AI5508" s="8"/>
      <c r="AJ5508" s="8"/>
      <c r="AK5508" s="9"/>
    </row>
    <row r="5509" spans="32:37" x14ac:dyDescent="0.3">
      <c r="AF5509" s="8"/>
      <c r="AG5509" s="8"/>
      <c r="AH5509" s="9"/>
      <c r="AI5509" s="8"/>
      <c r="AJ5509" s="8"/>
      <c r="AK5509" s="9"/>
    </row>
    <row r="5510" spans="32:37" x14ac:dyDescent="0.3">
      <c r="AF5510" s="8"/>
      <c r="AG5510" s="8"/>
      <c r="AH5510" s="9"/>
      <c r="AI5510" s="8"/>
      <c r="AJ5510" s="8"/>
      <c r="AK5510" s="9"/>
    </row>
    <row r="5511" spans="32:37" x14ac:dyDescent="0.3">
      <c r="AF5511" s="8"/>
      <c r="AG5511" s="8"/>
      <c r="AH5511" s="9"/>
      <c r="AI5511" s="8"/>
      <c r="AJ5511" s="8"/>
      <c r="AK5511" s="9"/>
    </row>
    <row r="5512" spans="32:37" x14ac:dyDescent="0.3">
      <c r="AF5512" s="8"/>
      <c r="AG5512" s="8"/>
      <c r="AH5512" s="9"/>
      <c r="AI5512" s="8"/>
      <c r="AJ5512" s="8"/>
      <c r="AK5512" s="9"/>
    </row>
    <row r="5513" spans="32:37" x14ac:dyDescent="0.3">
      <c r="AF5513" s="8"/>
      <c r="AG5513" s="8"/>
      <c r="AH5513" s="9"/>
      <c r="AI5513" s="8"/>
      <c r="AJ5513" s="8"/>
      <c r="AK5513" s="9"/>
    </row>
    <row r="5514" spans="32:37" x14ac:dyDescent="0.3">
      <c r="AF5514" s="8"/>
      <c r="AG5514" s="8"/>
      <c r="AH5514" s="9"/>
      <c r="AI5514" s="8"/>
      <c r="AJ5514" s="8"/>
      <c r="AK5514" s="9"/>
    </row>
    <row r="5515" spans="32:37" x14ac:dyDescent="0.3">
      <c r="AF5515" s="8"/>
      <c r="AG5515" s="8"/>
      <c r="AH5515" s="9"/>
      <c r="AI5515" s="8"/>
      <c r="AJ5515" s="8"/>
      <c r="AK5515" s="9"/>
    </row>
    <row r="5516" spans="32:37" x14ac:dyDescent="0.3">
      <c r="AF5516" s="8"/>
      <c r="AG5516" s="8"/>
      <c r="AH5516" s="9"/>
      <c r="AI5516" s="8"/>
      <c r="AJ5516" s="8"/>
      <c r="AK5516" s="9"/>
    </row>
    <row r="5517" spans="32:37" x14ac:dyDescent="0.3">
      <c r="AF5517" s="8"/>
      <c r="AG5517" s="8"/>
      <c r="AH5517" s="9"/>
      <c r="AI5517" s="8"/>
      <c r="AJ5517" s="8"/>
      <c r="AK5517" s="9"/>
    </row>
    <row r="5518" spans="32:37" x14ac:dyDescent="0.3">
      <c r="AF5518" s="8"/>
      <c r="AG5518" s="8"/>
      <c r="AH5518" s="9"/>
      <c r="AI5518" s="8"/>
      <c r="AJ5518" s="8"/>
      <c r="AK5518" s="9"/>
    </row>
    <row r="5519" spans="32:37" x14ac:dyDescent="0.3">
      <c r="AF5519" s="8"/>
      <c r="AG5519" s="8"/>
      <c r="AH5519" s="9"/>
      <c r="AI5519" s="8"/>
      <c r="AJ5519" s="8"/>
      <c r="AK5519" s="9"/>
    </row>
    <row r="5520" spans="32:37" x14ac:dyDescent="0.3">
      <c r="AF5520" s="8"/>
      <c r="AG5520" s="8"/>
      <c r="AH5520" s="9"/>
      <c r="AI5520" s="8"/>
      <c r="AJ5520" s="8"/>
      <c r="AK5520" s="9"/>
    </row>
    <row r="5521" spans="32:37" x14ac:dyDescent="0.3">
      <c r="AF5521" s="8"/>
      <c r="AG5521" s="8"/>
      <c r="AH5521" s="9"/>
      <c r="AI5521" s="8"/>
      <c r="AJ5521" s="8"/>
      <c r="AK5521" s="9"/>
    </row>
    <row r="5522" spans="32:37" x14ac:dyDescent="0.3">
      <c r="AF5522" s="8"/>
      <c r="AG5522" s="8"/>
      <c r="AH5522" s="9"/>
      <c r="AI5522" s="8"/>
      <c r="AJ5522" s="8"/>
      <c r="AK5522" s="9"/>
    </row>
    <row r="5523" spans="32:37" x14ac:dyDescent="0.3">
      <c r="AF5523" s="8"/>
      <c r="AG5523" s="8"/>
      <c r="AH5523" s="9"/>
      <c r="AI5523" s="8"/>
      <c r="AJ5523" s="8"/>
      <c r="AK5523" s="9"/>
    </row>
    <row r="5524" spans="32:37" x14ac:dyDescent="0.3">
      <c r="AF5524" s="8"/>
      <c r="AG5524" s="8"/>
      <c r="AH5524" s="9"/>
      <c r="AI5524" s="8"/>
      <c r="AJ5524" s="8"/>
      <c r="AK5524" s="9"/>
    </row>
    <row r="5525" spans="32:37" x14ac:dyDescent="0.3">
      <c r="AF5525" s="8"/>
      <c r="AG5525" s="8"/>
      <c r="AH5525" s="9"/>
      <c r="AI5525" s="8"/>
      <c r="AJ5525" s="8"/>
      <c r="AK5525" s="9"/>
    </row>
    <row r="5526" spans="32:37" x14ac:dyDescent="0.3">
      <c r="AF5526" s="8"/>
      <c r="AG5526" s="8"/>
      <c r="AH5526" s="9"/>
      <c r="AI5526" s="8"/>
      <c r="AJ5526" s="8"/>
      <c r="AK5526" s="9"/>
    </row>
    <row r="5527" spans="32:37" x14ac:dyDescent="0.3">
      <c r="AF5527" s="8"/>
      <c r="AG5527" s="8"/>
      <c r="AH5527" s="9"/>
      <c r="AI5527" s="8"/>
      <c r="AJ5527" s="8"/>
      <c r="AK5527" s="9"/>
    </row>
    <row r="5528" spans="32:37" x14ac:dyDescent="0.3">
      <c r="AF5528" s="8"/>
      <c r="AG5528" s="8"/>
      <c r="AH5528" s="9"/>
      <c r="AI5528" s="8"/>
      <c r="AJ5528" s="8"/>
      <c r="AK5528" s="9"/>
    </row>
    <row r="5529" spans="32:37" x14ac:dyDescent="0.3">
      <c r="AF5529" s="8"/>
      <c r="AG5529" s="8"/>
      <c r="AH5529" s="9"/>
      <c r="AI5529" s="8"/>
      <c r="AJ5529" s="8"/>
      <c r="AK5529" s="9"/>
    </row>
    <row r="5530" spans="32:37" x14ac:dyDescent="0.3">
      <c r="AF5530" s="8"/>
      <c r="AG5530" s="8"/>
      <c r="AH5530" s="9"/>
      <c r="AI5530" s="8"/>
      <c r="AJ5530" s="8"/>
      <c r="AK5530" s="9"/>
    </row>
    <row r="5531" spans="32:37" x14ac:dyDescent="0.3">
      <c r="AF5531" s="8"/>
      <c r="AG5531" s="8"/>
      <c r="AH5531" s="9"/>
      <c r="AI5531" s="8"/>
      <c r="AJ5531" s="8"/>
      <c r="AK5531" s="9"/>
    </row>
    <row r="5532" spans="32:37" x14ac:dyDescent="0.3">
      <c r="AF5532" s="8"/>
      <c r="AG5532" s="8"/>
      <c r="AH5532" s="9"/>
      <c r="AI5532" s="8"/>
      <c r="AJ5532" s="8"/>
      <c r="AK5532" s="9"/>
    </row>
    <row r="5533" spans="32:37" x14ac:dyDescent="0.3">
      <c r="AF5533" s="8"/>
      <c r="AG5533" s="8"/>
      <c r="AH5533" s="9"/>
      <c r="AI5533" s="8"/>
      <c r="AJ5533" s="8"/>
      <c r="AK5533" s="9"/>
    </row>
    <row r="5534" spans="32:37" x14ac:dyDescent="0.3">
      <c r="AF5534" s="8"/>
      <c r="AG5534" s="8"/>
      <c r="AH5534" s="9"/>
      <c r="AI5534" s="8"/>
      <c r="AJ5534" s="8"/>
      <c r="AK5534" s="9"/>
    </row>
    <row r="5535" spans="32:37" x14ac:dyDescent="0.3">
      <c r="AF5535" s="8"/>
      <c r="AG5535" s="8"/>
      <c r="AH5535" s="9"/>
      <c r="AI5535" s="8"/>
      <c r="AJ5535" s="8"/>
      <c r="AK5535" s="9"/>
    </row>
    <row r="5536" spans="32:37" x14ac:dyDescent="0.3">
      <c r="AF5536" s="8"/>
      <c r="AG5536" s="8"/>
      <c r="AH5536" s="9"/>
      <c r="AI5536" s="8"/>
      <c r="AJ5536" s="8"/>
      <c r="AK5536" s="9"/>
    </row>
    <row r="5537" spans="32:37" x14ac:dyDescent="0.3">
      <c r="AF5537" s="8"/>
      <c r="AG5537" s="8"/>
      <c r="AH5537" s="9"/>
      <c r="AI5537" s="8"/>
      <c r="AJ5537" s="8"/>
      <c r="AK5537" s="9"/>
    </row>
    <row r="5538" spans="32:37" x14ac:dyDescent="0.3">
      <c r="AF5538" s="8"/>
      <c r="AG5538" s="8"/>
      <c r="AH5538" s="9"/>
      <c r="AI5538" s="8"/>
      <c r="AJ5538" s="8"/>
      <c r="AK5538" s="9"/>
    </row>
    <row r="5539" spans="32:37" x14ac:dyDescent="0.3">
      <c r="AF5539" s="8"/>
      <c r="AG5539" s="8"/>
      <c r="AH5539" s="9"/>
      <c r="AI5539" s="8"/>
      <c r="AJ5539" s="8"/>
      <c r="AK5539" s="9"/>
    </row>
    <row r="5540" spans="32:37" x14ac:dyDescent="0.3">
      <c r="AF5540" s="8"/>
      <c r="AG5540" s="8"/>
      <c r="AH5540" s="9"/>
      <c r="AI5540" s="8"/>
      <c r="AJ5540" s="8"/>
      <c r="AK5540" s="9"/>
    </row>
    <row r="5541" spans="32:37" x14ac:dyDescent="0.3">
      <c r="AF5541" s="8"/>
      <c r="AG5541" s="8"/>
      <c r="AH5541" s="9"/>
      <c r="AI5541" s="8"/>
      <c r="AJ5541" s="8"/>
      <c r="AK5541" s="9"/>
    </row>
    <row r="5542" spans="32:37" x14ac:dyDescent="0.3">
      <c r="AF5542" s="8"/>
      <c r="AG5542" s="8"/>
      <c r="AH5542" s="9"/>
      <c r="AI5542" s="8"/>
      <c r="AJ5542" s="8"/>
      <c r="AK5542" s="9"/>
    </row>
    <row r="5543" spans="32:37" x14ac:dyDescent="0.3">
      <c r="AF5543" s="8"/>
      <c r="AG5543" s="8"/>
      <c r="AH5543" s="9"/>
      <c r="AI5543" s="8"/>
      <c r="AJ5543" s="8"/>
      <c r="AK5543" s="9"/>
    </row>
    <row r="5544" spans="32:37" x14ac:dyDescent="0.3">
      <c r="AF5544" s="8"/>
      <c r="AG5544" s="8"/>
      <c r="AH5544" s="9"/>
      <c r="AI5544" s="8"/>
      <c r="AJ5544" s="8"/>
      <c r="AK5544" s="9"/>
    </row>
    <row r="5545" spans="32:37" x14ac:dyDescent="0.3">
      <c r="AF5545" s="8"/>
      <c r="AG5545" s="8"/>
      <c r="AH5545" s="9"/>
      <c r="AI5545" s="8"/>
      <c r="AJ5545" s="8"/>
      <c r="AK5545" s="9"/>
    </row>
    <row r="5546" spans="32:37" x14ac:dyDescent="0.3">
      <c r="AF5546" s="8"/>
      <c r="AG5546" s="8"/>
      <c r="AH5546" s="9"/>
      <c r="AI5546" s="8"/>
      <c r="AJ5546" s="8"/>
      <c r="AK5546" s="9"/>
    </row>
    <row r="5547" spans="32:37" x14ac:dyDescent="0.3">
      <c r="AF5547" s="8"/>
      <c r="AG5547" s="8"/>
      <c r="AH5547" s="9"/>
      <c r="AI5547" s="8"/>
      <c r="AJ5547" s="8"/>
      <c r="AK5547" s="9"/>
    </row>
    <row r="5548" spans="32:37" x14ac:dyDescent="0.3">
      <c r="AF5548" s="8"/>
      <c r="AG5548" s="8"/>
      <c r="AH5548" s="9"/>
      <c r="AI5548" s="8"/>
      <c r="AJ5548" s="8"/>
      <c r="AK5548" s="9"/>
    </row>
    <row r="5549" spans="32:37" x14ac:dyDescent="0.3">
      <c r="AF5549" s="8"/>
      <c r="AG5549" s="8"/>
      <c r="AH5549" s="9"/>
      <c r="AI5549" s="8"/>
      <c r="AJ5549" s="8"/>
      <c r="AK5549" s="9"/>
    </row>
    <row r="5550" spans="32:37" x14ac:dyDescent="0.3">
      <c r="AF5550" s="8"/>
      <c r="AG5550" s="8"/>
      <c r="AH5550" s="9"/>
      <c r="AI5550" s="8"/>
      <c r="AJ5550" s="8"/>
      <c r="AK5550" s="9"/>
    </row>
    <row r="5551" spans="32:37" x14ac:dyDescent="0.3">
      <c r="AF5551" s="8"/>
      <c r="AG5551" s="8"/>
      <c r="AH5551" s="9"/>
      <c r="AI5551" s="8"/>
      <c r="AJ5551" s="8"/>
      <c r="AK5551" s="9"/>
    </row>
    <row r="5552" spans="32:37" x14ac:dyDescent="0.3">
      <c r="AF5552" s="8"/>
      <c r="AG5552" s="8"/>
      <c r="AH5552" s="9"/>
      <c r="AI5552" s="8"/>
      <c r="AJ5552" s="8"/>
      <c r="AK5552" s="9"/>
    </row>
    <row r="5553" spans="32:37" x14ac:dyDescent="0.3">
      <c r="AF5553" s="8"/>
      <c r="AG5553" s="8"/>
      <c r="AH5553" s="9"/>
      <c r="AI5553" s="8"/>
      <c r="AJ5553" s="8"/>
      <c r="AK5553" s="9"/>
    </row>
    <row r="5554" spans="32:37" x14ac:dyDescent="0.3">
      <c r="AF5554" s="8"/>
      <c r="AG5554" s="8"/>
      <c r="AH5554" s="9"/>
      <c r="AI5554" s="8"/>
      <c r="AJ5554" s="8"/>
      <c r="AK5554" s="9"/>
    </row>
    <row r="5555" spans="32:37" x14ac:dyDescent="0.3">
      <c r="AF5555" s="8"/>
      <c r="AG5555" s="8"/>
      <c r="AH5555" s="9"/>
      <c r="AI5555" s="8"/>
      <c r="AJ5555" s="8"/>
      <c r="AK5555" s="9"/>
    </row>
    <row r="5556" spans="32:37" x14ac:dyDescent="0.3">
      <c r="AF5556" s="8"/>
      <c r="AG5556" s="8"/>
      <c r="AH5556" s="9"/>
      <c r="AI5556" s="8"/>
      <c r="AJ5556" s="8"/>
      <c r="AK5556" s="9"/>
    </row>
    <row r="5557" spans="32:37" x14ac:dyDescent="0.3">
      <c r="AF5557" s="8"/>
      <c r="AG5557" s="8"/>
      <c r="AH5557" s="9"/>
      <c r="AI5557" s="8"/>
      <c r="AJ5557" s="8"/>
      <c r="AK5557" s="9"/>
    </row>
    <row r="5558" spans="32:37" x14ac:dyDescent="0.3">
      <c r="AF5558" s="8"/>
      <c r="AG5558" s="8"/>
      <c r="AH5558" s="9"/>
      <c r="AI5558" s="8"/>
      <c r="AJ5558" s="8"/>
      <c r="AK5558" s="9"/>
    </row>
    <row r="5559" spans="32:37" x14ac:dyDescent="0.3">
      <c r="AF5559" s="8"/>
      <c r="AG5559" s="8"/>
      <c r="AH5559" s="9"/>
      <c r="AI5559" s="8"/>
      <c r="AJ5559" s="8"/>
      <c r="AK5559" s="9"/>
    </row>
    <row r="5560" spans="32:37" x14ac:dyDescent="0.3">
      <c r="AF5560" s="8"/>
      <c r="AG5560" s="8"/>
      <c r="AH5560" s="9"/>
      <c r="AI5560" s="8"/>
      <c r="AJ5560" s="8"/>
      <c r="AK5560" s="9"/>
    </row>
    <row r="5561" spans="32:37" x14ac:dyDescent="0.3">
      <c r="AF5561" s="8"/>
      <c r="AG5561" s="8"/>
      <c r="AH5561" s="9"/>
      <c r="AI5561" s="8"/>
      <c r="AJ5561" s="8"/>
      <c r="AK5561" s="9"/>
    </row>
    <row r="5562" spans="32:37" x14ac:dyDescent="0.3">
      <c r="AF5562" s="8"/>
      <c r="AG5562" s="8"/>
      <c r="AH5562" s="9"/>
      <c r="AI5562" s="8"/>
      <c r="AJ5562" s="8"/>
      <c r="AK5562" s="9"/>
    </row>
    <row r="5563" spans="32:37" x14ac:dyDescent="0.3">
      <c r="AF5563" s="8"/>
      <c r="AG5563" s="8"/>
      <c r="AH5563" s="9"/>
      <c r="AI5563" s="8"/>
      <c r="AJ5563" s="8"/>
      <c r="AK5563" s="9"/>
    </row>
    <row r="5564" spans="32:37" x14ac:dyDescent="0.3">
      <c r="AF5564" s="8"/>
      <c r="AG5564" s="8"/>
      <c r="AH5564" s="9"/>
      <c r="AI5564" s="8"/>
      <c r="AJ5564" s="8"/>
      <c r="AK5564" s="9"/>
    </row>
    <row r="5565" spans="32:37" x14ac:dyDescent="0.3">
      <c r="AF5565" s="8"/>
      <c r="AG5565" s="8"/>
      <c r="AH5565" s="9"/>
      <c r="AI5565" s="8"/>
      <c r="AJ5565" s="8"/>
      <c r="AK5565" s="9"/>
    </row>
    <row r="5566" spans="32:37" x14ac:dyDescent="0.3">
      <c r="AF5566" s="8"/>
      <c r="AG5566" s="8"/>
      <c r="AH5566" s="9"/>
      <c r="AI5566" s="8"/>
      <c r="AJ5566" s="8"/>
      <c r="AK5566" s="9"/>
    </row>
    <row r="5567" spans="32:37" x14ac:dyDescent="0.3">
      <c r="AF5567" s="8"/>
      <c r="AG5567" s="8"/>
      <c r="AH5567" s="9"/>
      <c r="AI5567" s="8"/>
      <c r="AJ5567" s="8"/>
      <c r="AK5567" s="9"/>
    </row>
    <row r="5568" spans="32:37" x14ac:dyDescent="0.3">
      <c r="AF5568" s="8"/>
      <c r="AG5568" s="8"/>
      <c r="AH5568" s="9"/>
      <c r="AI5568" s="8"/>
      <c r="AJ5568" s="8"/>
      <c r="AK5568" s="9"/>
    </row>
    <row r="5569" spans="32:37" x14ac:dyDescent="0.3">
      <c r="AF5569" s="8"/>
      <c r="AG5569" s="8"/>
      <c r="AH5569" s="9"/>
      <c r="AI5569" s="8"/>
      <c r="AJ5569" s="8"/>
      <c r="AK5569" s="9"/>
    </row>
    <row r="5570" spans="32:37" x14ac:dyDescent="0.3">
      <c r="AF5570" s="8"/>
      <c r="AG5570" s="8"/>
      <c r="AH5570" s="9"/>
      <c r="AI5570" s="8"/>
      <c r="AJ5570" s="8"/>
      <c r="AK5570" s="9"/>
    </row>
    <row r="5571" spans="32:37" x14ac:dyDescent="0.3">
      <c r="AF5571" s="8"/>
      <c r="AG5571" s="8"/>
      <c r="AH5571" s="9"/>
      <c r="AI5571" s="8"/>
      <c r="AJ5571" s="8"/>
      <c r="AK5571" s="9"/>
    </row>
    <row r="5572" spans="32:37" x14ac:dyDescent="0.3">
      <c r="AF5572" s="8"/>
      <c r="AG5572" s="8"/>
      <c r="AH5572" s="9"/>
      <c r="AI5572" s="8"/>
      <c r="AJ5572" s="8"/>
      <c r="AK5572" s="9"/>
    </row>
    <row r="5573" spans="32:37" x14ac:dyDescent="0.3">
      <c r="AF5573" s="8"/>
      <c r="AG5573" s="8"/>
      <c r="AH5573" s="9"/>
      <c r="AI5573" s="8"/>
      <c r="AJ5573" s="8"/>
      <c r="AK5573" s="9"/>
    </row>
    <row r="5574" spans="32:37" x14ac:dyDescent="0.3">
      <c r="AF5574" s="8"/>
      <c r="AG5574" s="8"/>
      <c r="AH5574" s="9"/>
      <c r="AI5574" s="8"/>
      <c r="AJ5574" s="8"/>
      <c r="AK5574" s="9"/>
    </row>
    <row r="5575" spans="32:37" x14ac:dyDescent="0.3">
      <c r="AF5575" s="8"/>
      <c r="AG5575" s="8"/>
      <c r="AH5575" s="9"/>
      <c r="AI5575" s="8"/>
      <c r="AJ5575" s="8"/>
      <c r="AK5575" s="9"/>
    </row>
    <row r="5576" spans="32:37" x14ac:dyDescent="0.3">
      <c r="AF5576" s="8"/>
      <c r="AG5576" s="8"/>
      <c r="AH5576" s="9"/>
      <c r="AI5576" s="8"/>
      <c r="AJ5576" s="8"/>
      <c r="AK5576" s="9"/>
    </row>
    <row r="5577" spans="32:37" x14ac:dyDescent="0.3">
      <c r="AF5577" s="8"/>
      <c r="AG5577" s="8"/>
      <c r="AH5577" s="9"/>
      <c r="AI5577" s="8"/>
      <c r="AJ5577" s="8"/>
      <c r="AK5577" s="9"/>
    </row>
    <row r="5578" spans="32:37" x14ac:dyDescent="0.3">
      <c r="AF5578" s="8"/>
      <c r="AG5578" s="8"/>
      <c r="AH5578" s="9"/>
      <c r="AI5578" s="8"/>
      <c r="AJ5578" s="8"/>
      <c r="AK5578" s="9"/>
    </row>
    <row r="5579" spans="32:37" x14ac:dyDescent="0.3">
      <c r="AF5579" s="8"/>
      <c r="AG5579" s="8"/>
      <c r="AH5579" s="9"/>
      <c r="AI5579" s="8"/>
      <c r="AJ5579" s="8"/>
      <c r="AK5579" s="9"/>
    </row>
    <row r="5580" spans="32:37" x14ac:dyDescent="0.3">
      <c r="AF5580" s="8"/>
      <c r="AG5580" s="8"/>
      <c r="AH5580" s="9"/>
      <c r="AI5580" s="8"/>
      <c r="AJ5580" s="8"/>
      <c r="AK5580" s="9"/>
    </row>
    <row r="5581" spans="32:37" x14ac:dyDescent="0.3">
      <c r="AF5581" s="8"/>
      <c r="AG5581" s="8"/>
      <c r="AH5581" s="9"/>
      <c r="AI5581" s="8"/>
      <c r="AJ5581" s="8"/>
      <c r="AK5581" s="9"/>
    </row>
    <row r="5582" spans="32:37" x14ac:dyDescent="0.3">
      <c r="AF5582" s="8"/>
      <c r="AG5582" s="8"/>
      <c r="AH5582" s="9"/>
      <c r="AI5582" s="8"/>
      <c r="AJ5582" s="8"/>
      <c r="AK5582" s="9"/>
    </row>
    <row r="5583" spans="32:37" x14ac:dyDescent="0.3">
      <c r="AF5583" s="8"/>
      <c r="AG5583" s="8"/>
      <c r="AH5583" s="9"/>
      <c r="AI5583" s="8"/>
      <c r="AJ5583" s="8"/>
      <c r="AK5583" s="9"/>
    </row>
    <row r="5584" spans="32:37" x14ac:dyDescent="0.3">
      <c r="AF5584" s="8"/>
      <c r="AG5584" s="8"/>
      <c r="AH5584" s="9"/>
      <c r="AI5584" s="8"/>
      <c r="AJ5584" s="8"/>
      <c r="AK5584" s="9"/>
    </row>
    <row r="5585" spans="32:37" x14ac:dyDescent="0.3">
      <c r="AF5585" s="8"/>
      <c r="AG5585" s="8"/>
      <c r="AH5585" s="9"/>
      <c r="AI5585" s="8"/>
      <c r="AJ5585" s="8"/>
      <c r="AK5585" s="9"/>
    </row>
    <row r="5586" spans="32:37" x14ac:dyDescent="0.3">
      <c r="AF5586" s="8"/>
      <c r="AG5586" s="8"/>
      <c r="AH5586" s="9"/>
      <c r="AI5586" s="8"/>
      <c r="AJ5586" s="8"/>
      <c r="AK5586" s="9"/>
    </row>
    <row r="5587" spans="32:37" x14ac:dyDescent="0.3">
      <c r="AF5587" s="8"/>
      <c r="AG5587" s="8"/>
      <c r="AH5587" s="9"/>
      <c r="AI5587" s="8"/>
      <c r="AJ5587" s="8"/>
      <c r="AK5587" s="9"/>
    </row>
    <row r="5588" spans="32:37" x14ac:dyDescent="0.3">
      <c r="AF5588" s="8"/>
      <c r="AG5588" s="8"/>
      <c r="AH5588" s="9"/>
      <c r="AI5588" s="8"/>
      <c r="AJ5588" s="8"/>
      <c r="AK5588" s="9"/>
    </row>
    <row r="5589" spans="32:37" x14ac:dyDescent="0.3">
      <c r="AF5589" s="8"/>
      <c r="AG5589" s="8"/>
      <c r="AH5589" s="9"/>
      <c r="AI5589" s="8"/>
      <c r="AJ5589" s="8"/>
      <c r="AK5589" s="9"/>
    </row>
    <row r="5590" spans="32:37" x14ac:dyDescent="0.3">
      <c r="AF5590" s="8"/>
      <c r="AG5590" s="8"/>
      <c r="AH5590" s="9"/>
      <c r="AI5590" s="8"/>
      <c r="AJ5590" s="8"/>
      <c r="AK5590" s="9"/>
    </row>
    <row r="5591" spans="32:37" x14ac:dyDescent="0.3">
      <c r="AF5591" s="8"/>
      <c r="AG5591" s="8"/>
      <c r="AH5591" s="9"/>
      <c r="AI5591" s="8"/>
      <c r="AJ5591" s="8"/>
      <c r="AK5591" s="9"/>
    </row>
    <row r="5592" spans="32:37" x14ac:dyDescent="0.3">
      <c r="AF5592" s="8"/>
      <c r="AG5592" s="8"/>
      <c r="AH5592" s="9"/>
      <c r="AI5592" s="8"/>
      <c r="AJ5592" s="8"/>
      <c r="AK5592" s="9"/>
    </row>
    <row r="5593" spans="32:37" x14ac:dyDescent="0.3">
      <c r="AF5593" s="8"/>
      <c r="AG5593" s="8"/>
      <c r="AH5593" s="9"/>
      <c r="AI5593" s="8"/>
      <c r="AJ5593" s="8"/>
      <c r="AK5593" s="9"/>
    </row>
    <row r="5594" spans="32:37" x14ac:dyDescent="0.3">
      <c r="AF5594" s="8"/>
      <c r="AG5594" s="8"/>
      <c r="AH5594" s="9"/>
      <c r="AI5594" s="8"/>
      <c r="AJ5594" s="8"/>
      <c r="AK5594" s="9"/>
    </row>
    <row r="5595" spans="32:37" x14ac:dyDescent="0.3">
      <c r="AF5595" s="8"/>
      <c r="AG5595" s="8"/>
      <c r="AH5595" s="9"/>
      <c r="AI5595" s="8"/>
      <c r="AJ5595" s="8"/>
      <c r="AK5595" s="9"/>
    </row>
    <row r="5596" spans="32:37" x14ac:dyDescent="0.3">
      <c r="AF5596" s="8"/>
      <c r="AG5596" s="8"/>
      <c r="AH5596" s="9"/>
      <c r="AI5596" s="8"/>
      <c r="AJ5596" s="8"/>
      <c r="AK5596" s="9"/>
    </row>
    <row r="5597" spans="32:37" x14ac:dyDescent="0.3">
      <c r="AF5597" s="8"/>
      <c r="AG5597" s="8"/>
      <c r="AH5597" s="9"/>
      <c r="AI5597" s="8"/>
      <c r="AJ5597" s="8"/>
      <c r="AK5597" s="9"/>
    </row>
    <row r="5598" spans="32:37" x14ac:dyDescent="0.3">
      <c r="AF5598" s="8"/>
      <c r="AG5598" s="8"/>
      <c r="AH5598" s="9"/>
      <c r="AI5598" s="8"/>
      <c r="AJ5598" s="8"/>
      <c r="AK5598" s="9"/>
    </row>
    <row r="5599" spans="32:37" x14ac:dyDescent="0.3">
      <c r="AF5599" s="8"/>
      <c r="AG5599" s="8"/>
      <c r="AH5599" s="9"/>
      <c r="AI5599" s="8"/>
      <c r="AJ5599" s="8"/>
      <c r="AK5599" s="9"/>
    </row>
    <row r="5600" spans="32:37" x14ac:dyDescent="0.3">
      <c r="AF5600" s="8"/>
      <c r="AG5600" s="8"/>
      <c r="AH5600" s="9"/>
      <c r="AI5600" s="8"/>
      <c r="AJ5600" s="8"/>
      <c r="AK5600" s="9"/>
    </row>
    <row r="5601" spans="32:37" x14ac:dyDescent="0.3">
      <c r="AF5601" s="8"/>
      <c r="AG5601" s="8"/>
      <c r="AH5601" s="9"/>
      <c r="AI5601" s="8"/>
      <c r="AJ5601" s="8"/>
      <c r="AK5601" s="9"/>
    </row>
    <row r="5602" spans="32:37" x14ac:dyDescent="0.3">
      <c r="AF5602" s="8"/>
      <c r="AG5602" s="8"/>
      <c r="AH5602" s="9"/>
      <c r="AI5602" s="8"/>
      <c r="AJ5602" s="8"/>
      <c r="AK5602" s="9"/>
    </row>
    <row r="5603" spans="32:37" x14ac:dyDescent="0.3">
      <c r="AF5603" s="8"/>
      <c r="AG5603" s="8"/>
      <c r="AH5603" s="9"/>
      <c r="AI5603" s="8"/>
      <c r="AJ5603" s="8"/>
      <c r="AK5603" s="9"/>
    </row>
    <row r="5604" spans="32:37" x14ac:dyDescent="0.3">
      <c r="AF5604" s="8"/>
      <c r="AG5604" s="8"/>
      <c r="AH5604" s="9"/>
      <c r="AI5604" s="8"/>
      <c r="AJ5604" s="8"/>
      <c r="AK5604" s="9"/>
    </row>
    <row r="5605" spans="32:37" x14ac:dyDescent="0.3">
      <c r="AF5605" s="8"/>
      <c r="AG5605" s="8"/>
      <c r="AH5605" s="9"/>
      <c r="AI5605" s="8"/>
      <c r="AJ5605" s="8"/>
      <c r="AK5605" s="9"/>
    </row>
    <row r="5606" spans="32:37" x14ac:dyDescent="0.3">
      <c r="AF5606" s="8"/>
      <c r="AG5606" s="8"/>
      <c r="AH5606" s="9"/>
      <c r="AI5606" s="8"/>
      <c r="AJ5606" s="8"/>
      <c r="AK5606" s="9"/>
    </row>
    <row r="5607" spans="32:37" x14ac:dyDescent="0.3">
      <c r="AF5607" s="8"/>
      <c r="AG5607" s="8"/>
      <c r="AH5607" s="9"/>
      <c r="AI5607" s="8"/>
      <c r="AJ5607" s="8"/>
      <c r="AK5607" s="9"/>
    </row>
    <row r="5608" spans="32:37" x14ac:dyDescent="0.3">
      <c r="AF5608" s="8"/>
      <c r="AG5608" s="8"/>
      <c r="AH5608" s="9"/>
      <c r="AI5608" s="8"/>
      <c r="AJ5608" s="8"/>
      <c r="AK5608" s="9"/>
    </row>
    <row r="5609" spans="32:37" x14ac:dyDescent="0.3">
      <c r="AF5609" s="8"/>
      <c r="AG5609" s="8"/>
      <c r="AH5609" s="9"/>
      <c r="AI5609" s="8"/>
      <c r="AJ5609" s="8"/>
      <c r="AK5609" s="9"/>
    </row>
    <row r="5610" spans="32:37" x14ac:dyDescent="0.3">
      <c r="AF5610" s="8"/>
      <c r="AG5610" s="8"/>
      <c r="AH5610" s="9"/>
      <c r="AI5610" s="8"/>
      <c r="AJ5610" s="8"/>
      <c r="AK5610" s="9"/>
    </row>
    <row r="5611" spans="32:37" x14ac:dyDescent="0.3">
      <c r="AF5611" s="8"/>
      <c r="AG5611" s="8"/>
      <c r="AH5611" s="9"/>
      <c r="AI5611" s="8"/>
      <c r="AJ5611" s="8"/>
      <c r="AK5611" s="9"/>
    </row>
    <row r="5612" spans="32:37" x14ac:dyDescent="0.3">
      <c r="AF5612" s="8"/>
      <c r="AG5612" s="8"/>
      <c r="AH5612" s="9"/>
      <c r="AI5612" s="8"/>
      <c r="AJ5612" s="8"/>
      <c r="AK5612" s="9"/>
    </row>
    <row r="5613" spans="32:37" x14ac:dyDescent="0.3">
      <c r="AF5613" s="8"/>
      <c r="AG5613" s="8"/>
      <c r="AH5613" s="9"/>
      <c r="AI5613" s="8"/>
      <c r="AJ5613" s="8"/>
      <c r="AK5613" s="9"/>
    </row>
    <row r="5614" spans="32:37" x14ac:dyDescent="0.3">
      <c r="AF5614" s="8"/>
      <c r="AG5614" s="8"/>
      <c r="AH5614" s="9"/>
      <c r="AI5614" s="8"/>
      <c r="AJ5614" s="8"/>
      <c r="AK5614" s="9"/>
    </row>
    <row r="5615" spans="32:37" x14ac:dyDescent="0.3">
      <c r="AF5615" s="8"/>
      <c r="AG5615" s="8"/>
      <c r="AH5615" s="9"/>
      <c r="AI5615" s="8"/>
      <c r="AJ5615" s="8"/>
      <c r="AK5615" s="9"/>
    </row>
    <row r="5616" spans="32:37" x14ac:dyDescent="0.3">
      <c r="AF5616" s="8"/>
      <c r="AG5616" s="8"/>
      <c r="AH5616" s="9"/>
      <c r="AI5616" s="8"/>
      <c r="AJ5616" s="8"/>
      <c r="AK5616" s="9"/>
    </row>
    <row r="5617" spans="32:37" x14ac:dyDescent="0.3">
      <c r="AF5617" s="8"/>
      <c r="AG5617" s="8"/>
      <c r="AH5617" s="9"/>
      <c r="AI5617" s="8"/>
      <c r="AJ5617" s="8"/>
      <c r="AK5617" s="9"/>
    </row>
    <row r="5618" spans="32:37" x14ac:dyDescent="0.3">
      <c r="AF5618" s="8"/>
      <c r="AG5618" s="8"/>
      <c r="AH5618" s="9"/>
      <c r="AI5618" s="8"/>
      <c r="AJ5618" s="8"/>
      <c r="AK5618" s="9"/>
    </row>
    <row r="5619" spans="32:37" x14ac:dyDescent="0.3">
      <c r="AF5619" s="8"/>
      <c r="AG5619" s="8"/>
      <c r="AH5619" s="9"/>
      <c r="AI5619" s="8"/>
      <c r="AJ5619" s="8"/>
      <c r="AK5619" s="9"/>
    </row>
    <row r="5620" spans="32:37" x14ac:dyDescent="0.3">
      <c r="AF5620" s="8"/>
      <c r="AG5620" s="8"/>
      <c r="AH5620" s="9"/>
      <c r="AI5620" s="8"/>
      <c r="AJ5620" s="8"/>
      <c r="AK5620" s="9"/>
    </row>
    <row r="5621" spans="32:37" x14ac:dyDescent="0.3">
      <c r="AF5621" s="8"/>
      <c r="AG5621" s="8"/>
      <c r="AH5621" s="9"/>
      <c r="AI5621" s="8"/>
      <c r="AJ5621" s="8"/>
      <c r="AK5621" s="9"/>
    </row>
    <row r="5622" spans="32:37" x14ac:dyDescent="0.3">
      <c r="AF5622" s="8"/>
      <c r="AG5622" s="8"/>
      <c r="AH5622" s="9"/>
      <c r="AI5622" s="8"/>
      <c r="AJ5622" s="8"/>
      <c r="AK5622" s="9"/>
    </row>
    <row r="5623" spans="32:37" x14ac:dyDescent="0.3">
      <c r="AF5623" s="8"/>
      <c r="AG5623" s="8"/>
      <c r="AH5623" s="9"/>
      <c r="AI5623" s="8"/>
      <c r="AJ5623" s="8"/>
      <c r="AK5623" s="9"/>
    </row>
    <row r="5624" spans="32:37" x14ac:dyDescent="0.3">
      <c r="AF5624" s="8"/>
      <c r="AG5624" s="8"/>
      <c r="AH5624" s="9"/>
      <c r="AI5624" s="8"/>
      <c r="AJ5624" s="8"/>
      <c r="AK5624" s="9"/>
    </row>
    <row r="5625" spans="32:37" x14ac:dyDescent="0.3">
      <c r="AF5625" s="8"/>
      <c r="AG5625" s="8"/>
      <c r="AH5625" s="9"/>
      <c r="AI5625" s="8"/>
      <c r="AJ5625" s="8"/>
      <c r="AK5625" s="9"/>
    </row>
    <row r="5626" spans="32:37" x14ac:dyDescent="0.3">
      <c r="AF5626" s="8"/>
      <c r="AG5626" s="8"/>
      <c r="AH5626" s="9"/>
      <c r="AI5626" s="8"/>
      <c r="AJ5626" s="8"/>
      <c r="AK5626" s="9"/>
    </row>
    <row r="5627" spans="32:37" x14ac:dyDescent="0.3">
      <c r="AF5627" s="8"/>
      <c r="AG5627" s="8"/>
      <c r="AH5627" s="9"/>
      <c r="AI5627" s="8"/>
      <c r="AJ5627" s="8"/>
      <c r="AK5627" s="9"/>
    </row>
    <row r="5628" spans="32:37" x14ac:dyDescent="0.3">
      <c r="AF5628" s="8"/>
      <c r="AG5628" s="8"/>
      <c r="AH5628" s="9"/>
      <c r="AI5628" s="8"/>
      <c r="AJ5628" s="8"/>
      <c r="AK5628" s="9"/>
    </row>
    <row r="5629" spans="32:37" x14ac:dyDescent="0.3">
      <c r="AF5629" s="8"/>
      <c r="AG5629" s="8"/>
      <c r="AH5629" s="9"/>
      <c r="AI5629" s="8"/>
      <c r="AJ5629" s="8"/>
      <c r="AK5629" s="9"/>
    </row>
    <row r="5630" spans="32:37" x14ac:dyDescent="0.3">
      <c r="AF5630" s="8"/>
      <c r="AG5630" s="8"/>
      <c r="AH5630" s="9"/>
      <c r="AI5630" s="8"/>
      <c r="AJ5630" s="8"/>
      <c r="AK5630" s="9"/>
    </row>
    <row r="5631" spans="32:37" x14ac:dyDescent="0.3">
      <c r="AF5631" s="8"/>
      <c r="AG5631" s="8"/>
      <c r="AH5631" s="9"/>
      <c r="AI5631" s="8"/>
      <c r="AJ5631" s="8"/>
      <c r="AK5631" s="9"/>
    </row>
    <row r="5632" spans="32:37" x14ac:dyDescent="0.3">
      <c r="AF5632" s="8"/>
      <c r="AG5632" s="8"/>
      <c r="AH5632" s="9"/>
      <c r="AI5632" s="8"/>
      <c r="AJ5632" s="8"/>
      <c r="AK5632" s="9"/>
    </row>
    <row r="5633" spans="32:37" x14ac:dyDescent="0.3">
      <c r="AF5633" s="8"/>
      <c r="AG5633" s="8"/>
      <c r="AH5633" s="9"/>
      <c r="AI5633" s="8"/>
      <c r="AJ5633" s="8"/>
      <c r="AK5633" s="9"/>
    </row>
    <row r="5634" spans="32:37" x14ac:dyDescent="0.3">
      <c r="AF5634" s="8"/>
      <c r="AG5634" s="8"/>
      <c r="AH5634" s="9"/>
      <c r="AI5634" s="8"/>
      <c r="AJ5634" s="8"/>
      <c r="AK5634" s="9"/>
    </row>
    <row r="5635" spans="32:37" x14ac:dyDescent="0.3">
      <c r="AF5635" s="8"/>
      <c r="AG5635" s="8"/>
      <c r="AH5635" s="9"/>
      <c r="AI5635" s="8"/>
      <c r="AJ5635" s="8"/>
      <c r="AK5635" s="9"/>
    </row>
    <row r="5636" spans="32:37" x14ac:dyDescent="0.3">
      <c r="AF5636" s="8"/>
      <c r="AG5636" s="8"/>
      <c r="AH5636" s="9"/>
      <c r="AI5636" s="8"/>
      <c r="AJ5636" s="8"/>
      <c r="AK5636" s="9"/>
    </row>
    <row r="5637" spans="32:37" x14ac:dyDescent="0.3">
      <c r="AF5637" s="8"/>
      <c r="AG5637" s="8"/>
      <c r="AH5637" s="9"/>
      <c r="AI5637" s="8"/>
      <c r="AJ5637" s="8"/>
      <c r="AK5637" s="9"/>
    </row>
    <row r="5638" spans="32:37" x14ac:dyDescent="0.3">
      <c r="AF5638" s="8"/>
      <c r="AG5638" s="8"/>
      <c r="AH5638" s="9"/>
      <c r="AI5638" s="8"/>
      <c r="AJ5638" s="8"/>
      <c r="AK5638" s="9"/>
    </row>
    <row r="5639" spans="32:37" x14ac:dyDescent="0.3">
      <c r="AF5639" s="8"/>
      <c r="AG5639" s="8"/>
      <c r="AH5639" s="9"/>
      <c r="AI5639" s="8"/>
      <c r="AJ5639" s="8"/>
      <c r="AK5639" s="9"/>
    </row>
    <row r="5640" spans="32:37" x14ac:dyDescent="0.3">
      <c r="AF5640" s="8"/>
      <c r="AG5640" s="8"/>
      <c r="AH5640" s="9"/>
      <c r="AI5640" s="8"/>
      <c r="AJ5640" s="8"/>
      <c r="AK5640" s="9"/>
    </row>
    <row r="5641" spans="32:37" x14ac:dyDescent="0.3">
      <c r="AF5641" s="8"/>
      <c r="AG5641" s="8"/>
      <c r="AH5641" s="9"/>
      <c r="AI5641" s="8"/>
      <c r="AJ5641" s="8"/>
      <c r="AK5641" s="9"/>
    </row>
    <row r="5642" spans="32:37" x14ac:dyDescent="0.3">
      <c r="AF5642" s="8"/>
      <c r="AG5642" s="8"/>
      <c r="AH5642" s="9"/>
      <c r="AI5642" s="8"/>
      <c r="AJ5642" s="8"/>
      <c r="AK5642" s="9"/>
    </row>
    <row r="5643" spans="32:37" x14ac:dyDescent="0.3">
      <c r="AF5643" s="8"/>
      <c r="AG5643" s="8"/>
      <c r="AH5643" s="9"/>
      <c r="AI5643" s="8"/>
      <c r="AJ5643" s="8"/>
      <c r="AK5643" s="9"/>
    </row>
    <row r="5644" spans="32:37" x14ac:dyDescent="0.3">
      <c r="AF5644" s="8"/>
      <c r="AG5644" s="8"/>
      <c r="AH5644" s="9"/>
      <c r="AI5644" s="8"/>
      <c r="AJ5644" s="8"/>
      <c r="AK5644" s="9"/>
    </row>
    <row r="5645" spans="32:37" x14ac:dyDescent="0.3">
      <c r="AF5645" s="8"/>
      <c r="AG5645" s="8"/>
      <c r="AH5645" s="9"/>
      <c r="AI5645" s="8"/>
      <c r="AJ5645" s="8"/>
      <c r="AK5645" s="9"/>
    </row>
    <row r="5646" spans="32:37" x14ac:dyDescent="0.3">
      <c r="AF5646" s="8"/>
      <c r="AG5646" s="8"/>
      <c r="AH5646" s="9"/>
      <c r="AI5646" s="8"/>
      <c r="AJ5646" s="8"/>
      <c r="AK5646" s="9"/>
    </row>
    <row r="5647" spans="32:37" x14ac:dyDescent="0.3">
      <c r="AF5647" s="8"/>
      <c r="AG5647" s="8"/>
      <c r="AH5647" s="9"/>
      <c r="AI5647" s="8"/>
      <c r="AJ5647" s="8"/>
      <c r="AK5647" s="9"/>
    </row>
    <row r="5648" spans="32:37" x14ac:dyDescent="0.3">
      <c r="AF5648" s="8"/>
      <c r="AG5648" s="8"/>
      <c r="AH5648" s="9"/>
      <c r="AI5648" s="8"/>
      <c r="AJ5648" s="8"/>
      <c r="AK5648" s="9"/>
    </row>
    <row r="5649" spans="32:37" x14ac:dyDescent="0.3">
      <c r="AF5649" s="8"/>
      <c r="AG5649" s="8"/>
      <c r="AH5649" s="9"/>
      <c r="AI5649" s="8"/>
      <c r="AJ5649" s="8"/>
      <c r="AK5649" s="9"/>
    </row>
    <row r="5650" spans="32:37" x14ac:dyDescent="0.3">
      <c r="AF5650" s="8"/>
      <c r="AG5650" s="8"/>
      <c r="AH5650" s="9"/>
      <c r="AI5650" s="8"/>
      <c r="AJ5650" s="8"/>
      <c r="AK5650" s="9"/>
    </row>
    <row r="5651" spans="32:37" x14ac:dyDescent="0.3">
      <c r="AF5651" s="8"/>
      <c r="AG5651" s="8"/>
      <c r="AH5651" s="9"/>
      <c r="AI5651" s="8"/>
      <c r="AJ5651" s="8"/>
      <c r="AK5651" s="9"/>
    </row>
    <row r="5652" spans="32:37" x14ac:dyDescent="0.3">
      <c r="AF5652" s="8"/>
      <c r="AG5652" s="8"/>
      <c r="AH5652" s="9"/>
      <c r="AI5652" s="8"/>
      <c r="AJ5652" s="8"/>
      <c r="AK5652" s="9"/>
    </row>
    <row r="5653" spans="32:37" x14ac:dyDescent="0.3">
      <c r="AF5653" s="8"/>
      <c r="AG5653" s="8"/>
      <c r="AH5653" s="9"/>
      <c r="AI5653" s="8"/>
      <c r="AJ5653" s="8"/>
      <c r="AK5653" s="9"/>
    </row>
    <row r="5654" spans="32:37" x14ac:dyDescent="0.3">
      <c r="AF5654" s="8"/>
      <c r="AG5654" s="8"/>
      <c r="AH5654" s="9"/>
      <c r="AI5654" s="8"/>
      <c r="AJ5654" s="8"/>
      <c r="AK5654" s="9"/>
    </row>
    <row r="5655" spans="32:37" x14ac:dyDescent="0.3">
      <c r="AF5655" s="8"/>
      <c r="AG5655" s="8"/>
      <c r="AH5655" s="9"/>
      <c r="AI5655" s="8"/>
      <c r="AJ5655" s="8"/>
      <c r="AK5655" s="9"/>
    </row>
    <row r="5656" spans="32:37" x14ac:dyDescent="0.3">
      <c r="AF5656" s="8"/>
      <c r="AG5656" s="8"/>
      <c r="AH5656" s="9"/>
      <c r="AI5656" s="8"/>
      <c r="AJ5656" s="8"/>
      <c r="AK5656" s="9"/>
    </row>
    <row r="5657" spans="32:37" x14ac:dyDescent="0.3">
      <c r="AF5657" s="8"/>
      <c r="AG5657" s="8"/>
      <c r="AH5657" s="9"/>
      <c r="AI5657" s="8"/>
      <c r="AJ5657" s="8"/>
      <c r="AK5657" s="9"/>
    </row>
    <row r="5658" spans="32:37" x14ac:dyDescent="0.3">
      <c r="AF5658" s="8"/>
      <c r="AG5658" s="8"/>
      <c r="AH5658" s="9"/>
      <c r="AI5658" s="8"/>
      <c r="AJ5658" s="8"/>
      <c r="AK5658" s="9"/>
    </row>
    <row r="5659" spans="32:37" x14ac:dyDescent="0.3">
      <c r="AF5659" s="8"/>
      <c r="AG5659" s="8"/>
      <c r="AH5659" s="9"/>
      <c r="AI5659" s="8"/>
      <c r="AJ5659" s="8"/>
      <c r="AK5659" s="9"/>
    </row>
    <row r="5660" spans="32:37" x14ac:dyDescent="0.3">
      <c r="AF5660" s="8"/>
      <c r="AG5660" s="8"/>
      <c r="AH5660" s="9"/>
      <c r="AI5660" s="8"/>
      <c r="AJ5660" s="8"/>
      <c r="AK5660" s="9"/>
    </row>
    <row r="5661" spans="32:37" x14ac:dyDescent="0.3">
      <c r="AF5661" s="8"/>
      <c r="AG5661" s="8"/>
      <c r="AH5661" s="9"/>
      <c r="AI5661" s="8"/>
      <c r="AJ5661" s="8"/>
      <c r="AK5661" s="9"/>
    </row>
    <row r="5662" spans="32:37" x14ac:dyDescent="0.3">
      <c r="AF5662" s="8"/>
      <c r="AG5662" s="8"/>
      <c r="AH5662" s="9"/>
      <c r="AI5662" s="8"/>
      <c r="AJ5662" s="8"/>
      <c r="AK5662" s="9"/>
    </row>
    <row r="5663" spans="32:37" x14ac:dyDescent="0.3">
      <c r="AF5663" s="8"/>
      <c r="AG5663" s="8"/>
      <c r="AH5663" s="9"/>
      <c r="AI5663" s="8"/>
      <c r="AJ5663" s="8"/>
      <c r="AK5663" s="9"/>
    </row>
    <row r="5664" spans="32:37" x14ac:dyDescent="0.3">
      <c r="AF5664" s="8"/>
      <c r="AG5664" s="8"/>
      <c r="AH5664" s="9"/>
      <c r="AI5664" s="8"/>
      <c r="AJ5664" s="8"/>
      <c r="AK5664" s="9"/>
    </row>
    <row r="5665" spans="32:37" x14ac:dyDescent="0.3">
      <c r="AF5665" s="8"/>
      <c r="AG5665" s="8"/>
      <c r="AH5665" s="9"/>
      <c r="AI5665" s="8"/>
      <c r="AJ5665" s="8"/>
      <c r="AK5665" s="9"/>
    </row>
    <row r="5666" spans="32:37" x14ac:dyDescent="0.3">
      <c r="AF5666" s="8"/>
      <c r="AG5666" s="8"/>
      <c r="AH5666" s="9"/>
      <c r="AI5666" s="8"/>
      <c r="AJ5666" s="8"/>
      <c r="AK5666" s="9"/>
    </row>
    <row r="5667" spans="32:37" x14ac:dyDescent="0.3">
      <c r="AF5667" s="8"/>
      <c r="AG5667" s="8"/>
      <c r="AH5667" s="9"/>
      <c r="AI5667" s="8"/>
      <c r="AJ5667" s="8"/>
      <c r="AK5667" s="9"/>
    </row>
    <row r="5668" spans="32:37" x14ac:dyDescent="0.3">
      <c r="AF5668" s="8"/>
      <c r="AG5668" s="8"/>
      <c r="AH5668" s="9"/>
      <c r="AI5668" s="8"/>
      <c r="AJ5668" s="8"/>
      <c r="AK5668" s="9"/>
    </row>
    <row r="5669" spans="32:37" x14ac:dyDescent="0.3">
      <c r="AF5669" s="8"/>
      <c r="AG5669" s="8"/>
      <c r="AH5669" s="9"/>
      <c r="AI5669" s="8"/>
      <c r="AJ5669" s="8"/>
      <c r="AK5669" s="9"/>
    </row>
    <row r="5670" spans="32:37" x14ac:dyDescent="0.3">
      <c r="AF5670" s="8"/>
      <c r="AG5670" s="8"/>
      <c r="AH5670" s="9"/>
      <c r="AI5670" s="8"/>
      <c r="AJ5670" s="8"/>
      <c r="AK5670" s="9"/>
    </row>
    <row r="5671" spans="32:37" x14ac:dyDescent="0.3">
      <c r="AF5671" s="8"/>
      <c r="AG5671" s="8"/>
      <c r="AH5671" s="9"/>
      <c r="AI5671" s="8"/>
      <c r="AJ5671" s="8"/>
      <c r="AK5671" s="9"/>
    </row>
    <row r="5672" spans="32:37" x14ac:dyDescent="0.3">
      <c r="AF5672" s="8"/>
      <c r="AG5672" s="8"/>
      <c r="AH5672" s="9"/>
      <c r="AI5672" s="8"/>
      <c r="AJ5672" s="8"/>
      <c r="AK5672" s="9"/>
    </row>
    <row r="5673" spans="32:37" x14ac:dyDescent="0.3">
      <c r="AF5673" s="8"/>
      <c r="AG5673" s="8"/>
      <c r="AH5673" s="9"/>
      <c r="AI5673" s="8"/>
      <c r="AJ5673" s="8"/>
      <c r="AK5673" s="9"/>
    </row>
    <row r="5674" spans="32:37" x14ac:dyDescent="0.3">
      <c r="AF5674" s="8"/>
      <c r="AG5674" s="8"/>
      <c r="AH5674" s="9"/>
      <c r="AI5674" s="8"/>
      <c r="AJ5674" s="8"/>
      <c r="AK5674" s="9"/>
    </row>
    <row r="5675" spans="32:37" x14ac:dyDescent="0.3">
      <c r="AF5675" s="8"/>
      <c r="AG5675" s="8"/>
      <c r="AH5675" s="9"/>
      <c r="AI5675" s="8"/>
      <c r="AJ5675" s="8"/>
      <c r="AK5675" s="9"/>
    </row>
    <row r="5676" spans="32:37" x14ac:dyDescent="0.3">
      <c r="AF5676" s="8"/>
      <c r="AG5676" s="8"/>
      <c r="AH5676" s="9"/>
      <c r="AI5676" s="8"/>
      <c r="AJ5676" s="8"/>
      <c r="AK5676" s="9"/>
    </row>
    <row r="5677" spans="32:37" x14ac:dyDescent="0.3">
      <c r="AF5677" s="8"/>
      <c r="AG5677" s="8"/>
      <c r="AH5677" s="9"/>
      <c r="AI5677" s="8"/>
      <c r="AJ5677" s="8"/>
      <c r="AK5677" s="9"/>
    </row>
    <row r="5678" spans="32:37" x14ac:dyDescent="0.3">
      <c r="AF5678" s="8"/>
      <c r="AG5678" s="8"/>
      <c r="AH5678" s="9"/>
      <c r="AI5678" s="8"/>
      <c r="AJ5678" s="8"/>
      <c r="AK5678" s="9"/>
    </row>
    <row r="5679" spans="32:37" x14ac:dyDescent="0.3">
      <c r="AF5679" s="8"/>
      <c r="AG5679" s="8"/>
      <c r="AH5679" s="9"/>
      <c r="AI5679" s="8"/>
      <c r="AJ5679" s="8"/>
      <c r="AK5679" s="9"/>
    </row>
    <row r="5680" spans="32:37" x14ac:dyDescent="0.3">
      <c r="AF5680" s="8"/>
      <c r="AG5680" s="8"/>
      <c r="AH5680" s="9"/>
      <c r="AI5680" s="8"/>
      <c r="AJ5680" s="8"/>
      <c r="AK5680" s="9"/>
    </row>
    <row r="5681" spans="32:37" x14ac:dyDescent="0.3">
      <c r="AF5681" s="8"/>
      <c r="AG5681" s="8"/>
      <c r="AH5681" s="9"/>
      <c r="AI5681" s="8"/>
      <c r="AJ5681" s="8"/>
      <c r="AK5681" s="9"/>
    </row>
    <row r="5682" spans="32:37" x14ac:dyDescent="0.3">
      <c r="AF5682" s="8"/>
      <c r="AG5682" s="8"/>
      <c r="AH5682" s="9"/>
      <c r="AI5682" s="8"/>
      <c r="AJ5682" s="8"/>
      <c r="AK5682" s="9"/>
    </row>
    <row r="5683" spans="32:37" x14ac:dyDescent="0.3">
      <c r="AF5683" s="8"/>
      <c r="AG5683" s="8"/>
      <c r="AH5683" s="9"/>
      <c r="AI5683" s="8"/>
      <c r="AJ5683" s="8"/>
      <c r="AK5683" s="9"/>
    </row>
    <row r="5684" spans="32:37" x14ac:dyDescent="0.3">
      <c r="AF5684" s="8"/>
      <c r="AG5684" s="8"/>
      <c r="AH5684" s="9"/>
      <c r="AI5684" s="8"/>
      <c r="AJ5684" s="8"/>
      <c r="AK5684" s="9"/>
    </row>
    <row r="5685" spans="32:37" x14ac:dyDescent="0.3">
      <c r="AF5685" s="8"/>
      <c r="AG5685" s="8"/>
      <c r="AH5685" s="9"/>
      <c r="AI5685" s="8"/>
      <c r="AJ5685" s="8"/>
      <c r="AK5685" s="9"/>
    </row>
    <row r="5686" spans="32:37" x14ac:dyDescent="0.3">
      <c r="AF5686" s="8"/>
      <c r="AG5686" s="8"/>
      <c r="AH5686" s="9"/>
      <c r="AI5686" s="8"/>
      <c r="AJ5686" s="8"/>
      <c r="AK5686" s="9"/>
    </row>
    <row r="5687" spans="32:37" x14ac:dyDescent="0.3">
      <c r="AF5687" s="8"/>
      <c r="AG5687" s="8"/>
      <c r="AH5687" s="9"/>
      <c r="AI5687" s="8"/>
      <c r="AJ5687" s="8"/>
      <c r="AK5687" s="9"/>
    </row>
    <row r="5688" spans="32:37" x14ac:dyDescent="0.3">
      <c r="AF5688" s="8"/>
      <c r="AG5688" s="8"/>
      <c r="AH5688" s="9"/>
      <c r="AI5688" s="8"/>
      <c r="AJ5688" s="8"/>
      <c r="AK5688" s="9"/>
    </row>
    <row r="5689" spans="32:37" x14ac:dyDescent="0.3">
      <c r="AF5689" s="8"/>
      <c r="AG5689" s="8"/>
      <c r="AH5689" s="9"/>
      <c r="AI5689" s="8"/>
      <c r="AJ5689" s="8"/>
      <c r="AK5689" s="9"/>
    </row>
    <row r="5690" spans="32:37" x14ac:dyDescent="0.3">
      <c r="AF5690" s="8"/>
      <c r="AG5690" s="8"/>
      <c r="AH5690" s="9"/>
      <c r="AI5690" s="8"/>
      <c r="AJ5690" s="8"/>
      <c r="AK5690" s="9"/>
    </row>
    <row r="5691" spans="32:37" x14ac:dyDescent="0.3">
      <c r="AF5691" s="8"/>
      <c r="AG5691" s="8"/>
      <c r="AH5691" s="9"/>
      <c r="AI5691" s="8"/>
      <c r="AJ5691" s="8"/>
      <c r="AK5691" s="9"/>
    </row>
    <row r="5692" spans="32:37" x14ac:dyDescent="0.3">
      <c r="AF5692" s="8"/>
      <c r="AG5692" s="8"/>
      <c r="AH5692" s="9"/>
      <c r="AI5692" s="8"/>
      <c r="AJ5692" s="8"/>
      <c r="AK5692" s="9"/>
    </row>
    <row r="5693" spans="32:37" x14ac:dyDescent="0.3">
      <c r="AF5693" s="8"/>
      <c r="AG5693" s="8"/>
      <c r="AH5693" s="9"/>
      <c r="AI5693" s="8"/>
      <c r="AJ5693" s="8"/>
      <c r="AK5693" s="9"/>
    </row>
    <row r="5694" spans="32:37" x14ac:dyDescent="0.3">
      <c r="AF5694" s="8"/>
      <c r="AG5694" s="8"/>
      <c r="AH5694" s="9"/>
      <c r="AI5694" s="8"/>
      <c r="AJ5694" s="8"/>
      <c r="AK5694" s="9"/>
    </row>
    <row r="5695" spans="32:37" x14ac:dyDescent="0.3">
      <c r="AF5695" s="8"/>
      <c r="AG5695" s="8"/>
      <c r="AH5695" s="9"/>
      <c r="AI5695" s="8"/>
      <c r="AJ5695" s="8"/>
      <c r="AK5695" s="9"/>
    </row>
    <row r="5696" spans="32:37" x14ac:dyDescent="0.3">
      <c r="AF5696" s="8"/>
      <c r="AG5696" s="8"/>
      <c r="AH5696" s="9"/>
      <c r="AI5696" s="8"/>
      <c r="AJ5696" s="8"/>
      <c r="AK5696" s="9"/>
    </row>
    <row r="5697" spans="32:37" x14ac:dyDescent="0.3">
      <c r="AF5697" s="8"/>
      <c r="AG5697" s="8"/>
      <c r="AH5697" s="9"/>
      <c r="AI5697" s="8"/>
      <c r="AJ5697" s="8"/>
      <c r="AK5697" s="9"/>
    </row>
    <row r="5698" spans="32:37" x14ac:dyDescent="0.3">
      <c r="AF5698" s="8"/>
      <c r="AG5698" s="8"/>
      <c r="AH5698" s="9"/>
      <c r="AI5698" s="8"/>
      <c r="AJ5698" s="8"/>
      <c r="AK5698" s="9"/>
    </row>
    <row r="5699" spans="32:37" x14ac:dyDescent="0.3">
      <c r="AF5699" s="8"/>
      <c r="AG5699" s="8"/>
      <c r="AH5699" s="9"/>
      <c r="AI5699" s="8"/>
      <c r="AJ5699" s="8"/>
      <c r="AK5699" s="9"/>
    </row>
    <row r="5700" spans="32:37" x14ac:dyDescent="0.3">
      <c r="AF5700" s="8"/>
      <c r="AG5700" s="8"/>
      <c r="AH5700" s="9"/>
      <c r="AI5700" s="8"/>
      <c r="AJ5700" s="8"/>
      <c r="AK5700" s="9"/>
    </row>
    <row r="5701" spans="32:37" x14ac:dyDescent="0.3">
      <c r="AF5701" s="8"/>
      <c r="AG5701" s="8"/>
      <c r="AH5701" s="9"/>
      <c r="AI5701" s="8"/>
      <c r="AJ5701" s="8"/>
      <c r="AK5701" s="9"/>
    </row>
    <row r="5702" spans="32:37" x14ac:dyDescent="0.3">
      <c r="AF5702" s="8"/>
      <c r="AG5702" s="8"/>
      <c r="AH5702" s="9"/>
      <c r="AI5702" s="8"/>
      <c r="AJ5702" s="8"/>
      <c r="AK5702" s="9"/>
    </row>
    <row r="5703" spans="32:37" x14ac:dyDescent="0.3">
      <c r="AF5703" s="8"/>
      <c r="AG5703" s="8"/>
      <c r="AH5703" s="9"/>
      <c r="AI5703" s="8"/>
      <c r="AJ5703" s="8"/>
      <c r="AK5703" s="9"/>
    </row>
    <row r="5704" spans="32:37" x14ac:dyDescent="0.3">
      <c r="AF5704" s="8"/>
      <c r="AG5704" s="8"/>
      <c r="AH5704" s="9"/>
      <c r="AI5704" s="8"/>
      <c r="AJ5704" s="8"/>
      <c r="AK5704" s="9"/>
    </row>
    <row r="5705" spans="32:37" x14ac:dyDescent="0.3">
      <c r="AF5705" s="8"/>
      <c r="AG5705" s="8"/>
      <c r="AH5705" s="9"/>
      <c r="AI5705" s="8"/>
      <c r="AJ5705" s="8"/>
      <c r="AK5705" s="9"/>
    </row>
    <row r="5706" spans="32:37" x14ac:dyDescent="0.3">
      <c r="AF5706" s="8"/>
      <c r="AG5706" s="8"/>
      <c r="AH5706" s="9"/>
      <c r="AI5706" s="8"/>
      <c r="AJ5706" s="8"/>
      <c r="AK5706" s="9"/>
    </row>
    <row r="5707" spans="32:37" x14ac:dyDescent="0.3">
      <c r="AF5707" s="8"/>
      <c r="AG5707" s="8"/>
      <c r="AH5707" s="9"/>
      <c r="AI5707" s="8"/>
      <c r="AJ5707" s="8"/>
      <c r="AK5707" s="9"/>
    </row>
    <row r="5708" spans="32:37" x14ac:dyDescent="0.3">
      <c r="AF5708" s="8"/>
      <c r="AG5708" s="8"/>
      <c r="AH5708" s="9"/>
      <c r="AI5708" s="8"/>
      <c r="AJ5708" s="8"/>
      <c r="AK5708" s="9"/>
    </row>
    <row r="5709" spans="32:37" x14ac:dyDescent="0.3">
      <c r="AF5709" s="8"/>
      <c r="AG5709" s="8"/>
      <c r="AH5709" s="9"/>
      <c r="AI5709" s="8"/>
      <c r="AJ5709" s="8"/>
      <c r="AK5709" s="9"/>
    </row>
    <row r="5710" spans="32:37" x14ac:dyDescent="0.3">
      <c r="AF5710" s="8"/>
      <c r="AG5710" s="8"/>
      <c r="AH5710" s="9"/>
      <c r="AI5710" s="8"/>
      <c r="AJ5710" s="8"/>
      <c r="AK5710" s="9"/>
    </row>
    <row r="5711" spans="32:37" x14ac:dyDescent="0.3">
      <c r="AF5711" s="8"/>
      <c r="AG5711" s="8"/>
      <c r="AH5711" s="9"/>
      <c r="AI5711" s="8"/>
      <c r="AJ5711" s="8"/>
      <c r="AK5711" s="9"/>
    </row>
    <row r="5712" spans="32:37" x14ac:dyDescent="0.3">
      <c r="AF5712" s="8"/>
      <c r="AG5712" s="8"/>
      <c r="AH5712" s="9"/>
      <c r="AI5712" s="8"/>
      <c r="AJ5712" s="8"/>
      <c r="AK5712" s="9"/>
    </row>
    <row r="5713" spans="32:37" x14ac:dyDescent="0.3">
      <c r="AF5713" s="8"/>
      <c r="AG5713" s="8"/>
      <c r="AH5713" s="9"/>
      <c r="AI5713" s="8"/>
      <c r="AJ5713" s="8"/>
      <c r="AK5713" s="9"/>
    </row>
    <row r="5714" spans="32:37" x14ac:dyDescent="0.3">
      <c r="AF5714" s="8"/>
      <c r="AG5714" s="8"/>
      <c r="AH5714" s="9"/>
      <c r="AI5714" s="8"/>
      <c r="AJ5714" s="8"/>
      <c r="AK5714" s="9"/>
    </row>
    <row r="5715" spans="32:37" x14ac:dyDescent="0.3">
      <c r="AF5715" s="8"/>
      <c r="AG5715" s="8"/>
      <c r="AH5715" s="9"/>
      <c r="AI5715" s="8"/>
      <c r="AJ5715" s="8"/>
      <c r="AK5715" s="9"/>
    </row>
    <row r="5716" spans="32:37" x14ac:dyDescent="0.3">
      <c r="AF5716" s="8"/>
      <c r="AG5716" s="8"/>
      <c r="AH5716" s="9"/>
      <c r="AI5716" s="8"/>
      <c r="AJ5716" s="8"/>
      <c r="AK5716" s="9"/>
    </row>
    <row r="5717" spans="32:37" x14ac:dyDescent="0.3">
      <c r="AF5717" s="8"/>
      <c r="AG5717" s="8"/>
      <c r="AH5717" s="9"/>
      <c r="AI5717" s="8"/>
      <c r="AJ5717" s="8"/>
      <c r="AK5717" s="9"/>
    </row>
    <row r="5718" spans="32:37" x14ac:dyDescent="0.3">
      <c r="AF5718" s="8"/>
      <c r="AG5718" s="8"/>
      <c r="AH5718" s="9"/>
      <c r="AI5718" s="8"/>
      <c r="AJ5718" s="8"/>
      <c r="AK5718" s="9"/>
    </row>
    <row r="5719" spans="32:37" x14ac:dyDescent="0.3">
      <c r="AF5719" s="8"/>
      <c r="AG5719" s="8"/>
      <c r="AH5719" s="9"/>
      <c r="AI5719" s="8"/>
      <c r="AJ5719" s="8"/>
      <c r="AK5719" s="9"/>
    </row>
    <row r="5720" spans="32:37" x14ac:dyDescent="0.3">
      <c r="AF5720" s="8"/>
      <c r="AG5720" s="8"/>
      <c r="AH5720" s="9"/>
      <c r="AI5720" s="8"/>
      <c r="AJ5720" s="8"/>
      <c r="AK5720" s="9"/>
    </row>
    <row r="5721" spans="32:37" x14ac:dyDescent="0.3">
      <c r="AF5721" s="8"/>
      <c r="AG5721" s="8"/>
      <c r="AH5721" s="9"/>
      <c r="AI5721" s="8"/>
      <c r="AJ5721" s="8"/>
      <c r="AK5721" s="9"/>
    </row>
    <row r="5722" spans="32:37" x14ac:dyDescent="0.3">
      <c r="AF5722" s="8"/>
      <c r="AG5722" s="8"/>
      <c r="AH5722" s="9"/>
      <c r="AI5722" s="8"/>
      <c r="AJ5722" s="8"/>
      <c r="AK5722" s="9"/>
    </row>
    <row r="5723" spans="32:37" x14ac:dyDescent="0.3">
      <c r="AF5723" s="8"/>
      <c r="AG5723" s="8"/>
      <c r="AH5723" s="9"/>
      <c r="AI5723" s="8"/>
      <c r="AJ5723" s="8"/>
      <c r="AK5723" s="9"/>
    </row>
    <row r="5724" spans="32:37" x14ac:dyDescent="0.3">
      <c r="AF5724" s="8"/>
      <c r="AG5724" s="8"/>
      <c r="AH5724" s="9"/>
      <c r="AI5724" s="8"/>
      <c r="AJ5724" s="8"/>
      <c r="AK5724" s="9"/>
    </row>
    <row r="5725" spans="32:37" x14ac:dyDescent="0.3">
      <c r="AF5725" s="8"/>
      <c r="AG5725" s="8"/>
      <c r="AH5725" s="9"/>
      <c r="AI5725" s="8"/>
      <c r="AJ5725" s="8"/>
      <c r="AK5725" s="9"/>
    </row>
    <row r="5726" spans="32:37" x14ac:dyDescent="0.3">
      <c r="AF5726" s="8"/>
      <c r="AG5726" s="8"/>
      <c r="AH5726" s="9"/>
      <c r="AI5726" s="8"/>
      <c r="AJ5726" s="8"/>
      <c r="AK5726" s="9"/>
    </row>
    <row r="5727" spans="32:37" x14ac:dyDescent="0.3">
      <c r="AF5727" s="8"/>
      <c r="AG5727" s="8"/>
      <c r="AH5727" s="9"/>
      <c r="AI5727" s="8"/>
      <c r="AJ5727" s="8"/>
      <c r="AK5727" s="9"/>
    </row>
    <row r="5728" spans="32:37" x14ac:dyDescent="0.3">
      <c r="AF5728" s="8"/>
      <c r="AG5728" s="8"/>
      <c r="AH5728" s="9"/>
      <c r="AI5728" s="8"/>
      <c r="AJ5728" s="8"/>
      <c r="AK5728" s="9"/>
    </row>
    <row r="5729" spans="32:37" x14ac:dyDescent="0.3">
      <c r="AF5729" s="8"/>
      <c r="AG5729" s="8"/>
      <c r="AH5729" s="9"/>
      <c r="AI5729" s="8"/>
      <c r="AJ5729" s="8"/>
      <c r="AK5729" s="9"/>
    </row>
    <row r="5730" spans="32:37" x14ac:dyDescent="0.3">
      <c r="AF5730" s="8"/>
      <c r="AG5730" s="8"/>
      <c r="AH5730" s="9"/>
      <c r="AI5730" s="8"/>
      <c r="AJ5730" s="8"/>
      <c r="AK5730" s="9"/>
    </row>
    <row r="5731" spans="32:37" x14ac:dyDescent="0.3">
      <c r="AF5731" s="8"/>
      <c r="AG5731" s="8"/>
      <c r="AH5731" s="9"/>
      <c r="AI5731" s="8"/>
      <c r="AJ5731" s="8"/>
      <c r="AK5731" s="9"/>
    </row>
    <row r="5732" spans="32:37" x14ac:dyDescent="0.3">
      <c r="AF5732" s="8"/>
      <c r="AG5732" s="8"/>
      <c r="AH5732" s="9"/>
      <c r="AI5732" s="8"/>
      <c r="AJ5732" s="8"/>
      <c r="AK5732" s="9"/>
    </row>
    <row r="5733" spans="32:37" x14ac:dyDescent="0.3">
      <c r="AF5733" s="8"/>
      <c r="AG5733" s="8"/>
      <c r="AH5733" s="9"/>
      <c r="AI5733" s="8"/>
      <c r="AJ5733" s="8"/>
      <c r="AK5733" s="9"/>
    </row>
    <row r="5734" spans="32:37" x14ac:dyDescent="0.3">
      <c r="AF5734" s="8"/>
      <c r="AG5734" s="8"/>
      <c r="AH5734" s="9"/>
      <c r="AI5734" s="8"/>
      <c r="AJ5734" s="8"/>
      <c r="AK5734" s="9"/>
    </row>
    <row r="5735" spans="32:37" x14ac:dyDescent="0.3">
      <c r="AF5735" s="8"/>
      <c r="AG5735" s="8"/>
      <c r="AH5735" s="9"/>
      <c r="AI5735" s="8"/>
      <c r="AJ5735" s="8"/>
      <c r="AK5735" s="9"/>
    </row>
    <row r="5736" spans="32:37" x14ac:dyDescent="0.3">
      <c r="AF5736" s="8"/>
      <c r="AG5736" s="8"/>
      <c r="AH5736" s="9"/>
      <c r="AI5736" s="8"/>
      <c r="AJ5736" s="8"/>
      <c r="AK5736" s="9"/>
    </row>
    <row r="5737" spans="32:37" x14ac:dyDescent="0.3">
      <c r="AF5737" s="8"/>
      <c r="AG5737" s="8"/>
      <c r="AH5737" s="9"/>
      <c r="AI5737" s="8"/>
      <c r="AJ5737" s="8"/>
      <c r="AK5737" s="9"/>
    </row>
    <row r="5738" spans="32:37" x14ac:dyDescent="0.3">
      <c r="AF5738" s="8"/>
      <c r="AG5738" s="8"/>
      <c r="AH5738" s="9"/>
      <c r="AI5738" s="8"/>
      <c r="AJ5738" s="8"/>
      <c r="AK5738" s="9"/>
    </row>
    <row r="5739" spans="32:37" x14ac:dyDescent="0.3">
      <c r="AF5739" s="8"/>
      <c r="AG5739" s="8"/>
      <c r="AH5739" s="9"/>
      <c r="AI5739" s="8"/>
      <c r="AJ5739" s="8"/>
      <c r="AK5739" s="9"/>
    </row>
    <row r="5740" spans="32:37" x14ac:dyDescent="0.3">
      <c r="AF5740" s="8"/>
      <c r="AG5740" s="8"/>
      <c r="AH5740" s="9"/>
      <c r="AI5740" s="8"/>
      <c r="AJ5740" s="8"/>
      <c r="AK5740" s="9"/>
    </row>
    <row r="5741" spans="32:37" x14ac:dyDescent="0.3">
      <c r="AF5741" s="8"/>
      <c r="AG5741" s="8"/>
      <c r="AH5741" s="9"/>
      <c r="AI5741" s="8"/>
      <c r="AJ5741" s="8"/>
      <c r="AK5741" s="9"/>
    </row>
    <row r="5742" spans="32:37" x14ac:dyDescent="0.3">
      <c r="AF5742" s="8"/>
      <c r="AG5742" s="8"/>
      <c r="AH5742" s="9"/>
      <c r="AI5742" s="8"/>
      <c r="AJ5742" s="8"/>
      <c r="AK5742" s="9"/>
    </row>
    <row r="5743" spans="32:37" x14ac:dyDescent="0.3">
      <c r="AF5743" s="8"/>
      <c r="AG5743" s="8"/>
      <c r="AH5743" s="9"/>
      <c r="AI5743" s="8"/>
      <c r="AJ5743" s="8"/>
      <c r="AK5743" s="9"/>
    </row>
    <row r="5744" spans="32:37" x14ac:dyDescent="0.3">
      <c r="AF5744" s="8"/>
      <c r="AG5744" s="8"/>
      <c r="AH5744" s="9"/>
      <c r="AI5744" s="8"/>
      <c r="AJ5744" s="8"/>
      <c r="AK5744" s="9"/>
    </row>
    <row r="5745" spans="32:37" x14ac:dyDescent="0.3">
      <c r="AF5745" s="8"/>
      <c r="AG5745" s="8"/>
      <c r="AH5745" s="9"/>
      <c r="AI5745" s="8"/>
      <c r="AJ5745" s="8"/>
      <c r="AK5745" s="9"/>
    </row>
    <row r="5746" spans="32:37" x14ac:dyDescent="0.3">
      <c r="AF5746" s="8"/>
      <c r="AG5746" s="8"/>
      <c r="AH5746" s="9"/>
      <c r="AI5746" s="8"/>
      <c r="AJ5746" s="8"/>
      <c r="AK5746" s="9"/>
    </row>
    <row r="5747" spans="32:37" x14ac:dyDescent="0.3">
      <c r="AF5747" s="8"/>
      <c r="AG5747" s="8"/>
      <c r="AH5747" s="9"/>
      <c r="AI5747" s="8"/>
      <c r="AJ5747" s="8"/>
      <c r="AK5747" s="9"/>
    </row>
    <row r="5748" spans="32:37" x14ac:dyDescent="0.3">
      <c r="AF5748" s="8"/>
      <c r="AG5748" s="8"/>
      <c r="AH5748" s="9"/>
      <c r="AI5748" s="8"/>
      <c r="AJ5748" s="8"/>
      <c r="AK5748" s="9"/>
    </row>
    <row r="5749" spans="32:37" x14ac:dyDescent="0.3">
      <c r="AF5749" s="8"/>
      <c r="AG5749" s="8"/>
      <c r="AH5749" s="9"/>
      <c r="AI5749" s="8"/>
      <c r="AJ5749" s="8"/>
      <c r="AK5749" s="9"/>
    </row>
    <row r="5750" spans="32:37" x14ac:dyDescent="0.3">
      <c r="AF5750" s="8"/>
      <c r="AG5750" s="8"/>
      <c r="AH5750" s="9"/>
      <c r="AI5750" s="8"/>
      <c r="AJ5750" s="8"/>
      <c r="AK5750" s="9"/>
    </row>
    <row r="5751" spans="32:37" x14ac:dyDescent="0.3">
      <c r="AF5751" s="8"/>
      <c r="AG5751" s="8"/>
      <c r="AH5751" s="9"/>
      <c r="AI5751" s="8"/>
      <c r="AJ5751" s="8"/>
      <c r="AK5751" s="9"/>
    </row>
    <row r="5752" spans="32:37" x14ac:dyDescent="0.3">
      <c r="AF5752" s="8"/>
      <c r="AG5752" s="8"/>
      <c r="AH5752" s="9"/>
      <c r="AI5752" s="8"/>
      <c r="AJ5752" s="8"/>
      <c r="AK5752" s="9"/>
    </row>
    <row r="5753" spans="32:37" x14ac:dyDescent="0.3">
      <c r="AF5753" s="8"/>
      <c r="AG5753" s="8"/>
      <c r="AH5753" s="9"/>
      <c r="AI5753" s="8"/>
      <c r="AJ5753" s="8"/>
      <c r="AK5753" s="9"/>
    </row>
    <row r="5754" spans="32:37" x14ac:dyDescent="0.3">
      <c r="AF5754" s="8"/>
      <c r="AG5754" s="8"/>
      <c r="AH5754" s="9"/>
      <c r="AI5754" s="8"/>
      <c r="AJ5754" s="8"/>
      <c r="AK5754" s="9"/>
    </row>
    <row r="5755" spans="32:37" x14ac:dyDescent="0.3">
      <c r="AF5755" s="8"/>
      <c r="AG5755" s="8"/>
      <c r="AH5755" s="9"/>
      <c r="AI5755" s="8"/>
      <c r="AJ5755" s="8"/>
      <c r="AK5755" s="9"/>
    </row>
    <row r="5756" spans="32:37" x14ac:dyDescent="0.3">
      <c r="AF5756" s="8"/>
      <c r="AG5756" s="8"/>
      <c r="AH5756" s="9"/>
      <c r="AI5756" s="8"/>
      <c r="AJ5756" s="8"/>
      <c r="AK5756" s="9"/>
    </row>
    <row r="5757" spans="32:37" x14ac:dyDescent="0.3">
      <c r="AF5757" s="8"/>
      <c r="AG5757" s="8"/>
      <c r="AH5757" s="9"/>
      <c r="AI5757" s="8"/>
      <c r="AJ5757" s="8"/>
      <c r="AK5757" s="9"/>
    </row>
    <row r="5758" spans="32:37" x14ac:dyDescent="0.3">
      <c r="AF5758" s="8"/>
      <c r="AG5758" s="8"/>
      <c r="AH5758" s="9"/>
      <c r="AI5758" s="8"/>
      <c r="AJ5758" s="8"/>
      <c r="AK5758" s="9"/>
    </row>
    <row r="5759" spans="32:37" x14ac:dyDescent="0.3">
      <c r="AF5759" s="8"/>
      <c r="AG5759" s="8"/>
      <c r="AH5759" s="9"/>
      <c r="AI5759" s="8"/>
      <c r="AJ5759" s="8"/>
      <c r="AK5759" s="9"/>
    </row>
    <row r="5760" spans="32:37" x14ac:dyDescent="0.3">
      <c r="AF5760" s="8"/>
      <c r="AG5760" s="8"/>
      <c r="AH5760" s="9"/>
      <c r="AI5760" s="8"/>
      <c r="AJ5760" s="8"/>
      <c r="AK5760" s="9"/>
    </row>
    <row r="5761" spans="32:37" x14ac:dyDescent="0.3">
      <c r="AF5761" s="8"/>
      <c r="AG5761" s="8"/>
      <c r="AH5761" s="9"/>
      <c r="AI5761" s="8"/>
      <c r="AJ5761" s="8"/>
      <c r="AK5761" s="9"/>
    </row>
    <row r="5762" spans="32:37" x14ac:dyDescent="0.3">
      <c r="AF5762" s="8"/>
      <c r="AG5762" s="8"/>
      <c r="AH5762" s="9"/>
      <c r="AI5762" s="8"/>
      <c r="AJ5762" s="8"/>
      <c r="AK5762" s="9"/>
    </row>
    <row r="5763" spans="32:37" x14ac:dyDescent="0.3">
      <c r="AF5763" s="8"/>
      <c r="AG5763" s="8"/>
      <c r="AH5763" s="9"/>
      <c r="AI5763" s="8"/>
      <c r="AJ5763" s="8"/>
      <c r="AK5763" s="9"/>
    </row>
    <row r="5764" spans="32:37" x14ac:dyDescent="0.3">
      <c r="AF5764" s="8"/>
      <c r="AG5764" s="8"/>
      <c r="AH5764" s="9"/>
      <c r="AI5764" s="8"/>
      <c r="AJ5764" s="8"/>
      <c r="AK5764" s="9"/>
    </row>
    <row r="5765" spans="32:37" x14ac:dyDescent="0.3">
      <c r="AF5765" s="8"/>
      <c r="AG5765" s="8"/>
      <c r="AH5765" s="9"/>
      <c r="AI5765" s="8"/>
      <c r="AJ5765" s="8"/>
      <c r="AK5765" s="9"/>
    </row>
    <row r="5766" spans="32:37" x14ac:dyDescent="0.3">
      <c r="AF5766" s="8"/>
      <c r="AG5766" s="8"/>
      <c r="AH5766" s="9"/>
      <c r="AI5766" s="8"/>
      <c r="AJ5766" s="8"/>
      <c r="AK5766" s="9"/>
    </row>
    <row r="5767" spans="32:37" x14ac:dyDescent="0.3">
      <c r="AF5767" s="8"/>
      <c r="AG5767" s="8"/>
      <c r="AH5767" s="9"/>
      <c r="AI5767" s="8"/>
      <c r="AJ5767" s="8"/>
      <c r="AK5767" s="9"/>
    </row>
    <row r="5768" spans="32:37" x14ac:dyDescent="0.3">
      <c r="AF5768" s="8"/>
      <c r="AG5768" s="8"/>
      <c r="AH5768" s="9"/>
      <c r="AI5768" s="8"/>
      <c r="AJ5768" s="8"/>
      <c r="AK5768" s="9"/>
    </row>
    <row r="5769" spans="32:37" x14ac:dyDescent="0.3">
      <c r="AF5769" s="8"/>
      <c r="AG5769" s="8"/>
      <c r="AH5769" s="9"/>
      <c r="AI5769" s="8"/>
      <c r="AJ5769" s="8"/>
      <c r="AK5769" s="9"/>
    </row>
    <row r="5770" spans="32:37" x14ac:dyDescent="0.3">
      <c r="AF5770" s="8"/>
      <c r="AG5770" s="8"/>
      <c r="AH5770" s="9"/>
      <c r="AI5770" s="8"/>
      <c r="AJ5770" s="8"/>
      <c r="AK5770" s="9"/>
    </row>
    <row r="5771" spans="32:37" x14ac:dyDescent="0.3">
      <c r="AF5771" s="8"/>
      <c r="AG5771" s="8"/>
      <c r="AH5771" s="9"/>
      <c r="AI5771" s="8"/>
      <c r="AJ5771" s="8"/>
      <c r="AK5771" s="9"/>
    </row>
    <row r="5772" spans="32:37" x14ac:dyDescent="0.3">
      <c r="AF5772" s="8"/>
      <c r="AG5772" s="8"/>
      <c r="AH5772" s="9"/>
      <c r="AI5772" s="8"/>
      <c r="AJ5772" s="8"/>
      <c r="AK5772" s="9"/>
    </row>
    <row r="5773" spans="32:37" x14ac:dyDescent="0.3">
      <c r="AF5773" s="8"/>
      <c r="AG5773" s="8"/>
      <c r="AH5773" s="9"/>
      <c r="AI5773" s="8"/>
      <c r="AJ5773" s="8"/>
      <c r="AK5773" s="9"/>
    </row>
    <row r="5774" spans="32:37" x14ac:dyDescent="0.3">
      <c r="AF5774" s="8"/>
      <c r="AG5774" s="8"/>
      <c r="AH5774" s="9"/>
      <c r="AI5774" s="8"/>
      <c r="AJ5774" s="8"/>
      <c r="AK5774" s="9"/>
    </row>
    <row r="5775" spans="32:37" x14ac:dyDescent="0.3">
      <c r="AF5775" s="8"/>
      <c r="AG5775" s="8"/>
      <c r="AH5775" s="9"/>
      <c r="AI5775" s="8"/>
      <c r="AJ5775" s="8"/>
      <c r="AK5775" s="9"/>
    </row>
    <row r="5776" spans="32:37" x14ac:dyDescent="0.3">
      <c r="AF5776" s="8"/>
      <c r="AG5776" s="8"/>
      <c r="AH5776" s="9"/>
      <c r="AI5776" s="8"/>
      <c r="AJ5776" s="8"/>
      <c r="AK5776" s="9"/>
    </row>
    <row r="5777" spans="32:37" x14ac:dyDescent="0.3">
      <c r="AF5777" s="8"/>
      <c r="AG5777" s="8"/>
      <c r="AH5777" s="9"/>
      <c r="AI5777" s="8"/>
      <c r="AJ5777" s="8"/>
      <c r="AK5777" s="9"/>
    </row>
    <row r="5778" spans="32:37" x14ac:dyDescent="0.3">
      <c r="AF5778" s="8"/>
      <c r="AG5778" s="8"/>
      <c r="AH5778" s="9"/>
      <c r="AI5778" s="8"/>
      <c r="AJ5778" s="8"/>
      <c r="AK5778" s="9"/>
    </row>
    <row r="5779" spans="32:37" x14ac:dyDescent="0.3">
      <c r="AF5779" s="8"/>
      <c r="AG5779" s="8"/>
      <c r="AH5779" s="9"/>
      <c r="AI5779" s="8"/>
      <c r="AJ5779" s="8"/>
      <c r="AK5779" s="9"/>
    </row>
    <row r="5780" spans="32:37" x14ac:dyDescent="0.3">
      <c r="AF5780" s="8"/>
      <c r="AG5780" s="8"/>
      <c r="AH5780" s="9"/>
      <c r="AI5780" s="8"/>
      <c r="AJ5780" s="8"/>
      <c r="AK5780" s="9"/>
    </row>
    <row r="5781" spans="32:37" x14ac:dyDescent="0.3">
      <c r="AF5781" s="8"/>
      <c r="AG5781" s="8"/>
      <c r="AH5781" s="9"/>
      <c r="AI5781" s="8"/>
      <c r="AJ5781" s="8"/>
      <c r="AK5781" s="9"/>
    </row>
    <row r="5782" spans="32:37" x14ac:dyDescent="0.3">
      <c r="AF5782" s="8"/>
      <c r="AG5782" s="8"/>
      <c r="AH5782" s="9"/>
      <c r="AI5782" s="8"/>
      <c r="AJ5782" s="8"/>
      <c r="AK5782" s="9"/>
    </row>
    <row r="5783" spans="32:37" x14ac:dyDescent="0.3">
      <c r="AF5783" s="8"/>
      <c r="AG5783" s="8"/>
      <c r="AH5783" s="9"/>
      <c r="AI5783" s="8"/>
      <c r="AJ5783" s="8"/>
      <c r="AK5783" s="9"/>
    </row>
    <row r="5784" spans="32:37" x14ac:dyDescent="0.3">
      <c r="AF5784" s="8"/>
      <c r="AG5784" s="8"/>
      <c r="AH5784" s="9"/>
      <c r="AI5784" s="8"/>
      <c r="AJ5784" s="8"/>
      <c r="AK5784" s="9"/>
    </row>
    <row r="5785" spans="32:37" x14ac:dyDescent="0.3">
      <c r="AF5785" s="8"/>
      <c r="AG5785" s="8"/>
      <c r="AH5785" s="9"/>
      <c r="AI5785" s="8"/>
      <c r="AJ5785" s="8"/>
      <c r="AK5785" s="9"/>
    </row>
    <row r="5786" spans="32:37" x14ac:dyDescent="0.3">
      <c r="AF5786" s="8"/>
      <c r="AG5786" s="8"/>
      <c r="AH5786" s="9"/>
      <c r="AI5786" s="8"/>
      <c r="AJ5786" s="8"/>
      <c r="AK5786" s="9"/>
    </row>
    <row r="5787" spans="32:37" x14ac:dyDescent="0.3">
      <c r="AF5787" s="8"/>
      <c r="AG5787" s="8"/>
      <c r="AH5787" s="9"/>
      <c r="AI5787" s="8"/>
      <c r="AJ5787" s="8"/>
      <c r="AK5787" s="9"/>
    </row>
    <row r="5788" spans="32:37" x14ac:dyDescent="0.3">
      <c r="AF5788" s="8"/>
      <c r="AG5788" s="8"/>
      <c r="AH5788" s="9"/>
      <c r="AI5788" s="8"/>
      <c r="AJ5788" s="8"/>
      <c r="AK5788" s="9"/>
    </row>
    <row r="5789" spans="32:37" x14ac:dyDescent="0.3">
      <c r="AF5789" s="8"/>
      <c r="AG5789" s="8"/>
      <c r="AH5789" s="9"/>
      <c r="AI5789" s="8"/>
      <c r="AJ5789" s="8"/>
      <c r="AK5789" s="9"/>
    </row>
    <row r="5790" spans="32:37" x14ac:dyDescent="0.3">
      <c r="AF5790" s="8"/>
      <c r="AG5790" s="8"/>
      <c r="AH5790" s="9"/>
      <c r="AI5790" s="8"/>
      <c r="AJ5790" s="8"/>
      <c r="AK5790" s="9"/>
    </row>
    <row r="5791" spans="32:37" x14ac:dyDescent="0.3">
      <c r="AF5791" s="8"/>
      <c r="AG5791" s="8"/>
      <c r="AH5791" s="9"/>
      <c r="AI5791" s="8"/>
      <c r="AJ5791" s="8"/>
      <c r="AK5791" s="9"/>
    </row>
    <row r="5792" spans="32:37" x14ac:dyDescent="0.3">
      <c r="AF5792" s="8"/>
      <c r="AG5792" s="8"/>
      <c r="AH5792" s="9"/>
      <c r="AI5792" s="8"/>
      <c r="AJ5792" s="8"/>
      <c r="AK5792" s="9"/>
    </row>
    <row r="5793" spans="32:37" x14ac:dyDescent="0.3">
      <c r="AF5793" s="8"/>
      <c r="AG5793" s="8"/>
      <c r="AH5793" s="9"/>
      <c r="AI5793" s="8"/>
      <c r="AJ5793" s="8"/>
      <c r="AK5793" s="9"/>
    </row>
    <row r="5794" spans="32:37" x14ac:dyDescent="0.3">
      <c r="AF5794" s="8"/>
      <c r="AG5794" s="8"/>
      <c r="AH5794" s="9"/>
      <c r="AI5794" s="8"/>
      <c r="AJ5794" s="8"/>
      <c r="AK5794" s="9"/>
    </row>
    <row r="5795" spans="32:37" x14ac:dyDescent="0.3">
      <c r="AF5795" s="8"/>
      <c r="AG5795" s="8"/>
      <c r="AH5795" s="9"/>
      <c r="AI5795" s="8"/>
      <c r="AJ5795" s="8"/>
      <c r="AK5795" s="9"/>
    </row>
    <row r="5796" spans="32:37" x14ac:dyDescent="0.3">
      <c r="AF5796" s="8"/>
      <c r="AG5796" s="8"/>
      <c r="AH5796" s="9"/>
      <c r="AI5796" s="8"/>
      <c r="AJ5796" s="8"/>
      <c r="AK5796" s="9"/>
    </row>
    <row r="5797" spans="32:37" x14ac:dyDescent="0.3">
      <c r="AF5797" s="8"/>
      <c r="AG5797" s="8"/>
      <c r="AH5797" s="9"/>
      <c r="AI5797" s="8"/>
      <c r="AJ5797" s="8"/>
      <c r="AK5797" s="9"/>
    </row>
    <row r="5798" spans="32:37" x14ac:dyDescent="0.3">
      <c r="AF5798" s="8"/>
      <c r="AG5798" s="8"/>
      <c r="AH5798" s="9"/>
      <c r="AI5798" s="8"/>
      <c r="AJ5798" s="8"/>
      <c r="AK5798" s="9"/>
    </row>
    <row r="5799" spans="32:37" x14ac:dyDescent="0.3">
      <c r="AF5799" s="8"/>
      <c r="AG5799" s="8"/>
      <c r="AH5799" s="9"/>
      <c r="AI5799" s="8"/>
      <c r="AJ5799" s="8"/>
      <c r="AK5799" s="9"/>
    </row>
    <row r="5800" spans="32:37" x14ac:dyDescent="0.3">
      <c r="AF5800" s="8"/>
      <c r="AG5800" s="8"/>
      <c r="AH5800" s="9"/>
      <c r="AI5800" s="8"/>
      <c r="AJ5800" s="8"/>
      <c r="AK5800" s="9"/>
    </row>
    <row r="5801" spans="32:37" x14ac:dyDescent="0.3">
      <c r="AF5801" s="8"/>
      <c r="AG5801" s="8"/>
      <c r="AH5801" s="9"/>
      <c r="AI5801" s="8"/>
      <c r="AJ5801" s="8"/>
      <c r="AK5801" s="9"/>
    </row>
    <row r="5802" spans="32:37" x14ac:dyDescent="0.3">
      <c r="AF5802" s="8"/>
      <c r="AG5802" s="8"/>
      <c r="AH5802" s="9"/>
      <c r="AI5802" s="8"/>
      <c r="AJ5802" s="8"/>
      <c r="AK5802" s="9"/>
    </row>
    <row r="5803" spans="32:37" x14ac:dyDescent="0.3">
      <c r="AF5803" s="8"/>
      <c r="AG5803" s="8"/>
      <c r="AH5803" s="9"/>
      <c r="AI5803" s="8"/>
      <c r="AJ5803" s="8"/>
      <c r="AK5803" s="9"/>
    </row>
    <row r="5804" spans="32:37" x14ac:dyDescent="0.3">
      <c r="AF5804" s="8"/>
      <c r="AG5804" s="8"/>
      <c r="AH5804" s="9"/>
      <c r="AI5804" s="8"/>
      <c r="AJ5804" s="8"/>
      <c r="AK5804" s="9"/>
    </row>
    <row r="5805" spans="32:37" x14ac:dyDescent="0.3">
      <c r="AF5805" s="8"/>
      <c r="AG5805" s="8"/>
      <c r="AH5805" s="9"/>
      <c r="AI5805" s="8"/>
      <c r="AJ5805" s="8"/>
      <c r="AK5805" s="9"/>
    </row>
    <row r="5806" spans="32:37" x14ac:dyDescent="0.3">
      <c r="AF5806" s="8"/>
      <c r="AG5806" s="8"/>
      <c r="AH5806" s="9"/>
      <c r="AI5806" s="8"/>
      <c r="AJ5806" s="8"/>
      <c r="AK5806" s="9"/>
    </row>
    <row r="5807" spans="32:37" x14ac:dyDescent="0.3">
      <c r="AF5807" s="8"/>
      <c r="AG5807" s="8"/>
      <c r="AH5807" s="9"/>
      <c r="AI5807" s="8"/>
      <c r="AJ5807" s="8"/>
      <c r="AK5807" s="9"/>
    </row>
    <row r="5808" spans="32:37" x14ac:dyDescent="0.3">
      <c r="AF5808" s="8"/>
      <c r="AG5808" s="8"/>
      <c r="AH5808" s="9"/>
      <c r="AI5808" s="8"/>
      <c r="AJ5808" s="8"/>
      <c r="AK5808" s="9"/>
    </row>
    <row r="5809" spans="32:37" x14ac:dyDescent="0.3">
      <c r="AF5809" s="8"/>
      <c r="AG5809" s="8"/>
      <c r="AH5809" s="9"/>
      <c r="AI5809" s="8"/>
      <c r="AJ5809" s="8"/>
      <c r="AK5809" s="9"/>
    </row>
    <row r="5810" spans="32:37" x14ac:dyDescent="0.3">
      <c r="AF5810" s="8"/>
      <c r="AG5810" s="8"/>
      <c r="AH5810" s="9"/>
      <c r="AI5810" s="8"/>
      <c r="AJ5810" s="8"/>
      <c r="AK5810" s="9"/>
    </row>
    <row r="5811" spans="32:37" x14ac:dyDescent="0.3">
      <c r="AF5811" s="8"/>
      <c r="AG5811" s="8"/>
      <c r="AH5811" s="9"/>
      <c r="AI5811" s="8"/>
      <c r="AJ5811" s="8"/>
      <c r="AK5811" s="9"/>
    </row>
    <row r="5812" spans="32:37" x14ac:dyDescent="0.3">
      <c r="AF5812" s="8"/>
      <c r="AG5812" s="8"/>
      <c r="AH5812" s="9"/>
      <c r="AI5812" s="8"/>
      <c r="AJ5812" s="8"/>
      <c r="AK5812" s="9"/>
    </row>
    <row r="5813" spans="32:37" x14ac:dyDescent="0.3">
      <c r="AF5813" s="8"/>
      <c r="AG5813" s="8"/>
      <c r="AH5813" s="9"/>
      <c r="AI5813" s="8"/>
      <c r="AJ5813" s="8"/>
      <c r="AK5813" s="9"/>
    </row>
    <row r="5814" spans="32:37" x14ac:dyDescent="0.3">
      <c r="AF5814" s="8"/>
      <c r="AG5814" s="8"/>
      <c r="AH5814" s="9"/>
      <c r="AI5814" s="8"/>
      <c r="AJ5814" s="8"/>
      <c r="AK5814" s="9"/>
    </row>
    <row r="5815" spans="32:37" x14ac:dyDescent="0.3">
      <c r="AF5815" s="8"/>
      <c r="AG5815" s="8"/>
      <c r="AH5815" s="9"/>
      <c r="AI5815" s="8"/>
      <c r="AJ5815" s="8"/>
      <c r="AK5815" s="9"/>
    </row>
    <row r="5816" spans="32:37" x14ac:dyDescent="0.3">
      <c r="AF5816" s="8"/>
      <c r="AG5816" s="8"/>
      <c r="AH5816" s="9"/>
      <c r="AI5816" s="8"/>
      <c r="AJ5816" s="8"/>
      <c r="AK5816" s="9"/>
    </row>
    <row r="5817" spans="32:37" x14ac:dyDescent="0.3">
      <c r="AF5817" s="8"/>
      <c r="AG5817" s="8"/>
      <c r="AH5817" s="9"/>
      <c r="AI5817" s="8"/>
      <c r="AJ5817" s="8"/>
      <c r="AK5817" s="9"/>
    </row>
    <row r="5818" spans="32:37" x14ac:dyDescent="0.3">
      <c r="AF5818" s="8"/>
      <c r="AG5818" s="8"/>
      <c r="AH5818" s="9"/>
      <c r="AI5818" s="8"/>
      <c r="AJ5818" s="8"/>
      <c r="AK5818" s="9"/>
    </row>
    <row r="5819" spans="32:37" x14ac:dyDescent="0.3">
      <c r="AF5819" s="8"/>
      <c r="AG5819" s="8"/>
      <c r="AH5819" s="9"/>
      <c r="AI5819" s="8"/>
      <c r="AJ5819" s="8"/>
      <c r="AK5819" s="9"/>
    </row>
    <row r="5820" spans="32:37" x14ac:dyDescent="0.3">
      <c r="AF5820" s="8"/>
      <c r="AG5820" s="8"/>
      <c r="AH5820" s="9"/>
      <c r="AI5820" s="8"/>
      <c r="AJ5820" s="8"/>
      <c r="AK5820" s="9"/>
    </row>
    <row r="5821" spans="32:37" x14ac:dyDescent="0.3">
      <c r="AF5821" s="8"/>
      <c r="AG5821" s="8"/>
      <c r="AH5821" s="9"/>
      <c r="AI5821" s="8"/>
      <c r="AJ5821" s="8"/>
      <c r="AK5821" s="9"/>
    </row>
    <row r="5822" spans="32:37" x14ac:dyDescent="0.3">
      <c r="AF5822" s="8"/>
      <c r="AG5822" s="8"/>
      <c r="AH5822" s="9"/>
      <c r="AI5822" s="8"/>
      <c r="AJ5822" s="8"/>
      <c r="AK5822" s="9"/>
    </row>
    <row r="5823" spans="32:37" x14ac:dyDescent="0.3">
      <c r="AF5823" s="8"/>
      <c r="AG5823" s="8"/>
      <c r="AH5823" s="9"/>
      <c r="AI5823" s="8"/>
      <c r="AJ5823" s="8"/>
      <c r="AK5823" s="9"/>
    </row>
    <row r="5824" spans="32:37" x14ac:dyDescent="0.3">
      <c r="AF5824" s="8"/>
      <c r="AG5824" s="8"/>
      <c r="AH5824" s="9"/>
      <c r="AI5824" s="8"/>
      <c r="AJ5824" s="8"/>
      <c r="AK5824" s="9"/>
    </row>
    <row r="5825" spans="32:37" x14ac:dyDescent="0.3">
      <c r="AF5825" s="8"/>
      <c r="AG5825" s="8"/>
      <c r="AH5825" s="9"/>
      <c r="AI5825" s="8"/>
      <c r="AJ5825" s="8"/>
      <c r="AK5825" s="9"/>
    </row>
    <row r="5826" spans="32:37" x14ac:dyDescent="0.3">
      <c r="AF5826" s="8"/>
      <c r="AG5826" s="8"/>
      <c r="AH5826" s="9"/>
      <c r="AI5826" s="8"/>
      <c r="AJ5826" s="8"/>
      <c r="AK5826" s="9"/>
    </row>
    <row r="5827" spans="32:37" x14ac:dyDescent="0.3">
      <c r="AF5827" s="8"/>
      <c r="AG5827" s="8"/>
      <c r="AH5827" s="9"/>
      <c r="AI5827" s="8"/>
      <c r="AJ5827" s="8"/>
      <c r="AK5827" s="9"/>
    </row>
    <row r="5828" spans="32:37" x14ac:dyDescent="0.3">
      <c r="AF5828" s="8"/>
      <c r="AG5828" s="8"/>
      <c r="AH5828" s="9"/>
      <c r="AI5828" s="8"/>
      <c r="AJ5828" s="8"/>
      <c r="AK5828" s="9"/>
    </row>
    <row r="5829" spans="32:37" x14ac:dyDescent="0.3">
      <c r="AF5829" s="8"/>
      <c r="AG5829" s="8"/>
      <c r="AH5829" s="9"/>
      <c r="AI5829" s="8"/>
      <c r="AJ5829" s="8"/>
      <c r="AK5829" s="9"/>
    </row>
    <row r="5830" spans="32:37" x14ac:dyDescent="0.3">
      <c r="AF5830" s="8"/>
      <c r="AG5830" s="8"/>
      <c r="AH5830" s="9"/>
      <c r="AI5830" s="8"/>
      <c r="AJ5830" s="8"/>
      <c r="AK5830" s="9"/>
    </row>
    <row r="5831" spans="32:37" x14ac:dyDescent="0.3">
      <c r="AF5831" s="8"/>
      <c r="AG5831" s="8"/>
      <c r="AH5831" s="9"/>
      <c r="AI5831" s="8"/>
      <c r="AJ5831" s="8"/>
      <c r="AK5831" s="9"/>
    </row>
    <row r="5832" spans="32:37" x14ac:dyDescent="0.3">
      <c r="AF5832" s="8"/>
      <c r="AG5832" s="8"/>
      <c r="AH5832" s="9"/>
      <c r="AI5832" s="8"/>
      <c r="AJ5832" s="8"/>
      <c r="AK5832" s="9"/>
    </row>
    <row r="5833" spans="32:37" x14ac:dyDescent="0.3">
      <c r="AF5833" s="8"/>
      <c r="AG5833" s="8"/>
      <c r="AH5833" s="9"/>
      <c r="AI5833" s="8"/>
      <c r="AJ5833" s="8"/>
      <c r="AK5833" s="9"/>
    </row>
    <row r="5834" spans="32:37" x14ac:dyDescent="0.3">
      <c r="AF5834" s="8"/>
      <c r="AG5834" s="8"/>
      <c r="AH5834" s="9"/>
      <c r="AI5834" s="8"/>
      <c r="AJ5834" s="8"/>
      <c r="AK5834" s="9"/>
    </row>
    <row r="5835" spans="32:37" x14ac:dyDescent="0.3">
      <c r="AF5835" s="8"/>
      <c r="AG5835" s="8"/>
      <c r="AH5835" s="9"/>
      <c r="AI5835" s="8"/>
      <c r="AJ5835" s="8"/>
      <c r="AK5835" s="9"/>
    </row>
    <row r="5836" spans="32:37" x14ac:dyDescent="0.3">
      <c r="AF5836" s="8"/>
      <c r="AG5836" s="8"/>
      <c r="AH5836" s="9"/>
      <c r="AI5836" s="8"/>
      <c r="AJ5836" s="8"/>
      <c r="AK5836" s="9"/>
    </row>
    <row r="5837" spans="32:37" x14ac:dyDescent="0.3">
      <c r="AF5837" s="8"/>
      <c r="AG5837" s="8"/>
      <c r="AH5837" s="9"/>
      <c r="AI5837" s="8"/>
      <c r="AJ5837" s="8"/>
      <c r="AK5837" s="9"/>
    </row>
    <row r="5838" spans="32:37" x14ac:dyDescent="0.3">
      <c r="AF5838" s="8"/>
      <c r="AG5838" s="8"/>
      <c r="AH5838" s="9"/>
      <c r="AI5838" s="8"/>
      <c r="AJ5838" s="8"/>
      <c r="AK5838" s="9"/>
    </row>
    <row r="5839" spans="32:37" x14ac:dyDescent="0.3">
      <c r="AF5839" s="8"/>
      <c r="AG5839" s="8"/>
      <c r="AH5839" s="9"/>
      <c r="AI5839" s="8"/>
      <c r="AJ5839" s="8"/>
      <c r="AK5839" s="9"/>
    </row>
    <row r="5840" spans="32:37" x14ac:dyDescent="0.3">
      <c r="AF5840" s="8"/>
      <c r="AG5840" s="8"/>
      <c r="AH5840" s="9"/>
      <c r="AI5840" s="8"/>
      <c r="AJ5840" s="8"/>
      <c r="AK5840" s="9"/>
    </row>
    <row r="5841" spans="32:37" x14ac:dyDescent="0.3">
      <c r="AF5841" s="8"/>
      <c r="AG5841" s="8"/>
      <c r="AH5841" s="9"/>
      <c r="AI5841" s="8"/>
      <c r="AJ5841" s="8"/>
      <c r="AK5841" s="9"/>
    </row>
    <row r="5842" spans="32:37" x14ac:dyDescent="0.3">
      <c r="AF5842" s="8"/>
      <c r="AG5842" s="8"/>
      <c r="AH5842" s="9"/>
      <c r="AI5842" s="8"/>
      <c r="AJ5842" s="8"/>
      <c r="AK5842" s="9"/>
    </row>
    <row r="5843" spans="32:37" x14ac:dyDescent="0.3">
      <c r="AF5843" s="8"/>
      <c r="AG5843" s="8"/>
      <c r="AH5843" s="9"/>
      <c r="AI5843" s="8"/>
      <c r="AJ5843" s="8"/>
      <c r="AK5843" s="9"/>
    </row>
    <row r="5844" spans="32:37" x14ac:dyDescent="0.3">
      <c r="AF5844" s="8"/>
      <c r="AG5844" s="8"/>
      <c r="AH5844" s="9"/>
      <c r="AI5844" s="8"/>
      <c r="AJ5844" s="8"/>
      <c r="AK5844" s="9"/>
    </row>
    <row r="5845" spans="32:37" x14ac:dyDescent="0.3">
      <c r="AF5845" s="8"/>
      <c r="AG5845" s="8"/>
      <c r="AH5845" s="9"/>
      <c r="AI5845" s="8"/>
      <c r="AJ5845" s="8"/>
      <c r="AK5845" s="9"/>
    </row>
    <row r="5846" spans="32:37" x14ac:dyDescent="0.3">
      <c r="AF5846" s="8"/>
      <c r="AG5846" s="8"/>
      <c r="AH5846" s="9"/>
      <c r="AI5846" s="8"/>
      <c r="AJ5846" s="8"/>
      <c r="AK5846" s="9"/>
    </row>
    <row r="5847" spans="32:37" x14ac:dyDescent="0.3">
      <c r="AF5847" s="8"/>
      <c r="AG5847" s="8"/>
      <c r="AH5847" s="9"/>
      <c r="AI5847" s="8"/>
      <c r="AJ5847" s="8"/>
      <c r="AK5847" s="9"/>
    </row>
    <row r="5848" spans="32:37" x14ac:dyDescent="0.3">
      <c r="AF5848" s="8"/>
      <c r="AG5848" s="8"/>
      <c r="AH5848" s="9"/>
      <c r="AI5848" s="8"/>
      <c r="AJ5848" s="8"/>
      <c r="AK5848" s="9"/>
    </row>
    <row r="5849" spans="32:37" x14ac:dyDescent="0.3">
      <c r="AF5849" s="8"/>
      <c r="AG5849" s="8"/>
      <c r="AH5849" s="9"/>
      <c r="AI5849" s="8"/>
      <c r="AJ5849" s="8"/>
      <c r="AK5849" s="9"/>
    </row>
    <row r="5850" spans="32:37" x14ac:dyDescent="0.3">
      <c r="AF5850" s="8"/>
      <c r="AG5850" s="8"/>
      <c r="AH5850" s="9"/>
      <c r="AI5850" s="8"/>
      <c r="AJ5850" s="8"/>
      <c r="AK5850" s="9"/>
    </row>
    <row r="5851" spans="32:37" x14ac:dyDescent="0.3">
      <c r="AF5851" s="8"/>
      <c r="AG5851" s="8"/>
      <c r="AH5851" s="9"/>
      <c r="AI5851" s="8"/>
      <c r="AJ5851" s="8"/>
      <c r="AK5851" s="9"/>
    </row>
    <row r="5852" spans="32:37" x14ac:dyDescent="0.3">
      <c r="AF5852" s="8"/>
      <c r="AG5852" s="8"/>
      <c r="AH5852" s="9"/>
      <c r="AI5852" s="8"/>
      <c r="AJ5852" s="8"/>
      <c r="AK5852" s="9"/>
    </row>
    <row r="5853" spans="32:37" x14ac:dyDescent="0.3">
      <c r="AF5853" s="8"/>
      <c r="AG5853" s="8"/>
      <c r="AH5853" s="9"/>
      <c r="AI5853" s="8"/>
      <c r="AJ5853" s="8"/>
      <c r="AK5853" s="9"/>
    </row>
    <row r="5854" spans="32:37" x14ac:dyDescent="0.3">
      <c r="AF5854" s="8"/>
      <c r="AG5854" s="8"/>
      <c r="AH5854" s="9"/>
      <c r="AI5854" s="8"/>
      <c r="AJ5854" s="8"/>
      <c r="AK5854" s="9"/>
    </row>
    <row r="5855" spans="32:37" x14ac:dyDescent="0.3">
      <c r="AF5855" s="8"/>
      <c r="AG5855" s="8"/>
      <c r="AH5855" s="9"/>
      <c r="AI5855" s="8"/>
      <c r="AJ5855" s="8"/>
      <c r="AK5855" s="9"/>
    </row>
    <row r="5856" spans="32:37" x14ac:dyDescent="0.3">
      <c r="AF5856" s="8"/>
      <c r="AG5856" s="8"/>
      <c r="AH5856" s="9"/>
      <c r="AI5856" s="8"/>
      <c r="AJ5856" s="8"/>
      <c r="AK5856" s="9"/>
    </row>
    <row r="5857" spans="32:37" x14ac:dyDescent="0.3">
      <c r="AF5857" s="8"/>
      <c r="AG5857" s="8"/>
      <c r="AH5857" s="9"/>
      <c r="AI5857" s="8"/>
      <c r="AJ5857" s="8"/>
      <c r="AK5857" s="9"/>
    </row>
    <row r="5858" spans="32:37" x14ac:dyDescent="0.3">
      <c r="AF5858" s="8"/>
      <c r="AG5858" s="8"/>
      <c r="AH5858" s="9"/>
      <c r="AI5858" s="8"/>
      <c r="AJ5858" s="8"/>
      <c r="AK5858" s="9"/>
    </row>
    <row r="5859" spans="32:37" x14ac:dyDescent="0.3">
      <c r="AF5859" s="8"/>
      <c r="AG5859" s="8"/>
      <c r="AH5859" s="9"/>
      <c r="AI5859" s="8"/>
      <c r="AJ5859" s="8"/>
      <c r="AK5859" s="9"/>
    </row>
    <row r="5860" spans="32:37" x14ac:dyDescent="0.3">
      <c r="AF5860" s="8"/>
      <c r="AG5860" s="8"/>
      <c r="AH5860" s="9"/>
      <c r="AI5860" s="8"/>
      <c r="AJ5860" s="8"/>
      <c r="AK5860" s="9"/>
    </row>
    <row r="5861" spans="32:37" x14ac:dyDescent="0.3">
      <c r="AF5861" s="8"/>
      <c r="AG5861" s="8"/>
      <c r="AH5861" s="9"/>
      <c r="AI5861" s="8"/>
      <c r="AJ5861" s="8"/>
      <c r="AK5861" s="9"/>
    </row>
    <row r="5862" spans="32:37" x14ac:dyDescent="0.3">
      <c r="AF5862" s="8"/>
      <c r="AG5862" s="8"/>
      <c r="AH5862" s="9"/>
      <c r="AI5862" s="8"/>
      <c r="AJ5862" s="8"/>
      <c r="AK5862" s="9"/>
    </row>
    <row r="5863" spans="32:37" x14ac:dyDescent="0.3">
      <c r="AF5863" s="8"/>
      <c r="AG5863" s="8"/>
      <c r="AH5863" s="9"/>
      <c r="AI5863" s="8"/>
      <c r="AJ5863" s="8"/>
      <c r="AK5863" s="9"/>
    </row>
    <row r="5864" spans="32:37" x14ac:dyDescent="0.3">
      <c r="AF5864" s="8"/>
      <c r="AG5864" s="8"/>
      <c r="AH5864" s="9"/>
      <c r="AI5864" s="8"/>
      <c r="AJ5864" s="8"/>
      <c r="AK5864" s="9"/>
    </row>
    <row r="5865" spans="32:37" x14ac:dyDescent="0.3">
      <c r="AF5865" s="8"/>
      <c r="AG5865" s="8"/>
      <c r="AH5865" s="9"/>
      <c r="AI5865" s="8"/>
      <c r="AJ5865" s="8"/>
      <c r="AK5865" s="9"/>
    </row>
    <row r="5866" spans="32:37" x14ac:dyDescent="0.3">
      <c r="AF5866" s="8"/>
      <c r="AG5866" s="8"/>
      <c r="AH5866" s="9"/>
      <c r="AI5866" s="8"/>
      <c r="AJ5866" s="8"/>
      <c r="AK5866" s="9"/>
    </row>
    <row r="5867" spans="32:37" x14ac:dyDescent="0.3">
      <c r="AF5867" s="8"/>
      <c r="AG5867" s="8"/>
      <c r="AH5867" s="9"/>
      <c r="AI5867" s="8"/>
      <c r="AJ5867" s="8"/>
      <c r="AK5867" s="9"/>
    </row>
    <row r="5868" spans="32:37" x14ac:dyDescent="0.3">
      <c r="AF5868" s="8"/>
      <c r="AG5868" s="8"/>
      <c r="AH5868" s="9"/>
      <c r="AI5868" s="8"/>
      <c r="AJ5868" s="8"/>
      <c r="AK5868" s="9"/>
    </row>
    <row r="5869" spans="32:37" x14ac:dyDescent="0.3">
      <c r="AF5869" s="8"/>
      <c r="AG5869" s="8"/>
      <c r="AH5869" s="9"/>
      <c r="AI5869" s="8"/>
      <c r="AJ5869" s="8"/>
      <c r="AK5869" s="9"/>
    </row>
    <row r="5870" spans="32:37" x14ac:dyDescent="0.3">
      <c r="AF5870" s="8"/>
      <c r="AG5870" s="8"/>
      <c r="AH5870" s="9"/>
      <c r="AI5870" s="8"/>
      <c r="AJ5870" s="8"/>
      <c r="AK5870" s="9"/>
    </row>
    <row r="5871" spans="32:37" x14ac:dyDescent="0.3">
      <c r="AF5871" s="8"/>
      <c r="AG5871" s="8"/>
      <c r="AH5871" s="9"/>
      <c r="AI5871" s="8"/>
      <c r="AJ5871" s="8"/>
      <c r="AK5871" s="9"/>
    </row>
    <row r="5872" spans="32:37" x14ac:dyDescent="0.3">
      <c r="AF5872" s="8"/>
      <c r="AG5872" s="8"/>
      <c r="AH5872" s="9"/>
      <c r="AI5872" s="8"/>
      <c r="AJ5872" s="8"/>
      <c r="AK5872" s="9"/>
    </row>
    <row r="5873" spans="32:37" x14ac:dyDescent="0.3">
      <c r="AF5873" s="8"/>
      <c r="AG5873" s="8"/>
      <c r="AH5873" s="9"/>
      <c r="AI5873" s="8"/>
      <c r="AJ5873" s="8"/>
      <c r="AK5873" s="9"/>
    </row>
    <row r="5874" spans="32:37" x14ac:dyDescent="0.3">
      <c r="AF5874" s="8"/>
      <c r="AG5874" s="8"/>
      <c r="AH5874" s="9"/>
      <c r="AI5874" s="8"/>
      <c r="AJ5874" s="8"/>
      <c r="AK5874" s="9"/>
    </row>
    <row r="5875" spans="32:37" x14ac:dyDescent="0.3">
      <c r="AF5875" s="8"/>
      <c r="AG5875" s="8"/>
      <c r="AH5875" s="9"/>
      <c r="AI5875" s="8"/>
      <c r="AJ5875" s="8"/>
      <c r="AK5875" s="9"/>
    </row>
    <row r="5876" spans="32:37" x14ac:dyDescent="0.3">
      <c r="AF5876" s="8"/>
      <c r="AG5876" s="8"/>
      <c r="AH5876" s="9"/>
      <c r="AI5876" s="8"/>
      <c r="AJ5876" s="8"/>
      <c r="AK5876" s="9"/>
    </row>
    <row r="5877" spans="32:37" x14ac:dyDescent="0.3">
      <c r="AF5877" s="8"/>
      <c r="AG5877" s="8"/>
      <c r="AH5877" s="9"/>
      <c r="AI5877" s="8"/>
      <c r="AJ5877" s="8"/>
      <c r="AK5877" s="9"/>
    </row>
    <row r="5878" spans="32:37" x14ac:dyDescent="0.3">
      <c r="AF5878" s="8"/>
      <c r="AG5878" s="8"/>
      <c r="AH5878" s="9"/>
      <c r="AI5878" s="8"/>
      <c r="AJ5878" s="8"/>
      <c r="AK5878" s="9"/>
    </row>
    <row r="5879" spans="32:37" x14ac:dyDescent="0.3">
      <c r="AF5879" s="8"/>
      <c r="AG5879" s="8"/>
      <c r="AH5879" s="9"/>
      <c r="AI5879" s="8"/>
      <c r="AJ5879" s="8"/>
      <c r="AK5879" s="9"/>
    </row>
    <row r="5880" spans="32:37" x14ac:dyDescent="0.3">
      <c r="AF5880" s="8"/>
      <c r="AG5880" s="8"/>
      <c r="AH5880" s="9"/>
      <c r="AI5880" s="8"/>
      <c r="AJ5880" s="8"/>
      <c r="AK5880" s="9"/>
    </row>
    <row r="5881" spans="32:37" x14ac:dyDescent="0.3">
      <c r="AF5881" s="8"/>
      <c r="AG5881" s="8"/>
      <c r="AH5881" s="9"/>
      <c r="AI5881" s="8"/>
      <c r="AJ5881" s="8"/>
      <c r="AK5881" s="9"/>
    </row>
    <row r="5882" spans="32:37" x14ac:dyDescent="0.3">
      <c r="AF5882" s="8"/>
      <c r="AG5882" s="8"/>
      <c r="AH5882" s="9"/>
      <c r="AI5882" s="8"/>
      <c r="AJ5882" s="8"/>
      <c r="AK5882" s="9"/>
    </row>
    <row r="5883" spans="32:37" x14ac:dyDescent="0.3">
      <c r="AF5883" s="8"/>
      <c r="AG5883" s="8"/>
      <c r="AH5883" s="9"/>
      <c r="AI5883" s="8"/>
      <c r="AJ5883" s="8"/>
      <c r="AK5883" s="9"/>
    </row>
    <row r="5884" spans="32:37" x14ac:dyDescent="0.3">
      <c r="AF5884" s="8"/>
      <c r="AG5884" s="8"/>
      <c r="AH5884" s="9"/>
      <c r="AI5884" s="8"/>
      <c r="AJ5884" s="8"/>
      <c r="AK5884" s="9"/>
    </row>
    <row r="5885" spans="32:37" x14ac:dyDescent="0.3">
      <c r="AF5885" s="8"/>
      <c r="AG5885" s="8"/>
      <c r="AH5885" s="9"/>
      <c r="AI5885" s="8"/>
      <c r="AJ5885" s="8"/>
      <c r="AK5885" s="9"/>
    </row>
    <row r="5886" spans="32:37" x14ac:dyDescent="0.3">
      <c r="AF5886" s="8"/>
      <c r="AG5886" s="8"/>
      <c r="AH5886" s="9"/>
      <c r="AI5886" s="8"/>
      <c r="AJ5886" s="8"/>
      <c r="AK5886" s="9"/>
    </row>
    <row r="5887" spans="32:37" x14ac:dyDescent="0.3">
      <c r="AF5887" s="8"/>
      <c r="AG5887" s="8"/>
      <c r="AH5887" s="9"/>
      <c r="AI5887" s="8"/>
      <c r="AJ5887" s="8"/>
      <c r="AK5887" s="9"/>
    </row>
    <row r="5888" spans="32:37" x14ac:dyDescent="0.3">
      <c r="AF5888" s="8"/>
      <c r="AG5888" s="8"/>
      <c r="AH5888" s="9"/>
      <c r="AI5888" s="8"/>
      <c r="AJ5888" s="8"/>
      <c r="AK5888" s="9"/>
    </row>
    <row r="5889" spans="32:37" x14ac:dyDescent="0.3">
      <c r="AF5889" s="8"/>
      <c r="AG5889" s="8"/>
      <c r="AH5889" s="9"/>
      <c r="AI5889" s="8"/>
      <c r="AJ5889" s="8"/>
      <c r="AK5889" s="9"/>
    </row>
    <row r="5890" spans="32:37" x14ac:dyDescent="0.3">
      <c r="AF5890" s="8"/>
      <c r="AG5890" s="8"/>
      <c r="AH5890" s="9"/>
      <c r="AI5890" s="8"/>
      <c r="AJ5890" s="8"/>
      <c r="AK5890" s="9"/>
    </row>
    <row r="5891" spans="32:37" x14ac:dyDescent="0.3">
      <c r="AF5891" s="8"/>
      <c r="AG5891" s="8"/>
      <c r="AH5891" s="9"/>
      <c r="AI5891" s="8"/>
      <c r="AJ5891" s="8"/>
      <c r="AK5891" s="9"/>
    </row>
    <row r="5892" spans="32:37" x14ac:dyDescent="0.3">
      <c r="AF5892" s="8"/>
      <c r="AG5892" s="8"/>
      <c r="AH5892" s="9"/>
      <c r="AI5892" s="8"/>
      <c r="AJ5892" s="8"/>
      <c r="AK5892" s="9"/>
    </row>
    <row r="5893" spans="32:37" x14ac:dyDescent="0.3">
      <c r="AF5893" s="8"/>
      <c r="AG5893" s="8"/>
      <c r="AH5893" s="9"/>
      <c r="AI5893" s="8"/>
      <c r="AJ5893" s="8"/>
      <c r="AK5893" s="9"/>
    </row>
    <row r="5894" spans="32:37" x14ac:dyDescent="0.3">
      <c r="AF5894" s="8"/>
      <c r="AG5894" s="8"/>
      <c r="AH5894" s="9"/>
      <c r="AI5894" s="8"/>
      <c r="AJ5894" s="8"/>
      <c r="AK5894" s="9"/>
    </row>
    <row r="5895" spans="32:37" x14ac:dyDescent="0.3">
      <c r="AF5895" s="8"/>
      <c r="AG5895" s="8"/>
      <c r="AH5895" s="9"/>
      <c r="AI5895" s="8"/>
      <c r="AJ5895" s="8"/>
      <c r="AK5895" s="9"/>
    </row>
    <row r="5896" spans="32:37" x14ac:dyDescent="0.3">
      <c r="AF5896" s="8"/>
      <c r="AG5896" s="8"/>
      <c r="AH5896" s="9"/>
      <c r="AI5896" s="8"/>
      <c r="AJ5896" s="8"/>
      <c r="AK5896" s="9"/>
    </row>
    <row r="5897" spans="32:37" x14ac:dyDescent="0.3">
      <c r="AF5897" s="8"/>
      <c r="AG5897" s="8"/>
      <c r="AH5897" s="9"/>
      <c r="AI5897" s="8"/>
      <c r="AJ5897" s="8"/>
      <c r="AK5897" s="9"/>
    </row>
    <row r="5898" spans="32:37" x14ac:dyDescent="0.3">
      <c r="AF5898" s="8"/>
      <c r="AG5898" s="8"/>
      <c r="AH5898" s="9"/>
      <c r="AI5898" s="8"/>
      <c r="AJ5898" s="8"/>
      <c r="AK5898" s="9"/>
    </row>
    <row r="5899" spans="32:37" x14ac:dyDescent="0.3">
      <c r="AF5899" s="8"/>
      <c r="AG5899" s="8"/>
      <c r="AH5899" s="9"/>
      <c r="AI5899" s="8"/>
      <c r="AJ5899" s="8"/>
      <c r="AK5899" s="9"/>
    </row>
    <row r="5900" spans="32:37" x14ac:dyDescent="0.3">
      <c r="AF5900" s="8"/>
      <c r="AG5900" s="8"/>
      <c r="AH5900" s="9"/>
      <c r="AI5900" s="8"/>
      <c r="AJ5900" s="8"/>
      <c r="AK5900" s="9"/>
    </row>
    <row r="5901" spans="32:37" x14ac:dyDescent="0.3">
      <c r="AF5901" s="8"/>
      <c r="AG5901" s="8"/>
      <c r="AH5901" s="9"/>
      <c r="AI5901" s="8"/>
      <c r="AJ5901" s="8"/>
      <c r="AK5901" s="9"/>
    </row>
    <row r="5902" spans="32:37" x14ac:dyDescent="0.3">
      <c r="AF5902" s="8"/>
      <c r="AG5902" s="8"/>
      <c r="AH5902" s="9"/>
      <c r="AI5902" s="8"/>
      <c r="AJ5902" s="8"/>
      <c r="AK5902" s="9"/>
    </row>
    <row r="5903" spans="32:37" x14ac:dyDescent="0.3">
      <c r="AF5903" s="8"/>
      <c r="AG5903" s="8"/>
      <c r="AH5903" s="9"/>
      <c r="AI5903" s="8"/>
      <c r="AJ5903" s="8"/>
      <c r="AK5903" s="9"/>
    </row>
    <row r="5904" spans="32:37" x14ac:dyDescent="0.3">
      <c r="AF5904" s="8"/>
      <c r="AG5904" s="8"/>
      <c r="AH5904" s="9"/>
      <c r="AI5904" s="8"/>
      <c r="AJ5904" s="8"/>
      <c r="AK5904" s="9"/>
    </row>
    <row r="5905" spans="32:37" x14ac:dyDescent="0.3">
      <c r="AF5905" s="8"/>
      <c r="AG5905" s="8"/>
      <c r="AH5905" s="9"/>
      <c r="AI5905" s="8"/>
      <c r="AJ5905" s="8"/>
      <c r="AK5905" s="9"/>
    </row>
    <row r="5906" spans="32:37" x14ac:dyDescent="0.3">
      <c r="AF5906" s="8"/>
      <c r="AG5906" s="8"/>
      <c r="AH5906" s="9"/>
      <c r="AI5906" s="8"/>
      <c r="AJ5906" s="8"/>
      <c r="AK5906" s="9"/>
    </row>
    <row r="5907" spans="32:37" x14ac:dyDescent="0.3">
      <c r="AF5907" s="8"/>
      <c r="AG5907" s="8"/>
      <c r="AH5907" s="9"/>
      <c r="AI5907" s="8"/>
      <c r="AJ5907" s="8"/>
      <c r="AK5907" s="9"/>
    </row>
    <row r="5908" spans="32:37" x14ac:dyDescent="0.3">
      <c r="AF5908" s="8"/>
      <c r="AG5908" s="8"/>
      <c r="AH5908" s="9"/>
      <c r="AI5908" s="8"/>
      <c r="AJ5908" s="8"/>
      <c r="AK5908" s="9"/>
    </row>
    <row r="5909" spans="32:37" x14ac:dyDescent="0.3">
      <c r="AF5909" s="8"/>
      <c r="AG5909" s="8"/>
      <c r="AH5909" s="9"/>
      <c r="AI5909" s="8"/>
      <c r="AJ5909" s="8"/>
      <c r="AK5909" s="9"/>
    </row>
    <row r="5910" spans="32:37" x14ac:dyDescent="0.3">
      <c r="AF5910" s="8"/>
      <c r="AG5910" s="8"/>
      <c r="AH5910" s="9"/>
      <c r="AI5910" s="8"/>
      <c r="AJ5910" s="8"/>
      <c r="AK5910" s="9"/>
    </row>
    <row r="5911" spans="32:37" x14ac:dyDescent="0.3">
      <c r="AF5911" s="8"/>
      <c r="AG5911" s="8"/>
      <c r="AH5911" s="9"/>
      <c r="AI5911" s="8"/>
      <c r="AJ5911" s="8"/>
      <c r="AK5911" s="9"/>
    </row>
    <row r="5912" spans="32:37" x14ac:dyDescent="0.3">
      <c r="AF5912" s="8"/>
      <c r="AG5912" s="8"/>
      <c r="AH5912" s="9"/>
      <c r="AI5912" s="8"/>
      <c r="AJ5912" s="8"/>
      <c r="AK5912" s="9"/>
    </row>
    <row r="5913" spans="32:37" x14ac:dyDescent="0.3">
      <c r="AF5913" s="8"/>
      <c r="AG5913" s="8"/>
      <c r="AH5913" s="9"/>
      <c r="AI5913" s="8"/>
      <c r="AJ5913" s="8"/>
      <c r="AK5913" s="9"/>
    </row>
    <row r="5914" spans="32:37" x14ac:dyDescent="0.3">
      <c r="AF5914" s="8"/>
      <c r="AG5914" s="8"/>
      <c r="AH5914" s="9"/>
      <c r="AI5914" s="8"/>
      <c r="AJ5914" s="8"/>
      <c r="AK5914" s="9"/>
    </row>
    <row r="5915" spans="32:37" x14ac:dyDescent="0.3">
      <c r="AF5915" s="8"/>
      <c r="AG5915" s="8"/>
      <c r="AH5915" s="9"/>
      <c r="AI5915" s="8"/>
      <c r="AJ5915" s="8"/>
      <c r="AK5915" s="9"/>
    </row>
    <row r="5916" spans="32:37" x14ac:dyDescent="0.3">
      <c r="AF5916" s="8"/>
      <c r="AG5916" s="8"/>
      <c r="AH5916" s="9"/>
      <c r="AI5916" s="8"/>
      <c r="AJ5916" s="8"/>
      <c r="AK5916" s="9"/>
    </row>
    <row r="5917" spans="32:37" x14ac:dyDescent="0.3">
      <c r="AF5917" s="8"/>
      <c r="AG5917" s="8"/>
      <c r="AH5917" s="9"/>
      <c r="AI5917" s="8"/>
      <c r="AJ5917" s="8"/>
      <c r="AK5917" s="9"/>
    </row>
    <row r="5918" spans="32:37" x14ac:dyDescent="0.3">
      <c r="AF5918" s="8"/>
      <c r="AG5918" s="8"/>
      <c r="AH5918" s="9"/>
      <c r="AI5918" s="8"/>
      <c r="AJ5918" s="8"/>
      <c r="AK5918" s="9"/>
    </row>
    <row r="5919" spans="32:37" x14ac:dyDescent="0.3">
      <c r="AF5919" s="8"/>
      <c r="AG5919" s="8"/>
      <c r="AH5919" s="9"/>
      <c r="AI5919" s="8"/>
      <c r="AJ5919" s="8"/>
      <c r="AK5919" s="9"/>
    </row>
    <row r="5920" spans="32:37" x14ac:dyDescent="0.3">
      <c r="AF5920" s="8"/>
      <c r="AG5920" s="8"/>
      <c r="AH5920" s="9"/>
      <c r="AI5920" s="8"/>
      <c r="AJ5920" s="8"/>
      <c r="AK5920" s="9"/>
    </row>
    <row r="5921" spans="32:37" x14ac:dyDescent="0.3">
      <c r="AF5921" s="8"/>
      <c r="AG5921" s="8"/>
      <c r="AH5921" s="9"/>
      <c r="AI5921" s="8"/>
      <c r="AJ5921" s="8"/>
      <c r="AK5921" s="9"/>
    </row>
    <row r="5922" spans="32:37" x14ac:dyDescent="0.3">
      <c r="AF5922" s="8"/>
      <c r="AG5922" s="8"/>
      <c r="AH5922" s="9"/>
      <c r="AI5922" s="8"/>
      <c r="AJ5922" s="8"/>
      <c r="AK5922" s="9"/>
    </row>
    <row r="5923" spans="32:37" x14ac:dyDescent="0.3">
      <c r="AF5923" s="8"/>
      <c r="AG5923" s="8"/>
      <c r="AH5923" s="9"/>
      <c r="AI5923" s="8"/>
      <c r="AJ5923" s="8"/>
      <c r="AK5923" s="9"/>
    </row>
    <row r="5924" spans="32:37" x14ac:dyDescent="0.3">
      <c r="AF5924" s="8"/>
      <c r="AG5924" s="8"/>
      <c r="AH5924" s="9"/>
      <c r="AI5924" s="8"/>
      <c r="AJ5924" s="8"/>
      <c r="AK5924" s="9"/>
    </row>
    <row r="5925" spans="32:37" x14ac:dyDescent="0.3">
      <c r="AF5925" s="8"/>
      <c r="AG5925" s="8"/>
      <c r="AH5925" s="9"/>
      <c r="AI5925" s="8"/>
      <c r="AJ5925" s="8"/>
      <c r="AK5925" s="9"/>
    </row>
    <row r="5926" spans="32:37" x14ac:dyDescent="0.3">
      <c r="AF5926" s="8"/>
      <c r="AG5926" s="8"/>
      <c r="AH5926" s="9"/>
      <c r="AI5926" s="8"/>
      <c r="AJ5926" s="8"/>
      <c r="AK5926" s="9"/>
    </row>
    <row r="5927" spans="32:37" x14ac:dyDescent="0.3">
      <c r="AF5927" s="8"/>
      <c r="AG5927" s="8"/>
      <c r="AH5927" s="9"/>
      <c r="AI5927" s="8"/>
      <c r="AJ5927" s="8"/>
      <c r="AK5927" s="9"/>
    </row>
    <row r="5928" spans="32:37" x14ac:dyDescent="0.3">
      <c r="AF5928" s="8"/>
      <c r="AG5928" s="8"/>
      <c r="AH5928" s="9"/>
      <c r="AI5928" s="8"/>
      <c r="AJ5928" s="8"/>
      <c r="AK5928" s="9"/>
    </row>
    <row r="5929" spans="32:37" x14ac:dyDescent="0.3">
      <c r="AF5929" s="8"/>
      <c r="AG5929" s="8"/>
      <c r="AH5929" s="9"/>
      <c r="AI5929" s="8"/>
      <c r="AJ5929" s="8"/>
      <c r="AK5929" s="9"/>
    </row>
    <row r="5930" spans="32:37" x14ac:dyDescent="0.3">
      <c r="AF5930" s="8"/>
      <c r="AG5930" s="8"/>
      <c r="AH5930" s="9"/>
      <c r="AI5930" s="8"/>
      <c r="AJ5930" s="8"/>
      <c r="AK5930" s="9"/>
    </row>
    <row r="5931" spans="32:37" x14ac:dyDescent="0.3">
      <c r="AF5931" s="8"/>
      <c r="AG5931" s="8"/>
      <c r="AH5931" s="9"/>
      <c r="AI5931" s="8"/>
      <c r="AJ5931" s="8"/>
      <c r="AK5931" s="9"/>
    </row>
    <row r="5932" spans="32:37" x14ac:dyDescent="0.3">
      <c r="AF5932" s="8"/>
      <c r="AG5932" s="8"/>
      <c r="AH5932" s="9"/>
      <c r="AI5932" s="8"/>
      <c r="AJ5932" s="8"/>
      <c r="AK5932" s="9"/>
    </row>
    <row r="5933" spans="32:37" x14ac:dyDescent="0.3">
      <c r="AF5933" s="8"/>
      <c r="AG5933" s="8"/>
      <c r="AH5933" s="9"/>
      <c r="AI5933" s="8"/>
      <c r="AJ5933" s="8"/>
      <c r="AK5933" s="9"/>
    </row>
    <row r="5934" spans="32:37" x14ac:dyDescent="0.3">
      <c r="AF5934" s="8"/>
      <c r="AG5934" s="8"/>
      <c r="AH5934" s="9"/>
      <c r="AI5934" s="8"/>
      <c r="AJ5934" s="8"/>
      <c r="AK5934" s="9"/>
    </row>
    <row r="5935" spans="32:37" x14ac:dyDescent="0.3">
      <c r="AF5935" s="8"/>
      <c r="AG5935" s="8"/>
      <c r="AH5935" s="9"/>
      <c r="AI5935" s="8"/>
      <c r="AJ5935" s="8"/>
      <c r="AK5935" s="9"/>
    </row>
    <row r="5936" spans="32:37" x14ac:dyDescent="0.3">
      <c r="AF5936" s="8"/>
      <c r="AG5936" s="8"/>
      <c r="AH5936" s="9"/>
      <c r="AI5936" s="8"/>
      <c r="AJ5936" s="8"/>
      <c r="AK5936" s="9"/>
    </row>
    <row r="5937" spans="32:37" x14ac:dyDescent="0.3">
      <c r="AF5937" s="8"/>
      <c r="AG5937" s="8"/>
      <c r="AH5937" s="9"/>
      <c r="AI5937" s="8"/>
      <c r="AJ5937" s="8"/>
      <c r="AK5937" s="9"/>
    </row>
    <row r="5938" spans="32:37" x14ac:dyDescent="0.3">
      <c r="AF5938" s="8"/>
      <c r="AG5938" s="8"/>
      <c r="AH5938" s="9"/>
      <c r="AI5938" s="8"/>
      <c r="AJ5938" s="8"/>
      <c r="AK5938" s="9"/>
    </row>
    <row r="5939" spans="32:37" x14ac:dyDescent="0.3">
      <c r="AF5939" s="8"/>
      <c r="AG5939" s="8"/>
      <c r="AH5939" s="9"/>
      <c r="AI5939" s="8"/>
      <c r="AJ5939" s="8"/>
      <c r="AK5939" s="9"/>
    </row>
    <row r="5940" spans="32:37" x14ac:dyDescent="0.3">
      <c r="AF5940" s="8"/>
      <c r="AG5940" s="8"/>
      <c r="AH5940" s="9"/>
      <c r="AI5940" s="8"/>
      <c r="AJ5940" s="8"/>
      <c r="AK5940" s="9"/>
    </row>
    <row r="5941" spans="32:37" x14ac:dyDescent="0.3">
      <c r="AF5941" s="8"/>
      <c r="AG5941" s="8"/>
      <c r="AH5941" s="9"/>
      <c r="AI5941" s="8"/>
      <c r="AJ5941" s="8"/>
      <c r="AK5941" s="9"/>
    </row>
    <row r="5942" spans="32:37" x14ac:dyDescent="0.3">
      <c r="AF5942" s="8"/>
      <c r="AG5942" s="8"/>
      <c r="AH5942" s="9"/>
      <c r="AI5942" s="8"/>
      <c r="AJ5942" s="8"/>
      <c r="AK5942" s="9"/>
    </row>
    <row r="5943" spans="32:37" x14ac:dyDescent="0.3">
      <c r="AF5943" s="8"/>
      <c r="AG5943" s="8"/>
      <c r="AH5943" s="9"/>
      <c r="AI5943" s="8"/>
      <c r="AJ5943" s="8"/>
      <c r="AK5943" s="9"/>
    </row>
    <row r="5944" spans="32:37" x14ac:dyDescent="0.3">
      <c r="AF5944" s="8"/>
      <c r="AG5944" s="8"/>
      <c r="AH5944" s="9"/>
      <c r="AI5944" s="8"/>
      <c r="AJ5944" s="8"/>
      <c r="AK5944" s="9"/>
    </row>
    <row r="5945" spans="32:37" x14ac:dyDescent="0.3">
      <c r="AF5945" s="8"/>
      <c r="AG5945" s="8"/>
      <c r="AH5945" s="9"/>
      <c r="AI5945" s="8"/>
      <c r="AJ5945" s="8"/>
      <c r="AK5945" s="9"/>
    </row>
    <row r="5946" spans="32:37" x14ac:dyDescent="0.3">
      <c r="AF5946" s="8"/>
      <c r="AG5946" s="8"/>
      <c r="AH5946" s="9"/>
      <c r="AI5946" s="8"/>
      <c r="AJ5946" s="8"/>
      <c r="AK5946" s="9"/>
    </row>
    <row r="5947" spans="32:37" x14ac:dyDescent="0.3">
      <c r="AF5947" s="8"/>
      <c r="AG5947" s="8"/>
      <c r="AH5947" s="9"/>
      <c r="AI5947" s="8"/>
      <c r="AJ5947" s="8"/>
      <c r="AK5947" s="9"/>
    </row>
    <row r="5948" spans="32:37" x14ac:dyDescent="0.3">
      <c r="AF5948" s="8"/>
      <c r="AG5948" s="8"/>
      <c r="AH5948" s="9"/>
      <c r="AI5948" s="8"/>
      <c r="AJ5948" s="8"/>
      <c r="AK5948" s="9"/>
    </row>
    <row r="5949" spans="32:37" x14ac:dyDescent="0.3">
      <c r="AF5949" s="8"/>
      <c r="AG5949" s="8"/>
      <c r="AH5949" s="9"/>
      <c r="AI5949" s="8"/>
      <c r="AJ5949" s="8"/>
      <c r="AK5949" s="9"/>
    </row>
    <row r="5950" spans="32:37" x14ac:dyDescent="0.3">
      <c r="AF5950" s="8"/>
      <c r="AG5950" s="8"/>
      <c r="AH5950" s="9"/>
      <c r="AI5950" s="8"/>
      <c r="AJ5950" s="8"/>
      <c r="AK5950" s="9"/>
    </row>
    <row r="5951" spans="32:37" x14ac:dyDescent="0.3">
      <c r="AF5951" s="8"/>
      <c r="AG5951" s="8"/>
      <c r="AH5951" s="9"/>
      <c r="AI5951" s="8"/>
      <c r="AJ5951" s="8"/>
      <c r="AK5951" s="9"/>
    </row>
    <row r="5952" spans="32:37" x14ac:dyDescent="0.3">
      <c r="AF5952" s="8"/>
      <c r="AG5952" s="8"/>
      <c r="AH5952" s="9"/>
      <c r="AI5952" s="8"/>
      <c r="AJ5952" s="8"/>
      <c r="AK5952" s="9"/>
    </row>
    <row r="5953" spans="32:37" x14ac:dyDescent="0.3">
      <c r="AF5953" s="8"/>
      <c r="AG5953" s="8"/>
      <c r="AH5953" s="9"/>
      <c r="AI5953" s="8"/>
      <c r="AJ5953" s="8"/>
      <c r="AK5953" s="9"/>
    </row>
    <row r="5954" spans="32:37" x14ac:dyDescent="0.3">
      <c r="AF5954" s="8"/>
      <c r="AG5954" s="8"/>
      <c r="AH5954" s="9"/>
      <c r="AI5954" s="8"/>
      <c r="AJ5954" s="8"/>
      <c r="AK5954" s="9"/>
    </row>
    <row r="5955" spans="32:37" x14ac:dyDescent="0.3">
      <c r="AF5955" s="8"/>
      <c r="AG5955" s="8"/>
      <c r="AH5955" s="9"/>
      <c r="AI5955" s="8"/>
      <c r="AJ5955" s="8"/>
      <c r="AK5955" s="9"/>
    </row>
    <row r="5956" spans="32:37" x14ac:dyDescent="0.3">
      <c r="AF5956" s="8"/>
      <c r="AG5956" s="8"/>
      <c r="AH5956" s="9"/>
      <c r="AI5956" s="8"/>
      <c r="AJ5956" s="8"/>
      <c r="AK5956" s="9"/>
    </row>
    <row r="5957" spans="32:37" x14ac:dyDescent="0.3">
      <c r="AF5957" s="8"/>
      <c r="AG5957" s="8"/>
      <c r="AH5957" s="9"/>
      <c r="AI5957" s="8"/>
      <c r="AJ5957" s="8"/>
      <c r="AK5957" s="9"/>
    </row>
    <row r="5958" spans="32:37" x14ac:dyDescent="0.3">
      <c r="AF5958" s="8"/>
      <c r="AG5958" s="8"/>
      <c r="AH5958" s="9"/>
      <c r="AI5958" s="8"/>
      <c r="AJ5958" s="8"/>
      <c r="AK5958" s="9"/>
    </row>
    <row r="5959" spans="32:37" x14ac:dyDescent="0.3">
      <c r="AF5959" s="8"/>
      <c r="AG5959" s="8"/>
      <c r="AH5959" s="9"/>
      <c r="AI5959" s="8"/>
      <c r="AJ5959" s="8"/>
      <c r="AK5959" s="9"/>
    </row>
    <row r="5960" spans="32:37" x14ac:dyDescent="0.3">
      <c r="AF5960" s="8"/>
      <c r="AG5960" s="8"/>
      <c r="AH5960" s="9"/>
      <c r="AI5960" s="8"/>
      <c r="AJ5960" s="8"/>
      <c r="AK5960" s="9"/>
    </row>
    <row r="5961" spans="32:37" x14ac:dyDescent="0.3">
      <c r="AF5961" s="8"/>
      <c r="AG5961" s="8"/>
      <c r="AH5961" s="9"/>
      <c r="AI5961" s="8"/>
      <c r="AJ5961" s="8"/>
      <c r="AK5961" s="9"/>
    </row>
    <row r="5962" spans="32:37" x14ac:dyDescent="0.3">
      <c r="AF5962" s="8"/>
      <c r="AG5962" s="8"/>
      <c r="AH5962" s="9"/>
      <c r="AI5962" s="8"/>
      <c r="AJ5962" s="8"/>
      <c r="AK5962" s="9"/>
    </row>
    <row r="5963" spans="32:37" x14ac:dyDescent="0.3">
      <c r="AF5963" s="8"/>
      <c r="AG5963" s="8"/>
      <c r="AH5963" s="9"/>
      <c r="AI5963" s="8"/>
      <c r="AJ5963" s="8"/>
      <c r="AK5963" s="9"/>
    </row>
    <row r="5964" spans="32:37" x14ac:dyDescent="0.3">
      <c r="AF5964" s="8"/>
      <c r="AG5964" s="8"/>
      <c r="AH5964" s="9"/>
      <c r="AI5964" s="8"/>
      <c r="AJ5964" s="8"/>
      <c r="AK5964" s="9"/>
    </row>
    <row r="5965" spans="32:37" x14ac:dyDescent="0.3">
      <c r="AF5965" s="8"/>
      <c r="AG5965" s="8"/>
      <c r="AH5965" s="9"/>
      <c r="AI5965" s="8"/>
      <c r="AJ5965" s="8"/>
      <c r="AK5965" s="9"/>
    </row>
    <row r="5966" spans="32:37" x14ac:dyDescent="0.3">
      <c r="AF5966" s="8"/>
      <c r="AG5966" s="8"/>
      <c r="AH5966" s="9"/>
      <c r="AI5966" s="8"/>
      <c r="AJ5966" s="8"/>
      <c r="AK5966" s="9"/>
    </row>
    <row r="5967" spans="32:37" x14ac:dyDescent="0.3">
      <c r="AF5967" s="8"/>
      <c r="AG5967" s="8"/>
      <c r="AH5967" s="9"/>
      <c r="AI5967" s="8"/>
      <c r="AJ5967" s="8"/>
      <c r="AK5967" s="9"/>
    </row>
    <row r="5968" spans="32:37" x14ac:dyDescent="0.3">
      <c r="AF5968" s="8"/>
      <c r="AG5968" s="8"/>
      <c r="AH5968" s="9"/>
      <c r="AI5968" s="8"/>
      <c r="AJ5968" s="8"/>
      <c r="AK5968" s="9"/>
    </row>
    <row r="5969" spans="32:37" x14ac:dyDescent="0.3">
      <c r="AF5969" s="8"/>
      <c r="AG5969" s="8"/>
      <c r="AH5969" s="9"/>
      <c r="AI5969" s="8"/>
      <c r="AJ5969" s="8"/>
      <c r="AK5969" s="9"/>
    </row>
    <row r="5970" spans="32:37" x14ac:dyDescent="0.3">
      <c r="AF5970" s="8"/>
      <c r="AG5970" s="8"/>
      <c r="AH5970" s="9"/>
      <c r="AI5970" s="8"/>
      <c r="AJ5970" s="8"/>
      <c r="AK5970" s="9"/>
    </row>
    <row r="5971" spans="32:37" x14ac:dyDescent="0.3">
      <c r="AF5971" s="8"/>
      <c r="AG5971" s="8"/>
      <c r="AH5971" s="9"/>
      <c r="AI5971" s="8"/>
      <c r="AJ5971" s="8"/>
      <c r="AK5971" s="9"/>
    </row>
    <row r="5972" spans="32:37" x14ac:dyDescent="0.3">
      <c r="AF5972" s="8"/>
      <c r="AG5972" s="8"/>
      <c r="AH5972" s="9"/>
      <c r="AI5972" s="8"/>
      <c r="AJ5972" s="8"/>
      <c r="AK5972" s="9"/>
    </row>
    <row r="5973" spans="32:37" x14ac:dyDescent="0.3">
      <c r="AF5973" s="8"/>
      <c r="AG5973" s="8"/>
      <c r="AH5973" s="9"/>
      <c r="AI5973" s="8"/>
      <c r="AJ5973" s="8"/>
      <c r="AK5973" s="9"/>
    </row>
    <row r="5974" spans="32:37" x14ac:dyDescent="0.3">
      <c r="AF5974" s="8"/>
      <c r="AG5974" s="8"/>
      <c r="AH5974" s="9"/>
      <c r="AI5974" s="8"/>
      <c r="AJ5974" s="8"/>
      <c r="AK5974" s="9"/>
    </row>
    <row r="5975" spans="32:37" x14ac:dyDescent="0.3">
      <c r="AF5975" s="8"/>
      <c r="AG5975" s="8"/>
      <c r="AH5975" s="9"/>
      <c r="AI5975" s="8"/>
      <c r="AJ5975" s="8"/>
      <c r="AK5975" s="9"/>
    </row>
    <row r="5976" spans="32:37" x14ac:dyDescent="0.3">
      <c r="AF5976" s="8"/>
      <c r="AG5976" s="8"/>
      <c r="AH5976" s="9"/>
      <c r="AI5976" s="8"/>
      <c r="AJ5976" s="8"/>
      <c r="AK5976" s="9"/>
    </row>
    <row r="5977" spans="32:37" x14ac:dyDescent="0.3">
      <c r="AF5977" s="8"/>
      <c r="AG5977" s="8"/>
      <c r="AH5977" s="9"/>
      <c r="AI5977" s="8"/>
      <c r="AJ5977" s="8"/>
      <c r="AK5977" s="9"/>
    </row>
    <row r="5978" spans="32:37" x14ac:dyDescent="0.3">
      <c r="AF5978" s="8"/>
      <c r="AG5978" s="8"/>
      <c r="AH5978" s="9"/>
      <c r="AI5978" s="8"/>
      <c r="AJ5978" s="8"/>
      <c r="AK5978" s="9"/>
    </row>
    <row r="5979" spans="32:37" x14ac:dyDescent="0.3">
      <c r="AF5979" s="8"/>
      <c r="AG5979" s="8"/>
      <c r="AH5979" s="9"/>
      <c r="AI5979" s="8"/>
      <c r="AJ5979" s="8"/>
      <c r="AK5979" s="9"/>
    </row>
    <row r="5980" spans="32:37" x14ac:dyDescent="0.3">
      <c r="AF5980" s="8"/>
      <c r="AG5980" s="8"/>
      <c r="AH5980" s="9"/>
      <c r="AI5980" s="8"/>
      <c r="AJ5980" s="8"/>
      <c r="AK5980" s="9"/>
    </row>
    <row r="5981" spans="32:37" x14ac:dyDescent="0.3">
      <c r="AF5981" s="8"/>
      <c r="AG5981" s="8"/>
      <c r="AH5981" s="9"/>
      <c r="AI5981" s="8"/>
      <c r="AJ5981" s="8"/>
      <c r="AK5981" s="9"/>
    </row>
    <row r="5982" spans="32:37" x14ac:dyDescent="0.3">
      <c r="AF5982" s="8"/>
      <c r="AG5982" s="8"/>
      <c r="AH5982" s="9"/>
      <c r="AI5982" s="8"/>
      <c r="AJ5982" s="8"/>
      <c r="AK5982" s="9"/>
    </row>
    <row r="5983" spans="32:37" x14ac:dyDescent="0.3">
      <c r="AF5983" s="8"/>
      <c r="AG5983" s="8"/>
      <c r="AH5983" s="9"/>
      <c r="AI5983" s="8"/>
      <c r="AJ5983" s="8"/>
      <c r="AK5983" s="9"/>
    </row>
    <row r="5984" spans="32:37" x14ac:dyDescent="0.3">
      <c r="AF5984" s="8"/>
      <c r="AG5984" s="8"/>
      <c r="AH5984" s="9"/>
      <c r="AI5984" s="8"/>
      <c r="AJ5984" s="8"/>
      <c r="AK5984" s="9"/>
    </row>
    <row r="5985" spans="32:37" x14ac:dyDescent="0.3">
      <c r="AF5985" s="8"/>
      <c r="AG5985" s="8"/>
      <c r="AH5985" s="9"/>
      <c r="AI5985" s="8"/>
      <c r="AJ5985" s="8"/>
      <c r="AK5985" s="9"/>
    </row>
    <row r="5986" spans="32:37" x14ac:dyDescent="0.3">
      <c r="AF5986" s="8"/>
      <c r="AG5986" s="8"/>
      <c r="AH5986" s="9"/>
      <c r="AI5986" s="8"/>
      <c r="AJ5986" s="8"/>
      <c r="AK5986" s="9"/>
    </row>
    <row r="5987" spans="32:37" x14ac:dyDescent="0.3">
      <c r="AF5987" s="8"/>
      <c r="AG5987" s="8"/>
      <c r="AH5987" s="9"/>
      <c r="AI5987" s="8"/>
      <c r="AJ5987" s="8"/>
      <c r="AK5987" s="9"/>
    </row>
    <row r="5988" spans="32:37" x14ac:dyDescent="0.3">
      <c r="AF5988" s="8"/>
      <c r="AG5988" s="8"/>
      <c r="AH5988" s="9"/>
      <c r="AI5988" s="8"/>
      <c r="AJ5988" s="8"/>
      <c r="AK5988" s="9"/>
    </row>
    <row r="5989" spans="32:37" x14ac:dyDescent="0.3">
      <c r="AF5989" s="8"/>
      <c r="AG5989" s="8"/>
      <c r="AH5989" s="9"/>
      <c r="AI5989" s="8"/>
      <c r="AJ5989" s="8"/>
      <c r="AK5989" s="9"/>
    </row>
    <row r="5990" spans="32:37" x14ac:dyDescent="0.3">
      <c r="AF5990" s="8"/>
      <c r="AG5990" s="8"/>
      <c r="AH5990" s="9"/>
      <c r="AI5990" s="8"/>
      <c r="AJ5990" s="8"/>
      <c r="AK5990" s="9"/>
    </row>
    <row r="5991" spans="32:37" x14ac:dyDescent="0.3">
      <c r="AF5991" s="8"/>
      <c r="AG5991" s="8"/>
      <c r="AH5991" s="9"/>
      <c r="AI5991" s="8"/>
      <c r="AJ5991" s="8"/>
      <c r="AK5991" s="9"/>
    </row>
    <row r="5992" spans="32:37" x14ac:dyDescent="0.3">
      <c r="AF5992" s="8"/>
      <c r="AG5992" s="8"/>
      <c r="AH5992" s="9"/>
      <c r="AI5992" s="8"/>
      <c r="AJ5992" s="8"/>
      <c r="AK5992" s="9"/>
    </row>
    <row r="5993" spans="32:37" x14ac:dyDescent="0.3">
      <c r="AF5993" s="8"/>
      <c r="AG5993" s="8"/>
      <c r="AH5993" s="9"/>
      <c r="AI5993" s="8"/>
      <c r="AJ5993" s="8"/>
      <c r="AK5993" s="9"/>
    </row>
    <row r="5994" spans="32:37" x14ac:dyDescent="0.3">
      <c r="AF5994" s="8"/>
      <c r="AG5994" s="8"/>
      <c r="AH5994" s="9"/>
      <c r="AI5994" s="8"/>
      <c r="AJ5994" s="8"/>
      <c r="AK5994" s="9"/>
    </row>
    <row r="5995" spans="32:37" x14ac:dyDescent="0.3">
      <c r="AF5995" s="8"/>
      <c r="AG5995" s="8"/>
      <c r="AH5995" s="9"/>
      <c r="AI5995" s="8"/>
      <c r="AJ5995" s="8"/>
      <c r="AK5995" s="9"/>
    </row>
    <row r="5996" spans="32:37" x14ac:dyDescent="0.3">
      <c r="AF5996" s="8"/>
      <c r="AG5996" s="8"/>
      <c r="AH5996" s="9"/>
      <c r="AI5996" s="8"/>
      <c r="AJ5996" s="8"/>
      <c r="AK5996" s="9"/>
    </row>
    <row r="5997" spans="32:37" x14ac:dyDescent="0.3">
      <c r="AF5997" s="8"/>
      <c r="AG5997" s="8"/>
      <c r="AH5997" s="9"/>
      <c r="AI5997" s="8"/>
      <c r="AJ5997" s="8"/>
      <c r="AK5997" s="9"/>
    </row>
    <row r="5998" spans="32:37" x14ac:dyDescent="0.3">
      <c r="AF5998" s="8"/>
      <c r="AG5998" s="8"/>
      <c r="AH5998" s="9"/>
      <c r="AI5998" s="8"/>
      <c r="AJ5998" s="8"/>
      <c r="AK5998" s="9"/>
    </row>
    <row r="5999" spans="32:37" x14ac:dyDescent="0.3">
      <c r="AF5999" s="8"/>
      <c r="AG5999" s="8"/>
      <c r="AH5999" s="9"/>
      <c r="AI5999" s="8"/>
      <c r="AJ5999" s="8"/>
      <c r="AK5999" s="9"/>
    </row>
    <row r="6000" spans="32:37" x14ac:dyDescent="0.3">
      <c r="AF6000" s="8"/>
      <c r="AG6000" s="8"/>
      <c r="AH6000" s="9"/>
      <c r="AI6000" s="8"/>
      <c r="AJ6000" s="8"/>
      <c r="AK6000" s="9"/>
    </row>
    <row r="6001" spans="32:37" x14ac:dyDescent="0.3">
      <c r="AF6001" s="8"/>
      <c r="AG6001" s="8"/>
      <c r="AH6001" s="9"/>
      <c r="AI6001" s="8"/>
      <c r="AJ6001" s="8"/>
      <c r="AK6001" s="9"/>
    </row>
    <row r="6002" spans="32:37" x14ac:dyDescent="0.3">
      <c r="AF6002" s="8"/>
      <c r="AG6002" s="8"/>
      <c r="AH6002" s="9"/>
      <c r="AI6002" s="8"/>
      <c r="AJ6002" s="8"/>
      <c r="AK6002" s="9"/>
    </row>
    <row r="6003" spans="32:37" x14ac:dyDescent="0.3">
      <c r="AF6003" s="8"/>
      <c r="AG6003" s="8"/>
      <c r="AH6003" s="9"/>
      <c r="AI6003" s="8"/>
      <c r="AJ6003" s="8"/>
      <c r="AK6003" s="9"/>
    </row>
    <row r="6004" spans="32:37" x14ac:dyDescent="0.3">
      <c r="AF6004" s="8"/>
      <c r="AG6004" s="8"/>
      <c r="AH6004" s="9"/>
      <c r="AI6004" s="8"/>
      <c r="AJ6004" s="8"/>
      <c r="AK6004" s="9"/>
    </row>
    <row r="6005" spans="32:37" x14ac:dyDescent="0.3">
      <c r="AF6005" s="8"/>
      <c r="AG6005" s="8"/>
      <c r="AH6005" s="9"/>
      <c r="AI6005" s="8"/>
      <c r="AJ6005" s="8"/>
      <c r="AK6005" s="9"/>
    </row>
    <row r="6006" spans="32:37" x14ac:dyDescent="0.3">
      <c r="AF6006" s="8"/>
      <c r="AG6006" s="8"/>
      <c r="AH6006" s="9"/>
      <c r="AI6006" s="8"/>
      <c r="AJ6006" s="8"/>
      <c r="AK6006" s="9"/>
    </row>
    <row r="6007" spans="32:37" x14ac:dyDescent="0.3">
      <c r="AF6007" s="8"/>
      <c r="AG6007" s="8"/>
      <c r="AH6007" s="9"/>
      <c r="AI6007" s="8"/>
      <c r="AJ6007" s="8"/>
      <c r="AK6007" s="9"/>
    </row>
    <row r="6008" spans="32:37" x14ac:dyDescent="0.3">
      <c r="AF6008" s="8"/>
      <c r="AG6008" s="8"/>
      <c r="AH6008" s="9"/>
      <c r="AI6008" s="8"/>
      <c r="AJ6008" s="8"/>
      <c r="AK6008" s="9"/>
    </row>
    <row r="6009" spans="32:37" x14ac:dyDescent="0.3">
      <c r="AF6009" s="8"/>
      <c r="AG6009" s="8"/>
      <c r="AH6009" s="9"/>
      <c r="AI6009" s="8"/>
      <c r="AJ6009" s="8"/>
      <c r="AK6009" s="9"/>
    </row>
    <row r="6010" spans="32:37" x14ac:dyDescent="0.3">
      <c r="AF6010" s="8"/>
      <c r="AG6010" s="8"/>
      <c r="AH6010" s="9"/>
      <c r="AI6010" s="8"/>
      <c r="AJ6010" s="8"/>
      <c r="AK6010" s="9"/>
    </row>
    <row r="6011" spans="32:37" x14ac:dyDescent="0.3">
      <c r="AF6011" s="8"/>
      <c r="AG6011" s="8"/>
      <c r="AH6011" s="9"/>
      <c r="AI6011" s="8"/>
      <c r="AJ6011" s="8"/>
      <c r="AK6011" s="9"/>
    </row>
    <row r="6012" spans="32:37" x14ac:dyDescent="0.3">
      <c r="AF6012" s="8"/>
      <c r="AG6012" s="8"/>
      <c r="AH6012" s="9"/>
      <c r="AI6012" s="8"/>
      <c r="AJ6012" s="8"/>
      <c r="AK6012" s="9"/>
    </row>
    <row r="6013" spans="32:37" x14ac:dyDescent="0.3">
      <c r="AF6013" s="8"/>
      <c r="AG6013" s="8"/>
      <c r="AH6013" s="9"/>
      <c r="AI6013" s="8"/>
      <c r="AJ6013" s="8"/>
      <c r="AK6013" s="9"/>
    </row>
    <row r="6014" spans="32:37" x14ac:dyDescent="0.3">
      <c r="AF6014" s="8"/>
      <c r="AG6014" s="8"/>
      <c r="AH6014" s="9"/>
      <c r="AI6014" s="8"/>
      <c r="AJ6014" s="8"/>
      <c r="AK6014" s="9"/>
    </row>
    <row r="6015" spans="32:37" x14ac:dyDescent="0.3">
      <c r="AF6015" s="8"/>
      <c r="AG6015" s="8"/>
      <c r="AH6015" s="9"/>
      <c r="AI6015" s="8"/>
      <c r="AJ6015" s="8"/>
      <c r="AK6015" s="9"/>
    </row>
    <row r="6016" spans="32:37" x14ac:dyDescent="0.3">
      <c r="AF6016" s="8"/>
      <c r="AG6016" s="8"/>
      <c r="AH6016" s="9"/>
      <c r="AI6016" s="8"/>
      <c r="AJ6016" s="8"/>
      <c r="AK6016" s="9"/>
    </row>
    <row r="6017" spans="32:37" x14ac:dyDescent="0.3">
      <c r="AF6017" s="8"/>
      <c r="AG6017" s="8"/>
      <c r="AH6017" s="9"/>
      <c r="AI6017" s="8"/>
      <c r="AJ6017" s="8"/>
      <c r="AK6017" s="9"/>
    </row>
    <row r="6018" spans="32:37" x14ac:dyDescent="0.3">
      <c r="AF6018" s="8"/>
      <c r="AG6018" s="8"/>
      <c r="AH6018" s="9"/>
      <c r="AI6018" s="8"/>
      <c r="AJ6018" s="8"/>
      <c r="AK6018" s="9"/>
    </row>
    <row r="6019" spans="32:37" x14ac:dyDescent="0.3">
      <c r="AF6019" s="8"/>
      <c r="AG6019" s="8"/>
      <c r="AH6019" s="9"/>
      <c r="AI6019" s="8"/>
      <c r="AJ6019" s="8"/>
      <c r="AK6019" s="9"/>
    </row>
    <row r="6020" spans="32:37" x14ac:dyDescent="0.3">
      <c r="AF6020" s="8"/>
      <c r="AG6020" s="8"/>
      <c r="AH6020" s="9"/>
      <c r="AI6020" s="8"/>
      <c r="AJ6020" s="8"/>
      <c r="AK6020" s="9"/>
    </row>
    <row r="6021" spans="32:37" x14ac:dyDescent="0.3">
      <c r="AF6021" s="8"/>
      <c r="AG6021" s="8"/>
      <c r="AH6021" s="9"/>
      <c r="AI6021" s="8"/>
      <c r="AJ6021" s="8"/>
      <c r="AK6021" s="9"/>
    </row>
    <row r="6022" spans="32:37" x14ac:dyDescent="0.3">
      <c r="AF6022" s="8"/>
      <c r="AG6022" s="8"/>
      <c r="AH6022" s="9"/>
      <c r="AI6022" s="8"/>
      <c r="AJ6022" s="8"/>
      <c r="AK6022" s="9"/>
    </row>
    <row r="6023" spans="32:37" x14ac:dyDescent="0.3">
      <c r="AF6023" s="8"/>
      <c r="AG6023" s="8"/>
      <c r="AH6023" s="9"/>
      <c r="AI6023" s="8"/>
      <c r="AJ6023" s="8"/>
      <c r="AK6023" s="9"/>
    </row>
    <row r="6024" spans="32:37" x14ac:dyDescent="0.3">
      <c r="AF6024" s="8"/>
      <c r="AG6024" s="8"/>
      <c r="AH6024" s="9"/>
      <c r="AI6024" s="8"/>
      <c r="AJ6024" s="8"/>
      <c r="AK6024" s="9"/>
    </row>
    <row r="6025" spans="32:37" x14ac:dyDescent="0.3">
      <c r="AF6025" s="8"/>
      <c r="AG6025" s="8"/>
      <c r="AH6025" s="9"/>
      <c r="AI6025" s="8"/>
      <c r="AJ6025" s="8"/>
      <c r="AK6025" s="9"/>
    </row>
    <row r="6026" spans="32:37" x14ac:dyDescent="0.3">
      <c r="AF6026" s="8"/>
      <c r="AG6026" s="8"/>
      <c r="AH6026" s="9"/>
      <c r="AI6026" s="8"/>
      <c r="AJ6026" s="8"/>
      <c r="AK6026" s="9"/>
    </row>
    <row r="6027" spans="32:37" x14ac:dyDescent="0.3">
      <c r="AF6027" s="8"/>
      <c r="AG6027" s="8"/>
      <c r="AH6027" s="9"/>
      <c r="AI6027" s="8"/>
      <c r="AJ6027" s="8"/>
      <c r="AK6027" s="9"/>
    </row>
    <row r="6028" spans="32:37" x14ac:dyDescent="0.3">
      <c r="AF6028" s="8"/>
      <c r="AG6028" s="8"/>
      <c r="AH6028" s="9"/>
      <c r="AI6028" s="8"/>
      <c r="AJ6028" s="8"/>
      <c r="AK6028" s="9"/>
    </row>
    <row r="6029" spans="32:37" x14ac:dyDescent="0.3">
      <c r="AF6029" s="8"/>
      <c r="AG6029" s="8"/>
      <c r="AH6029" s="9"/>
      <c r="AI6029" s="8"/>
      <c r="AJ6029" s="8"/>
      <c r="AK6029" s="9"/>
    </row>
    <row r="6030" spans="32:37" x14ac:dyDescent="0.3">
      <c r="AF6030" s="8"/>
      <c r="AG6030" s="8"/>
      <c r="AH6030" s="9"/>
      <c r="AI6030" s="8"/>
      <c r="AJ6030" s="8"/>
      <c r="AK6030" s="9"/>
    </row>
    <row r="6031" spans="32:37" x14ac:dyDescent="0.3">
      <c r="AF6031" s="8"/>
      <c r="AG6031" s="8"/>
      <c r="AH6031" s="9"/>
      <c r="AI6031" s="8"/>
      <c r="AJ6031" s="8"/>
      <c r="AK6031" s="9"/>
    </row>
    <row r="6032" spans="32:37" x14ac:dyDescent="0.3">
      <c r="AF6032" s="8"/>
      <c r="AG6032" s="8"/>
      <c r="AH6032" s="9"/>
      <c r="AI6032" s="8"/>
      <c r="AJ6032" s="8"/>
      <c r="AK6032" s="9"/>
    </row>
    <row r="6033" spans="32:37" x14ac:dyDescent="0.3">
      <c r="AF6033" s="8"/>
      <c r="AG6033" s="8"/>
      <c r="AH6033" s="9"/>
      <c r="AI6033" s="8"/>
      <c r="AJ6033" s="8"/>
      <c r="AK6033" s="9"/>
    </row>
    <row r="6034" spans="32:37" x14ac:dyDescent="0.3">
      <c r="AF6034" s="8"/>
      <c r="AG6034" s="8"/>
      <c r="AH6034" s="9"/>
      <c r="AI6034" s="8"/>
      <c r="AJ6034" s="8"/>
      <c r="AK6034" s="9"/>
    </row>
    <row r="6035" spans="32:37" x14ac:dyDescent="0.3">
      <c r="AF6035" s="8"/>
      <c r="AG6035" s="8"/>
      <c r="AH6035" s="9"/>
      <c r="AI6035" s="8"/>
      <c r="AJ6035" s="8"/>
      <c r="AK6035" s="9"/>
    </row>
    <row r="6036" spans="32:37" x14ac:dyDescent="0.3">
      <c r="AF6036" s="8"/>
      <c r="AG6036" s="8"/>
      <c r="AH6036" s="9"/>
      <c r="AI6036" s="8"/>
      <c r="AJ6036" s="8"/>
      <c r="AK6036" s="9"/>
    </row>
    <row r="6037" spans="32:37" x14ac:dyDescent="0.3">
      <c r="AF6037" s="8"/>
      <c r="AG6037" s="8"/>
      <c r="AH6037" s="9"/>
      <c r="AI6037" s="8"/>
      <c r="AJ6037" s="8"/>
      <c r="AK6037" s="9"/>
    </row>
    <row r="6038" spans="32:37" x14ac:dyDescent="0.3">
      <c r="AF6038" s="8"/>
      <c r="AG6038" s="8"/>
      <c r="AH6038" s="9"/>
      <c r="AI6038" s="8"/>
      <c r="AJ6038" s="8"/>
      <c r="AK6038" s="9"/>
    </row>
    <row r="6039" spans="32:37" x14ac:dyDescent="0.3">
      <c r="AF6039" s="8"/>
      <c r="AG6039" s="8"/>
      <c r="AH6039" s="9"/>
      <c r="AI6039" s="8"/>
      <c r="AJ6039" s="8"/>
      <c r="AK6039" s="9"/>
    </row>
    <row r="6040" spans="32:37" x14ac:dyDescent="0.3">
      <c r="AF6040" s="8"/>
      <c r="AG6040" s="8"/>
      <c r="AH6040" s="9"/>
      <c r="AI6040" s="8"/>
      <c r="AJ6040" s="8"/>
      <c r="AK6040" s="9"/>
    </row>
    <row r="6041" spans="32:37" x14ac:dyDescent="0.3">
      <c r="AF6041" s="8"/>
      <c r="AG6041" s="8"/>
      <c r="AH6041" s="9"/>
      <c r="AI6041" s="8"/>
      <c r="AJ6041" s="8"/>
      <c r="AK6041" s="9"/>
    </row>
    <row r="6042" spans="32:37" x14ac:dyDescent="0.3">
      <c r="AF6042" s="8"/>
      <c r="AG6042" s="8"/>
      <c r="AH6042" s="9"/>
      <c r="AI6042" s="8"/>
      <c r="AJ6042" s="8"/>
      <c r="AK6042" s="9"/>
    </row>
    <row r="6043" spans="32:37" x14ac:dyDescent="0.3">
      <c r="AF6043" s="8"/>
      <c r="AG6043" s="8"/>
      <c r="AH6043" s="9"/>
      <c r="AI6043" s="8"/>
      <c r="AJ6043" s="8"/>
      <c r="AK6043" s="9"/>
    </row>
    <row r="6044" spans="32:37" x14ac:dyDescent="0.3">
      <c r="AF6044" s="8"/>
      <c r="AG6044" s="8"/>
      <c r="AH6044" s="9"/>
      <c r="AI6044" s="8"/>
      <c r="AJ6044" s="8"/>
      <c r="AK6044" s="9"/>
    </row>
    <row r="6045" spans="32:37" x14ac:dyDescent="0.3">
      <c r="AF6045" s="8"/>
      <c r="AG6045" s="8"/>
      <c r="AH6045" s="9"/>
      <c r="AI6045" s="8"/>
      <c r="AJ6045" s="8"/>
      <c r="AK6045" s="9"/>
    </row>
    <row r="6046" spans="32:37" x14ac:dyDescent="0.3">
      <c r="AF6046" s="8"/>
      <c r="AG6046" s="8"/>
      <c r="AH6046" s="9"/>
      <c r="AI6046" s="8"/>
      <c r="AJ6046" s="8"/>
      <c r="AK6046" s="9"/>
    </row>
    <row r="6047" spans="32:37" x14ac:dyDescent="0.3">
      <c r="AF6047" s="8"/>
      <c r="AG6047" s="8"/>
      <c r="AH6047" s="9"/>
      <c r="AI6047" s="8"/>
      <c r="AJ6047" s="8"/>
      <c r="AK6047" s="9"/>
    </row>
    <row r="6048" spans="32:37" x14ac:dyDescent="0.3">
      <c r="AF6048" s="8"/>
      <c r="AG6048" s="8"/>
      <c r="AH6048" s="9"/>
      <c r="AI6048" s="8"/>
      <c r="AJ6048" s="8"/>
      <c r="AK6048" s="9"/>
    </row>
    <row r="6049" spans="32:37" x14ac:dyDescent="0.3">
      <c r="AF6049" s="8"/>
      <c r="AG6049" s="8"/>
      <c r="AH6049" s="9"/>
      <c r="AI6049" s="8"/>
      <c r="AJ6049" s="8"/>
      <c r="AK6049" s="9"/>
    </row>
    <row r="6050" spans="32:37" x14ac:dyDescent="0.3">
      <c r="AF6050" s="8"/>
      <c r="AG6050" s="8"/>
      <c r="AH6050" s="9"/>
      <c r="AI6050" s="8"/>
      <c r="AJ6050" s="8"/>
      <c r="AK6050" s="9"/>
    </row>
    <row r="6051" spans="32:37" x14ac:dyDescent="0.3">
      <c r="AF6051" s="8"/>
      <c r="AG6051" s="8"/>
      <c r="AH6051" s="9"/>
      <c r="AI6051" s="8"/>
      <c r="AJ6051" s="8"/>
      <c r="AK6051" s="9"/>
    </row>
    <row r="6052" spans="32:37" x14ac:dyDescent="0.3">
      <c r="AF6052" s="8"/>
      <c r="AG6052" s="8"/>
      <c r="AH6052" s="9"/>
      <c r="AI6052" s="8"/>
      <c r="AJ6052" s="8"/>
      <c r="AK6052" s="9"/>
    </row>
    <row r="6053" spans="32:37" x14ac:dyDescent="0.3">
      <c r="AF6053" s="8"/>
      <c r="AG6053" s="8"/>
      <c r="AH6053" s="9"/>
      <c r="AI6053" s="8"/>
      <c r="AJ6053" s="8"/>
      <c r="AK6053" s="9"/>
    </row>
    <row r="6054" spans="32:37" x14ac:dyDescent="0.3">
      <c r="AF6054" s="8"/>
      <c r="AG6054" s="8"/>
      <c r="AH6054" s="9"/>
      <c r="AI6054" s="8"/>
      <c r="AJ6054" s="8"/>
      <c r="AK6054" s="9"/>
    </row>
    <row r="6055" spans="32:37" x14ac:dyDescent="0.3">
      <c r="AF6055" s="8"/>
      <c r="AG6055" s="8"/>
      <c r="AH6055" s="9"/>
      <c r="AI6055" s="8"/>
      <c r="AJ6055" s="8"/>
      <c r="AK6055" s="9"/>
    </row>
    <row r="6056" spans="32:37" x14ac:dyDescent="0.3">
      <c r="AF6056" s="8"/>
      <c r="AG6056" s="8"/>
      <c r="AH6056" s="9"/>
      <c r="AI6056" s="8"/>
      <c r="AJ6056" s="8"/>
      <c r="AK6056" s="9"/>
    </row>
    <row r="6057" spans="32:37" x14ac:dyDescent="0.3">
      <c r="AF6057" s="8"/>
      <c r="AG6057" s="8"/>
      <c r="AH6057" s="9"/>
      <c r="AI6057" s="8"/>
      <c r="AJ6057" s="8"/>
      <c r="AK6057" s="9"/>
    </row>
    <row r="6058" spans="32:37" x14ac:dyDescent="0.3">
      <c r="AF6058" s="8"/>
      <c r="AG6058" s="8"/>
      <c r="AH6058" s="9"/>
      <c r="AI6058" s="8"/>
      <c r="AJ6058" s="8"/>
      <c r="AK6058" s="9"/>
    </row>
    <row r="6059" spans="32:37" x14ac:dyDescent="0.3">
      <c r="AF6059" s="8"/>
      <c r="AG6059" s="8"/>
      <c r="AH6059" s="9"/>
      <c r="AI6059" s="8"/>
      <c r="AJ6059" s="8"/>
      <c r="AK6059" s="9"/>
    </row>
    <row r="6060" spans="32:37" x14ac:dyDescent="0.3">
      <c r="AF6060" s="8"/>
      <c r="AG6060" s="8"/>
      <c r="AH6060" s="9"/>
      <c r="AI6060" s="8"/>
      <c r="AJ6060" s="8"/>
      <c r="AK6060" s="9"/>
    </row>
    <row r="6061" spans="32:37" x14ac:dyDescent="0.3">
      <c r="AF6061" s="8"/>
      <c r="AG6061" s="8"/>
      <c r="AH6061" s="9"/>
      <c r="AI6061" s="8"/>
      <c r="AJ6061" s="8"/>
      <c r="AK6061" s="9"/>
    </row>
    <row r="6062" spans="32:37" x14ac:dyDescent="0.3">
      <c r="AF6062" s="8"/>
      <c r="AG6062" s="8"/>
      <c r="AH6062" s="9"/>
      <c r="AI6062" s="8"/>
      <c r="AJ6062" s="8"/>
      <c r="AK6062" s="9"/>
    </row>
    <row r="6063" spans="32:37" x14ac:dyDescent="0.3">
      <c r="AF6063" s="8"/>
      <c r="AG6063" s="8"/>
      <c r="AH6063" s="9"/>
      <c r="AI6063" s="8"/>
      <c r="AJ6063" s="8"/>
      <c r="AK6063" s="9"/>
    </row>
    <row r="6064" spans="32:37" x14ac:dyDescent="0.3">
      <c r="AF6064" s="8"/>
      <c r="AG6064" s="8"/>
      <c r="AH6064" s="9"/>
      <c r="AI6064" s="8"/>
      <c r="AJ6064" s="8"/>
      <c r="AK6064" s="9"/>
    </row>
    <row r="6065" spans="32:37" x14ac:dyDescent="0.3">
      <c r="AF6065" s="8"/>
      <c r="AG6065" s="8"/>
      <c r="AH6065" s="9"/>
      <c r="AI6065" s="8"/>
      <c r="AJ6065" s="8"/>
      <c r="AK6065" s="9"/>
    </row>
    <row r="6066" spans="32:37" x14ac:dyDescent="0.3">
      <c r="AF6066" s="8"/>
      <c r="AG6066" s="8"/>
      <c r="AH6066" s="9"/>
      <c r="AI6066" s="8"/>
      <c r="AJ6066" s="8"/>
      <c r="AK6066" s="9"/>
    </row>
    <row r="6067" spans="32:37" x14ac:dyDescent="0.3">
      <c r="AF6067" s="8"/>
      <c r="AG6067" s="8"/>
      <c r="AH6067" s="9"/>
      <c r="AI6067" s="8"/>
      <c r="AJ6067" s="8"/>
      <c r="AK6067" s="9"/>
    </row>
    <row r="6068" spans="32:37" x14ac:dyDescent="0.3">
      <c r="AF6068" s="8"/>
      <c r="AG6068" s="8"/>
      <c r="AH6068" s="9"/>
      <c r="AI6068" s="8"/>
      <c r="AJ6068" s="8"/>
      <c r="AK6068" s="9"/>
    </row>
    <row r="6069" spans="32:37" x14ac:dyDescent="0.3">
      <c r="AF6069" s="8"/>
      <c r="AG6069" s="8"/>
      <c r="AH6069" s="9"/>
      <c r="AI6069" s="8"/>
      <c r="AJ6069" s="8"/>
      <c r="AK6069" s="9"/>
    </row>
    <row r="6070" spans="32:37" x14ac:dyDescent="0.3">
      <c r="AF6070" s="8"/>
      <c r="AG6070" s="8"/>
      <c r="AH6070" s="9"/>
      <c r="AI6070" s="8"/>
      <c r="AJ6070" s="8"/>
      <c r="AK6070" s="9"/>
    </row>
    <row r="6071" spans="32:37" x14ac:dyDescent="0.3">
      <c r="AF6071" s="8"/>
      <c r="AG6071" s="8"/>
      <c r="AH6071" s="9"/>
      <c r="AI6071" s="8"/>
      <c r="AJ6071" s="8"/>
      <c r="AK6071" s="9"/>
    </row>
    <row r="6072" spans="32:37" x14ac:dyDescent="0.3">
      <c r="AF6072" s="8"/>
      <c r="AG6072" s="8"/>
      <c r="AH6072" s="9"/>
      <c r="AI6072" s="8"/>
      <c r="AJ6072" s="8"/>
      <c r="AK6072" s="9"/>
    </row>
    <row r="6073" spans="32:37" x14ac:dyDescent="0.3">
      <c r="AF6073" s="8"/>
      <c r="AG6073" s="8"/>
      <c r="AH6073" s="9"/>
      <c r="AI6073" s="8"/>
      <c r="AJ6073" s="8"/>
      <c r="AK6073" s="9"/>
    </row>
    <row r="6074" spans="32:37" x14ac:dyDescent="0.3">
      <c r="AF6074" s="8"/>
      <c r="AG6074" s="8"/>
      <c r="AH6074" s="9"/>
      <c r="AI6074" s="8"/>
      <c r="AJ6074" s="8"/>
      <c r="AK6074" s="9"/>
    </row>
    <row r="6075" spans="32:37" x14ac:dyDescent="0.3">
      <c r="AF6075" s="8"/>
      <c r="AG6075" s="8"/>
      <c r="AH6075" s="9"/>
      <c r="AI6075" s="8"/>
      <c r="AJ6075" s="8"/>
      <c r="AK6075" s="9"/>
    </row>
    <row r="6076" spans="32:37" x14ac:dyDescent="0.3">
      <c r="AF6076" s="8"/>
      <c r="AG6076" s="8"/>
      <c r="AH6076" s="9"/>
      <c r="AI6076" s="8"/>
      <c r="AJ6076" s="8"/>
      <c r="AK6076" s="9"/>
    </row>
    <row r="6077" spans="32:37" x14ac:dyDescent="0.3">
      <c r="AF6077" s="8"/>
      <c r="AG6077" s="8"/>
      <c r="AH6077" s="9"/>
      <c r="AI6077" s="8"/>
      <c r="AJ6077" s="8"/>
      <c r="AK6077" s="9"/>
    </row>
    <row r="6078" spans="32:37" x14ac:dyDescent="0.3">
      <c r="AF6078" s="8"/>
      <c r="AG6078" s="8"/>
      <c r="AH6078" s="9"/>
      <c r="AI6078" s="8"/>
      <c r="AJ6078" s="8"/>
      <c r="AK6078" s="9"/>
    </row>
    <row r="6079" spans="32:37" x14ac:dyDescent="0.3">
      <c r="AF6079" s="8"/>
      <c r="AG6079" s="8"/>
      <c r="AH6079" s="9"/>
      <c r="AI6079" s="8"/>
      <c r="AJ6079" s="8"/>
      <c r="AK6079" s="9"/>
    </row>
    <row r="6080" spans="32:37" x14ac:dyDescent="0.3">
      <c r="AF6080" s="8"/>
      <c r="AG6080" s="8"/>
      <c r="AH6080" s="9"/>
      <c r="AI6080" s="8"/>
      <c r="AJ6080" s="8"/>
      <c r="AK6080" s="9"/>
    </row>
    <row r="6081" spans="32:37" x14ac:dyDescent="0.3">
      <c r="AF6081" s="8"/>
      <c r="AG6081" s="8"/>
      <c r="AH6081" s="9"/>
      <c r="AI6081" s="8"/>
      <c r="AJ6081" s="8"/>
      <c r="AK6081" s="9"/>
    </row>
    <row r="6082" spans="32:37" x14ac:dyDescent="0.3">
      <c r="AF6082" s="8"/>
      <c r="AG6082" s="8"/>
      <c r="AH6082" s="9"/>
      <c r="AI6082" s="8"/>
      <c r="AJ6082" s="8"/>
      <c r="AK6082" s="9"/>
    </row>
    <row r="6083" spans="32:37" x14ac:dyDescent="0.3">
      <c r="AF6083" s="8"/>
      <c r="AG6083" s="8"/>
      <c r="AH6083" s="9"/>
      <c r="AI6083" s="8"/>
      <c r="AJ6083" s="8"/>
      <c r="AK6083" s="9"/>
    </row>
    <row r="6084" spans="32:37" x14ac:dyDescent="0.3">
      <c r="AF6084" s="8"/>
      <c r="AG6084" s="8"/>
      <c r="AH6084" s="9"/>
      <c r="AI6084" s="8"/>
      <c r="AJ6084" s="8"/>
      <c r="AK6084" s="9"/>
    </row>
    <row r="6085" spans="32:37" x14ac:dyDescent="0.3">
      <c r="AF6085" s="8"/>
      <c r="AG6085" s="8"/>
      <c r="AH6085" s="9"/>
      <c r="AI6085" s="8"/>
      <c r="AJ6085" s="8"/>
      <c r="AK6085" s="9"/>
    </row>
    <row r="6086" spans="32:37" x14ac:dyDescent="0.3">
      <c r="AF6086" s="8"/>
      <c r="AG6086" s="8"/>
      <c r="AH6086" s="9"/>
      <c r="AI6086" s="8"/>
      <c r="AJ6086" s="8"/>
      <c r="AK6086" s="9"/>
    </row>
    <row r="6087" spans="32:37" x14ac:dyDescent="0.3">
      <c r="AF6087" s="8"/>
      <c r="AG6087" s="8"/>
      <c r="AH6087" s="9"/>
      <c r="AI6087" s="8"/>
      <c r="AJ6087" s="8"/>
      <c r="AK6087" s="9"/>
    </row>
    <row r="6088" spans="32:37" x14ac:dyDescent="0.3">
      <c r="AF6088" s="8"/>
      <c r="AG6088" s="8"/>
      <c r="AH6088" s="9"/>
      <c r="AI6088" s="8"/>
      <c r="AJ6088" s="8"/>
      <c r="AK6088" s="9"/>
    </row>
    <row r="6089" spans="32:37" x14ac:dyDescent="0.3">
      <c r="AF6089" s="8"/>
      <c r="AG6089" s="8"/>
      <c r="AH6089" s="9"/>
      <c r="AI6089" s="8"/>
      <c r="AJ6089" s="8"/>
      <c r="AK6089" s="9"/>
    </row>
    <row r="6090" spans="32:37" x14ac:dyDescent="0.3">
      <c r="AF6090" s="8"/>
      <c r="AG6090" s="8"/>
      <c r="AH6090" s="9"/>
      <c r="AI6090" s="8"/>
      <c r="AJ6090" s="8"/>
      <c r="AK6090" s="9"/>
    </row>
    <row r="6091" spans="32:37" x14ac:dyDescent="0.3">
      <c r="AF6091" s="8"/>
      <c r="AG6091" s="8"/>
      <c r="AH6091" s="9"/>
      <c r="AI6091" s="8"/>
      <c r="AJ6091" s="8"/>
      <c r="AK6091" s="9"/>
    </row>
    <row r="6092" spans="32:37" x14ac:dyDescent="0.3">
      <c r="AF6092" s="8"/>
      <c r="AG6092" s="8"/>
      <c r="AH6092" s="9"/>
      <c r="AI6092" s="8"/>
      <c r="AJ6092" s="8"/>
      <c r="AK6092" s="9"/>
    </row>
    <row r="6093" spans="32:37" x14ac:dyDescent="0.3">
      <c r="AF6093" s="8"/>
      <c r="AG6093" s="8"/>
      <c r="AH6093" s="9"/>
      <c r="AI6093" s="8"/>
      <c r="AJ6093" s="8"/>
      <c r="AK6093" s="9"/>
    </row>
    <row r="6094" spans="32:37" x14ac:dyDescent="0.3">
      <c r="AF6094" s="8"/>
      <c r="AG6094" s="8"/>
      <c r="AH6094" s="9"/>
      <c r="AI6094" s="8"/>
      <c r="AJ6094" s="8"/>
      <c r="AK6094" s="9"/>
    </row>
    <row r="6095" spans="32:37" x14ac:dyDescent="0.3">
      <c r="AF6095" s="8"/>
      <c r="AG6095" s="8"/>
      <c r="AH6095" s="9"/>
      <c r="AI6095" s="8"/>
      <c r="AJ6095" s="8"/>
      <c r="AK6095" s="9"/>
    </row>
    <row r="6096" spans="32:37" x14ac:dyDescent="0.3">
      <c r="AF6096" s="8"/>
      <c r="AG6096" s="8"/>
      <c r="AH6096" s="9"/>
      <c r="AI6096" s="8"/>
      <c r="AJ6096" s="8"/>
      <c r="AK6096" s="9"/>
    </row>
    <row r="6097" spans="32:37" x14ac:dyDescent="0.3">
      <c r="AF6097" s="8"/>
      <c r="AG6097" s="8"/>
      <c r="AH6097" s="9"/>
      <c r="AI6097" s="8"/>
      <c r="AJ6097" s="8"/>
      <c r="AK6097" s="9"/>
    </row>
    <row r="6098" spans="32:37" x14ac:dyDescent="0.3">
      <c r="AF6098" s="8"/>
      <c r="AG6098" s="8"/>
      <c r="AH6098" s="9"/>
      <c r="AI6098" s="8"/>
      <c r="AJ6098" s="8"/>
      <c r="AK6098" s="9"/>
    </row>
    <row r="6099" spans="32:37" x14ac:dyDescent="0.3">
      <c r="AF6099" s="8"/>
      <c r="AG6099" s="8"/>
      <c r="AH6099" s="9"/>
      <c r="AI6099" s="8"/>
      <c r="AJ6099" s="8"/>
      <c r="AK6099" s="9"/>
    </row>
    <row r="6100" spans="32:37" x14ac:dyDescent="0.3">
      <c r="AF6100" s="8"/>
      <c r="AG6100" s="8"/>
      <c r="AH6100" s="9"/>
      <c r="AI6100" s="8"/>
      <c r="AJ6100" s="8"/>
      <c r="AK6100" s="9"/>
    </row>
    <row r="6101" spans="32:37" x14ac:dyDescent="0.3">
      <c r="AF6101" s="8"/>
      <c r="AG6101" s="8"/>
      <c r="AH6101" s="9"/>
      <c r="AI6101" s="8"/>
      <c r="AJ6101" s="8"/>
      <c r="AK6101" s="9"/>
    </row>
    <row r="6102" spans="32:37" x14ac:dyDescent="0.3">
      <c r="AF6102" s="8"/>
      <c r="AG6102" s="8"/>
      <c r="AH6102" s="9"/>
      <c r="AI6102" s="8"/>
      <c r="AJ6102" s="8"/>
      <c r="AK6102" s="9"/>
    </row>
    <row r="6103" spans="32:37" x14ac:dyDescent="0.3">
      <c r="AF6103" s="8"/>
      <c r="AG6103" s="8"/>
      <c r="AH6103" s="9"/>
      <c r="AI6103" s="8"/>
      <c r="AJ6103" s="8"/>
      <c r="AK6103" s="9"/>
    </row>
    <row r="6104" spans="32:37" x14ac:dyDescent="0.3">
      <c r="AF6104" s="8"/>
      <c r="AG6104" s="8"/>
      <c r="AH6104" s="9"/>
      <c r="AI6104" s="8"/>
      <c r="AJ6104" s="8"/>
      <c r="AK6104" s="9"/>
    </row>
    <row r="6105" spans="32:37" x14ac:dyDescent="0.3">
      <c r="AF6105" s="8"/>
      <c r="AG6105" s="8"/>
      <c r="AH6105" s="9"/>
      <c r="AI6105" s="8"/>
      <c r="AJ6105" s="8"/>
      <c r="AK6105" s="9"/>
    </row>
    <row r="6106" spans="32:37" x14ac:dyDescent="0.3">
      <c r="AF6106" s="8"/>
      <c r="AG6106" s="8"/>
      <c r="AH6106" s="9"/>
      <c r="AI6106" s="8"/>
      <c r="AJ6106" s="8"/>
      <c r="AK6106" s="9"/>
    </row>
    <row r="6107" spans="32:37" x14ac:dyDescent="0.3">
      <c r="AF6107" s="8"/>
      <c r="AG6107" s="8"/>
      <c r="AH6107" s="9"/>
      <c r="AI6107" s="8"/>
      <c r="AJ6107" s="8"/>
      <c r="AK6107" s="9"/>
    </row>
    <row r="6108" spans="32:37" x14ac:dyDescent="0.3">
      <c r="AF6108" s="8"/>
      <c r="AG6108" s="8"/>
      <c r="AH6108" s="9"/>
      <c r="AI6108" s="8"/>
      <c r="AJ6108" s="8"/>
      <c r="AK6108" s="9"/>
    </row>
    <row r="6109" spans="32:37" x14ac:dyDescent="0.3">
      <c r="AF6109" s="8"/>
      <c r="AG6109" s="8"/>
      <c r="AH6109" s="9"/>
      <c r="AI6109" s="8"/>
      <c r="AJ6109" s="8"/>
      <c r="AK6109" s="9"/>
    </row>
    <row r="6110" spans="32:37" x14ac:dyDescent="0.3">
      <c r="AF6110" s="8"/>
      <c r="AG6110" s="8"/>
      <c r="AH6110" s="9"/>
      <c r="AI6110" s="8"/>
      <c r="AJ6110" s="8"/>
      <c r="AK6110" s="9"/>
    </row>
    <row r="6111" spans="32:37" x14ac:dyDescent="0.3">
      <c r="AF6111" s="8"/>
      <c r="AG6111" s="8"/>
      <c r="AH6111" s="9"/>
      <c r="AI6111" s="8"/>
      <c r="AJ6111" s="8"/>
      <c r="AK6111" s="9"/>
    </row>
    <row r="6112" spans="32:37" x14ac:dyDescent="0.3">
      <c r="AF6112" s="8"/>
      <c r="AG6112" s="8"/>
      <c r="AH6112" s="9"/>
      <c r="AI6112" s="8"/>
      <c r="AJ6112" s="8"/>
      <c r="AK6112" s="9"/>
    </row>
    <row r="6113" spans="32:37" x14ac:dyDescent="0.3">
      <c r="AF6113" s="8"/>
      <c r="AG6113" s="8"/>
      <c r="AH6113" s="9"/>
      <c r="AI6113" s="8"/>
      <c r="AJ6113" s="8"/>
      <c r="AK6113" s="9"/>
    </row>
    <row r="6114" spans="32:37" x14ac:dyDescent="0.3">
      <c r="AF6114" s="8"/>
      <c r="AG6114" s="8"/>
      <c r="AH6114" s="9"/>
      <c r="AI6114" s="8"/>
      <c r="AJ6114" s="8"/>
      <c r="AK6114" s="9"/>
    </row>
    <row r="6115" spans="32:37" x14ac:dyDescent="0.3">
      <c r="AF6115" s="8"/>
      <c r="AG6115" s="8"/>
      <c r="AH6115" s="9"/>
      <c r="AI6115" s="8"/>
      <c r="AJ6115" s="8"/>
      <c r="AK6115" s="9"/>
    </row>
    <row r="6116" spans="32:37" x14ac:dyDescent="0.3">
      <c r="AF6116" s="8"/>
      <c r="AG6116" s="8"/>
      <c r="AH6116" s="9"/>
      <c r="AI6116" s="8"/>
      <c r="AJ6116" s="8"/>
      <c r="AK6116" s="9"/>
    </row>
    <row r="6117" spans="32:37" x14ac:dyDescent="0.3">
      <c r="AF6117" s="8"/>
      <c r="AG6117" s="8"/>
      <c r="AH6117" s="9"/>
      <c r="AI6117" s="8"/>
      <c r="AJ6117" s="8"/>
      <c r="AK6117" s="9"/>
    </row>
    <row r="6118" spans="32:37" x14ac:dyDescent="0.3">
      <c r="AF6118" s="8"/>
      <c r="AG6118" s="8"/>
      <c r="AH6118" s="9"/>
      <c r="AI6118" s="8"/>
      <c r="AJ6118" s="8"/>
      <c r="AK6118" s="9"/>
    </row>
    <row r="6119" spans="32:37" x14ac:dyDescent="0.3">
      <c r="AF6119" s="8"/>
      <c r="AG6119" s="8"/>
      <c r="AH6119" s="9"/>
      <c r="AI6119" s="8"/>
      <c r="AJ6119" s="8"/>
      <c r="AK6119" s="9"/>
    </row>
    <row r="6120" spans="32:37" x14ac:dyDescent="0.3">
      <c r="AF6120" s="8"/>
      <c r="AG6120" s="8"/>
      <c r="AH6120" s="9"/>
      <c r="AI6120" s="8"/>
      <c r="AJ6120" s="8"/>
      <c r="AK6120" s="9"/>
    </row>
    <row r="6121" spans="32:37" x14ac:dyDescent="0.3">
      <c r="AF6121" s="8"/>
      <c r="AG6121" s="8"/>
      <c r="AH6121" s="9"/>
      <c r="AI6121" s="8"/>
      <c r="AJ6121" s="8"/>
      <c r="AK6121" s="9"/>
    </row>
    <row r="6122" spans="32:37" x14ac:dyDescent="0.3">
      <c r="AF6122" s="8"/>
      <c r="AG6122" s="8"/>
      <c r="AH6122" s="9"/>
      <c r="AI6122" s="8"/>
      <c r="AJ6122" s="8"/>
      <c r="AK6122" s="9"/>
    </row>
    <row r="6123" spans="32:37" x14ac:dyDescent="0.3">
      <c r="AF6123" s="8"/>
      <c r="AG6123" s="8"/>
      <c r="AH6123" s="9"/>
      <c r="AI6123" s="8"/>
      <c r="AJ6123" s="8"/>
      <c r="AK6123" s="9"/>
    </row>
    <row r="6124" spans="32:37" x14ac:dyDescent="0.3">
      <c r="AF6124" s="8"/>
      <c r="AG6124" s="8"/>
      <c r="AH6124" s="9"/>
      <c r="AI6124" s="8"/>
      <c r="AJ6124" s="8"/>
      <c r="AK6124" s="9"/>
    </row>
    <row r="6125" spans="32:37" x14ac:dyDescent="0.3">
      <c r="AF6125" s="8"/>
      <c r="AG6125" s="8"/>
      <c r="AH6125" s="9"/>
      <c r="AI6125" s="8"/>
      <c r="AJ6125" s="8"/>
      <c r="AK6125" s="9"/>
    </row>
    <row r="6126" spans="32:37" x14ac:dyDescent="0.3">
      <c r="AF6126" s="8"/>
      <c r="AG6126" s="8"/>
      <c r="AH6126" s="9"/>
      <c r="AI6126" s="8"/>
      <c r="AJ6126" s="8"/>
      <c r="AK6126" s="9"/>
    </row>
    <row r="6127" spans="32:37" x14ac:dyDescent="0.3">
      <c r="AF6127" s="8"/>
      <c r="AG6127" s="8"/>
      <c r="AH6127" s="9"/>
      <c r="AI6127" s="8"/>
      <c r="AJ6127" s="8"/>
      <c r="AK6127" s="9"/>
    </row>
    <row r="6128" spans="32:37" x14ac:dyDescent="0.3">
      <c r="AF6128" s="8"/>
      <c r="AG6128" s="8"/>
      <c r="AH6128" s="9"/>
      <c r="AI6128" s="8"/>
      <c r="AJ6128" s="8"/>
      <c r="AK6128" s="9"/>
    </row>
    <row r="6129" spans="32:37" x14ac:dyDescent="0.3">
      <c r="AF6129" s="8"/>
      <c r="AG6129" s="8"/>
      <c r="AH6129" s="9"/>
      <c r="AI6129" s="8"/>
      <c r="AJ6129" s="8"/>
      <c r="AK6129" s="9"/>
    </row>
    <row r="6130" spans="32:37" x14ac:dyDescent="0.3">
      <c r="AF6130" s="8"/>
      <c r="AG6130" s="8"/>
      <c r="AH6130" s="9"/>
      <c r="AI6130" s="8"/>
      <c r="AJ6130" s="8"/>
      <c r="AK6130" s="9"/>
    </row>
    <row r="6131" spans="32:37" x14ac:dyDescent="0.3">
      <c r="AF6131" s="8"/>
      <c r="AG6131" s="8"/>
      <c r="AH6131" s="9"/>
      <c r="AI6131" s="8"/>
      <c r="AJ6131" s="8"/>
      <c r="AK6131" s="9"/>
    </row>
    <row r="6132" spans="32:37" x14ac:dyDescent="0.3">
      <c r="AF6132" s="8"/>
      <c r="AG6132" s="8"/>
      <c r="AH6132" s="9"/>
      <c r="AI6132" s="8"/>
      <c r="AJ6132" s="8"/>
      <c r="AK6132" s="9"/>
    </row>
    <row r="6133" spans="32:37" x14ac:dyDescent="0.3">
      <c r="AF6133" s="8"/>
      <c r="AG6133" s="8"/>
      <c r="AH6133" s="9"/>
      <c r="AI6133" s="8"/>
      <c r="AJ6133" s="8"/>
      <c r="AK6133" s="9"/>
    </row>
    <row r="6134" spans="32:37" x14ac:dyDescent="0.3">
      <c r="AF6134" s="8"/>
      <c r="AG6134" s="8"/>
      <c r="AH6134" s="9"/>
      <c r="AI6134" s="8"/>
      <c r="AJ6134" s="8"/>
      <c r="AK6134" s="9"/>
    </row>
    <row r="6135" spans="32:37" x14ac:dyDescent="0.3">
      <c r="AF6135" s="8"/>
      <c r="AG6135" s="8"/>
      <c r="AH6135" s="9"/>
      <c r="AI6135" s="8"/>
      <c r="AJ6135" s="8"/>
      <c r="AK6135" s="9"/>
    </row>
    <row r="6136" spans="32:37" x14ac:dyDescent="0.3">
      <c r="AF6136" s="8"/>
      <c r="AG6136" s="8"/>
      <c r="AH6136" s="9"/>
      <c r="AI6136" s="8"/>
      <c r="AJ6136" s="8"/>
      <c r="AK6136" s="9"/>
    </row>
    <row r="6137" spans="32:37" x14ac:dyDescent="0.3">
      <c r="AF6137" s="8"/>
      <c r="AG6137" s="8"/>
      <c r="AH6137" s="9"/>
      <c r="AI6137" s="8"/>
      <c r="AJ6137" s="8"/>
      <c r="AK6137" s="9"/>
    </row>
    <row r="6138" spans="32:37" x14ac:dyDescent="0.3">
      <c r="AF6138" s="8"/>
      <c r="AG6138" s="8"/>
      <c r="AH6138" s="9"/>
      <c r="AI6138" s="8"/>
      <c r="AJ6138" s="8"/>
      <c r="AK6138" s="9"/>
    </row>
    <row r="6139" spans="32:37" x14ac:dyDescent="0.3">
      <c r="AF6139" s="8"/>
      <c r="AG6139" s="8"/>
      <c r="AH6139" s="9"/>
      <c r="AI6139" s="8"/>
      <c r="AJ6139" s="8"/>
      <c r="AK6139" s="9"/>
    </row>
    <row r="6140" spans="32:37" x14ac:dyDescent="0.3">
      <c r="AF6140" s="8"/>
      <c r="AG6140" s="8"/>
      <c r="AH6140" s="9"/>
      <c r="AI6140" s="8"/>
      <c r="AJ6140" s="8"/>
      <c r="AK6140" s="9"/>
    </row>
    <row r="6141" spans="32:37" x14ac:dyDescent="0.3">
      <c r="AF6141" s="8"/>
      <c r="AG6141" s="8"/>
      <c r="AH6141" s="9"/>
      <c r="AI6141" s="8"/>
      <c r="AJ6141" s="8"/>
      <c r="AK6141" s="9"/>
    </row>
    <row r="6142" spans="32:37" x14ac:dyDescent="0.3">
      <c r="AF6142" s="8"/>
      <c r="AG6142" s="8"/>
      <c r="AH6142" s="9"/>
      <c r="AI6142" s="8"/>
      <c r="AJ6142" s="8"/>
      <c r="AK6142" s="9"/>
    </row>
    <row r="6143" spans="32:37" x14ac:dyDescent="0.3">
      <c r="AF6143" s="8"/>
      <c r="AG6143" s="8"/>
      <c r="AH6143" s="9"/>
      <c r="AI6143" s="8"/>
      <c r="AJ6143" s="8"/>
      <c r="AK6143" s="9"/>
    </row>
    <row r="6144" spans="32:37" x14ac:dyDescent="0.3">
      <c r="AF6144" s="8"/>
      <c r="AG6144" s="8"/>
      <c r="AH6144" s="9"/>
      <c r="AI6144" s="8"/>
      <c r="AJ6144" s="8"/>
      <c r="AK6144" s="9"/>
    </row>
    <row r="6145" spans="32:37" x14ac:dyDescent="0.3">
      <c r="AF6145" s="8"/>
      <c r="AG6145" s="8"/>
      <c r="AH6145" s="9"/>
      <c r="AI6145" s="8"/>
      <c r="AJ6145" s="8"/>
      <c r="AK6145" s="9"/>
    </row>
    <row r="6146" spans="32:37" x14ac:dyDescent="0.3">
      <c r="AF6146" s="8"/>
      <c r="AG6146" s="8"/>
      <c r="AH6146" s="9"/>
      <c r="AI6146" s="8"/>
      <c r="AJ6146" s="8"/>
      <c r="AK6146" s="9"/>
    </row>
    <row r="6147" spans="32:37" x14ac:dyDescent="0.3">
      <c r="AF6147" s="8"/>
      <c r="AG6147" s="8"/>
      <c r="AH6147" s="9"/>
      <c r="AI6147" s="8"/>
      <c r="AJ6147" s="8"/>
      <c r="AK6147" s="9"/>
    </row>
    <row r="6148" spans="32:37" x14ac:dyDescent="0.3">
      <c r="AF6148" s="8"/>
      <c r="AG6148" s="8"/>
      <c r="AH6148" s="9"/>
      <c r="AI6148" s="8"/>
      <c r="AJ6148" s="8"/>
      <c r="AK6148" s="9"/>
    </row>
    <row r="6149" spans="32:37" x14ac:dyDescent="0.3">
      <c r="AF6149" s="8"/>
      <c r="AG6149" s="8"/>
      <c r="AH6149" s="9"/>
      <c r="AI6149" s="8"/>
      <c r="AJ6149" s="8"/>
      <c r="AK6149" s="9"/>
    </row>
    <row r="6150" spans="32:37" x14ac:dyDescent="0.3">
      <c r="AF6150" s="8"/>
      <c r="AG6150" s="8"/>
      <c r="AH6150" s="9"/>
      <c r="AI6150" s="8"/>
      <c r="AJ6150" s="8"/>
      <c r="AK6150" s="9"/>
    </row>
    <row r="6151" spans="32:37" x14ac:dyDescent="0.3">
      <c r="AF6151" s="8"/>
      <c r="AG6151" s="8"/>
      <c r="AH6151" s="9"/>
      <c r="AI6151" s="8"/>
      <c r="AJ6151" s="8"/>
      <c r="AK6151" s="9"/>
    </row>
    <row r="6152" spans="32:37" x14ac:dyDescent="0.3">
      <c r="AF6152" s="8"/>
      <c r="AG6152" s="8"/>
      <c r="AH6152" s="9"/>
      <c r="AI6152" s="8"/>
      <c r="AJ6152" s="8"/>
      <c r="AK6152" s="9"/>
    </row>
    <row r="6153" spans="32:37" x14ac:dyDescent="0.3">
      <c r="AF6153" s="8"/>
      <c r="AG6153" s="8"/>
      <c r="AH6153" s="9"/>
      <c r="AI6153" s="8"/>
      <c r="AJ6153" s="8"/>
      <c r="AK6153" s="9"/>
    </row>
    <row r="6154" spans="32:37" x14ac:dyDescent="0.3">
      <c r="AF6154" s="8"/>
      <c r="AG6154" s="8"/>
      <c r="AH6154" s="9"/>
      <c r="AI6154" s="8"/>
      <c r="AJ6154" s="8"/>
      <c r="AK6154" s="9"/>
    </row>
    <row r="6155" spans="32:37" x14ac:dyDescent="0.3">
      <c r="AF6155" s="8"/>
      <c r="AG6155" s="8"/>
      <c r="AH6155" s="9"/>
      <c r="AI6155" s="8"/>
      <c r="AJ6155" s="8"/>
      <c r="AK6155" s="9"/>
    </row>
    <row r="6156" spans="32:37" x14ac:dyDescent="0.3">
      <c r="AF6156" s="8"/>
      <c r="AG6156" s="8"/>
      <c r="AH6156" s="9"/>
      <c r="AI6156" s="8"/>
      <c r="AJ6156" s="8"/>
      <c r="AK6156" s="9"/>
    </row>
    <row r="6157" spans="32:37" x14ac:dyDescent="0.3">
      <c r="AF6157" s="8"/>
      <c r="AG6157" s="8"/>
      <c r="AH6157" s="9"/>
      <c r="AI6157" s="8"/>
      <c r="AJ6157" s="8"/>
      <c r="AK6157" s="9"/>
    </row>
    <row r="6158" spans="32:37" x14ac:dyDescent="0.3">
      <c r="AF6158" s="8"/>
      <c r="AG6158" s="8"/>
      <c r="AH6158" s="9"/>
      <c r="AI6158" s="8"/>
      <c r="AJ6158" s="8"/>
      <c r="AK6158" s="9"/>
    </row>
    <row r="6159" spans="32:37" x14ac:dyDescent="0.3">
      <c r="AF6159" s="8"/>
      <c r="AG6159" s="8"/>
      <c r="AH6159" s="9"/>
      <c r="AI6159" s="8"/>
      <c r="AJ6159" s="8"/>
      <c r="AK6159" s="9"/>
    </row>
    <row r="6160" spans="32:37" x14ac:dyDescent="0.3">
      <c r="AF6160" s="8"/>
      <c r="AG6160" s="8"/>
      <c r="AH6160" s="9"/>
      <c r="AI6160" s="8"/>
      <c r="AJ6160" s="8"/>
      <c r="AK6160" s="9"/>
    </row>
    <row r="6161" spans="32:37" x14ac:dyDescent="0.3">
      <c r="AF6161" s="8"/>
      <c r="AG6161" s="8"/>
      <c r="AH6161" s="9"/>
      <c r="AI6161" s="8"/>
      <c r="AJ6161" s="8"/>
      <c r="AK6161" s="9"/>
    </row>
    <row r="6162" spans="32:37" x14ac:dyDescent="0.3">
      <c r="AF6162" s="8"/>
      <c r="AG6162" s="8"/>
      <c r="AH6162" s="9"/>
      <c r="AI6162" s="8"/>
      <c r="AJ6162" s="8"/>
      <c r="AK6162" s="9"/>
    </row>
    <row r="6163" spans="32:37" x14ac:dyDescent="0.3">
      <c r="AF6163" s="8"/>
      <c r="AG6163" s="8"/>
      <c r="AH6163" s="9"/>
      <c r="AI6163" s="8"/>
      <c r="AJ6163" s="8"/>
      <c r="AK6163" s="9"/>
    </row>
    <row r="6164" spans="32:37" x14ac:dyDescent="0.3">
      <c r="AF6164" s="8"/>
      <c r="AG6164" s="8"/>
      <c r="AH6164" s="9"/>
      <c r="AI6164" s="8"/>
      <c r="AJ6164" s="8"/>
      <c r="AK6164" s="9"/>
    </row>
    <row r="6165" spans="32:37" x14ac:dyDescent="0.3">
      <c r="AF6165" s="8"/>
      <c r="AG6165" s="8"/>
      <c r="AH6165" s="9"/>
      <c r="AI6165" s="8"/>
      <c r="AJ6165" s="8"/>
      <c r="AK6165" s="9"/>
    </row>
    <row r="6166" spans="32:37" x14ac:dyDescent="0.3">
      <c r="AF6166" s="8"/>
      <c r="AG6166" s="8"/>
      <c r="AH6166" s="9"/>
      <c r="AI6166" s="8"/>
      <c r="AJ6166" s="8"/>
      <c r="AK6166" s="9"/>
    </row>
    <row r="6167" spans="32:37" x14ac:dyDescent="0.3">
      <c r="AF6167" s="8"/>
      <c r="AG6167" s="8"/>
      <c r="AH6167" s="9"/>
      <c r="AI6167" s="8"/>
      <c r="AJ6167" s="8"/>
      <c r="AK6167" s="9"/>
    </row>
    <row r="6168" spans="32:37" x14ac:dyDescent="0.3">
      <c r="AF6168" s="8"/>
      <c r="AG6168" s="8"/>
      <c r="AH6168" s="9"/>
      <c r="AI6168" s="8"/>
      <c r="AJ6168" s="8"/>
      <c r="AK6168" s="9"/>
    </row>
    <row r="6169" spans="32:37" x14ac:dyDescent="0.3">
      <c r="AF6169" s="8"/>
      <c r="AG6169" s="8"/>
      <c r="AH6169" s="9"/>
      <c r="AI6169" s="8"/>
      <c r="AJ6169" s="8"/>
      <c r="AK6169" s="9"/>
    </row>
    <row r="6170" spans="32:37" x14ac:dyDescent="0.3">
      <c r="AF6170" s="8"/>
      <c r="AG6170" s="8"/>
      <c r="AH6170" s="9"/>
      <c r="AI6170" s="8"/>
      <c r="AJ6170" s="8"/>
      <c r="AK6170" s="9"/>
    </row>
    <row r="6171" spans="32:37" x14ac:dyDescent="0.3">
      <c r="AF6171" s="8"/>
      <c r="AG6171" s="8"/>
      <c r="AH6171" s="9"/>
      <c r="AI6171" s="8"/>
      <c r="AJ6171" s="8"/>
      <c r="AK6171" s="9"/>
    </row>
    <row r="6172" spans="32:37" x14ac:dyDescent="0.3">
      <c r="AF6172" s="8"/>
      <c r="AG6172" s="8"/>
      <c r="AH6172" s="9"/>
      <c r="AI6172" s="8"/>
      <c r="AJ6172" s="8"/>
      <c r="AK6172" s="9"/>
    </row>
    <row r="6173" spans="32:37" x14ac:dyDescent="0.3">
      <c r="AF6173" s="8"/>
      <c r="AG6173" s="8"/>
      <c r="AH6173" s="9"/>
      <c r="AI6173" s="8"/>
      <c r="AJ6173" s="8"/>
      <c r="AK6173" s="9"/>
    </row>
    <row r="6174" spans="32:37" x14ac:dyDescent="0.3">
      <c r="AF6174" s="8"/>
      <c r="AG6174" s="8"/>
      <c r="AH6174" s="9"/>
      <c r="AI6174" s="8"/>
      <c r="AJ6174" s="8"/>
      <c r="AK6174" s="9"/>
    </row>
    <row r="6175" spans="32:37" x14ac:dyDescent="0.3">
      <c r="AF6175" s="8"/>
      <c r="AG6175" s="8"/>
      <c r="AH6175" s="9"/>
      <c r="AI6175" s="8"/>
      <c r="AJ6175" s="8"/>
      <c r="AK6175" s="9"/>
    </row>
    <row r="6176" spans="32:37" x14ac:dyDescent="0.3">
      <c r="AF6176" s="8"/>
      <c r="AG6176" s="8"/>
      <c r="AH6176" s="9"/>
      <c r="AI6176" s="8"/>
      <c r="AJ6176" s="8"/>
      <c r="AK6176" s="9"/>
    </row>
    <row r="6177" spans="32:37" x14ac:dyDescent="0.3">
      <c r="AF6177" s="8"/>
      <c r="AG6177" s="8"/>
      <c r="AH6177" s="9"/>
      <c r="AI6177" s="8"/>
      <c r="AJ6177" s="8"/>
      <c r="AK6177" s="9"/>
    </row>
    <row r="6178" spans="32:37" x14ac:dyDescent="0.3">
      <c r="AF6178" s="8"/>
      <c r="AG6178" s="8"/>
      <c r="AH6178" s="9"/>
      <c r="AI6178" s="8"/>
      <c r="AJ6178" s="8"/>
      <c r="AK6178" s="9"/>
    </row>
    <row r="6179" spans="32:37" x14ac:dyDescent="0.3">
      <c r="AF6179" s="8"/>
      <c r="AG6179" s="8"/>
      <c r="AH6179" s="9"/>
      <c r="AI6179" s="8"/>
      <c r="AJ6179" s="8"/>
      <c r="AK6179" s="9"/>
    </row>
    <row r="6180" spans="32:37" x14ac:dyDescent="0.3">
      <c r="AF6180" s="8"/>
      <c r="AG6180" s="8"/>
      <c r="AH6180" s="9"/>
      <c r="AI6180" s="8"/>
      <c r="AJ6180" s="8"/>
      <c r="AK6180" s="9"/>
    </row>
    <row r="6181" spans="32:37" x14ac:dyDescent="0.3">
      <c r="AF6181" s="8"/>
      <c r="AG6181" s="8"/>
      <c r="AH6181" s="9"/>
      <c r="AI6181" s="8"/>
      <c r="AJ6181" s="8"/>
      <c r="AK6181" s="9"/>
    </row>
    <row r="6182" spans="32:37" x14ac:dyDescent="0.3">
      <c r="AF6182" s="8"/>
      <c r="AG6182" s="8"/>
      <c r="AH6182" s="9"/>
      <c r="AI6182" s="8"/>
      <c r="AJ6182" s="8"/>
      <c r="AK6182" s="9"/>
    </row>
    <row r="6183" spans="32:37" x14ac:dyDescent="0.3">
      <c r="AF6183" s="8"/>
      <c r="AG6183" s="8"/>
      <c r="AH6183" s="9"/>
      <c r="AI6183" s="8"/>
      <c r="AJ6183" s="8"/>
      <c r="AK6183" s="9"/>
    </row>
    <row r="6184" spans="32:37" x14ac:dyDescent="0.3">
      <c r="AF6184" s="8"/>
      <c r="AG6184" s="8"/>
      <c r="AH6184" s="9"/>
      <c r="AI6184" s="8"/>
      <c r="AJ6184" s="8"/>
      <c r="AK6184" s="9"/>
    </row>
    <row r="6185" spans="32:37" x14ac:dyDescent="0.3">
      <c r="AF6185" s="8"/>
      <c r="AG6185" s="8"/>
      <c r="AH6185" s="9"/>
      <c r="AI6185" s="8"/>
      <c r="AJ6185" s="8"/>
      <c r="AK6185" s="9"/>
    </row>
    <row r="6186" spans="32:37" x14ac:dyDescent="0.3">
      <c r="AF6186" s="8"/>
      <c r="AG6186" s="8"/>
      <c r="AH6186" s="9"/>
      <c r="AI6186" s="8"/>
      <c r="AJ6186" s="8"/>
      <c r="AK6186" s="9"/>
    </row>
    <row r="6187" spans="32:37" x14ac:dyDescent="0.3">
      <c r="AF6187" s="8"/>
      <c r="AG6187" s="8"/>
      <c r="AH6187" s="9"/>
      <c r="AI6187" s="8"/>
      <c r="AJ6187" s="8"/>
      <c r="AK6187" s="9"/>
    </row>
    <row r="6188" spans="32:37" x14ac:dyDescent="0.3">
      <c r="AF6188" s="8"/>
      <c r="AG6188" s="8"/>
      <c r="AH6188" s="9"/>
      <c r="AI6188" s="8"/>
      <c r="AJ6188" s="8"/>
      <c r="AK6188" s="9"/>
    </row>
    <row r="6189" spans="32:37" x14ac:dyDescent="0.3">
      <c r="AF6189" s="8"/>
      <c r="AG6189" s="8"/>
      <c r="AH6189" s="9"/>
      <c r="AI6189" s="8"/>
      <c r="AJ6189" s="8"/>
      <c r="AK6189" s="9"/>
    </row>
    <row r="6190" spans="32:37" x14ac:dyDescent="0.3">
      <c r="AF6190" s="8"/>
      <c r="AG6190" s="8"/>
      <c r="AH6190" s="9"/>
      <c r="AI6190" s="8"/>
      <c r="AJ6190" s="8"/>
      <c r="AK6190" s="9"/>
    </row>
    <row r="6191" spans="32:37" x14ac:dyDescent="0.3">
      <c r="AF6191" s="8"/>
      <c r="AG6191" s="8"/>
      <c r="AH6191" s="9"/>
      <c r="AI6191" s="8"/>
      <c r="AJ6191" s="8"/>
      <c r="AK6191" s="9"/>
    </row>
    <row r="6192" spans="32:37" x14ac:dyDescent="0.3">
      <c r="AF6192" s="8"/>
      <c r="AG6192" s="8"/>
      <c r="AH6192" s="9"/>
      <c r="AI6192" s="8"/>
      <c r="AJ6192" s="8"/>
      <c r="AK6192" s="9"/>
    </row>
    <row r="6193" spans="32:37" x14ac:dyDescent="0.3">
      <c r="AF6193" s="8"/>
      <c r="AG6193" s="8"/>
      <c r="AH6193" s="9"/>
      <c r="AI6193" s="8"/>
      <c r="AJ6193" s="8"/>
      <c r="AK6193" s="9"/>
    </row>
    <row r="6194" spans="32:37" x14ac:dyDescent="0.3">
      <c r="AF6194" s="8"/>
      <c r="AG6194" s="8"/>
      <c r="AH6194" s="9"/>
      <c r="AI6194" s="8"/>
      <c r="AJ6194" s="8"/>
      <c r="AK6194" s="9"/>
    </row>
    <row r="6195" spans="32:37" x14ac:dyDescent="0.3">
      <c r="AF6195" s="8"/>
      <c r="AG6195" s="8"/>
      <c r="AH6195" s="9"/>
      <c r="AI6195" s="8"/>
      <c r="AJ6195" s="8"/>
      <c r="AK6195" s="9"/>
    </row>
    <row r="6196" spans="32:37" x14ac:dyDescent="0.3">
      <c r="AF6196" s="8"/>
      <c r="AG6196" s="8"/>
      <c r="AH6196" s="9"/>
      <c r="AI6196" s="8"/>
      <c r="AJ6196" s="8"/>
      <c r="AK6196" s="9"/>
    </row>
    <row r="6197" spans="32:37" x14ac:dyDescent="0.3">
      <c r="AF6197" s="8"/>
      <c r="AG6197" s="8"/>
      <c r="AH6197" s="9"/>
      <c r="AI6197" s="8"/>
      <c r="AJ6197" s="8"/>
      <c r="AK6197" s="9"/>
    </row>
    <row r="6198" spans="32:37" x14ac:dyDescent="0.3">
      <c r="AF6198" s="8"/>
      <c r="AG6198" s="8"/>
      <c r="AH6198" s="9"/>
      <c r="AI6198" s="8"/>
      <c r="AJ6198" s="8"/>
      <c r="AK6198" s="9"/>
    </row>
    <row r="6199" spans="32:37" x14ac:dyDescent="0.3">
      <c r="AF6199" s="8"/>
      <c r="AG6199" s="8"/>
      <c r="AH6199" s="9"/>
      <c r="AI6199" s="8"/>
      <c r="AJ6199" s="8"/>
      <c r="AK6199" s="9"/>
    </row>
    <row r="6200" spans="32:37" x14ac:dyDescent="0.3">
      <c r="AF6200" s="8"/>
      <c r="AG6200" s="8"/>
      <c r="AH6200" s="9"/>
      <c r="AI6200" s="8"/>
      <c r="AJ6200" s="8"/>
      <c r="AK6200" s="9"/>
    </row>
    <row r="6201" spans="32:37" x14ac:dyDescent="0.3">
      <c r="AF6201" s="8"/>
      <c r="AG6201" s="8"/>
      <c r="AH6201" s="9"/>
      <c r="AI6201" s="8"/>
      <c r="AJ6201" s="8"/>
      <c r="AK6201" s="9"/>
    </row>
    <row r="6202" spans="32:37" x14ac:dyDescent="0.3">
      <c r="AF6202" s="8"/>
      <c r="AG6202" s="8"/>
      <c r="AH6202" s="9"/>
      <c r="AI6202" s="8"/>
      <c r="AJ6202" s="8"/>
      <c r="AK6202" s="9"/>
    </row>
    <row r="6203" spans="32:37" x14ac:dyDescent="0.3">
      <c r="AF6203" s="8"/>
      <c r="AG6203" s="8"/>
      <c r="AH6203" s="9"/>
      <c r="AI6203" s="8"/>
      <c r="AJ6203" s="8"/>
      <c r="AK6203" s="9"/>
    </row>
    <row r="6204" spans="32:37" x14ac:dyDescent="0.3">
      <c r="AF6204" s="8"/>
      <c r="AG6204" s="8"/>
      <c r="AH6204" s="9"/>
      <c r="AI6204" s="8"/>
      <c r="AJ6204" s="8"/>
      <c r="AK6204" s="9"/>
    </row>
    <row r="6205" spans="32:37" x14ac:dyDescent="0.3">
      <c r="AF6205" s="8"/>
      <c r="AG6205" s="8"/>
      <c r="AH6205" s="9"/>
      <c r="AI6205" s="8"/>
      <c r="AJ6205" s="8"/>
      <c r="AK6205" s="9"/>
    </row>
    <row r="6206" spans="32:37" x14ac:dyDescent="0.3">
      <c r="AF6206" s="8"/>
      <c r="AG6206" s="8"/>
      <c r="AH6206" s="9"/>
      <c r="AI6206" s="8"/>
      <c r="AJ6206" s="8"/>
      <c r="AK6206" s="9"/>
    </row>
    <row r="6207" spans="32:37" x14ac:dyDescent="0.3">
      <c r="AF6207" s="8"/>
      <c r="AG6207" s="8"/>
      <c r="AH6207" s="9"/>
      <c r="AI6207" s="8"/>
      <c r="AJ6207" s="8"/>
      <c r="AK6207" s="9"/>
    </row>
    <row r="6208" spans="32:37" x14ac:dyDescent="0.3">
      <c r="AF6208" s="8"/>
      <c r="AG6208" s="8"/>
      <c r="AH6208" s="9"/>
      <c r="AI6208" s="8"/>
      <c r="AJ6208" s="8"/>
      <c r="AK6208" s="9"/>
    </row>
    <row r="6209" spans="32:37" x14ac:dyDescent="0.3">
      <c r="AF6209" s="8"/>
      <c r="AG6209" s="8"/>
      <c r="AH6209" s="9"/>
      <c r="AI6209" s="8"/>
      <c r="AJ6209" s="8"/>
      <c r="AK6209" s="9"/>
    </row>
    <row r="6210" spans="32:37" x14ac:dyDescent="0.3">
      <c r="AF6210" s="8"/>
      <c r="AG6210" s="8"/>
      <c r="AH6210" s="9"/>
      <c r="AI6210" s="8"/>
      <c r="AJ6210" s="8"/>
      <c r="AK6210" s="9"/>
    </row>
    <row r="6211" spans="32:37" x14ac:dyDescent="0.3">
      <c r="AF6211" s="8"/>
      <c r="AG6211" s="8"/>
      <c r="AH6211" s="9"/>
      <c r="AI6211" s="8"/>
      <c r="AJ6211" s="8"/>
      <c r="AK6211" s="9"/>
    </row>
    <row r="6212" spans="32:37" x14ac:dyDescent="0.3">
      <c r="AF6212" s="8"/>
      <c r="AG6212" s="8"/>
      <c r="AH6212" s="9"/>
      <c r="AI6212" s="8"/>
      <c r="AJ6212" s="8"/>
      <c r="AK6212" s="9"/>
    </row>
    <row r="6213" spans="32:37" x14ac:dyDescent="0.3">
      <c r="AF6213" s="8"/>
      <c r="AG6213" s="8"/>
      <c r="AH6213" s="9"/>
      <c r="AI6213" s="8"/>
      <c r="AJ6213" s="8"/>
      <c r="AK6213" s="9"/>
    </row>
    <row r="6214" spans="32:37" x14ac:dyDescent="0.3">
      <c r="AF6214" s="8"/>
      <c r="AG6214" s="8"/>
      <c r="AH6214" s="9"/>
      <c r="AI6214" s="8"/>
      <c r="AJ6214" s="8"/>
      <c r="AK6214" s="9"/>
    </row>
    <row r="6215" spans="32:37" x14ac:dyDescent="0.3">
      <c r="AF6215" s="8"/>
      <c r="AG6215" s="8"/>
      <c r="AH6215" s="9"/>
      <c r="AI6215" s="8"/>
      <c r="AJ6215" s="8"/>
      <c r="AK6215" s="9"/>
    </row>
    <row r="6216" spans="32:37" x14ac:dyDescent="0.3">
      <c r="AF6216" s="8"/>
      <c r="AG6216" s="8"/>
      <c r="AH6216" s="9"/>
      <c r="AI6216" s="8"/>
      <c r="AJ6216" s="8"/>
      <c r="AK6216" s="9"/>
    </row>
    <row r="6217" spans="32:37" x14ac:dyDescent="0.3">
      <c r="AF6217" s="8"/>
      <c r="AG6217" s="8"/>
      <c r="AH6217" s="9"/>
      <c r="AI6217" s="8"/>
      <c r="AJ6217" s="8"/>
      <c r="AK6217" s="9"/>
    </row>
    <row r="6218" spans="32:37" x14ac:dyDescent="0.3">
      <c r="AF6218" s="8"/>
      <c r="AG6218" s="8"/>
      <c r="AH6218" s="9"/>
      <c r="AI6218" s="8"/>
      <c r="AJ6218" s="8"/>
      <c r="AK6218" s="9"/>
    </row>
    <row r="6219" spans="32:37" x14ac:dyDescent="0.3">
      <c r="AF6219" s="8"/>
      <c r="AG6219" s="8"/>
      <c r="AH6219" s="9"/>
      <c r="AI6219" s="8"/>
      <c r="AJ6219" s="8"/>
      <c r="AK6219" s="9"/>
    </row>
    <row r="6220" spans="32:37" x14ac:dyDescent="0.3">
      <c r="AF6220" s="8"/>
      <c r="AG6220" s="8"/>
      <c r="AH6220" s="9"/>
      <c r="AI6220" s="8"/>
      <c r="AJ6220" s="8"/>
      <c r="AK6220" s="9"/>
    </row>
    <row r="6221" spans="32:37" x14ac:dyDescent="0.3">
      <c r="AF6221" s="8"/>
      <c r="AG6221" s="8"/>
      <c r="AH6221" s="9"/>
      <c r="AI6221" s="8"/>
      <c r="AJ6221" s="8"/>
      <c r="AK6221" s="9"/>
    </row>
    <row r="6222" spans="32:37" x14ac:dyDescent="0.3">
      <c r="AF6222" s="8"/>
      <c r="AG6222" s="8"/>
      <c r="AH6222" s="9"/>
      <c r="AI6222" s="8"/>
      <c r="AJ6222" s="8"/>
      <c r="AK6222" s="9"/>
    </row>
    <row r="6223" spans="32:37" x14ac:dyDescent="0.3">
      <c r="AF6223" s="8"/>
      <c r="AG6223" s="8"/>
      <c r="AH6223" s="9"/>
      <c r="AI6223" s="8"/>
      <c r="AJ6223" s="8"/>
      <c r="AK6223" s="9"/>
    </row>
    <row r="6224" spans="32:37" x14ac:dyDescent="0.3">
      <c r="AF6224" s="8"/>
      <c r="AG6224" s="8"/>
      <c r="AH6224" s="9"/>
      <c r="AI6224" s="8"/>
      <c r="AJ6224" s="8"/>
      <c r="AK6224" s="9"/>
    </row>
    <row r="6225" spans="32:37" x14ac:dyDescent="0.3">
      <c r="AF6225" s="8"/>
      <c r="AG6225" s="8"/>
      <c r="AH6225" s="9"/>
      <c r="AI6225" s="8"/>
      <c r="AJ6225" s="8"/>
      <c r="AK6225" s="9"/>
    </row>
    <row r="6226" spans="32:37" x14ac:dyDescent="0.3">
      <c r="AF6226" s="8"/>
      <c r="AG6226" s="8"/>
      <c r="AH6226" s="9"/>
      <c r="AI6226" s="8"/>
      <c r="AJ6226" s="8"/>
      <c r="AK6226" s="9"/>
    </row>
    <row r="6227" spans="32:37" x14ac:dyDescent="0.3">
      <c r="AF6227" s="8"/>
      <c r="AG6227" s="8"/>
      <c r="AH6227" s="9"/>
      <c r="AI6227" s="8"/>
      <c r="AJ6227" s="8"/>
      <c r="AK6227" s="9"/>
    </row>
    <row r="6228" spans="32:37" x14ac:dyDescent="0.3">
      <c r="AF6228" s="8"/>
      <c r="AG6228" s="8"/>
      <c r="AH6228" s="9"/>
      <c r="AI6228" s="8"/>
      <c r="AJ6228" s="8"/>
      <c r="AK6228" s="9"/>
    </row>
    <row r="6229" spans="32:37" x14ac:dyDescent="0.3">
      <c r="AF6229" s="8"/>
      <c r="AG6229" s="8"/>
      <c r="AH6229" s="9"/>
      <c r="AI6229" s="8"/>
      <c r="AJ6229" s="8"/>
      <c r="AK6229" s="9"/>
    </row>
    <row r="6230" spans="32:37" x14ac:dyDescent="0.3">
      <c r="AF6230" s="8"/>
      <c r="AG6230" s="8"/>
      <c r="AH6230" s="9"/>
      <c r="AI6230" s="8"/>
      <c r="AJ6230" s="8"/>
      <c r="AK6230" s="9"/>
    </row>
    <row r="6231" spans="32:37" x14ac:dyDescent="0.3">
      <c r="AF6231" s="8"/>
      <c r="AG6231" s="8"/>
      <c r="AH6231" s="9"/>
      <c r="AI6231" s="8"/>
      <c r="AJ6231" s="8"/>
      <c r="AK6231" s="9"/>
    </row>
    <row r="6232" spans="32:37" x14ac:dyDescent="0.3">
      <c r="AF6232" s="8"/>
      <c r="AG6232" s="8"/>
      <c r="AH6232" s="9"/>
      <c r="AI6232" s="8"/>
      <c r="AJ6232" s="8"/>
      <c r="AK6232" s="9"/>
    </row>
    <row r="6233" spans="32:37" x14ac:dyDescent="0.3">
      <c r="AF6233" s="8"/>
      <c r="AG6233" s="8"/>
      <c r="AH6233" s="9"/>
      <c r="AI6233" s="8"/>
      <c r="AJ6233" s="8"/>
      <c r="AK6233" s="9"/>
    </row>
    <row r="6234" spans="32:37" x14ac:dyDescent="0.3">
      <c r="AF6234" s="8"/>
      <c r="AG6234" s="8"/>
      <c r="AH6234" s="9"/>
      <c r="AI6234" s="8"/>
      <c r="AJ6234" s="8"/>
      <c r="AK6234" s="9"/>
    </row>
    <row r="6235" spans="32:37" x14ac:dyDescent="0.3">
      <c r="AF6235" s="8"/>
      <c r="AG6235" s="8"/>
      <c r="AH6235" s="9"/>
      <c r="AI6235" s="8"/>
      <c r="AJ6235" s="8"/>
      <c r="AK6235" s="9"/>
    </row>
    <row r="6236" spans="32:37" x14ac:dyDescent="0.3">
      <c r="AF6236" s="8"/>
      <c r="AG6236" s="8"/>
      <c r="AH6236" s="9"/>
      <c r="AI6236" s="8"/>
      <c r="AJ6236" s="8"/>
      <c r="AK6236" s="9"/>
    </row>
    <row r="6237" spans="32:37" x14ac:dyDescent="0.3">
      <c r="AF6237" s="8"/>
      <c r="AG6237" s="8"/>
      <c r="AH6237" s="9"/>
      <c r="AI6237" s="8"/>
      <c r="AJ6237" s="8"/>
      <c r="AK6237" s="9"/>
    </row>
    <row r="6238" spans="32:37" x14ac:dyDescent="0.3">
      <c r="AF6238" s="8"/>
      <c r="AG6238" s="8"/>
      <c r="AH6238" s="9"/>
      <c r="AI6238" s="8"/>
      <c r="AJ6238" s="8"/>
      <c r="AK6238" s="9"/>
    </row>
    <row r="6239" spans="32:37" x14ac:dyDescent="0.3">
      <c r="AF6239" s="8"/>
      <c r="AG6239" s="8"/>
      <c r="AH6239" s="9"/>
      <c r="AI6239" s="8"/>
      <c r="AJ6239" s="8"/>
      <c r="AK6239" s="9"/>
    </row>
    <row r="6240" spans="32:37" x14ac:dyDescent="0.3">
      <c r="AF6240" s="8"/>
      <c r="AG6240" s="8"/>
      <c r="AH6240" s="9"/>
      <c r="AI6240" s="8"/>
      <c r="AJ6240" s="8"/>
      <c r="AK6240" s="9"/>
    </row>
    <row r="6241" spans="32:37" x14ac:dyDescent="0.3">
      <c r="AF6241" s="8"/>
      <c r="AG6241" s="8"/>
      <c r="AH6241" s="9"/>
      <c r="AI6241" s="8"/>
      <c r="AJ6241" s="8"/>
      <c r="AK6241" s="9"/>
    </row>
    <row r="6242" spans="32:37" x14ac:dyDescent="0.3">
      <c r="AF6242" s="8"/>
      <c r="AG6242" s="8"/>
      <c r="AH6242" s="9"/>
      <c r="AI6242" s="8"/>
      <c r="AJ6242" s="8"/>
      <c r="AK6242" s="9"/>
    </row>
    <row r="6243" spans="32:37" x14ac:dyDescent="0.3">
      <c r="AF6243" s="8"/>
      <c r="AG6243" s="8"/>
      <c r="AH6243" s="9"/>
      <c r="AI6243" s="8"/>
      <c r="AJ6243" s="8"/>
      <c r="AK6243" s="9"/>
    </row>
    <row r="6244" spans="32:37" x14ac:dyDescent="0.3">
      <c r="AF6244" s="8"/>
      <c r="AG6244" s="8"/>
      <c r="AH6244" s="9"/>
      <c r="AI6244" s="8"/>
      <c r="AJ6244" s="8"/>
      <c r="AK6244" s="9"/>
    </row>
    <row r="6245" spans="32:37" x14ac:dyDescent="0.3">
      <c r="AF6245" s="8"/>
      <c r="AG6245" s="8"/>
      <c r="AH6245" s="9"/>
      <c r="AI6245" s="8"/>
      <c r="AJ6245" s="8"/>
      <c r="AK6245" s="9"/>
    </row>
    <row r="6246" spans="32:37" x14ac:dyDescent="0.3">
      <c r="AF6246" s="8"/>
      <c r="AG6246" s="8"/>
      <c r="AH6246" s="9"/>
      <c r="AI6246" s="8"/>
      <c r="AJ6246" s="8"/>
      <c r="AK6246" s="9"/>
    </row>
    <row r="6247" spans="32:37" x14ac:dyDescent="0.3">
      <c r="AF6247" s="8"/>
      <c r="AG6247" s="8"/>
      <c r="AH6247" s="9"/>
      <c r="AI6247" s="8"/>
      <c r="AJ6247" s="8"/>
      <c r="AK6247" s="9"/>
    </row>
    <row r="6248" spans="32:37" x14ac:dyDescent="0.3">
      <c r="AF6248" s="8"/>
      <c r="AG6248" s="8"/>
      <c r="AH6248" s="9"/>
      <c r="AI6248" s="8"/>
      <c r="AJ6248" s="8"/>
      <c r="AK6248" s="9"/>
    </row>
    <row r="6249" spans="32:37" x14ac:dyDescent="0.3">
      <c r="AF6249" s="8"/>
      <c r="AG6249" s="8"/>
      <c r="AH6249" s="9"/>
      <c r="AI6249" s="8"/>
      <c r="AJ6249" s="8"/>
      <c r="AK6249" s="9"/>
    </row>
    <row r="6250" spans="32:37" x14ac:dyDescent="0.3">
      <c r="AF6250" s="8"/>
      <c r="AG6250" s="8"/>
      <c r="AH6250" s="9"/>
      <c r="AI6250" s="8"/>
      <c r="AJ6250" s="8"/>
      <c r="AK6250" s="9"/>
    </row>
    <row r="6251" spans="32:37" x14ac:dyDescent="0.3">
      <c r="AF6251" s="8"/>
      <c r="AG6251" s="8"/>
      <c r="AH6251" s="9"/>
      <c r="AI6251" s="8"/>
      <c r="AJ6251" s="8"/>
      <c r="AK6251" s="9"/>
    </row>
    <row r="6252" spans="32:37" x14ac:dyDescent="0.3">
      <c r="AF6252" s="8"/>
      <c r="AG6252" s="8"/>
      <c r="AH6252" s="9"/>
      <c r="AI6252" s="8"/>
      <c r="AJ6252" s="8"/>
      <c r="AK6252" s="9"/>
    </row>
    <row r="6253" spans="32:37" x14ac:dyDescent="0.3">
      <c r="AF6253" s="8"/>
      <c r="AG6253" s="8"/>
      <c r="AH6253" s="9"/>
      <c r="AI6253" s="8"/>
      <c r="AJ6253" s="8"/>
      <c r="AK6253" s="9"/>
    </row>
    <row r="6254" spans="32:37" x14ac:dyDescent="0.3">
      <c r="AF6254" s="8"/>
      <c r="AG6254" s="8"/>
      <c r="AH6254" s="9"/>
      <c r="AI6254" s="8"/>
      <c r="AJ6254" s="8"/>
      <c r="AK6254" s="9"/>
    </row>
    <row r="6255" spans="32:37" x14ac:dyDescent="0.3">
      <c r="AF6255" s="8"/>
      <c r="AG6255" s="8"/>
      <c r="AH6255" s="9"/>
      <c r="AI6255" s="8"/>
      <c r="AJ6255" s="8"/>
      <c r="AK6255" s="9"/>
    </row>
    <row r="6256" spans="32:37" x14ac:dyDescent="0.3">
      <c r="AF6256" s="8"/>
      <c r="AG6256" s="8"/>
      <c r="AH6256" s="9"/>
      <c r="AI6256" s="8"/>
      <c r="AJ6256" s="8"/>
      <c r="AK6256" s="9"/>
    </row>
    <row r="6257" spans="32:37" x14ac:dyDescent="0.3">
      <c r="AF6257" s="8"/>
      <c r="AG6257" s="8"/>
      <c r="AH6257" s="9"/>
      <c r="AI6257" s="8"/>
      <c r="AJ6257" s="8"/>
      <c r="AK6257" s="9"/>
    </row>
    <row r="6258" spans="32:37" x14ac:dyDescent="0.3">
      <c r="AF6258" s="8"/>
      <c r="AG6258" s="8"/>
      <c r="AH6258" s="9"/>
      <c r="AI6258" s="8"/>
      <c r="AJ6258" s="8"/>
      <c r="AK6258" s="9"/>
    </row>
    <row r="6259" spans="32:37" x14ac:dyDescent="0.3">
      <c r="AF6259" s="8"/>
      <c r="AG6259" s="8"/>
      <c r="AH6259" s="9"/>
      <c r="AI6259" s="8"/>
      <c r="AJ6259" s="8"/>
      <c r="AK6259" s="9"/>
    </row>
    <row r="6260" spans="32:37" x14ac:dyDescent="0.3">
      <c r="AF6260" s="8"/>
      <c r="AG6260" s="8"/>
      <c r="AH6260" s="9"/>
      <c r="AI6260" s="8"/>
      <c r="AJ6260" s="8"/>
      <c r="AK6260" s="9"/>
    </row>
    <row r="6261" spans="32:37" x14ac:dyDescent="0.3">
      <c r="AF6261" s="8"/>
      <c r="AG6261" s="8"/>
      <c r="AH6261" s="9"/>
      <c r="AI6261" s="8"/>
      <c r="AJ6261" s="8"/>
      <c r="AK6261" s="9"/>
    </row>
    <row r="6262" spans="32:37" x14ac:dyDescent="0.3">
      <c r="AF6262" s="8"/>
      <c r="AG6262" s="8"/>
      <c r="AH6262" s="9"/>
      <c r="AI6262" s="8"/>
      <c r="AJ6262" s="8"/>
      <c r="AK6262" s="9"/>
    </row>
    <row r="6263" spans="32:37" x14ac:dyDescent="0.3">
      <c r="AF6263" s="8"/>
      <c r="AG6263" s="8"/>
      <c r="AH6263" s="9"/>
      <c r="AI6263" s="8"/>
      <c r="AJ6263" s="8"/>
      <c r="AK6263" s="9"/>
    </row>
    <row r="6264" spans="32:37" x14ac:dyDescent="0.3">
      <c r="AF6264" s="8"/>
      <c r="AG6264" s="8"/>
      <c r="AH6264" s="9"/>
      <c r="AI6264" s="8"/>
      <c r="AJ6264" s="8"/>
      <c r="AK6264" s="9"/>
    </row>
    <row r="6265" spans="32:37" x14ac:dyDescent="0.3">
      <c r="AF6265" s="8"/>
      <c r="AG6265" s="8"/>
      <c r="AH6265" s="9"/>
      <c r="AI6265" s="8"/>
      <c r="AJ6265" s="8"/>
      <c r="AK6265" s="9"/>
    </row>
    <row r="6266" spans="32:37" x14ac:dyDescent="0.3">
      <c r="AF6266" s="8"/>
      <c r="AG6266" s="8"/>
      <c r="AH6266" s="9"/>
      <c r="AI6266" s="8"/>
      <c r="AJ6266" s="8"/>
      <c r="AK6266" s="9"/>
    </row>
    <row r="6267" spans="32:37" x14ac:dyDescent="0.3">
      <c r="AF6267" s="8"/>
      <c r="AG6267" s="8"/>
      <c r="AH6267" s="9"/>
      <c r="AI6267" s="8"/>
      <c r="AJ6267" s="8"/>
      <c r="AK6267" s="9"/>
    </row>
    <row r="6268" spans="32:37" x14ac:dyDescent="0.3">
      <c r="AF6268" s="8"/>
      <c r="AG6268" s="8"/>
      <c r="AH6268" s="9"/>
      <c r="AI6268" s="8"/>
      <c r="AJ6268" s="8"/>
      <c r="AK6268" s="9"/>
    </row>
    <row r="6269" spans="32:37" x14ac:dyDescent="0.3">
      <c r="AF6269" s="8"/>
      <c r="AG6269" s="8"/>
      <c r="AH6269" s="9"/>
      <c r="AI6269" s="8"/>
      <c r="AJ6269" s="8"/>
      <c r="AK6269" s="9"/>
    </row>
    <row r="6270" spans="32:37" x14ac:dyDescent="0.3">
      <c r="AF6270" s="8"/>
      <c r="AG6270" s="8"/>
      <c r="AH6270" s="9"/>
      <c r="AI6270" s="8"/>
      <c r="AJ6270" s="8"/>
      <c r="AK6270" s="9"/>
    </row>
    <row r="6271" spans="32:37" x14ac:dyDescent="0.3">
      <c r="AF6271" s="8"/>
      <c r="AG6271" s="8"/>
      <c r="AH6271" s="9"/>
      <c r="AI6271" s="8"/>
      <c r="AJ6271" s="8"/>
      <c r="AK6271" s="9"/>
    </row>
    <row r="6272" spans="32:37" x14ac:dyDescent="0.3">
      <c r="AF6272" s="8"/>
      <c r="AG6272" s="8"/>
      <c r="AH6272" s="9"/>
      <c r="AI6272" s="8"/>
      <c r="AJ6272" s="8"/>
      <c r="AK6272" s="9"/>
    </row>
    <row r="6273" spans="32:37" x14ac:dyDescent="0.3">
      <c r="AF6273" s="8"/>
      <c r="AG6273" s="8"/>
      <c r="AH6273" s="9"/>
      <c r="AI6273" s="8"/>
      <c r="AJ6273" s="8"/>
      <c r="AK6273" s="9"/>
    </row>
    <row r="6274" spans="32:37" x14ac:dyDescent="0.3">
      <c r="AF6274" s="8"/>
      <c r="AG6274" s="8"/>
      <c r="AH6274" s="9"/>
      <c r="AI6274" s="8"/>
      <c r="AJ6274" s="8"/>
      <c r="AK6274" s="9"/>
    </row>
    <row r="6275" spans="32:37" x14ac:dyDescent="0.3">
      <c r="AF6275" s="8"/>
      <c r="AG6275" s="8"/>
      <c r="AH6275" s="9"/>
      <c r="AI6275" s="8"/>
      <c r="AJ6275" s="8"/>
      <c r="AK6275" s="9"/>
    </row>
    <row r="6276" spans="32:37" x14ac:dyDescent="0.3">
      <c r="AF6276" s="8"/>
      <c r="AG6276" s="8"/>
      <c r="AH6276" s="9"/>
      <c r="AI6276" s="8"/>
      <c r="AJ6276" s="8"/>
      <c r="AK6276" s="9"/>
    </row>
    <row r="6277" spans="32:37" x14ac:dyDescent="0.3">
      <c r="AF6277" s="8"/>
      <c r="AG6277" s="8"/>
      <c r="AH6277" s="9"/>
      <c r="AI6277" s="8"/>
      <c r="AJ6277" s="8"/>
      <c r="AK6277" s="9"/>
    </row>
    <row r="6278" spans="32:37" x14ac:dyDescent="0.3">
      <c r="AF6278" s="8"/>
      <c r="AG6278" s="8"/>
      <c r="AH6278" s="9"/>
      <c r="AI6278" s="8"/>
      <c r="AJ6278" s="8"/>
      <c r="AK6278" s="9"/>
    </row>
    <row r="6279" spans="32:37" x14ac:dyDescent="0.3">
      <c r="AF6279" s="8"/>
      <c r="AG6279" s="8"/>
      <c r="AH6279" s="9"/>
      <c r="AI6279" s="8"/>
      <c r="AJ6279" s="8"/>
      <c r="AK6279" s="9"/>
    </row>
    <row r="6280" spans="32:37" x14ac:dyDescent="0.3">
      <c r="AF6280" s="8"/>
      <c r="AG6280" s="8"/>
      <c r="AH6280" s="9"/>
      <c r="AI6280" s="8"/>
      <c r="AJ6280" s="8"/>
      <c r="AK6280" s="9"/>
    </row>
    <row r="6281" spans="32:37" x14ac:dyDescent="0.3">
      <c r="AF6281" s="8"/>
      <c r="AG6281" s="8"/>
      <c r="AH6281" s="9"/>
      <c r="AI6281" s="8"/>
      <c r="AJ6281" s="8"/>
      <c r="AK6281" s="9"/>
    </row>
    <row r="6282" spans="32:37" x14ac:dyDescent="0.3">
      <c r="AF6282" s="8"/>
      <c r="AG6282" s="8"/>
      <c r="AH6282" s="9"/>
      <c r="AI6282" s="8"/>
      <c r="AJ6282" s="8"/>
      <c r="AK6282" s="9"/>
    </row>
    <row r="6283" spans="32:37" x14ac:dyDescent="0.3">
      <c r="AF6283" s="8"/>
      <c r="AG6283" s="8"/>
      <c r="AH6283" s="9"/>
      <c r="AI6283" s="8"/>
      <c r="AJ6283" s="8"/>
      <c r="AK6283" s="9"/>
    </row>
    <row r="6284" spans="32:37" x14ac:dyDescent="0.3">
      <c r="AF6284" s="8"/>
      <c r="AG6284" s="8"/>
      <c r="AH6284" s="9"/>
      <c r="AI6284" s="8"/>
      <c r="AJ6284" s="8"/>
      <c r="AK6284" s="9"/>
    </row>
    <row r="6285" spans="32:37" x14ac:dyDescent="0.3">
      <c r="AF6285" s="8"/>
      <c r="AG6285" s="8"/>
      <c r="AH6285" s="9"/>
      <c r="AI6285" s="8"/>
      <c r="AJ6285" s="8"/>
      <c r="AK6285" s="9"/>
    </row>
    <row r="6286" spans="32:37" x14ac:dyDescent="0.3">
      <c r="AF6286" s="8"/>
      <c r="AG6286" s="8"/>
      <c r="AH6286" s="9"/>
      <c r="AI6286" s="8"/>
      <c r="AJ6286" s="8"/>
      <c r="AK6286" s="9"/>
    </row>
    <row r="6287" spans="32:37" x14ac:dyDescent="0.3">
      <c r="AF6287" s="8"/>
      <c r="AG6287" s="8"/>
      <c r="AH6287" s="9"/>
      <c r="AI6287" s="8"/>
      <c r="AJ6287" s="8"/>
      <c r="AK6287" s="9"/>
    </row>
    <row r="6288" spans="32:37" x14ac:dyDescent="0.3">
      <c r="AF6288" s="8"/>
      <c r="AG6288" s="8"/>
      <c r="AH6288" s="9"/>
      <c r="AI6288" s="8"/>
      <c r="AJ6288" s="8"/>
      <c r="AK6288" s="9"/>
    </row>
    <row r="6289" spans="32:37" x14ac:dyDescent="0.3">
      <c r="AF6289" s="8"/>
      <c r="AG6289" s="8"/>
      <c r="AH6289" s="9"/>
      <c r="AI6289" s="8"/>
      <c r="AJ6289" s="8"/>
      <c r="AK6289" s="9"/>
    </row>
    <row r="6290" spans="32:37" x14ac:dyDescent="0.3">
      <c r="AF6290" s="8"/>
      <c r="AG6290" s="8"/>
      <c r="AH6290" s="9"/>
      <c r="AI6290" s="8"/>
      <c r="AJ6290" s="8"/>
      <c r="AK6290" s="9"/>
    </row>
    <row r="6291" spans="32:37" x14ac:dyDescent="0.3">
      <c r="AF6291" s="8"/>
      <c r="AG6291" s="8"/>
      <c r="AH6291" s="9"/>
      <c r="AI6291" s="8"/>
      <c r="AJ6291" s="8"/>
      <c r="AK6291" s="9"/>
    </row>
    <row r="6292" spans="32:37" x14ac:dyDescent="0.3">
      <c r="AF6292" s="8"/>
      <c r="AG6292" s="8"/>
      <c r="AH6292" s="9"/>
      <c r="AI6292" s="8"/>
      <c r="AJ6292" s="8"/>
      <c r="AK6292" s="9"/>
    </row>
    <row r="6293" spans="32:37" x14ac:dyDescent="0.3">
      <c r="AF6293" s="8"/>
      <c r="AG6293" s="8"/>
      <c r="AH6293" s="9"/>
      <c r="AI6293" s="8"/>
      <c r="AJ6293" s="8"/>
      <c r="AK6293" s="9"/>
    </row>
    <row r="6294" spans="32:37" x14ac:dyDescent="0.3">
      <c r="AF6294" s="8"/>
      <c r="AG6294" s="8"/>
      <c r="AH6294" s="9"/>
      <c r="AI6294" s="8"/>
      <c r="AJ6294" s="8"/>
      <c r="AK6294" s="9"/>
    </row>
    <row r="6295" spans="32:37" x14ac:dyDescent="0.3">
      <c r="AF6295" s="8"/>
      <c r="AG6295" s="8"/>
      <c r="AH6295" s="9"/>
      <c r="AI6295" s="8"/>
      <c r="AJ6295" s="8"/>
      <c r="AK6295" s="9"/>
    </row>
    <row r="6296" spans="32:37" x14ac:dyDescent="0.3">
      <c r="AF6296" s="8"/>
      <c r="AG6296" s="8"/>
      <c r="AH6296" s="9"/>
      <c r="AI6296" s="8"/>
      <c r="AJ6296" s="8"/>
      <c r="AK6296" s="9"/>
    </row>
    <row r="6297" spans="32:37" x14ac:dyDescent="0.3">
      <c r="AF6297" s="8"/>
      <c r="AG6297" s="8"/>
      <c r="AH6297" s="9"/>
      <c r="AI6297" s="8"/>
      <c r="AJ6297" s="8"/>
      <c r="AK6297" s="9"/>
    </row>
    <row r="6298" spans="32:37" x14ac:dyDescent="0.3">
      <c r="AF6298" s="8"/>
      <c r="AG6298" s="8"/>
      <c r="AH6298" s="9"/>
      <c r="AI6298" s="8"/>
      <c r="AJ6298" s="8"/>
      <c r="AK6298" s="9"/>
    </row>
    <row r="6299" spans="32:37" x14ac:dyDescent="0.3">
      <c r="AF6299" s="8"/>
      <c r="AG6299" s="8"/>
      <c r="AH6299" s="9"/>
      <c r="AI6299" s="8"/>
      <c r="AJ6299" s="8"/>
      <c r="AK6299" s="9"/>
    </row>
    <row r="6300" spans="32:37" x14ac:dyDescent="0.3">
      <c r="AF6300" s="8"/>
      <c r="AG6300" s="8"/>
      <c r="AH6300" s="9"/>
      <c r="AI6300" s="8"/>
      <c r="AJ6300" s="8"/>
      <c r="AK6300" s="9"/>
    </row>
    <row r="6301" spans="32:37" x14ac:dyDescent="0.3">
      <c r="AF6301" s="8"/>
      <c r="AG6301" s="8"/>
      <c r="AH6301" s="9"/>
      <c r="AI6301" s="8"/>
      <c r="AJ6301" s="8"/>
      <c r="AK6301" s="9"/>
    </row>
    <row r="6302" spans="32:37" x14ac:dyDescent="0.3">
      <c r="AF6302" s="8"/>
      <c r="AG6302" s="8"/>
      <c r="AH6302" s="9"/>
      <c r="AI6302" s="8"/>
      <c r="AJ6302" s="8"/>
      <c r="AK6302" s="9"/>
    </row>
    <row r="6303" spans="32:37" x14ac:dyDescent="0.3">
      <c r="AF6303" s="8"/>
      <c r="AG6303" s="8"/>
      <c r="AH6303" s="9"/>
      <c r="AI6303" s="8"/>
      <c r="AJ6303" s="8"/>
      <c r="AK6303" s="9"/>
    </row>
    <row r="6304" spans="32:37" x14ac:dyDescent="0.3">
      <c r="AF6304" s="8"/>
      <c r="AG6304" s="8"/>
      <c r="AH6304" s="9"/>
      <c r="AI6304" s="8"/>
      <c r="AJ6304" s="8"/>
      <c r="AK6304" s="9"/>
    </row>
    <row r="6305" spans="32:37" x14ac:dyDescent="0.3">
      <c r="AF6305" s="8"/>
      <c r="AG6305" s="8"/>
      <c r="AH6305" s="9"/>
      <c r="AI6305" s="8"/>
      <c r="AJ6305" s="8"/>
      <c r="AK6305" s="9"/>
    </row>
    <row r="6306" spans="32:37" x14ac:dyDescent="0.3">
      <c r="AF6306" s="8"/>
      <c r="AG6306" s="8"/>
      <c r="AH6306" s="9"/>
      <c r="AI6306" s="8"/>
      <c r="AJ6306" s="8"/>
      <c r="AK6306" s="9"/>
    </row>
    <row r="6307" spans="32:37" x14ac:dyDescent="0.3">
      <c r="AF6307" s="8"/>
      <c r="AG6307" s="8"/>
      <c r="AH6307" s="9"/>
      <c r="AI6307" s="8"/>
      <c r="AJ6307" s="8"/>
      <c r="AK6307" s="9"/>
    </row>
    <row r="6308" spans="32:37" x14ac:dyDescent="0.3">
      <c r="AF6308" s="8"/>
      <c r="AG6308" s="8"/>
      <c r="AH6308" s="9"/>
      <c r="AI6308" s="8"/>
      <c r="AJ6308" s="8"/>
      <c r="AK6308" s="9"/>
    </row>
    <row r="6309" spans="32:37" x14ac:dyDescent="0.3">
      <c r="AF6309" s="8"/>
      <c r="AG6309" s="8"/>
      <c r="AH6309" s="9"/>
      <c r="AI6309" s="8"/>
      <c r="AJ6309" s="8"/>
      <c r="AK6309" s="9"/>
    </row>
    <row r="6310" spans="32:37" x14ac:dyDescent="0.3">
      <c r="AF6310" s="8"/>
      <c r="AG6310" s="8"/>
      <c r="AH6310" s="9"/>
      <c r="AI6310" s="8"/>
      <c r="AJ6310" s="8"/>
      <c r="AK6310" s="9"/>
    </row>
    <row r="6311" spans="32:37" x14ac:dyDescent="0.3">
      <c r="AF6311" s="8"/>
      <c r="AG6311" s="8"/>
      <c r="AH6311" s="9"/>
      <c r="AI6311" s="8"/>
      <c r="AJ6311" s="8"/>
      <c r="AK6311" s="9"/>
    </row>
    <row r="6312" spans="32:37" x14ac:dyDescent="0.3">
      <c r="AF6312" s="8"/>
      <c r="AG6312" s="8"/>
      <c r="AH6312" s="9"/>
      <c r="AI6312" s="8"/>
      <c r="AJ6312" s="8"/>
      <c r="AK6312" s="9"/>
    </row>
    <row r="6313" spans="32:37" x14ac:dyDescent="0.3">
      <c r="AF6313" s="8"/>
      <c r="AG6313" s="8"/>
      <c r="AH6313" s="9"/>
      <c r="AI6313" s="8"/>
      <c r="AJ6313" s="8"/>
      <c r="AK6313" s="9"/>
    </row>
    <row r="6314" spans="32:37" x14ac:dyDescent="0.3">
      <c r="AF6314" s="8"/>
      <c r="AG6314" s="8"/>
      <c r="AH6314" s="9"/>
      <c r="AI6314" s="8"/>
      <c r="AJ6314" s="8"/>
      <c r="AK6314" s="9"/>
    </row>
    <row r="6315" spans="32:37" x14ac:dyDescent="0.3">
      <c r="AF6315" s="8"/>
      <c r="AG6315" s="8"/>
      <c r="AH6315" s="9"/>
      <c r="AI6315" s="8"/>
      <c r="AJ6315" s="8"/>
      <c r="AK6315" s="9"/>
    </row>
    <row r="6316" spans="32:37" x14ac:dyDescent="0.3">
      <c r="AF6316" s="8"/>
      <c r="AG6316" s="8"/>
      <c r="AH6316" s="9"/>
      <c r="AI6316" s="8"/>
      <c r="AJ6316" s="8"/>
      <c r="AK6316" s="9"/>
    </row>
    <row r="6317" spans="32:37" x14ac:dyDescent="0.3">
      <c r="AF6317" s="8"/>
      <c r="AG6317" s="8"/>
      <c r="AH6317" s="9"/>
      <c r="AI6317" s="8"/>
      <c r="AJ6317" s="8"/>
      <c r="AK6317" s="9"/>
    </row>
    <row r="6318" spans="32:37" x14ac:dyDescent="0.3">
      <c r="AF6318" s="8"/>
      <c r="AG6318" s="8"/>
      <c r="AH6318" s="9"/>
      <c r="AI6318" s="8"/>
      <c r="AJ6318" s="8"/>
      <c r="AK6318" s="9"/>
    </row>
    <row r="6319" spans="32:37" x14ac:dyDescent="0.3">
      <c r="AF6319" s="8"/>
      <c r="AG6319" s="8"/>
      <c r="AH6319" s="9"/>
      <c r="AI6319" s="8"/>
      <c r="AJ6319" s="8"/>
      <c r="AK6319" s="9"/>
    </row>
    <row r="6320" spans="32:37" x14ac:dyDescent="0.3">
      <c r="AF6320" s="8"/>
      <c r="AG6320" s="8"/>
      <c r="AH6320" s="9"/>
      <c r="AI6320" s="8"/>
      <c r="AJ6320" s="8"/>
      <c r="AK6320" s="9"/>
    </row>
    <row r="6321" spans="32:37" x14ac:dyDescent="0.3">
      <c r="AF6321" s="8"/>
      <c r="AG6321" s="8"/>
      <c r="AH6321" s="9"/>
      <c r="AI6321" s="8"/>
      <c r="AJ6321" s="8"/>
      <c r="AK6321" s="9"/>
    </row>
    <row r="6322" spans="32:37" x14ac:dyDescent="0.3">
      <c r="AF6322" s="8"/>
      <c r="AG6322" s="8"/>
      <c r="AH6322" s="9"/>
      <c r="AI6322" s="8"/>
      <c r="AJ6322" s="8"/>
      <c r="AK6322" s="9"/>
    </row>
    <row r="6323" spans="32:37" x14ac:dyDescent="0.3">
      <c r="AF6323" s="8"/>
      <c r="AG6323" s="8"/>
      <c r="AH6323" s="9"/>
      <c r="AI6323" s="8"/>
      <c r="AJ6323" s="8"/>
      <c r="AK6323" s="9"/>
    </row>
    <row r="6324" spans="32:37" x14ac:dyDescent="0.3">
      <c r="AF6324" s="8"/>
      <c r="AG6324" s="8"/>
      <c r="AH6324" s="9"/>
      <c r="AI6324" s="8"/>
      <c r="AJ6324" s="8"/>
      <c r="AK6324" s="9"/>
    </row>
    <row r="6325" spans="32:37" x14ac:dyDescent="0.3">
      <c r="AF6325" s="8"/>
      <c r="AG6325" s="8"/>
      <c r="AH6325" s="9"/>
      <c r="AI6325" s="8"/>
      <c r="AJ6325" s="8"/>
      <c r="AK6325" s="9"/>
    </row>
    <row r="6326" spans="32:37" x14ac:dyDescent="0.3">
      <c r="AF6326" s="8"/>
      <c r="AG6326" s="8"/>
      <c r="AH6326" s="9"/>
      <c r="AI6326" s="8"/>
      <c r="AJ6326" s="8"/>
      <c r="AK6326" s="9"/>
    </row>
    <row r="6327" spans="32:37" x14ac:dyDescent="0.3">
      <c r="AF6327" s="8"/>
      <c r="AG6327" s="8"/>
      <c r="AH6327" s="9"/>
      <c r="AI6327" s="8"/>
      <c r="AJ6327" s="8"/>
      <c r="AK6327" s="9"/>
    </row>
    <row r="6328" spans="32:37" x14ac:dyDescent="0.3">
      <c r="AF6328" s="8"/>
      <c r="AG6328" s="8"/>
      <c r="AH6328" s="9"/>
      <c r="AI6328" s="8"/>
      <c r="AJ6328" s="8"/>
      <c r="AK6328" s="9"/>
    </row>
    <row r="6329" spans="32:37" x14ac:dyDescent="0.3">
      <c r="AF6329" s="8"/>
      <c r="AG6329" s="8"/>
      <c r="AH6329" s="9"/>
      <c r="AI6329" s="8"/>
      <c r="AJ6329" s="8"/>
      <c r="AK6329" s="9"/>
    </row>
    <row r="6330" spans="32:37" x14ac:dyDescent="0.3">
      <c r="AF6330" s="8"/>
      <c r="AG6330" s="8"/>
      <c r="AH6330" s="9"/>
      <c r="AI6330" s="8"/>
      <c r="AJ6330" s="8"/>
      <c r="AK6330" s="9"/>
    </row>
    <row r="6331" spans="32:37" x14ac:dyDescent="0.3">
      <c r="AF6331" s="8"/>
      <c r="AG6331" s="8"/>
      <c r="AH6331" s="9"/>
      <c r="AI6331" s="8"/>
      <c r="AJ6331" s="8"/>
      <c r="AK6331" s="9"/>
    </row>
    <row r="6332" spans="32:37" x14ac:dyDescent="0.3">
      <c r="AF6332" s="8"/>
      <c r="AG6332" s="8"/>
      <c r="AH6332" s="9"/>
      <c r="AI6332" s="8"/>
      <c r="AJ6332" s="8"/>
      <c r="AK6332" s="9"/>
    </row>
    <row r="6333" spans="32:37" x14ac:dyDescent="0.3">
      <c r="AF6333" s="8"/>
      <c r="AG6333" s="8"/>
      <c r="AH6333" s="9"/>
      <c r="AI6333" s="8"/>
      <c r="AJ6333" s="8"/>
      <c r="AK6333" s="9"/>
    </row>
    <row r="6334" spans="32:37" x14ac:dyDescent="0.3">
      <c r="AF6334" s="8"/>
      <c r="AG6334" s="8"/>
      <c r="AH6334" s="9"/>
      <c r="AI6334" s="8"/>
      <c r="AJ6334" s="8"/>
      <c r="AK6334" s="9"/>
    </row>
    <row r="6335" spans="32:37" x14ac:dyDescent="0.3">
      <c r="AF6335" s="8"/>
      <c r="AG6335" s="8"/>
      <c r="AH6335" s="9"/>
      <c r="AI6335" s="8"/>
      <c r="AJ6335" s="8"/>
      <c r="AK6335" s="9"/>
    </row>
    <row r="6336" spans="32:37" x14ac:dyDescent="0.3">
      <c r="AF6336" s="8"/>
      <c r="AG6336" s="8"/>
      <c r="AH6336" s="9"/>
      <c r="AI6336" s="8"/>
      <c r="AJ6336" s="8"/>
      <c r="AK6336" s="9"/>
    </row>
    <row r="6337" spans="32:37" x14ac:dyDescent="0.3">
      <c r="AF6337" s="8"/>
      <c r="AG6337" s="8"/>
      <c r="AH6337" s="9"/>
      <c r="AI6337" s="8"/>
      <c r="AJ6337" s="8"/>
      <c r="AK6337" s="9"/>
    </row>
    <row r="6338" spans="32:37" x14ac:dyDescent="0.3">
      <c r="AF6338" s="8"/>
      <c r="AG6338" s="8"/>
      <c r="AH6338" s="9"/>
      <c r="AI6338" s="8"/>
      <c r="AJ6338" s="8"/>
      <c r="AK6338" s="9"/>
    </row>
    <row r="6339" spans="32:37" x14ac:dyDescent="0.3">
      <c r="AF6339" s="8"/>
      <c r="AG6339" s="8"/>
      <c r="AH6339" s="9"/>
      <c r="AI6339" s="8"/>
      <c r="AJ6339" s="8"/>
      <c r="AK6339" s="9"/>
    </row>
    <row r="6340" spans="32:37" x14ac:dyDescent="0.3">
      <c r="AF6340" s="8"/>
      <c r="AG6340" s="8"/>
      <c r="AH6340" s="9"/>
      <c r="AI6340" s="8"/>
      <c r="AJ6340" s="8"/>
      <c r="AK6340" s="9"/>
    </row>
    <row r="6341" spans="32:37" x14ac:dyDescent="0.3">
      <c r="AF6341" s="8"/>
      <c r="AG6341" s="8"/>
      <c r="AH6341" s="9"/>
      <c r="AI6341" s="8"/>
      <c r="AJ6341" s="8"/>
      <c r="AK6341" s="9"/>
    </row>
    <row r="6342" spans="32:37" x14ac:dyDescent="0.3">
      <c r="AF6342" s="8"/>
      <c r="AG6342" s="8"/>
      <c r="AH6342" s="9"/>
      <c r="AI6342" s="8"/>
      <c r="AJ6342" s="8"/>
      <c r="AK6342" s="9"/>
    </row>
    <row r="6343" spans="32:37" x14ac:dyDescent="0.3">
      <c r="AF6343" s="8"/>
      <c r="AG6343" s="8"/>
      <c r="AH6343" s="9"/>
      <c r="AI6343" s="8"/>
      <c r="AJ6343" s="8"/>
      <c r="AK6343" s="9"/>
    </row>
    <row r="6344" spans="32:37" x14ac:dyDescent="0.3">
      <c r="AF6344" s="8"/>
      <c r="AG6344" s="8"/>
      <c r="AH6344" s="9"/>
      <c r="AI6344" s="8"/>
      <c r="AJ6344" s="8"/>
      <c r="AK6344" s="9"/>
    </row>
    <row r="6345" spans="32:37" x14ac:dyDescent="0.3">
      <c r="AF6345" s="8"/>
      <c r="AG6345" s="8"/>
      <c r="AH6345" s="9"/>
      <c r="AI6345" s="8"/>
      <c r="AJ6345" s="8"/>
      <c r="AK6345" s="9"/>
    </row>
    <row r="6346" spans="32:37" x14ac:dyDescent="0.3">
      <c r="AF6346" s="8"/>
      <c r="AG6346" s="8"/>
      <c r="AH6346" s="9"/>
      <c r="AI6346" s="8"/>
      <c r="AJ6346" s="8"/>
      <c r="AK6346" s="9"/>
    </row>
    <row r="6347" spans="32:37" x14ac:dyDescent="0.3">
      <c r="AF6347" s="8"/>
      <c r="AG6347" s="8"/>
      <c r="AH6347" s="9"/>
      <c r="AI6347" s="8"/>
      <c r="AJ6347" s="8"/>
      <c r="AK6347" s="9"/>
    </row>
    <row r="6348" spans="32:37" x14ac:dyDescent="0.3">
      <c r="AF6348" s="8"/>
      <c r="AG6348" s="8"/>
      <c r="AH6348" s="9"/>
      <c r="AI6348" s="8"/>
      <c r="AJ6348" s="8"/>
      <c r="AK6348" s="9"/>
    </row>
    <row r="6349" spans="32:37" x14ac:dyDescent="0.3">
      <c r="AF6349" s="8"/>
      <c r="AG6349" s="8"/>
      <c r="AH6349" s="9"/>
      <c r="AI6349" s="8"/>
      <c r="AJ6349" s="8"/>
      <c r="AK6349" s="9"/>
    </row>
    <row r="6350" spans="32:37" x14ac:dyDescent="0.3">
      <c r="AF6350" s="8"/>
      <c r="AG6350" s="8"/>
      <c r="AH6350" s="9"/>
      <c r="AI6350" s="8"/>
      <c r="AJ6350" s="8"/>
      <c r="AK6350" s="9"/>
    </row>
    <row r="6351" spans="32:37" x14ac:dyDescent="0.3">
      <c r="AF6351" s="8"/>
      <c r="AG6351" s="8"/>
      <c r="AH6351" s="9"/>
      <c r="AI6351" s="8"/>
      <c r="AJ6351" s="8"/>
      <c r="AK6351" s="9"/>
    </row>
    <row r="6352" spans="32:37" x14ac:dyDescent="0.3">
      <c r="AF6352" s="8"/>
      <c r="AG6352" s="8"/>
      <c r="AH6352" s="9"/>
      <c r="AI6352" s="8"/>
      <c r="AJ6352" s="8"/>
      <c r="AK6352" s="9"/>
    </row>
    <row r="6353" spans="32:37" x14ac:dyDescent="0.3">
      <c r="AF6353" s="8"/>
      <c r="AG6353" s="8"/>
      <c r="AH6353" s="9"/>
      <c r="AI6353" s="8"/>
      <c r="AJ6353" s="8"/>
      <c r="AK6353" s="9"/>
    </row>
    <row r="6354" spans="32:37" x14ac:dyDescent="0.3">
      <c r="AF6354" s="8"/>
      <c r="AG6354" s="8"/>
      <c r="AH6354" s="9"/>
      <c r="AI6354" s="8"/>
      <c r="AJ6354" s="8"/>
      <c r="AK6354" s="9"/>
    </row>
    <row r="6355" spans="32:37" x14ac:dyDescent="0.3">
      <c r="AF6355" s="8"/>
      <c r="AG6355" s="8"/>
      <c r="AH6355" s="9"/>
      <c r="AI6355" s="8"/>
      <c r="AJ6355" s="8"/>
      <c r="AK6355" s="9"/>
    </row>
    <row r="6356" spans="32:37" x14ac:dyDescent="0.3">
      <c r="AF6356" s="8"/>
      <c r="AG6356" s="8"/>
      <c r="AH6356" s="9"/>
      <c r="AI6356" s="8"/>
      <c r="AJ6356" s="8"/>
      <c r="AK6356" s="9"/>
    </row>
    <row r="6357" spans="32:37" x14ac:dyDescent="0.3">
      <c r="AF6357" s="8"/>
      <c r="AG6357" s="8"/>
      <c r="AH6357" s="9"/>
      <c r="AI6357" s="8"/>
      <c r="AJ6357" s="8"/>
      <c r="AK6357" s="9"/>
    </row>
    <row r="6358" spans="32:37" x14ac:dyDescent="0.3">
      <c r="AF6358" s="8"/>
      <c r="AG6358" s="8"/>
      <c r="AH6358" s="9"/>
      <c r="AI6358" s="8"/>
      <c r="AJ6358" s="8"/>
      <c r="AK6358" s="9"/>
    </row>
    <row r="6359" spans="32:37" x14ac:dyDescent="0.3">
      <c r="AF6359" s="8"/>
      <c r="AG6359" s="8"/>
      <c r="AH6359" s="9"/>
      <c r="AI6359" s="8"/>
      <c r="AJ6359" s="8"/>
      <c r="AK6359" s="9"/>
    </row>
    <row r="6360" spans="32:37" x14ac:dyDescent="0.3">
      <c r="AF6360" s="8"/>
      <c r="AG6360" s="8"/>
      <c r="AH6360" s="9"/>
      <c r="AI6360" s="8"/>
      <c r="AJ6360" s="8"/>
      <c r="AK6360" s="9"/>
    </row>
    <row r="6361" spans="32:37" x14ac:dyDescent="0.3">
      <c r="AF6361" s="8"/>
      <c r="AG6361" s="8"/>
      <c r="AH6361" s="9"/>
      <c r="AI6361" s="8"/>
      <c r="AJ6361" s="8"/>
      <c r="AK6361" s="9"/>
    </row>
    <row r="6362" spans="32:37" x14ac:dyDescent="0.3">
      <c r="AF6362" s="8"/>
      <c r="AG6362" s="8"/>
      <c r="AH6362" s="9"/>
      <c r="AI6362" s="8"/>
      <c r="AJ6362" s="8"/>
      <c r="AK6362" s="9"/>
    </row>
    <row r="6363" spans="32:37" x14ac:dyDescent="0.3">
      <c r="AF6363" s="8"/>
      <c r="AG6363" s="8"/>
      <c r="AH6363" s="9"/>
      <c r="AI6363" s="8"/>
      <c r="AJ6363" s="8"/>
      <c r="AK6363" s="9"/>
    </row>
    <row r="6364" spans="32:37" x14ac:dyDescent="0.3">
      <c r="AF6364" s="8"/>
      <c r="AG6364" s="8"/>
      <c r="AH6364" s="9"/>
      <c r="AI6364" s="8"/>
      <c r="AJ6364" s="8"/>
      <c r="AK6364" s="9"/>
    </row>
    <row r="6365" spans="32:37" x14ac:dyDescent="0.3">
      <c r="AF6365" s="8"/>
      <c r="AG6365" s="8"/>
      <c r="AH6365" s="9"/>
      <c r="AI6365" s="8"/>
      <c r="AJ6365" s="8"/>
      <c r="AK6365" s="9"/>
    </row>
    <row r="6366" spans="32:37" x14ac:dyDescent="0.3">
      <c r="AF6366" s="8"/>
      <c r="AG6366" s="8"/>
      <c r="AH6366" s="9"/>
      <c r="AI6366" s="8"/>
      <c r="AJ6366" s="8"/>
      <c r="AK6366" s="9"/>
    </row>
    <row r="6367" spans="32:37" x14ac:dyDescent="0.3">
      <c r="AF6367" s="8"/>
      <c r="AG6367" s="8"/>
      <c r="AH6367" s="9"/>
      <c r="AI6367" s="8"/>
      <c r="AJ6367" s="8"/>
      <c r="AK6367" s="9"/>
    </row>
    <row r="6368" spans="32:37" x14ac:dyDescent="0.3">
      <c r="AF6368" s="8"/>
      <c r="AG6368" s="8"/>
      <c r="AH6368" s="9"/>
      <c r="AI6368" s="8"/>
      <c r="AJ6368" s="8"/>
      <c r="AK6368" s="9"/>
    </row>
    <row r="6369" spans="32:37" x14ac:dyDescent="0.3">
      <c r="AF6369" s="8"/>
      <c r="AG6369" s="8"/>
      <c r="AH6369" s="9"/>
      <c r="AI6369" s="8"/>
      <c r="AJ6369" s="8"/>
      <c r="AK6369" s="9"/>
    </row>
    <row r="6370" spans="32:37" x14ac:dyDescent="0.3">
      <c r="AF6370" s="8"/>
      <c r="AG6370" s="8"/>
      <c r="AH6370" s="9"/>
      <c r="AI6370" s="8"/>
      <c r="AJ6370" s="8"/>
      <c r="AK6370" s="9"/>
    </row>
    <row r="6371" spans="32:37" x14ac:dyDescent="0.3">
      <c r="AF6371" s="8"/>
      <c r="AG6371" s="8"/>
      <c r="AH6371" s="9"/>
      <c r="AI6371" s="8"/>
      <c r="AJ6371" s="8"/>
      <c r="AK6371" s="9"/>
    </row>
    <row r="6372" spans="32:37" x14ac:dyDescent="0.3">
      <c r="AF6372" s="8"/>
      <c r="AG6372" s="8"/>
      <c r="AH6372" s="9"/>
      <c r="AI6372" s="8"/>
      <c r="AJ6372" s="8"/>
      <c r="AK6372" s="9"/>
    </row>
    <row r="6373" spans="32:37" x14ac:dyDescent="0.3">
      <c r="AF6373" s="8"/>
      <c r="AG6373" s="8"/>
      <c r="AH6373" s="9"/>
      <c r="AI6373" s="8"/>
      <c r="AJ6373" s="8"/>
      <c r="AK6373" s="9"/>
    </row>
    <row r="6374" spans="32:37" x14ac:dyDescent="0.3">
      <c r="AF6374" s="8"/>
      <c r="AG6374" s="8"/>
      <c r="AH6374" s="9"/>
      <c r="AI6374" s="8"/>
      <c r="AJ6374" s="8"/>
      <c r="AK6374" s="9"/>
    </row>
    <row r="6375" spans="32:37" x14ac:dyDescent="0.3">
      <c r="AF6375" s="8"/>
      <c r="AG6375" s="8"/>
      <c r="AH6375" s="9"/>
      <c r="AI6375" s="8"/>
      <c r="AJ6375" s="8"/>
      <c r="AK6375" s="9"/>
    </row>
    <row r="6376" spans="32:37" x14ac:dyDescent="0.3">
      <c r="AF6376" s="8"/>
      <c r="AG6376" s="8"/>
      <c r="AH6376" s="9"/>
      <c r="AI6376" s="8"/>
      <c r="AJ6376" s="8"/>
      <c r="AK6376" s="9"/>
    </row>
    <row r="6377" spans="32:37" x14ac:dyDescent="0.3">
      <c r="AF6377" s="8"/>
      <c r="AG6377" s="8"/>
      <c r="AH6377" s="9"/>
      <c r="AI6377" s="8"/>
      <c r="AJ6377" s="8"/>
      <c r="AK6377" s="9"/>
    </row>
    <row r="6378" spans="32:37" x14ac:dyDescent="0.3">
      <c r="AF6378" s="8"/>
      <c r="AG6378" s="8"/>
      <c r="AH6378" s="9"/>
      <c r="AI6378" s="8"/>
      <c r="AJ6378" s="8"/>
      <c r="AK6378" s="9"/>
    </row>
    <row r="6379" spans="32:37" x14ac:dyDescent="0.3">
      <c r="AF6379" s="8"/>
      <c r="AG6379" s="8"/>
      <c r="AH6379" s="9"/>
      <c r="AI6379" s="8"/>
      <c r="AJ6379" s="8"/>
      <c r="AK6379" s="9"/>
    </row>
    <row r="6380" spans="32:37" x14ac:dyDescent="0.3">
      <c r="AF6380" s="8"/>
      <c r="AG6380" s="8"/>
      <c r="AH6380" s="9"/>
      <c r="AI6380" s="8"/>
      <c r="AJ6380" s="8"/>
      <c r="AK6380" s="9"/>
    </row>
    <row r="6381" spans="32:37" x14ac:dyDescent="0.3">
      <c r="AF6381" s="8"/>
      <c r="AG6381" s="8"/>
      <c r="AH6381" s="9"/>
      <c r="AI6381" s="8"/>
      <c r="AJ6381" s="8"/>
      <c r="AK6381" s="9"/>
    </row>
    <row r="6382" spans="32:37" x14ac:dyDescent="0.3">
      <c r="AF6382" s="8"/>
      <c r="AG6382" s="8"/>
      <c r="AH6382" s="9"/>
      <c r="AI6382" s="8"/>
      <c r="AJ6382" s="8"/>
      <c r="AK6382" s="9"/>
    </row>
    <row r="6383" spans="32:37" x14ac:dyDescent="0.3">
      <c r="AF6383" s="8"/>
      <c r="AG6383" s="8"/>
      <c r="AH6383" s="9"/>
      <c r="AI6383" s="8"/>
      <c r="AJ6383" s="8"/>
      <c r="AK6383" s="9"/>
    </row>
    <row r="6384" spans="32:37" x14ac:dyDescent="0.3">
      <c r="AF6384" s="8"/>
      <c r="AG6384" s="8"/>
      <c r="AH6384" s="9"/>
      <c r="AI6384" s="8"/>
      <c r="AJ6384" s="8"/>
      <c r="AK6384" s="9"/>
    </row>
    <row r="6385" spans="32:37" x14ac:dyDescent="0.3">
      <c r="AF6385" s="8"/>
      <c r="AG6385" s="8"/>
      <c r="AH6385" s="9"/>
      <c r="AI6385" s="8"/>
      <c r="AJ6385" s="8"/>
      <c r="AK6385" s="9"/>
    </row>
    <row r="6386" spans="32:37" x14ac:dyDescent="0.3">
      <c r="AF6386" s="8"/>
      <c r="AG6386" s="8"/>
      <c r="AH6386" s="9"/>
      <c r="AI6386" s="8"/>
      <c r="AJ6386" s="8"/>
      <c r="AK6386" s="9"/>
    </row>
    <row r="6387" spans="32:37" x14ac:dyDescent="0.3">
      <c r="AF6387" s="8"/>
      <c r="AG6387" s="8"/>
      <c r="AH6387" s="9"/>
      <c r="AI6387" s="8"/>
      <c r="AJ6387" s="8"/>
      <c r="AK6387" s="9"/>
    </row>
    <row r="6388" spans="32:37" x14ac:dyDescent="0.3">
      <c r="AF6388" s="8"/>
      <c r="AG6388" s="8"/>
      <c r="AH6388" s="9"/>
      <c r="AI6388" s="8"/>
      <c r="AJ6388" s="8"/>
      <c r="AK6388" s="9"/>
    </row>
    <row r="6389" spans="32:37" x14ac:dyDescent="0.3">
      <c r="AF6389" s="8"/>
      <c r="AG6389" s="8"/>
      <c r="AH6389" s="9"/>
      <c r="AI6389" s="8"/>
      <c r="AJ6389" s="8"/>
      <c r="AK6389" s="9"/>
    </row>
    <row r="6390" spans="32:37" x14ac:dyDescent="0.3">
      <c r="AF6390" s="8"/>
      <c r="AG6390" s="8"/>
      <c r="AH6390" s="9"/>
      <c r="AI6390" s="8"/>
      <c r="AJ6390" s="8"/>
      <c r="AK6390" s="9"/>
    </row>
    <row r="6391" spans="32:37" x14ac:dyDescent="0.3">
      <c r="AF6391" s="8"/>
      <c r="AG6391" s="8"/>
      <c r="AH6391" s="9"/>
      <c r="AI6391" s="8"/>
      <c r="AJ6391" s="8"/>
      <c r="AK6391" s="9"/>
    </row>
    <row r="6392" spans="32:37" x14ac:dyDescent="0.3">
      <c r="AF6392" s="8"/>
      <c r="AG6392" s="8"/>
      <c r="AH6392" s="9"/>
      <c r="AI6392" s="8"/>
      <c r="AJ6392" s="8"/>
      <c r="AK6392" s="9"/>
    </row>
    <row r="6393" spans="32:37" x14ac:dyDescent="0.3">
      <c r="AF6393" s="8"/>
      <c r="AG6393" s="8"/>
      <c r="AH6393" s="9"/>
      <c r="AI6393" s="8"/>
      <c r="AJ6393" s="8"/>
      <c r="AK6393" s="9"/>
    </row>
    <row r="6394" spans="32:37" x14ac:dyDescent="0.3">
      <c r="AF6394" s="8"/>
      <c r="AG6394" s="8"/>
      <c r="AH6394" s="9"/>
      <c r="AI6394" s="8"/>
      <c r="AJ6394" s="8"/>
      <c r="AK6394" s="9"/>
    </row>
    <row r="6395" spans="32:37" x14ac:dyDescent="0.3">
      <c r="AF6395" s="8"/>
      <c r="AG6395" s="8"/>
      <c r="AH6395" s="9"/>
      <c r="AI6395" s="8"/>
      <c r="AJ6395" s="8"/>
      <c r="AK6395" s="9"/>
    </row>
    <row r="6396" spans="32:37" x14ac:dyDescent="0.3">
      <c r="AF6396" s="8"/>
      <c r="AG6396" s="8"/>
      <c r="AH6396" s="9"/>
      <c r="AI6396" s="8"/>
      <c r="AJ6396" s="8"/>
      <c r="AK6396" s="9"/>
    </row>
    <row r="6397" spans="32:37" x14ac:dyDescent="0.3">
      <c r="AF6397" s="8"/>
      <c r="AG6397" s="8"/>
      <c r="AH6397" s="9"/>
      <c r="AI6397" s="8"/>
      <c r="AJ6397" s="8"/>
      <c r="AK6397" s="9"/>
    </row>
    <row r="6398" spans="32:37" x14ac:dyDescent="0.3">
      <c r="AF6398" s="8"/>
      <c r="AG6398" s="8"/>
      <c r="AH6398" s="9"/>
      <c r="AI6398" s="8"/>
      <c r="AJ6398" s="8"/>
      <c r="AK6398" s="9"/>
    </row>
    <row r="6399" spans="32:37" x14ac:dyDescent="0.3">
      <c r="AF6399" s="8"/>
      <c r="AG6399" s="8"/>
      <c r="AH6399" s="9"/>
      <c r="AI6399" s="8"/>
      <c r="AJ6399" s="8"/>
      <c r="AK6399" s="9"/>
    </row>
    <row r="6400" spans="32:37" x14ac:dyDescent="0.3">
      <c r="AF6400" s="8"/>
      <c r="AG6400" s="8"/>
      <c r="AH6400" s="9"/>
      <c r="AI6400" s="8"/>
      <c r="AJ6400" s="8"/>
      <c r="AK6400" s="9"/>
    </row>
    <row r="6401" spans="32:37" x14ac:dyDescent="0.3">
      <c r="AF6401" s="8"/>
      <c r="AG6401" s="8"/>
      <c r="AH6401" s="9"/>
      <c r="AI6401" s="8"/>
      <c r="AJ6401" s="8"/>
      <c r="AK6401" s="9"/>
    </row>
    <row r="6402" spans="32:37" x14ac:dyDescent="0.3">
      <c r="AF6402" s="8"/>
      <c r="AG6402" s="8"/>
      <c r="AH6402" s="9"/>
      <c r="AI6402" s="8"/>
      <c r="AJ6402" s="8"/>
      <c r="AK6402" s="9"/>
    </row>
    <row r="6403" spans="32:37" x14ac:dyDescent="0.3">
      <c r="AF6403" s="8"/>
      <c r="AG6403" s="8"/>
      <c r="AH6403" s="9"/>
      <c r="AI6403" s="8"/>
      <c r="AJ6403" s="8"/>
      <c r="AK6403" s="9"/>
    </row>
    <row r="6404" spans="32:37" x14ac:dyDescent="0.3">
      <c r="AF6404" s="8"/>
      <c r="AG6404" s="8"/>
      <c r="AH6404" s="9"/>
      <c r="AI6404" s="8"/>
      <c r="AJ6404" s="8"/>
      <c r="AK6404" s="9"/>
    </row>
    <row r="6405" spans="32:37" x14ac:dyDescent="0.3">
      <c r="AF6405" s="8"/>
      <c r="AG6405" s="8"/>
      <c r="AH6405" s="9"/>
      <c r="AI6405" s="8"/>
      <c r="AJ6405" s="8"/>
      <c r="AK6405" s="9"/>
    </row>
    <row r="6406" spans="32:37" x14ac:dyDescent="0.3">
      <c r="AF6406" s="8"/>
      <c r="AG6406" s="8"/>
      <c r="AH6406" s="9"/>
      <c r="AI6406" s="8"/>
      <c r="AJ6406" s="8"/>
      <c r="AK6406" s="9"/>
    </row>
    <row r="6407" spans="32:37" x14ac:dyDescent="0.3">
      <c r="AF6407" s="8"/>
      <c r="AG6407" s="8"/>
      <c r="AH6407" s="9"/>
      <c r="AI6407" s="8"/>
      <c r="AJ6407" s="8"/>
      <c r="AK6407" s="9"/>
    </row>
    <row r="6408" spans="32:37" x14ac:dyDescent="0.3">
      <c r="AF6408" s="8"/>
      <c r="AG6408" s="8"/>
      <c r="AH6408" s="9"/>
      <c r="AI6408" s="8"/>
      <c r="AJ6408" s="8"/>
      <c r="AK6408" s="9"/>
    </row>
    <row r="6409" spans="32:37" x14ac:dyDescent="0.3">
      <c r="AF6409" s="8"/>
      <c r="AG6409" s="8"/>
      <c r="AH6409" s="9"/>
      <c r="AI6409" s="8"/>
      <c r="AJ6409" s="8"/>
      <c r="AK6409" s="9"/>
    </row>
    <row r="6410" spans="32:37" x14ac:dyDescent="0.3">
      <c r="AF6410" s="8"/>
      <c r="AG6410" s="8"/>
      <c r="AH6410" s="9"/>
      <c r="AI6410" s="8"/>
      <c r="AJ6410" s="8"/>
      <c r="AK6410" s="9"/>
    </row>
    <row r="6411" spans="32:37" x14ac:dyDescent="0.3">
      <c r="AF6411" s="8"/>
      <c r="AG6411" s="8"/>
      <c r="AH6411" s="9"/>
      <c r="AI6411" s="8"/>
      <c r="AJ6411" s="8"/>
      <c r="AK6411" s="9"/>
    </row>
    <row r="6412" spans="32:37" x14ac:dyDescent="0.3">
      <c r="AF6412" s="8"/>
      <c r="AG6412" s="8"/>
      <c r="AH6412" s="9"/>
      <c r="AI6412" s="8"/>
      <c r="AJ6412" s="8"/>
      <c r="AK6412" s="9"/>
    </row>
    <row r="6413" spans="32:37" x14ac:dyDescent="0.3">
      <c r="AF6413" s="8"/>
      <c r="AG6413" s="8"/>
      <c r="AH6413" s="9"/>
      <c r="AI6413" s="8"/>
      <c r="AJ6413" s="8"/>
      <c r="AK6413" s="9"/>
    </row>
    <row r="6414" spans="32:37" x14ac:dyDescent="0.3">
      <c r="AF6414" s="8"/>
      <c r="AG6414" s="8"/>
      <c r="AH6414" s="9"/>
      <c r="AI6414" s="8"/>
      <c r="AJ6414" s="8"/>
      <c r="AK6414" s="9"/>
    </row>
    <row r="6415" spans="32:37" x14ac:dyDescent="0.3">
      <c r="AF6415" s="8"/>
      <c r="AG6415" s="8"/>
      <c r="AH6415" s="9"/>
      <c r="AI6415" s="8"/>
      <c r="AJ6415" s="8"/>
      <c r="AK6415" s="9"/>
    </row>
    <row r="6416" spans="32:37" x14ac:dyDescent="0.3">
      <c r="AF6416" s="8"/>
      <c r="AG6416" s="8"/>
      <c r="AH6416" s="9"/>
      <c r="AI6416" s="8"/>
      <c r="AJ6416" s="8"/>
      <c r="AK6416" s="9"/>
    </row>
    <row r="6417" spans="32:37" x14ac:dyDescent="0.3">
      <c r="AF6417" s="8"/>
      <c r="AG6417" s="8"/>
      <c r="AH6417" s="9"/>
      <c r="AI6417" s="8"/>
      <c r="AJ6417" s="8"/>
      <c r="AK6417" s="9"/>
    </row>
    <row r="6418" spans="32:37" x14ac:dyDescent="0.3">
      <c r="AF6418" s="8"/>
      <c r="AG6418" s="8"/>
      <c r="AH6418" s="9"/>
      <c r="AI6418" s="8"/>
      <c r="AJ6418" s="8"/>
      <c r="AK6418" s="9"/>
    </row>
    <row r="6419" spans="32:37" x14ac:dyDescent="0.3">
      <c r="AF6419" s="8"/>
      <c r="AG6419" s="8"/>
      <c r="AH6419" s="9"/>
      <c r="AI6419" s="8"/>
      <c r="AJ6419" s="8"/>
      <c r="AK6419" s="9"/>
    </row>
    <row r="6420" spans="32:37" x14ac:dyDescent="0.3">
      <c r="AF6420" s="8"/>
      <c r="AG6420" s="8"/>
      <c r="AH6420" s="9"/>
      <c r="AI6420" s="8"/>
      <c r="AJ6420" s="8"/>
      <c r="AK6420" s="9"/>
    </row>
    <row r="6421" spans="32:37" x14ac:dyDescent="0.3">
      <c r="AF6421" s="8"/>
      <c r="AG6421" s="8"/>
      <c r="AH6421" s="9"/>
      <c r="AI6421" s="8"/>
      <c r="AJ6421" s="8"/>
      <c r="AK6421" s="9"/>
    </row>
    <row r="6422" spans="32:37" x14ac:dyDescent="0.3">
      <c r="AF6422" s="8"/>
      <c r="AG6422" s="8"/>
      <c r="AH6422" s="9"/>
      <c r="AI6422" s="8"/>
      <c r="AJ6422" s="8"/>
      <c r="AK6422" s="9"/>
    </row>
    <row r="6423" spans="32:37" x14ac:dyDescent="0.3">
      <c r="AF6423" s="8"/>
      <c r="AG6423" s="8"/>
      <c r="AH6423" s="9"/>
      <c r="AI6423" s="8"/>
      <c r="AJ6423" s="8"/>
      <c r="AK6423" s="9"/>
    </row>
    <row r="6424" spans="32:37" x14ac:dyDescent="0.3">
      <c r="AF6424" s="8"/>
      <c r="AG6424" s="8"/>
      <c r="AH6424" s="9"/>
      <c r="AI6424" s="8"/>
      <c r="AJ6424" s="8"/>
      <c r="AK6424" s="9"/>
    </row>
    <row r="6425" spans="32:37" x14ac:dyDescent="0.3">
      <c r="AF6425" s="8"/>
      <c r="AG6425" s="8"/>
      <c r="AH6425" s="9"/>
      <c r="AI6425" s="8"/>
      <c r="AJ6425" s="8"/>
      <c r="AK6425" s="9"/>
    </row>
    <row r="6426" spans="32:37" x14ac:dyDescent="0.3">
      <c r="AF6426" s="8"/>
      <c r="AG6426" s="8"/>
      <c r="AH6426" s="9"/>
      <c r="AI6426" s="8"/>
      <c r="AJ6426" s="8"/>
      <c r="AK6426" s="9"/>
    </row>
    <row r="6427" spans="32:37" x14ac:dyDescent="0.3">
      <c r="AF6427" s="8"/>
      <c r="AG6427" s="8"/>
      <c r="AH6427" s="9"/>
      <c r="AI6427" s="8"/>
      <c r="AJ6427" s="8"/>
      <c r="AK6427" s="9"/>
    </row>
    <row r="6428" spans="32:37" x14ac:dyDescent="0.3">
      <c r="AF6428" s="8"/>
      <c r="AG6428" s="8"/>
      <c r="AH6428" s="9"/>
      <c r="AI6428" s="8"/>
      <c r="AJ6428" s="8"/>
      <c r="AK6428" s="9"/>
    </row>
    <row r="6429" spans="32:37" x14ac:dyDescent="0.3">
      <c r="AF6429" s="8"/>
      <c r="AG6429" s="8"/>
      <c r="AH6429" s="9"/>
      <c r="AI6429" s="8"/>
      <c r="AJ6429" s="8"/>
      <c r="AK6429" s="9"/>
    </row>
    <row r="6430" spans="32:37" x14ac:dyDescent="0.3">
      <c r="AF6430" s="8"/>
      <c r="AG6430" s="8"/>
      <c r="AH6430" s="9"/>
      <c r="AI6430" s="8"/>
      <c r="AJ6430" s="8"/>
      <c r="AK6430" s="9"/>
    </row>
    <row r="6431" spans="32:37" x14ac:dyDescent="0.3">
      <c r="AF6431" s="8"/>
      <c r="AG6431" s="8"/>
      <c r="AH6431" s="9"/>
      <c r="AI6431" s="8"/>
      <c r="AJ6431" s="8"/>
      <c r="AK6431" s="9"/>
    </row>
    <row r="6432" spans="32:37" x14ac:dyDescent="0.3">
      <c r="AF6432" s="8"/>
      <c r="AG6432" s="8"/>
      <c r="AH6432" s="9"/>
      <c r="AI6432" s="8"/>
      <c r="AJ6432" s="8"/>
      <c r="AK6432" s="9"/>
    </row>
    <row r="6433" spans="32:37" x14ac:dyDescent="0.3">
      <c r="AF6433" s="8"/>
      <c r="AG6433" s="8"/>
      <c r="AH6433" s="9"/>
      <c r="AI6433" s="8"/>
      <c r="AJ6433" s="8"/>
      <c r="AK6433" s="9"/>
    </row>
    <row r="6434" spans="32:37" x14ac:dyDescent="0.3">
      <c r="AF6434" s="8"/>
      <c r="AG6434" s="8"/>
      <c r="AH6434" s="9"/>
      <c r="AI6434" s="8"/>
      <c r="AJ6434" s="8"/>
      <c r="AK6434" s="9"/>
    </row>
    <row r="6435" spans="32:37" x14ac:dyDescent="0.3">
      <c r="AF6435" s="8"/>
      <c r="AG6435" s="8"/>
      <c r="AH6435" s="9"/>
      <c r="AI6435" s="8"/>
      <c r="AJ6435" s="8"/>
      <c r="AK6435" s="9"/>
    </row>
    <row r="6436" spans="32:37" x14ac:dyDescent="0.3">
      <c r="AF6436" s="8"/>
      <c r="AG6436" s="8"/>
      <c r="AH6436" s="9"/>
      <c r="AI6436" s="8"/>
      <c r="AJ6436" s="8"/>
      <c r="AK6436" s="9"/>
    </row>
    <row r="6437" spans="32:37" x14ac:dyDescent="0.3">
      <c r="AF6437" s="8"/>
      <c r="AG6437" s="8"/>
      <c r="AH6437" s="9"/>
      <c r="AI6437" s="8"/>
      <c r="AJ6437" s="8"/>
      <c r="AK6437" s="9"/>
    </row>
    <row r="6438" spans="32:37" x14ac:dyDescent="0.3">
      <c r="AF6438" s="8"/>
      <c r="AG6438" s="8"/>
      <c r="AH6438" s="9"/>
      <c r="AI6438" s="8"/>
      <c r="AJ6438" s="8"/>
      <c r="AK6438" s="9"/>
    </row>
    <row r="6439" spans="32:37" x14ac:dyDescent="0.3">
      <c r="AF6439" s="8"/>
      <c r="AG6439" s="8"/>
      <c r="AH6439" s="9"/>
      <c r="AI6439" s="8"/>
      <c r="AJ6439" s="8"/>
      <c r="AK6439" s="9"/>
    </row>
    <row r="6440" spans="32:37" x14ac:dyDescent="0.3">
      <c r="AF6440" s="8"/>
      <c r="AG6440" s="8"/>
      <c r="AH6440" s="9"/>
      <c r="AI6440" s="8"/>
      <c r="AJ6440" s="8"/>
      <c r="AK6440" s="9"/>
    </row>
    <row r="6441" spans="32:37" x14ac:dyDescent="0.3">
      <c r="AF6441" s="8"/>
      <c r="AG6441" s="8"/>
      <c r="AH6441" s="9"/>
      <c r="AI6441" s="8"/>
      <c r="AJ6441" s="8"/>
      <c r="AK6441" s="9"/>
    </row>
    <row r="6442" spans="32:37" x14ac:dyDescent="0.3">
      <c r="AF6442" s="8"/>
      <c r="AG6442" s="8"/>
      <c r="AH6442" s="9"/>
      <c r="AI6442" s="8"/>
      <c r="AJ6442" s="8"/>
      <c r="AK6442" s="9"/>
    </row>
    <row r="6443" spans="32:37" x14ac:dyDescent="0.3">
      <c r="AF6443" s="8"/>
      <c r="AG6443" s="8"/>
      <c r="AH6443" s="9"/>
      <c r="AI6443" s="8"/>
      <c r="AJ6443" s="8"/>
      <c r="AK6443" s="9"/>
    </row>
    <row r="6444" spans="32:37" x14ac:dyDescent="0.3">
      <c r="AF6444" s="8"/>
      <c r="AG6444" s="8"/>
      <c r="AH6444" s="9"/>
      <c r="AI6444" s="8"/>
      <c r="AJ6444" s="8"/>
      <c r="AK6444" s="9"/>
    </row>
    <row r="6445" spans="32:37" x14ac:dyDescent="0.3">
      <c r="AF6445" s="8"/>
      <c r="AG6445" s="8"/>
      <c r="AH6445" s="9"/>
      <c r="AI6445" s="8"/>
      <c r="AJ6445" s="8"/>
      <c r="AK6445" s="9"/>
    </row>
    <row r="6446" spans="32:37" x14ac:dyDescent="0.3">
      <c r="AF6446" s="8"/>
      <c r="AG6446" s="8"/>
      <c r="AH6446" s="9"/>
      <c r="AI6446" s="8"/>
      <c r="AJ6446" s="8"/>
      <c r="AK6446" s="9"/>
    </row>
    <row r="6447" spans="32:37" x14ac:dyDescent="0.3">
      <c r="AF6447" s="8"/>
      <c r="AG6447" s="8"/>
      <c r="AH6447" s="9"/>
      <c r="AI6447" s="8"/>
      <c r="AJ6447" s="8"/>
      <c r="AK6447" s="9"/>
    </row>
    <row r="6448" spans="32:37" x14ac:dyDescent="0.3">
      <c r="AF6448" s="8"/>
      <c r="AG6448" s="8"/>
      <c r="AH6448" s="9"/>
      <c r="AI6448" s="8"/>
      <c r="AJ6448" s="8"/>
      <c r="AK6448" s="9"/>
    </row>
    <row r="6449" spans="32:37" x14ac:dyDescent="0.3">
      <c r="AF6449" s="8"/>
      <c r="AG6449" s="8"/>
      <c r="AH6449" s="9"/>
      <c r="AI6449" s="8"/>
      <c r="AJ6449" s="8"/>
      <c r="AK6449" s="9"/>
    </row>
    <row r="6450" spans="32:37" x14ac:dyDescent="0.3">
      <c r="AF6450" s="8"/>
      <c r="AG6450" s="8"/>
      <c r="AH6450" s="9"/>
      <c r="AI6450" s="8"/>
      <c r="AJ6450" s="8"/>
      <c r="AK6450" s="9"/>
    </row>
    <row r="6451" spans="32:37" x14ac:dyDescent="0.3">
      <c r="AF6451" s="8"/>
      <c r="AG6451" s="8"/>
      <c r="AH6451" s="9"/>
      <c r="AI6451" s="8"/>
      <c r="AJ6451" s="8"/>
      <c r="AK6451" s="9"/>
    </row>
    <row r="6452" spans="32:37" x14ac:dyDescent="0.3">
      <c r="AF6452" s="8"/>
      <c r="AG6452" s="8"/>
      <c r="AH6452" s="9"/>
      <c r="AI6452" s="8"/>
      <c r="AJ6452" s="8"/>
      <c r="AK6452" s="9"/>
    </row>
    <row r="6453" spans="32:37" x14ac:dyDescent="0.3">
      <c r="AF6453" s="8"/>
      <c r="AG6453" s="8"/>
      <c r="AH6453" s="9"/>
      <c r="AI6453" s="8"/>
      <c r="AJ6453" s="8"/>
      <c r="AK6453" s="9"/>
    </row>
    <row r="6454" spans="32:37" x14ac:dyDescent="0.3">
      <c r="AF6454" s="8"/>
      <c r="AG6454" s="8"/>
      <c r="AH6454" s="9"/>
      <c r="AI6454" s="8"/>
      <c r="AJ6454" s="8"/>
      <c r="AK6454" s="9"/>
    </row>
    <row r="6455" spans="32:37" x14ac:dyDescent="0.3">
      <c r="AF6455" s="8"/>
      <c r="AG6455" s="8"/>
      <c r="AH6455" s="9"/>
      <c r="AI6455" s="8"/>
      <c r="AJ6455" s="8"/>
      <c r="AK6455" s="9"/>
    </row>
    <row r="6456" spans="32:37" x14ac:dyDescent="0.3">
      <c r="AF6456" s="8"/>
      <c r="AG6456" s="8"/>
      <c r="AH6456" s="9"/>
      <c r="AI6456" s="8"/>
      <c r="AJ6456" s="8"/>
      <c r="AK6456" s="9"/>
    </row>
    <row r="6457" spans="32:37" x14ac:dyDescent="0.3">
      <c r="AF6457" s="8"/>
      <c r="AG6457" s="8"/>
      <c r="AH6457" s="9"/>
      <c r="AI6457" s="8"/>
      <c r="AJ6457" s="8"/>
      <c r="AK6457" s="9"/>
    </row>
    <row r="6458" spans="32:37" x14ac:dyDescent="0.3">
      <c r="AF6458" s="8"/>
      <c r="AG6458" s="8"/>
      <c r="AH6458" s="9"/>
      <c r="AI6458" s="8"/>
      <c r="AJ6458" s="8"/>
      <c r="AK6458" s="9"/>
    </row>
    <row r="6459" spans="32:37" x14ac:dyDescent="0.3">
      <c r="AF6459" s="8"/>
      <c r="AG6459" s="8"/>
      <c r="AH6459" s="9"/>
      <c r="AI6459" s="8"/>
      <c r="AJ6459" s="8"/>
      <c r="AK6459" s="9"/>
    </row>
    <row r="6460" spans="32:37" x14ac:dyDescent="0.3">
      <c r="AF6460" s="8"/>
      <c r="AG6460" s="8"/>
      <c r="AH6460" s="9"/>
      <c r="AI6460" s="8"/>
      <c r="AJ6460" s="8"/>
      <c r="AK6460" s="9"/>
    </row>
    <row r="6461" spans="32:37" x14ac:dyDescent="0.3">
      <c r="AF6461" s="8"/>
      <c r="AG6461" s="8"/>
      <c r="AH6461" s="9"/>
      <c r="AI6461" s="8"/>
      <c r="AJ6461" s="8"/>
      <c r="AK6461" s="9"/>
    </row>
    <row r="6462" spans="32:37" x14ac:dyDescent="0.3">
      <c r="AF6462" s="8"/>
      <c r="AG6462" s="8"/>
      <c r="AH6462" s="9"/>
      <c r="AI6462" s="8"/>
      <c r="AJ6462" s="8"/>
      <c r="AK6462" s="9"/>
    </row>
    <row r="6463" spans="32:37" x14ac:dyDescent="0.3">
      <c r="AF6463" s="8"/>
      <c r="AG6463" s="8"/>
      <c r="AH6463" s="9"/>
      <c r="AI6463" s="8"/>
      <c r="AJ6463" s="8"/>
      <c r="AK6463" s="9"/>
    </row>
    <row r="6464" spans="32:37" x14ac:dyDescent="0.3">
      <c r="AF6464" s="8"/>
      <c r="AG6464" s="8"/>
      <c r="AH6464" s="9"/>
      <c r="AI6464" s="8"/>
      <c r="AJ6464" s="8"/>
      <c r="AK6464" s="9"/>
    </row>
    <row r="6465" spans="32:37" x14ac:dyDescent="0.3">
      <c r="AF6465" s="8"/>
      <c r="AG6465" s="8"/>
      <c r="AH6465" s="9"/>
      <c r="AI6465" s="8"/>
      <c r="AJ6465" s="8"/>
      <c r="AK6465" s="9"/>
    </row>
    <row r="6466" spans="32:37" x14ac:dyDescent="0.3">
      <c r="AF6466" s="8"/>
      <c r="AG6466" s="8"/>
      <c r="AH6466" s="9"/>
      <c r="AI6466" s="8"/>
      <c r="AJ6466" s="8"/>
      <c r="AK6466" s="9"/>
    </row>
    <row r="6467" spans="32:37" x14ac:dyDescent="0.3">
      <c r="AF6467" s="8"/>
      <c r="AG6467" s="8"/>
      <c r="AH6467" s="9"/>
      <c r="AI6467" s="8"/>
      <c r="AJ6467" s="8"/>
      <c r="AK6467" s="9"/>
    </row>
    <row r="6468" spans="32:37" x14ac:dyDescent="0.3">
      <c r="AF6468" s="8"/>
      <c r="AG6468" s="8"/>
      <c r="AH6468" s="9"/>
      <c r="AI6468" s="8"/>
      <c r="AJ6468" s="8"/>
      <c r="AK6468" s="9"/>
    </row>
    <row r="6469" spans="32:37" x14ac:dyDescent="0.3">
      <c r="AF6469" s="8"/>
      <c r="AG6469" s="8"/>
      <c r="AH6469" s="9"/>
      <c r="AI6469" s="8"/>
      <c r="AJ6469" s="8"/>
      <c r="AK6469" s="9"/>
    </row>
    <row r="6470" spans="32:37" x14ac:dyDescent="0.3">
      <c r="AF6470" s="8"/>
      <c r="AG6470" s="8"/>
      <c r="AH6470" s="9"/>
      <c r="AI6470" s="8"/>
      <c r="AJ6470" s="8"/>
      <c r="AK6470" s="9"/>
    </row>
    <row r="6471" spans="32:37" x14ac:dyDescent="0.3">
      <c r="AF6471" s="8"/>
      <c r="AG6471" s="8"/>
      <c r="AH6471" s="9"/>
      <c r="AI6471" s="8"/>
      <c r="AJ6471" s="8"/>
      <c r="AK6471" s="9"/>
    </row>
    <row r="6472" spans="32:37" x14ac:dyDescent="0.3">
      <c r="AF6472" s="8"/>
      <c r="AG6472" s="8"/>
      <c r="AH6472" s="9"/>
      <c r="AI6472" s="8"/>
      <c r="AJ6472" s="8"/>
      <c r="AK6472" s="9"/>
    </row>
    <row r="6473" spans="32:37" x14ac:dyDescent="0.3">
      <c r="AF6473" s="8"/>
      <c r="AG6473" s="8"/>
      <c r="AH6473" s="9"/>
      <c r="AI6473" s="8"/>
      <c r="AJ6473" s="8"/>
      <c r="AK6473" s="9"/>
    </row>
    <row r="6474" spans="32:37" x14ac:dyDescent="0.3">
      <c r="AF6474" s="8"/>
      <c r="AG6474" s="8"/>
      <c r="AH6474" s="9"/>
      <c r="AI6474" s="8"/>
      <c r="AJ6474" s="8"/>
      <c r="AK6474" s="9"/>
    </row>
    <row r="6475" spans="32:37" x14ac:dyDescent="0.3">
      <c r="AF6475" s="8"/>
      <c r="AG6475" s="8"/>
      <c r="AH6475" s="9"/>
      <c r="AI6475" s="8"/>
      <c r="AJ6475" s="8"/>
      <c r="AK6475" s="9"/>
    </row>
    <row r="6476" spans="32:37" x14ac:dyDescent="0.3">
      <c r="AF6476" s="8"/>
      <c r="AG6476" s="8"/>
      <c r="AH6476" s="9"/>
      <c r="AI6476" s="8"/>
      <c r="AJ6476" s="8"/>
      <c r="AK6476" s="9"/>
    </row>
    <row r="6477" spans="32:37" x14ac:dyDescent="0.3">
      <c r="AF6477" s="8"/>
      <c r="AG6477" s="8"/>
      <c r="AH6477" s="9"/>
      <c r="AI6477" s="8"/>
      <c r="AJ6477" s="8"/>
      <c r="AK6477" s="9"/>
    </row>
    <row r="6478" spans="32:37" x14ac:dyDescent="0.3">
      <c r="AF6478" s="8"/>
      <c r="AG6478" s="8"/>
      <c r="AH6478" s="9"/>
      <c r="AI6478" s="8"/>
      <c r="AJ6478" s="8"/>
      <c r="AK6478" s="9"/>
    </row>
    <row r="6479" spans="32:37" x14ac:dyDescent="0.3">
      <c r="AF6479" s="8"/>
      <c r="AG6479" s="8"/>
      <c r="AH6479" s="9"/>
      <c r="AI6479" s="8"/>
      <c r="AJ6479" s="8"/>
      <c r="AK6479" s="9"/>
    </row>
    <row r="6480" spans="32:37" x14ac:dyDescent="0.3">
      <c r="AF6480" s="8"/>
      <c r="AG6480" s="8"/>
      <c r="AH6480" s="9"/>
      <c r="AI6480" s="8"/>
      <c r="AJ6480" s="8"/>
      <c r="AK6480" s="9"/>
    </row>
    <row r="6481" spans="32:37" x14ac:dyDescent="0.3">
      <c r="AF6481" s="8"/>
      <c r="AG6481" s="8"/>
      <c r="AH6481" s="9"/>
      <c r="AI6481" s="8"/>
      <c r="AJ6481" s="8"/>
      <c r="AK6481" s="9"/>
    </row>
    <row r="6482" spans="32:37" x14ac:dyDescent="0.3">
      <c r="AF6482" s="8"/>
      <c r="AG6482" s="8"/>
      <c r="AH6482" s="9"/>
      <c r="AI6482" s="8"/>
      <c r="AJ6482" s="8"/>
      <c r="AK6482" s="9"/>
    </row>
    <row r="6483" spans="32:37" x14ac:dyDescent="0.3">
      <c r="AF6483" s="8"/>
      <c r="AG6483" s="8"/>
      <c r="AH6483" s="9"/>
      <c r="AI6483" s="8"/>
      <c r="AJ6483" s="8"/>
      <c r="AK6483" s="9"/>
    </row>
    <row r="6484" spans="32:37" x14ac:dyDescent="0.3">
      <c r="AF6484" s="8"/>
      <c r="AG6484" s="8"/>
      <c r="AH6484" s="9"/>
      <c r="AI6484" s="8"/>
      <c r="AJ6484" s="8"/>
      <c r="AK6484" s="9"/>
    </row>
    <row r="6485" spans="32:37" x14ac:dyDescent="0.3">
      <c r="AF6485" s="8"/>
      <c r="AG6485" s="8"/>
      <c r="AH6485" s="9"/>
      <c r="AI6485" s="8"/>
      <c r="AJ6485" s="8"/>
      <c r="AK6485" s="9"/>
    </row>
    <row r="6486" spans="32:37" x14ac:dyDescent="0.3">
      <c r="AF6486" s="8"/>
      <c r="AG6486" s="8"/>
      <c r="AH6486" s="9"/>
      <c r="AI6486" s="8"/>
      <c r="AJ6486" s="8"/>
      <c r="AK6486" s="9"/>
    </row>
    <row r="6487" spans="32:37" x14ac:dyDescent="0.3">
      <c r="AF6487" s="8"/>
      <c r="AG6487" s="8"/>
      <c r="AH6487" s="9"/>
      <c r="AI6487" s="8"/>
      <c r="AJ6487" s="8"/>
      <c r="AK6487" s="9"/>
    </row>
    <row r="6488" spans="32:37" x14ac:dyDescent="0.3">
      <c r="AF6488" s="8"/>
      <c r="AG6488" s="8"/>
      <c r="AH6488" s="9"/>
      <c r="AI6488" s="8"/>
      <c r="AJ6488" s="8"/>
      <c r="AK6488" s="9"/>
    </row>
    <row r="6489" spans="32:37" x14ac:dyDescent="0.3">
      <c r="AF6489" s="8"/>
      <c r="AG6489" s="8"/>
      <c r="AH6489" s="9"/>
      <c r="AI6489" s="8"/>
      <c r="AJ6489" s="8"/>
      <c r="AK6489" s="9"/>
    </row>
    <row r="6490" spans="32:37" x14ac:dyDescent="0.3">
      <c r="AF6490" s="8"/>
      <c r="AG6490" s="8"/>
      <c r="AH6490" s="9"/>
      <c r="AI6490" s="8"/>
      <c r="AJ6490" s="8"/>
      <c r="AK6490" s="9"/>
    </row>
    <row r="6491" spans="32:37" x14ac:dyDescent="0.3">
      <c r="AF6491" s="8"/>
      <c r="AG6491" s="8"/>
      <c r="AH6491" s="9"/>
      <c r="AI6491" s="8"/>
      <c r="AJ6491" s="8"/>
      <c r="AK6491" s="9"/>
    </row>
    <row r="6492" spans="32:37" x14ac:dyDescent="0.3">
      <c r="AF6492" s="8"/>
      <c r="AG6492" s="8"/>
      <c r="AH6492" s="9"/>
      <c r="AI6492" s="8"/>
      <c r="AJ6492" s="8"/>
      <c r="AK6492" s="9"/>
    </row>
    <row r="6493" spans="32:37" x14ac:dyDescent="0.3">
      <c r="AF6493" s="8"/>
      <c r="AG6493" s="8"/>
      <c r="AH6493" s="9"/>
      <c r="AI6493" s="8"/>
      <c r="AJ6493" s="8"/>
      <c r="AK6493" s="9"/>
    </row>
    <row r="6494" spans="32:37" x14ac:dyDescent="0.3">
      <c r="AF6494" s="8"/>
      <c r="AG6494" s="8"/>
      <c r="AH6494" s="9"/>
      <c r="AI6494" s="8"/>
      <c r="AJ6494" s="8"/>
      <c r="AK6494" s="9"/>
    </row>
    <row r="6495" spans="32:37" x14ac:dyDescent="0.3">
      <c r="AF6495" s="8"/>
      <c r="AG6495" s="8"/>
      <c r="AH6495" s="9"/>
      <c r="AI6495" s="8"/>
      <c r="AJ6495" s="8"/>
      <c r="AK6495" s="9"/>
    </row>
    <row r="6496" spans="32:37" x14ac:dyDescent="0.3">
      <c r="AF6496" s="8"/>
      <c r="AG6496" s="8"/>
      <c r="AH6496" s="9"/>
      <c r="AI6496" s="8"/>
      <c r="AJ6496" s="8"/>
      <c r="AK6496" s="9"/>
    </row>
    <row r="6497" spans="32:37" x14ac:dyDescent="0.3">
      <c r="AF6497" s="8"/>
      <c r="AG6497" s="8"/>
      <c r="AH6497" s="9"/>
      <c r="AI6497" s="8"/>
      <c r="AJ6497" s="8"/>
      <c r="AK6497" s="9"/>
    </row>
    <row r="6498" spans="32:37" x14ac:dyDescent="0.3">
      <c r="AF6498" s="8"/>
      <c r="AG6498" s="8"/>
      <c r="AH6498" s="9"/>
      <c r="AI6498" s="8"/>
      <c r="AJ6498" s="8"/>
      <c r="AK6498" s="9"/>
    </row>
    <row r="6499" spans="32:37" x14ac:dyDescent="0.3">
      <c r="AF6499" s="8"/>
      <c r="AG6499" s="8"/>
      <c r="AH6499" s="9"/>
      <c r="AI6499" s="8"/>
      <c r="AJ6499" s="8"/>
      <c r="AK6499" s="9"/>
    </row>
    <row r="6500" spans="32:37" x14ac:dyDescent="0.3">
      <c r="AF6500" s="8"/>
      <c r="AG6500" s="8"/>
      <c r="AH6500" s="9"/>
      <c r="AI6500" s="8"/>
      <c r="AJ6500" s="8"/>
      <c r="AK6500" s="9"/>
    </row>
    <row r="6501" spans="32:37" x14ac:dyDescent="0.3">
      <c r="AF6501" s="8"/>
      <c r="AG6501" s="8"/>
      <c r="AH6501" s="9"/>
      <c r="AI6501" s="8"/>
      <c r="AJ6501" s="8"/>
      <c r="AK6501" s="9"/>
    </row>
    <row r="6502" spans="32:37" x14ac:dyDescent="0.3">
      <c r="AF6502" s="8"/>
      <c r="AG6502" s="8"/>
      <c r="AH6502" s="9"/>
      <c r="AI6502" s="8"/>
      <c r="AJ6502" s="8"/>
      <c r="AK6502" s="9"/>
    </row>
    <row r="6503" spans="32:37" x14ac:dyDescent="0.3">
      <c r="AF6503" s="8"/>
      <c r="AG6503" s="8"/>
      <c r="AH6503" s="9"/>
      <c r="AI6503" s="8"/>
      <c r="AJ6503" s="8"/>
      <c r="AK6503" s="9"/>
    </row>
    <row r="6504" spans="32:37" x14ac:dyDescent="0.3">
      <c r="AF6504" s="8"/>
      <c r="AG6504" s="8"/>
      <c r="AH6504" s="9"/>
      <c r="AI6504" s="8"/>
      <c r="AJ6504" s="8"/>
      <c r="AK6504" s="9"/>
    </row>
    <row r="6505" spans="32:37" x14ac:dyDescent="0.3">
      <c r="AF6505" s="8"/>
      <c r="AG6505" s="8"/>
      <c r="AH6505" s="9"/>
      <c r="AI6505" s="8"/>
      <c r="AJ6505" s="8"/>
      <c r="AK6505" s="9"/>
    </row>
    <row r="6506" spans="32:37" x14ac:dyDescent="0.3">
      <c r="AF6506" s="8"/>
      <c r="AG6506" s="8"/>
      <c r="AH6506" s="9"/>
      <c r="AI6506" s="8"/>
      <c r="AJ6506" s="8"/>
      <c r="AK6506" s="9"/>
    </row>
    <row r="6507" spans="32:37" x14ac:dyDescent="0.3">
      <c r="AF6507" s="8"/>
      <c r="AG6507" s="8"/>
      <c r="AH6507" s="9"/>
      <c r="AI6507" s="8"/>
      <c r="AJ6507" s="8"/>
      <c r="AK6507" s="9"/>
    </row>
    <row r="6508" spans="32:37" x14ac:dyDescent="0.3">
      <c r="AF6508" s="8"/>
      <c r="AG6508" s="8"/>
      <c r="AH6508" s="9"/>
      <c r="AI6508" s="8"/>
      <c r="AJ6508" s="8"/>
      <c r="AK6508" s="9"/>
    </row>
    <row r="6509" spans="32:37" x14ac:dyDescent="0.3">
      <c r="AF6509" s="8"/>
      <c r="AG6509" s="8"/>
      <c r="AH6509" s="9"/>
      <c r="AI6509" s="8"/>
      <c r="AJ6509" s="8"/>
      <c r="AK6509" s="9"/>
    </row>
    <row r="6510" spans="32:37" x14ac:dyDescent="0.3">
      <c r="AF6510" s="8"/>
      <c r="AG6510" s="8"/>
      <c r="AH6510" s="9"/>
      <c r="AI6510" s="8"/>
      <c r="AJ6510" s="8"/>
      <c r="AK6510" s="9"/>
    </row>
    <row r="6511" spans="32:37" x14ac:dyDescent="0.3">
      <c r="AF6511" s="8"/>
      <c r="AG6511" s="8"/>
      <c r="AH6511" s="9"/>
      <c r="AI6511" s="8"/>
      <c r="AJ6511" s="8"/>
      <c r="AK6511" s="9"/>
    </row>
    <row r="6512" spans="32:37" x14ac:dyDescent="0.3">
      <c r="AF6512" s="8"/>
      <c r="AG6512" s="8"/>
      <c r="AH6512" s="9"/>
      <c r="AI6512" s="8"/>
      <c r="AJ6512" s="8"/>
      <c r="AK6512" s="9"/>
    </row>
    <row r="6513" spans="32:37" x14ac:dyDescent="0.3">
      <c r="AF6513" s="8"/>
      <c r="AG6513" s="8"/>
      <c r="AH6513" s="9"/>
      <c r="AI6513" s="8"/>
      <c r="AJ6513" s="8"/>
      <c r="AK6513" s="9"/>
    </row>
    <row r="6514" spans="32:37" x14ac:dyDescent="0.3">
      <c r="AF6514" s="8"/>
      <c r="AG6514" s="8"/>
      <c r="AH6514" s="9"/>
      <c r="AI6514" s="8"/>
      <c r="AJ6514" s="8"/>
      <c r="AK6514" s="9"/>
    </row>
    <row r="6515" spans="32:37" x14ac:dyDescent="0.3">
      <c r="AF6515" s="8"/>
      <c r="AG6515" s="8"/>
      <c r="AH6515" s="9"/>
      <c r="AI6515" s="8"/>
      <c r="AJ6515" s="8"/>
      <c r="AK6515" s="9"/>
    </row>
    <row r="6516" spans="32:37" x14ac:dyDescent="0.3">
      <c r="AF6516" s="8"/>
      <c r="AG6516" s="8"/>
      <c r="AH6516" s="9"/>
      <c r="AI6516" s="8"/>
      <c r="AJ6516" s="8"/>
      <c r="AK6516" s="9"/>
    </row>
    <row r="6517" spans="32:37" x14ac:dyDescent="0.3">
      <c r="AF6517" s="8"/>
      <c r="AG6517" s="8"/>
      <c r="AH6517" s="9"/>
      <c r="AI6517" s="8"/>
      <c r="AJ6517" s="8"/>
      <c r="AK6517" s="9"/>
    </row>
    <row r="6518" spans="32:37" x14ac:dyDescent="0.3">
      <c r="AF6518" s="8"/>
      <c r="AG6518" s="8"/>
      <c r="AH6518" s="9"/>
      <c r="AI6518" s="8"/>
      <c r="AJ6518" s="8"/>
      <c r="AK6518" s="9"/>
    </row>
    <row r="6519" spans="32:37" x14ac:dyDescent="0.3">
      <c r="AF6519" s="8"/>
      <c r="AG6519" s="8"/>
      <c r="AH6519" s="9"/>
      <c r="AI6519" s="8"/>
      <c r="AJ6519" s="8"/>
      <c r="AK6519" s="9"/>
    </row>
    <row r="6520" spans="32:37" x14ac:dyDescent="0.3">
      <c r="AF6520" s="8"/>
      <c r="AG6520" s="8"/>
      <c r="AH6520" s="9"/>
      <c r="AI6520" s="8"/>
      <c r="AJ6520" s="8"/>
      <c r="AK6520" s="9"/>
    </row>
    <row r="6521" spans="32:37" x14ac:dyDescent="0.3">
      <c r="AF6521" s="8"/>
      <c r="AG6521" s="8"/>
      <c r="AH6521" s="9"/>
      <c r="AI6521" s="8"/>
      <c r="AJ6521" s="8"/>
      <c r="AK6521" s="9"/>
    </row>
    <row r="6522" spans="32:37" x14ac:dyDescent="0.3">
      <c r="AF6522" s="8"/>
      <c r="AG6522" s="8"/>
      <c r="AH6522" s="9"/>
      <c r="AI6522" s="8"/>
      <c r="AJ6522" s="8"/>
      <c r="AK6522" s="9"/>
    </row>
    <row r="6523" spans="32:37" x14ac:dyDescent="0.3">
      <c r="AF6523" s="8"/>
      <c r="AG6523" s="8"/>
      <c r="AH6523" s="9"/>
      <c r="AI6523" s="8"/>
      <c r="AJ6523" s="8"/>
      <c r="AK6523" s="9"/>
    </row>
    <row r="6524" spans="32:37" x14ac:dyDescent="0.3">
      <c r="AF6524" s="8"/>
      <c r="AG6524" s="8"/>
      <c r="AH6524" s="9"/>
      <c r="AI6524" s="8"/>
      <c r="AJ6524" s="8"/>
      <c r="AK6524" s="9"/>
    </row>
    <row r="6525" spans="32:37" x14ac:dyDescent="0.3">
      <c r="AF6525" s="8"/>
      <c r="AG6525" s="8"/>
      <c r="AH6525" s="9"/>
      <c r="AI6525" s="8"/>
      <c r="AJ6525" s="8"/>
      <c r="AK6525" s="9"/>
    </row>
    <row r="6526" spans="32:37" x14ac:dyDescent="0.3">
      <c r="AF6526" s="8"/>
      <c r="AG6526" s="8"/>
      <c r="AH6526" s="9"/>
      <c r="AI6526" s="8"/>
      <c r="AJ6526" s="8"/>
      <c r="AK6526" s="9"/>
    </row>
    <row r="6527" spans="32:37" x14ac:dyDescent="0.3">
      <c r="AF6527" s="8"/>
      <c r="AG6527" s="8"/>
      <c r="AH6527" s="9"/>
      <c r="AI6527" s="8"/>
      <c r="AJ6527" s="8"/>
      <c r="AK6527" s="9"/>
    </row>
    <row r="6528" spans="32:37" x14ac:dyDescent="0.3">
      <c r="AF6528" s="8"/>
      <c r="AG6528" s="8"/>
      <c r="AH6528" s="9"/>
      <c r="AI6528" s="8"/>
      <c r="AJ6528" s="8"/>
      <c r="AK6528" s="9"/>
    </row>
    <row r="6529" spans="32:37" x14ac:dyDescent="0.3">
      <c r="AF6529" s="8"/>
      <c r="AG6529" s="8"/>
      <c r="AH6529" s="9"/>
      <c r="AI6529" s="8"/>
      <c r="AJ6529" s="8"/>
      <c r="AK6529" s="9"/>
    </row>
    <row r="6530" spans="32:37" x14ac:dyDescent="0.3">
      <c r="AF6530" s="8"/>
      <c r="AG6530" s="8"/>
      <c r="AH6530" s="9"/>
      <c r="AI6530" s="8"/>
      <c r="AJ6530" s="8"/>
      <c r="AK6530" s="9"/>
    </row>
    <row r="6531" spans="32:37" x14ac:dyDescent="0.3">
      <c r="AF6531" s="8"/>
      <c r="AG6531" s="8"/>
      <c r="AH6531" s="9"/>
      <c r="AI6531" s="8"/>
      <c r="AJ6531" s="8"/>
      <c r="AK6531" s="9"/>
    </row>
    <row r="6532" spans="32:37" x14ac:dyDescent="0.3">
      <c r="AF6532" s="8"/>
      <c r="AG6532" s="8"/>
      <c r="AH6532" s="9"/>
      <c r="AI6532" s="8"/>
      <c r="AJ6532" s="8"/>
      <c r="AK6532" s="9"/>
    </row>
    <row r="6533" spans="32:37" x14ac:dyDescent="0.3">
      <c r="AF6533" s="8"/>
      <c r="AG6533" s="8"/>
      <c r="AH6533" s="9"/>
      <c r="AI6533" s="8"/>
      <c r="AJ6533" s="8"/>
      <c r="AK6533" s="9"/>
    </row>
    <row r="6534" spans="32:37" x14ac:dyDescent="0.3">
      <c r="AF6534" s="8"/>
      <c r="AG6534" s="8"/>
      <c r="AH6534" s="9"/>
      <c r="AI6534" s="8"/>
      <c r="AJ6534" s="8"/>
      <c r="AK6534" s="9"/>
    </row>
    <row r="6535" spans="32:37" x14ac:dyDescent="0.3">
      <c r="AF6535" s="8"/>
      <c r="AG6535" s="8"/>
      <c r="AH6535" s="9"/>
      <c r="AI6535" s="8"/>
      <c r="AJ6535" s="8"/>
      <c r="AK6535" s="9"/>
    </row>
    <row r="6536" spans="32:37" x14ac:dyDescent="0.3">
      <c r="AF6536" s="8"/>
      <c r="AG6536" s="8"/>
      <c r="AH6536" s="9"/>
      <c r="AI6536" s="8"/>
      <c r="AJ6536" s="8"/>
      <c r="AK6536" s="9"/>
    </row>
    <row r="6537" spans="32:37" x14ac:dyDescent="0.3">
      <c r="AF6537" s="8"/>
      <c r="AG6537" s="8"/>
      <c r="AH6537" s="9"/>
      <c r="AI6537" s="8"/>
      <c r="AJ6537" s="8"/>
      <c r="AK6537" s="9"/>
    </row>
    <row r="6538" spans="32:37" x14ac:dyDescent="0.3">
      <c r="AF6538" s="8"/>
      <c r="AG6538" s="8"/>
      <c r="AH6538" s="9"/>
      <c r="AI6538" s="8"/>
      <c r="AJ6538" s="8"/>
      <c r="AK6538" s="9"/>
    </row>
    <row r="6539" spans="32:37" x14ac:dyDescent="0.3">
      <c r="AF6539" s="8"/>
      <c r="AG6539" s="8"/>
      <c r="AH6539" s="9"/>
      <c r="AI6539" s="8"/>
      <c r="AJ6539" s="8"/>
      <c r="AK6539" s="9"/>
    </row>
    <row r="6540" spans="32:37" x14ac:dyDescent="0.3">
      <c r="AF6540" s="8"/>
      <c r="AG6540" s="8"/>
      <c r="AH6540" s="9"/>
      <c r="AI6540" s="8"/>
      <c r="AJ6540" s="8"/>
      <c r="AK6540" s="9"/>
    </row>
    <row r="6541" spans="32:37" x14ac:dyDescent="0.3">
      <c r="AF6541" s="8"/>
      <c r="AG6541" s="8"/>
      <c r="AH6541" s="9"/>
      <c r="AI6541" s="8"/>
      <c r="AJ6541" s="8"/>
      <c r="AK6541" s="9"/>
    </row>
    <row r="6542" spans="32:37" x14ac:dyDescent="0.3">
      <c r="AF6542" s="8"/>
      <c r="AG6542" s="8"/>
      <c r="AH6542" s="9"/>
      <c r="AI6542" s="8"/>
      <c r="AJ6542" s="8"/>
      <c r="AK6542" s="9"/>
    </row>
    <row r="6543" spans="32:37" x14ac:dyDescent="0.3">
      <c r="AF6543" s="8"/>
      <c r="AG6543" s="8"/>
      <c r="AH6543" s="9"/>
      <c r="AI6543" s="8"/>
      <c r="AJ6543" s="8"/>
      <c r="AK6543" s="9"/>
    </row>
    <row r="6544" spans="32:37" x14ac:dyDescent="0.3">
      <c r="AF6544" s="8"/>
      <c r="AG6544" s="8"/>
      <c r="AH6544" s="9"/>
      <c r="AI6544" s="8"/>
      <c r="AJ6544" s="8"/>
      <c r="AK6544" s="9"/>
    </row>
    <row r="6545" spans="32:37" x14ac:dyDescent="0.3">
      <c r="AF6545" s="8"/>
      <c r="AG6545" s="8"/>
      <c r="AH6545" s="9"/>
      <c r="AI6545" s="8"/>
      <c r="AJ6545" s="8"/>
      <c r="AK6545" s="9"/>
    </row>
    <row r="6546" spans="32:37" x14ac:dyDescent="0.3">
      <c r="AF6546" s="8"/>
      <c r="AG6546" s="8"/>
      <c r="AH6546" s="9"/>
      <c r="AI6546" s="8"/>
      <c r="AJ6546" s="8"/>
      <c r="AK6546" s="9"/>
    </row>
    <row r="6547" spans="32:37" x14ac:dyDescent="0.3">
      <c r="AF6547" s="8"/>
      <c r="AG6547" s="8"/>
      <c r="AH6547" s="9"/>
      <c r="AI6547" s="8"/>
      <c r="AJ6547" s="8"/>
      <c r="AK6547" s="9"/>
    </row>
    <row r="6548" spans="32:37" x14ac:dyDescent="0.3">
      <c r="AF6548" s="8"/>
      <c r="AG6548" s="8"/>
      <c r="AH6548" s="9"/>
      <c r="AI6548" s="8"/>
      <c r="AJ6548" s="8"/>
      <c r="AK6548" s="9"/>
    </row>
    <row r="6549" spans="32:37" x14ac:dyDescent="0.3">
      <c r="AF6549" s="8"/>
      <c r="AG6549" s="8"/>
      <c r="AH6549" s="9"/>
      <c r="AI6549" s="8"/>
      <c r="AJ6549" s="8"/>
      <c r="AK6549" s="9"/>
    </row>
    <row r="6550" spans="32:37" x14ac:dyDescent="0.3">
      <c r="AF6550" s="8"/>
      <c r="AG6550" s="8"/>
      <c r="AH6550" s="9"/>
      <c r="AI6550" s="8"/>
      <c r="AJ6550" s="8"/>
      <c r="AK6550" s="9"/>
    </row>
    <row r="6551" spans="32:37" x14ac:dyDescent="0.3">
      <c r="AF6551" s="8"/>
      <c r="AG6551" s="8"/>
      <c r="AH6551" s="9"/>
      <c r="AI6551" s="8"/>
      <c r="AJ6551" s="8"/>
      <c r="AK6551" s="9"/>
    </row>
    <row r="6552" spans="32:37" x14ac:dyDescent="0.3">
      <c r="AF6552" s="8"/>
      <c r="AG6552" s="8"/>
      <c r="AH6552" s="9"/>
      <c r="AI6552" s="8"/>
      <c r="AJ6552" s="8"/>
      <c r="AK6552" s="9"/>
    </row>
    <row r="6553" spans="32:37" x14ac:dyDescent="0.3">
      <c r="AF6553" s="8"/>
      <c r="AG6553" s="8"/>
      <c r="AH6553" s="9"/>
      <c r="AI6553" s="8"/>
      <c r="AJ6553" s="8"/>
      <c r="AK6553" s="9"/>
    </row>
    <row r="6554" spans="32:37" x14ac:dyDescent="0.3">
      <c r="AF6554" s="8"/>
      <c r="AG6554" s="8"/>
      <c r="AH6554" s="9"/>
      <c r="AI6554" s="8"/>
      <c r="AJ6554" s="8"/>
      <c r="AK6554" s="9"/>
    </row>
    <row r="6555" spans="32:37" x14ac:dyDescent="0.3">
      <c r="AF6555" s="8"/>
      <c r="AG6555" s="8"/>
      <c r="AH6555" s="9"/>
      <c r="AI6555" s="8"/>
      <c r="AJ6555" s="8"/>
      <c r="AK6555" s="9"/>
    </row>
    <row r="6556" spans="32:37" x14ac:dyDescent="0.3">
      <c r="AF6556" s="8"/>
      <c r="AG6556" s="8"/>
      <c r="AH6556" s="9"/>
      <c r="AI6556" s="8"/>
      <c r="AJ6556" s="8"/>
      <c r="AK6556" s="9"/>
    </row>
    <row r="6557" spans="32:37" x14ac:dyDescent="0.3">
      <c r="AF6557" s="8"/>
      <c r="AG6557" s="8"/>
      <c r="AH6557" s="9"/>
      <c r="AI6557" s="8"/>
      <c r="AJ6557" s="8"/>
      <c r="AK6557" s="9"/>
    </row>
    <row r="6558" spans="32:37" x14ac:dyDescent="0.3">
      <c r="AF6558" s="8"/>
      <c r="AG6558" s="8"/>
      <c r="AH6558" s="9"/>
      <c r="AI6558" s="8"/>
      <c r="AJ6558" s="8"/>
      <c r="AK6558" s="9"/>
    </row>
    <row r="6559" spans="32:37" x14ac:dyDescent="0.3">
      <c r="AF6559" s="8"/>
      <c r="AG6559" s="8"/>
      <c r="AH6559" s="9"/>
      <c r="AI6559" s="8"/>
      <c r="AJ6559" s="8"/>
      <c r="AK6559" s="9"/>
    </row>
    <row r="6560" spans="32:37" x14ac:dyDescent="0.3">
      <c r="AF6560" s="8"/>
      <c r="AG6560" s="8"/>
      <c r="AH6560" s="9"/>
      <c r="AI6560" s="8"/>
      <c r="AJ6560" s="8"/>
      <c r="AK6560" s="9"/>
    </row>
    <row r="6561" spans="32:37" x14ac:dyDescent="0.3">
      <c r="AF6561" s="8"/>
      <c r="AG6561" s="8"/>
      <c r="AH6561" s="9"/>
      <c r="AI6561" s="8"/>
      <c r="AJ6561" s="8"/>
      <c r="AK6561" s="9"/>
    </row>
    <row r="6562" spans="32:37" x14ac:dyDescent="0.3">
      <c r="AF6562" s="8"/>
      <c r="AG6562" s="8"/>
      <c r="AH6562" s="9"/>
      <c r="AI6562" s="8"/>
      <c r="AJ6562" s="8"/>
      <c r="AK6562" s="9"/>
    </row>
    <row r="6563" spans="32:37" x14ac:dyDescent="0.3">
      <c r="AF6563" s="8"/>
      <c r="AG6563" s="8"/>
      <c r="AH6563" s="9"/>
      <c r="AI6563" s="8"/>
      <c r="AJ6563" s="8"/>
      <c r="AK6563" s="9"/>
    </row>
    <row r="6564" spans="32:37" x14ac:dyDescent="0.3">
      <c r="AF6564" s="8"/>
      <c r="AG6564" s="8"/>
      <c r="AH6564" s="9"/>
      <c r="AI6564" s="8"/>
      <c r="AJ6564" s="8"/>
      <c r="AK6564" s="9"/>
    </row>
    <row r="6565" spans="32:37" x14ac:dyDescent="0.3">
      <c r="AF6565" s="8"/>
      <c r="AG6565" s="8"/>
      <c r="AH6565" s="9"/>
      <c r="AI6565" s="8"/>
      <c r="AJ6565" s="8"/>
      <c r="AK6565" s="9"/>
    </row>
    <row r="6566" spans="32:37" x14ac:dyDescent="0.3">
      <c r="AF6566" s="8"/>
      <c r="AG6566" s="8"/>
      <c r="AH6566" s="9"/>
      <c r="AI6566" s="8"/>
      <c r="AJ6566" s="8"/>
      <c r="AK6566" s="9"/>
    </row>
    <row r="6567" spans="32:37" x14ac:dyDescent="0.3">
      <c r="AF6567" s="8"/>
      <c r="AG6567" s="8"/>
      <c r="AH6567" s="9"/>
      <c r="AI6567" s="8"/>
      <c r="AJ6567" s="8"/>
      <c r="AK6567" s="9"/>
    </row>
    <row r="6568" spans="32:37" x14ac:dyDescent="0.3">
      <c r="AF6568" s="8"/>
      <c r="AG6568" s="8"/>
      <c r="AH6568" s="9"/>
      <c r="AI6568" s="8"/>
      <c r="AJ6568" s="8"/>
      <c r="AK6568" s="9"/>
    </row>
    <row r="6569" spans="32:37" x14ac:dyDescent="0.3">
      <c r="AF6569" s="8"/>
      <c r="AG6569" s="8"/>
      <c r="AH6569" s="9"/>
      <c r="AI6569" s="8"/>
      <c r="AJ6569" s="8"/>
      <c r="AK6569" s="9"/>
    </row>
    <row r="6570" spans="32:37" x14ac:dyDescent="0.3">
      <c r="AF6570" s="8"/>
      <c r="AG6570" s="8"/>
      <c r="AH6570" s="9"/>
      <c r="AI6570" s="8"/>
      <c r="AJ6570" s="8"/>
      <c r="AK6570" s="9"/>
    </row>
    <row r="6571" spans="32:37" x14ac:dyDescent="0.3">
      <c r="AF6571" s="8"/>
      <c r="AG6571" s="8"/>
      <c r="AH6571" s="9"/>
      <c r="AI6571" s="8"/>
      <c r="AJ6571" s="8"/>
      <c r="AK6571" s="9"/>
    </row>
    <row r="6572" spans="32:37" x14ac:dyDescent="0.3">
      <c r="AF6572" s="8"/>
      <c r="AG6572" s="8"/>
      <c r="AH6572" s="9"/>
      <c r="AI6572" s="8"/>
      <c r="AJ6572" s="8"/>
      <c r="AK6572" s="9"/>
    </row>
    <row r="6573" spans="32:37" x14ac:dyDescent="0.3">
      <c r="AF6573" s="8"/>
      <c r="AG6573" s="8"/>
      <c r="AH6573" s="9"/>
      <c r="AI6573" s="8"/>
      <c r="AJ6573" s="8"/>
      <c r="AK6573" s="9"/>
    </row>
    <row r="6574" spans="32:37" x14ac:dyDescent="0.3">
      <c r="AF6574" s="8"/>
      <c r="AG6574" s="8"/>
      <c r="AH6574" s="9"/>
      <c r="AI6574" s="8"/>
      <c r="AJ6574" s="8"/>
      <c r="AK6574" s="9"/>
    </row>
    <row r="6575" spans="32:37" x14ac:dyDescent="0.3">
      <c r="AF6575" s="8"/>
      <c r="AG6575" s="8"/>
      <c r="AH6575" s="9"/>
      <c r="AI6575" s="8"/>
      <c r="AJ6575" s="8"/>
      <c r="AK6575" s="9"/>
    </row>
    <row r="6576" spans="32:37" x14ac:dyDescent="0.3">
      <c r="AF6576" s="8"/>
      <c r="AG6576" s="8"/>
      <c r="AH6576" s="9"/>
      <c r="AI6576" s="8"/>
      <c r="AJ6576" s="8"/>
      <c r="AK6576" s="9"/>
    </row>
    <row r="6577" spans="32:37" x14ac:dyDescent="0.3">
      <c r="AF6577" s="8"/>
      <c r="AG6577" s="8"/>
      <c r="AH6577" s="9"/>
      <c r="AI6577" s="8"/>
      <c r="AJ6577" s="8"/>
      <c r="AK6577" s="9"/>
    </row>
    <row r="6578" spans="32:37" x14ac:dyDescent="0.3">
      <c r="AF6578" s="8"/>
      <c r="AG6578" s="8"/>
      <c r="AH6578" s="9"/>
      <c r="AI6578" s="8"/>
      <c r="AJ6578" s="8"/>
      <c r="AK6578" s="9"/>
    </row>
    <row r="6579" spans="32:37" x14ac:dyDescent="0.3">
      <c r="AF6579" s="8"/>
      <c r="AG6579" s="8"/>
      <c r="AH6579" s="9"/>
      <c r="AI6579" s="8"/>
      <c r="AJ6579" s="8"/>
      <c r="AK6579" s="9"/>
    </row>
    <row r="6580" spans="32:37" x14ac:dyDescent="0.3">
      <c r="AF6580" s="8"/>
      <c r="AG6580" s="8"/>
      <c r="AH6580" s="9"/>
      <c r="AI6580" s="8"/>
      <c r="AJ6580" s="8"/>
      <c r="AK6580" s="9"/>
    </row>
    <row r="6581" spans="32:37" x14ac:dyDescent="0.3">
      <c r="AF6581" s="8"/>
      <c r="AG6581" s="8"/>
      <c r="AH6581" s="9"/>
      <c r="AI6581" s="8"/>
      <c r="AJ6581" s="8"/>
      <c r="AK6581" s="9"/>
    </row>
    <row r="6582" spans="32:37" x14ac:dyDescent="0.3">
      <c r="AF6582" s="8"/>
      <c r="AG6582" s="8"/>
      <c r="AH6582" s="9"/>
      <c r="AI6582" s="8"/>
      <c r="AJ6582" s="8"/>
      <c r="AK6582" s="9"/>
    </row>
    <row r="6583" spans="32:37" x14ac:dyDescent="0.3">
      <c r="AF6583" s="8"/>
      <c r="AG6583" s="8"/>
      <c r="AH6583" s="9"/>
      <c r="AI6583" s="8"/>
      <c r="AJ6583" s="8"/>
      <c r="AK6583" s="9"/>
    </row>
    <row r="6584" spans="32:37" x14ac:dyDescent="0.3">
      <c r="AF6584" s="8"/>
      <c r="AG6584" s="8"/>
      <c r="AH6584" s="9"/>
      <c r="AI6584" s="8"/>
      <c r="AJ6584" s="8"/>
      <c r="AK6584" s="9"/>
    </row>
    <row r="6585" spans="32:37" x14ac:dyDescent="0.3">
      <c r="AF6585" s="8"/>
      <c r="AG6585" s="8"/>
      <c r="AH6585" s="9"/>
      <c r="AI6585" s="8"/>
      <c r="AJ6585" s="8"/>
      <c r="AK6585" s="9"/>
    </row>
    <row r="6586" spans="32:37" x14ac:dyDescent="0.3">
      <c r="AF6586" s="8"/>
      <c r="AG6586" s="8"/>
      <c r="AH6586" s="9"/>
      <c r="AI6586" s="8"/>
      <c r="AJ6586" s="8"/>
      <c r="AK6586" s="9"/>
    </row>
    <row r="6587" spans="32:37" x14ac:dyDescent="0.3">
      <c r="AF6587" s="8"/>
      <c r="AG6587" s="8"/>
      <c r="AH6587" s="9"/>
      <c r="AI6587" s="8"/>
      <c r="AJ6587" s="8"/>
      <c r="AK6587" s="9"/>
    </row>
    <row r="6588" spans="32:37" x14ac:dyDescent="0.3">
      <c r="AF6588" s="8"/>
      <c r="AG6588" s="8"/>
      <c r="AH6588" s="9"/>
      <c r="AI6588" s="8"/>
      <c r="AJ6588" s="8"/>
      <c r="AK6588" s="9"/>
    </row>
    <row r="6589" spans="32:37" x14ac:dyDescent="0.3">
      <c r="AF6589" s="8"/>
      <c r="AG6589" s="8"/>
      <c r="AH6589" s="9"/>
      <c r="AI6589" s="8"/>
      <c r="AJ6589" s="8"/>
      <c r="AK6589" s="9"/>
    </row>
    <row r="6590" spans="32:37" x14ac:dyDescent="0.3">
      <c r="AF6590" s="8"/>
      <c r="AG6590" s="8"/>
      <c r="AH6590" s="9"/>
      <c r="AI6590" s="8"/>
      <c r="AJ6590" s="8"/>
      <c r="AK6590" s="9"/>
    </row>
    <row r="6591" spans="32:37" x14ac:dyDescent="0.3">
      <c r="AF6591" s="8"/>
      <c r="AG6591" s="8"/>
      <c r="AH6591" s="9"/>
      <c r="AI6591" s="8"/>
      <c r="AJ6591" s="8"/>
      <c r="AK6591" s="9"/>
    </row>
    <row r="6592" spans="32:37" x14ac:dyDescent="0.3">
      <c r="AF6592" s="8"/>
      <c r="AG6592" s="8"/>
      <c r="AH6592" s="9"/>
      <c r="AI6592" s="8"/>
      <c r="AJ6592" s="8"/>
      <c r="AK6592" s="9"/>
    </row>
    <row r="6593" spans="32:37" x14ac:dyDescent="0.3">
      <c r="AF6593" s="8"/>
      <c r="AG6593" s="8"/>
      <c r="AH6593" s="9"/>
      <c r="AI6593" s="8"/>
      <c r="AJ6593" s="8"/>
      <c r="AK6593" s="9"/>
    </row>
    <row r="6594" spans="32:37" x14ac:dyDescent="0.3">
      <c r="AF6594" s="8"/>
      <c r="AG6594" s="8"/>
      <c r="AH6594" s="9"/>
      <c r="AI6594" s="8"/>
      <c r="AJ6594" s="8"/>
      <c r="AK6594" s="9"/>
    </row>
    <row r="6595" spans="32:37" x14ac:dyDescent="0.3">
      <c r="AF6595" s="8"/>
      <c r="AG6595" s="8"/>
      <c r="AH6595" s="9"/>
      <c r="AI6595" s="8"/>
      <c r="AJ6595" s="8"/>
      <c r="AK6595" s="9"/>
    </row>
    <row r="6596" spans="32:37" x14ac:dyDescent="0.3">
      <c r="AF6596" s="8"/>
      <c r="AG6596" s="8"/>
      <c r="AH6596" s="9"/>
      <c r="AI6596" s="8"/>
      <c r="AJ6596" s="8"/>
      <c r="AK6596" s="9"/>
    </row>
    <row r="6597" spans="32:37" x14ac:dyDescent="0.3">
      <c r="AF6597" s="8"/>
      <c r="AG6597" s="8"/>
      <c r="AH6597" s="9"/>
      <c r="AI6597" s="8"/>
      <c r="AJ6597" s="8"/>
      <c r="AK6597" s="9"/>
    </row>
    <row r="6598" spans="32:37" x14ac:dyDescent="0.3">
      <c r="AF6598" s="8"/>
      <c r="AG6598" s="8"/>
      <c r="AH6598" s="9"/>
      <c r="AI6598" s="8"/>
      <c r="AJ6598" s="8"/>
      <c r="AK6598" s="9"/>
    </row>
    <row r="6599" spans="32:37" x14ac:dyDescent="0.3">
      <c r="AF6599" s="8"/>
      <c r="AG6599" s="8"/>
      <c r="AH6599" s="9"/>
      <c r="AI6599" s="8"/>
      <c r="AJ6599" s="8"/>
      <c r="AK6599" s="9"/>
    </row>
    <row r="6600" spans="32:37" x14ac:dyDescent="0.3">
      <c r="AF6600" s="8"/>
      <c r="AG6600" s="8"/>
      <c r="AH6600" s="9"/>
      <c r="AI6600" s="8"/>
      <c r="AJ6600" s="8"/>
      <c r="AK6600" s="9"/>
    </row>
    <row r="6601" spans="32:37" x14ac:dyDescent="0.3">
      <c r="AF6601" s="8"/>
      <c r="AG6601" s="8"/>
      <c r="AH6601" s="9"/>
      <c r="AI6601" s="8"/>
      <c r="AJ6601" s="8"/>
      <c r="AK6601" s="9"/>
    </row>
    <row r="6602" spans="32:37" x14ac:dyDescent="0.3">
      <c r="AF6602" s="8"/>
      <c r="AG6602" s="8"/>
      <c r="AH6602" s="9"/>
      <c r="AI6602" s="8"/>
      <c r="AJ6602" s="8"/>
      <c r="AK6602" s="9"/>
    </row>
    <row r="6603" spans="32:37" x14ac:dyDescent="0.3">
      <c r="AF6603" s="8"/>
      <c r="AG6603" s="8"/>
      <c r="AH6603" s="9"/>
      <c r="AI6603" s="8"/>
      <c r="AJ6603" s="8"/>
      <c r="AK6603" s="9"/>
    </row>
    <row r="6604" spans="32:37" x14ac:dyDescent="0.3">
      <c r="AF6604" s="8"/>
      <c r="AG6604" s="8"/>
      <c r="AH6604" s="9"/>
      <c r="AI6604" s="8"/>
      <c r="AJ6604" s="8"/>
      <c r="AK6604" s="9"/>
    </row>
    <row r="6605" spans="32:37" x14ac:dyDescent="0.3">
      <c r="AF6605" s="8"/>
      <c r="AG6605" s="8"/>
      <c r="AH6605" s="9"/>
      <c r="AI6605" s="8"/>
      <c r="AJ6605" s="8"/>
      <c r="AK6605" s="9"/>
    </row>
    <row r="6606" spans="32:37" x14ac:dyDescent="0.3">
      <c r="AF6606" s="8"/>
      <c r="AG6606" s="8"/>
      <c r="AH6606" s="9"/>
      <c r="AI6606" s="8"/>
      <c r="AJ6606" s="8"/>
      <c r="AK6606" s="9"/>
    </row>
    <row r="6607" spans="32:37" x14ac:dyDescent="0.3">
      <c r="AF6607" s="8"/>
      <c r="AG6607" s="8"/>
      <c r="AH6607" s="9"/>
      <c r="AI6607" s="8"/>
      <c r="AJ6607" s="8"/>
      <c r="AK6607" s="9"/>
    </row>
    <row r="6608" spans="32:37" x14ac:dyDescent="0.3">
      <c r="AF6608" s="8"/>
      <c r="AG6608" s="8"/>
      <c r="AH6608" s="9"/>
      <c r="AI6608" s="8"/>
      <c r="AJ6608" s="8"/>
      <c r="AK6608" s="9"/>
    </row>
    <row r="6609" spans="32:37" x14ac:dyDescent="0.3">
      <c r="AF6609" s="8"/>
      <c r="AG6609" s="8"/>
      <c r="AH6609" s="9"/>
      <c r="AI6609" s="8"/>
      <c r="AJ6609" s="8"/>
      <c r="AK6609" s="9"/>
    </row>
    <row r="6610" spans="32:37" x14ac:dyDescent="0.3">
      <c r="AF6610" s="8"/>
      <c r="AG6610" s="8"/>
      <c r="AH6610" s="9"/>
      <c r="AI6610" s="8"/>
      <c r="AJ6610" s="8"/>
      <c r="AK6610" s="9"/>
    </row>
    <row r="6611" spans="32:37" x14ac:dyDescent="0.3">
      <c r="AF6611" s="8"/>
      <c r="AG6611" s="8"/>
      <c r="AH6611" s="9"/>
      <c r="AI6611" s="8"/>
      <c r="AJ6611" s="8"/>
      <c r="AK6611" s="9"/>
    </row>
    <row r="6612" spans="32:37" x14ac:dyDescent="0.3">
      <c r="AF6612" s="8"/>
      <c r="AG6612" s="8"/>
      <c r="AH6612" s="9"/>
      <c r="AI6612" s="8"/>
      <c r="AJ6612" s="8"/>
      <c r="AK6612" s="9"/>
    </row>
    <row r="6613" spans="32:37" x14ac:dyDescent="0.3">
      <c r="AF6613" s="8"/>
      <c r="AG6613" s="8"/>
      <c r="AH6613" s="9"/>
      <c r="AI6613" s="8"/>
      <c r="AJ6613" s="8"/>
      <c r="AK6613" s="9"/>
    </row>
    <row r="6614" spans="32:37" x14ac:dyDescent="0.3">
      <c r="AF6614" s="8"/>
      <c r="AG6614" s="8"/>
      <c r="AH6614" s="9"/>
      <c r="AI6614" s="8"/>
      <c r="AJ6614" s="8"/>
      <c r="AK6614" s="9"/>
    </row>
    <row r="6615" spans="32:37" x14ac:dyDescent="0.3">
      <c r="AF6615" s="8"/>
      <c r="AG6615" s="8"/>
      <c r="AH6615" s="9"/>
      <c r="AI6615" s="8"/>
      <c r="AJ6615" s="8"/>
      <c r="AK6615" s="9"/>
    </row>
    <row r="6616" spans="32:37" x14ac:dyDescent="0.3">
      <c r="AF6616" s="8"/>
      <c r="AG6616" s="8"/>
      <c r="AH6616" s="9"/>
      <c r="AI6616" s="8"/>
      <c r="AJ6616" s="8"/>
      <c r="AK6616" s="9"/>
    </row>
    <row r="6617" spans="32:37" x14ac:dyDescent="0.3">
      <c r="AF6617" s="8"/>
      <c r="AG6617" s="8"/>
      <c r="AH6617" s="9"/>
      <c r="AI6617" s="8"/>
      <c r="AJ6617" s="8"/>
      <c r="AK6617" s="9"/>
    </row>
    <row r="6618" spans="32:37" x14ac:dyDescent="0.3">
      <c r="AF6618" s="8"/>
      <c r="AG6618" s="8"/>
      <c r="AH6618" s="9"/>
      <c r="AI6618" s="8"/>
      <c r="AJ6618" s="8"/>
      <c r="AK6618" s="9"/>
    </row>
    <row r="6619" spans="32:37" x14ac:dyDescent="0.3">
      <c r="AF6619" s="8"/>
      <c r="AG6619" s="8"/>
      <c r="AH6619" s="9"/>
      <c r="AI6619" s="8"/>
      <c r="AJ6619" s="8"/>
      <c r="AK6619" s="9"/>
    </row>
    <row r="6620" spans="32:37" x14ac:dyDescent="0.3">
      <c r="AF6620" s="8"/>
      <c r="AG6620" s="8"/>
      <c r="AH6620" s="9"/>
      <c r="AI6620" s="8"/>
      <c r="AJ6620" s="8"/>
      <c r="AK6620" s="9"/>
    </row>
    <row r="6621" spans="32:37" x14ac:dyDescent="0.3">
      <c r="AF6621" s="8"/>
      <c r="AG6621" s="8"/>
      <c r="AH6621" s="9"/>
      <c r="AI6621" s="8"/>
      <c r="AJ6621" s="8"/>
      <c r="AK6621" s="9"/>
    </row>
    <row r="6622" spans="32:37" x14ac:dyDescent="0.3">
      <c r="AF6622" s="8"/>
      <c r="AG6622" s="8"/>
      <c r="AH6622" s="9"/>
      <c r="AI6622" s="8"/>
      <c r="AJ6622" s="8"/>
      <c r="AK6622" s="9"/>
    </row>
    <row r="6623" spans="32:37" x14ac:dyDescent="0.3">
      <c r="AF6623" s="8"/>
      <c r="AG6623" s="8"/>
      <c r="AH6623" s="9"/>
      <c r="AI6623" s="8"/>
      <c r="AJ6623" s="8"/>
      <c r="AK6623" s="9"/>
    </row>
    <row r="6624" spans="32:37" x14ac:dyDescent="0.3">
      <c r="AF6624" s="8"/>
      <c r="AG6624" s="8"/>
      <c r="AH6624" s="9"/>
      <c r="AI6624" s="8"/>
      <c r="AJ6624" s="8"/>
      <c r="AK6624" s="9"/>
    </row>
    <row r="6625" spans="32:37" x14ac:dyDescent="0.3">
      <c r="AF6625" s="8"/>
      <c r="AG6625" s="8"/>
      <c r="AH6625" s="9"/>
      <c r="AI6625" s="8"/>
      <c r="AJ6625" s="8"/>
      <c r="AK6625" s="9"/>
    </row>
    <row r="6626" spans="32:37" x14ac:dyDescent="0.3">
      <c r="AF6626" s="8"/>
      <c r="AG6626" s="8"/>
      <c r="AH6626" s="9"/>
      <c r="AI6626" s="8"/>
      <c r="AJ6626" s="8"/>
      <c r="AK6626" s="9"/>
    </row>
    <row r="6627" spans="32:37" x14ac:dyDescent="0.3">
      <c r="AF6627" s="8"/>
      <c r="AG6627" s="8"/>
      <c r="AH6627" s="9"/>
      <c r="AI6627" s="8"/>
      <c r="AJ6627" s="8"/>
      <c r="AK6627" s="9"/>
    </row>
    <row r="6628" spans="32:37" x14ac:dyDescent="0.3">
      <c r="AF6628" s="8"/>
      <c r="AG6628" s="8"/>
      <c r="AH6628" s="9"/>
      <c r="AI6628" s="8"/>
      <c r="AJ6628" s="8"/>
      <c r="AK6628" s="9"/>
    </row>
    <row r="6629" spans="32:37" x14ac:dyDescent="0.3">
      <c r="AF6629" s="8"/>
      <c r="AG6629" s="8"/>
      <c r="AH6629" s="9"/>
      <c r="AI6629" s="8"/>
      <c r="AJ6629" s="8"/>
      <c r="AK6629" s="9"/>
    </row>
    <row r="6630" spans="32:37" x14ac:dyDescent="0.3">
      <c r="AF6630" s="8"/>
      <c r="AG6630" s="8"/>
      <c r="AH6630" s="9"/>
      <c r="AI6630" s="8"/>
      <c r="AJ6630" s="8"/>
      <c r="AK6630" s="9"/>
    </row>
    <row r="6631" spans="32:37" x14ac:dyDescent="0.3">
      <c r="AF6631" s="8"/>
      <c r="AG6631" s="8"/>
      <c r="AH6631" s="9"/>
      <c r="AI6631" s="8"/>
      <c r="AJ6631" s="8"/>
      <c r="AK6631" s="9"/>
    </row>
    <row r="6632" spans="32:37" x14ac:dyDescent="0.3">
      <c r="AF6632" s="8"/>
      <c r="AG6632" s="8"/>
      <c r="AH6632" s="9"/>
      <c r="AI6632" s="8"/>
      <c r="AJ6632" s="8"/>
      <c r="AK6632" s="9"/>
    </row>
    <row r="6633" spans="32:37" x14ac:dyDescent="0.3">
      <c r="AF6633" s="8"/>
      <c r="AG6633" s="8"/>
      <c r="AH6633" s="9"/>
      <c r="AI6633" s="8"/>
      <c r="AJ6633" s="8"/>
      <c r="AK6633" s="9"/>
    </row>
    <row r="6634" spans="32:37" x14ac:dyDescent="0.3">
      <c r="AF6634" s="8"/>
      <c r="AG6634" s="8"/>
      <c r="AH6634" s="9"/>
      <c r="AI6634" s="8"/>
      <c r="AJ6634" s="8"/>
      <c r="AK6634" s="9"/>
    </row>
    <row r="6635" spans="32:37" x14ac:dyDescent="0.3">
      <c r="AF6635" s="8"/>
      <c r="AG6635" s="8"/>
      <c r="AH6635" s="9"/>
      <c r="AI6635" s="8"/>
      <c r="AJ6635" s="8"/>
      <c r="AK6635" s="9"/>
    </row>
    <row r="6636" spans="32:37" x14ac:dyDescent="0.3">
      <c r="AF6636" s="8"/>
      <c r="AG6636" s="8"/>
      <c r="AH6636" s="9"/>
      <c r="AI6636" s="8"/>
      <c r="AJ6636" s="8"/>
      <c r="AK6636" s="9"/>
    </row>
    <row r="6637" spans="32:37" x14ac:dyDescent="0.3">
      <c r="AF6637" s="8"/>
      <c r="AG6637" s="8"/>
      <c r="AH6637" s="9"/>
      <c r="AI6637" s="8"/>
      <c r="AJ6637" s="8"/>
      <c r="AK6637" s="9"/>
    </row>
    <row r="6638" spans="32:37" x14ac:dyDescent="0.3">
      <c r="AF6638" s="8"/>
      <c r="AG6638" s="8"/>
      <c r="AH6638" s="9"/>
      <c r="AI6638" s="8"/>
      <c r="AJ6638" s="8"/>
      <c r="AK6638" s="9"/>
    </row>
    <row r="6639" spans="32:37" x14ac:dyDescent="0.3">
      <c r="AF6639" s="8"/>
      <c r="AG6639" s="8"/>
      <c r="AH6639" s="9"/>
      <c r="AI6639" s="8"/>
      <c r="AJ6639" s="8"/>
      <c r="AK6639" s="9"/>
    </row>
    <row r="6640" spans="32:37" x14ac:dyDescent="0.3">
      <c r="AF6640" s="8"/>
      <c r="AG6640" s="8"/>
      <c r="AH6640" s="9"/>
      <c r="AI6640" s="8"/>
      <c r="AJ6640" s="8"/>
      <c r="AK6640" s="9"/>
    </row>
    <row r="6641" spans="32:37" x14ac:dyDescent="0.3">
      <c r="AF6641" s="8"/>
      <c r="AG6641" s="8"/>
      <c r="AH6641" s="9"/>
      <c r="AI6641" s="8"/>
      <c r="AJ6641" s="8"/>
      <c r="AK6641" s="9"/>
    </row>
    <row r="6642" spans="32:37" x14ac:dyDescent="0.3">
      <c r="AF6642" s="8"/>
      <c r="AG6642" s="8"/>
      <c r="AH6642" s="9"/>
      <c r="AI6642" s="8"/>
      <c r="AJ6642" s="8"/>
      <c r="AK6642" s="9"/>
    </row>
    <row r="6643" spans="32:37" x14ac:dyDescent="0.3">
      <c r="AF6643" s="8"/>
      <c r="AG6643" s="8"/>
      <c r="AH6643" s="9"/>
      <c r="AI6643" s="8"/>
      <c r="AJ6643" s="8"/>
      <c r="AK6643" s="9"/>
    </row>
    <row r="6644" spans="32:37" x14ac:dyDescent="0.3">
      <c r="AF6644" s="8"/>
      <c r="AG6644" s="8"/>
      <c r="AH6644" s="9"/>
      <c r="AI6644" s="8"/>
      <c r="AJ6644" s="8"/>
      <c r="AK6644" s="9"/>
    </row>
    <row r="6645" spans="32:37" x14ac:dyDescent="0.3">
      <c r="AF6645" s="8"/>
      <c r="AG6645" s="8"/>
      <c r="AH6645" s="9"/>
      <c r="AI6645" s="8"/>
      <c r="AJ6645" s="8"/>
      <c r="AK6645" s="9"/>
    </row>
    <row r="6646" spans="32:37" x14ac:dyDescent="0.3">
      <c r="AF6646" s="8"/>
      <c r="AG6646" s="8"/>
      <c r="AH6646" s="9"/>
      <c r="AI6646" s="8"/>
      <c r="AJ6646" s="8"/>
      <c r="AK6646" s="9"/>
    </row>
    <row r="6647" spans="32:37" x14ac:dyDescent="0.3">
      <c r="AF6647" s="8"/>
      <c r="AG6647" s="8"/>
      <c r="AH6647" s="9"/>
      <c r="AI6647" s="8"/>
      <c r="AJ6647" s="8"/>
      <c r="AK6647" s="9"/>
    </row>
    <row r="6648" spans="32:37" x14ac:dyDescent="0.3">
      <c r="AF6648" s="8"/>
      <c r="AG6648" s="8"/>
      <c r="AH6648" s="9"/>
      <c r="AI6648" s="8"/>
      <c r="AJ6648" s="8"/>
      <c r="AK6648" s="9"/>
    </row>
    <row r="6649" spans="32:37" x14ac:dyDescent="0.3">
      <c r="AF6649" s="8"/>
      <c r="AG6649" s="8"/>
      <c r="AH6649" s="9"/>
      <c r="AI6649" s="8"/>
      <c r="AJ6649" s="8"/>
      <c r="AK6649" s="9"/>
    </row>
    <row r="6650" spans="32:37" x14ac:dyDescent="0.3">
      <c r="AF6650" s="8"/>
      <c r="AG6650" s="8"/>
      <c r="AH6650" s="9"/>
      <c r="AI6650" s="8"/>
      <c r="AJ6650" s="8"/>
      <c r="AK6650" s="9"/>
    </row>
    <row r="6651" spans="32:37" x14ac:dyDescent="0.3">
      <c r="AF6651" s="8"/>
      <c r="AG6651" s="8"/>
      <c r="AH6651" s="9"/>
      <c r="AI6651" s="8"/>
      <c r="AJ6651" s="8"/>
      <c r="AK6651" s="9"/>
    </row>
    <row r="6652" spans="32:37" x14ac:dyDescent="0.3">
      <c r="AF6652" s="8"/>
      <c r="AG6652" s="8"/>
      <c r="AH6652" s="9"/>
      <c r="AI6652" s="8"/>
      <c r="AJ6652" s="8"/>
      <c r="AK6652" s="9"/>
    </row>
    <row r="6653" spans="32:37" x14ac:dyDescent="0.3">
      <c r="AF6653" s="8"/>
      <c r="AG6653" s="8"/>
      <c r="AH6653" s="9"/>
      <c r="AI6653" s="8"/>
      <c r="AJ6653" s="8"/>
      <c r="AK6653" s="9"/>
    </row>
    <row r="6654" spans="32:37" x14ac:dyDescent="0.3">
      <c r="AF6654" s="8"/>
      <c r="AG6654" s="8"/>
      <c r="AH6654" s="9"/>
      <c r="AI6654" s="8"/>
      <c r="AJ6654" s="8"/>
      <c r="AK6654" s="9"/>
    </row>
    <row r="6655" spans="32:37" x14ac:dyDescent="0.3">
      <c r="AF6655" s="8"/>
      <c r="AG6655" s="8"/>
      <c r="AH6655" s="9"/>
      <c r="AI6655" s="8"/>
      <c r="AJ6655" s="8"/>
      <c r="AK6655" s="9"/>
    </row>
    <row r="6656" spans="32:37" x14ac:dyDescent="0.3">
      <c r="AF6656" s="8"/>
      <c r="AG6656" s="8"/>
      <c r="AH6656" s="9"/>
      <c r="AI6656" s="8"/>
      <c r="AJ6656" s="8"/>
      <c r="AK6656" s="9"/>
    </row>
    <row r="6657" spans="32:37" x14ac:dyDescent="0.3">
      <c r="AF6657" s="8"/>
      <c r="AG6657" s="8"/>
      <c r="AH6657" s="9"/>
      <c r="AI6657" s="8"/>
      <c r="AJ6657" s="8"/>
      <c r="AK6657" s="9"/>
    </row>
    <row r="6658" spans="32:37" x14ac:dyDescent="0.3">
      <c r="AF6658" s="8"/>
      <c r="AG6658" s="8"/>
      <c r="AH6658" s="9"/>
      <c r="AI6658" s="8"/>
      <c r="AJ6658" s="8"/>
      <c r="AK6658" s="9"/>
    </row>
    <row r="6659" spans="32:37" x14ac:dyDescent="0.3">
      <c r="AF6659" s="8"/>
      <c r="AG6659" s="8"/>
      <c r="AH6659" s="9"/>
      <c r="AI6659" s="8"/>
      <c r="AJ6659" s="8"/>
      <c r="AK6659" s="9"/>
    </row>
    <row r="6660" spans="32:37" x14ac:dyDescent="0.3">
      <c r="AF6660" s="8"/>
      <c r="AG6660" s="8"/>
      <c r="AH6660" s="9"/>
      <c r="AI6660" s="8"/>
      <c r="AJ6660" s="8"/>
      <c r="AK6660" s="9"/>
    </row>
    <row r="6661" spans="32:37" x14ac:dyDescent="0.3">
      <c r="AF6661" s="8"/>
      <c r="AG6661" s="8"/>
      <c r="AH6661" s="9"/>
      <c r="AI6661" s="8"/>
      <c r="AJ6661" s="8"/>
      <c r="AK6661" s="9"/>
    </row>
    <row r="6662" spans="32:37" x14ac:dyDescent="0.3">
      <c r="AF6662" s="8"/>
      <c r="AG6662" s="8"/>
      <c r="AH6662" s="9"/>
      <c r="AI6662" s="8"/>
      <c r="AJ6662" s="8"/>
      <c r="AK6662" s="9"/>
    </row>
    <row r="6663" spans="32:37" x14ac:dyDescent="0.3">
      <c r="AF6663" s="8"/>
      <c r="AG6663" s="8"/>
      <c r="AH6663" s="9"/>
      <c r="AI6663" s="8"/>
      <c r="AJ6663" s="8"/>
      <c r="AK6663" s="9"/>
    </row>
    <row r="6664" spans="32:37" x14ac:dyDescent="0.3">
      <c r="AF6664" s="8"/>
      <c r="AG6664" s="8"/>
      <c r="AH6664" s="9"/>
      <c r="AI6664" s="8"/>
      <c r="AJ6664" s="8"/>
      <c r="AK6664" s="9"/>
    </row>
    <row r="6665" spans="32:37" x14ac:dyDescent="0.3">
      <c r="AF6665" s="8"/>
      <c r="AG6665" s="8"/>
      <c r="AH6665" s="9"/>
      <c r="AI6665" s="8"/>
      <c r="AJ6665" s="8"/>
      <c r="AK6665" s="9"/>
    </row>
    <row r="6666" spans="32:37" x14ac:dyDescent="0.3">
      <c r="AF6666" s="8"/>
      <c r="AG6666" s="8"/>
      <c r="AH6666" s="9"/>
      <c r="AI6666" s="8"/>
      <c r="AJ6666" s="8"/>
      <c r="AK6666" s="9"/>
    </row>
    <row r="6667" spans="32:37" x14ac:dyDescent="0.3">
      <c r="AF6667" s="8"/>
      <c r="AG6667" s="8"/>
      <c r="AH6667" s="9"/>
      <c r="AI6667" s="8"/>
      <c r="AJ6667" s="8"/>
      <c r="AK6667" s="9"/>
    </row>
    <row r="6668" spans="32:37" x14ac:dyDescent="0.3">
      <c r="AF6668" s="8"/>
      <c r="AG6668" s="8"/>
      <c r="AH6668" s="9"/>
      <c r="AI6668" s="8"/>
      <c r="AJ6668" s="8"/>
      <c r="AK6668" s="9"/>
    </row>
    <row r="6669" spans="32:37" x14ac:dyDescent="0.3">
      <c r="AF6669" s="8"/>
      <c r="AG6669" s="8"/>
      <c r="AH6669" s="9"/>
      <c r="AI6669" s="8"/>
      <c r="AJ6669" s="8"/>
      <c r="AK6669" s="9"/>
    </row>
    <row r="6670" spans="32:37" x14ac:dyDescent="0.3">
      <c r="AF6670" s="8"/>
      <c r="AG6670" s="8"/>
      <c r="AH6670" s="9"/>
      <c r="AI6670" s="8"/>
      <c r="AJ6670" s="8"/>
      <c r="AK6670" s="9"/>
    </row>
    <row r="6671" spans="32:37" x14ac:dyDescent="0.3">
      <c r="AF6671" s="8"/>
      <c r="AG6671" s="8"/>
      <c r="AH6671" s="9"/>
      <c r="AI6671" s="8"/>
      <c r="AJ6671" s="8"/>
      <c r="AK6671" s="9"/>
    </row>
    <row r="6672" spans="32:37" x14ac:dyDescent="0.3">
      <c r="AF6672" s="8"/>
      <c r="AG6672" s="8"/>
      <c r="AH6672" s="9"/>
      <c r="AI6672" s="8"/>
      <c r="AJ6672" s="8"/>
      <c r="AK6672" s="9"/>
    </row>
    <row r="6673" spans="32:37" x14ac:dyDescent="0.3">
      <c r="AF6673" s="8"/>
      <c r="AG6673" s="8"/>
      <c r="AH6673" s="9"/>
      <c r="AI6673" s="8"/>
      <c r="AJ6673" s="8"/>
      <c r="AK6673" s="9"/>
    </row>
    <row r="6674" spans="32:37" x14ac:dyDescent="0.3">
      <c r="AF6674" s="8"/>
      <c r="AG6674" s="8"/>
      <c r="AH6674" s="9"/>
      <c r="AI6674" s="8"/>
      <c r="AJ6674" s="8"/>
      <c r="AK6674" s="9"/>
    </row>
    <row r="6675" spans="32:37" x14ac:dyDescent="0.3">
      <c r="AF6675" s="8"/>
      <c r="AG6675" s="8"/>
      <c r="AH6675" s="9"/>
      <c r="AI6675" s="8"/>
      <c r="AJ6675" s="8"/>
      <c r="AK6675" s="9"/>
    </row>
    <row r="6676" spans="32:37" x14ac:dyDescent="0.3">
      <c r="AF6676" s="8"/>
      <c r="AG6676" s="8"/>
      <c r="AH6676" s="9"/>
      <c r="AI6676" s="8"/>
      <c r="AJ6676" s="8"/>
      <c r="AK6676" s="9"/>
    </row>
    <row r="6677" spans="32:37" x14ac:dyDescent="0.3">
      <c r="AF6677" s="8"/>
      <c r="AG6677" s="8"/>
      <c r="AH6677" s="9"/>
      <c r="AI6677" s="8"/>
      <c r="AJ6677" s="8"/>
      <c r="AK6677" s="9"/>
    </row>
    <row r="6678" spans="32:37" x14ac:dyDescent="0.3">
      <c r="AF6678" s="8"/>
      <c r="AG6678" s="8"/>
      <c r="AH6678" s="9"/>
      <c r="AI6678" s="8"/>
      <c r="AJ6678" s="8"/>
      <c r="AK6678" s="9"/>
    </row>
    <row r="6679" spans="32:37" x14ac:dyDescent="0.3">
      <c r="AF6679" s="8"/>
      <c r="AG6679" s="8"/>
      <c r="AH6679" s="9"/>
      <c r="AI6679" s="8"/>
      <c r="AJ6679" s="8"/>
      <c r="AK6679" s="9"/>
    </row>
    <row r="6680" spans="32:37" x14ac:dyDescent="0.3">
      <c r="AF6680" s="8"/>
      <c r="AG6680" s="8"/>
      <c r="AH6680" s="9"/>
      <c r="AI6680" s="8"/>
      <c r="AJ6680" s="8"/>
      <c r="AK6680" s="9"/>
    </row>
    <row r="6681" spans="32:37" x14ac:dyDescent="0.3">
      <c r="AF6681" s="8"/>
      <c r="AG6681" s="8"/>
      <c r="AH6681" s="9"/>
      <c r="AI6681" s="8"/>
      <c r="AJ6681" s="8"/>
      <c r="AK6681" s="9"/>
    </row>
    <row r="6682" spans="32:37" x14ac:dyDescent="0.3">
      <c r="AF6682" s="8"/>
      <c r="AG6682" s="8"/>
      <c r="AH6682" s="9"/>
      <c r="AI6682" s="8"/>
      <c r="AJ6682" s="8"/>
      <c r="AK6682" s="9"/>
    </row>
    <row r="6683" spans="32:37" x14ac:dyDescent="0.3">
      <c r="AF6683" s="8"/>
      <c r="AG6683" s="8"/>
      <c r="AH6683" s="9"/>
      <c r="AI6683" s="8"/>
      <c r="AJ6683" s="8"/>
      <c r="AK6683" s="9"/>
    </row>
    <row r="6684" spans="32:37" x14ac:dyDescent="0.3">
      <c r="AF6684" s="8"/>
      <c r="AG6684" s="8"/>
      <c r="AH6684" s="9"/>
      <c r="AI6684" s="8"/>
      <c r="AJ6684" s="8"/>
      <c r="AK6684" s="9"/>
    </row>
    <row r="6685" spans="32:37" x14ac:dyDescent="0.3">
      <c r="AF6685" s="8"/>
      <c r="AG6685" s="8"/>
      <c r="AH6685" s="9"/>
      <c r="AI6685" s="8"/>
      <c r="AJ6685" s="8"/>
      <c r="AK6685" s="9"/>
    </row>
    <row r="6686" spans="32:37" x14ac:dyDescent="0.3">
      <c r="AF6686" s="8"/>
      <c r="AG6686" s="8"/>
      <c r="AH6686" s="9"/>
      <c r="AI6686" s="8"/>
      <c r="AJ6686" s="8"/>
      <c r="AK6686" s="9"/>
    </row>
    <row r="6687" spans="32:37" x14ac:dyDescent="0.3">
      <c r="AF6687" s="8"/>
      <c r="AG6687" s="8"/>
      <c r="AH6687" s="9"/>
      <c r="AI6687" s="8"/>
      <c r="AJ6687" s="8"/>
      <c r="AK6687" s="9"/>
    </row>
    <row r="6688" spans="32:37" x14ac:dyDescent="0.3">
      <c r="AF6688" s="8"/>
      <c r="AG6688" s="8"/>
      <c r="AH6688" s="9"/>
      <c r="AI6688" s="8"/>
      <c r="AJ6688" s="8"/>
      <c r="AK6688" s="9"/>
    </row>
    <row r="6689" spans="32:37" x14ac:dyDescent="0.3">
      <c r="AF6689" s="8"/>
      <c r="AG6689" s="8"/>
      <c r="AH6689" s="9"/>
      <c r="AI6689" s="8"/>
      <c r="AJ6689" s="8"/>
      <c r="AK6689" s="9"/>
    </row>
    <row r="6690" spans="32:37" x14ac:dyDescent="0.3">
      <c r="AF6690" s="8"/>
      <c r="AG6690" s="8"/>
      <c r="AH6690" s="9"/>
      <c r="AI6690" s="8"/>
      <c r="AJ6690" s="8"/>
      <c r="AK6690" s="9"/>
    </row>
    <row r="6691" spans="32:37" x14ac:dyDescent="0.3">
      <c r="AF6691" s="8"/>
      <c r="AG6691" s="8"/>
      <c r="AH6691" s="9"/>
      <c r="AI6691" s="8"/>
      <c r="AJ6691" s="8"/>
      <c r="AK6691" s="9"/>
    </row>
    <row r="6692" spans="32:37" x14ac:dyDescent="0.3">
      <c r="AF6692" s="8"/>
      <c r="AG6692" s="8"/>
      <c r="AH6692" s="9"/>
      <c r="AI6692" s="8"/>
      <c r="AJ6692" s="8"/>
      <c r="AK6692" s="9"/>
    </row>
    <row r="6693" spans="32:37" x14ac:dyDescent="0.3">
      <c r="AF6693" s="8"/>
      <c r="AG6693" s="8"/>
      <c r="AH6693" s="9"/>
      <c r="AI6693" s="8"/>
      <c r="AJ6693" s="8"/>
      <c r="AK6693" s="9"/>
    </row>
    <row r="6694" spans="32:37" x14ac:dyDescent="0.3">
      <c r="AF6694" s="8"/>
      <c r="AG6694" s="8"/>
      <c r="AH6694" s="9"/>
      <c r="AI6694" s="8"/>
      <c r="AJ6694" s="8"/>
      <c r="AK6694" s="9"/>
    </row>
    <row r="6695" spans="32:37" x14ac:dyDescent="0.3">
      <c r="AF6695" s="8"/>
      <c r="AG6695" s="8"/>
      <c r="AH6695" s="9"/>
      <c r="AI6695" s="8"/>
      <c r="AJ6695" s="8"/>
      <c r="AK6695" s="9"/>
    </row>
    <row r="6696" spans="32:37" x14ac:dyDescent="0.3">
      <c r="AF6696" s="8"/>
      <c r="AG6696" s="8"/>
      <c r="AH6696" s="9"/>
      <c r="AI6696" s="8"/>
      <c r="AJ6696" s="8"/>
      <c r="AK6696" s="9"/>
    </row>
    <row r="6697" spans="32:37" x14ac:dyDescent="0.3">
      <c r="AF6697" s="8"/>
      <c r="AG6697" s="8"/>
      <c r="AH6697" s="9"/>
      <c r="AI6697" s="8"/>
      <c r="AJ6697" s="8"/>
      <c r="AK6697" s="9"/>
    </row>
    <row r="6698" spans="32:37" x14ac:dyDescent="0.3">
      <c r="AF6698" s="8"/>
      <c r="AG6698" s="8"/>
      <c r="AH6698" s="9"/>
      <c r="AI6698" s="8"/>
      <c r="AJ6698" s="8"/>
      <c r="AK6698" s="9"/>
    </row>
    <row r="6699" spans="32:37" x14ac:dyDescent="0.3">
      <c r="AF6699" s="8"/>
      <c r="AG6699" s="8"/>
      <c r="AH6699" s="9"/>
      <c r="AI6699" s="8"/>
      <c r="AJ6699" s="8"/>
      <c r="AK6699" s="9"/>
    </row>
    <row r="6700" spans="32:37" x14ac:dyDescent="0.3">
      <c r="AF6700" s="8"/>
      <c r="AG6700" s="8"/>
      <c r="AH6700" s="9"/>
      <c r="AI6700" s="8"/>
      <c r="AJ6700" s="8"/>
      <c r="AK6700" s="9"/>
    </row>
    <row r="6701" spans="32:37" x14ac:dyDescent="0.3">
      <c r="AF6701" s="8"/>
      <c r="AG6701" s="8"/>
      <c r="AH6701" s="9"/>
      <c r="AI6701" s="8"/>
      <c r="AJ6701" s="8"/>
      <c r="AK6701" s="9"/>
    </row>
    <row r="6702" spans="32:37" x14ac:dyDescent="0.3">
      <c r="AF6702" s="8"/>
      <c r="AG6702" s="8"/>
      <c r="AH6702" s="9"/>
      <c r="AI6702" s="8"/>
      <c r="AJ6702" s="8"/>
      <c r="AK6702" s="9"/>
    </row>
    <row r="6703" spans="32:37" x14ac:dyDescent="0.3">
      <c r="AF6703" s="8"/>
      <c r="AG6703" s="8"/>
      <c r="AH6703" s="9"/>
      <c r="AI6703" s="8"/>
      <c r="AJ6703" s="8"/>
      <c r="AK6703" s="9"/>
    </row>
    <row r="6704" spans="32:37" x14ac:dyDescent="0.3">
      <c r="AF6704" s="8"/>
      <c r="AG6704" s="8"/>
      <c r="AH6704" s="9"/>
      <c r="AI6704" s="8"/>
      <c r="AJ6704" s="8"/>
      <c r="AK6704" s="9"/>
    </row>
    <row r="6705" spans="32:37" x14ac:dyDescent="0.3">
      <c r="AF6705" s="8"/>
      <c r="AG6705" s="8"/>
      <c r="AH6705" s="9"/>
      <c r="AI6705" s="8"/>
      <c r="AJ6705" s="8"/>
      <c r="AK6705" s="9"/>
    </row>
    <row r="6706" spans="32:37" x14ac:dyDescent="0.3">
      <c r="AF6706" s="8"/>
      <c r="AG6706" s="8"/>
      <c r="AH6706" s="9"/>
      <c r="AI6706" s="8"/>
      <c r="AJ6706" s="8"/>
      <c r="AK6706" s="9"/>
    </row>
    <row r="6707" spans="32:37" x14ac:dyDescent="0.3">
      <c r="AF6707" s="8"/>
      <c r="AG6707" s="8"/>
      <c r="AH6707" s="9"/>
      <c r="AI6707" s="8"/>
      <c r="AJ6707" s="8"/>
      <c r="AK6707" s="9"/>
    </row>
    <row r="6708" spans="32:37" x14ac:dyDescent="0.3">
      <c r="AF6708" s="8"/>
      <c r="AG6708" s="8"/>
      <c r="AH6708" s="9"/>
      <c r="AI6708" s="8"/>
      <c r="AJ6708" s="8"/>
      <c r="AK6708" s="9"/>
    </row>
    <row r="6709" spans="32:37" x14ac:dyDescent="0.3">
      <c r="AF6709" s="8"/>
      <c r="AG6709" s="8"/>
      <c r="AH6709" s="9"/>
      <c r="AI6709" s="8"/>
      <c r="AJ6709" s="8"/>
      <c r="AK6709" s="9"/>
    </row>
    <row r="6710" spans="32:37" x14ac:dyDescent="0.3">
      <c r="AF6710" s="8"/>
      <c r="AG6710" s="8"/>
      <c r="AH6710" s="9"/>
      <c r="AI6710" s="8"/>
      <c r="AJ6710" s="8"/>
      <c r="AK6710" s="9"/>
    </row>
    <row r="6711" spans="32:37" x14ac:dyDescent="0.3">
      <c r="AF6711" s="8"/>
      <c r="AG6711" s="8"/>
      <c r="AH6711" s="9"/>
      <c r="AI6711" s="8"/>
      <c r="AJ6711" s="8"/>
      <c r="AK6711" s="9"/>
    </row>
    <row r="6712" spans="32:37" x14ac:dyDescent="0.3">
      <c r="AF6712" s="8"/>
      <c r="AG6712" s="8"/>
      <c r="AH6712" s="9"/>
      <c r="AI6712" s="8"/>
      <c r="AJ6712" s="8"/>
      <c r="AK6712" s="9"/>
    </row>
    <row r="6713" spans="32:37" x14ac:dyDescent="0.3">
      <c r="AF6713" s="8"/>
      <c r="AG6713" s="8"/>
      <c r="AH6713" s="9"/>
      <c r="AI6713" s="8"/>
      <c r="AJ6713" s="8"/>
      <c r="AK6713" s="9"/>
    </row>
    <row r="6714" spans="32:37" x14ac:dyDescent="0.3">
      <c r="AF6714" s="8"/>
      <c r="AG6714" s="8"/>
      <c r="AH6714" s="9"/>
      <c r="AI6714" s="8"/>
      <c r="AJ6714" s="8"/>
      <c r="AK6714" s="9"/>
    </row>
    <row r="6715" spans="32:37" x14ac:dyDescent="0.3">
      <c r="AF6715" s="8"/>
      <c r="AG6715" s="8"/>
      <c r="AH6715" s="9"/>
      <c r="AI6715" s="8"/>
      <c r="AJ6715" s="8"/>
      <c r="AK6715" s="9"/>
    </row>
    <row r="6716" spans="32:37" x14ac:dyDescent="0.3">
      <c r="AF6716" s="8"/>
      <c r="AG6716" s="8"/>
      <c r="AH6716" s="9"/>
      <c r="AI6716" s="8"/>
      <c r="AJ6716" s="8"/>
      <c r="AK6716" s="9"/>
    </row>
    <row r="6717" spans="32:37" x14ac:dyDescent="0.3">
      <c r="AF6717" s="8"/>
      <c r="AG6717" s="8"/>
      <c r="AH6717" s="9"/>
      <c r="AI6717" s="8"/>
      <c r="AJ6717" s="8"/>
      <c r="AK6717" s="9"/>
    </row>
    <row r="6718" spans="32:37" x14ac:dyDescent="0.3">
      <c r="AF6718" s="8"/>
      <c r="AG6718" s="8"/>
      <c r="AH6718" s="9"/>
      <c r="AI6718" s="8"/>
      <c r="AJ6718" s="8"/>
      <c r="AK6718" s="9"/>
    </row>
    <row r="6719" spans="32:37" x14ac:dyDescent="0.3">
      <c r="AF6719" s="8"/>
      <c r="AG6719" s="8"/>
      <c r="AH6719" s="9"/>
      <c r="AI6719" s="8"/>
      <c r="AJ6719" s="8"/>
      <c r="AK6719" s="9"/>
    </row>
    <row r="6720" spans="32:37" x14ac:dyDescent="0.3">
      <c r="AF6720" s="8"/>
      <c r="AG6720" s="8"/>
      <c r="AH6720" s="9"/>
      <c r="AI6720" s="8"/>
      <c r="AJ6720" s="8"/>
      <c r="AK6720" s="9"/>
    </row>
    <row r="6721" spans="32:37" x14ac:dyDescent="0.3">
      <c r="AF6721" s="8"/>
      <c r="AG6721" s="8"/>
      <c r="AH6721" s="9"/>
      <c r="AI6721" s="8"/>
      <c r="AJ6721" s="8"/>
      <c r="AK6721" s="9"/>
    </row>
    <row r="6722" spans="32:37" x14ac:dyDescent="0.3">
      <c r="AF6722" s="8"/>
      <c r="AG6722" s="8"/>
      <c r="AH6722" s="9"/>
      <c r="AI6722" s="8"/>
      <c r="AJ6722" s="8"/>
      <c r="AK6722" s="9"/>
    </row>
    <row r="6723" spans="32:37" x14ac:dyDescent="0.3">
      <c r="AF6723" s="8"/>
      <c r="AG6723" s="8"/>
      <c r="AH6723" s="9"/>
      <c r="AI6723" s="8"/>
      <c r="AJ6723" s="8"/>
      <c r="AK6723" s="9"/>
    </row>
    <row r="6724" spans="32:37" x14ac:dyDescent="0.3">
      <c r="AF6724" s="8"/>
      <c r="AG6724" s="8"/>
      <c r="AH6724" s="9"/>
      <c r="AI6724" s="8"/>
      <c r="AJ6724" s="8"/>
      <c r="AK6724" s="9"/>
    </row>
    <row r="6725" spans="32:37" x14ac:dyDescent="0.3">
      <c r="AF6725" s="8"/>
      <c r="AG6725" s="8"/>
      <c r="AH6725" s="9"/>
      <c r="AI6725" s="8"/>
      <c r="AJ6725" s="8"/>
      <c r="AK6725" s="9"/>
    </row>
    <row r="6726" spans="32:37" x14ac:dyDescent="0.3">
      <c r="AF6726" s="8"/>
      <c r="AG6726" s="8"/>
      <c r="AH6726" s="9"/>
      <c r="AI6726" s="8"/>
      <c r="AJ6726" s="8"/>
      <c r="AK6726" s="9"/>
    </row>
    <row r="6727" spans="32:37" x14ac:dyDescent="0.3">
      <c r="AF6727" s="8"/>
      <c r="AG6727" s="8"/>
      <c r="AH6727" s="9"/>
      <c r="AI6727" s="8"/>
      <c r="AJ6727" s="8"/>
      <c r="AK6727" s="9"/>
    </row>
    <row r="6728" spans="32:37" x14ac:dyDescent="0.3">
      <c r="AF6728" s="8"/>
      <c r="AG6728" s="8"/>
      <c r="AH6728" s="9"/>
      <c r="AI6728" s="8"/>
      <c r="AJ6728" s="8"/>
      <c r="AK6728" s="9"/>
    </row>
    <row r="6729" spans="32:37" x14ac:dyDescent="0.3">
      <c r="AF6729" s="8"/>
      <c r="AG6729" s="8"/>
      <c r="AH6729" s="9"/>
      <c r="AI6729" s="8"/>
      <c r="AJ6729" s="8"/>
      <c r="AK6729" s="9"/>
    </row>
    <row r="6730" spans="32:37" x14ac:dyDescent="0.3">
      <c r="AF6730" s="8"/>
      <c r="AG6730" s="8"/>
      <c r="AH6730" s="9"/>
      <c r="AI6730" s="8"/>
      <c r="AJ6730" s="8"/>
      <c r="AK6730" s="9"/>
    </row>
    <row r="6731" spans="32:37" x14ac:dyDescent="0.3">
      <c r="AF6731" s="8"/>
      <c r="AG6731" s="8"/>
      <c r="AH6731" s="9"/>
      <c r="AI6731" s="8"/>
      <c r="AJ6731" s="8"/>
      <c r="AK6731" s="9"/>
    </row>
    <row r="6732" spans="32:37" x14ac:dyDescent="0.3">
      <c r="AF6732" s="8"/>
      <c r="AG6732" s="8"/>
      <c r="AH6732" s="9"/>
      <c r="AI6732" s="8"/>
      <c r="AJ6732" s="8"/>
      <c r="AK6732" s="9"/>
    </row>
    <row r="6733" spans="32:37" x14ac:dyDescent="0.3">
      <c r="AF6733" s="8"/>
      <c r="AG6733" s="8"/>
      <c r="AH6733" s="9"/>
      <c r="AI6733" s="8"/>
      <c r="AJ6733" s="8"/>
      <c r="AK6733" s="9"/>
    </row>
    <row r="6734" spans="32:37" x14ac:dyDescent="0.3">
      <c r="AF6734" s="8"/>
      <c r="AG6734" s="8"/>
      <c r="AH6734" s="9"/>
      <c r="AI6734" s="8"/>
      <c r="AJ6734" s="8"/>
      <c r="AK6734" s="9"/>
    </row>
    <row r="6735" spans="32:37" x14ac:dyDescent="0.3">
      <c r="AF6735" s="8"/>
      <c r="AG6735" s="8"/>
      <c r="AH6735" s="9"/>
      <c r="AI6735" s="8"/>
      <c r="AJ6735" s="8"/>
      <c r="AK6735" s="9"/>
    </row>
    <row r="6736" spans="32:37" x14ac:dyDescent="0.3">
      <c r="AF6736" s="8"/>
      <c r="AG6736" s="8"/>
      <c r="AH6736" s="9"/>
      <c r="AI6736" s="8"/>
      <c r="AJ6736" s="8"/>
      <c r="AK6736" s="9"/>
    </row>
    <row r="6737" spans="32:37" x14ac:dyDescent="0.3">
      <c r="AF6737" s="8"/>
      <c r="AG6737" s="8"/>
      <c r="AH6737" s="9"/>
      <c r="AI6737" s="8"/>
      <c r="AJ6737" s="8"/>
      <c r="AK6737" s="9"/>
    </row>
    <row r="6738" spans="32:37" x14ac:dyDescent="0.3">
      <c r="AF6738" s="8"/>
      <c r="AG6738" s="8"/>
      <c r="AH6738" s="9"/>
      <c r="AI6738" s="8"/>
      <c r="AJ6738" s="8"/>
      <c r="AK6738" s="9"/>
    </row>
    <row r="6739" spans="32:37" x14ac:dyDescent="0.3">
      <c r="AF6739" s="8"/>
      <c r="AG6739" s="8"/>
      <c r="AH6739" s="9"/>
      <c r="AI6739" s="8"/>
      <c r="AJ6739" s="8"/>
      <c r="AK6739" s="9"/>
    </row>
    <row r="6740" spans="32:37" x14ac:dyDescent="0.3">
      <c r="AF6740" s="8"/>
      <c r="AG6740" s="8"/>
      <c r="AH6740" s="9"/>
      <c r="AI6740" s="8"/>
      <c r="AJ6740" s="8"/>
      <c r="AK6740" s="9"/>
    </row>
    <row r="6741" spans="32:37" x14ac:dyDescent="0.3">
      <c r="AF6741" s="8"/>
      <c r="AG6741" s="8"/>
      <c r="AH6741" s="9"/>
      <c r="AI6741" s="8"/>
      <c r="AJ6741" s="8"/>
      <c r="AK6741" s="9"/>
    </row>
    <row r="6742" spans="32:37" x14ac:dyDescent="0.3">
      <c r="AF6742" s="8"/>
      <c r="AG6742" s="8"/>
      <c r="AH6742" s="9"/>
      <c r="AI6742" s="8"/>
      <c r="AJ6742" s="8"/>
      <c r="AK6742" s="9"/>
    </row>
    <row r="6743" spans="32:37" x14ac:dyDescent="0.3">
      <c r="AF6743" s="8"/>
      <c r="AG6743" s="8"/>
      <c r="AH6743" s="9"/>
      <c r="AI6743" s="8"/>
      <c r="AJ6743" s="8"/>
      <c r="AK6743" s="9"/>
    </row>
    <row r="6744" spans="32:37" x14ac:dyDescent="0.3">
      <c r="AF6744" s="8"/>
      <c r="AG6744" s="8"/>
      <c r="AH6744" s="9"/>
      <c r="AI6744" s="8"/>
      <c r="AJ6744" s="8"/>
      <c r="AK6744" s="9"/>
    </row>
    <row r="6745" spans="32:37" x14ac:dyDescent="0.3">
      <c r="AF6745" s="8"/>
      <c r="AG6745" s="8"/>
      <c r="AH6745" s="9"/>
      <c r="AI6745" s="8"/>
      <c r="AJ6745" s="8"/>
      <c r="AK6745" s="9"/>
    </row>
    <row r="6746" spans="32:37" x14ac:dyDescent="0.3">
      <c r="AF6746" s="8"/>
      <c r="AG6746" s="8"/>
      <c r="AH6746" s="9"/>
      <c r="AI6746" s="8"/>
      <c r="AJ6746" s="8"/>
      <c r="AK6746" s="9"/>
    </row>
    <row r="6747" spans="32:37" x14ac:dyDescent="0.3">
      <c r="AF6747" s="8"/>
      <c r="AG6747" s="8"/>
      <c r="AH6747" s="9"/>
      <c r="AI6747" s="8"/>
      <c r="AJ6747" s="8"/>
      <c r="AK6747" s="9"/>
    </row>
    <row r="6748" spans="32:37" x14ac:dyDescent="0.3">
      <c r="AF6748" s="8"/>
      <c r="AG6748" s="8"/>
      <c r="AH6748" s="9"/>
      <c r="AI6748" s="8"/>
      <c r="AJ6748" s="8"/>
      <c r="AK6748" s="9"/>
    </row>
    <row r="6749" spans="32:37" x14ac:dyDescent="0.3">
      <c r="AF6749" s="8"/>
      <c r="AG6749" s="8"/>
      <c r="AH6749" s="9"/>
      <c r="AI6749" s="8"/>
      <c r="AJ6749" s="8"/>
      <c r="AK6749" s="9"/>
    </row>
    <row r="6750" spans="32:37" x14ac:dyDescent="0.3">
      <c r="AF6750" s="8"/>
      <c r="AG6750" s="8"/>
      <c r="AH6750" s="9"/>
      <c r="AI6750" s="8"/>
      <c r="AJ6750" s="8"/>
      <c r="AK6750" s="9"/>
    </row>
    <row r="6751" spans="32:37" x14ac:dyDescent="0.3">
      <c r="AF6751" s="8"/>
      <c r="AG6751" s="8"/>
      <c r="AH6751" s="9"/>
      <c r="AI6751" s="8"/>
      <c r="AJ6751" s="8"/>
      <c r="AK6751" s="9"/>
    </row>
    <row r="6752" spans="32:37" x14ac:dyDescent="0.3">
      <c r="AF6752" s="8"/>
      <c r="AG6752" s="8"/>
      <c r="AH6752" s="9"/>
      <c r="AI6752" s="8"/>
      <c r="AJ6752" s="8"/>
      <c r="AK6752" s="9"/>
    </row>
    <row r="6753" spans="32:37" x14ac:dyDescent="0.3">
      <c r="AF6753" s="8"/>
      <c r="AG6753" s="8"/>
      <c r="AH6753" s="9"/>
      <c r="AI6753" s="8"/>
      <c r="AJ6753" s="8"/>
      <c r="AK6753" s="9"/>
    </row>
    <row r="6754" spans="32:37" x14ac:dyDescent="0.3">
      <c r="AF6754" s="8"/>
      <c r="AG6754" s="8"/>
      <c r="AH6754" s="9"/>
      <c r="AI6754" s="8"/>
      <c r="AJ6754" s="8"/>
      <c r="AK6754" s="9"/>
    </row>
    <row r="6755" spans="32:37" x14ac:dyDescent="0.3">
      <c r="AF6755" s="8"/>
      <c r="AG6755" s="8"/>
      <c r="AH6755" s="9"/>
      <c r="AI6755" s="8"/>
      <c r="AJ6755" s="8"/>
      <c r="AK6755" s="9"/>
    </row>
    <row r="6756" spans="32:37" x14ac:dyDescent="0.3">
      <c r="AF6756" s="8"/>
      <c r="AG6756" s="8"/>
      <c r="AH6756" s="9"/>
      <c r="AI6756" s="8"/>
      <c r="AJ6756" s="8"/>
      <c r="AK6756" s="9"/>
    </row>
    <row r="6757" spans="32:37" x14ac:dyDescent="0.3">
      <c r="AF6757" s="8"/>
      <c r="AG6757" s="8"/>
      <c r="AH6757" s="9"/>
      <c r="AI6757" s="8"/>
      <c r="AJ6757" s="8"/>
      <c r="AK6757" s="9"/>
    </row>
    <row r="6758" spans="32:37" x14ac:dyDescent="0.3">
      <c r="AF6758" s="8"/>
      <c r="AG6758" s="8"/>
      <c r="AH6758" s="9"/>
      <c r="AI6758" s="8"/>
      <c r="AJ6758" s="8"/>
      <c r="AK6758" s="9"/>
    </row>
    <row r="6759" spans="32:37" x14ac:dyDescent="0.3">
      <c r="AF6759" s="8"/>
      <c r="AG6759" s="8"/>
      <c r="AH6759" s="9"/>
      <c r="AI6759" s="8"/>
      <c r="AJ6759" s="8"/>
      <c r="AK6759" s="9"/>
    </row>
    <row r="6760" spans="32:37" x14ac:dyDescent="0.3">
      <c r="AF6760" s="8"/>
      <c r="AG6760" s="8"/>
      <c r="AH6760" s="9"/>
      <c r="AI6760" s="8"/>
      <c r="AJ6760" s="8"/>
      <c r="AK6760" s="9"/>
    </row>
    <row r="6761" spans="32:37" x14ac:dyDescent="0.3">
      <c r="AF6761" s="8"/>
      <c r="AG6761" s="8"/>
      <c r="AH6761" s="9"/>
      <c r="AI6761" s="8"/>
      <c r="AJ6761" s="8"/>
      <c r="AK6761" s="9"/>
    </row>
    <row r="6762" spans="32:37" x14ac:dyDescent="0.3">
      <c r="AF6762" s="8"/>
      <c r="AG6762" s="8"/>
      <c r="AH6762" s="9"/>
      <c r="AI6762" s="8"/>
      <c r="AJ6762" s="8"/>
      <c r="AK6762" s="9"/>
    </row>
    <row r="6763" spans="32:37" x14ac:dyDescent="0.3">
      <c r="AF6763" s="8"/>
      <c r="AG6763" s="8"/>
      <c r="AH6763" s="9"/>
      <c r="AI6763" s="8"/>
      <c r="AJ6763" s="8"/>
      <c r="AK6763" s="9"/>
    </row>
    <row r="6764" spans="32:37" x14ac:dyDescent="0.3">
      <c r="AF6764" s="8"/>
      <c r="AG6764" s="8"/>
      <c r="AH6764" s="9"/>
      <c r="AI6764" s="8"/>
      <c r="AJ6764" s="8"/>
      <c r="AK6764" s="9"/>
    </row>
    <row r="6765" spans="32:37" x14ac:dyDescent="0.3">
      <c r="AF6765" s="8"/>
      <c r="AG6765" s="8"/>
      <c r="AH6765" s="9"/>
      <c r="AI6765" s="8"/>
      <c r="AJ6765" s="8"/>
      <c r="AK6765" s="9"/>
    </row>
    <row r="6766" spans="32:37" x14ac:dyDescent="0.3">
      <c r="AF6766" s="8"/>
      <c r="AG6766" s="8"/>
      <c r="AH6766" s="9"/>
      <c r="AI6766" s="8"/>
      <c r="AJ6766" s="8"/>
      <c r="AK6766" s="9"/>
    </row>
    <row r="6767" spans="32:37" x14ac:dyDescent="0.3">
      <c r="AF6767" s="8"/>
      <c r="AG6767" s="8"/>
      <c r="AH6767" s="9"/>
      <c r="AI6767" s="8"/>
      <c r="AJ6767" s="8"/>
      <c r="AK6767" s="9"/>
    </row>
    <row r="6768" spans="32:37" x14ac:dyDescent="0.3">
      <c r="AF6768" s="8"/>
      <c r="AG6768" s="8"/>
      <c r="AH6768" s="9"/>
      <c r="AI6768" s="8"/>
      <c r="AJ6768" s="8"/>
      <c r="AK6768" s="9"/>
    </row>
    <row r="6769" spans="32:37" x14ac:dyDescent="0.3">
      <c r="AF6769" s="8"/>
      <c r="AG6769" s="8"/>
      <c r="AH6769" s="9"/>
      <c r="AI6769" s="8"/>
      <c r="AJ6769" s="8"/>
      <c r="AK6769" s="9"/>
    </row>
    <row r="6770" spans="32:37" x14ac:dyDescent="0.3">
      <c r="AF6770" s="8"/>
      <c r="AG6770" s="8"/>
      <c r="AH6770" s="9"/>
      <c r="AI6770" s="8"/>
      <c r="AJ6770" s="8"/>
      <c r="AK6770" s="9"/>
    </row>
    <row r="6771" spans="32:37" x14ac:dyDescent="0.3">
      <c r="AF6771" s="8"/>
      <c r="AG6771" s="8"/>
      <c r="AH6771" s="9"/>
      <c r="AI6771" s="8"/>
      <c r="AJ6771" s="8"/>
      <c r="AK6771" s="9"/>
    </row>
    <row r="6772" spans="32:37" x14ac:dyDescent="0.3">
      <c r="AF6772" s="8"/>
      <c r="AG6772" s="8"/>
      <c r="AH6772" s="9"/>
      <c r="AI6772" s="8"/>
      <c r="AJ6772" s="8"/>
      <c r="AK6772" s="9"/>
    </row>
    <row r="6773" spans="32:37" x14ac:dyDescent="0.3">
      <c r="AF6773" s="8"/>
      <c r="AG6773" s="8"/>
      <c r="AH6773" s="9"/>
      <c r="AI6773" s="8"/>
      <c r="AJ6773" s="8"/>
      <c r="AK6773" s="9"/>
    </row>
    <row r="6774" spans="32:37" x14ac:dyDescent="0.3">
      <c r="AF6774" s="8"/>
      <c r="AG6774" s="8"/>
      <c r="AH6774" s="9"/>
      <c r="AI6774" s="8"/>
      <c r="AJ6774" s="8"/>
      <c r="AK6774" s="9"/>
    </row>
    <row r="6775" spans="32:37" x14ac:dyDescent="0.3">
      <c r="AF6775" s="8"/>
      <c r="AG6775" s="8"/>
      <c r="AH6775" s="9"/>
      <c r="AI6775" s="8"/>
      <c r="AJ6775" s="8"/>
      <c r="AK6775" s="9"/>
    </row>
    <row r="6776" spans="32:37" x14ac:dyDescent="0.3">
      <c r="AF6776" s="8"/>
      <c r="AG6776" s="8"/>
      <c r="AH6776" s="9"/>
      <c r="AI6776" s="8"/>
      <c r="AJ6776" s="8"/>
      <c r="AK6776" s="9"/>
    </row>
    <row r="6777" spans="32:37" x14ac:dyDescent="0.3">
      <c r="AF6777" s="8"/>
      <c r="AG6777" s="8"/>
      <c r="AH6777" s="9"/>
      <c r="AI6777" s="8"/>
      <c r="AJ6777" s="8"/>
      <c r="AK6777" s="9"/>
    </row>
    <row r="6778" spans="32:37" x14ac:dyDescent="0.3">
      <c r="AF6778" s="8"/>
      <c r="AG6778" s="8"/>
      <c r="AH6778" s="9"/>
      <c r="AI6778" s="8"/>
      <c r="AJ6778" s="8"/>
      <c r="AK6778" s="9"/>
    </row>
    <row r="6779" spans="32:37" x14ac:dyDescent="0.3">
      <c r="AF6779" s="8"/>
      <c r="AG6779" s="8"/>
      <c r="AH6779" s="9"/>
      <c r="AI6779" s="8"/>
      <c r="AJ6779" s="8"/>
      <c r="AK6779" s="9"/>
    </row>
    <row r="6780" spans="32:37" x14ac:dyDescent="0.3">
      <c r="AF6780" s="8"/>
      <c r="AG6780" s="8"/>
      <c r="AH6780" s="9"/>
      <c r="AI6780" s="8"/>
      <c r="AJ6780" s="8"/>
      <c r="AK6780" s="9"/>
    </row>
    <row r="6781" spans="32:37" x14ac:dyDescent="0.3">
      <c r="AF6781" s="8"/>
      <c r="AG6781" s="8"/>
      <c r="AH6781" s="9"/>
      <c r="AI6781" s="8"/>
      <c r="AJ6781" s="8"/>
      <c r="AK6781" s="9"/>
    </row>
    <row r="6782" spans="32:37" x14ac:dyDescent="0.3">
      <c r="AF6782" s="8"/>
      <c r="AG6782" s="8"/>
      <c r="AH6782" s="9"/>
      <c r="AI6782" s="8"/>
      <c r="AJ6782" s="8"/>
      <c r="AK6782" s="9"/>
    </row>
    <row r="6783" spans="32:37" x14ac:dyDescent="0.3">
      <c r="AF6783" s="8"/>
      <c r="AG6783" s="8"/>
      <c r="AH6783" s="9"/>
      <c r="AI6783" s="8"/>
      <c r="AJ6783" s="8"/>
      <c r="AK6783" s="9"/>
    </row>
    <row r="6784" spans="32:37" x14ac:dyDescent="0.3">
      <c r="AF6784" s="8"/>
      <c r="AG6784" s="8"/>
      <c r="AH6784" s="9"/>
      <c r="AI6784" s="8"/>
      <c r="AJ6784" s="8"/>
      <c r="AK6784" s="9"/>
    </row>
    <row r="6785" spans="32:37" x14ac:dyDescent="0.3">
      <c r="AF6785" s="8"/>
      <c r="AG6785" s="8"/>
      <c r="AH6785" s="9"/>
      <c r="AI6785" s="8"/>
      <c r="AJ6785" s="8"/>
      <c r="AK6785" s="9"/>
    </row>
    <row r="6786" spans="32:37" x14ac:dyDescent="0.3">
      <c r="AF6786" s="8"/>
      <c r="AG6786" s="8"/>
      <c r="AH6786" s="9"/>
      <c r="AI6786" s="8"/>
      <c r="AJ6786" s="8"/>
      <c r="AK6786" s="9"/>
    </row>
    <row r="6787" spans="32:37" x14ac:dyDescent="0.3">
      <c r="AF6787" s="8"/>
      <c r="AG6787" s="8"/>
      <c r="AH6787" s="9"/>
      <c r="AI6787" s="8"/>
      <c r="AJ6787" s="8"/>
      <c r="AK6787" s="9"/>
    </row>
    <row r="6788" spans="32:37" x14ac:dyDescent="0.3">
      <c r="AF6788" s="8"/>
      <c r="AG6788" s="8"/>
      <c r="AH6788" s="9"/>
      <c r="AI6788" s="8"/>
      <c r="AJ6788" s="8"/>
      <c r="AK6788" s="9"/>
    </row>
    <row r="6789" spans="32:37" x14ac:dyDescent="0.3">
      <c r="AF6789" s="8"/>
      <c r="AG6789" s="8"/>
      <c r="AH6789" s="9"/>
      <c r="AI6789" s="8"/>
      <c r="AJ6789" s="8"/>
      <c r="AK6789" s="9"/>
    </row>
    <row r="6790" spans="32:37" x14ac:dyDescent="0.3">
      <c r="AF6790" s="8"/>
      <c r="AG6790" s="8"/>
      <c r="AH6790" s="9"/>
      <c r="AI6790" s="8"/>
      <c r="AJ6790" s="8"/>
      <c r="AK6790" s="9"/>
    </row>
    <row r="6791" spans="32:37" x14ac:dyDescent="0.3">
      <c r="AF6791" s="8"/>
      <c r="AG6791" s="8"/>
      <c r="AH6791" s="9"/>
      <c r="AI6791" s="8"/>
      <c r="AJ6791" s="8"/>
      <c r="AK6791" s="9"/>
    </row>
    <row r="6792" spans="32:37" x14ac:dyDescent="0.3">
      <c r="AF6792" s="8"/>
      <c r="AG6792" s="8"/>
      <c r="AH6792" s="9"/>
      <c r="AI6792" s="8"/>
      <c r="AJ6792" s="8"/>
      <c r="AK6792" s="9"/>
    </row>
    <row r="6793" spans="32:37" x14ac:dyDescent="0.3">
      <c r="AF6793" s="8"/>
      <c r="AG6793" s="8"/>
      <c r="AH6793" s="9"/>
      <c r="AI6793" s="8"/>
      <c r="AJ6793" s="8"/>
      <c r="AK6793" s="9"/>
    </row>
    <row r="6794" spans="32:37" x14ac:dyDescent="0.3">
      <c r="AF6794" s="8"/>
      <c r="AG6794" s="8"/>
      <c r="AH6794" s="9"/>
      <c r="AI6794" s="8"/>
      <c r="AJ6794" s="8"/>
      <c r="AK6794" s="9"/>
    </row>
    <row r="6795" spans="32:37" x14ac:dyDescent="0.3">
      <c r="AF6795" s="8"/>
      <c r="AG6795" s="8"/>
      <c r="AH6795" s="9"/>
      <c r="AI6795" s="8"/>
      <c r="AJ6795" s="8"/>
      <c r="AK6795" s="9"/>
    </row>
    <row r="6796" spans="32:37" x14ac:dyDescent="0.3">
      <c r="AF6796" s="8"/>
      <c r="AG6796" s="8"/>
      <c r="AH6796" s="9"/>
      <c r="AI6796" s="8"/>
      <c r="AJ6796" s="8"/>
      <c r="AK6796" s="9"/>
    </row>
    <row r="6797" spans="32:37" x14ac:dyDescent="0.3">
      <c r="AF6797" s="8"/>
      <c r="AG6797" s="8"/>
      <c r="AH6797" s="9"/>
      <c r="AI6797" s="8"/>
      <c r="AJ6797" s="8"/>
      <c r="AK6797" s="9"/>
    </row>
    <row r="6798" spans="32:37" x14ac:dyDescent="0.3">
      <c r="AF6798" s="8"/>
      <c r="AG6798" s="8"/>
      <c r="AH6798" s="9"/>
      <c r="AI6798" s="8"/>
      <c r="AJ6798" s="8"/>
      <c r="AK6798" s="9"/>
    </row>
    <row r="6799" spans="32:37" x14ac:dyDescent="0.3">
      <c r="AF6799" s="8"/>
      <c r="AG6799" s="8"/>
      <c r="AH6799" s="9"/>
      <c r="AI6799" s="8"/>
      <c r="AJ6799" s="8"/>
      <c r="AK6799" s="9"/>
    </row>
    <row r="6800" spans="32:37" x14ac:dyDescent="0.3">
      <c r="AF6800" s="8"/>
      <c r="AG6800" s="8"/>
      <c r="AH6800" s="9"/>
      <c r="AI6800" s="8"/>
      <c r="AJ6800" s="8"/>
      <c r="AK6800" s="9"/>
    </row>
    <row r="6801" spans="32:37" x14ac:dyDescent="0.3">
      <c r="AF6801" s="8"/>
      <c r="AG6801" s="8"/>
      <c r="AH6801" s="9"/>
      <c r="AI6801" s="8"/>
      <c r="AJ6801" s="8"/>
      <c r="AK6801" s="9"/>
    </row>
    <row r="6802" spans="32:37" x14ac:dyDescent="0.3">
      <c r="AF6802" s="8"/>
      <c r="AG6802" s="8"/>
      <c r="AH6802" s="9"/>
      <c r="AI6802" s="8"/>
      <c r="AJ6802" s="8"/>
      <c r="AK6802" s="9"/>
    </row>
    <row r="6803" spans="32:37" x14ac:dyDescent="0.3">
      <c r="AF6803" s="8"/>
      <c r="AG6803" s="8"/>
      <c r="AH6803" s="9"/>
      <c r="AI6803" s="8"/>
      <c r="AJ6803" s="8"/>
      <c r="AK6803" s="9"/>
    </row>
    <row r="6804" spans="32:37" x14ac:dyDescent="0.3">
      <c r="AF6804" s="8"/>
      <c r="AG6804" s="8"/>
      <c r="AH6804" s="9"/>
      <c r="AI6804" s="8"/>
      <c r="AJ6804" s="8"/>
      <c r="AK6804" s="9"/>
    </row>
    <row r="6805" spans="32:37" x14ac:dyDescent="0.3">
      <c r="AF6805" s="8"/>
      <c r="AG6805" s="8"/>
      <c r="AH6805" s="9"/>
      <c r="AI6805" s="8"/>
      <c r="AJ6805" s="8"/>
      <c r="AK6805" s="9"/>
    </row>
    <row r="6806" spans="32:37" x14ac:dyDescent="0.3">
      <c r="AF6806" s="8"/>
      <c r="AG6806" s="8"/>
      <c r="AH6806" s="9"/>
      <c r="AI6806" s="8"/>
      <c r="AJ6806" s="8"/>
      <c r="AK6806" s="9"/>
    </row>
    <row r="6807" spans="32:37" x14ac:dyDescent="0.3">
      <c r="AF6807" s="8"/>
      <c r="AG6807" s="8"/>
      <c r="AH6807" s="9"/>
      <c r="AI6807" s="8"/>
      <c r="AJ6807" s="8"/>
      <c r="AK6807" s="9"/>
    </row>
    <row r="6808" spans="32:37" x14ac:dyDescent="0.3">
      <c r="AF6808" s="8"/>
      <c r="AG6808" s="8"/>
      <c r="AH6808" s="9"/>
      <c r="AI6808" s="8"/>
      <c r="AJ6808" s="8"/>
      <c r="AK6808" s="9"/>
    </row>
    <row r="6809" spans="32:37" x14ac:dyDescent="0.3">
      <c r="AF6809" s="8"/>
      <c r="AG6809" s="8"/>
      <c r="AH6809" s="9"/>
      <c r="AI6809" s="8"/>
      <c r="AJ6809" s="8"/>
      <c r="AK6809" s="9"/>
    </row>
    <row r="6810" spans="32:37" x14ac:dyDescent="0.3">
      <c r="AF6810" s="8"/>
      <c r="AG6810" s="8"/>
      <c r="AH6810" s="9"/>
      <c r="AI6810" s="8"/>
      <c r="AJ6810" s="8"/>
      <c r="AK6810" s="9"/>
    </row>
    <row r="6811" spans="32:37" x14ac:dyDescent="0.3">
      <c r="AF6811" s="8"/>
      <c r="AG6811" s="8"/>
      <c r="AH6811" s="9"/>
      <c r="AI6811" s="8"/>
      <c r="AJ6811" s="8"/>
      <c r="AK6811" s="9"/>
    </row>
    <row r="6812" spans="32:37" x14ac:dyDescent="0.3">
      <c r="AF6812" s="8"/>
      <c r="AG6812" s="8"/>
      <c r="AH6812" s="9"/>
      <c r="AI6812" s="8"/>
      <c r="AJ6812" s="8"/>
      <c r="AK6812" s="9"/>
    </row>
    <row r="6813" spans="32:37" x14ac:dyDescent="0.3">
      <c r="AF6813" s="8"/>
      <c r="AG6813" s="8"/>
      <c r="AH6813" s="9"/>
      <c r="AI6813" s="8"/>
      <c r="AJ6813" s="8"/>
      <c r="AK6813" s="9"/>
    </row>
    <row r="6814" spans="32:37" x14ac:dyDescent="0.3">
      <c r="AF6814" s="8"/>
      <c r="AG6814" s="8"/>
      <c r="AH6814" s="9"/>
      <c r="AI6814" s="8"/>
      <c r="AJ6814" s="8"/>
      <c r="AK6814" s="9"/>
    </row>
    <row r="6815" spans="32:37" x14ac:dyDescent="0.3">
      <c r="AF6815" s="8"/>
      <c r="AG6815" s="8"/>
      <c r="AH6815" s="9"/>
      <c r="AI6815" s="8"/>
      <c r="AJ6815" s="8"/>
      <c r="AK6815" s="9"/>
    </row>
    <row r="6816" spans="32:37" x14ac:dyDescent="0.3">
      <c r="AF6816" s="8"/>
      <c r="AG6816" s="8"/>
      <c r="AH6816" s="9"/>
      <c r="AI6816" s="8"/>
      <c r="AJ6816" s="8"/>
      <c r="AK6816" s="9"/>
    </row>
    <row r="6817" spans="32:37" x14ac:dyDescent="0.3">
      <c r="AF6817" s="8"/>
      <c r="AG6817" s="8"/>
      <c r="AH6817" s="9"/>
      <c r="AI6817" s="8"/>
      <c r="AJ6817" s="8"/>
      <c r="AK6817" s="9"/>
    </row>
    <row r="6818" spans="32:37" x14ac:dyDescent="0.3">
      <c r="AF6818" s="8"/>
      <c r="AG6818" s="8"/>
      <c r="AH6818" s="9"/>
      <c r="AI6818" s="8"/>
      <c r="AJ6818" s="8"/>
      <c r="AK6818" s="9"/>
    </row>
    <row r="6819" spans="32:37" x14ac:dyDescent="0.3">
      <c r="AF6819" s="8"/>
      <c r="AG6819" s="8"/>
      <c r="AH6819" s="9"/>
      <c r="AI6819" s="8"/>
      <c r="AJ6819" s="8"/>
      <c r="AK6819" s="9"/>
    </row>
    <row r="6820" spans="32:37" x14ac:dyDescent="0.3">
      <c r="AF6820" s="8"/>
      <c r="AG6820" s="8"/>
      <c r="AH6820" s="9"/>
      <c r="AI6820" s="8"/>
      <c r="AJ6820" s="8"/>
      <c r="AK6820" s="9"/>
    </row>
    <row r="6821" spans="32:37" x14ac:dyDescent="0.3">
      <c r="AF6821" s="8"/>
      <c r="AG6821" s="8"/>
      <c r="AH6821" s="9"/>
      <c r="AI6821" s="8"/>
      <c r="AJ6821" s="8"/>
      <c r="AK6821" s="9"/>
    </row>
    <row r="6822" spans="32:37" x14ac:dyDescent="0.3">
      <c r="AF6822" s="8"/>
      <c r="AG6822" s="8"/>
      <c r="AH6822" s="9"/>
      <c r="AI6822" s="8"/>
      <c r="AJ6822" s="8"/>
      <c r="AK6822" s="9"/>
    </row>
    <row r="6823" spans="32:37" x14ac:dyDescent="0.3">
      <c r="AF6823" s="8"/>
      <c r="AG6823" s="8"/>
      <c r="AH6823" s="9"/>
      <c r="AI6823" s="8"/>
      <c r="AJ6823" s="8"/>
      <c r="AK6823" s="9"/>
    </row>
    <row r="6824" spans="32:37" x14ac:dyDescent="0.3">
      <c r="AF6824" s="8"/>
      <c r="AG6824" s="8"/>
      <c r="AH6824" s="9"/>
      <c r="AI6824" s="8"/>
      <c r="AJ6824" s="8"/>
      <c r="AK6824" s="9"/>
    </row>
    <row r="6825" spans="32:37" x14ac:dyDescent="0.3">
      <c r="AF6825" s="8"/>
      <c r="AG6825" s="8"/>
      <c r="AH6825" s="9"/>
      <c r="AI6825" s="8"/>
      <c r="AJ6825" s="8"/>
      <c r="AK6825" s="9"/>
    </row>
    <row r="6826" spans="32:37" x14ac:dyDescent="0.3">
      <c r="AF6826" s="8"/>
      <c r="AG6826" s="8"/>
      <c r="AH6826" s="9"/>
      <c r="AI6826" s="8"/>
      <c r="AJ6826" s="8"/>
      <c r="AK6826" s="9"/>
    </row>
    <row r="6827" spans="32:37" x14ac:dyDescent="0.3">
      <c r="AF6827" s="8"/>
      <c r="AG6827" s="8"/>
      <c r="AH6827" s="9"/>
      <c r="AI6827" s="8"/>
      <c r="AJ6827" s="8"/>
      <c r="AK6827" s="9"/>
    </row>
    <row r="6828" spans="32:37" x14ac:dyDescent="0.3">
      <c r="AF6828" s="8"/>
      <c r="AG6828" s="8"/>
      <c r="AH6828" s="9"/>
      <c r="AI6828" s="8"/>
      <c r="AJ6828" s="8"/>
      <c r="AK6828" s="9"/>
    </row>
    <row r="6829" spans="32:37" x14ac:dyDescent="0.3">
      <c r="AF6829" s="8"/>
      <c r="AG6829" s="8"/>
      <c r="AH6829" s="9"/>
      <c r="AI6829" s="8"/>
      <c r="AJ6829" s="8"/>
      <c r="AK6829" s="9"/>
    </row>
    <row r="6830" spans="32:37" x14ac:dyDescent="0.3">
      <c r="AF6830" s="8"/>
      <c r="AG6830" s="8"/>
      <c r="AH6830" s="9"/>
      <c r="AI6830" s="8"/>
      <c r="AJ6830" s="8"/>
      <c r="AK6830" s="9"/>
    </row>
    <row r="6831" spans="32:37" x14ac:dyDescent="0.3">
      <c r="AF6831" s="8"/>
      <c r="AG6831" s="8"/>
      <c r="AH6831" s="9"/>
      <c r="AI6831" s="8"/>
      <c r="AJ6831" s="8"/>
      <c r="AK6831" s="9"/>
    </row>
    <row r="6832" spans="32:37" x14ac:dyDescent="0.3">
      <c r="AF6832" s="8"/>
      <c r="AG6832" s="8"/>
      <c r="AH6832" s="9"/>
      <c r="AI6832" s="8"/>
      <c r="AJ6832" s="8"/>
      <c r="AK6832" s="9"/>
    </row>
    <row r="6833" spans="32:37" x14ac:dyDescent="0.3">
      <c r="AF6833" s="8"/>
      <c r="AG6833" s="8"/>
      <c r="AH6833" s="9"/>
      <c r="AI6833" s="8"/>
      <c r="AJ6833" s="8"/>
      <c r="AK6833" s="9"/>
    </row>
    <row r="6834" spans="32:37" x14ac:dyDescent="0.3">
      <c r="AF6834" s="8"/>
      <c r="AG6834" s="8"/>
      <c r="AH6834" s="9"/>
      <c r="AI6834" s="8"/>
      <c r="AJ6834" s="8"/>
      <c r="AK6834" s="9"/>
    </row>
    <row r="6835" spans="32:37" x14ac:dyDescent="0.3">
      <c r="AF6835" s="8"/>
      <c r="AG6835" s="8"/>
      <c r="AH6835" s="9"/>
      <c r="AI6835" s="8"/>
      <c r="AJ6835" s="8"/>
      <c r="AK6835" s="9"/>
    </row>
    <row r="6836" spans="32:37" x14ac:dyDescent="0.3">
      <c r="AF6836" s="8"/>
      <c r="AG6836" s="8"/>
      <c r="AH6836" s="9"/>
      <c r="AI6836" s="8"/>
      <c r="AJ6836" s="8"/>
      <c r="AK6836" s="9"/>
    </row>
    <row r="6837" spans="32:37" x14ac:dyDescent="0.3">
      <c r="AF6837" s="8"/>
      <c r="AG6837" s="8"/>
      <c r="AH6837" s="9"/>
      <c r="AI6837" s="8"/>
      <c r="AJ6837" s="8"/>
      <c r="AK6837" s="9"/>
    </row>
    <row r="6838" spans="32:37" x14ac:dyDescent="0.3">
      <c r="AF6838" s="8"/>
      <c r="AG6838" s="8"/>
      <c r="AH6838" s="9"/>
      <c r="AI6838" s="8"/>
      <c r="AJ6838" s="8"/>
      <c r="AK6838" s="9"/>
    </row>
    <row r="6839" spans="32:37" x14ac:dyDescent="0.3">
      <c r="AF6839" s="8"/>
      <c r="AG6839" s="8"/>
      <c r="AH6839" s="9"/>
      <c r="AI6839" s="8"/>
      <c r="AJ6839" s="8"/>
      <c r="AK6839" s="9"/>
    </row>
    <row r="6840" spans="32:37" x14ac:dyDescent="0.3">
      <c r="AF6840" s="8"/>
      <c r="AG6840" s="8"/>
      <c r="AH6840" s="9"/>
      <c r="AI6840" s="8"/>
      <c r="AJ6840" s="8"/>
      <c r="AK6840" s="9"/>
    </row>
    <row r="6841" spans="32:37" x14ac:dyDescent="0.3">
      <c r="AF6841" s="8"/>
      <c r="AG6841" s="8"/>
      <c r="AH6841" s="9"/>
      <c r="AI6841" s="8"/>
      <c r="AJ6841" s="8"/>
      <c r="AK6841" s="9"/>
    </row>
    <row r="6842" spans="32:37" x14ac:dyDescent="0.3">
      <c r="AF6842" s="8"/>
      <c r="AG6842" s="8"/>
      <c r="AH6842" s="9"/>
      <c r="AI6842" s="8"/>
      <c r="AJ6842" s="8"/>
      <c r="AK6842" s="9"/>
    </row>
    <row r="6843" spans="32:37" x14ac:dyDescent="0.3">
      <c r="AF6843" s="8"/>
      <c r="AG6843" s="8"/>
      <c r="AH6843" s="9"/>
      <c r="AI6843" s="8"/>
      <c r="AJ6843" s="8"/>
      <c r="AK6843" s="9"/>
    </row>
    <row r="6844" spans="32:37" x14ac:dyDescent="0.3">
      <c r="AF6844" s="8"/>
      <c r="AG6844" s="8"/>
      <c r="AH6844" s="9"/>
      <c r="AI6844" s="8"/>
      <c r="AJ6844" s="8"/>
      <c r="AK6844" s="9"/>
    </row>
    <row r="6845" spans="32:37" x14ac:dyDescent="0.3">
      <c r="AF6845" s="8"/>
      <c r="AG6845" s="8"/>
      <c r="AH6845" s="9"/>
      <c r="AI6845" s="8"/>
      <c r="AJ6845" s="8"/>
      <c r="AK6845" s="9"/>
    </row>
    <row r="6846" spans="32:37" x14ac:dyDescent="0.3">
      <c r="AF6846" s="8"/>
      <c r="AG6846" s="8"/>
      <c r="AH6846" s="9"/>
      <c r="AI6846" s="8"/>
      <c r="AJ6846" s="8"/>
      <c r="AK6846" s="9"/>
    </row>
    <row r="6847" spans="32:37" x14ac:dyDescent="0.3">
      <c r="AF6847" s="8"/>
      <c r="AG6847" s="8"/>
      <c r="AH6847" s="9"/>
      <c r="AI6847" s="8"/>
      <c r="AJ6847" s="8"/>
      <c r="AK6847" s="9"/>
    </row>
    <row r="6848" spans="32:37" x14ac:dyDescent="0.3">
      <c r="AF6848" s="8"/>
      <c r="AG6848" s="8"/>
      <c r="AH6848" s="9"/>
      <c r="AI6848" s="8"/>
      <c r="AJ6848" s="8"/>
      <c r="AK6848" s="9"/>
    </row>
    <row r="6849" spans="32:37" x14ac:dyDescent="0.3">
      <c r="AF6849" s="8"/>
      <c r="AG6849" s="8"/>
      <c r="AH6849" s="9"/>
      <c r="AI6849" s="8"/>
      <c r="AJ6849" s="8"/>
      <c r="AK6849" s="9"/>
    </row>
    <row r="6850" spans="32:37" x14ac:dyDescent="0.3">
      <c r="AF6850" s="8"/>
      <c r="AG6850" s="8"/>
      <c r="AH6850" s="9"/>
      <c r="AI6850" s="8"/>
      <c r="AJ6850" s="8"/>
      <c r="AK6850" s="9"/>
    </row>
    <row r="6851" spans="32:37" x14ac:dyDescent="0.3">
      <c r="AF6851" s="8"/>
      <c r="AG6851" s="8"/>
      <c r="AH6851" s="9"/>
      <c r="AI6851" s="8"/>
      <c r="AJ6851" s="8"/>
      <c r="AK6851" s="9"/>
    </row>
    <row r="6852" spans="32:37" x14ac:dyDescent="0.3">
      <c r="AF6852" s="8"/>
      <c r="AG6852" s="8"/>
      <c r="AH6852" s="9"/>
      <c r="AI6852" s="8"/>
      <c r="AJ6852" s="8"/>
      <c r="AK6852" s="9"/>
    </row>
    <row r="6853" spans="32:37" x14ac:dyDescent="0.3">
      <c r="AF6853" s="8"/>
      <c r="AG6853" s="8"/>
      <c r="AH6853" s="9"/>
      <c r="AI6853" s="8"/>
      <c r="AJ6853" s="8"/>
      <c r="AK6853" s="9"/>
    </row>
    <row r="6854" spans="32:37" x14ac:dyDescent="0.3">
      <c r="AF6854" s="8"/>
      <c r="AG6854" s="8"/>
      <c r="AH6854" s="9"/>
      <c r="AI6854" s="8"/>
      <c r="AJ6854" s="8"/>
      <c r="AK6854" s="9"/>
    </row>
    <row r="6855" spans="32:37" x14ac:dyDescent="0.3">
      <c r="AF6855" s="8"/>
      <c r="AG6855" s="8"/>
      <c r="AH6855" s="9"/>
      <c r="AI6855" s="8"/>
      <c r="AJ6855" s="8"/>
      <c r="AK6855" s="9"/>
    </row>
    <row r="6856" spans="32:37" x14ac:dyDescent="0.3">
      <c r="AF6856" s="8"/>
      <c r="AG6856" s="8"/>
      <c r="AH6856" s="9"/>
      <c r="AI6856" s="8"/>
      <c r="AJ6856" s="8"/>
      <c r="AK6856" s="9"/>
    </row>
    <row r="6857" spans="32:37" x14ac:dyDescent="0.3">
      <c r="AF6857" s="8"/>
      <c r="AG6857" s="8"/>
      <c r="AH6857" s="9"/>
      <c r="AI6857" s="8"/>
      <c r="AJ6857" s="8"/>
      <c r="AK6857" s="9"/>
    </row>
    <row r="6858" spans="32:37" x14ac:dyDescent="0.3">
      <c r="AF6858" s="8"/>
      <c r="AG6858" s="8"/>
      <c r="AH6858" s="9"/>
      <c r="AI6858" s="8"/>
      <c r="AJ6858" s="8"/>
      <c r="AK6858" s="9"/>
    </row>
    <row r="6859" spans="32:37" x14ac:dyDescent="0.3">
      <c r="AF6859" s="8"/>
      <c r="AG6859" s="8"/>
      <c r="AH6859" s="9"/>
      <c r="AI6859" s="8"/>
      <c r="AJ6859" s="8"/>
      <c r="AK6859" s="9"/>
    </row>
    <row r="6860" spans="32:37" x14ac:dyDescent="0.3">
      <c r="AF6860" s="8"/>
      <c r="AG6860" s="8"/>
      <c r="AH6860" s="9"/>
      <c r="AI6860" s="8"/>
      <c r="AJ6860" s="8"/>
      <c r="AK6860" s="9"/>
    </row>
    <row r="6861" spans="32:37" x14ac:dyDescent="0.3">
      <c r="AF6861" s="8"/>
      <c r="AG6861" s="8"/>
      <c r="AH6861" s="9"/>
      <c r="AI6861" s="8"/>
      <c r="AJ6861" s="8"/>
      <c r="AK6861" s="9"/>
    </row>
    <row r="6862" spans="32:37" x14ac:dyDescent="0.3">
      <c r="AF6862" s="8"/>
      <c r="AG6862" s="8"/>
      <c r="AH6862" s="9"/>
      <c r="AI6862" s="8"/>
      <c r="AJ6862" s="8"/>
      <c r="AK6862" s="9"/>
    </row>
    <row r="6863" spans="32:37" x14ac:dyDescent="0.3">
      <c r="AF6863" s="8"/>
      <c r="AG6863" s="8"/>
      <c r="AH6863" s="9"/>
      <c r="AI6863" s="8"/>
      <c r="AJ6863" s="8"/>
      <c r="AK6863" s="9"/>
    </row>
    <row r="6864" spans="32:37" x14ac:dyDescent="0.3">
      <c r="AF6864" s="8"/>
      <c r="AG6864" s="8"/>
      <c r="AH6864" s="9"/>
      <c r="AI6864" s="8"/>
      <c r="AJ6864" s="8"/>
      <c r="AK6864" s="9"/>
    </row>
    <row r="6865" spans="32:37" x14ac:dyDescent="0.3">
      <c r="AF6865" s="8"/>
      <c r="AG6865" s="8"/>
      <c r="AH6865" s="9"/>
      <c r="AI6865" s="8"/>
      <c r="AJ6865" s="8"/>
      <c r="AK6865" s="9"/>
    </row>
    <row r="6866" spans="32:37" x14ac:dyDescent="0.3">
      <c r="AF6866" s="8"/>
      <c r="AG6866" s="8"/>
      <c r="AH6866" s="9"/>
      <c r="AI6866" s="8"/>
      <c r="AJ6866" s="8"/>
      <c r="AK6866" s="9"/>
    </row>
    <row r="6867" spans="32:37" x14ac:dyDescent="0.3">
      <c r="AF6867" s="8"/>
      <c r="AG6867" s="8"/>
      <c r="AH6867" s="9"/>
      <c r="AI6867" s="8"/>
      <c r="AJ6867" s="8"/>
      <c r="AK6867" s="9"/>
    </row>
    <row r="6868" spans="32:37" x14ac:dyDescent="0.3">
      <c r="AF6868" s="8"/>
      <c r="AG6868" s="8"/>
      <c r="AH6868" s="9"/>
      <c r="AI6868" s="8"/>
      <c r="AJ6868" s="8"/>
      <c r="AK6868" s="9"/>
    </row>
    <row r="6869" spans="32:37" x14ac:dyDescent="0.3">
      <c r="AF6869" s="8"/>
      <c r="AG6869" s="8"/>
      <c r="AH6869" s="9"/>
      <c r="AI6869" s="8"/>
      <c r="AJ6869" s="8"/>
      <c r="AK6869" s="9"/>
    </row>
    <row r="6870" spans="32:37" x14ac:dyDescent="0.3">
      <c r="AF6870" s="8"/>
      <c r="AG6870" s="8"/>
      <c r="AH6870" s="9"/>
      <c r="AI6870" s="8"/>
      <c r="AJ6870" s="8"/>
      <c r="AK6870" s="9"/>
    </row>
    <row r="6871" spans="32:37" x14ac:dyDescent="0.3">
      <c r="AF6871" s="8"/>
      <c r="AG6871" s="8"/>
      <c r="AH6871" s="9"/>
      <c r="AI6871" s="8"/>
      <c r="AJ6871" s="8"/>
      <c r="AK6871" s="9"/>
    </row>
    <row r="6872" spans="32:37" x14ac:dyDescent="0.3">
      <c r="AF6872" s="8"/>
      <c r="AG6872" s="8"/>
      <c r="AH6872" s="9"/>
      <c r="AI6872" s="8"/>
      <c r="AJ6872" s="8"/>
      <c r="AK6872" s="9"/>
    </row>
    <row r="6873" spans="32:37" x14ac:dyDescent="0.3">
      <c r="AF6873" s="8"/>
      <c r="AG6873" s="8"/>
      <c r="AH6873" s="9"/>
      <c r="AI6873" s="8"/>
      <c r="AJ6873" s="8"/>
      <c r="AK6873" s="9"/>
    </row>
    <row r="6874" spans="32:37" x14ac:dyDescent="0.3">
      <c r="AF6874" s="8"/>
      <c r="AG6874" s="8"/>
      <c r="AH6874" s="9"/>
      <c r="AI6874" s="8"/>
      <c r="AJ6874" s="8"/>
      <c r="AK6874" s="9"/>
    </row>
    <row r="6875" spans="32:37" x14ac:dyDescent="0.3">
      <c r="AF6875" s="8"/>
      <c r="AG6875" s="8"/>
      <c r="AH6875" s="9"/>
      <c r="AI6875" s="8"/>
      <c r="AJ6875" s="8"/>
      <c r="AK6875" s="9"/>
    </row>
    <row r="6876" spans="32:37" x14ac:dyDescent="0.3">
      <c r="AF6876" s="8"/>
      <c r="AG6876" s="8"/>
      <c r="AH6876" s="9"/>
      <c r="AI6876" s="8"/>
      <c r="AJ6876" s="8"/>
      <c r="AK6876" s="9"/>
    </row>
    <row r="6877" spans="32:37" x14ac:dyDescent="0.3">
      <c r="AF6877" s="8"/>
      <c r="AG6877" s="8"/>
      <c r="AH6877" s="9"/>
      <c r="AI6877" s="8"/>
      <c r="AJ6877" s="8"/>
      <c r="AK6877" s="9"/>
    </row>
    <row r="6878" spans="32:37" x14ac:dyDescent="0.3">
      <c r="AF6878" s="8"/>
      <c r="AG6878" s="8"/>
      <c r="AH6878" s="9"/>
      <c r="AI6878" s="8"/>
      <c r="AJ6878" s="8"/>
      <c r="AK6878" s="9"/>
    </row>
    <row r="6879" spans="32:37" x14ac:dyDescent="0.3">
      <c r="AF6879" s="8"/>
      <c r="AG6879" s="8"/>
      <c r="AH6879" s="9"/>
      <c r="AI6879" s="8"/>
      <c r="AJ6879" s="8"/>
      <c r="AK6879" s="9"/>
    </row>
    <row r="6880" spans="32:37" x14ac:dyDescent="0.3">
      <c r="AF6880" s="8"/>
      <c r="AG6880" s="8"/>
      <c r="AH6880" s="9"/>
      <c r="AI6880" s="8"/>
      <c r="AJ6880" s="8"/>
      <c r="AK6880" s="9"/>
    </row>
    <row r="6881" spans="32:37" x14ac:dyDescent="0.3">
      <c r="AF6881" s="8"/>
      <c r="AG6881" s="8"/>
      <c r="AH6881" s="9"/>
      <c r="AI6881" s="8"/>
      <c r="AJ6881" s="8"/>
      <c r="AK6881" s="9"/>
    </row>
    <row r="6882" spans="32:37" x14ac:dyDescent="0.3">
      <c r="AF6882" s="8"/>
      <c r="AG6882" s="8"/>
      <c r="AH6882" s="9"/>
      <c r="AI6882" s="8"/>
      <c r="AJ6882" s="8"/>
      <c r="AK6882" s="9"/>
    </row>
    <row r="6883" spans="32:37" x14ac:dyDescent="0.3">
      <c r="AF6883" s="8"/>
      <c r="AG6883" s="8"/>
      <c r="AH6883" s="9"/>
      <c r="AI6883" s="8"/>
      <c r="AJ6883" s="8"/>
      <c r="AK6883" s="9"/>
    </row>
    <row r="6884" spans="32:37" x14ac:dyDescent="0.3">
      <c r="AF6884" s="8"/>
      <c r="AG6884" s="8"/>
      <c r="AH6884" s="9"/>
      <c r="AI6884" s="8"/>
      <c r="AJ6884" s="8"/>
      <c r="AK6884" s="9"/>
    </row>
    <row r="6885" spans="32:37" x14ac:dyDescent="0.3">
      <c r="AF6885" s="8"/>
      <c r="AG6885" s="8"/>
      <c r="AH6885" s="9"/>
      <c r="AI6885" s="8"/>
      <c r="AJ6885" s="8"/>
      <c r="AK6885" s="9"/>
    </row>
    <row r="6886" spans="32:37" x14ac:dyDescent="0.3">
      <c r="AF6886" s="8"/>
      <c r="AG6886" s="8"/>
      <c r="AH6886" s="9"/>
      <c r="AI6886" s="8"/>
      <c r="AJ6886" s="8"/>
      <c r="AK6886" s="9"/>
    </row>
    <row r="6887" spans="32:37" x14ac:dyDescent="0.3">
      <c r="AF6887" s="8"/>
      <c r="AG6887" s="8"/>
      <c r="AH6887" s="9"/>
      <c r="AI6887" s="8"/>
      <c r="AJ6887" s="8"/>
      <c r="AK6887" s="9"/>
    </row>
    <row r="6888" spans="32:37" x14ac:dyDescent="0.3">
      <c r="AF6888" s="8"/>
      <c r="AG6888" s="8"/>
      <c r="AH6888" s="9"/>
      <c r="AI6888" s="8"/>
      <c r="AJ6888" s="8"/>
      <c r="AK6888" s="9"/>
    </row>
    <row r="6889" spans="32:37" x14ac:dyDescent="0.3">
      <c r="AF6889" s="8"/>
      <c r="AG6889" s="8"/>
      <c r="AH6889" s="9"/>
      <c r="AI6889" s="8"/>
      <c r="AJ6889" s="8"/>
      <c r="AK6889" s="9"/>
    </row>
    <row r="6890" spans="32:37" x14ac:dyDescent="0.3">
      <c r="AF6890" s="8"/>
      <c r="AG6890" s="8"/>
      <c r="AH6890" s="9"/>
      <c r="AI6890" s="8"/>
      <c r="AJ6890" s="8"/>
      <c r="AK6890" s="9"/>
    </row>
    <row r="6891" spans="32:37" x14ac:dyDescent="0.3">
      <c r="AF6891" s="8"/>
      <c r="AG6891" s="8"/>
      <c r="AH6891" s="9"/>
      <c r="AI6891" s="8"/>
      <c r="AJ6891" s="8"/>
      <c r="AK6891" s="9"/>
    </row>
    <row r="6892" spans="32:37" x14ac:dyDescent="0.3">
      <c r="AF6892" s="8"/>
      <c r="AG6892" s="8"/>
      <c r="AH6892" s="9"/>
      <c r="AI6892" s="8"/>
      <c r="AJ6892" s="8"/>
      <c r="AK6892" s="9"/>
    </row>
    <row r="6893" spans="32:37" x14ac:dyDescent="0.3">
      <c r="AF6893" s="8"/>
      <c r="AG6893" s="8"/>
      <c r="AH6893" s="9"/>
      <c r="AI6893" s="8"/>
      <c r="AJ6893" s="8"/>
      <c r="AK6893" s="9"/>
    </row>
    <row r="6894" spans="32:37" x14ac:dyDescent="0.3">
      <c r="AF6894" s="8"/>
      <c r="AG6894" s="8"/>
      <c r="AH6894" s="9"/>
      <c r="AI6894" s="8"/>
      <c r="AJ6894" s="8"/>
      <c r="AK6894" s="9"/>
    </row>
    <row r="6895" spans="32:37" x14ac:dyDescent="0.3">
      <c r="AF6895" s="8"/>
      <c r="AG6895" s="8"/>
      <c r="AH6895" s="9"/>
      <c r="AI6895" s="8"/>
      <c r="AJ6895" s="8"/>
      <c r="AK6895" s="9"/>
    </row>
    <row r="6896" spans="32:37" x14ac:dyDescent="0.3">
      <c r="AF6896" s="8"/>
      <c r="AG6896" s="8"/>
      <c r="AH6896" s="9"/>
      <c r="AI6896" s="8"/>
      <c r="AJ6896" s="8"/>
      <c r="AK6896" s="9"/>
    </row>
    <row r="6897" spans="32:37" x14ac:dyDescent="0.3">
      <c r="AF6897" s="8"/>
      <c r="AG6897" s="8"/>
      <c r="AH6897" s="9"/>
      <c r="AI6897" s="8"/>
      <c r="AJ6897" s="8"/>
      <c r="AK6897" s="9"/>
    </row>
    <row r="6898" spans="32:37" x14ac:dyDescent="0.3">
      <c r="AF6898" s="8"/>
      <c r="AG6898" s="8"/>
      <c r="AH6898" s="9"/>
      <c r="AI6898" s="8"/>
      <c r="AJ6898" s="8"/>
      <c r="AK6898" s="9"/>
    </row>
    <row r="6899" spans="32:37" x14ac:dyDescent="0.3">
      <c r="AF6899" s="8"/>
      <c r="AG6899" s="8"/>
      <c r="AH6899" s="9"/>
      <c r="AI6899" s="8"/>
      <c r="AJ6899" s="8"/>
      <c r="AK6899" s="9"/>
    </row>
    <row r="6900" spans="32:37" x14ac:dyDescent="0.3">
      <c r="AF6900" s="8"/>
      <c r="AG6900" s="8"/>
      <c r="AH6900" s="9"/>
      <c r="AI6900" s="8"/>
      <c r="AJ6900" s="8"/>
      <c r="AK6900" s="9"/>
    </row>
    <row r="6901" spans="32:37" x14ac:dyDescent="0.3">
      <c r="AF6901" s="8"/>
      <c r="AG6901" s="8"/>
      <c r="AH6901" s="9"/>
      <c r="AI6901" s="8"/>
      <c r="AJ6901" s="8"/>
      <c r="AK6901" s="9"/>
    </row>
    <row r="6902" spans="32:37" x14ac:dyDescent="0.3">
      <c r="AF6902" s="8"/>
      <c r="AG6902" s="8"/>
      <c r="AH6902" s="9"/>
      <c r="AI6902" s="8"/>
      <c r="AJ6902" s="8"/>
      <c r="AK6902" s="9"/>
    </row>
    <row r="6903" spans="32:37" x14ac:dyDescent="0.3">
      <c r="AF6903" s="8"/>
      <c r="AG6903" s="8"/>
      <c r="AH6903" s="9"/>
      <c r="AI6903" s="8"/>
      <c r="AJ6903" s="8"/>
      <c r="AK6903" s="9"/>
    </row>
    <row r="6904" spans="32:37" x14ac:dyDescent="0.3">
      <c r="AF6904" s="8"/>
      <c r="AG6904" s="8"/>
      <c r="AH6904" s="9"/>
      <c r="AI6904" s="8"/>
      <c r="AJ6904" s="8"/>
      <c r="AK6904" s="9"/>
    </row>
    <row r="6905" spans="32:37" x14ac:dyDescent="0.3">
      <c r="AF6905" s="8"/>
      <c r="AG6905" s="8"/>
      <c r="AH6905" s="9"/>
      <c r="AI6905" s="8"/>
      <c r="AJ6905" s="8"/>
      <c r="AK6905" s="9"/>
    </row>
    <row r="6906" spans="32:37" x14ac:dyDescent="0.3">
      <c r="AF6906" s="8"/>
      <c r="AG6906" s="8"/>
      <c r="AH6906" s="9"/>
      <c r="AI6906" s="8"/>
      <c r="AJ6906" s="8"/>
      <c r="AK6906" s="9"/>
    </row>
    <row r="6907" spans="32:37" x14ac:dyDescent="0.3">
      <c r="AF6907" s="8"/>
      <c r="AG6907" s="8"/>
      <c r="AH6907" s="9"/>
      <c r="AI6907" s="8"/>
      <c r="AJ6907" s="8"/>
      <c r="AK6907" s="9"/>
    </row>
    <row r="6908" spans="32:37" x14ac:dyDescent="0.3">
      <c r="AF6908" s="8"/>
      <c r="AG6908" s="8"/>
      <c r="AH6908" s="9"/>
      <c r="AI6908" s="8"/>
      <c r="AJ6908" s="8"/>
      <c r="AK6908" s="9"/>
    </row>
    <row r="6909" spans="32:37" x14ac:dyDescent="0.3">
      <c r="AF6909" s="8"/>
      <c r="AG6909" s="8"/>
      <c r="AH6909" s="9"/>
      <c r="AI6909" s="8"/>
      <c r="AJ6909" s="8"/>
      <c r="AK6909" s="9"/>
    </row>
    <row r="6910" spans="32:37" x14ac:dyDescent="0.3">
      <c r="AF6910" s="8"/>
      <c r="AG6910" s="8"/>
      <c r="AH6910" s="9"/>
      <c r="AI6910" s="8"/>
      <c r="AJ6910" s="8"/>
      <c r="AK6910" s="9"/>
    </row>
    <row r="6911" spans="32:37" x14ac:dyDescent="0.3">
      <c r="AF6911" s="8"/>
      <c r="AG6911" s="8"/>
      <c r="AH6911" s="9"/>
      <c r="AI6911" s="8"/>
      <c r="AJ6911" s="8"/>
      <c r="AK6911" s="9"/>
    </row>
    <row r="6912" spans="32:37" x14ac:dyDescent="0.3">
      <c r="AF6912" s="8"/>
      <c r="AG6912" s="8"/>
      <c r="AH6912" s="9"/>
      <c r="AI6912" s="8"/>
      <c r="AJ6912" s="8"/>
      <c r="AK6912" s="9"/>
    </row>
    <row r="6913" spans="32:37" x14ac:dyDescent="0.3">
      <c r="AF6913" s="8"/>
      <c r="AG6913" s="8"/>
      <c r="AH6913" s="9"/>
      <c r="AI6913" s="8"/>
      <c r="AJ6913" s="8"/>
      <c r="AK6913" s="9"/>
    </row>
    <row r="6914" spans="32:37" x14ac:dyDescent="0.3">
      <c r="AF6914" s="8"/>
      <c r="AG6914" s="8"/>
      <c r="AH6914" s="9"/>
      <c r="AI6914" s="8"/>
      <c r="AJ6914" s="8"/>
      <c r="AK6914" s="9"/>
    </row>
    <row r="6915" spans="32:37" x14ac:dyDescent="0.3">
      <c r="AF6915" s="8"/>
      <c r="AG6915" s="8"/>
      <c r="AH6915" s="9"/>
      <c r="AI6915" s="8"/>
      <c r="AJ6915" s="8"/>
      <c r="AK6915" s="9"/>
    </row>
    <row r="6916" spans="32:37" x14ac:dyDescent="0.3">
      <c r="AF6916" s="8"/>
      <c r="AG6916" s="8"/>
      <c r="AH6916" s="9"/>
      <c r="AI6916" s="8"/>
      <c r="AJ6916" s="8"/>
      <c r="AK6916" s="9"/>
    </row>
    <row r="6917" spans="32:37" x14ac:dyDescent="0.3">
      <c r="AF6917" s="8"/>
      <c r="AG6917" s="8"/>
      <c r="AH6917" s="9"/>
      <c r="AI6917" s="8"/>
      <c r="AJ6917" s="8"/>
      <c r="AK6917" s="9"/>
    </row>
    <row r="6918" spans="32:37" x14ac:dyDescent="0.3">
      <c r="AF6918" s="8"/>
      <c r="AG6918" s="8"/>
      <c r="AH6918" s="9"/>
      <c r="AI6918" s="8"/>
      <c r="AJ6918" s="8"/>
      <c r="AK6918" s="9"/>
    </row>
    <row r="6919" spans="32:37" x14ac:dyDescent="0.3">
      <c r="AF6919" s="8"/>
      <c r="AG6919" s="8"/>
      <c r="AH6919" s="9"/>
      <c r="AI6919" s="8"/>
      <c r="AJ6919" s="8"/>
      <c r="AK6919" s="9"/>
    </row>
    <row r="6920" spans="32:37" x14ac:dyDescent="0.3">
      <c r="AF6920" s="8"/>
      <c r="AG6920" s="8"/>
      <c r="AH6920" s="9"/>
      <c r="AI6920" s="8"/>
      <c r="AJ6920" s="8"/>
      <c r="AK6920" s="9"/>
    </row>
    <row r="6921" spans="32:37" x14ac:dyDescent="0.3">
      <c r="AF6921" s="8"/>
      <c r="AG6921" s="8"/>
      <c r="AH6921" s="9"/>
      <c r="AI6921" s="8"/>
      <c r="AJ6921" s="8"/>
      <c r="AK6921" s="9"/>
    </row>
    <row r="6922" spans="32:37" x14ac:dyDescent="0.3">
      <c r="AF6922" s="8"/>
      <c r="AG6922" s="8"/>
      <c r="AH6922" s="9"/>
      <c r="AI6922" s="8"/>
      <c r="AJ6922" s="8"/>
      <c r="AK6922" s="9"/>
    </row>
    <row r="6923" spans="32:37" x14ac:dyDescent="0.3">
      <c r="AF6923" s="8"/>
      <c r="AG6923" s="8"/>
      <c r="AH6923" s="9"/>
      <c r="AI6923" s="8"/>
      <c r="AJ6923" s="8"/>
      <c r="AK6923" s="9"/>
    </row>
    <row r="6924" spans="32:37" x14ac:dyDescent="0.3">
      <c r="AF6924" s="8"/>
      <c r="AG6924" s="8"/>
      <c r="AH6924" s="9"/>
      <c r="AI6924" s="8"/>
      <c r="AJ6924" s="8"/>
      <c r="AK6924" s="9"/>
    </row>
    <row r="6925" spans="32:37" x14ac:dyDescent="0.3">
      <c r="AF6925" s="8"/>
      <c r="AG6925" s="8"/>
      <c r="AH6925" s="9"/>
      <c r="AI6925" s="8"/>
      <c r="AJ6925" s="8"/>
      <c r="AK6925" s="9"/>
    </row>
    <row r="6926" spans="32:37" x14ac:dyDescent="0.3">
      <c r="AF6926" s="8"/>
      <c r="AG6926" s="8"/>
      <c r="AH6926" s="9"/>
      <c r="AI6926" s="8"/>
      <c r="AJ6926" s="8"/>
      <c r="AK6926" s="9"/>
    </row>
    <row r="6927" spans="32:37" x14ac:dyDescent="0.3">
      <c r="AF6927" s="8"/>
      <c r="AG6927" s="8"/>
      <c r="AH6927" s="9"/>
      <c r="AI6927" s="8"/>
      <c r="AJ6927" s="8"/>
      <c r="AK6927" s="9"/>
    </row>
    <row r="6928" spans="32:37" x14ac:dyDescent="0.3">
      <c r="AF6928" s="8"/>
      <c r="AG6928" s="8"/>
      <c r="AH6928" s="9"/>
      <c r="AI6928" s="8"/>
      <c r="AJ6928" s="8"/>
      <c r="AK6928" s="9"/>
    </row>
    <row r="6929" spans="32:37" x14ac:dyDescent="0.3">
      <c r="AF6929" s="8"/>
      <c r="AG6929" s="8"/>
      <c r="AH6929" s="9"/>
      <c r="AI6929" s="8"/>
      <c r="AJ6929" s="8"/>
      <c r="AK6929" s="9"/>
    </row>
    <row r="6930" spans="32:37" x14ac:dyDescent="0.3">
      <c r="AF6930" s="8"/>
      <c r="AG6930" s="8"/>
      <c r="AH6930" s="9"/>
      <c r="AI6930" s="8"/>
      <c r="AJ6930" s="8"/>
      <c r="AK6930" s="9"/>
    </row>
    <row r="6931" spans="32:37" x14ac:dyDescent="0.3">
      <c r="AF6931" s="8"/>
      <c r="AG6931" s="8"/>
      <c r="AH6931" s="9"/>
      <c r="AI6931" s="8"/>
      <c r="AJ6931" s="8"/>
      <c r="AK6931" s="9"/>
    </row>
    <row r="6932" spans="32:37" x14ac:dyDescent="0.3">
      <c r="AF6932" s="8"/>
      <c r="AG6932" s="8"/>
      <c r="AH6932" s="9"/>
      <c r="AI6932" s="8"/>
      <c r="AJ6932" s="8"/>
      <c r="AK6932" s="9"/>
    </row>
    <row r="6933" spans="32:37" x14ac:dyDescent="0.3">
      <c r="AF6933" s="8"/>
      <c r="AG6933" s="8"/>
      <c r="AH6933" s="9"/>
      <c r="AI6933" s="8"/>
      <c r="AJ6933" s="8"/>
      <c r="AK6933" s="9"/>
    </row>
    <row r="6934" spans="32:37" x14ac:dyDescent="0.3">
      <c r="AF6934" s="8"/>
      <c r="AG6934" s="8"/>
      <c r="AH6934" s="9"/>
      <c r="AI6934" s="8"/>
      <c r="AJ6934" s="8"/>
      <c r="AK6934" s="9"/>
    </row>
    <row r="6935" spans="32:37" x14ac:dyDescent="0.3">
      <c r="AF6935" s="8"/>
      <c r="AG6935" s="8"/>
      <c r="AH6935" s="9"/>
      <c r="AI6935" s="8"/>
      <c r="AJ6935" s="8"/>
      <c r="AK6935" s="9"/>
    </row>
    <row r="6936" spans="32:37" x14ac:dyDescent="0.3">
      <c r="AF6936" s="8"/>
      <c r="AG6936" s="8"/>
      <c r="AH6936" s="9"/>
      <c r="AI6936" s="8"/>
      <c r="AJ6936" s="8"/>
      <c r="AK6936" s="9"/>
    </row>
    <row r="6937" spans="32:37" x14ac:dyDescent="0.3">
      <c r="AF6937" s="8"/>
      <c r="AG6937" s="8"/>
      <c r="AH6937" s="9"/>
      <c r="AI6937" s="8"/>
      <c r="AJ6937" s="8"/>
      <c r="AK6937" s="9"/>
    </row>
    <row r="6938" spans="32:37" x14ac:dyDescent="0.3">
      <c r="AF6938" s="8"/>
      <c r="AG6938" s="8"/>
      <c r="AH6938" s="9"/>
      <c r="AI6938" s="8"/>
      <c r="AJ6938" s="8"/>
      <c r="AK6938" s="9"/>
    </row>
    <row r="6939" spans="32:37" x14ac:dyDescent="0.3">
      <c r="AF6939" s="8"/>
      <c r="AG6939" s="8"/>
      <c r="AH6939" s="9"/>
      <c r="AI6939" s="8"/>
      <c r="AJ6939" s="8"/>
      <c r="AK6939" s="9"/>
    </row>
    <row r="6940" spans="32:37" x14ac:dyDescent="0.3">
      <c r="AF6940" s="8"/>
      <c r="AG6940" s="8"/>
      <c r="AH6940" s="9"/>
      <c r="AI6940" s="8"/>
      <c r="AJ6940" s="8"/>
      <c r="AK6940" s="9"/>
    </row>
    <row r="6941" spans="32:37" x14ac:dyDescent="0.3">
      <c r="AF6941" s="8"/>
      <c r="AG6941" s="8"/>
      <c r="AH6941" s="9"/>
      <c r="AI6941" s="8"/>
      <c r="AJ6941" s="8"/>
      <c r="AK6941" s="9"/>
    </row>
    <row r="6942" spans="32:37" x14ac:dyDescent="0.3">
      <c r="AF6942" s="8"/>
      <c r="AG6942" s="8"/>
      <c r="AH6942" s="9"/>
      <c r="AI6942" s="8"/>
      <c r="AJ6942" s="8"/>
      <c r="AK6942" s="9"/>
    </row>
    <row r="6943" spans="32:37" x14ac:dyDescent="0.3">
      <c r="AF6943" s="8"/>
      <c r="AG6943" s="8"/>
      <c r="AH6943" s="9"/>
      <c r="AI6943" s="8"/>
      <c r="AJ6943" s="8"/>
      <c r="AK6943" s="9"/>
    </row>
    <row r="6944" spans="32:37" x14ac:dyDescent="0.3">
      <c r="AF6944" s="8"/>
      <c r="AG6944" s="8"/>
      <c r="AH6944" s="9"/>
      <c r="AI6944" s="8"/>
      <c r="AJ6944" s="8"/>
      <c r="AK6944" s="9"/>
    </row>
    <row r="6945" spans="32:37" x14ac:dyDescent="0.3">
      <c r="AF6945" s="8"/>
      <c r="AG6945" s="8"/>
      <c r="AH6945" s="9"/>
      <c r="AI6945" s="8"/>
      <c r="AJ6945" s="8"/>
      <c r="AK6945" s="9"/>
    </row>
    <row r="6946" spans="32:37" x14ac:dyDescent="0.3">
      <c r="AF6946" s="8"/>
      <c r="AG6946" s="8"/>
      <c r="AH6946" s="9"/>
      <c r="AI6946" s="8"/>
      <c r="AJ6946" s="8"/>
      <c r="AK6946" s="9"/>
    </row>
    <row r="6947" spans="32:37" x14ac:dyDescent="0.3">
      <c r="AF6947" s="8"/>
      <c r="AG6947" s="8"/>
      <c r="AH6947" s="9"/>
      <c r="AI6947" s="8"/>
      <c r="AJ6947" s="8"/>
      <c r="AK6947" s="9"/>
    </row>
    <row r="6948" spans="32:37" x14ac:dyDescent="0.3">
      <c r="AF6948" s="8"/>
      <c r="AG6948" s="8"/>
      <c r="AH6948" s="9"/>
      <c r="AI6948" s="8"/>
      <c r="AJ6948" s="8"/>
      <c r="AK6948" s="9"/>
    </row>
    <row r="6949" spans="32:37" x14ac:dyDescent="0.3">
      <c r="AF6949" s="8"/>
      <c r="AG6949" s="8"/>
      <c r="AH6949" s="9"/>
      <c r="AI6949" s="8"/>
      <c r="AJ6949" s="8"/>
      <c r="AK6949" s="9"/>
    </row>
    <row r="6950" spans="32:37" x14ac:dyDescent="0.3">
      <c r="AF6950" s="8"/>
      <c r="AG6950" s="8"/>
      <c r="AH6950" s="9"/>
      <c r="AI6950" s="8"/>
      <c r="AJ6950" s="8"/>
      <c r="AK6950" s="9"/>
    </row>
    <row r="6951" spans="32:37" x14ac:dyDescent="0.3">
      <c r="AF6951" s="8"/>
      <c r="AG6951" s="8"/>
      <c r="AH6951" s="9"/>
      <c r="AI6951" s="8"/>
      <c r="AJ6951" s="8"/>
      <c r="AK6951" s="9"/>
    </row>
    <row r="6952" spans="32:37" x14ac:dyDescent="0.3">
      <c r="AF6952" s="8"/>
      <c r="AG6952" s="8"/>
      <c r="AH6952" s="9"/>
      <c r="AI6952" s="8"/>
      <c r="AJ6952" s="8"/>
      <c r="AK6952" s="9"/>
    </row>
    <row r="6953" spans="32:37" x14ac:dyDescent="0.3">
      <c r="AF6953" s="8"/>
      <c r="AG6953" s="8"/>
      <c r="AH6953" s="9"/>
      <c r="AI6953" s="8"/>
      <c r="AJ6953" s="8"/>
      <c r="AK6953" s="9"/>
    </row>
    <row r="6954" spans="32:37" x14ac:dyDescent="0.3">
      <c r="AF6954" s="8"/>
      <c r="AG6954" s="8"/>
      <c r="AH6954" s="9"/>
      <c r="AI6954" s="8"/>
      <c r="AJ6954" s="8"/>
      <c r="AK6954" s="9"/>
    </row>
    <row r="6955" spans="32:37" x14ac:dyDescent="0.3">
      <c r="AF6955" s="8"/>
      <c r="AG6955" s="8"/>
      <c r="AH6955" s="9"/>
      <c r="AI6955" s="8"/>
      <c r="AJ6955" s="8"/>
      <c r="AK6955" s="9"/>
    </row>
    <row r="6956" spans="32:37" x14ac:dyDescent="0.3">
      <c r="AF6956" s="8"/>
      <c r="AG6956" s="8"/>
      <c r="AH6956" s="9"/>
      <c r="AI6956" s="8"/>
      <c r="AJ6956" s="8"/>
      <c r="AK6956" s="9"/>
    </row>
    <row r="6957" spans="32:37" x14ac:dyDescent="0.3">
      <c r="AF6957" s="8"/>
      <c r="AG6957" s="8"/>
      <c r="AH6957" s="9"/>
      <c r="AI6957" s="8"/>
      <c r="AJ6957" s="8"/>
      <c r="AK6957" s="9"/>
    </row>
    <row r="6958" spans="32:37" x14ac:dyDescent="0.3">
      <c r="AF6958" s="8"/>
      <c r="AG6958" s="8"/>
      <c r="AH6958" s="9"/>
      <c r="AI6958" s="8"/>
      <c r="AJ6958" s="8"/>
      <c r="AK6958" s="9"/>
    </row>
    <row r="6959" spans="32:37" x14ac:dyDescent="0.3">
      <c r="AF6959" s="8"/>
      <c r="AG6959" s="8"/>
      <c r="AH6959" s="9"/>
      <c r="AI6959" s="8"/>
      <c r="AJ6959" s="8"/>
      <c r="AK6959" s="9"/>
    </row>
    <row r="6960" spans="32:37" x14ac:dyDescent="0.3">
      <c r="AF6960" s="8"/>
      <c r="AG6960" s="8"/>
      <c r="AH6960" s="9"/>
      <c r="AI6960" s="8"/>
      <c r="AJ6960" s="8"/>
      <c r="AK6960" s="9"/>
    </row>
    <row r="6961" spans="32:37" x14ac:dyDescent="0.3">
      <c r="AF6961" s="8"/>
      <c r="AG6961" s="8"/>
      <c r="AH6961" s="9"/>
      <c r="AI6961" s="8"/>
      <c r="AJ6961" s="8"/>
      <c r="AK6961" s="9"/>
    </row>
    <row r="6962" spans="32:37" x14ac:dyDescent="0.3">
      <c r="AF6962" s="8"/>
      <c r="AG6962" s="8"/>
      <c r="AH6962" s="9"/>
      <c r="AI6962" s="8"/>
      <c r="AJ6962" s="8"/>
      <c r="AK6962" s="9"/>
    </row>
    <row r="6963" spans="32:37" x14ac:dyDescent="0.3">
      <c r="AF6963" s="8"/>
      <c r="AG6963" s="8"/>
      <c r="AH6963" s="9"/>
      <c r="AI6963" s="8"/>
      <c r="AJ6963" s="8"/>
      <c r="AK6963" s="9"/>
    </row>
    <row r="6964" spans="32:37" x14ac:dyDescent="0.3">
      <c r="AF6964" s="8"/>
      <c r="AG6964" s="8"/>
      <c r="AH6964" s="9"/>
      <c r="AI6964" s="8"/>
      <c r="AJ6964" s="8"/>
      <c r="AK6964" s="9"/>
    </row>
    <row r="6965" spans="32:37" x14ac:dyDescent="0.3">
      <c r="AF6965" s="8"/>
      <c r="AG6965" s="8"/>
      <c r="AH6965" s="9"/>
      <c r="AI6965" s="8"/>
      <c r="AJ6965" s="8"/>
      <c r="AK6965" s="9"/>
    </row>
    <row r="6966" spans="32:37" x14ac:dyDescent="0.3">
      <c r="AF6966" s="8"/>
      <c r="AG6966" s="8"/>
      <c r="AH6966" s="9"/>
      <c r="AI6966" s="8"/>
      <c r="AJ6966" s="8"/>
      <c r="AK6966" s="9"/>
    </row>
    <row r="6967" spans="32:37" x14ac:dyDescent="0.3">
      <c r="AF6967" s="8"/>
      <c r="AG6967" s="8"/>
      <c r="AH6967" s="9"/>
      <c r="AI6967" s="8"/>
      <c r="AJ6967" s="8"/>
      <c r="AK6967" s="9"/>
    </row>
    <row r="6968" spans="32:37" x14ac:dyDescent="0.3">
      <c r="AF6968" s="8"/>
      <c r="AG6968" s="8"/>
      <c r="AH6968" s="9"/>
      <c r="AI6968" s="8"/>
      <c r="AJ6968" s="8"/>
      <c r="AK6968" s="9"/>
    </row>
    <row r="6969" spans="32:37" x14ac:dyDescent="0.3">
      <c r="AF6969" s="8"/>
      <c r="AG6969" s="8"/>
      <c r="AH6969" s="9"/>
      <c r="AI6969" s="8"/>
      <c r="AJ6969" s="8"/>
      <c r="AK6969" s="9"/>
    </row>
    <row r="6970" spans="32:37" x14ac:dyDescent="0.3">
      <c r="AF6970" s="8"/>
      <c r="AG6970" s="8"/>
      <c r="AH6970" s="9"/>
      <c r="AI6970" s="8"/>
      <c r="AJ6970" s="8"/>
      <c r="AK6970" s="9"/>
    </row>
    <row r="6971" spans="32:37" x14ac:dyDescent="0.3">
      <c r="AF6971" s="8"/>
      <c r="AG6971" s="8"/>
      <c r="AH6971" s="9"/>
      <c r="AI6971" s="8"/>
      <c r="AJ6971" s="8"/>
      <c r="AK6971" s="9"/>
    </row>
    <row r="6972" spans="32:37" x14ac:dyDescent="0.3">
      <c r="AF6972" s="8"/>
      <c r="AG6972" s="8"/>
      <c r="AH6972" s="9"/>
      <c r="AI6972" s="8"/>
      <c r="AJ6972" s="8"/>
      <c r="AK6972" s="9"/>
    </row>
    <row r="6973" spans="32:37" x14ac:dyDescent="0.3">
      <c r="AF6973" s="8"/>
      <c r="AG6973" s="8"/>
      <c r="AH6973" s="9"/>
      <c r="AI6973" s="8"/>
      <c r="AJ6973" s="8"/>
      <c r="AK6973" s="9"/>
    </row>
    <row r="6974" spans="32:37" x14ac:dyDescent="0.3">
      <c r="AF6974" s="8"/>
      <c r="AG6974" s="8"/>
      <c r="AH6974" s="9"/>
      <c r="AI6974" s="8"/>
      <c r="AJ6974" s="8"/>
      <c r="AK6974" s="9"/>
    </row>
    <row r="6975" spans="32:37" x14ac:dyDescent="0.3">
      <c r="AF6975" s="8"/>
      <c r="AG6975" s="8"/>
      <c r="AH6975" s="9"/>
      <c r="AI6975" s="8"/>
      <c r="AJ6975" s="8"/>
      <c r="AK6975" s="9"/>
    </row>
    <row r="6976" spans="32:37" x14ac:dyDescent="0.3">
      <c r="AF6976" s="8"/>
      <c r="AG6976" s="8"/>
      <c r="AH6976" s="9"/>
      <c r="AI6976" s="8"/>
      <c r="AJ6976" s="8"/>
      <c r="AK6976" s="9"/>
    </row>
    <row r="6977" spans="32:37" x14ac:dyDescent="0.3">
      <c r="AF6977" s="8"/>
      <c r="AG6977" s="8"/>
      <c r="AH6977" s="9"/>
      <c r="AI6977" s="8"/>
      <c r="AJ6977" s="8"/>
      <c r="AK6977" s="9"/>
    </row>
    <row r="6978" spans="32:37" x14ac:dyDescent="0.3">
      <c r="AF6978" s="8"/>
      <c r="AG6978" s="8"/>
      <c r="AH6978" s="9"/>
      <c r="AI6978" s="8"/>
      <c r="AJ6978" s="8"/>
      <c r="AK6978" s="9"/>
    </row>
    <row r="6979" spans="32:37" x14ac:dyDescent="0.3">
      <c r="AF6979" s="8"/>
      <c r="AG6979" s="8"/>
      <c r="AH6979" s="9"/>
      <c r="AI6979" s="8"/>
      <c r="AJ6979" s="8"/>
      <c r="AK6979" s="9"/>
    </row>
    <row r="6980" spans="32:37" x14ac:dyDescent="0.3">
      <c r="AF6980" s="8"/>
      <c r="AG6980" s="8"/>
      <c r="AH6980" s="9"/>
      <c r="AI6980" s="8"/>
      <c r="AJ6980" s="8"/>
      <c r="AK6980" s="9"/>
    </row>
    <row r="6981" spans="32:37" x14ac:dyDescent="0.3">
      <c r="AF6981" s="8"/>
      <c r="AG6981" s="8"/>
      <c r="AH6981" s="9"/>
      <c r="AI6981" s="8"/>
      <c r="AJ6981" s="8"/>
      <c r="AK6981" s="9"/>
    </row>
    <row r="6982" spans="32:37" x14ac:dyDescent="0.3">
      <c r="AF6982" s="8"/>
      <c r="AG6982" s="8"/>
      <c r="AH6982" s="9"/>
      <c r="AI6982" s="8"/>
      <c r="AJ6982" s="8"/>
      <c r="AK6982" s="9"/>
    </row>
    <row r="6983" spans="32:37" x14ac:dyDescent="0.3">
      <c r="AF6983" s="8"/>
      <c r="AG6983" s="8"/>
      <c r="AH6983" s="9"/>
      <c r="AI6983" s="8"/>
      <c r="AJ6983" s="8"/>
      <c r="AK6983" s="9"/>
    </row>
    <row r="6984" spans="32:37" x14ac:dyDescent="0.3">
      <c r="AF6984" s="8"/>
      <c r="AG6984" s="8"/>
      <c r="AH6984" s="9"/>
      <c r="AI6984" s="8"/>
      <c r="AJ6984" s="8"/>
      <c r="AK6984" s="9"/>
    </row>
    <row r="6985" spans="32:37" x14ac:dyDescent="0.3">
      <c r="AF6985" s="8"/>
      <c r="AG6985" s="8"/>
      <c r="AH6985" s="9"/>
      <c r="AI6985" s="8"/>
      <c r="AJ6985" s="8"/>
      <c r="AK6985" s="9"/>
    </row>
    <row r="6986" spans="32:37" x14ac:dyDescent="0.3">
      <c r="AF6986" s="8"/>
      <c r="AG6986" s="8"/>
      <c r="AH6986" s="9"/>
      <c r="AI6986" s="8"/>
      <c r="AJ6986" s="8"/>
      <c r="AK6986" s="9"/>
    </row>
    <row r="6987" spans="32:37" x14ac:dyDescent="0.3">
      <c r="AF6987" s="8"/>
      <c r="AG6987" s="8"/>
      <c r="AH6987" s="9"/>
      <c r="AI6987" s="8"/>
      <c r="AJ6987" s="8"/>
      <c r="AK6987" s="9"/>
    </row>
    <row r="6988" spans="32:37" x14ac:dyDescent="0.3">
      <c r="AF6988" s="8"/>
      <c r="AG6988" s="8"/>
      <c r="AH6988" s="9"/>
      <c r="AI6988" s="8"/>
      <c r="AJ6988" s="8"/>
      <c r="AK6988" s="9"/>
    </row>
    <row r="6989" spans="32:37" x14ac:dyDescent="0.3">
      <c r="AF6989" s="8"/>
      <c r="AG6989" s="8"/>
      <c r="AH6989" s="9"/>
      <c r="AI6989" s="8"/>
      <c r="AJ6989" s="8"/>
      <c r="AK6989" s="9"/>
    </row>
    <row r="6990" spans="32:37" x14ac:dyDescent="0.3">
      <c r="AF6990" s="8"/>
      <c r="AG6990" s="8"/>
      <c r="AH6990" s="9"/>
      <c r="AI6990" s="8"/>
      <c r="AJ6990" s="8"/>
      <c r="AK6990" s="9"/>
    </row>
    <row r="6991" spans="32:37" x14ac:dyDescent="0.3">
      <c r="AF6991" s="8"/>
      <c r="AG6991" s="8"/>
      <c r="AH6991" s="9"/>
      <c r="AI6991" s="8"/>
      <c r="AJ6991" s="8"/>
      <c r="AK6991" s="9"/>
    </row>
    <row r="6992" spans="32:37" x14ac:dyDescent="0.3">
      <c r="AF6992" s="8"/>
      <c r="AG6992" s="8"/>
      <c r="AH6992" s="9"/>
      <c r="AI6992" s="8"/>
      <c r="AJ6992" s="8"/>
      <c r="AK6992" s="9"/>
    </row>
    <row r="6993" spans="32:37" x14ac:dyDescent="0.3">
      <c r="AF6993" s="8"/>
      <c r="AG6993" s="8"/>
      <c r="AH6993" s="9"/>
      <c r="AI6993" s="8"/>
      <c r="AJ6993" s="8"/>
      <c r="AK6993" s="9"/>
    </row>
    <row r="6994" spans="32:37" x14ac:dyDescent="0.3">
      <c r="AF6994" s="8"/>
      <c r="AG6994" s="8"/>
      <c r="AH6994" s="9"/>
      <c r="AI6994" s="8"/>
      <c r="AJ6994" s="8"/>
      <c r="AK6994" s="9"/>
    </row>
    <row r="6995" spans="32:37" x14ac:dyDescent="0.3">
      <c r="AF6995" s="8"/>
      <c r="AG6995" s="8"/>
      <c r="AH6995" s="9"/>
      <c r="AI6995" s="8"/>
      <c r="AJ6995" s="8"/>
      <c r="AK6995" s="9"/>
    </row>
    <row r="6996" spans="32:37" x14ac:dyDescent="0.3">
      <c r="AF6996" s="8"/>
      <c r="AG6996" s="8"/>
      <c r="AH6996" s="9"/>
      <c r="AI6996" s="8"/>
      <c r="AJ6996" s="8"/>
      <c r="AK6996" s="9"/>
    </row>
    <row r="6997" spans="32:37" x14ac:dyDescent="0.3">
      <c r="AF6997" s="8"/>
      <c r="AG6997" s="8"/>
      <c r="AH6997" s="9"/>
      <c r="AI6997" s="8"/>
      <c r="AJ6997" s="8"/>
      <c r="AK6997" s="9"/>
    </row>
    <row r="6998" spans="32:37" x14ac:dyDescent="0.3">
      <c r="AF6998" s="8"/>
      <c r="AG6998" s="8"/>
      <c r="AH6998" s="9"/>
      <c r="AI6998" s="8"/>
      <c r="AJ6998" s="8"/>
      <c r="AK6998" s="9"/>
    </row>
    <row r="6999" spans="32:37" x14ac:dyDescent="0.3">
      <c r="AF6999" s="8"/>
      <c r="AG6999" s="8"/>
      <c r="AH6999" s="9"/>
      <c r="AI6999" s="8"/>
      <c r="AJ6999" s="8"/>
      <c r="AK6999" s="9"/>
    </row>
    <row r="7000" spans="32:37" x14ac:dyDescent="0.3">
      <c r="AF7000" s="8"/>
      <c r="AG7000" s="8"/>
      <c r="AH7000" s="9"/>
      <c r="AI7000" s="8"/>
      <c r="AJ7000" s="8"/>
      <c r="AK7000" s="9"/>
    </row>
    <row r="7001" spans="32:37" x14ac:dyDescent="0.3">
      <c r="AF7001" s="8"/>
      <c r="AG7001" s="8"/>
      <c r="AH7001" s="9"/>
      <c r="AI7001" s="8"/>
      <c r="AJ7001" s="8"/>
      <c r="AK7001" s="9"/>
    </row>
    <row r="7002" spans="32:37" x14ac:dyDescent="0.3">
      <c r="AF7002" s="8"/>
      <c r="AG7002" s="8"/>
      <c r="AH7002" s="9"/>
      <c r="AI7002" s="8"/>
      <c r="AJ7002" s="8"/>
      <c r="AK7002" s="9"/>
    </row>
    <row r="7003" spans="32:37" x14ac:dyDescent="0.3">
      <c r="AF7003" s="8"/>
      <c r="AG7003" s="8"/>
      <c r="AH7003" s="9"/>
      <c r="AI7003" s="8"/>
      <c r="AJ7003" s="8"/>
      <c r="AK7003" s="9"/>
    </row>
    <row r="7004" spans="32:37" x14ac:dyDescent="0.3">
      <c r="AF7004" s="8"/>
      <c r="AG7004" s="8"/>
      <c r="AH7004" s="9"/>
      <c r="AI7004" s="8"/>
      <c r="AJ7004" s="8"/>
      <c r="AK7004" s="9"/>
    </row>
    <row r="7005" spans="32:37" x14ac:dyDescent="0.3">
      <c r="AF7005" s="8"/>
      <c r="AG7005" s="8"/>
      <c r="AH7005" s="9"/>
      <c r="AI7005" s="8"/>
      <c r="AJ7005" s="8"/>
      <c r="AK7005" s="9"/>
    </row>
    <row r="7006" spans="32:37" x14ac:dyDescent="0.3">
      <c r="AF7006" s="8"/>
      <c r="AG7006" s="8"/>
      <c r="AH7006" s="9"/>
      <c r="AI7006" s="8"/>
      <c r="AJ7006" s="8"/>
      <c r="AK7006" s="9"/>
    </row>
    <row r="7007" spans="32:37" x14ac:dyDescent="0.3">
      <c r="AF7007" s="8"/>
      <c r="AG7007" s="8"/>
      <c r="AH7007" s="9"/>
      <c r="AI7007" s="8"/>
      <c r="AJ7007" s="8"/>
      <c r="AK7007" s="9"/>
    </row>
    <row r="7008" spans="32:37" x14ac:dyDescent="0.3">
      <c r="AF7008" s="8"/>
      <c r="AG7008" s="8"/>
      <c r="AH7008" s="9"/>
      <c r="AI7008" s="8"/>
      <c r="AJ7008" s="8"/>
      <c r="AK7008" s="9"/>
    </row>
    <row r="7009" spans="32:37" x14ac:dyDescent="0.3">
      <c r="AF7009" s="8"/>
      <c r="AG7009" s="8"/>
      <c r="AH7009" s="9"/>
      <c r="AI7009" s="8"/>
      <c r="AJ7009" s="8"/>
      <c r="AK7009" s="9"/>
    </row>
    <row r="7010" spans="32:37" x14ac:dyDescent="0.3">
      <c r="AF7010" s="8"/>
      <c r="AG7010" s="8"/>
      <c r="AH7010" s="9"/>
      <c r="AI7010" s="8"/>
      <c r="AJ7010" s="8"/>
      <c r="AK7010" s="9"/>
    </row>
    <row r="7011" spans="32:37" x14ac:dyDescent="0.3">
      <c r="AF7011" s="8"/>
      <c r="AG7011" s="8"/>
      <c r="AH7011" s="9"/>
      <c r="AI7011" s="8"/>
      <c r="AJ7011" s="8"/>
      <c r="AK7011" s="9"/>
    </row>
    <row r="7012" spans="32:37" x14ac:dyDescent="0.3">
      <c r="AF7012" s="8"/>
      <c r="AG7012" s="8"/>
      <c r="AH7012" s="9"/>
      <c r="AI7012" s="8"/>
      <c r="AJ7012" s="8"/>
      <c r="AK7012" s="9"/>
    </row>
    <row r="7013" spans="32:37" x14ac:dyDescent="0.3">
      <c r="AF7013" s="8"/>
      <c r="AG7013" s="8"/>
      <c r="AH7013" s="9"/>
      <c r="AI7013" s="8"/>
      <c r="AJ7013" s="8"/>
      <c r="AK7013" s="9"/>
    </row>
    <row r="7014" spans="32:37" x14ac:dyDescent="0.3">
      <c r="AF7014" s="8"/>
      <c r="AG7014" s="8"/>
      <c r="AH7014" s="9"/>
      <c r="AI7014" s="8"/>
      <c r="AJ7014" s="8"/>
      <c r="AK7014" s="9"/>
    </row>
    <row r="7015" spans="32:37" x14ac:dyDescent="0.3">
      <c r="AF7015" s="8"/>
      <c r="AG7015" s="8"/>
      <c r="AH7015" s="9"/>
      <c r="AI7015" s="8"/>
      <c r="AJ7015" s="8"/>
      <c r="AK7015" s="9"/>
    </row>
    <row r="7016" spans="32:37" x14ac:dyDescent="0.3">
      <c r="AF7016" s="8"/>
      <c r="AG7016" s="8"/>
      <c r="AH7016" s="9"/>
      <c r="AI7016" s="8"/>
      <c r="AJ7016" s="8"/>
      <c r="AK7016" s="9"/>
    </row>
    <row r="7017" spans="32:37" x14ac:dyDescent="0.3">
      <c r="AF7017" s="8"/>
      <c r="AG7017" s="8"/>
      <c r="AH7017" s="9"/>
      <c r="AI7017" s="8"/>
      <c r="AJ7017" s="8"/>
      <c r="AK7017" s="9"/>
    </row>
    <row r="7018" spans="32:37" x14ac:dyDescent="0.3">
      <c r="AF7018" s="8"/>
      <c r="AG7018" s="8"/>
      <c r="AH7018" s="9"/>
      <c r="AI7018" s="8"/>
      <c r="AJ7018" s="8"/>
      <c r="AK7018" s="9"/>
    </row>
    <row r="7019" spans="32:37" x14ac:dyDescent="0.3">
      <c r="AF7019" s="8"/>
      <c r="AG7019" s="8"/>
      <c r="AH7019" s="9"/>
      <c r="AI7019" s="8"/>
      <c r="AJ7019" s="8"/>
      <c r="AK7019" s="9"/>
    </row>
    <row r="7020" spans="32:37" x14ac:dyDescent="0.3">
      <c r="AF7020" s="8"/>
      <c r="AG7020" s="8"/>
      <c r="AH7020" s="9"/>
      <c r="AI7020" s="8"/>
      <c r="AJ7020" s="8"/>
      <c r="AK7020" s="9"/>
    </row>
    <row r="7021" spans="32:37" x14ac:dyDescent="0.3">
      <c r="AF7021" s="8"/>
      <c r="AG7021" s="8"/>
      <c r="AH7021" s="9"/>
      <c r="AI7021" s="8"/>
      <c r="AJ7021" s="8"/>
      <c r="AK7021" s="9"/>
    </row>
    <row r="7022" spans="32:37" x14ac:dyDescent="0.3">
      <c r="AF7022" s="8"/>
      <c r="AG7022" s="8"/>
      <c r="AH7022" s="9"/>
      <c r="AI7022" s="8"/>
      <c r="AJ7022" s="8"/>
      <c r="AK7022" s="9"/>
    </row>
    <row r="7023" spans="32:37" x14ac:dyDescent="0.3">
      <c r="AF7023" s="8"/>
      <c r="AG7023" s="8"/>
      <c r="AH7023" s="9"/>
      <c r="AI7023" s="8"/>
      <c r="AJ7023" s="8"/>
      <c r="AK7023" s="9"/>
    </row>
    <row r="7024" spans="32:37" x14ac:dyDescent="0.3">
      <c r="AF7024" s="8"/>
      <c r="AG7024" s="8"/>
      <c r="AH7024" s="9"/>
      <c r="AI7024" s="8"/>
      <c r="AJ7024" s="8"/>
      <c r="AK7024" s="9"/>
    </row>
    <row r="7025" spans="32:37" x14ac:dyDescent="0.3">
      <c r="AF7025" s="8"/>
      <c r="AG7025" s="8"/>
      <c r="AH7025" s="9"/>
      <c r="AI7025" s="8"/>
      <c r="AJ7025" s="8"/>
      <c r="AK7025" s="9"/>
    </row>
    <row r="7026" spans="32:37" x14ac:dyDescent="0.3">
      <c r="AF7026" s="8"/>
      <c r="AG7026" s="8"/>
      <c r="AH7026" s="9"/>
      <c r="AI7026" s="8"/>
      <c r="AJ7026" s="8"/>
      <c r="AK7026" s="9"/>
    </row>
    <row r="7027" spans="32:37" x14ac:dyDescent="0.3">
      <c r="AF7027" s="8"/>
      <c r="AG7027" s="8"/>
      <c r="AH7027" s="9"/>
      <c r="AI7027" s="8"/>
      <c r="AJ7027" s="8"/>
      <c r="AK7027" s="9"/>
    </row>
    <row r="7028" spans="32:37" x14ac:dyDescent="0.3">
      <c r="AF7028" s="8"/>
      <c r="AG7028" s="8"/>
      <c r="AH7028" s="9"/>
      <c r="AI7028" s="8"/>
      <c r="AJ7028" s="8"/>
      <c r="AK7028" s="9"/>
    </row>
    <row r="7029" spans="32:37" x14ac:dyDescent="0.3">
      <c r="AF7029" s="8"/>
      <c r="AG7029" s="8"/>
      <c r="AH7029" s="9"/>
      <c r="AI7029" s="8"/>
      <c r="AJ7029" s="8"/>
      <c r="AK7029" s="9"/>
    </row>
    <row r="7030" spans="32:37" x14ac:dyDescent="0.3">
      <c r="AF7030" s="8"/>
      <c r="AG7030" s="8"/>
      <c r="AH7030" s="9"/>
      <c r="AI7030" s="8"/>
      <c r="AJ7030" s="8"/>
      <c r="AK7030" s="9"/>
    </row>
    <row r="7031" spans="32:37" x14ac:dyDescent="0.3">
      <c r="AF7031" s="8"/>
      <c r="AG7031" s="8"/>
      <c r="AH7031" s="9"/>
      <c r="AI7031" s="8"/>
      <c r="AJ7031" s="8"/>
      <c r="AK7031" s="9"/>
    </row>
    <row r="7032" spans="32:37" x14ac:dyDescent="0.3">
      <c r="AF7032" s="8"/>
      <c r="AG7032" s="8"/>
      <c r="AH7032" s="9"/>
      <c r="AI7032" s="8"/>
      <c r="AJ7032" s="8"/>
      <c r="AK7032" s="9"/>
    </row>
    <row r="7033" spans="32:37" x14ac:dyDescent="0.3">
      <c r="AF7033" s="8"/>
      <c r="AG7033" s="8"/>
      <c r="AH7033" s="9"/>
      <c r="AI7033" s="8"/>
      <c r="AJ7033" s="8"/>
      <c r="AK7033" s="9"/>
    </row>
    <row r="7034" spans="32:37" x14ac:dyDescent="0.3">
      <c r="AF7034" s="8"/>
      <c r="AG7034" s="8"/>
      <c r="AH7034" s="9"/>
      <c r="AI7034" s="8"/>
      <c r="AJ7034" s="8"/>
      <c r="AK7034" s="9"/>
    </row>
    <row r="7035" spans="32:37" x14ac:dyDescent="0.3">
      <c r="AF7035" s="8"/>
      <c r="AG7035" s="8"/>
      <c r="AH7035" s="9"/>
      <c r="AI7035" s="8"/>
      <c r="AJ7035" s="8"/>
      <c r="AK7035" s="9"/>
    </row>
    <row r="7036" spans="32:37" x14ac:dyDescent="0.3">
      <c r="AF7036" s="8"/>
      <c r="AG7036" s="8"/>
      <c r="AH7036" s="9"/>
      <c r="AI7036" s="8"/>
      <c r="AJ7036" s="8"/>
      <c r="AK7036" s="9"/>
    </row>
    <row r="7037" spans="32:37" x14ac:dyDescent="0.3">
      <c r="AF7037" s="8"/>
      <c r="AG7037" s="8"/>
      <c r="AH7037" s="9"/>
      <c r="AI7037" s="8"/>
      <c r="AJ7037" s="8"/>
      <c r="AK7037" s="9"/>
    </row>
    <row r="7038" spans="32:37" x14ac:dyDescent="0.3">
      <c r="AF7038" s="8"/>
      <c r="AG7038" s="8"/>
      <c r="AH7038" s="9"/>
      <c r="AI7038" s="8"/>
      <c r="AJ7038" s="8"/>
      <c r="AK7038" s="9"/>
    </row>
    <row r="7039" spans="32:37" x14ac:dyDescent="0.3">
      <c r="AF7039" s="8"/>
      <c r="AG7039" s="8"/>
      <c r="AH7039" s="9"/>
      <c r="AI7039" s="8"/>
      <c r="AJ7039" s="8"/>
      <c r="AK7039" s="9"/>
    </row>
    <row r="7040" spans="32:37" x14ac:dyDescent="0.3">
      <c r="AF7040" s="8"/>
      <c r="AG7040" s="8"/>
      <c r="AH7040" s="9"/>
      <c r="AI7040" s="8"/>
      <c r="AJ7040" s="8"/>
      <c r="AK7040" s="9"/>
    </row>
    <row r="7041" spans="32:37" x14ac:dyDescent="0.3">
      <c r="AF7041" s="8"/>
      <c r="AG7041" s="8"/>
      <c r="AH7041" s="9"/>
      <c r="AI7041" s="8"/>
      <c r="AJ7041" s="8"/>
      <c r="AK7041" s="9"/>
    </row>
    <row r="7042" spans="32:37" x14ac:dyDescent="0.3">
      <c r="AF7042" s="8"/>
      <c r="AG7042" s="8"/>
      <c r="AH7042" s="9"/>
      <c r="AI7042" s="8"/>
      <c r="AJ7042" s="8"/>
      <c r="AK7042" s="9"/>
    </row>
    <row r="7043" spans="32:37" x14ac:dyDescent="0.3">
      <c r="AF7043" s="8"/>
      <c r="AG7043" s="8"/>
      <c r="AH7043" s="9"/>
      <c r="AI7043" s="8"/>
      <c r="AJ7043" s="8"/>
      <c r="AK7043" s="9"/>
    </row>
    <row r="7044" spans="32:37" x14ac:dyDescent="0.3">
      <c r="AF7044" s="8"/>
      <c r="AG7044" s="8"/>
      <c r="AH7044" s="9"/>
      <c r="AI7044" s="8"/>
      <c r="AJ7044" s="8"/>
      <c r="AK7044" s="9"/>
    </row>
    <row r="7045" spans="32:37" x14ac:dyDescent="0.3">
      <c r="AF7045" s="8"/>
      <c r="AG7045" s="8"/>
      <c r="AH7045" s="9"/>
      <c r="AI7045" s="8"/>
      <c r="AJ7045" s="8"/>
      <c r="AK7045" s="9"/>
    </row>
    <row r="7046" spans="32:37" x14ac:dyDescent="0.3">
      <c r="AF7046" s="8"/>
      <c r="AG7046" s="8"/>
      <c r="AH7046" s="9"/>
      <c r="AI7046" s="8"/>
      <c r="AJ7046" s="8"/>
      <c r="AK7046" s="9"/>
    </row>
    <row r="7047" spans="32:37" x14ac:dyDescent="0.3">
      <c r="AF7047" s="8"/>
      <c r="AG7047" s="8"/>
      <c r="AH7047" s="9"/>
      <c r="AI7047" s="8"/>
      <c r="AJ7047" s="8"/>
      <c r="AK7047" s="9"/>
    </row>
    <row r="7048" spans="32:37" x14ac:dyDescent="0.3">
      <c r="AF7048" s="8"/>
      <c r="AG7048" s="8"/>
      <c r="AH7048" s="9"/>
      <c r="AI7048" s="8"/>
      <c r="AJ7048" s="8"/>
      <c r="AK7048" s="9"/>
    </row>
    <row r="7049" spans="32:37" x14ac:dyDescent="0.3">
      <c r="AF7049" s="8"/>
      <c r="AG7049" s="8"/>
      <c r="AH7049" s="9"/>
      <c r="AI7049" s="8"/>
      <c r="AJ7049" s="8"/>
      <c r="AK7049" s="9"/>
    </row>
    <row r="7050" spans="32:37" x14ac:dyDescent="0.3">
      <c r="AF7050" s="8"/>
      <c r="AG7050" s="8"/>
      <c r="AH7050" s="9"/>
      <c r="AI7050" s="8"/>
      <c r="AJ7050" s="8"/>
      <c r="AK7050" s="9"/>
    </row>
    <row r="7051" spans="32:37" x14ac:dyDescent="0.3">
      <c r="AF7051" s="8"/>
      <c r="AG7051" s="8"/>
      <c r="AH7051" s="9"/>
      <c r="AI7051" s="8"/>
      <c r="AJ7051" s="8"/>
      <c r="AK7051" s="9"/>
    </row>
    <row r="7052" spans="32:37" x14ac:dyDescent="0.3">
      <c r="AF7052" s="8"/>
      <c r="AG7052" s="8"/>
      <c r="AH7052" s="9"/>
      <c r="AI7052" s="8"/>
      <c r="AJ7052" s="8"/>
      <c r="AK7052" s="9"/>
    </row>
    <row r="7053" spans="32:37" x14ac:dyDescent="0.3">
      <c r="AF7053" s="8"/>
      <c r="AG7053" s="8"/>
      <c r="AH7053" s="9"/>
      <c r="AI7053" s="8"/>
      <c r="AJ7053" s="8"/>
      <c r="AK7053" s="9"/>
    </row>
    <row r="7054" spans="32:37" x14ac:dyDescent="0.3">
      <c r="AF7054" s="8"/>
      <c r="AG7054" s="8"/>
      <c r="AH7054" s="9"/>
      <c r="AI7054" s="8"/>
      <c r="AJ7054" s="8"/>
      <c r="AK7054" s="9"/>
    </row>
    <row r="7055" spans="32:37" x14ac:dyDescent="0.3">
      <c r="AF7055" s="8"/>
      <c r="AG7055" s="8"/>
      <c r="AH7055" s="9"/>
      <c r="AI7055" s="8"/>
      <c r="AJ7055" s="8"/>
      <c r="AK7055" s="9"/>
    </row>
    <row r="7056" spans="32:37" x14ac:dyDescent="0.3">
      <c r="AF7056" s="8"/>
      <c r="AG7056" s="8"/>
      <c r="AH7056" s="9"/>
      <c r="AI7056" s="8"/>
      <c r="AJ7056" s="8"/>
      <c r="AK7056" s="9"/>
    </row>
    <row r="7057" spans="32:37" x14ac:dyDescent="0.3">
      <c r="AF7057" s="8"/>
      <c r="AG7057" s="8"/>
      <c r="AH7057" s="9"/>
      <c r="AI7057" s="8"/>
      <c r="AJ7057" s="8"/>
      <c r="AK7057" s="9"/>
    </row>
    <row r="7058" spans="32:37" x14ac:dyDescent="0.3">
      <c r="AF7058" s="8"/>
      <c r="AG7058" s="8"/>
      <c r="AH7058" s="9"/>
      <c r="AI7058" s="8"/>
      <c r="AJ7058" s="8"/>
      <c r="AK7058" s="9"/>
    </row>
    <row r="7059" spans="32:37" x14ac:dyDescent="0.3">
      <c r="AF7059" s="8"/>
      <c r="AG7059" s="8"/>
      <c r="AH7059" s="9"/>
      <c r="AI7059" s="8"/>
      <c r="AJ7059" s="8"/>
      <c r="AK7059" s="9"/>
    </row>
    <row r="7060" spans="32:37" x14ac:dyDescent="0.3">
      <c r="AF7060" s="8"/>
      <c r="AG7060" s="8"/>
      <c r="AH7060" s="9"/>
      <c r="AI7060" s="8"/>
      <c r="AJ7060" s="8"/>
      <c r="AK7060" s="9"/>
    </row>
    <row r="7061" spans="32:37" x14ac:dyDescent="0.3">
      <c r="AF7061" s="8"/>
      <c r="AG7061" s="8"/>
      <c r="AH7061" s="9"/>
      <c r="AI7061" s="8"/>
      <c r="AJ7061" s="8"/>
      <c r="AK7061" s="9"/>
    </row>
    <row r="7062" spans="32:37" x14ac:dyDescent="0.3">
      <c r="AF7062" s="8"/>
      <c r="AG7062" s="8"/>
      <c r="AH7062" s="9"/>
      <c r="AI7062" s="8"/>
      <c r="AJ7062" s="8"/>
      <c r="AK7062" s="9"/>
    </row>
    <row r="7063" spans="32:37" x14ac:dyDescent="0.3">
      <c r="AF7063" s="8"/>
      <c r="AG7063" s="8"/>
      <c r="AH7063" s="9"/>
      <c r="AI7063" s="8"/>
      <c r="AJ7063" s="8"/>
      <c r="AK7063" s="9"/>
    </row>
    <row r="7064" spans="32:37" x14ac:dyDescent="0.3">
      <c r="AF7064" s="8"/>
      <c r="AG7064" s="8"/>
      <c r="AH7064" s="9"/>
      <c r="AI7064" s="8"/>
      <c r="AJ7064" s="8"/>
      <c r="AK7064" s="9"/>
    </row>
    <row r="7065" spans="32:37" x14ac:dyDescent="0.3">
      <c r="AF7065" s="8"/>
      <c r="AG7065" s="8"/>
      <c r="AH7065" s="9"/>
      <c r="AI7065" s="8"/>
      <c r="AJ7065" s="8"/>
      <c r="AK7065" s="9"/>
    </row>
    <row r="7066" spans="32:37" x14ac:dyDescent="0.3">
      <c r="AF7066" s="8"/>
      <c r="AG7066" s="8"/>
      <c r="AH7066" s="9"/>
      <c r="AI7066" s="8"/>
      <c r="AJ7066" s="8"/>
      <c r="AK7066" s="9"/>
    </row>
    <row r="7067" spans="32:37" x14ac:dyDescent="0.3">
      <c r="AF7067" s="8"/>
      <c r="AG7067" s="8"/>
      <c r="AH7067" s="9"/>
      <c r="AI7067" s="8"/>
      <c r="AJ7067" s="8"/>
      <c r="AK7067" s="9"/>
    </row>
    <row r="7068" spans="32:37" x14ac:dyDescent="0.3">
      <c r="AF7068" s="8"/>
      <c r="AG7068" s="8"/>
      <c r="AH7068" s="9"/>
      <c r="AI7068" s="8"/>
      <c r="AJ7068" s="8"/>
      <c r="AK7068" s="9"/>
    </row>
    <row r="7069" spans="32:37" x14ac:dyDescent="0.3">
      <c r="AF7069" s="8"/>
      <c r="AG7069" s="8"/>
      <c r="AH7069" s="9"/>
      <c r="AI7069" s="8"/>
      <c r="AJ7069" s="8"/>
      <c r="AK7069" s="9"/>
    </row>
    <row r="7070" spans="32:37" x14ac:dyDescent="0.3">
      <c r="AF7070" s="8"/>
      <c r="AG7070" s="8"/>
      <c r="AH7070" s="9"/>
      <c r="AI7070" s="8"/>
      <c r="AJ7070" s="8"/>
      <c r="AK7070" s="9"/>
    </row>
    <row r="7071" spans="32:37" x14ac:dyDescent="0.3">
      <c r="AF7071" s="8"/>
      <c r="AG7071" s="8"/>
      <c r="AH7071" s="9"/>
      <c r="AI7071" s="8"/>
      <c r="AJ7071" s="8"/>
      <c r="AK7071" s="9"/>
    </row>
    <row r="7072" spans="32:37" x14ac:dyDescent="0.3">
      <c r="AF7072" s="8"/>
      <c r="AG7072" s="8"/>
      <c r="AH7072" s="9"/>
      <c r="AI7072" s="8"/>
      <c r="AJ7072" s="8"/>
      <c r="AK7072" s="9"/>
    </row>
    <row r="7073" spans="32:37" x14ac:dyDescent="0.3">
      <c r="AF7073" s="8"/>
      <c r="AG7073" s="8"/>
      <c r="AH7073" s="9"/>
      <c r="AI7073" s="8"/>
      <c r="AJ7073" s="8"/>
      <c r="AK7073" s="9"/>
    </row>
    <row r="7074" spans="32:37" x14ac:dyDescent="0.3">
      <c r="AF7074" s="8"/>
      <c r="AG7074" s="8"/>
      <c r="AH7074" s="9"/>
      <c r="AI7074" s="8"/>
      <c r="AJ7074" s="8"/>
      <c r="AK7074" s="9"/>
    </row>
    <row r="7075" spans="32:37" x14ac:dyDescent="0.3">
      <c r="AF7075" s="8"/>
      <c r="AG7075" s="8"/>
      <c r="AH7075" s="9"/>
      <c r="AI7075" s="8"/>
      <c r="AJ7075" s="8"/>
      <c r="AK7075" s="9"/>
    </row>
    <row r="7076" spans="32:37" x14ac:dyDescent="0.3">
      <c r="AF7076" s="8"/>
      <c r="AG7076" s="8"/>
      <c r="AH7076" s="9"/>
      <c r="AI7076" s="8"/>
      <c r="AJ7076" s="8"/>
      <c r="AK7076" s="9"/>
    </row>
    <row r="7077" spans="32:37" x14ac:dyDescent="0.3">
      <c r="AF7077" s="8"/>
      <c r="AG7077" s="8"/>
      <c r="AH7077" s="9"/>
      <c r="AI7077" s="8"/>
      <c r="AJ7077" s="8"/>
      <c r="AK7077" s="9"/>
    </row>
    <row r="7078" spans="32:37" x14ac:dyDescent="0.3">
      <c r="AF7078" s="8"/>
      <c r="AG7078" s="8"/>
      <c r="AH7078" s="9"/>
      <c r="AI7078" s="8"/>
      <c r="AJ7078" s="8"/>
      <c r="AK7078" s="9"/>
    </row>
    <row r="7079" spans="32:37" x14ac:dyDescent="0.3">
      <c r="AF7079" s="8"/>
      <c r="AG7079" s="8"/>
      <c r="AH7079" s="9"/>
      <c r="AI7079" s="8"/>
      <c r="AJ7079" s="8"/>
      <c r="AK7079" s="9"/>
    </row>
    <row r="7080" spans="32:37" x14ac:dyDescent="0.3">
      <c r="AF7080" s="8"/>
      <c r="AG7080" s="8"/>
      <c r="AH7080" s="9"/>
      <c r="AI7080" s="8"/>
      <c r="AJ7080" s="8"/>
      <c r="AK7080" s="9"/>
    </row>
    <row r="7081" spans="32:37" x14ac:dyDescent="0.3">
      <c r="AF7081" s="8"/>
      <c r="AG7081" s="8"/>
      <c r="AH7081" s="9"/>
      <c r="AI7081" s="8"/>
      <c r="AJ7081" s="8"/>
      <c r="AK7081" s="9"/>
    </row>
    <row r="7082" spans="32:37" x14ac:dyDescent="0.3">
      <c r="AF7082" s="8"/>
      <c r="AG7082" s="8"/>
      <c r="AH7082" s="9"/>
      <c r="AI7082" s="8"/>
      <c r="AJ7082" s="8"/>
      <c r="AK7082" s="9"/>
    </row>
    <row r="7083" spans="32:37" x14ac:dyDescent="0.3">
      <c r="AF7083" s="8"/>
      <c r="AG7083" s="8"/>
      <c r="AH7083" s="9"/>
      <c r="AI7083" s="8"/>
      <c r="AJ7083" s="8"/>
      <c r="AK7083" s="9"/>
    </row>
    <row r="7084" spans="32:37" x14ac:dyDescent="0.3">
      <c r="AF7084" s="8"/>
      <c r="AG7084" s="8"/>
      <c r="AH7084" s="9"/>
      <c r="AI7084" s="8"/>
      <c r="AJ7084" s="8"/>
      <c r="AK7084" s="9"/>
    </row>
    <row r="7085" spans="32:37" x14ac:dyDescent="0.3">
      <c r="AF7085" s="8"/>
      <c r="AG7085" s="8"/>
      <c r="AH7085" s="9"/>
      <c r="AI7085" s="8"/>
      <c r="AJ7085" s="8"/>
      <c r="AK7085" s="9"/>
    </row>
    <row r="7086" spans="32:37" x14ac:dyDescent="0.3">
      <c r="AF7086" s="8"/>
      <c r="AG7086" s="8"/>
      <c r="AH7086" s="9"/>
      <c r="AI7086" s="8"/>
      <c r="AJ7086" s="8"/>
      <c r="AK7086" s="9"/>
    </row>
    <row r="7087" spans="32:37" x14ac:dyDescent="0.3">
      <c r="AF7087" s="8"/>
      <c r="AG7087" s="8"/>
      <c r="AH7087" s="9"/>
      <c r="AI7087" s="8"/>
      <c r="AJ7087" s="8"/>
      <c r="AK7087" s="9"/>
    </row>
    <row r="7088" spans="32:37" x14ac:dyDescent="0.3">
      <c r="AF7088" s="8"/>
      <c r="AG7088" s="8"/>
      <c r="AH7088" s="9"/>
      <c r="AI7088" s="8"/>
      <c r="AJ7088" s="8"/>
      <c r="AK7088" s="9"/>
    </row>
    <row r="7089" spans="32:37" x14ac:dyDescent="0.3">
      <c r="AF7089" s="8"/>
      <c r="AG7089" s="8"/>
      <c r="AH7089" s="9"/>
      <c r="AI7089" s="8"/>
      <c r="AJ7089" s="8"/>
      <c r="AK7089" s="9"/>
    </row>
    <row r="7090" spans="32:37" x14ac:dyDescent="0.3">
      <c r="AF7090" s="8"/>
      <c r="AG7090" s="8"/>
      <c r="AH7090" s="9"/>
      <c r="AI7090" s="8"/>
      <c r="AJ7090" s="8"/>
      <c r="AK7090" s="9"/>
    </row>
    <row r="7091" spans="32:37" x14ac:dyDescent="0.3">
      <c r="AF7091" s="8"/>
      <c r="AG7091" s="8"/>
      <c r="AH7091" s="9"/>
      <c r="AI7091" s="8"/>
      <c r="AJ7091" s="8"/>
      <c r="AK7091" s="9"/>
    </row>
    <row r="7092" spans="32:37" x14ac:dyDescent="0.3">
      <c r="AF7092" s="8"/>
      <c r="AG7092" s="8"/>
      <c r="AH7092" s="9"/>
      <c r="AI7092" s="8"/>
      <c r="AJ7092" s="8"/>
      <c r="AK7092" s="9"/>
    </row>
    <row r="7093" spans="32:37" x14ac:dyDescent="0.3">
      <c r="AF7093" s="8"/>
      <c r="AG7093" s="8"/>
      <c r="AH7093" s="9"/>
      <c r="AI7093" s="8"/>
      <c r="AJ7093" s="8"/>
      <c r="AK7093" s="9"/>
    </row>
    <row r="7094" spans="32:37" x14ac:dyDescent="0.3">
      <c r="AF7094" s="8"/>
      <c r="AG7094" s="8"/>
      <c r="AH7094" s="9"/>
      <c r="AI7094" s="8"/>
      <c r="AJ7094" s="8"/>
      <c r="AK7094" s="9"/>
    </row>
    <row r="7095" spans="32:37" x14ac:dyDescent="0.3">
      <c r="AF7095" s="8"/>
      <c r="AG7095" s="8"/>
      <c r="AH7095" s="9"/>
      <c r="AI7095" s="8"/>
      <c r="AJ7095" s="8"/>
      <c r="AK7095" s="9"/>
    </row>
    <row r="7096" spans="32:37" x14ac:dyDescent="0.3">
      <c r="AF7096" s="8"/>
      <c r="AG7096" s="8"/>
      <c r="AH7096" s="9"/>
      <c r="AI7096" s="8"/>
      <c r="AJ7096" s="8"/>
      <c r="AK7096" s="9"/>
    </row>
    <row r="7097" spans="32:37" x14ac:dyDescent="0.3">
      <c r="AF7097" s="8"/>
      <c r="AG7097" s="8"/>
      <c r="AH7097" s="9"/>
      <c r="AI7097" s="8"/>
      <c r="AJ7097" s="8"/>
      <c r="AK7097" s="9"/>
    </row>
    <row r="7098" spans="32:37" x14ac:dyDescent="0.3">
      <c r="AF7098" s="8"/>
      <c r="AG7098" s="8"/>
      <c r="AH7098" s="9"/>
      <c r="AI7098" s="8"/>
      <c r="AJ7098" s="8"/>
      <c r="AK7098" s="9"/>
    </row>
    <row r="7099" spans="32:37" x14ac:dyDescent="0.3">
      <c r="AF7099" s="8"/>
      <c r="AG7099" s="8"/>
      <c r="AH7099" s="9"/>
      <c r="AI7099" s="8"/>
      <c r="AJ7099" s="8"/>
      <c r="AK7099" s="9"/>
    </row>
    <row r="7100" spans="32:37" x14ac:dyDescent="0.3">
      <c r="AF7100" s="8"/>
      <c r="AG7100" s="8"/>
      <c r="AH7100" s="9"/>
      <c r="AI7100" s="8"/>
      <c r="AJ7100" s="8"/>
      <c r="AK7100" s="9"/>
    </row>
    <row r="7101" spans="32:37" x14ac:dyDescent="0.3">
      <c r="AF7101" s="8"/>
      <c r="AG7101" s="8"/>
      <c r="AH7101" s="9"/>
      <c r="AI7101" s="8"/>
      <c r="AJ7101" s="8"/>
      <c r="AK7101" s="9"/>
    </row>
    <row r="7102" spans="32:37" x14ac:dyDescent="0.3">
      <c r="AF7102" s="8"/>
      <c r="AG7102" s="8"/>
      <c r="AH7102" s="9"/>
      <c r="AI7102" s="8"/>
      <c r="AJ7102" s="8"/>
      <c r="AK7102" s="9"/>
    </row>
    <row r="7103" spans="32:37" x14ac:dyDescent="0.3">
      <c r="AF7103" s="8"/>
      <c r="AG7103" s="8"/>
      <c r="AH7103" s="9"/>
      <c r="AI7103" s="8"/>
      <c r="AJ7103" s="8"/>
      <c r="AK7103" s="9"/>
    </row>
    <row r="7104" spans="32:37" x14ac:dyDescent="0.3">
      <c r="AF7104" s="8"/>
      <c r="AG7104" s="8"/>
      <c r="AH7104" s="9"/>
      <c r="AI7104" s="8"/>
      <c r="AJ7104" s="8"/>
      <c r="AK7104" s="9"/>
    </row>
    <row r="7105" spans="32:37" x14ac:dyDescent="0.3">
      <c r="AF7105" s="8"/>
      <c r="AG7105" s="8"/>
      <c r="AH7105" s="9"/>
      <c r="AI7105" s="8"/>
      <c r="AJ7105" s="8"/>
      <c r="AK7105" s="9"/>
    </row>
    <row r="7106" spans="32:37" x14ac:dyDescent="0.3">
      <c r="AF7106" s="8"/>
      <c r="AG7106" s="8"/>
      <c r="AH7106" s="9"/>
      <c r="AI7106" s="8"/>
      <c r="AJ7106" s="8"/>
      <c r="AK7106" s="9"/>
    </row>
    <row r="7107" spans="32:37" x14ac:dyDescent="0.3">
      <c r="AF7107" s="8"/>
      <c r="AG7107" s="8"/>
      <c r="AH7107" s="9"/>
      <c r="AI7107" s="8"/>
      <c r="AJ7107" s="8"/>
      <c r="AK7107" s="9"/>
    </row>
    <row r="7108" spans="32:37" x14ac:dyDescent="0.3">
      <c r="AF7108" s="8"/>
      <c r="AG7108" s="8"/>
      <c r="AH7108" s="9"/>
      <c r="AI7108" s="8"/>
      <c r="AJ7108" s="8"/>
      <c r="AK7108" s="9"/>
    </row>
    <row r="7109" spans="32:37" x14ac:dyDescent="0.3">
      <c r="AF7109" s="8"/>
      <c r="AG7109" s="8"/>
      <c r="AH7109" s="9"/>
      <c r="AI7109" s="8"/>
      <c r="AJ7109" s="8"/>
      <c r="AK7109" s="9"/>
    </row>
    <row r="7110" spans="32:37" x14ac:dyDescent="0.3">
      <c r="AF7110" s="8"/>
      <c r="AG7110" s="8"/>
      <c r="AH7110" s="9"/>
      <c r="AI7110" s="8"/>
      <c r="AJ7110" s="8"/>
      <c r="AK7110" s="9"/>
    </row>
    <row r="7111" spans="32:37" x14ac:dyDescent="0.3">
      <c r="AF7111" s="8"/>
      <c r="AG7111" s="8"/>
      <c r="AH7111" s="9"/>
      <c r="AI7111" s="8"/>
      <c r="AJ7111" s="8"/>
      <c r="AK7111" s="9"/>
    </row>
    <row r="7112" spans="32:37" x14ac:dyDescent="0.3">
      <c r="AF7112" s="8"/>
      <c r="AG7112" s="8"/>
      <c r="AH7112" s="9"/>
      <c r="AI7112" s="8"/>
      <c r="AJ7112" s="8"/>
      <c r="AK7112" s="9"/>
    </row>
    <row r="7113" spans="32:37" x14ac:dyDescent="0.3">
      <c r="AF7113" s="8"/>
      <c r="AG7113" s="8"/>
      <c r="AH7113" s="9"/>
      <c r="AI7113" s="8"/>
      <c r="AJ7113" s="8"/>
      <c r="AK7113" s="9"/>
    </row>
    <row r="7114" spans="32:37" x14ac:dyDescent="0.3">
      <c r="AF7114" s="8"/>
      <c r="AG7114" s="8"/>
      <c r="AH7114" s="9"/>
      <c r="AI7114" s="8"/>
      <c r="AJ7114" s="8"/>
      <c r="AK7114" s="9"/>
    </row>
    <row r="7115" spans="32:37" x14ac:dyDescent="0.3">
      <c r="AF7115" s="8"/>
      <c r="AG7115" s="8"/>
      <c r="AH7115" s="9"/>
      <c r="AI7115" s="8"/>
      <c r="AJ7115" s="8"/>
      <c r="AK7115" s="9"/>
    </row>
    <row r="7116" spans="32:37" x14ac:dyDescent="0.3">
      <c r="AF7116" s="8"/>
      <c r="AG7116" s="8"/>
      <c r="AH7116" s="9"/>
      <c r="AI7116" s="8"/>
      <c r="AJ7116" s="8"/>
      <c r="AK7116" s="9"/>
    </row>
    <row r="7117" spans="32:37" x14ac:dyDescent="0.3">
      <c r="AF7117" s="8"/>
      <c r="AG7117" s="8"/>
      <c r="AH7117" s="9"/>
      <c r="AI7117" s="8"/>
      <c r="AJ7117" s="8"/>
      <c r="AK7117" s="9"/>
    </row>
    <row r="7118" spans="32:37" x14ac:dyDescent="0.3">
      <c r="AF7118" s="8"/>
      <c r="AG7118" s="8"/>
      <c r="AH7118" s="9"/>
      <c r="AI7118" s="8"/>
      <c r="AJ7118" s="8"/>
      <c r="AK7118" s="9"/>
    </row>
    <row r="7119" spans="32:37" x14ac:dyDescent="0.3">
      <c r="AF7119" s="8"/>
      <c r="AG7119" s="8"/>
      <c r="AH7119" s="9"/>
      <c r="AI7119" s="8"/>
      <c r="AJ7119" s="8"/>
      <c r="AK7119" s="9"/>
    </row>
    <row r="7120" spans="32:37" x14ac:dyDescent="0.3">
      <c r="AF7120" s="8"/>
      <c r="AG7120" s="8"/>
      <c r="AH7120" s="9"/>
      <c r="AI7120" s="8"/>
      <c r="AJ7120" s="8"/>
      <c r="AK7120" s="9"/>
    </row>
    <row r="7121" spans="32:37" x14ac:dyDescent="0.3">
      <c r="AF7121" s="8"/>
      <c r="AG7121" s="8"/>
      <c r="AH7121" s="9"/>
      <c r="AI7121" s="8"/>
      <c r="AJ7121" s="8"/>
      <c r="AK7121" s="9"/>
    </row>
    <row r="7122" spans="32:37" x14ac:dyDescent="0.3">
      <c r="AF7122" s="8"/>
      <c r="AG7122" s="8"/>
      <c r="AH7122" s="9"/>
      <c r="AI7122" s="8"/>
      <c r="AJ7122" s="8"/>
      <c r="AK7122" s="9"/>
    </row>
    <row r="7123" spans="32:37" x14ac:dyDescent="0.3">
      <c r="AF7123" s="8"/>
      <c r="AG7123" s="8"/>
      <c r="AH7123" s="9"/>
      <c r="AI7123" s="8"/>
      <c r="AJ7123" s="8"/>
      <c r="AK7123" s="9"/>
    </row>
    <row r="7124" spans="32:37" x14ac:dyDescent="0.3">
      <c r="AF7124" s="8"/>
      <c r="AG7124" s="8"/>
      <c r="AH7124" s="9"/>
      <c r="AI7124" s="8"/>
      <c r="AJ7124" s="8"/>
      <c r="AK7124" s="9"/>
    </row>
    <row r="7125" spans="32:37" x14ac:dyDescent="0.3">
      <c r="AF7125" s="8"/>
      <c r="AG7125" s="8"/>
      <c r="AH7125" s="9"/>
      <c r="AI7125" s="8"/>
      <c r="AJ7125" s="8"/>
      <c r="AK7125" s="9"/>
    </row>
    <row r="7126" spans="32:37" x14ac:dyDescent="0.3">
      <c r="AF7126" s="8"/>
      <c r="AG7126" s="8"/>
      <c r="AH7126" s="9"/>
      <c r="AI7126" s="8"/>
      <c r="AJ7126" s="8"/>
      <c r="AK7126" s="9"/>
    </row>
    <row r="7127" spans="32:37" x14ac:dyDescent="0.3">
      <c r="AF7127" s="8"/>
      <c r="AG7127" s="8"/>
      <c r="AH7127" s="9"/>
      <c r="AI7127" s="8"/>
      <c r="AJ7127" s="8"/>
      <c r="AK7127" s="9"/>
    </row>
    <row r="7128" spans="32:37" x14ac:dyDescent="0.3">
      <c r="AF7128" s="8"/>
      <c r="AG7128" s="8"/>
      <c r="AH7128" s="9"/>
      <c r="AI7128" s="8"/>
      <c r="AJ7128" s="8"/>
      <c r="AK7128" s="9"/>
    </row>
    <row r="7129" spans="32:37" x14ac:dyDescent="0.3">
      <c r="AF7129" s="8"/>
      <c r="AG7129" s="8"/>
      <c r="AH7129" s="9"/>
      <c r="AI7129" s="8"/>
      <c r="AJ7129" s="8"/>
      <c r="AK7129" s="9"/>
    </row>
    <row r="7130" spans="32:37" x14ac:dyDescent="0.3">
      <c r="AF7130" s="8"/>
      <c r="AG7130" s="8"/>
      <c r="AH7130" s="9"/>
      <c r="AI7130" s="8"/>
      <c r="AJ7130" s="8"/>
      <c r="AK7130" s="9"/>
    </row>
    <row r="7131" spans="32:37" x14ac:dyDescent="0.3">
      <c r="AF7131" s="8"/>
      <c r="AG7131" s="8"/>
      <c r="AH7131" s="9"/>
      <c r="AI7131" s="8"/>
      <c r="AJ7131" s="8"/>
      <c r="AK7131" s="9"/>
    </row>
    <row r="7132" spans="32:37" x14ac:dyDescent="0.3">
      <c r="AF7132" s="8"/>
      <c r="AG7132" s="8"/>
      <c r="AH7132" s="9"/>
      <c r="AI7132" s="8"/>
      <c r="AJ7132" s="8"/>
      <c r="AK7132" s="9"/>
    </row>
    <row r="7133" spans="32:37" x14ac:dyDescent="0.3">
      <c r="AF7133" s="8"/>
      <c r="AG7133" s="8"/>
      <c r="AH7133" s="9"/>
      <c r="AI7133" s="8"/>
      <c r="AJ7133" s="8"/>
      <c r="AK7133" s="9"/>
    </row>
    <row r="7134" spans="32:37" x14ac:dyDescent="0.3">
      <c r="AF7134" s="8"/>
      <c r="AG7134" s="8"/>
      <c r="AH7134" s="9"/>
      <c r="AI7134" s="8"/>
      <c r="AJ7134" s="8"/>
      <c r="AK7134" s="9"/>
    </row>
    <row r="7135" spans="32:37" x14ac:dyDescent="0.3">
      <c r="AF7135" s="8"/>
      <c r="AG7135" s="8"/>
      <c r="AH7135" s="9"/>
      <c r="AI7135" s="8"/>
      <c r="AJ7135" s="8"/>
      <c r="AK7135" s="9"/>
    </row>
    <row r="7136" spans="32:37" x14ac:dyDescent="0.3">
      <c r="AF7136" s="8"/>
      <c r="AG7136" s="8"/>
      <c r="AH7136" s="9"/>
      <c r="AI7136" s="8"/>
      <c r="AJ7136" s="8"/>
      <c r="AK7136" s="9"/>
    </row>
    <row r="7137" spans="32:37" x14ac:dyDescent="0.3">
      <c r="AF7137" s="8"/>
      <c r="AG7137" s="8"/>
      <c r="AH7137" s="9"/>
      <c r="AI7137" s="8"/>
      <c r="AJ7137" s="8"/>
      <c r="AK7137" s="9"/>
    </row>
    <row r="7138" spans="32:37" x14ac:dyDescent="0.3">
      <c r="AF7138" s="8"/>
      <c r="AG7138" s="8"/>
      <c r="AH7138" s="9"/>
      <c r="AI7138" s="8"/>
      <c r="AJ7138" s="8"/>
      <c r="AK7138" s="9"/>
    </row>
    <row r="7139" spans="32:37" x14ac:dyDescent="0.3">
      <c r="AF7139" s="8"/>
      <c r="AG7139" s="8"/>
      <c r="AH7139" s="9"/>
      <c r="AI7139" s="8"/>
      <c r="AJ7139" s="8"/>
      <c r="AK7139" s="9"/>
    </row>
    <row r="7140" spans="32:37" x14ac:dyDescent="0.3">
      <c r="AF7140" s="8"/>
      <c r="AG7140" s="8"/>
      <c r="AH7140" s="9"/>
      <c r="AI7140" s="8"/>
      <c r="AJ7140" s="8"/>
      <c r="AK7140" s="9"/>
    </row>
    <row r="7141" spans="32:37" x14ac:dyDescent="0.3">
      <c r="AF7141" s="8"/>
      <c r="AG7141" s="8"/>
      <c r="AH7141" s="9"/>
      <c r="AI7141" s="8"/>
      <c r="AJ7141" s="8"/>
      <c r="AK7141" s="9"/>
    </row>
    <row r="7142" spans="32:37" x14ac:dyDescent="0.3">
      <c r="AF7142" s="8"/>
      <c r="AG7142" s="8"/>
      <c r="AH7142" s="9"/>
      <c r="AI7142" s="8"/>
      <c r="AJ7142" s="8"/>
      <c r="AK7142" s="9"/>
    </row>
    <row r="7143" spans="32:37" x14ac:dyDescent="0.3">
      <c r="AF7143" s="8"/>
      <c r="AG7143" s="8"/>
      <c r="AH7143" s="9"/>
      <c r="AI7143" s="8"/>
      <c r="AJ7143" s="8"/>
      <c r="AK7143" s="9"/>
    </row>
    <row r="7144" spans="32:37" x14ac:dyDescent="0.3">
      <c r="AF7144" s="8"/>
      <c r="AG7144" s="8"/>
      <c r="AH7144" s="9"/>
      <c r="AI7144" s="8"/>
      <c r="AJ7144" s="8"/>
      <c r="AK7144" s="9"/>
    </row>
    <row r="7145" spans="32:37" x14ac:dyDescent="0.3">
      <c r="AF7145" s="8"/>
      <c r="AG7145" s="8"/>
      <c r="AH7145" s="9"/>
      <c r="AI7145" s="8"/>
      <c r="AJ7145" s="8"/>
      <c r="AK7145" s="9"/>
    </row>
    <row r="7146" spans="32:37" x14ac:dyDescent="0.3">
      <c r="AF7146" s="8"/>
      <c r="AG7146" s="8"/>
      <c r="AH7146" s="9"/>
      <c r="AI7146" s="8"/>
      <c r="AJ7146" s="8"/>
      <c r="AK7146" s="9"/>
    </row>
    <row r="7147" spans="32:37" x14ac:dyDescent="0.3">
      <c r="AF7147" s="8"/>
      <c r="AG7147" s="8"/>
      <c r="AH7147" s="9"/>
      <c r="AI7147" s="8"/>
      <c r="AJ7147" s="8"/>
      <c r="AK7147" s="9"/>
    </row>
    <row r="7148" spans="32:37" x14ac:dyDescent="0.3">
      <c r="AF7148" s="8"/>
      <c r="AG7148" s="8"/>
      <c r="AH7148" s="9"/>
      <c r="AI7148" s="8"/>
      <c r="AJ7148" s="8"/>
      <c r="AK7148" s="9"/>
    </row>
    <row r="7149" spans="32:37" x14ac:dyDescent="0.3">
      <c r="AF7149" s="8"/>
      <c r="AG7149" s="8"/>
      <c r="AH7149" s="9"/>
      <c r="AI7149" s="8"/>
      <c r="AJ7149" s="8"/>
      <c r="AK7149" s="9"/>
    </row>
    <row r="7150" spans="32:37" x14ac:dyDescent="0.3">
      <c r="AF7150" s="8"/>
      <c r="AG7150" s="8"/>
      <c r="AH7150" s="9"/>
      <c r="AI7150" s="8"/>
      <c r="AJ7150" s="8"/>
      <c r="AK7150" s="9"/>
    </row>
    <row r="7151" spans="32:37" x14ac:dyDescent="0.3">
      <c r="AF7151" s="8"/>
      <c r="AG7151" s="8"/>
      <c r="AH7151" s="9"/>
      <c r="AI7151" s="8"/>
      <c r="AJ7151" s="8"/>
      <c r="AK7151" s="9"/>
    </row>
    <row r="7152" spans="32:37" x14ac:dyDescent="0.3">
      <c r="AF7152" s="8"/>
      <c r="AG7152" s="8"/>
      <c r="AH7152" s="9"/>
      <c r="AI7152" s="8"/>
      <c r="AJ7152" s="8"/>
      <c r="AK7152" s="9"/>
    </row>
    <row r="7153" spans="32:37" x14ac:dyDescent="0.3">
      <c r="AF7153" s="8"/>
      <c r="AG7153" s="8"/>
      <c r="AH7153" s="9"/>
      <c r="AI7153" s="8"/>
      <c r="AJ7153" s="8"/>
      <c r="AK7153" s="9"/>
    </row>
    <row r="7154" spans="32:37" x14ac:dyDescent="0.3">
      <c r="AF7154" s="8"/>
      <c r="AG7154" s="8"/>
      <c r="AH7154" s="9"/>
      <c r="AI7154" s="8"/>
      <c r="AJ7154" s="8"/>
      <c r="AK7154" s="9"/>
    </row>
    <row r="7155" spans="32:37" x14ac:dyDescent="0.3">
      <c r="AF7155" s="8"/>
      <c r="AG7155" s="8"/>
      <c r="AH7155" s="9"/>
      <c r="AI7155" s="8"/>
      <c r="AJ7155" s="8"/>
      <c r="AK7155" s="9"/>
    </row>
    <row r="7156" spans="32:37" x14ac:dyDescent="0.3">
      <c r="AF7156" s="8"/>
      <c r="AG7156" s="8"/>
      <c r="AH7156" s="9"/>
      <c r="AI7156" s="8"/>
      <c r="AJ7156" s="8"/>
      <c r="AK7156" s="9"/>
    </row>
    <row r="7157" spans="32:37" x14ac:dyDescent="0.3">
      <c r="AF7157" s="8"/>
      <c r="AG7157" s="8"/>
      <c r="AH7157" s="9"/>
      <c r="AI7157" s="8"/>
      <c r="AJ7157" s="8"/>
      <c r="AK7157" s="9"/>
    </row>
    <row r="7158" spans="32:37" x14ac:dyDescent="0.3">
      <c r="AF7158" s="8"/>
      <c r="AG7158" s="8"/>
      <c r="AH7158" s="9"/>
      <c r="AI7158" s="8"/>
      <c r="AJ7158" s="8"/>
      <c r="AK7158" s="9"/>
    </row>
    <row r="7159" spans="32:37" x14ac:dyDescent="0.3">
      <c r="AF7159" s="8"/>
      <c r="AG7159" s="8"/>
      <c r="AH7159" s="9"/>
      <c r="AI7159" s="8"/>
      <c r="AJ7159" s="8"/>
      <c r="AK7159" s="9"/>
    </row>
    <row r="7160" spans="32:37" x14ac:dyDescent="0.3">
      <c r="AF7160" s="8"/>
      <c r="AG7160" s="8"/>
      <c r="AH7160" s="9"/>
      <c r="AI7160" s="8"/>
      <c r="AJ7160" s="8"/>
      <c r="AK7160" s="9"/>
    </row>
    <row r="7161" spans="32:37" x14ac:dyDescent="0.3">
      <c r="AF7161" s="8"/>
      <c r="AG7161" s="8"/>
      <c r="AH7161" s="9"/>
      <c r="AI7161" s="8"/>
      <c r="AJ7161" s="8"/>
      <c r="AK7161" s="9"/>
    </row>
    <row r="7162" spans="32:37" x14ac:dyDescent="0.3">
      <c r="AF7162" s="8"/>
      <c r="AG7162" s="8"/>
      <c r="AH7162" s="9"/>
      <c r="AI7162" s="8"/>
      <c r="AJ7162" s="8"/>
      <c r="AK7162" s="9"/>
    </row>
    <row r="7163" spans="32:37" x14ac:dyDescent="0.3">
      <c r="AF7163" s="8"/>
      <c r="AG7163" s="8"/>
      <c r="AH7163" s="9"/>
      <c r="AI7163" s="8"/>
      <c r="AJ7163" s="8"/>
      <c r="AK7163" s="9"/>
    </row>
    <row r="7164" spans="32:37" x14ac:dyDescent="0.3">
      <c r="AF7164" s="8"/>
      <c r="AG7164" s="8"/>
      <c r="AH7164" s="9"/>
      <c r="AI7164" s="8"/>
      <c r="AJ7164" s="8"/>
      <c r="AK7164" s="9"/>
    </row>
    <row r="7165" spans="32:37" x14ac:dyDescent="0.3">
      <c r="AF7165" s="8"/>
      <c r="AG7165" s="8"/>
      <c r="AH7165" s="9"/>
      <c r="AI7165" s="8"/>
      <c r="AJ7165" s="8"/>
      <c r="AK7165" s="9"/>
    </row>
    <row r="7166" spans="32:37" x14ac:dyDescent="0.3">
      <c r="AF7166" s="8"/>
      <c r="AG7166" s="8"/>
      <c r="AH7166" s="9"/>
      <c r="AI7166" s="8"/>
      <c r="AJ7166" s="8"/>
      <c r="AK7166" s="9"/>
    </row>
    <row r="7167" spans="32:37" x14ac:dyDescent="0.3">
      <c r="AF7167" s="8"/>
      <c r="AG7167" s="8"/>
      <c r="AH7167" s="9"/>
      <c r="AI7167" s="8"/>
      <c r="AJ7167" s="8"/>
      <c r="AK7167" s="9"/>
    </row>
    <row r="7168" spans="32:37" x14ac:dyDescent="0.3">
      <c r="AF7168" s="8"/>
      <c r="AG7168" s="8"/>
      <c r="AH7168" s="9"/>
      <c r="AI7168" s="8"/>
      <c r="AJ7168" s="8"/>
      <c r="AK7168" s="9"/>
    </row>
    <row r="7169" spans="32:37" x14ac:dyDescent="0.3">
      <c r="AF7169" s="8"/>
      <c r="AG7169" s="8"/>
      <c r="AH7169" s="9"/>
      <c r="AI7169" s="8"/>
      <c r="AJ7169" s="8"/>
      <c r="AK7169" s="9"/>
    </row>
    <row r="7170" spans="32:37" x14ac:dyDescent="0.3">
      <c r="AF7170" s="8"/>
      <c r="AG7170" s="8"/>
      <c r="AH7170" s="9"/>
      <c r="AI7170" s="8"/>
      <c r="AJ7170" s="8"/>
      <c r="AK7170" s="9"/>
    </row>
    <row r="7171" spans="32:37" x14ac:dyDescent="0.3">
      <c r="AF7171" s="8"/>
      <c r="AG7171" s="8"/>
      <c r="AH7171" s="9"/>
      <c r="AI7171" s="8"/>
      <c r="AJ7171" s="8"/>
      <c r="AK7171" s="9"/>
    </row>
    <row r="7172" spans="32:37" x14ac:dyDescent="0.3">
      <c r="AF7172" s="8"/>
      <c r="AG7172" s="8"/>
      <c r="AH7172" s="9"/>
      <c r="AI7172" s="8"/>
      <c r="AJ7172" s="8"/>
      <c r="AK7172" s="9"/>
    </row>
    <row r="7173" spans="32:37" x14ac:dyDescent="0.3">
      <c r="AF7173" s="8"/>
      <c r="AG7173" s="8"/>
      <c r="AH7173" s="9"/>
      <c r="AI7173" s="8"/>
      <c r="AJ7173" s="8"/>
      <c r="AK7173" s="9"/>
    </row>
    <row r="7174" spans="32:37" x14ac:dyDescent="0.3">
      <c r="AF7174" s="8"/>
      <c r="AG7174" s="8"/>
      <c r="AH7174" s="9"/>
      <c r="AI7174" s="8"/>
      <c r="AJ7174" s="8"/>
      <c r="AK7174" s="9"/>
    </row>
    <row r="7175" spans="32:37" x14ac:dyDescent="0.3">
      <c r="AF7175" s="8"/>
      <c r="AG7175" s="8"/>
      <c r="AH7175" s="9"/>
      <c r="AI7175" s="8"/>
      <c r="AJ7175" s="8"/>
      <c r="AK7175" s="9"/>
    </row>
    <row r="7176" spans="32:37" x14ac:dyDescent="0.3">
      <c r="AF7176" s="8"/>
      <c r="AG7176" s="8"/>
      <c r="AH7176" s="9"/>
      <c r="AI7176" s="8"/>
      <c r="AJ7176" s="8"/>
      <c r="AK7176" s="9"/>
    </row>
    <row r="7177" spans="32:37" x14ac:dyDescent="0.3">
      <c r="AF7177" s="8"/>
      <c r="AG7177" s="8"/>
      <c r="AH7177" s="9"/>
      <c r="AI7177" s="8"/>
      <c r="AJ7177" s="8"/>
      <c r="AK7177" s="9"/>
    </row>
    <row r="7178" spans="32:37" x14ac:dyDescent="0.3">
      <c r="AF7178" s="8"/>
      <c r="AG7178" s="8"/>
      <c r="AH7178" s="9"/>
      <c r="AI7178" s="8"/>
      <c r="AJ7178" s="8"/>
      <c r="AK7178" s="9"/>
    </row>
    <row r="7179" spans="32:37" x14ac:dyDescent="0.3">
      <c r="AF7179" s="8"/>
      <c r="AG7179" s="8"/>
      <c r="AH7179" s="9"/>
      <c r="AI7179" s="8"/>
      <c r="AJ7179" s="8"/>
      <c r="AK7179" s="9"/>
    </row>
    <row r="7180" spans="32:37" x14ac:dyDescent="0.3">
      <c r="AF7180" s="8"/>
      <c r="AG7180" s="8"/>
      <c r="AH7180" s="9"/>
      <c r="AI7180" s="8"/>
      <c r="AJ7180" s="8"/>
      <c r="AK7180" s="9"/>
    </row>
    <row r="7181" spans="32:37" x14ac:dyDescent="0.3">
      <c r="AF7181" s="8"/>
      <c r="AG7181" s="8"/>
      <c r="AH7181" s="9"/>
      <c r="AI7181" s="8"/>
      <c r="AJ7181" s="8"/>
      <c r="AK7181" s="9"/>
    </row>
    <row r="7182" spans="32:37" x14ac:dyDescent="0.3">
      <c r="AF7182" s="8"/>
      <c r="AG7182" s="8"/>
      <c r="AH7182" s="9"/>
      <c r="AI7182" s="8"/>
      <c r="AJ7182" s="8"/>
      <c r="AK7182" s="9"/>
    </row>
    <row r="7183" spans="32:37" x14ac:dyDescent="0.3">
      <c r="AF7183" s="8"/>
      <c r="AG7183" s="8"/>
      <c r="AH7183" s="9"/>
      <c r="AI7183" s="8"/>
      <c r="AJ7183" s="8"/>
      <c r="AK7183" s="9"/>
    </row>
    <row r="7184" spans="32:37" x14ac:dyDescent="0.3">
      <c r="AF7184" s="8"/>
      <c r="AG7184" s="8"/>
      <c r="AH7184" s="9"/>
      <c r="AI7184" s="8"/>
      <c r="AJ7184" s="8"/>
      <c r="AK7184" s="9"/>
    </row>
    <row r="7185" spans="32:37" x14ac:dyDescent="0.3">
      <c r="AF7185" s="8"/>
      <c r="AG7185" s="8"/>
      <c r="AH7185" s="9"/>
      <c r="AI7185" s="8"/>
      <c r="AJ7185" s="8"/>
      <c r="AK7185" s="9"/>
    </row>
    <row r="7186" spans="32:37" x14ac:dyDescent="0.3">
      <c r="AF7186" s="8"/>
      <c r="AG7186" s="8"/>
      <c r="AH7186" s="9"/>
      <c r="AI7186" s="8"/>
      <c r="AJ7186" s="8"/>
      <c r="AK7186" s="9"/>
    </row>
    <row r="7187" spans="32:37" x14ac:dyDescent="0.3">
      <c r="AF7187" s="8"/>
      <c r="AG7187" s="8"/>
      <c r="AH7187" s="9"/>
      <c r="AI7187" s="8"/>
      <c r="AJ7187" s="8"/>
      <c r="AK7187" s="9"/>
    </row>
    <row r="7188" spans="32:37" x14ac:dyDescent="0.3">
      <c r="AF7188" s="8"/>
      <c r="AG7188" s="8"/>
      <c r="AH7188" s="9"/>
      <c r="AI7188" s="8"/>
      <c r="AJ7188" s="8"/>
      <c r="AK7188" s="9"/>
    </row>
    <row r="7189" spans="32:37" x14ac:dyDescent="0.3">
      <c r="AF7189" s="8"/>
      <c r="AG7189" s="8"/>
      <c r="AH7189" s="9"/>
      <c r="AI7189" s="8"/>
      <c r="AJ7189" s="8"/>
      <c r="AK7189" s="9"/>
    </row>
    <row r="7190" spans="32:37" x14ac:dyDescent="0.3">
      <c r="AF7190" s="8"/>
      <c r="AG7190" s="8"/>
      <c r="AH7190" s="9"/>
      <c r="AI7190" s="8"/>
      <c r="AJ7190" s="8"/>
      <c r="AK7190" s="9"/>
    </row>
    <row r="7191" spans="32:37" x14ac:dyDescent="0.3">
      <c r="AF7191" s="8"/>
      <c r="AG7191" s="8"/>
      <c r="AH7191" s="9"/>
      <c r="AI7191" s="8"/>
      <c r="AJ7191" s="8"/>
      <c r="AK7191" s="9"/>
    </row>
    <row r="7192" spans="32:37" x14ac:dyDescent="0.3">
      <c r="AF7192" s="8"/>
      <c r="AG7192" s="8"/>
      <c r="AH7192" s="9"/>
      <c r="AI7192" s="8"/>
      <c r="AJ7192" s="8"/>
      <c r="AK7192" s="9"/>
    </row>
    <row r="7193" spans="32:37" x14ac:dyDescent="0.3">
      <c r="AF7193" s="8"/>
      <c r="AG7193" s="8"/>
      <c r="AH7193" s="9"/>
      <c r="AI7193" s="8"/>
      <c r="AJ7193" s="8"/>
      <c r="AK7193" s="9"/>
    </row>
    <row r="7194" spans="32:37" x14ac:dyDescent="0.3">
      <c r="AF7194" s="8"/>
      <c r="AG7194" s="8"/>
      <c r="AH7194" s="9"/>
      <c r="AI7194" s="8"/>
      <c r="AJ7194" s="8"/>
      <c r="AK7194" s="9"/>
    </row>
    <row r="7195" spans="32:37" x14ac:dyDescent="0.3">
      <c r="AF7195" s="8"/>
      <c r="AG7195" s="8"/>
      <c r="AH7195" s="9"/>
      <c r="AI7195" s="8"/>
      <c r="AJ7195" s="8"/>
      <c r="AK7195" s="9"/>
    </row>
    <row r="7196" spans="32:37" x14ac:dyDescent="0.3">
      <c r="AF7196" s="8"/>
      <c r="AG7196" s="8"/>
      <c r="AH7196" s="9"/>
      <c r="AI7196" s="8"/>
      <c r="AJ7196" s="8"/>
      <c r="AK7196" s="9"/>
    </row>
    <row r="7197" spans="32:37" x14ac:dyDescent="0.3">
      <c r="AF7197" s="8"/>
      <c r="AG7197" s="8"/>
      <c r="AH7197" s="9"/>
      <c r="AI7197" s="8"/>
      <c r="AJ7197" s="8"/>
      <c r="AK7197" s="9"/>
    </row>
    <row r="7198" spans="32:37" x14ac:dyDescent="0.3">
      <c r="AF7198" s="8"/>
      <c r="AG7198" s="8"/>
      <c r="AH7198" s="9"/>
      <c r="AI7198" s="8"/>
      <c r="AJ7198" s="8"/>
      <c r="AK7198" s="9"/>
    </row>
    <row r="7199" spans="32:37" x14ac:dyDescent="0.3">
      <c r="AF7199" s="8"/>
      <c r="AG7199" s="8"/>
      <c r="AH7199" s="9"/>
      <c r="AI7199" s="8"/>
      <c r="AJ7199" s="8"/>
      <c r="AK7199" s="9"/>
    </row>
    <row r="7200" spans="32:37" x14ac:dyDescent="0.3">
      <c r="AF7200" s="8"/>
      <c r="AG7200" s="8"/>
      <c r="AH7200" s="9"/>
      <c r="AI7200" s="8"/>
      <c r="AJ7200" s="8"/>
      <c r="AK7200" s="9"/>
    </row>
    <row r="7201" spans="32:37" x14ac:dyDescent="0.3">
      <c r="AF7201" s="8"/>
      <c r="AG7201" s="8"/>
      <c r="AH7201" s="9"/>
      <c r="AI7201" s="8"/>
      <c r="AJ7201" s="8"/>
      <c r="AK7201" s="9"/>
    </row>
    <row r="7202" spans="32:37" x14ac:dyDescent="0.3">
      <c r="AF7202" s="8"/>
      <c r="AG7202" s="8"/>
      <c r="AH7202" s="9"/>
      <c r="AI7202" s="8"/>
      <c r="AJ7202" s="8"/>
      <c r="AK7202" s="9"/>
    </row>
    <row r="7203" spans="32:37" x14ac:dyDescent="0.3">
      <c r="AF7203" s="8"/>
      <c r="AG7203" s="8"/>
      <c r="AH7203" s="9"/>
      <c r="AI7203" s="8"/>
      <c r="AJ7203" s="8"/>
      <c r="AK7203" s="9"/>
    </row>
    <row r="7204" spans="32:37" x14ac:dyDescent="0.3">
      <c r="AF7204" s="8"/>
      <c r="AG7204" s="8"/>
      <c r="AH7204" s="9"/>
      <c r="AI7204" s="8"/>
      <c r="AJ7204" s="8"/>
      <c r="AK7204" s="9"/>
    </row>
    <row r="7205" spans="32:37" x14ac:dyDescent="0.3">
      <c r="AF7205" s="8"/>
      <c r="AG7205" s="8"/>
      <c r="AH7205" s="9"/>
      <c r="AI7205" s="8"/>
      <c r="AJ7205" s="8"/>
      <c r="AK7205" s="9"/>
    </row>
    <row r="7206" spans="32:37" x14ac:dyDescent="0.3">
      <c r="AF7206" s="8"/>
      <c r="AG7206" s="8"/>
      <c r="AH7206" s="9"/>
      <c r="AI7206" s="8"/>
      <c r="AJ7206" s="8"/>
      <c r="AK7206" s="9"/>
    </row>
    <row r="7207" spans="32:37" x14ac:dyDescent="0.3">
      <c r="AF7207" s="8"/>
      <c r="AG7207" s="8"/>
      <c r="AH7207" s="9"/>
      <c r="AI7207" s="8"/>
      <c r="AJ7207" s="8"/>
      <c r="AK7207" s="9"/>
    </row>
    <row r="7208" spans="32:37" x14ac:dyDescent="0.3">
      <c r="AF7208" s="8"/>
      <c r="AG7208" s="8"/>
      <c r="AH7208" s="9"/>
      <c r="AI7208" s="8"/>
      <c r="AJ7208" s="8"/>
      <c r="AK7208" s="9"/>
    </row>
    <row r="7209" spans="32:37" x14ac:dyDescent="0.3">
      <c r="AF7209" s="8"/>
      <c r="AG7209" s="8"/>
      <c r="AH7209" s="9"/>
      <c r="AI7209" s="8"/>
      <c r="AJ7209" s="8"/>
      <c r="AK7209" s="9"/>
    </row>
    <row r="7210" spans="32:37" x14ac:dyDescent="0.3">
      <c r="AF7210" s="8"/>
      <c r="AG7210" s="8"/>
      <c r="AH7210" s="9"/>
      <c r="AI7210" s="8"/>
      <c r="AJ7210" s="8"/>
      <c r="AK7210" s="9"/>
    </row>
    <row r="7211" spans="32:37" x14ac:dyDescent="0.3">
      <c r="AF7211" s="8"/>
      <c r="AG7211" s="8"/>
      <c r="AH7211" s="9"/>
      <c r="AI7211" s="8"/>
      <c r="AJ7211" s="8"/>
      <c r="AK7211" s="9"/>
    </row>
    <row r="7212" spans="32:37" x14ac:dyDescent="0.3">
      <c r="AF7212" s="8"/>
      <c r="AG7212" s="8"/>
      <c r="AH7212" s="9"/>
      <c r="AI7212" s="8"/>
      <c r="AJ7212" s="8"/>
      <c r="AK7212" s="9"/>
    </row>
    <row r="7213" spans="32:37" x14ac:dyDescent="0.3">
      <c r="AF7213" s="8"/>
      <c r="AG7213" s="8"/>
      <c r="AH7213" s="9"/>
      <c r="AI7213" s="8"/>
      <c r="AJ7213" s="8"/>
      <c r="AK7213" s="9"/>
    </row>
    <row r="7214" spans="32:37" x14ac:dyDescent="0.3">
      <c r="AF7214" s="8"/>
      <c r="AG7214" s="8"/>
      <c r="AH7214" s="9"/>
      <c r="AI7214" s="8"/>
      <c r="AJ7214" s="8"/>
      <c r="AK7214" s="9"/>
    </row>
    <row r="7215" spans="32:37" x14ac:dyDescent="0.3">
      <c r="AF7215" s="8"/>
      <c r="AG7215" s="8"/>
      <c r="AH7215" s="9"/>
      <c r="AI7215" s="8"/>
      <c r="AJ7215" s="8"/>
      <c r="AK7215" s="9"/>
    </row>
    <row r="7216" spans="32:37" x14ac:dyDescent="0.3">
      <c r="AF7216" s="8"/>
      <c r="AG7216" s="8"/>
      <c r="AH7216" s="9"/>
      <c r="AI7216" s="8"/>
      <c r="AJ7216" s="8"/>
      <c r="AK7216" s="9"/>
    </row>
    <row r="7217" spans="32:37" x14ac:dyDescent="0.3">
      <c r="AF7217" s="8"/>
      <c r="AG7217" s="8"/>
      <c r="AH7217" s="9"/>
      <c r="AI7217" s="8"/>
      <c r="AJ7217" s="8"/>
      <c r="AK7217" s="9"/>
    </row>
    <row r="7218" spans="32:37" x14ac:dyDescent="0.3">
      <c r="AF7218" s="8"/>
      <c r="AG7218" s="8"/>
      <c r="AH7218" s="9"/>
      <c r="AI7218" s="8"/>
      <c r="AJ7218" s="8"/>
      <c r="AK7218" s="9"/>
    </row>
    <row r="7219" spans="32:37" x14ac:dyDescent="0.3">
      <c r="AF7219" s="8"/>
      <c r="AG7219" s="8"/>
      <c r="AH7219" s="9"/>
      <c r="AI7219" s="8"/>
      <c r="AJ7219" s="8"/>
      <c r="AK7219" s="9"/>
    </row>
    <row r="7220" spans="32:37" x14ac:dyDescent="0.3">
      <c r="AF7220" s="8"/>
      <c r="AG7220" s="8"/>
      <c r="AH7220" s="9"/>
      <c r="AI7220" s="8"/>
      <c r="AJ7220" s="8"/>
      <c r="AK7220" s="9"/>
    </row>
    <row r="7221" spans="32:37" x14ac:dyDescent="0.3">
      <c r="AF7221" s="8"/>
      <c r="AG7221" s="8"/>
      <c r="AH7221" s="9"/>
      <c r="AI7221" s="8"/>
      <c r="AJ7221" s="8"/>
      <c r="AK7221" s="9"/>
    </row>
    <row r="7222" spans="32:37" x14ac:dyDescent="0.3">
      <c r="AF7222" s="8"/>
      <c r="AG7222" s="8"/>
      <c r="AH7222" s="9"/>
      <c r="AI7222" s="8"/>
      <c r="AJ7222" s="8"/>
      <c r="AK7222" s="9"/>
    </row>
    <row r="7223" spans="32:37" x14ac:dyDescent="0.3">
      <c r="AF7223" s="8"/>
      <c r="AG7223" s="8"/>
      <c r="AH7223" s="9"/>
      <c r="AI7223" s="8"/>
      <c r="AJ7223" s="8"/>
      <c r="AK7223" s="9"/>
    </row>
    <row r="7224" spans="32:37" x14ac:dyDescent="0.3">
      <c r="AF7224" s="8"/>
      <c r="AG7224" s="8"/>
      <c r="AH7224" s="9"/>
      <c r="AI7224" s="8"/>
      <c r="AJ7224" s="8"/>
      <c r="AK7224" s="9"/>
    </row>
    <row r="7225" spans="32:37" x14ac:dyDescent="0.3">
      <c r="AF7225" s="8"/>
      <c r="AG7225" s="8"/>
      <c r="AH7225" s="9"/>
      <c r="AI7225" s="8"/>
      <c r="AJ7225" s="8"/>
      <c r="AK7225" s="9"/>
    </row>
    <row r="7226" spans="32:37" x14ac:dyDescent="0.3">
      <c r="AF7226" s="8"/>
      <c r="AG7226" s="8"/>
      <c r="AH7226" s="9"/>
      <c r="AI7226" s="8"/>
      <c r="AJ7226" s="8"/>
      <c r="AK7226" s="9"/>
    </row>
    <row r="7227" spans="32:37" x14ac:dyDescent="0.3">
      <c r="AF7227" s="8"/>
      <c r="AG7227" s="8"/>
      <c r="AH7227" s="9"/>
      <c r="AI7227" s="8"/>
      <c r="AJ7227" s="8"/>
      <c r="AK7227" s="9"/>
    </row>
    <row r="7228" spans="32:37" x14ac:dyDescent="0.3">
      <c r="AF7228" s="8"/>
      <c r="AG7228" s="8"/>
      <c r="AH7228" s="9"/>
      <c r="AI7228" s="8"/>
      <c r="AJ7228" s="8"/>
      <c r="AK7228" s="9"/>
    </row>
    <row r="7229" spans="32:37" x14ac:dyDescent="0.3">
      <c r="AF7229" s="8"/>
      <c r="AG7229" s="8"/>
      <c r="AH7229" s="9"/>
      <c r="AI7229" s="8"/>
      <c r="AJ7229" s="8"/>
      <c r="AK7229" s="9"/>
    </row>
    <row r="7230" spans="32:37" x14ac:dyDescent="0.3">
      <c r="AF7230" s="8"/>
      <c r="AG7230" s="8"/>
      <c r="AH7230" s="9"/>
      <c r="AI7230" s="8"/>
      <c r="AJ7230" s="8"/>
      <c r="AK7230" s="9"/>
    </row>
    <row r="7231" spans="32:37" x14ac:dyDescent="0.3">
      <c r="AF7231" s="8"/>
      <c r="AG7231" s="8"/>
      <c r="AH7231" s="9"/>
      <c r="AI7231" s="8"/>
      <c r="AJ7231" s="8"/>
      <c r="AK7231" s="9"/>
    </row>
    <row r="7232" spans="32:37" x14ac:dyDescent="0.3">
      <c r="AF7232" s="8"/>
      <c r="AG7232" s="8"/>
      <c r="AH7232" s="9"/>
      <c r="AI7232" s="8"/>
      <c r="AJ7232" s="8"/>
      <c r="AK7232" s="9"/>
    </row>
    <row r="7233" spans="32:37" x14ac:dyDescent="0.3">
      <c r="AF7233" s="8"/>
      <c r="AG7233" s="8"/>
      <c r="AH7233" s="9"/>
      <c r="AI7233" s="8"/>
      <c r="AJ7233" s="8"/>
      <c r="AK7233" s="9"/>
    </row>
    <row r="7234" spans="32:37" x14ac:dyDescent="0.3">
      <c r="AF7234" s="8"/>
      <c r="AG7234" s="8"/>
      <c r="AH7234" s="9"/>
      <c r="AI7234" s="8"/>
      <c r="AJ7234" s="8"/>
      <c r="AK7234" s="9"/>
    </row>
    <row r="7235" spans="32:37" x14ac:dyDescent="0.3">
      <c r="AF7235" s="8"/>
      <c r="AG7235" s="8"/>
      <c r="AH7235" s="9"/>
      <c r="AI7235" s="8"/>
      <c r="AJ7235" s="8"/>
      <c r="AK7235" s="9"/>
    </row>
    <row r="7236" spans="32:37" x14ac:dyDescent="0.3">
      <c r="AF7236" s="8"/>
      <c r="AG7236" s="8"/>
      <c r="AH7236" s="9"/>
      <c r="AI7236" s="8"/>
      <c r="AJ7236" s="8"/>
      <c r="AK7236" s="9"/>
    </row>
    <row r="7237" spans="32:37" x14ac:dyDescent="0.3">
      <c r="AF7237" s="8"/>
      <c r="AG7237" s="8"/>
      <c r="AH7237" s="9"/>
      <c r="AI7237" s="8"/>
      <c r="AJ7237" s="8"/>
      <c r="AK7237" s="9"/>
    </row>
    <row r="7238" spans="32:37" x14ac:dyDescent="0.3">
      <c r="AF7238" s="8"/>
      <c r="AG7238" s="8"/>
      <c r="AH7238" s="9"/>
      <c r="AI7238" s="8"/>
      <c r="AJ7238" s="8"/>
      <c r="AK7238" s="9"/>
    </row>
    <row r="7239" spans="32:37" x14ac:dyDescent="0.3">
      <c r="AF7239" s="8"/>
      <c r="AG7239" s="8"/>
      <c r="AH7239" s="9"/>
      <c r="AI7239" s="8"/>
      <c r="AJ7239" s="8"/>
      <c r="AK7239" s="9"/>
    </row>
    <row r="7240" spans="32:37" x14ac:dyDescent="0.3">
      <c r="AF7240" s="8"/>
      <c r="AG7240" s="8"/>
      <c r="AH7240" s="9"/>
      <c r="AI7240" s="8"/>
      <c r="AJ7240" s="8"/>
      <c r="AK7240" s="9"/>
    </row>
    <row r="7241" spans="32:37" x14ac:dyDescent="0.3">
      <c r="AF7241" s="8"/>
      <c r="AG7241" s="8"/>
      <c r="AH7241" s="9"/>
      <c r="AI7241" s="8"/>
      <c r="AJ7241" s="8"/>
      <c r="AK7241" s="9"/>
    </row>
    <row r="7242" spans="32:37" x14ac:dyDescent="0.3">
      <c r="AF7242" s="8"/>
      <c r="AG7242" s="8"/>
      <c r="AH7242" s="9"/>
      <c r="AI7242" s="8"/>
      <c r="AJ7242" s="8"/>
      <c r="AK7242" s="9"/>
    </row>
    <row r="7243" spans="32:37" x14ac:dyDescent="0.3">
      <c r="AF7243" s="8"/>
      <c r="AG7243" s="8"/>
      <c r="AH7243" s="9"/>
      <c r="AI7243" s="8"/>
      <c r="AJ7243" s="8"/>
      <c r="AK7243" s="9"/>
    </row>
    <row r="7244" spans="32:37" x14ac:dyDescent="0.3">
      <c r="AF7244" s="8"/>
      <c r="AG7244" s="8"/>
      <c r="AH7244" s="9"/>
      <c r="AI7244" s="8"/>
      <c r="AJ7244" s="8"/>
      <c r="AK7244" s="9"/>
    </row>
    <row r="7245" spans="32:37" x14ac:dyDescent="0.3">
      <c r="AF7245" s="8"/>
      <c r="AG7245" s="8"/>
      <c r="AH7245" s="9"/>
      <c r="AI7245" s="8"/>
      <c r="AJ7245" s="8"/>
      <c r="AK7245" s="9"/>
    </row>
    <row r="7246" spans="32:37" x14ac:dyDescent="0.3">
      <c r="AF7246" s="8"/>
      <c r="AG7246" s="8"/>
      <c r="AH7246" s="9"/>
      <c r="AI7246" s="8"/>
      <c r="AJ7246" s="8"/>
      <c r="AK7246" s="9"/>
    </row>
    <row r="7247" spans="32:37" x14ac:dyDescent="0.3">
      <c r="AF7247" s="8"/>
      <c r="AG7247" s="8"/>
      <c r="AH7247" s="9"/>
      <c r="AI7247" s="8"/>
      <c r="AJ7247" s="8"/>
      <c r="AK7247" s="9"/>
    </row>
    <row r="7248" spans="32:37" x14ac:dyDescent="0.3">
      <c r="AF7248" s="8"/>
      <c r="AG7248" s="8"/>
      <c r="AH7248" s="9"/>
      <c r="AI7248" s="8"/>
      <c r="AJ7248" s="8"/>
      <c r="AK7248" s="9"/>
    </row>
    <row r="7249" spans="32:37" x14ac:dyDescent="0.3">
      <c r="AF7249" s="8"/>
      <c r="AG7249" s="8"/>
      <c r="AH7249" s="9"/>
      <c r="AI7249" s="8"/>
      <c r="AJ7249" s="8"/>
      <c r="AK7249" s="9"/>
    </row>
    <row r="7250" spans="32:37" x14ac:dyDescent="0.3">
      <c r="AF7250" s="8"/>
      <c r="AG7250" s="8"/>
      <c r="AH7250" s="9"/>
      <c r="AI7250" s="8"/>
      <c r="AJ7250" s="8"/>
      <c r="AK7250" s="9"/>
    </row>
    <row r="7251" spans="32:37" x14ac:dyDescent="0.3">
      <c r="AF7251" s="8"/>
      <c r="AG7251" s="8"/>
      <c r="AH7251" s="9"/>
      <c r="AI7251" s="8"/>
      <c r="AJ7251" s="8"/>
      <c r="AK7251" s="9"/>
    </row>
    <row r="7252" spans="32:37" x14ac:dyDescent="0.3">
      <c r="AF7252" s="8"/>
      <c r="AG7252" s="8"/>
      <c r="AH7252" s="9"/>
      <c r="AI7252" s="8"/>
      <c r="AJ7252" s="8"/>
      <c r="AK7252" s="9"/>
    </row>
    <row r="7253" spans="32:37" x14ac:dyDescent="0.3">
      <c r="AF7253" s="8"/>
      <c r="AG7253" s="8"/>
      <c r="AH7253" s="9"/>
      <c r="AI7253" s="8"/>
      <c r="AJ7253" s="8"/>
      <c r="AK7253" s="9"/>
    </row>
    <row r="7254" spans="32:37" x14ac:dyDescent="0.3">
      <c r="AF7254" s="8"/>
      <c r="AG7254" s="8"/>
      <c r="AH7254" s="9"/>
      <c r="AI7254" s="8"/>
      <c r="AJ7254" s="8"/>
      <c r="AK7254" s="9"/>
    </row>
    <row r="7255" spans="32:37" x14ac:dyDescent="0.3">
      <c r="AF7255" s="8"/>
      <c r="AG7255" s="8"/>
      <c r="AH7255" s="9"/>
      <c r="AI7255" s="8"/>
      <c r="AJ7255" s="8"/>
      <c r="AK7255" s="9"/>
    </row>
    <row r="7256" spans="32:37" x14ac:dyDescent="0.3">
      <c r="AF7256" s="8"/>
      <c r="AG7256" s="8"/>
      <c r="AH7256" s="9"/>
      <c r="AI7256" s="8"/>
      <c r="AJ7256" s="8"/>
      <c r="AK7256" s="9"/>
    </row>
    <row r="7257" spans="32:37" x14ac:dyDescent="0.3">
      <c r="AF7257" s="8"/>
      <c r="AG7257" s="8"/>
      <c r="AH7257" s="9"/>
      <c r="AI7257" s="8"/>
      <c r="AJ7257" s="8"/>
      <c r="AK7257" s="9"/>
    </row>
    <row r="7258" spans="32:37" x14ac:dyDescent="0.3">
      <c r="AF7258" s="8"/>
      <c r="AG7258" s="8"/>
      <c r="AH7258" s="9"/>
      <c r="AI7258" s="8"/>
      <c r="AJ7258" s="8"/>
      <c r="AK7258" s="9"/>
    </row>
    <row r="7259" spans="32:37" x14ac:dyDescent="0.3">
      <c r="AF7259" s="8"/>
      <c r="AG7259" s="8"/>
      <c r="AH7259" s="9"/>
      <c r="AI7259" s="8"/>
      <c r="AJ7259" s="8"/>
      <c r="AK7259" s="9"/>
    </row>
    <row r="7260" spans="32:37" x14ac:dyDescent="0.3">
      <c r="AF7260" s="8"/>
      <c r="AG7260" s="8"/>
      <c r="AH7260" s="9"/>
      <c r="AI7260" s="8"/>
      <c r="AJ7260" s="8"/>
      <c r="AK7260" s="9"/>
    </row>
    <row r="7261" spans="32:37" x14ac:dyDescent="0.3">
      <c r="AF7261" s="8"/>
      <c r="AG7261" s="8"/>
      <c r="AH7261" s="9"/>
      <c r="AI7261" s="8"/>
      <c r="AJ7261" s="8"/>
      <c r="AK7261" s="9"/>
    </row>
    <row r="7262" spans="32:37" x14ac:dyDescent="0.3">
      <c r="AF7262" s="8"/>
      <c r="AG7262" s="8"/>
      <c r="AH7262" s="9"/>
      <c r="AI7262" s="8"/>
      <c r="AJ7262" s="8"/>
      <c r="AK7262" s="9"/>
    </row>
    <row r="7263" spans="32:37" x14ac:dyDescent="0.3">
      <c r="AF7263" s="8"/>
      <c r="AG7263" s="8"/>
      <c r="AH7263" s="9"/>
      <c r="AI7263" s="8"/>
      <c r="AJ7263" s="8"/>
      <c r="AK7263" s="9"/>
    </row>
    <row r="7264" spans="32:37" x14ac:dyDescent="0.3">
      <c r="AF7264" s="8"/>
      <c r="AG7264" s="8"/>
      <c r="AH7264" s="9"/>
      <c r="AI7264" s="8"/>
      <c r="AJ7264" s="8"/>
      <c r="AK7264" s="9"/>
    </row>
    <row r="7265" spans="32:37" x14ac:dyDescent="0.3">
      <c r="AF7265" s="8"/>
      <c r="AG7265" s="8"/>
      <c r="AH7265" s="9"/>
      <c r="AI7265" s="8"/>
      <c r="AJ7265" s="8"/>
      <c r="AK7265" s="9"/>
    </row>
    <row r="7266" spans="32:37" x14ac:dyDescent="0.3">
      <c r="AF7266" s="8"/>
      <c r="AG7266" s="8"/>
      <c r="AH7266" s="9"/>
      <c r="AI7266" s="8"/>
      <c r="AJ7266" s="8"/>
      <c r="AK7266" s="9"/>
    </row>
    <row r="7267" spans="32:37" x14ac:dyDescent="0.3">
      <c r="AF7267" s="8"/>
      <c r="AG7267" s="8"/>
      <c r="AH7267" s="9"/>
      <c r="AI7267" s="8"/>
      <c r="AJ7267" s="8"/>
      <c r="AK7267" s="9"/>
    </row>
    <row r="7268" spans="32:37" x14ac:dyDescent="0.3">
      <c r="AF7268" s="8"/>
      <c r="AG7268" s="8"/>
      <c r="AH7268" s="9"/>
      <c r="AI7268" s="8"/>
      <c r="AJ7268" s="8"/>
      <c r="AK7268" s="9"/>
    </row>
    <row r="7269" spans="32:37" x14ac:dyDescent="0.3">
      <c r="AF7269" s="8"/>
      <c r="AG7269" s="8"/>
      <c r="AH7269" s="9"/>
      <c r="AI7269" s="8"/>
      <c r="AJ7269" s="8"/>
      <c r="AK7269" s="9"/>
    </row>
    <row r="7270" spans="32:37" x14ac:dyDescent="0.3">
      <c r="AF7270" s="8"/>
      <c r="AG7270" s="8"/>
      <c r="AH7270" s="9"/>
      <c r="AI7270" s="8"/>
      <c r="AJ7270" s="8"/>
      <c r="AK7270" s="9"/>
    </row>
    <row r="7271" spans="32:37" x14ac:dyDescent="0.3">
      <c r="AF7271" s="8"/>
      <c r="AG7271" s="8"/>
      <c r="AH7271" s="9"/>
      <c r="AI7271" s="8"/>
      <c r="AJ7271" s="8"/>
      <c r="AK7271" s="9"/>
    </row>
    <row r="7272" spans="32:37" x14ac:dyDescent="0.3">
      <c r="AF7272" s="8"/>
      <c r="AG7272" s="8"/>
      <c r="AH7272" s="9"/>
      <c r="AI7272" s="8"/>
      <c r="AJ7272" s="8"/>
      <c r="AK7272" s="9"/>
    </row>
    <row r="7273" spans="32:37" x14ac:dyDescent="0.3">
      <c r="AF7273" s="8"/>
      <c r="AG7273" s="8"/>
      <c r="AH7273" s="9"/>
      <c r="AI7273" s="8"/>
      <c r="AJ7273" s="8"/>
      <c r="AK7273" s="9"/>
    </row>
    <row r="7274" spans="32:37" x14ac:dyDescent="0.3">
      <c r="AF7274" s="8"/>
      <c r="AG7274" s="8"/>
      <c r="AH7274" s="9"/>
      <c r="AI7274" s="8"/>
      <c r="AJ7274" s="8"/>
      <c r="AK7274" s="9"/>
    </row>
    <row r="7275" spans="32:37" x14ac:dyDescent="0.3">
      <c r="AF7275" s="8"/>
      <c r="AG7275" s="8"/>
      <c r="AH7275" s="9"/>
      <c r="AI7275" s="8"/>
      <c r="AJ7275" s="8"/>
      <c r="AK7275" s="9"/>
    </row>
    <row r="7276" spans="32:37" x14ac:dyDescent="0.3">
      <c r="AF7276" s="8"/>
      <c r="AG7276" s="8"/>
      <c r="AH7276" s="9"/>
      <c r="AI7276" s="8"/>
      <c r="AJ7276" s="8"/>
      <c r="AK7276" s="9"/>
    </row>
    <row r="7277" spans="32:37" x14ac:dyDescent="0.3">
      <c r="AF7277" s="8"/>
      <c r="AG7277" s="8"/>
      <c r="AH7277" s="9"/>
      <c r="AI7277" s="8"/>
      <c r="AJ7277" s="8"/>
      <c r="AK7277" s="9"/>
    </row>
    <row r="7278" spans="32:37" x14ac:dyDescent="0.3">
      <c r="AF7278" s="8"/>
      <c r="AG7278" s="8"/>
      <c r="AH7278" s="9"/>
      <c r="AI7278" s="8"/>
      <c r="AJ7278" s="8"/>
      <c r="AK7278" s="9"/>
    </row>
    <row r="7279" spans="32:37" x14ac:dyDescent="0.3">
      <c r="AF7279" s="8"/>
      <c r="AG7279" s="8"/>
      <c r="AH7279" s="9"/>
      <c r="AI7279" s="8"/>
      <c r="AJ7279" s="8"/>
      <c r="AK7279" s="9"/>
    </row>
    <row r="7280" spans="32:37" x14ac:dyDescent="0.3">
      <c r="AF7280" s="8"/>
      <c r="AG7280" s="8"/>
      <c r="AH7280" s="9"/>
      <c r="AI7280" s="8"/>
      <c r="AJ7280" s="8"/>
      <c r="AK7280" s="9"/>
    </row>
    <row r="7281" spans="32:37" x14ac:dyDescent="0.3">
      <c r="AF7281" s="8"/>
      <c r="AG7281" s="8"/>
      <c r="AH7281" s="9"/>
      <c r="AI7281" s="8"/>
      <c r="AJ7281" s="8"/>
      <c r="AK7281" s="9"/>
    </row>
    <row r="7282" spans="32:37" x14ac:dyDescent="0.3">
      <c r="AF7282" s="8"/>
      <c r="AG7282" s="8"/>
      <c r="AH7282" s="9"/>
      <c r="AI7282" s="8"/>
      <c r="AJ7282" s="8"/>
      <c r="AK7282" s="9"/>
    </row>
    <row r="7283" spans="32:37" x14ac:dyDescent="0.3">
      <c r="AF7283" s="8"/>
      <c r="AG7283" s="8"/>
      <c r="AH7283" s="9"/>
      <c r="AI7283" s="8"/>
      <c r="AJ7283" s="8"/>
      <c r="AK7283" s="9"/>
    </row>
    <row r="7284" spans="32:37" x14ac:dyDescent="0.3">
      <c r="AF7284" s="8"/>
      <c r="AG7284" s="8"/>
      <c r="AH7284" s="9"/>
      <c r="AI7284" s="8"/>
      <c r="AJ7284" s="8"/>
      <c r="AK7284" s="9"/>
    </row>
    <row r="7285" spans="32:37" x14ac:dyDescent="0.3">
      <c r="AF7285" s="8"/>
      <c r="AG7285" s="8"/>
      <c r="AH7285" s="9"/>
      <c r="AI7285" s="8"/>
      <c r="AJ7285" s="8"/>
      <c r="AK7285" s="9"/>
    </row>
    <row r="7286" spans="32:37" x14ac:dyDescent="0.3">
      <c r="AF7286" s="8"/>
      <c r="AG7286" s="8"/>
      <c r="AH7286" s="9"/>
      <c r="AI7286" s="8"/>
      <c r="AJ7286" s="8"/>
      <c r="AK7286" s="9"/>
    </row>
    <row r="7287" spans="32:37" x14ac:dyDescent="0.3">
      <c r="AF7287" s="8"/>
      <c r="AG7287" s="8"/>
      <c r="AH7287" s="9"/>
      <c r="AI7287" s="8"/>
      <c r="AJ7287" s="8"/>
      <c r="AK7287" s="9"/>
    </row>
    <row r="7288" spans="32:37" x14ac:dyDescent="0.3">
      <c r="AF7288" s="8"/>
      <c r="AG7288" s="8"/>
      <c r="AH7288" s="9"/>
      <c r="AI7288" s="8"/>
      <c r="AJ7288" s="8"/>
      <c r="AK7288" s="9"/>
    </row>
    <row r="7289" spans="32:37" x14ac:dyDescent="0.3">
      <c r="AF7289" s="8"/>
      <c r="AG7289" s="8"/>
      <c r="AH7289" s="9"/>
      <c r="AI7289" s="8"/>
      <c r="AJ7289" s="8"/>
      <c r="AK7289" s="9"/>
    </row>
    <row r="7290" spans="32:37" x14ac:dyDescent="0.3">
      <c r="AF7290" s="8"/>
      <c r="AG7290" s="8"/>
      <c r="AH7290" s="9"/>
      <c r="AI7290" s="8"/>
      <c r="AJ7290" s="8"/>
      <c r="AK7290" s="9"/>
    </row>
    <row r="7291" spans="32:37" x14ac:dyDescent="0.3">
      <c r="AF7291" s="8"/>
      <c r="AG7291" s="8"/>
      <c r="AH7291" s="9"/>
      <c r="AI7291" s="8"/>
      <c r="AJ7291" s="8"/>
      <c r="AK7291" s="9"/>
    </row>
    <row r="7292" spans="32:37" x14ac:dyDescent="0.3">
      <c r="AF7292" s="8"/>
      <c r="AG7292" s="8"/>
      <c r="AH7292" s="9"/>
      <c r="AI7292" s="8"/>
      <c r="AJ7292" s="8"/>
      <c r="AK7292" s="9"/>
    </row>
    <row r="7293" spans="32:37" x14ac:dyDescent="0.3">
      <c r="AF7293" s="8"/>
      <c r="AG7293" s="8"/>
      <c r="AH7293" s="9"/>
      <c r="AI7293" s="8"/>
      <c r="AJ7293" s="8"/>
      <c r="AK7293" s="9"/>
    </row>
    <row r="7294" spans="32:37" x14ac:dyDescent="0.3">
      <c r="AF7294" s="8"/>
      <c r="AG7294" s="8"/>
      <c r="AH7294" s="9"/>
      <c r="AI7294" s="8"/>
      <c r="AJ7294" s="8"/>
      <c r="AK7294" s="9"/>
    </row>
    <row r="7295" spans="32:37" x14ac:dyDescent="0.3">
      <c r="AF7295" s="8"/>
      <c r="AG7295" s="8"/>
      <c r="AH7295" s="9"/>
      <c r="AI7295" s="8"/>
      <c r="AJ7295" s="8"/>
      <c r="AK7295" s="9"/>
    </row>
    <row r="7296" spans="32:37" x14ac:dyDescent="0.3">
      <c r="AF7296" s="8"/>
      <c r="AG7296" s="8"/>
      <c r="AH7296" s="9"/>
      <c r="AI7296" s="8"/>
      <c r="AJ7296" s="8"/>
      <c r="AK7296" s="9"/>
    </row>
    <row r="7297" spans="32:37" x14ac:dyDescent="0.3">
      <c r="AF7297" s="8"/>
      <c r="AG7297" s="8"/>
      <c r="AH7297" s="9"/>
      <c r="AI7297" s="8"/>
      <c r="AJ7297" s="8"/>
      <c r="AK7297" s="9"/>
    </row>
    <row r="7298" spans="32:37" x14ac:dyDescent="0.3">
      <c r="AF7298" s="8"/>
      <c r="AG7298" s="8"/>
      <c r="AH7298" s="9"/>
      <c r="AI7298" s="8"/>
      <c r="AJ7298" s="8"/>
      <c r="AK7298" s="9"/>
    </row>
    <row r="7299" spans="32:37" x14ac:dyDescent="0.3">
      <c r="AF7299" s="8"/>
      <c r="AG7299" s="8"/>
      <c r="AH7299" s="9"/>
      <c r="AI7299" s="8"/>
      <c r="AJ7299" s="8"/>
      <c r="AK7299" s="9"/>
    </row>
    <row r="7300" spans="32:37" x14ac:dyDescent="0.3">
      <c r="AF7300" s="8"/>
      <c r="AG7300" s="8"/>
      <c r="AH7300" s="9"/>
      <c r="AI7300" s="8"/>
      <c r="AJ7300" s="8"/>
      <c r="AK7300" s="9"/>
    </row>
    <row r="7301" spans="32:37" x14ac:dyDescent="0.3">
      <c r="AF7301" s="8"/>
      <c r="AG7301" s="8"/>
      <c r="AH7301" s="9"/>
      <c r="AI7301" s="8"/>
      <c r="AJ7301" s="8"/>
      <c r="AK7301" s="9"/>
    </row>
    <row r="7302" spans="32:37" x14ac:dyDescent="0.3">
      <c r="AF7302" s="8"/>
      <c r="AG7302" s="8"/>
      <c r="AH7302" s="9"/>
      <c r="AI7302" s="8"/>
      <c r="AJ7302" s="8"/>
      <c r="AK7302" s="9"/>
    </row>
    <row r="7303" spans="32:37" x14ac:dyDescent="0.3">
      <c r="AF7303" s="8"/>
      <c r="AG7303" s="8"/>
      <c r="AH7303" s="9"/>
      <c r="AI7303" s="8"/>
      <c r="AJ7303" s="8"/>
      <c r="AK7303" s="9"/>
    </row>
    <row r="7304" spans="32:37" x14ac:dyDescent="0.3">
      <c r="AF7304" s="8"/>
      <c r="AG7304" s="8"/>
      <c r="AH7304" s="9"/>
      <c r="AI7304" s="8"/>
      <c r="AJ7304" s="8"/>
      <c r="AK7304" s="9"/>
    </row>
    <row r="7305" spans="32:37" x14ac:dyDescent="0.3">
      <c r="AF7305" s="8"/>
      <c r="AG7305" s="8"/>
      <c r="AH7305" s="9"/>
      <c r="AI7305" s="8"/>
      <c r="AJ7305" s="8"/>
      <c r="AK7305" s="9"/>
    </row>
    <row r="7306" spans="32:37" x14ac:dyDescent="0.3">
      <c r="AF7306" s="8"/>
      <c r="AG7306" s="8"/>
      <c r="AH7306" s="9"/>
      <c r="AI7306" s="8"/>
      <c r="AJ7306" s="8"/>
      <c r="AK7306" s="9"/>
    </row>
    <row r="7307" spans="32:37" x14ac:dyDescent="0.3">
      <c r="AF7307" s="8"/>
      <c r="AG7307" s="8"/>
      <c r="AH7307" s="9"/>
      <c r="AI7307" s="8"/>
      <c r="AJ7307" s="8"/>
      <c r="AK7307" s="9"/>
    </row>
    <row r="7308" spans="32:37" x14ac:dyDescent="0.3">
      <c r="AF7308" s="8"/>
      <c r="AG7308" s="8"/>
      <c r="AH7308" s="9"/>
      <c r="AI7308" s="8"/>
      <c r="AJ7308" s="8"/>
      <c r="AK7308" s="9"/>
    </row>
    <row r="7309" spans="32:37" x14ac:dyDescent="0.3">
      <c r="AF7309" s="8"/>
      <c r="AG7309" s="8"/>
      <c r="AH7309" s="9"/>
      <c r="AI7309" s="8"/>
      <c r="AJ7309" s="8"/>
      <c r="AK7309" s="9"/>
    </row>
    <row r="7310" spans="32:37" x14ac:dyDescent="0.3">
      <c r="AF7310" s="8"/>
      <c r="AG7310" s="8"/>
      <c r="AH7310" s="9"/>
      <c r="AI7310" s="8"/>
      <c r="AJ7310" s="8"/>
      <c r="AK7310" s="9"/>
    </row>
    <row r="7311" spans="32:37" x14ac:dyDescent="0.3">
      <c r="AF7311" s="8"/>
      <c r="AG7311" s="8"/>
      <c r="AH7311" s="9"/>
      <c r="AI7311" s="8"/>
      <c r="AJ7311" s="8"/>
      <c r="AK7311" s="9"/>
    </row>
    <row r="7312" spans="32:37" x14ac:dyDescent="0.3">
      <c r="AF7312" s="8"/>
      <c r="AG7312" s="8"/>
      <c r="AH7312" s="9"/>
      <c r="AI7312" s="8"/>
      <c r="AJ7312" s="8"/>
      <c r="AK7312" s="9"/>
    </row>
    <row r="7313" spans="32:37" x14ac:dyDescent="0.3">
      <c r="AF7313" s="8"/>
      <c r="AG7313" s="8"/>
      <c r="AH7313" s="9"/>
      <c r="AI7313" s="8"/>
      <c r="AJ7313" s="8"/>
      <c r="AK7313" s="9"/>
    </row>
    <row r="7314" spans="32:37" x14ac:dyDescent="0.3">
      <c r="AF7314" s="8"/>
      <c r="AG7314" s="8"/>
      <c r="AH7314" s="9"/>
      <c r="AI7314" s="8"/>
      <c r="AJ7314" s="8"/>
      <c r="AK7314" s="9"/>
    </row>
    <row r="7315" spans="32:37" x14ac:dyDescent="0.3">
      <c r="AF7315" s="8"/>
      <c r="AG7315" s="8"/>
      <c r="AH7315" s="9"/>
      <c r="AI7315" s="8"/>
      <c r="AJ7315" s="8"/>
      <c r="AK7315" s="9"/>
    </row>
    <row r="7316" spans="32:37" x14ac:dyDescent="0.3">
      <c r="AF7316" s="8"/>
      <c r="AG7316" s="8"/>
      <c r="AH7316" s="9"/>
      <c r="AI7316" s="8"/>
      <c r="AJ7316" s="8"/>
      <c r="AK7316" s="9"/>
    </row>
    <row r="7317" spans="32:37" x14ac:dyDescent="0.3">
      <c r="AF7317" s="8"/>
      <c r="AG7317" s="8"/>
      <c r="AH7317" s="9"/>
      <c r="AI7317" s="8"/>
      <c r="AJ7317" s="8"/>
      <c r="AK7317" s="9"/>
    </row>
    <row r="7318" spans="32:37" x14ac:dyDescent="0.3">
      <c r="AF7318" s="8"/>
      <c r="AG7318" s="8"/>
      <c r="AH7318" s="9"/>
      <c r="AI7318" s="8"/>
      <c r="AJ7318" s="8"/>
      <c r="AK7318" s="9"/>
    </row>
    <row r="7319" spans="32:37" x14ac:dyDescent="0.3">
      <c r="AF7319" s="8"/>
      <c r="AG7319" s="8"/>
      <c r="AH7319" s="9"/>
      <c r="AI7319" s="8"/>
      <c r="AJ7319" s="8"/>
      <c r="AK7319" s="9"/>
    </row>
    <row r="7320" spans="32:37" x14ac:dyDescent="0.3">
      <c r="AF7320" s="8"/>
      <c r="AG7320" s="8"/>
      <c r="AH7320" s="9"/>
      <c r="AI7320" s="8"/>
      <c r="AJ7320" s="8"/>
      <c r="AK7320" s="9"/>
    </row>
    <row r="7321" spans="32:37" x14ac:dyDescent="0.3">
      <c r="AF7321" s="8"/>
      <c r="AG7321" s="8"/>
      <c r="AH7321" s="9"/>
      <c r="AI7321" s="8"/>
      <c r="AJ7321" s="8"/>
      <c r="AK7321" s="9"/>
    </row>
    <row r="7322" spans="32:37" x14ac:dyDescent="0.3">
      <c r="AF7322" s="8"/>
      <c r="AG7322" s="8"/>
      <c r="AH7322" s="9"/>
      <c r="AI7322" s="8"/>
      <c r="AJ7322" s="8"/>
      <c r="AK7322" s="9"/>
    </row>
    <row r="7323" spans="32:37" x14ac:dyDescent="0.3">
      <c r="AF7323" s="8"/>
      <c r="AG7323" s="8"/>
      <c r="AH7323" s="9"/>
      <c r="AI7323" s="8"/>
      <c r="AJ7323" s="8"/>
      <c r="AK7323" s="9"/>
    </row>
    <row r="7324" spans="32:37" x14ac:dyDescent="0.3">
      <c r="AF7324" s="8"/>
      <c r="AG7324" s="8"/>
      <c r="AH7324" s="9"/>
      <c r="AI7324" s="8"/>
      <c r="AJ7324" s="8"/>
      <c r="AK7324" s="9"/>
    </row>
    <row r="7325" spans="32:37" x14ac:dyDescent="0.3">
      <c r="AF7325" s="8"/>
      <c r="AG7325" s="8"/>
      <c r="AH7325" s="9"/>
      <c r="AI7325" s="8"/>
      <c r="AJ7325" s="8"/>
      <c r="AK7325" s="9"/>
    </row>
    <row r="7326" spans="32:37" x14ac:dyDescent="0.3">
      <c r="AF7326" s="8"/>
      <c r="AG7326" s="8"/>
      <c r="AH7326" s="9"/>
      <c r="AI7326" s="8"/>
      <c r="AJ7326" s="8"/>
      <c r="AK7326" s="9"/>
    </row>
    <row r="7327" spans="32:37" x14ac:dyDescent="0.3">
      <c r="AF7327" s="8"/>
      <c r="AG7327" s="8"/>
      <c r="AH7327" s="9"/>
      <c r="AI7327" s="8"/>
      <c r="AJ7327" s="8"/>
      <c r="AK7327" s="9"/>
    </row>
    <row r="7328" spans="32:37" x14ac:dyDescent="0.3">
      <c r="AF7328" s="8"/>
      <c r="AG7328" s="8"/>
      <c r="AH7328" s="9"/>
      <c r="AI7328" s="8"/>
      <c r="AJ7328" s="8"/>
      <c r="AK7328" s="9"/>
    </row>
    <row r="7329" spans="32:37" x14ac:dyDescent="0.3">
      <c r="AF7329" s="8"/>
      <c r="AG7329" s="8"/>
      <c r="AH7329" s="9"/>
      <c r="AI7329" s="8"/>
      <c r="AJ7329" s="8"/>
      <c r="AK7329" s="9"/>
    </row>
    <row r="7330" spans="32:37" x14ac:dyDescent="0.3">
      <c r="AF7330" s="8"/>
      <c r="AG7330" s="8"/>
      <c r="AH7330" s="9"/>
      <c r="AI7330" s="8"/>
      <c r="AJ7330" s="8"/>
      <c r="AK7330" s="9"/>
    </row>
    <row r="7331" spans="32:37" x14ac:dyDescent="0.3">
      <c r="AF7331" s="8"/>
      <c r="AG7331" s="8"/>
      <c r="AH7331" s="9"/>
      <c r="AI7331" s="8"/>
      <c r="AJ7331" s="8"/>
      <c r="AK7331" s="9"/>
    </row>
    <row r="7332" spans="32:37" x14ac:dyDescent="0.3">
      <c r="AF7332" s="8"/>
      <c r="AG7332" s="8"/>
      <c r="AH7332" s="9"/>
      <c r="AI7332" s="8"/>
      <c r="AJ7332" s="8"/>
      <c r="AK7332" s="9"/>
    </row>
    <row r="7333" spans="32:37" x14ac:dyDescent="0.3">
      <c r="AF7333" s="8"/>
      <c r="AG7333" s="8"/>
      <c r="AH7333" s="9"/>
      <c r="AI7333" s="8"/>
      <c r="AJ7333" s="8"/>
      <c r="AK7333" s="9"/>
    </row>
    <row r="7334" spans="32:37" x14ac:dyDescent="0.3">
      <c r="AF7334" s="8"/>
      <c r="AG7334" s="8"/>
      <c r="AH7334" s="9"/>
      <c r="AI7334" s="8"/>
      <c r="AJ7334" s="8"/>
      <c r="AK7334" s="9"/>
    </row>
    <row r="7335" spans="32:37" x14ac:dyDescent="0.3">
      <c r="AF7335" s="8"/>
      <c r="AG7335" s="8"/>
      <c r="AH7335" s="9"/>
      <c r="AI7335" s="8"/>
      <c r="AJ7335" s="8"/>
      <c r="AK7335" s="9"/>
    </row>
    <row r="7336" spans="32:37" x14ac:dyDescent="0.3">
      <c r="AF7336" s="8"/>
      <c r="AG7336" s="8"/>
      <c r="AH7336" s="9"/>
      <c r="AI7336" s="8"/>
      <c r="AJ7336" s="8"/>
      <c r="AK7336" s="9"/>
    </row>
    <row r="7337" spans="32:37" x14ac:dyDescent="0.3">
      <c r="AF7337" s="8"/>
      <c r="AG7337" s="8"/>
      <c r="AH7337" s="9"/>
      <c r="AI7337" s="8"/>
      <c r="AJ7337" s="8"/>
      <c r="AK7337" s="9"/>
    </row>
    <row r="7338" spans="32:37" x14ac:dyDescent="0.3">
      <c r="AF7338" s="8"/>
      <c r="AG7338" s="8"/>
      <c r="AH7338" s="9"/>
      <c r="AI7338" s="8"/>
      <c r="AJ7338" s="8"/>
      <c r="AK7338" s="9"/>
    </row>
    <row r="7339" spans="32:37" x14ac:dyDescent="0.3">
      <c r="AF7339" s="8"/>
      <c r="AG7339" s="8"/>
      <c r="AH7339" s="9"/>
      <c r="AI7339" s="8"/>
      <c r="AJ7339" s="8"/>
      <c r="AK7339" s="9"/>
    </row>
    <row r="7340" spans="32:37" x14ac:dyDescent="0.3">
      <c r="AF7340" s="8"/>
      <c r="AG7340" s="8"/>
      <c r="AH7340" s="9"/>
      <c r="AI7340" s="8"/>
      <c r="AJ7340" s="8"/>
      <c r="AK7340" s="9"/>
    </row>
    <row r="7341" spans="32:37" x14ac:dyDescent="0.3">
      <c r="AF7341" s="8"/>
      <c r="AG7341" s="8"/>
      <c r="AH7341" s="9"/>
      <c r="AI7341" s="8"/>
      <c r="AJ7341" s="8"/>
      <c r="AK7341" s="9"/>
    </row>
    <row r="7342" spans="32:37" x14ac:dyDescent="0.3">
      <c r="AF7342" s="8"/>
      <c r="AG7342" s="8"/>
      <c r="AH7342" s="9"/>
      <c r="AI7342" s="8"/>
      <c r="AJ7342" s="8"/>
      <c r="AK7342" s="9"/>
    </row>
    <row r="7343" spans="32:37" x14ac:dyDescent="0.3">
      <c r="AF7343" s="8"/>
      <c r="AG7343" s="8"/>
      <c r="AH7343" s="9"/>
      <c r="AI7343" s="8"/>
      <c r="AJ7343" s="8"/>
      <c r="AK7343" s="9"/>
    </row>
    <row r="7344" spans="32:37" x14ac:dyDescent="0.3">
      <c r="AF7344" s="8"/>
      <c r="AG7344" s="8"/>
      <c r="AH7344" s="9"/>
      <c r="AI7344" s="8"/>
      <c r="AJ7344" s="8"/>
      <c r="AK7344" s="9"/>
    </row>
    <row r="7345" spans="32:37" x14ac:dyDescent="0.3">
      <c r="AF7345" s="8"/>
      <c r="AG7345" s="8"/>
      <c r="AH7345" s="9"/>
      <c r="AI7345" s="8"/>
      <c r="AJ7345" s="8"/>
      <c r="AK7345" s="9"/>
    </row>
    <row r="7346" spans="32:37" x14ac:dyDescent="0.3">
      <c r="AF7346" s="8"/>
      <c r="AG7346" s="8"/>
      <c r="AH7346" s="9"/>
      <c r="AI7346" s="8"/>
      <c r="AJ7346" s="8"/>
      <c r="AK7346" s="9"/>
    </row>
    <row r="7347" spans="32:37" x14ac:dyDescent="0.3">
      <c r="AF7347" s="8"/>
      <c r="AG7347" s="8"/>
      <c r="AH7347" s="9"/>
      <c r="AI7347" s="8"/>
      <c r="AJ7347" s="8"/>
      <c r="AK7347" s="9"/>
    </row>
    <row r="7348" spans="32:37" x14ac:dyDescent="0.3">
      <c r="AF7348" s="8"/>
      <c r="AG7348" s="8"/>
      <c r="AH7348" s="9"/>
      <c r="AI7348" s="8"/>
      <c r="AJ7348" s="8"/>
      <c r="AK7348" s="9"/>
    </row>
    <row r="7349" spans="32:37" x14ac:dyDescent="0.3">
      <c r="AF7349" s="8"/>
      <c r="AG7349" s="8"/>
      <c r="AH7349" s="9"/>
      <c r="AI7349" s="8"/>
      <c r="AJ7349" s="8"/>
      <c r="AK7349" s="9"/>
    </row>
    <row r="7350" spans="32:37" x14ac:dyDescent="0.3">
      <c r="AF7350" s="8"/>
      <c r="AG7350" s="8"/>
      <c r="AH7350" s="9"/>
      <c r="AI7350" s="8"/>
      <c r="AJ7350" s="8"/>
      <c r="AK7350" s="9"/>
    </row>
    <row r="7351" spans="32:37" x14ac:dyDescent="0.3">
      <c r="AF7351" s="8"/>
      <c r="AG7351" s="8"/>
      <c r="AH7351" s="9"/>
      <c r="AI7351" s="8"/>
      <c r="AJ7351" s="8"/>
      <c r="AK7351" s="9"/>
    </row>
    <row r="7352" spans="32:37" x14ac:dyDescent="0.3">
      <c r="AF7352" s="8"/>
      <c r="AG7352" s="8"/>
      <c r="AH7352" s="9"/>
      <c r="AI7352" s="8"/>
      <c r="AJ7352" s="8"/>
      <c r="AK7352" s="9"/>
    </row>
    <row r="7353" spans="32:37" x14ac:dyDescent="0.3">
      <c r="AF7353" s="8"/>
      <c r="AG7353" s="8"/>
      <c r="AH7353" s="9"/>
      <c r="AI7353" s="8"/>
      <c r="AJ7353" s="8"/>
      <c r="AK7353" s="9"/>
    </row>
    <row r="7354" spans="32:37" x14ac:dyDescent="0.3">
      <c r="AF7354" s="8"/>
      <c r="AG7354" s="8"/>
      <c r="AH7354" s="9"/>
      <c r="AI7354" s="8"/>
      <c r="AJ7354" s="8"/>
      <c r="AK7354" s="9"/>
    </row>
    <row r="7355" spans="32:37" x14ac:dyDescent="0.3">
      <c r="AF7355" s="8"/>
      <c r="AG7355" s="8"/>
      <c r="AH7355" s="9"/>
      <c r="AI7355" s="8"/>
      <c r="AJ7355" s="8"/>
      <c r="AK7355" s="9"/>
    </row>
    <row r="7356" spans="32:37" x14ac:dyDescent="0.3">
      <c r="AF7356" s="8"/>
      <c r="AG7356" s="8"/>
      <c r="AH7356" s="9"/>
      <c r="AI7356" s="8"/>
      <c r="AJ7356" s="8"/>
      <c r="AK7356" s="9"/>
    </row>
    <row r="7357" spans="32:37" x14ac:dyDescent="0.3">
      <c r="AF7357" s="8"/>
      <c r="AG7357" s="8"/>
      <c r="AH7357" s="9"/>
      <c r="AI7357" s="8"/>
      <c r="AJ7357" s="8"/>
      <c r="AK7357" s="9"/>
    </row>
    <row r="7358" spans="32:37" x14ac:dyDescent="0.3">
      <c r="AF7358" s="8"/>
      <c r="AG7358" s="8"/>
      <c r="AH7358" s="9"/>
      <c r="AI7358" s="8"/>
      <c r="AJ7358" s="8"/>
      <c r="AK7358" s="9"/>
    </row>
    <row r="7359" spans="32:37" x14ac:dyDescent="0.3">
      <c r="AF7359" s="8"/>
      <c r="AG7359" s="8"/>
      <c r="AH7359" s="9"/>
      <c r="AI7359" s="8"/>
      <c r="AJ7359" s="8"/>
      <c r="AK7359" s="9"/>
    </row>
    <row r="7360" spans="32:37" x14ac:dyDescent="0.3">
      <c r="AF7360" s="8"/>
      <c r="AG7360" s="8"/>
      <c r="AH7360" s="9"/>
      <c r="AI7360" s="8"/>
      <c r="AJ7360" s="8"/>
      <c r="AK7360" s="9"/>
    </row>
    <row r="7361" spans="32:37" x14ac:dyDescent="0.3">
      <c r="AF7361" s="8"/>
      <c r="AG7361" s="8"/>
      <c r="AH7361" s="9"/>
      <c r="AI7361" s="8"/>
      <c r="AJ7361" s="8"/>
      <c r="AK7361" s="9"/>
    </row>
    <row r="7362" spans="32:37" x14ac:dyDescent="0.3">
      <c r="AF7362" s="8"/>
      <c r="AG7362" s="8"/>
      <c r="AH7362" s="9"/>
      <c r="AI7362" s="8"/>
      <c r="AJ7362" s="8"/>
      <c r="AK7362" s="9"/>
    </row>
    <row r="7363" spans="32:37" x14ac:dyDescent="0.3">
      <c r="AF7363" s="8"/>
      <c r="AG7363" s="8"/>
      <c r="AH7363" s="9"/>
      <c r="AI7363" s="8"/>
      <c r="AJ7363" s="8"/>
      <c r="AK7363" s="9"/>
    </row>
    <row r="7364" spans="32:37" x14ac:dyDescent="0.3">
      <c r="AF7364" s="8"/>
      <c r="AG7364" s="8"/>
      <c r="AH7364" s="9"/>
      <c r="AI7364" s="8"/>
      <c r="AJ7364" s="8"/>
      <c r="AK7364" s="9"/>
    </row>
    <row r="7365" spans="32:37" x14ac:dyDescent="0.3">
      <c r="AF7365" s="8"/>
      <c r="AG7365" s="8"/>
      <c r="AH7365" s="9"/>
      <c r="AI7365" s="8"/>
      <c r="AJ7365" s="8"/>
      <c r="AK7365" s="9"/>
    </row>
    <row r="7366" spans="32:37" x14ac:dyDescent="0.3">
      <c r="AF7366" s="8"/>
      <c r="AG7366" s="8"/>
      <c r="AH7366" s="9"/>
      <c r="AI7366" s="8"/>
      <c r="AJ7366" s="8"/>
      <c r="AK7366" s="9"/>
    </row>
    <row r="7367" spans="32:37" x14ac:dyDescent="0.3">
      <c r="AF7367" s="8"/>
      <c r="AG7367" s="8"/>
      <c r="AH7367" s="9"/>
      <c r="AI7367" s="8"/>
      <c r="AJ7367" s="8"/>
      <c r="AK7367" s="9"/>
    </row>
    <row r="7368" spans="32:37" x14ac:dyDescent="0.3">
      <c r="AF7368" s="8"/>
      <c r="AG7368" s="8"/>
      <c r="AH7368" s="9"/>
      <c r="AI7368" s="8"/>
      <c r="AJ7368" s="8"/>
      <c r="AK7368" s="9"/>
    </row>
    <row r="7369" spans="32:37" x14ac:dyDescent="0.3">
      <c r="AF7369" s="8"/>
      <c r="AG7369" s="8"/>
      <c r="AH7369" s="9"/>
      <c r="AI7369" s="8"/>
      <c r="AJ7369" s="8"/>
      <c r="AK7369" s="9"/>
    </row>
    <row r="7370" spans="32:37" x14ac:dyDescent="0.3">
      <c r="AF7370" s="8"/>
      <c r="AG7370" s="8"/>
      <c r="AH7370" s="9"/>
      <c r="AI7370" s="8"/>
      <c r="AJ7370" s="8"/>
      <c r="AK7370" s="9"/>
    </row>
    <row r="7371" spans="32:37" x14ac:dyDescent="0.3">
      <c r="AF7371" s="8"/>
      <c r="AG7371" s="8"/>
      <c r="AH7371" s="9"/>
      <c r="AI7371" s="8"/>
      <c r="AJ7371" s="8"/>
      <c r="AK7371" s="9"/>
    </row>
    <row r="7372" spans="32:37" x14ac:dyDescent="0.3">
      <c r="AF7372" s="8"/>
      <c r="AG7372" s="8"/>
      <c r="AH7372" s="9"/>
      <c r="AI7372" s="8"/>
      <c r="AJ7372" s="8"/>
      <c r="AK7372" s="9"/>
    </row>
    <row r="7373" spans="32:37" x14ac:dyDescent="0.3">
      <c r="AF7373" s="8"/>
      <c r="AG7373" s="8"/>
      <c r="AH7373" s="9"/>
      <c r="AI7373" s="8"/>
      <c r="AJ7373" s="8"/>
      <c r="AK7373" s="9"/>
    </row>
    <row r="7374" spans="32:37" x14ac:dyDescent="0.3">
      <c r="AF7374" s="8"/>
      <c r="AG7374" s="8"/>
      <c r="AH7374" s="9"/>
      <c r="AI7374" s="8"/>
      <c r="AJ7374" s="8"/>
      <c r="AK7374" s="9"/>
    </row>
    <row r="7375" spans="32:37" x14ac:dyDescent="0.3">
      <c r="AF7375" s="8"/>
      <c r="AG7375" s="8"/>
      <c r="AH7375" s="9"/>
      <c r="AI7375" s="8"/>
      <c r="AJ7375" s="8"/>
      <c r="AK7375" s="9"/>
    </row>
    <row r="7376" spans="32:37" x14ac:dyDescent="0.3">
      <c r="AF7376" s="8"/>
      <c r="AG7376" s="8"/>
      <c r="AH7376" s="9"/>
      <c r="AI7376" s="8"/>
      <c r="AJ7376" s="8"/>
      <c r="AK7376" s="9"/>
    </row>
    <row r="7377" spans="32:37" x14ac:dyDescent="0.3">
      <c r="AF7377" s="8"/>
      <c r="AG7377" s="8"/>
      <c r="AH7377" s="9"/>
      <c r="AI7377" s="8"/>
      <c r="AJ7377" s="8"/>
      <c r="AK7377" s="9"/>
    </row>
    <row r="7378" spans="32:37" x14ac:dyDescent="0.3">
      <c r="AF7378" s="8"/>
      <c r="AG7378" s="8"/>
      <c r="AH7378" s="9"/>
      <c r="AI7378" s="8"/>
      <c r="AJ7378" s="8"/>
      <c r="AK7378" s="9"/>
    </row>
    <row r="7379" spans="32:37" x14ac:dyDescent="0.3">
      <c r="AF7379" s="8"/>
      <c r="AG7379" s="8"/>
      <c r="AH7379" s="9"/>
      <c r="AI7379" s="8"/>
      <c r="AJ7379" s="8"/>
      <c r="AK7379" s="9"/>
    </row>
    <row r="7380" spans="32:37" x14ac:dyDescent="0.3">
      <c r="AF7380" s="8"/>
      <c r="AG7380" s="8"/>
      <c r="AH7380" s="9"/>
      <c r="AI7380" s="8"/>
      <c r="AJ7380" s="8"/>
      <c r="AK7380" s="9"/>
    </row>
    <row r="7381" spans="32:37" x14ac:dyDescent="0.3">
      <c r="AF7381" s="8"/>
      <c r="AG7381" s="8"/>
      <c r="AH7381" s="9"/>
      <c r="AI7381" s="8"/>
      <c r="AJ7381" s="8"/>
      <c r="AK7381" s="9"/>
    </row>
    <row r="7382" spans="32:37" x14ac:dyDescent="0.3">
      <c r="AF7382" s="8"/>
      <c r="AG7382" s="8"/>
      <c r="AH7382" s="9"/>
      <c r="AI7382" s="8"/>
      <c r="AJ7382" s="8"/>
      <c r="AK7382" s="9"/>
    </row>
    <row r="7383" spans="32:37" x14ac:dyDescent="0.3">
      <c r="AF7383" s="8"/>
      <c r="AG7383" s="8"/>
      <c r="AH7383" s="9"/>
      <c r="AI7383" s="8"/>
      <c r="AJ7383" s="8"/>
      <c r="AK7383" s="9"/>
    </row>
    <row r="7384" spans="32:37" x14ac:dyDescent="0.3">
      <c r="AF7384" s="8"/>
      <c r="AG7384" s="8"/>
      <c r="AH7384" s="9"/>
      <c r="AI7384" s="8"/>
      <c r="AJ7384" s="8"/>
      <c r="AK7384" s="9"/>
    </row>
    <row r="7385" spans="32:37" x14ac:dyDescent="0.3">
      <c r="AF7385" s="8"/>
      <c r="AG7385" s="8"/>
      <c r="AH7385" s="9"/>
      <c r="AI7385" s="8"/>
      <c r="AJ7385" s="8"/>
      <c r="AK7385" s="9"/>
    </row>
    <row r="7386" spans="32:37" x14ac:dyDescent="0.3">
      <c r="AF7386" s="8"/>
      <c r="AG7386" s="8"/>
      <c r="AH7386" s="9"/>
      <c r="AI7386" s="8"/>
      <c r="AJ7386" s="8"/>
      <c r="AK7386" s="9"/>
    </row>
    <row r="7387" spans="32:37" x14ac:dyDescent="0.3">
      <c r="AF7387" s="8"/>
      <c r="AG7387" s="8"/>
      <c r="AH7387" s="9"/>
      <c r="AI7387" s="8"/>
      <c r="AJ7387" s="8"/>
      <c r="AK7387" s="9"/>
    </row>
    <row r="7388" spans="32:37" x14ac:dyDescent="0.3">
      <c r="AF7388" s="8"/>
      <c r="AG7388" s="8"/>
      <c r="AH7388" s="9"/>
      <c r="AI7388" s="8"/>
      <c r="AJ7388" s="8"/>
      <c r="AK7388" s="9"/>
    </row>
    <row r="7389" spans="32:37" x14ac:dyDescent="0.3">
      <c r="AF7389" s="8"/>
      <c r="AG7389" s="8"/>
      <c r="AH7389" s="9"/>
      <c r="AI7389" s="8"/>
      <c r="AJ7389" s="8"/>
      <c r="AK7389" s="9"/>
    </row>
    <row r="7390" spans="32:37" x14ac:dyDescent="0.3">
      <c r="AF7390" s="8"/>
      <c r="AG7390" s="8"/>
      <c r="AH7390" s="9"/>
      <c r="AI7390" s="8"/>
      <c r="AJ7390" s="8"/>
      <c r="AK7390" s="9"/>
    </row>
    <row r="7391" spans="32:37" x14ac:dyDescent="0.3">
      <c r="AF7391" s="8"/>
      <c r="AG7391" s="8"/>
      <c r="AH7391" s="9"/>
      <c r="AI7391" s="8"/>
      <c r="AJ7391" s="8"/>
      <c r="AK7391" s="9"/>
    </row>
    <row r="7392" spans="32:37" x14ac:dyDescent="0.3">
      <c r="AF7392" s="8"/>
      <c r="AG7392" s="8"/>
      <c r="AH7392" s="9"/>
      <c r="AI7392" s="8"/>
      <c r="AJ7392" s="8"/>
      <c r="AK7392" s="9"/>
    </row>
    <row r="7393" spans="32:37" x14ac:dyDescent="0.3">
      <c r="AF7393" s="8"/>
      <c r="AG7393" s="8"/>
      <c r="AH7393" s="9"/>
      <c r="AI7393" s="8"/>
      <c r="AJ7393" s="8"/>
      <c r="AK7393" s="9"/>
    </row>
    <row r="7394" spans="32:37" x14ac:dyDescent="0.3">
      <c r="AF7394" s="8"/>
      <c r="AG7394" s="8"/>
      <c r="AH7394" s="9"/>
      <c r="AI7394" s="8"/>
      <c r="AJ7394" s="8"/>
      <c r="AK7394" s="9"/>
    </row>
    <row r="7395" spans="32:37" x14ac:dyDescent="0.3">
      <c r="AF7395" s="8"/>
      <c r="AG7395" s="8"/>
      <c r="AH7395" s="9"/>
      <c r="AI7395" s="8"/>
      <c r="AJ7395" s="8"/>
      <c r="AK7395" s="9"/>
    </row>
    <row r="7396" spans="32:37" x14ac:dyDescent="0.3">
      <c r="AF7396" s="8"/>
      <c r="AG7396" s="8"/>
      <c r="AH7396" s="9"/>
      <c r="AI7396" s="8"/>
      <c r="AJ7396" s="8"/>
      <c r="AK7396" s="9"/>
    </row>
    <row r="7397" spans="32:37" x14ac:dyDescent="0.3">
      <c r="AF7397" s="8"/>
      <c r="AG7397" s="8"/>
      <c r="AH7397" s="9"/>
      <c r="AI7397" s="8"/>
      <c r="AJ7397" s="8"/>
      <c r="AK7397" s="9"/>
    </row>
    <row r="7398" spans="32:37" x14ac:dyDescent="0.3">
      <c r="AF7398" s="8"/>
      <c r="AG7398" s="8"/>
      <c r="AH7398" s="9"/>
      <c r="AI7398" s="8"/>
      <c r="AJ7398" s="8"/>
      <c r="AK7398" s="9"/>
    </row>
    <row r="7399" spans="32:37" x14ac:dyDescent="0.3">
      <c r="AF7399" s="8"/>
      <c r="AG7399" s="8"/>
      <c r="AH7399" s="9"/>
      <c r="AI7399" s="8"/>
      <c r="AJ7399" s="8"/>
      <c r="AK7399" s="9"/>
    </row>
    <row r="7400" spans="32:37" x14ac:dyDescent="0.3">
      <c r="AF7400" s="8"/>
      <c r="AG7400" s="8"/>
      <c r="AH7400" s="9"/>
      <c r="AI7400" s="8"/>
      <c r="AJ7400" s="8"/>
      <c r="AK7400" s="9"/>
    </row>
    <row r="7401" spans="32:37" x14ac:dyDescent="0.3">
      <c r="AF7401" s="8"/>
      <c r="AG7401" s="8"/>
      <c r="AH7401" s="9"/>
      <c r="AI7401" s="8"/>
      <c r="AJ7401" s="8"/>
      <c r="AK7401" s="9"/>
    </row>
    <row r="7402" spans="32:37" x14ac:dyDescent="0.3">
      <c r="AF7402" s="8"/>
      <c r="AG7402" s="8"/>
      <c r="AH7402" s="9"/>
      <c r="AI7402" s="8"/>
      <c r="AJ7402" s="8"/>
      <c r="AK7402" s="9"/>
    </row>
    <row r="7403" spans="32:37" x14ac:dyDescent="0.3">
      <c r="AF7403" s="8"/>
      <c r="AG7403" s="8"/>
      <c r="AH7403" s="9"/>
      <c r="AI7403" s="8"/>
      <c r="AJ7403" s="8"/>
      <c r="AK7403" s="9"/>
    </row>
    <row r="7404" spans="32:37" x14ac:dyDescent="0.3">
      <c r="AF7404" s="8"/>
      <c r="AG7404" s="8"/>
      <c r="AH7404" s="9"/>
      <c r="AI7404" s="8"/>
      <c r="AJ7404" s="8"/>
      <c r="AK7404" s="9"/>
    </row>
    <row r="7405" spans="32:37" x14ac:dyDescent="0.3">
      <c r="AF7405" s="8"/>
      <c r="AG7405" s="8"/>
      <c r="AH7405" s="9"/>
      <c r="AI7405" s="8"/>
      <c r="AJ7405" s="8"/>
      <c r="AK7405" s="9"/>
    </row>
    <row r="7406" spans="32:37" x14ac:dyDescent="0.3">
      <c r="AF7406" s="8"/>
      <c r="AG7406" s="8"/>
      <c r="AH7406" s="9"/>
      <c r="AI7406" s="8"/>
      <c r="AJ7406" s="8"/>
      <c r="AK7406" s="9"/>
    </row>
    <row r="7407" spans="32:37" x14ac:dyDescent="0.3">
      <c r="AF7407" s="8"/>
      <c r="AG7407" s="8"/>
      <c r="AH7407" s="9"/>
      <c r="AI7407" s="8"/>
      <c r="AJ7407" s="8"/>
      <c r="AK7407" s="9"/>
    </row>
    <row r="7408" spans="32:37" x14ac:dyDescent="0.3">
      <c r="AF7408" s="8"/>
      <c r="AG7408" s="8"/>
      <c r="AH7408" s="9"/>
      <c r="AI7408" s="8"/>
      <c r="AJ7408" s="8"/>
      <c r="AK7408" s="9"/>
    </row>
    <row r="7409" spans="32:37" x14ac:dyDescent="0.3">
      <c r="AF7409" s="8"/>
      <c r="AG7409" s="8"/>
      <c r="AH7409" s="9"/>
      <c r="AI7409" s="8"/>
      <c r="AJ7409" s="8"/>
      <c r="AK7409" s="9"/>
    </row>
    <row r="7410" spans="32:37" x14ac:dyDescent="0.3">
      <c r="AF7410" s="8"/>
      <c r="AG7410" s="8"/>
      <c r="AH7410" s="9"/>
      <c r="AI7410" s="8"/>
      <c r="AJ7410" s="8"/>
      <c r="AK7410" s="9"/>
    </row>
    <row r="7411" spans="32:37" x14ac:dyDescent="0.3">
      <c r="AF7411" s="8"/>
      <c r="AG7411" s="8"/>
      <c r="AH7411" s="9"/>
      <c r="AI7411" s="8"/>
      <c r="AJ7411" s="8"/>
      <c r="AK7411" s="9"/>
    </row>
    <row r="7412" spans="32:37" x14ac:dyDescent="0.3">
      <c r="AF7412" s="8"/>
      <c r="AG7412" s="8"/>
      <c r="AH7412" s="9"/>
      <c r="AI7412" s="8"/>
      <c r="AJ7412" s="8"/>
      <c r="AK7412" s="9"/>
    </row>
    <row r="7413" spans="32:37" x14ac:dyDescent="0.3">
      <c r="AF7413" s="8"/>
      <c r="AG7413" s="8"/>
      <c r="AH7413" s="9"/>
      <c r="AI7413" s="8"/>
      <c r="AJ7413" s="8"/>
      <c r="AK7413" s="9"/>
    </row>
    <row r="7414" spans="32:37" x14ac:dyDescent="0.3">
      <c r="AF7414" s="8"/>
      <c r="AG7414" s="8"/>
      <c r="AH7414" s="9"/>
      <c r="AI7414" s="8"/>
      <c r="AJ7414" s="8"/>
      <c r="AK7414" s="9"/>
    </row>
    <row r="7415" spans="32:37" x14ac:dyDescent="0.3">
      <c r="AF7415" s="8"/>
      <c r="AG7415" s="8"/>
      <c r="AH7415" s="9"/>
      <c r="AI7415" s="8"/>
      <c r="AJ7415" s="8"/>
      <c r="AK7415" s="9"/>
    </row>
    <row r="7416" spans="32:37" x14ac:dyDescent="0.3">
      <c r="AF7416" s="8"/>
      <c r="AG7416" s="8"/>
      <c r="AH7416" s="9"/>
      <c r="AI7416" s="8"/>
      <c r="AJ7416" s="8"/>
      <c r="AK7416" s="9"/>
    </row>
    <row r="7417" spans="32:37" x14ac:dyDescent="0.3">
      <c r="AF7417" s="8"/>
      <c r="AG7417" s="8"/>
      <c r="AH7417" s="9"/>
      <c r="AI7417" s="8"/>
      <c r="AJ7417" s="8"/>
      <c r="AK7417" s="9"/>
    </row>
    <row r="7418" spans="32:37" x14ac:dyDescent="0.3">
      <c r="AF7418" s="8"/>
      <c r="AG7418" s="8"/>
      <c r="AH7418" s="9"/>
      <c r="AI7418" s="8"/>
      <c r="AJ7418" s="8"/>
      <c r="AK7418" s="9"/>
    </row>
    <row r="7419" spans="32:37" x14ac:dyDescent="0.3">
      <c r="AF7419" s="8"/>
      <c r="AG7419" s="8"/>
      <c r="AH7419" s="9"/>
      <c r="AI7419" s="8"/>
      <c r="AJ7419" s="8"/>
      <c r="AK7419" s="9"/>
    </row>
    <row r="7420" spans="32:37" x14ac:dyDescent="0.3">
      <c r="AF7420" s="8"/>
      <c r="AG7420" s="8"/>
      <c r="AH7420" s="9"/>
      <c r="AI7420" s="8"/>
      <c r="AJ7420" s="8"/>
      <c r="AK7420" s="9"/>
    </row>
    <row r="7421" spans="32:37" x14ac:dyDescent="0.3">
      <c r="AF7421" s="8"/>
      <c r="AG7421" s="8"/>
      <c r="AH7421" s="9"/>
      <c r="AI7421" s="8"/>
      <c r="AJ7421" s="8"/>
      <c r="AK7421" s="9"/>
    </row>
    <row r="7422" spans="32:37" x14ac:dyDescent="0.3">
      <c r="AF7422" s="8"/>
      <c r="AG7422" s="8"/>
      <c r="AH7422" s="9"/>
      <c r="AI7422" s="8"/>
      <c r="AJ7422" s="8"/>
      <c r="AK7422" s="9"/>
    </row>
    <row r="7423" spans="32:37" x14ac:dyDescent="0.3">
      <c r="AF7423" s="8"/>
      <c r="AG7423" s="8"/>
      <c r="AH7423" s="9"/>
      <c r="AI7423" s="8"/>
      <c r="AJ7423" s="8"/>
      <c r="AK7423" s="9"/>
    </row>
    <row r="7424" spans="32:37" x14ac:dyDescent="0.3">
      <c r="AF7424" s="8"/>
      <c r="AG7424" s="8"/>
      <c r="AH7424" s="9"/>
      <c r="AI7424" s="8"/>
      <c r="AJ7424" s="8"/>
      <c r="AK7424" s="9"/>
    </row>
    <row r="7425" spans="32:37" x14ac:dyDescent="0.3">
      <c r="AF7425" s="8"/>
      <c r="AG7425" s="8"/>
      <c r="AH7425" s="9"/>
      <c r="AI7425" s="8"/>
      <c r="AJ7425" s="8"/>
      <c r="AK7425" s="9"/>
    </row>
    <row r="7426" spans="32:37" x14ac:dyDescent="0.3">
      <c r="AF7426" s="8"/>
      <c r="AG7426" s="8"/>
      <c r="AH7426" s="9"/>
      <c r="AI7426" s="8"/>
      <c r="AJ7426" s="8"/>
      <c r="AK7426" s="9"/>
    </row>
    <row r="7427" spans="32:37" x14ac:dyDescent="0.3">
      <c r="AF7427" s="8"/>
      <c r="AG7427" s="8"/>
      <c r="AH7427" s="9"/>
      <c r="AI7427" s="8"/>
      <c r="AJ7427" s="8"/>
      <c r="AK7427" s="9"/>
    </row>
    <row r="7428" spans="32:37" x14ac:dyDescent="0.3">
      <c r="AF7428" s="8"/>
      <c r="AG7428" s="8"/>
      <c r="AH7428" s="9"/>
      <c r="AI7428" s="8"/>
      <c r="AJ7428" s="8"/>
      <c r="AK7428" s="9"/>
    </row>
    <row r="7429" spans="32:37" x14ac:dyDescent="0.3">
      <c r="AF7429" s="8"/>
      <c r="AG7429" s="8"/>
      <c r="AH7429" s="9"/>
      <c r="AI7429" s="8"/>
      <c r="AJ7429" s="8"/>
      <c r="AK7429" s="9"/>
    </row>
    <row r="7430" spans="32:37" x14ac:dyDescent="0.3">
      <c r="AF7430" s="8"/>
      <c r="AG7430" s="8"/>
      <c r="AH7430" s="9"/>
      <c r="AI7430" s="8"/>
      <c r="AJ7430" s="8"/>
      <c r="AK7430" s="9"/>
    </row>
    <row r="7431" spans="32:37" x14ac:dyDescent="0.3">
      <c r="AF7431" s="8"/>
      <c r="AG7431" s="8"/>
      <c r="AH7431" s="9"/>
      <c r="AI7431" s="8"/>
      <c r="AJ7431" s="8"/>
      <c r="AK7431" s="9"/>
    </row>
    <row r="7432" spans="32:37" x14ac:dyDescent="0.3">
      <c r="AF7432" s="8"/>
      <c r="AG7432" s="8"/>
      <c r="AH7432" s="9"/>
      <c r="AI7432" s="8"/>
      <c r="AJ7432" s="8"/>
      <c r="AK7432" s="9"/>
    </row>
    <row r="7433" spans="32:37" x14ac:dyDescent="0.3">
      <c r="AF7433" s="8"/>
      <c r="AG7433" s="8"/>
      <c r="AH7433" s="9"/>
      <c r="AI7433" s="8"/>
      <c r="AJ7433" s="8"/>
      <c r="AK7433" s="9"/>
    </row>
    <row r="7434" spans="32:37" x14ac:dyDescent="0.3">
      <c r="AF7434" s="8"/>
      <c r="AG7434" s="8"/>
      <c r="AH7434" s="9"/>
      <c r="AI7434" s="8"/>
      <c r="AJ7434" s="8"/>
      <c r="AK7434" s="9"/>
    </row>
    <row r="7435" spans="32:37" x14ac:dyDescent="0.3">
      <c r="AF7435" s="8"/>
      <c r="AG7435" s="8"/>
      <c r="AH7435" s="9"/>
      <c r="AI7435" s="8"/>
      <c r="AJ7435" s="8"/>
      <c r="AK7435" s="9"/>
    </row>
    <row r="7436" spans="32:37" x14ac:dyDescent="0.3">
      <c r="AF7436" s="8"/>
      <c r="AG7436" s="8"/>
      <c r="AH7436" s="9"/>
      <c r="AI7436" s="8"/>
      <c r="AJ7436" s="8"/>
      <c r="AK7436" s="9"/>
    </row>
    <row r="7437" spans="32:37" x14ac:dyDescent="0.3">
      <c r="AF7437" s="8"/>
      <c r="AG7437" s="8"/>
      <c r="AH7437" s="9"/>
      <c r="AI7437" s="8"/>
      <c r="AJ7437" s="8"/>
      <c r="AK7437" s="9"/>
    </row>
    <row r="7438" spans="32:37" x14ac:dyDescent="0.3">
      <c r="AF7438" s="8"/>
      <c r="AG7438" s="8"/>
      <c r="AH7438" s="9"/>
      <c r="AI7438" s="8"/>
      <c r="AJ7438" s="8"/>
      <c r="AK7438" s="9"/>
    </row>
    <row r="7439" spans="32:37" x14ac:dyDescent="0.3">
      <c r="AF7439" s="8"/>
      <c r="AG7439" s="8"/>
      <c r="AH7439" s="9"/>
      <c r="AI7439" s="8"/>
      <c r="AJ7439" s="8"/>
      <c r="AK7439" s="9"/>
    </row>
    <row r="7440" spans="32:37" x14ac:dyDescent="0.3">
      <c r="AF7440" s="8"/>
      <c r="AG7440" s="8"/>
      <c r="AH7440" s="9"/>
      <c r="AI7440" s="8"/>
      <c r="AJ7440" s="8"/>
      <c r="AK7440" s="9"/>
    </row>
    <row r="7441" spans="32:37" x14ac:dyDescent="0.3">
      <c r="AF7441" s="8"/>
      <c r="AG7441" s="8"/>
      <c r="AH7441" s="9"/>
      <c r="AI7441" s="8"/>
      <c r="AJ7441" s="8"/>
      <c r="AK7441" s="9"/>
    </row>
    <row r="7442" spans="32:37" x14ac:dyDescent="0.3">
      <c r="AF7442" s="8"/>
      <c r="AG7442" s="8"/>
      <c r="AH7442" s="9"/>
      <c r="AI7442" s="8"/>
      <c r="AJ7442" s="8"/>
      <c r="AK7442" s="9"/>
    </row>
    <row r="7443" spans="32:37" x14ac:dyDescent="0.3">
      <c r="AF7443" s="8"/>
      <c r="AG7443" s="8"/>
      <c r="AH7443" s="9"/>
      <c r="AI7443" s="8"/>
      <c r="AJ7443" s="8"/>
      <c r="AK7443" s="9"/>
    </row>
    <row r="7444" spans="32:37" x14ac:dyDescent="0.3">
      <c r="AF7444" s="8"/>
      <c r="AG7444" s="8"/>
      <c r="AH7444" s="9"/>
      <c r="AI7444" s="8"/>
      <c r="AJ7444" s="8"/>
      <c r="AK7444" s="9"/>
    </row>
    <row r="7445" spans="32:37" x14ac:dyDescent="0.3">
      <c r="AF7445" s="8"/>
      <c r="AG7445" s="8"/>
      <c r="AH7445" s="9"/>
      <c r="AI7445" s="8"/>
      <c r="AJ7445" s="8"/>
      <c r="AK7445" s="9"/>
    </row>
    <row r="7446" spans="32:37" x14ac:dyDescent="0.3">
      <c r="AF7446" s="8"/>
      <c r="AG7446" s="8"/>
      <c r="AH7446" s="9"/>
      <c r="AI7446" s="8"/>
      <c r="AJ7446" s="8"/>
      <c r="AK7446" s="9"/>
    </row>
    <row r="7447" spans="32:37" x14ac:dyDescent="0.3">
      <c r="AF7447" s="8"/>
      <c r="AG7447" s="8"/>
      <c r="AH7447" s="9"/>
      <c r="AI7447" s="8"/>
      <c r="AJ7447" s="8"/>
      <c r="AK7447" s="9"/>
    </row>
    <row r="7448" spans="32:37" x14ac:dyDescent="0.3">
      <c r="AF7448" s="8"/>
      <c r="AG7448" s="8"/>
      <c r="AH7448" s="9"/>
      <c r="AI7448" s="8"/>
      <c r="AJ7448" s="8"/>
      <c r="AK7448" s="9"/>
    </row>
    <row r="7449" spans="32:37" x14ac:dyDescent="0.3">
      <c r="AF7449" s="8"/>
      <c r="AG7449" s="8"/>
      <c r="AH7449" s="9"/>
      <c r="AI7449" s="8"/>
      <c r="AJ7449" s="8"/>
      <c r="AK7449" s="9"/>
    </row>
    <row r="7450" spans="32:37" x14ac:dyDescent="0.3">
      <c r="AF7450" s="8"/>
      <c r="AG7450" s="8"/>
      <c r="AH7450" s="9"/>
      <c r="AI7450" s="8"/>
      <c r="AJ7450" s="8"/>
      <c r="AK7450" s="9"/>
    </row>
    <row r="7451" spans="32:37" x14ac:dyDescent="0.3">
      <c r="AF7451" s="8"/>
      <c r="AG7451" s="8"/>
      <c r="AH7451" s="9"/>
      <c r="AI7451" s="8"/>
      <c r="AJ7451" s="8"/>
      <c r="AK7451" s="9"/>
    </row>
    <row r="7452" spans="32:37" x14ac:dyDescent="0.3">
      <c r="AF7452" s="8"/>
      <c r="AG7452" s="8"/>
      <c r="AH7452" s="9"/>
      <c r="AI7452" s="8"/>
      <c r="AJ7452" s="8"/>
      <c r="AK7452" s="9"/>
    </row>
    <row r="7453" spans="32:37" x14ac:dyDescent="0.3">
      <c r="AF7453" s="8"/>
      <c r="AG7453" s="8"/>
      <c r="AH7453" s="9"/>
      <c r="AI7453" s="8"/>
      <c r="AJ7453" s="8"/>
      <c r="AK7453" s="9"/>
    </row>
    <row r="7454" spans="32:37" x14ac:dyDescent="0.3">
      <c r="AF7454" s="8"/>
      <c r="AG7454" s="8"/>
      <c r="AH7454" s="9"/>
      <c r="AI7454" s="8"/>
      <c r="AJ7454" s="8"/>
      <c r="AK7454" s="9"/>
    </row>
    <row r="7455" spans="32:37" x14ac:dyDescent="0.3">
      <c r="AF7455" s="8"/>
      <c r="AG7455" s="8"/>
      <c r="AH7455" s="9"/>
      <c r="AI7455" s="8"/>
      <c r="AJ7455" s="8"/>
      <c r="AK7455" s="9"/>
    </row>
    <row r="7456" spans="32:37" x14ac:dyDescent="0.3">
      <c r="AF7456" s="8"/>
      <c r="AG7456" s="8"/>
      <c r="AH7456" s="9"/>
      <c r="AI7456" s="8"/>
      <c r="AJ7456" s="8"/>
      <c r="AK7456" s="9"/>
    </row>
    <row r="7457" spans="32:37" x14ac:dyDescent="0.3">
      <c r="AF7457" s="8"/>
      <c r="AG7457" s="8"/>
      <c r="AH7457" s="9"/>
      <c r="AI7457" s="8"/>
      <c r="AJ7457" s="8"/>
      <c r="AK7457" s="9"/>
    </row>
    <row r="7458" spans="32:37" x14ac:dyDescent="0.3">
      <c r="AF7458" s="8"/>
      <c r="AG7458" s="8"/>
      <c r="AH7458" s="9"/>
      <c r="AI7458" s="8"/>
      <c r="AJ7458" s="8"/>
      <c r="AK7458" s="9"/>
    </row>
    <row r="7459" spans="32:37" x14ac:dyDescent="0.3">
      <c r="AF7459" s="8"/>
      <c r="AG7459" s="8"/>
      <c r="AH7459" s="9"/>
      <c r="AI7459" s="8"/>
      <c r="AJ7459" s="8"/>
      <c r="AK7459" s="9"/>
    </row>
    <row r="7460" spans="32:37" x14ac:dyDescent="0.3">
      <c r="AF7460" s="8"/>
      <c r="AG7460" s="8"/>
      <c r="AH7460" s="9"/>
      <c r="AI7460" s="8"/>
      <c r="AJ7460" s="8"/>
      <c r="AK7460" s="9"/>
    </row>
    <row r="7461" spans="32:37" x14ac:dyDescent="0.3">
      <c r="AF7461" s="8"/>
      <c r="AG7461" s="8"/>
      <c r="AH7461" s="9"/>
      <c r="AI7461" s="8"/>
      <c r="AJ7461" s="8"/>
      <c r="AK7461" s="9"/>
    </row>
    <row r="7462" spans="32:37" x14ac:dyDescent="0.3">
      <c r="AF7462" s="8"/>
      <c r="AG7462" s="8"/>
      <c r="AH7462" s="9"/>
      <c r="AI7462" s="8"/>
      <c r="AJ7462" s="8"/>
      <c r="AK7462" s="9"/>
    </row>
    <row r="7463" spans="32:37" x14ac:dyDescent="0.3">
      <c r="AF7463" s="8"/>
      <c r="AG7463" s="8"/>
      <c r="AH7463" s="9"/>
      <c r="AI7463" s="8"/>
      <c r="AJ7463" s="8"/>
      <c r="AK7463" s="9"/>
    </row>
    <row r="7464" spans="32:37" x14ac:dyDescent="0.3">
      <c r="AF7464" s="8"/>
      <c r="AG7464" s="8"/>
      <c r="AH7464" s="9"/>
      <c r="AI7464" s="8"/>
      <c r="AJ7464" s="8"/>
      <c r="AK7464" s="9"/>
    </row>
    <row r="7465" spans="32:37" x14ac:dyDescent="0.3">
      <c r="AF7465" s="8"/>
      <c r="AG7465" s="8"/>
      <c r="AH7465" s="9"/>
      <c r="AI7465" s="8"/>
      <c r="AJ7465" s="8"/>
      <c r="AK7465" s="9"/>
    </row>
    <row r="7466" spans="32:37" x14ac:dyDescent="0.3">
      <c r="AF7466" s="8"/>
      <c r="AG7466" s="8"/>
      <c r="AH7466" s="9"/>
      <c r="AI7466" s="8"/>
      <c r="AJ7466" s="8"/>
      <c r="AK7466" s="9"/>
    </row>
    <row r="7467" spans="32:37" x14ac:dyDescent="0.3">
      <c r="AF7467" s="8"/>
      <c r="AG7467" s="8"/>
      <c r="AH7467" s="9"/>
      <c r="AI7467" s="8"/>
      <c r="AJ7467" s="8"/>
      <c r="AK7467" s="9"/>
    </row>
    <row r="7468" spans="32:37" x14ac:dyDescent="0.3">
      <c r="AF7468" s="8"/>
      <c r="AG7468" s="8"/>
      <c r="AH7468" s="9"/>
      <c r="AI7468" s="8"/>
      <c r="AJ7468" s="8"/>
      <c r="AK7468" s="9"/>
    </row>
    <row r="7469" spans="32:37" x14ac:dyDescent="0.3">
      <c r="AF7469" s="8"/>
      <c r="AG7469" s="8"/>
      <c r="AH7469" s="9"/>
      <c r="AI7469" s="8"/>
      <c r="AJ7469" s="8"/>
      <c r="AK7469" s="9"/>
    </row>
    <row r="7470" spans="32:37" x14ac:dyDescent="0.3">
      <c r="AF7470" s="8"/>
      <c r="AG7470" s="8"/>
      <c r="AH7470" s="9"/>
      <c r="AI7470" s="8"/>
      <c r="AJ7470" s="8"/>
      <c r="AK7470" s="9"/>
    </row>
    <row r="7471" spans="32:37" x14ac:dyDescent="0.3">
      <c r="AF7471" s="8"/>
      <c r="AG7471" s="8"/>
      <c r="AH7471" s="9"/>
      <c r="AI7471" s="8"/>
      <c r="AJ7471" s="8"/>
      <c r="AK7471" s="9"/>
    </row>
    <row r="7472" spans="32:37" x14ac:dyDescent="0.3">
      <c r="AF7472" s="8"/>
      <c r="AG7472" s="8"/>
      <c r="AH7472" s="9"/>
      <c r="AI7472" s="8"/>
      <c r="AJ7472" s="8"/>
      <c r="AK7472" s="9"/>
    </row>
    <row r="7473" spans="32:37" x14ac:dyDescent="0.3">
      <c r="AF7473" s="8"/>
      <c r="AG7473" s="8"/>
      <c r="AH7473" s="9"/>
      <c r="AI7473" s="8"/>
      <c r="AJ7473" s="8"/>
      <c r="AK7473" s="9"/>
    </row>
    <row r="7474" spans="32:37" x14ac:dyDescent="0.3">
      <c r="AF7474" s="8"/>
      <c r="AG7474" s="8"/>
      <c r="AH7474" s="9"/>
      <c r="AI7474" s="8"/>
      <c r="AJ7474" s="8"/>
      <c r="AK7474" s="9"/>
    </row>
    <row r="7475" spans="32:37" x14ac:dyDescent="0.3">
      <c r="AF7475" s="8"/>
      <c r="AG7475" s="8"/>
      <c r="AH7475" s="9"/>
      <c r="AI7475" s="8"/>
      <c r="AJ7475" s="8"/>
      <c r="AK7475" s="9"/>
    </row>
    <row r="7476" spans="32:37" x14ac:dyDescent="0.3">
      <c r="AF7476" s="8"/>
      <c r="AG7476" s="8"/>
      <c r="AH7476" s="9"/>
      <c r="AI7476" s="8"/>
      <c r="AJ7476" s="8"/>
      <c r="AK7476" s="9"/>
    </row>
    <row r="7477" spans="32:37" x14ac:dyDescent="0.3">
      <c r="AF7477" s="8"/>
      <c r="AG7477" s="8"/>
      <c r="AH7477" s="9"/>
      <c r="AI7477" s="8"/>
      <c r="AJ7477" s="8"/>
      <c r="AK7477" s="9"/>
    </row>
    <row r="7478" spans="32:37" x14ac:dyDescent="0.3">
      <c r="AF7478" s="8"/>
      <c r="AG7478" s="8"/>
      <c r="AH7478" s="9"/>
      <c r="AI7478" s="8"/>
      <c r="AJ7478" s="8"/>
      <c r="AK7478" s="9"/>
    </row>
    <row r="7479" spans="32:37" x14ac:dyDescent="0.3">
      <c r="AF7479" s="8"/>
      <c r="AG7479" s="8"/>
      <c r="AH7479" s="9"/>
      <c r="AI7479" s="8"/>
      <c r="AJ7479" s="8"/>
      <c r="AK7479" s="9"/>
    </row>
    <row r="7480" spans="32:37" x14ac:dyDescent="0.3">
      <c r="AF7480" s="8"/>
      <c r="AG7480" s="8"/>
      <c r="AH7480" s="9"/>
      <c r="AI7480" s="8"/>
      <c r="AJ7480" s="8"/>
      <c r="AK7480" s="9"/>
    </row>
    <row r="7481" spans="32:37" x14ac:dyDescent="0.3">
      <c r="AF7481" s="8"/>
      <c r="AG7481" s="8"/>
      <c r="AH7481" s="9"/>
      <c r="AI7481" s="8"/>
      <c r="AJ7481" s="8"/>
      <c r="AK7481" s="9"/>
    </row>
    <row r="7482" spans="32:37" x14ac:dyDescent="0.3">
      <c r="AF7482" s="8"/>
      <c r="AG7482" s="8"/>
      <c r="AH7482" s="9"/>
      <c r="AI7482" s="8"/>
      <c r="AJ7482" s="8"/>
      <c r="AK7482" s="9"/>
    </row>
    <row r="7483" spans="32:37" x14ac:dyDescent="0.3">
      <c r="AF7483" s="8"/>
      <c r="AG7483" s="8"/>
      <c r="AH7483" s="9"/>
      <c r="AI7483" s="8"/>
      <c r="AJ7483" s="8"/>
      <c r="AK7483" s="9"/>
    </row>
    <row r="7484" spans="32:37" x14ac:dyDescent="0.3">
      <c r="AF7484" s="8"/>
      <c r="AG7484" s="8"/>
      <c r="AH7484" s="9"/>
      <c r="AI7484" s="8"/>
      <c r="AJ7484" s="8"/>
      <c r="AK7484" s="9"/>
    </row>
    <row r="7485" spans="32:37" x14ac:dyDescent="0.3">
      <c r="AF7485" s="8"/>
      <c r="AG7485" s="8"/>
      <c r="AH7485" s="9"/>
      <c r="AI7485" s="8"/>
      <c r="AJ7485" s="8"/>
      <c r="AK7485" s="9"/>
    </row>
    <row r="7486" spans="32:37" x14ac:dyDescent="0.3">
      <c r="AF7486" s="8"/>
      <c r="AG7486" s="8"/>
      <c r="AH7486" s="9"/>
      <c r="AI7486" s="8"/>
      <c r="AJ7486" s="8"/>
      <c r="AK7486" s="9"/>
    </row>
    <row r="7487" spans="32:37" x14ac:dyDescent="0.3">
      <c r="AF7487" s="8"/>
      <c r="AG7487" s="8"/>
      <c r="AH7487" s="9"/>
      <c r="AI7487" s="8"/>
      <c r="AJ7487" s="8"/>
      <c r="AK7487" s="9"/>
    </row>
    <row r="7488" spans="32:37" x14ac:dyDescent="0.3">
      <c r="AF7488" s="8"/>
      <c r="AG7488" s="8"/>
      <c r="AH7488" s="9"/>
      <c r="AI7488" s="8"/>
      <c r="AJ7488" s="8"/>
      <c r="AK7488" s="9"/>
    </row>
    <row r="7489" spans="32:37" x14ac:dyDescent="0.3">
      <c r="AF7489" s="8"/>
      <c r="AG7489" s="8"/>
      <c r="AH7489" s="9"/>
      <c r="AI7489" s="8"/>
      <c r="AJ7489" s="8"/>
      <c r="AK7489" s="9"/>
    </row>
    <row r="7490" spans="32:37" x14ac:dyDescent="0.3">
      <c r="AF7490" s="8"/>
      <c r="AG7490" s="8"/>
      <c r="AH7490" s="9"/>
      <c r="AI7490" s="8"/>
      <c r="AJ7490" s="8"/>
      <c r="AK7490" s="9"/>
    </row>
    <row r="7491" spans="32:37" x14ac:dyDescent="0.3">
      <c r="AF7491" s="8"/>
      <c r="AG7491" s="8"/>
      <c r="AH7491" s="9"/>
      <c r="AI7491" s="8"/>
      <c r="AJ7491" s="8"/>
      <c r="AK7491" s="9"/>
    </row>
    <row r="7492" spans="32:37" x14ac:dyDescent="0.3">
      <c r="AF7492" s="8"/>
      <c r="AG7492" s="8"/>
      <c r="AH7492" s="9"/>
      <c r="AI7492" s="8"/>
      <c r="AJ7492" s="8"/>
      <c r="AK7492" s="9"/>
    </row>
    <row r="7493" spans="32:37" x14ac:dyDescent="0.3">
      <c r="AF7493" s="8"/>
      <c r="AG7493" s="8"/>
      <c r="AH7493" s="9"/>
      <c r="AI7493" s="8"/>
      <c r="AJ7493" s="8"/>
      <c r="AK7493" s="9"/>
    </row>
    <row r="7494" spans="32:37" x14ac:dyDescent="0.3">
      <c r="AF7494" s="8"/>
      <c r="AG7494" s="8"/>
      <c r="AH7494" s="9"/>
      <c r="AI7494" s="8"/>
      <c r="AJ7494" s="8"/>
      <c r="AK7494" s="9"/>
    </row>
    <row r="7495" spans="32:37" x14ac:dyDescent="0.3">
      <c r="AF7495" s="8"/>
      <c r="AG7495" s="8"/>
      <c r="AH7495" s="9"/>
      <c r="AI7495" s="8"/>
      <c r="AJ7495" s="8"/>
      <c r="AK7495" s="9"/>
    </row>
    <row r="7496" spans="32:37" x14ac:dyDescent="0.3">
      <c r="AF7496" s="8"/>
      <c r="AG7496" s="8"/>
      <c r="AH7496" s="9"/>
      <c r="AI7496" s="8"/>
      <c r="AJ7496" s="8"/>
      <c r="AK7496" s="9"/>
    </row>
    <row r="7497" spans="32:37" x14ac:dyDescent="0.3">
      <c r="AF7497" s="8"/>
      <c r="AG7497" s="8"/>
      <c r="AH7497" s="9"/>
      <c r="AI7497" s="8"/>
      <c r="AJ7497" s="8"/>
      <c r="AK7497" s="9"/>
    </row>
    <row r="7498" spans="32:37" x14ac:dyDescent="0.3">
      <c r="AF7498" s="8"/>
      <c r="AG7498" s="8"/>
      <c r="AH7498" s="9"/>
      <c r="AI7498" s="8"/>
      <c r="AJ7498" s="8"/>
      <c r="AK7498" s="9"/>
    </row>
    <row r="7499" spans="32:37" x14ac:dyDescent="0.3">
      <c r="AF7499" s="8"/>
      <c r="AG7499" s="8"/>
      <c r="AH7499" s="9"/>
      <c r="AI7499" s="8"/>
      <c r="AJ7499" s="8"/>
      <c r="AK7499" s="9"/>
    </row>
    <row r="7500" spans="32:37" x14ac:dyDescent="0.3">
      <c r="AF7500" s="8"/>
      <c r="AG7500" s="8"/>
      <c r="AH7500" s="9"/>
      <c r="AI7500" s="8"/>
      <c r="AJ7500" s="8"/>
      <c r="AK7500" s="9"/>
    </row>
    <row r="7501" spans="32:37" x14ac:dyDescent="0.3">
      <c r="AF7501" s="8"/>
      <c r="AG7501" s="8"/>
      <c r="AH7501" s="9"/>
      <c r="AI7501" s="8"/>
      <c r="AJ7501" s="8"/>
      <c r="AK7501" s="9"/>
    </row>
    <row r="7502" spans="32:37" x14ac:dyDescent="0.3">
      <c r="AF7502" s="8"/>
      <c r="AG7502" s="8"/>
      <c r="AH7502" s="9"/>
      <c r="AI7502" s="8"/>
      <c r="AJ7502" s="8"/>
      <c r="AK7502" s="9"/>
    </row>
    <row r="7503" spans="32:37" x14ac:dyDescent="0.3">
      <c r="AF7503" s="8"/>
      <c r="AG7503" s="8"/>
      <c r="AH7503" s="9"/>
      <c r="AI7503" s="8"/>
      <c r="AJ7503" s="8"/>
      <c r="AK7503" s="9"/>
    </row>
    <row r="7504" spans="32:37" x14ac:dyDescent="0.3">
      <c r="AF7504" s="8"/>
      <c r="AG7504" s="8"/>
      <c r="AH7504" s="9"/>
      <c r="AI7504" s="8"/>
      <c r="AJ7504" s="8"/>
      <c r="AK7504" s="9"/>
    </row>
    <row r="7505" spans="32:37" x14ac:dyDescent="0.3">
      <c r="AF7505" s="8"/>
      <c r="AG7505" s="8"/>
      <c r="AH7505" s="9"/>
      <c r="AI7505" s="8"/>
      <c r="AJ7505" s="8"/>
      <c r="AK7505" s="9"/>
    </row>
    <row r="7506" spans="32:37" x14ac:dyDescent="0.3">
      <c r="AF7506" s="8"/>
      <c r="AG7506" s="8"/>
      <c r="AH7506" s="9"/>
      <c r="AI7506" s="8"/>
      <c r="AJ7506" s="8"/>
      <c r="AK7506" s="9"/>
    </row>
    <row r="7507" spans="32:37" x14ac:dyDescent="0.3">
      <c r="AF7507" s="8"/>
      <c r="AG7507" s="8"/>
      <c r="AH7507" s="9"/>
      <c r="AI7507" s="8"/>
      <c r="AJ7507" s="8"/>
      <c r="AK7507" s="9"/>
    </row>
    <row r="7508" spans="32:37" x14ac:dyDescent="0.3">
      <c r="AF7508" s="8"/>
      <c r="AG7508" s="8"/>
      <c r="AH7508" s="9"/>
      <c r="AI7508" s="8"/>
      <c r="AJ7508" s="8"/>
      <c r="AK7508" s="9"/>
    </row>
    <row r="7509" spans="32:37" x14ac:dyDescent="0.3">
      <c r="AF7509" s="8"/>
      <c r="AG7509" s="8"/>
      <c r="AH7509" s="9"/>
      <c r="AI7509" s="8"/>
      <c r="AJ7509" s="8"/>
      <c r="AK7509" s="9"/>
    </row>
    <row r="7510" spans="32:37" x14ac:dyDescent="0.3">
      <c r="AF7510" s="8"/>
      <c r="AG7510" s="8"/>
      <c r="AH7510" s="9"/>
      <c r="AI7510" s="8"/>
      <c r="AJ7510" s="8"/>
      <c r="AK7510" s="9"/>
    </row>
    <row r="7511" spans="32:37" x14ac:dyDescent="0.3">
      <c r="AF7511" s="8"/>
      <c r="AG7511" s="8"/>
      <c r="AH7511" s="9"/>
      <c r="AI7511" s="8"/>
      <c r="AJ7511" s="8"/>
      <c r="AK7511" s="9"/>
    </row>
    <row r="7512" spans="32:37" x14ac:dyDescent="0.3">
      <c r="AF7512" s="8"/>
      <c r="AG7512" s="8"/>
      <c r="AH7512" s="9"/>
      <c r="AI7512" s="8"/>
      <c r="AJ7512" s="8"/>
      <c r="AK7512" s="9"/>
    </row>
    <row r="7513" spans="32:37" x14ac:dyDescent="0.3">
      <c r="AF7513" s="8"/>
      <c r="AG7513" s="8"/>
      <c r="AH7513" s="9"/>
      <c r="AI7513" s="8"/>
      <c r="AJ7513" s="8"/>
      <c r="AK7513" s="9"/>
    </row>
    <row r="7514" spans="32:37" x14ac:dyDescent="0.3">
      <c r="AF7514" s="8"/>
      <c r="AG7514" s="8"/>
      <c r="AH7514" s="9"/>
      <c r="AI7514" s="8"/>
      <c r="AJ7514" s="8"/>
      <c r="AK7514" s="9"/>
    </row>
    <row r="7515" spans="32:37" x14ac:dyDescent="0.3">
      <c r="AF7515" s="8"/>
      <c r="AG7515" s="8"/>
      <c r="AH7515" s="9"/>
      <c r="AI7515" s="8"/>
      <c r="AJ7515" s="8"/>
      <c r="AK7515" s="9"/>
    </row>
    <row r="7516" spans="32:37" x14ac:dyDescent="0.3">
      <c r="AF7516" s="8"/>
      <c r="AG7516" s="8"/>
      <c r="AH7516" s="9"/>
      <c r="AI7516" s="8"/>
      <c r="AJ7516" s="8"/>
      <c r="AK7516" s="9"/>
    </row>
    <row r="7517" spans="32:37" x14ac:dyDescent="0.3">
      <c r="AF7517" s="8"/>
      <c r="AG7517" s="8"/>
      <c r="AH7517" s="9"/>
      <c r="AI7517" s="8"/>
      <c r="AJ7517" s="8"/>
      <c r="AK7517" s="9"/>
    </row>
    <row r="7518" spans="32:37" x14ac:dyDescent="0.3">
      <c r="AF7518" s="8"/>
      <c r="AG7518" s="8"/>
      <c r="AH7518" s="9"/>
      <c r="AI7518" s="8"/>
      <c r="AJ7518" s="8"/>
      <c r="AK7518" s="9"/>
    </row>
    <row r="7519" spans="32:37" x14ac:dyDescent="0.3">
      <c r="AF7519" s="8"/>
      <c r="AG7519" s="8"/>
      <c r="AH7519" s="9"/>
      <c r="AI7519" s="8"/>
      <c r="AJ7519" s="8"/>
      <c r="AK7519" s="9"/>
    </row>
    <row r="7520" spans="32:37" x14ac:dyDescent="0.3">
      <c r="AF7520" s="8"/>
      <c r="AG7520" s="8"/>
      <c r="AH7520" s="9"/>
      <c r="AI7520" s="8"/>
      <c r="AJ7520" s="8"/>
      <c r="AK7520" s="9"/>
    </row>
    <row r="7521" spans="32:37" x14ac:dyDescent="0.3">
      <c r="AF7521" s="8"/>
      <c r="AG7521" s="8"/>
      <c r="AH7521" s="9"/>
      <c r="AI7521" s="8"/>
      <c r="AJ7521" s="8"/>
      <c r="AK7521" s="9"/>
    </row>
    <row r="7522" spans="32:37" x14ac:dyDescent="0.3">
      <c r="AF7522" s="8"/>
      <c r="AG7522" s="8"/>
      <c r="AH7522" s="9"/>
      <c r="AI7522" s="8"/>
      <c r="AJ7522" s="8"/>
      <c r="AK7522" s="9"/>
    </row>
    <row r="7523" spans="32:37" x14ac:dyDescent="0.3">
      <c r="AF7523" s="8"/>
      <c r="AG7523" s="8"/>
      <c r="AH7523" s="9"/>
      <c r="AI7523" s="8"/>
      <c r="AJ7523" s="8"/>
      <c r="AK7523" s="9"/>
    </row>
    <row r="7524" spans="32:37" x14ac:dyDescent="0.3">
      <c r="AF7524" s="8"/>
      <c r="AG7524" s="8"/>
      <c r="AH7524" s="9"/>
      <c r="AI7524" s="8"/>
      <c r="AJ7524" s="8"/>
      <c r="AK7524" s="9"/>
    </row>
    <row r="7525" spans="32:37" x14ac:dyDescent="0.3">
      <c r="AF7525" s="8"/>
      <c r="AG7525" s="8"/>
      <c r="AH7525" s="9"/>
      <c r="AI7525" s="8"/>
      <c r="AJ7525" s="8"/>
      <c r="AK7525" s="9"/>
    </row>
    <row r="7526" spans="32:37" x14ac:dyDescent="0.3">
      <c r="AF7526" s="8"/>
      <c r="AG7526" s="8"/>
      <c r="AH7526" s="9"/>
      <c r="AI7526" s="8"/>
      <c r="AJ7526" s="8"/>
      <c r="AK7526" s="9"/>
    </row>
    <row r="7527" spans="32:37" x14ac:dyDescent="0.3">
      <c r="AF7527" s="8"/>
      <c r="AG7527" s="8"/>
      <c r="AH7527" s="9"/>
      <c r="AI7527" s="8"/>
      <c r="AJ7527" s="8"/>
      <c r="AK7527" s="9"/>
    </row>
    <row r="7528" spans="32:37" x14ac:dyDescent="0.3">
      <c r="AF7528" s="8"/>
      <c r="AG7528" s="8"/>
      <c r="AH7528" s="9"/>
      <c r="AI7528" s="8"/>
      <c r="AJ7528" s="8"/>
      <c r="AK7528" s="9"/>
    </row>
    <row r="7529" spans="32:37" x14ac:dyDescent="0.3">
      <c r="AF7529" s="8"/>
      <c r="AG7529" s="8"/>
      <c r="AH7529" s="9"/>
      <c r="AI7529" s="8"/>
      <c r="AJ7529" s="8"/>
      <c r="AK7529" s="9"/>
    </row>
    <row r="7530" spans="32:37" x14ac:dyDescent="0.3">
      <c r="AF7530" s="8"/>
      <c r="AG7530" s="8"/>
      <c r="AH7530" s="9"/>
      <c r="AI7530" s="8"/>
      <c r="AJ7530" s="8"/>
      <c r="AK7530" s="9"/>
    </row>
    <row r="7531" spans="32:37" x14ac:dyDescent="0.3">
      <c r="AF7531" s="8"/>
      <c r="AG7531" s="8"/>
      <c r="AH7531" s="9"/>
      <c r="AI7531" s="8"/>
      <c r="AJ7531" s="8"/>
      <c r="AK7531" s="9"/>
    </row>
    <row r="7532" spans="32:37" x14ac:dyDescent="0.3">
      <c r="AF7532" s="8"/>
      <c r="AG7532" s="8"/>
      <c r="AH7532" s="9"/>
      <c r="AI7532" s="8"/>
      <c r="AJ7532" s="8"/>
      <c r="AK7532" s="9"/>
    </row>
    <row r="7533" spans="32:37" x14ac:dyDescent="0.3">
      <c r="AF7533" s="8"/>
      <c r="AG7533" s="8"/>
      <c r="AH7533" s="9"/>
      <c r="AI7533" s="8"/>
      <c r="AJ7533" s="8"/>
      <c r="AK7533" s="9"/>
    </row>
    <row r="7534" spans="32:37" x14ac:dyDescent="0.3">
      <c r="AF7534" s="8"/>
      <c r="AG7534" s="8"/>
      <c r="AH7534" s="9"/>
      <c r="AI7534" s="8"/>
      <c r="AJ7534" s="8"/>
      <c r="AK7534" s="9"/>
    </row>
    <row r="7535" spans="32:37" x14ac:dyDescent="0.3">
      <c r="AF7535" s="8"/>
      <c r="AG7535" s="8"/>
      <c r="AH7535" s="9"/>
      <c r="AI7535" s="8"/>
      <c r="AJ7535" s="8"/>
      <c r="AK7535" s="9"/>
    </row>
    <row r="7536" spans="32:37" x14ac:dyDescent="0.3">
      <c r="AF7536" s="8"/>
      <c r="AG7536" s="8"/>
      <c r="AH7536" s="9"/>
      <c r="AI7536" s="8"/>
      <c r="AJ7536" s="8"/>
      <c r="AK7536" s="9"/>
    </row>
    <row r="7537" spans="32:37" x14ac:dyDescent="0.3">
      <c r="AF7537" s="8"/>
      <c r="AG7537" s="8"/>
      <c r="AH7537" s="9"/>
      <c r="AI7537" s="8"/>
      <c r="AJ7537" s="8"/>
      <c r="AK7537" s="9"/>
    </row>
    <row r="7538" spans="32:37" x14ac:dyDescent="0.3">
      <c r="AF7538" s="8"/>
      <c r="AG7538" s="8"/>
      <c r="AH7538" s="9"/>
      <c r="AI7538" s="8"/>
      <c r="AJ7538" s="8"/>
      <c r="AK7538" s="9"/>
    </row>
    <row r="7539" spans="32:37" x14ac:dyDescent="0.3">
      <c r="AF7539" s="8"/>
      <c r="AG7539" s="8"/>
      <c r="AH7539" s="9"/>
      <c r="AI7539" s="8"/>
      <c r="AJ7539" s="8"/>
      <c r="AK7539" s="9"/>
    </row>
    <row r="7540" spans="32:37" x14ac:dyDescent="0.3">
      <c r="AF7540" s="8"/>
      <c r="AG7540" s="8"/>
      <c r="AH7540" s="9"/>
      <c r="AI7540" s="8"/>
      <c r="AJ7540" s="8"/>
      <c r="AK7540" s="9"/>
    </row>
    <row r="7541" spans="32:37" x14ac:dyDescent="0.3">
      <c r="AF7541" s="8"/>
      <c r="AG7541" s="8"/>
      <c r="AH7541" s="9"/>
      <c r="AI7541" s="8"/>
      <c r="AJ7541" s="8"/>
      <c r="AK7541" s="9"/>
    </row>
    <row r="7542" spans="32:37" x14ac:dyDescent="0.3">
      <c r="AF7542" s="8"/>
      <c r="AG7542" s="8"/>
      <c r="AH7542" s="9"/>
      <c r="AI7542" s="8"/>
      <c r="AJ7542" s="8"/>
      <c r="AK7542" s="9"/>
    </row>
    <row r="7543" spans="32:37" x14ac:dyDescent="0.3">
      <c r="AF7543" s="8"/>
      <c r="AG7543" s="8"/>
      <c r="AH7543" s="9"/>
      <c r="AI7543" s="8"/>
      <c r="AJ7543" s="8"/>
      <c r="AK7543" s="9"/>
    </row>
    <row r="7544" spans="32:37" x14ac:dyDescent="0.3">
      <c r="AF7544" s="8"/>
      <c r="AG7544" s="8"/>
      <c r="AH7544" s="9"/>
      <c r="AI7544" s="8"/>
      <c r="AJ7544" s="8"/>
      <c r="AK7544" s="9"/>
    </row>
    <row r="7545" spans="32:37" x14ac:dyDescent="0.3">
      <c r="AF7545" s="8"/>
      <c r="AG7545" s="8"/>
      <c r="AH7545" s="9"/>
      <c r="AI7545" s="8"/>
      <c r="AJ7545" s="8"/>
      <c r="AK7545" s="9"/>
    </row>
    <row r="7546" spans="32:37" x14ac:dyDescent="0.3">
      <c r="AF7546" s="8"/>
      <c r="AG7546" s="8"/>
      <c r="AH7546" s="9"/>
      <c r="AI7546" s="8"/>
      <c r="AJ7546" s="8"/>
      <c r="AK7546" s="9"/>
    </row>
    <row r="7547" spans="32:37" x14ac:dyDescent="0.3">
      <c r="AF7547" s="8"/>
      <c r="AG7547" s="8"/>
      <c r="AH7547" s="9"/>
      <c r="AI7547" s="8"/>
      <c r="AJ7547" s="8"/>
      <c r="AK7547" s="9"/>
    </row>
    <row r="7548" spans="32:37" x14ac:dyDescent="0.3">
      <c r="AF7548" s="8"/>
      <c r="AG7548" s="8"/>
      <c r="AH7548" s="9"/>
      <c r="AI7548" s="8"/>
      <c r="AJ7548" s="8"/>
      <c r="AK7548" s="9"/>
    </row>
    <row r="7549" spans="32:37" x14ac:dyDescent="0.3">
      <c r="AF7549" s="8"/>
      <c r="AG7549" s="8"/>
      <c r="AH7549" s="9"/>
      <c r="AI7549" s="8"/>
      <c r="AJ7549" s="8"/>
      <c r="AK7549" s="9"/>
    </row>
    <row r="7550" spans="32:37" x14ac:dyDescent="0.3">
      <c r="AF7550" s="8"/>
      <c r="AG7550" s="8"/>
      <c r="AH7550" s="9"/>
      <c r="AI7550" s="8"/>
      <c r="AJ7550" s="8"/>
      <c r="AK7550" s="9"/>
    </row>
    <row r="7551" spans="32:37" x14ac:dyDescent="0.3">
      <c r="AF7551" s="8"/>
      <c r="AG7551" s="8"/>
      <c r="AH7551" s="9"/>
      <c r="AI7551" s="8"/>
      <c r="AJ7551" s="8"/>
      <c r="AK7551" s="9"/>
    </row>
    <row r="7552" spans="32:37" x14ac:dyDescent="0.3">
      <c r="AF7552" s="8"/>
      <c r="AG7552" s="8"/>
      <c r="AH7552" s="9"/>
      <c r="AI7552" s="8"/>
      <c r="AJ7552" s="8"/>
      <c r="AK7552" s="9"/>
    </row>
    <row r="7553" spans="32:37" x14ac:dyDescent="0.3">
      <c r="AF7553" s="8"/>
      <c r="AG7553" s="8"/>
      <c r="AH7553" s="9"/>
      <c r="AI7553" s="8"/>
      <c r="AJ7553" s="8"/>
      <c r="AK7553" s="9"/>
    </row>
    <row r="7554" spans="32:37" x14ac:dyDescent="0.3">
      <c r="AF7554" s="8"/>
      <c r="AG7554" s="8"/>
      <c r="AH7554" s="9"/>
      <c r="AI7554" s="8"/>
      <c r="AJ7554" s="8"/>
      <c r="AK7554" s="9"/>
    </row>
    <row r="7555" spans="32:37" x14ac:dyDescent="0.3">
      <c r="AF7555" s="8"/>
      <c r="AG7555" s="8"/>
      <c r="AH7555" s="9"/>
      <c r="AI7555" s="8"/>
      <c r="AJ7555" s="8"/>
      <c r="AK7555" s="9"/>
    </row>
    <row r="7556" spans="32:37" x14ac:dyDescent="0.3">
      <c r="AF7556" s="8"/>
      <c r="AG7556" s="8"/>
      <c r="AH7556" s="9"/>
      <c r="AI7556" s="8"/>
      <c r="AJ7556" s="8"/>
      <c r="AK7556" s="9"/>
    </row>
    <row r="7557" spans="32:37" x14ac:dyDescent="0.3">
      <c r="AF7557" s="8"/>
      <c r="AG7557" s="8"/>
      <c r="AH7557" s="9"/>
      <c r="AI7557" s="8"/>
      <c r="AJ7557" s="8"/>
      <c r="AK7557" s="9"/>
    </row>
    <row r="7558" spans="32:37" x14ac:dyDescent="0.3">
      <c r="AF7558" s="8"/>
      <c r="AG7558" s="8"/>
      <c r="AH7558" s="9"/>
      <c r="AI7558" s="8"/>
      <c r="AJ7558" s="8"/>
      <c r="AK7558" s="9"/>
    </row>
    <row r="7559" spans="32:37" x14ac:dyDescent="0.3">
      <c r="AF7559" s="8"/>
      <c r="AG7559" s="8"/>
      <c r="AH7559" s="9"/>
      <c r="AI7559" s="8"/>
      <c r="AJ7559" s="8"/>
      <c r="AK7559" s="9"/>
    </row>
    <row r="7560" spans="32:37" x14ac:dyDescent="0.3">
      <c r="AF7560" s="8"/>
      <c r="AG7560" s="8"/>
      <c r="AH7560" s="9"/>
      <c r="AI7560" s="8"/>
      <c r="AJ7560" s="8"/>
      <c r="AK7560" s="9"/>
    </row>
    <row r="7561" spans="32:37" x14ac:dyDescent="0.3">
      <c r="AF7561" s="8"/>
      <c r="AG7561" s="8"/>
      <c r="AH7561" s="9"/>
      <c r="AI7561" s="8"/>
      <c r="AJ7561" s="8"/>
      <c r="AK7561" s="9"/>
    </row>
    <row r="7562" spans="32:37" x14ac:dyDescent="0.3">
      <c r="AF7562" s="8"/>
      <c r="AG7562" s="8"/>
      <c r="AH7562" s="9"/>
      <c r="AI7562" s="8"/>
      <c r="AJ7562" s="8"/>
      <c r="AK7562" s="9"/>
    </row>
    <row r="7563" spans="32:37" x14ac:dyDescent="0.3">
      <c r="AF7563" s="8"/>
      <c r="AG7563" s="8"/>
      <c r="AH7563" s="9"/>
      <c r="AI7563" s="8"/>
      <c r="AJ7563" s="8"/>
      <c r="AK7563" s="9"/>
    </row>
    <row r="7564" spans="32:37" x14ac:dyDescent="0.3">
      <c r="AF7564" s="8"/>
      <c r="AG7564" s="8"/>
      <c r="AH7564" s="9"/>
      <c r="AI7564" s="8"/>
      <c r="AJ7564" s="8"/>
      <c r="AK7564" s="9"/>
    </row>
    <row r="7565" spans="32:37" x14ac:dyDescent="0.3">
      <c r="AF7565" s="8"/>
      <c r="AG7565" s="8"/>
      <c r="AH7565" s="9"/>
      <c r="AI7565" s="8"/>
      <c r="AJ7565" s="8"/>
      <c r="AK7565" s="9"/>
    </row>
    <row r="7566" spans="32:37" x14ac:dyDescent="0.3">
      <c r="AF7566" s="8"/>
      <c r="AG7566" s="8"/>
      <c r="AH7566" s="9"/>
      <c r="AI7566" s="8"/>
      <c r="AJ7566" s="8"/>
      <c r="AK7566" s="9"/>
    </row>
    <row r="7567" spans="32:37" x14ac:dyDescent="0.3">
      <c r="AF7567" s="8"/>
      <c r="AG7567" s="8"/>
      <c r="AH7567" s="9"/>
      <c r="AI7567" s="8"/>
      <c r="AJ7567" s="8"/>
      <c r="AK7567" s="9"/>
    </row>
    <row r="7568" spans="32:37" x14ac:dyDescent="0.3">
      <c r="AF7568" s="8"/>
      <c r="AG7568" s="8"/>
      <c r="AH7568" s="9"/>
      <c r="AI7568" s="8"/>
      <c r="AJ7568" s="8"/>
      <c r="AK7568" s="9"/>
    </row>
    <row r="7569" spans="32:37" x14ac:dyDescent="0.3">
      <c r="AF7569" s="8"/>
      <c r="AG7569" s="8"/>
      <c r="AH7569" s="9"/>
      <c r="AI7569" s="8"/>
      <c r="AJ7569" s="8"/>
      <c r="AK7569" s="9"/>
    </row>
    <row r="7570" spans="32:37" x14ac:dyDescent="0.3">
      <c r="AF7570" s="8"/>
      <c r="AG7570" s="8"/>
      <c r="AH7570" s="9"/>
      <c r="AI7570" s="8"/>
      <c r="AJ7570" s="8"/>
      <c r="AK7570" s="9"/>
    </row>
    <row r="7571" spans="32:37" x14ac:dyDescent="0.3">
      <c r="AF7571" s="8"/>
      <c r="AG7571" s="8"/>
      <c r="AH7571" s="9"/>
      <c r="AI7571" s="8"/>
      <c r="AJ7571" s="8"/>
      <c r="AK7571" s="9"/>
    </row>
    <row r="7572" spans="32:37" x14ac:dyDescent="0.3">
      <c r="AF7572" s="8"/>
      <c r="AG7572" s="8"/>
      <c r="AH7572" s="9"/>
      <c r="AI7572" s="8"/>
      <c r="AJ7572" s="8"/>
      <c r="AK7572" s="9"/>
    </row>
    <row r="7573" spans="32:37" x14ac:dyDescent="0.3">
      <c r="AF7573" s="8"/>
      <c r="AG7573" s="8"/>
      <c r="AH7573" s="9"/>
      <c r="AI7573" s="8"/>
      <c r="AJ7573" s="8"/>
      <c r="AK7573" s="9"/>
    </row>
    <row r="7574" spans="32:37" x14ac:dyDescent="0.3">
      <c r="AF7574" s="8"/>
      <c r="AG7574" s="8"/>
      <c r="AH7574" s="9"/>
      <c r="AI7574" s="8"/>
      <c r="AJ7574" s="8"/>
      <c r="AK7574" s="9"/>
    </row>
    <row r="7575" spans="32:37" x14ac:dyDescent="0.3">
      <c r="AF7575" s="8"/>
      <c r="AG7575" s="8"/>
      <c r="AH7575" s="9"/>
      <c r="AI7575" s="8"/>
      <c r="AJ7575" s="8"/>
      <c r="AK7575" s="9"/>
    </row>
    <row r="7576" spans="32:37" x14ac:dyDescent="0.3">
      <c r="AF7576" s="8"/>
      <c r="AG7576" s="8"/>
      <c r="AH7576" s="9"/>
      <c r="AI7576" s="8"/>
      <c r="AJ7576" s="8"/>
      <c r="AK7576" s="9"/>
    </row>
    <row r="7577" spans="32:37" x14ac:dyDescent="0.3">
      <c r="AF7577" s="8"/>
      <c r="AG7577" s="8"/>
      <c r="AH7577" s="9"/>
      <c r="AI7577" s="8"/>
      <c r="AJ7577" s="8"/>
      <c r="AK7577" s="9"/>
    </row>
    <row r="7578" spans="32:37" x14ac:dyDescent="0.3">
      <c r="AF7578" s="8"/>
      <c r="AG7578" s="8"/>
      <c r="AH7578" s="9"/>
      <c r="AI7578" s="8"/>
      <c r="AJ7578" s="8"/>
      <c r="AK7578" s="9"/>
    </row>
    <row r="7579" spans="32:37" x14ac:dyDescent="0.3">
      <c r="AF7579" s="8"/>
      <c r="AG7579" s="8"/>
      <c r="AH7579" s="9"/>
      <c r="AI7579" s="8"/>
      <c r="AJ7579" s="8"/>
      <c r="AK7579" s="9"/>
    </row>
    <row r="7580" spans="32:37" x14ac:dyDescent="0.3">
      <c r="AF7580" s="8"/>
      <c r="AG7580" s="8"/>
      <c r="AH7580" s="9"/>
      <c r="AI7580" s="8"/>
      <c r="AJ7580" s="8"/>
      <c r="AK7580" s="9"/>
    </row>
    <row r="7581" spans="32:37" x14ac:dyDescent="0.3">
      <c r="AF7581" s="8"/>
      <c r="AG7581" s="8"/>
      <c r="AH7581" s="9"/>
      <c r="AI7581" s="8"/>
      <c r="AJ7581" s="8"/>
      <c r="AK7581" s="9"/>
    </row>
    <row r="7582" spans="32:37" x14ac:dyDescent="0.3">
      <c r="AF7582" s="8"/>
      <c r="AG7582" s="8"/>
      <c r="AH7582" s="9"/>
      <c r="AI7582" s="8"/>
      <c r="AJ7582" s="8"/>
      <c r="AK7582" s="9"/>
    </row>
    <row r="7583" spans="32:37" x14ac:dyDescent="0.3">
      <c r="AF7583" s="8"/>
      <c r="AG7583" s="8"/>
      <c r="AH7583" s="9"/>
      <c r="AI7583" s="8"/>
      <c r="AJ7583" s="8"/>
      <c r="AK7583" s="9"/>
    </row>
    <row r="7584" spans="32:37" x14ac:dyDescent="0.3">
      <c r="AF7584" s="8"/>
      <c r="AG7584" s="8"/>
      <c r="AH7584" s="9"/>
      <c r="AI7584" s="8"/>
      <c r="AJ7584" s="8"/>
      <c r="AK7584" s="9"/>
    </row>
    <row r="7585" spans="32:37" x14ac:dyDescent="0.3">
      <c r="AF7585" s="8"/>
      <c r="AG7585" s="8"/>
      <c r="AH7585" s="9"/>
      <c r="AI7585" s="8"/>
      <c r="AJ7585" s="8"/>
      <c r="AK7585" s="9"/>
    </row>
    <row r="7586" spans="32:37" x14ac:dyDescent="0.3">
      <c r="AF7586" s="8"/>
      <c r="AG7586" s="8"/>
      <c r="AH7586" s="9"/>
      <c r="AI7586" s="8"/>
      <c r="AJ7586" s="8"/>
      <c r="AK7586" s="9"/>
    </row>
    <row r="7587" spans="32:37" x14ac:dyDescent="0.3">
      <c r="AF7587" s="8"/>
      <c r="AG7587" s="8"/>
      <c r="AH7587" s="9"/>
      <c r="AI7587" s="8"/>
      <c r="AJ7587" s="8"/>
      <c r="AK7587" s="9"/>
    </row>
    <row r="7588" spans="32:37" x14ac:dyDescent="0.3">
      <c r="AF7588" s="8"/>
      <c r="AG7588" s="8"/>
      <c r="AH7588" s="9"/>
      <c r="AI7588" s="8"/>
      <c r="AJ7588" s="8"/>
      <c r="AK7588" s="9"/>
    </row>
    <row r="7589" spans="32:37" x14ac:dyDescent="0.3">
      <c r="AF7589" s="8"/>
      <c r="AG7589" s="8"/>
      <c r="AH7589" s="9"/>
      <c r="AI7589" s="8"/>
      <c r="AJ7589" s="8"/>
      <c r="AK7589" s="9"/>
    </row>
    <row r="7590" spans="32:37" x14ac:dyDescent="0.3">
      <c r="AF7590" s="8"/>
      <c r="AG7590" s="8"/>
      <c r="AH7590" s="9"/>
      <c r="AI7590" s="8"/>
      <c r="AJ7590" s="8"/>
      <c r="AK7590" s="9"/>
    </row>
    <row r="7591" spans="32:37" x14ac:dyDescent="0.3">
      <c r="AF7591" s="8"/>
      <c r="AG7591" s="8"/>
      <c r="AH7591" s="9"/>
      <c r="AI7591" s="8"/>
      <c r="AJ7591" s="8"/>
      <c r="AK7591" s="9"/>
    </row>
    <row r="7592" spans="32:37" x14ac:dyDescent="0.3">
      <c r="AF7592" s="8"/>
      <c r="AG7592" s="8"/>
      <c r="AH7592" s="9"/>
      <c r="AI7592" s="8"/>
      <c r="AJ7592" s="8"/>
      <c r="AK7592" s="9"/>
    </row>
    <row r="7593" spans="32:37" x14ac:dyDescent="0.3">
      <c r="AF7593" s="8"/>
      <c r="AG7593" s="8"/>
      <c r="AH7593" s="9"/>
      <c r="AI7593" s="8"/>
      <c r="AJ7593" s="8"/>
      <c r="AK7593" s="9"/>
    </row>
    <row r="7594" spans="32:37" x14ac:dyDescent="0.3">
      <c r="AF7594" s="8"/>
      <c r="AG7594" s="8"/>
      <c r="AH7594" s="9"/>
      <c r="AI7594" s="8"/>
      <c r="AJ7594" s="8"/>
      <c r="AK7594" s="9"/>
    </row>
    <row r="7595" spans="32:37" x14ac:dyDescent="0.3">
      <c r="AF7595" s="8"/>
      <c r="AG7595" s="8"/>
      <c r="AH7595" s="9"/>
      <c r="AI7595" s="8"/>
      <c r="AJ7595" s="8"/>
      <c r="AK7595" s="9"/>
    </row>
    <row r="7596" spans="32:37" x14ac:dyDescent="0.3">
      <c r="AF7596" s="8"/>
      <c r="AG7596" s="8"/>
      <c r="AH7596" s="9"/>
      <c r="AI7596" s="8"/>
      <c r="AJ7596" s="8"/>
      <c r="AK7596" s="9"/>
    </row>
    <row r="7597" spans="32:37" x14ac:dyDescent="0.3">
      <c r="AF7597" s="8"/>
      <c r="AG7597" s="8"/>
      <c r="AH7597" s="9"/>
      <c r="AI7597" s="8"/>
      <c r="AJ7597" s="8"/>
      <c r="AK7597" s="9"/>
    </row>
    <row r="7598" spans="32:37" x14ac:dyDescent="0.3">
      <c r="AF7598" s="8"/>
      <c r="AG7598" s="8"/>
      <c r="AH7598" s="9"/>
      <c r="AI7598" s="8"/>
      <c r="AJ7598" s="8"/>
      <c r="AK7598" s="9"/>
    </row>
    <row r="7599" spans="32:37" x14ac:dyDescent="0.3">
      <c r="AF7599" s="8"/>
      <c r="AG7599" s="8"/>
      <c r="AH7599" s="9"/>
      <c r="AI7599" s="8"/>
      <c r="AJ7599" s="8"/>
      <c r="AK7599" s="9"/>
    </row>
    <row r="7600" spans="32:37" x14ac:dyDescent="0.3">
      <c r="AF7600" s="8"/>
      <c r="AG7600" s="8"/>
      <c r="AH7600" s="9"/>
      <c r="AI7600" s="8"/>
      <c r="AJ7600" s="8"/>
      <c r="AK7600" s="9"/>
    </row>
    <row r="7601" spans="32:37" x14ac:dyDescent="0.3">
      <c r="AF7601" s="8"/>
      <c r="AG7601" s="8"/>
      <c r="AH7601" s="9"/>
      <c r="AI7601" s="8"/>
      <c r="AJ7601" s="8"/>
      <c r="AK7601" s="9"/>
    </row>
    <row r="7602" spans="32:37" x14ac:dyDescent="0.3">
      <c r="AF7602" s="8"/>
      <c r="AG7602" s="8"/>
      <c r="AH7602" s="9"/>
      <c r="AI7602" s="8"/>
      <c r="AJ7602" s="8"/>
      <c r="AK7602" s="9"/>
    </row>
    <row r="7603" spans="32:37" x14ac:dyDescent="0.3">
      <c r="AF7603" s="8"/>
      <c r="AG7603" s="8"/>
      <c r="AH7603" s="9"/>
      <c r="AI7603" s="8"/>
      <c r="AJ7603" s="8"/>
      <c r="AK7603" s="9"/>
    </row>
    <row r="7604" spans="32:37" x14ac:dyDescent="0.3">
      <c r="AF7604" s="8"/>
      <c r="AG7604" s="8"/>
      <c r="AH7604" s="9"/>
      <c r="AI7604" s="8"/>
      <c r="AJ7604" s="8"/>
      <c r="AK7604" s="9"/>
    </row>
    <row r="7605" spans="32:37" x14ac:dyDescent="0.3">
      <c r="AF7605" s="8"/>
      <c r="AG7605" s="8"/>
      <c r="AH7605" s="9"/>
      <c r="AI7605" s="8"/>
      <c r="AJ7605" s="8"/>
      <c r="AK7605" s="9"/>
    </row>
    <row r="7606" spans="32:37" x14ac:dyDescent="0.3">
      <c r="AF7606" s="8"/>
      <c r="AG7606" s="8"/>
      <c r="AH7606" s="9"/>
      <c r="AI7606" s="8"/>
      <c r="AJ7606" s="8"/>
      <c r="AK7606" s="9"/>
    </row>
    <row r="7607" spans="32:37" x14ac:dyDescent="0.3">
      <c r="AF7607" s="8"/>
      <c r="AG7607" s="8"/>
      <c r="AH7607" s="9"/>
      <c r="AI7607" s="8"/>
      <c r="AJ7607" s="8"/>
      <c r="AK7607" s="9"/>
    </row>
    <row r="7608" spans="32:37" x14ac:dyDescent="0.3">
      <c r="AF7608" s="8"/>
      <c r="AG7608" s="8"/>
      <c r="AH7608" s="9"/>
      <c r="AI7608" s="8"/>
      <c r="AJ7608" s="8"/>
      <c r="AK7608" s="9"/>
    </row>
    <row r="7609" spans="32:37" x14ac:dyDescent="0.3">
      <c r="AF7609" s="8"/>
      <c r="AG7609" s="8"/>
      <c r="AH7609" s="9"/>
      <c r="AI7609" s="8"/>
      <c r="AJ7609" s="8"/>
      <c r="AK7609" s="9"/>
    </row>
    <row r="7610" spans="32:37" x14ac:dyDescent="0.3">
      <c r="AF7610" s="8"/>
      <c r="AG7610" s="8"/>
      <c r="AH7610" s="9"/>
      <c r="AI7610" s="8"/>
      <c r="AJ7610" s="8"/>
      <c r="AK7610" s="9"/>
    </row>
    <row r="7611" spans="32:37" x14ac:dyDescent="0.3">
      <c r="AF7611" s="8"/>
      <c r="AG7611" s="8"/>
      <c r="AH7611" s="9"/>
      <c r="AI7611" s="8"/>
      <c r="AJ7611" s="8"/>
      <c r="AK7611" s="9"/>
    </row>
    <row r="7612" spans="32:37" x14ac:dyDescent="0.3">
      <c r="AF7612" s="8"/>
      <c r="AG7612" s="8"/>
      <c r="AH7612" s="9"/>
      <c r="AI7612" s="8"/>
      <c r="AJ7612" s="8"/>
      <c r="AK7612" s="9"/>
    </row>
    <row r="7613" spans="32:37" x14ac:dyDescent="0.3">
      <c r="AF7613" s="8"/>
      <c r="AG7613" s="8"/>
      <c r="AH7613" s="9"/>
      <c r="AI7613" s="8"/>
      <c r="AJ7613" s="8"/>
      <c r="AK7613" s="9"/>
    </row>
    <row r="7614" spans="32:37" x14ac:dyDescent="0.3">
      <c r="AF7614" s="8"/>
      <c r="AG7614" s="8"/>
      <c r="AH7614" s="9"/>
      <c r="AI7614" s="8"/>
      <c r="AJ7614" s="8"/>
      <c r="AK7614" s="9"/>
    </row>
    <row r="7615" spans="32:37" x14ac:dyDescent="0.3">
      <c r="AF7615" s="8"/>
      <c r="AG7615" s="8"/>
      <c r="AH7615" s="9"/>
      <c r="AI7615" s="8"/>
      <c r="AJ7615" s="8"/>
      <c r="AK7615" s="9"/>
    </row>
    <row r="7616" spans="32:37" x14ac:dyDescent="0.3">
      <c r="AF7616" s="8"/>
      <c r="AG7616" s="8"/>
      <c r="AH7616" s="9"/>
      <c r="AI7616" s="8"/>
      <c r="AJ7616" s="8"/>
      <c r="AK7616" s="9"/>
    </row>
    <row r="7617" spans="32:37" x14ac:dyDescent="0.3">
      <c r="AF7617" s="8"/>
      <c r="AG7617" s="8"/>
      <c r="AH7617" s="9"/>
      <c r="AI7617" s="8"/>
      <c r="AJ7617" s="8"/>
      <c r="AK7617" s="9"/>
    </row>
    <row r="7618" spans="32:37" x14ac:dyDescent="0.3">
      <c r="AF7618" s="8"/>
      <c r="AG7618" s="8"/>
      <c r="AH7618" s="9"/>
      <c r="AI7618" s="8"/>
      <c r="AJ7618" s="8"/>
      <c r="AK7618" s="9"/>
    </row>
    <row r="7619" spans="32:37" x14ac:dyDescent="0.3">
      <c r="AF7619" s="8"/>
      <c r="AG7619" s="8"/>
      <c r="AH7619" s="9"/>
      <c r="AI7619" s="8"/>
      <c r="AJ7619" s="8"/>
      <c r="AK7619" s="9"/>
    </row>
    <row r="7620" spans="32:37" x14ac:dyDescent="0.3">
      <c r="AF7620" s="8"/>
      <c r="AG7620" s="8"/>
      <c r="AH7620" s="9"/>
      <c r="AI7620" s="8"/>
      <c r="AJ7620" s="8"/>
      <c r="AK7620" s="9"/>
    </row>
    <row r="7621" spans="32:37" x14ac:dyDescent="0.3">
      <c r="AF7621" s="8"/>
      <c r="AG7621" s="8"/>
      <c r="AH7621" s="9"/>
      <c r="AI7621" s="8"/>
      <c r="AJ7621" s="8"/>
      <c r="AK7621" s="9"/>
    </row>
    <row r="7622" spans="32:37" x14ac:dyDescent="0.3">
      <c r="AF7622" s="8"/>
      <c r="AG7622" s="8"/>
      <c r="AH7622" s="9"/>
      <c r="AI7622" s="8"/>
      <c r="AJ7622" s="8"/>
      <c r="AK7622" s="9"/>
    </row>
    <row r="7623" spans="32:37" x14ac:dyDescent="0.3">
      <c r="AF7623" s="8"/>
      <c r="AG7623" s="8"/>
      <c r="AH7623" s="9"/>
      <c r="AI7623" s="8"/>
      <c r="AJ7623" s="8"/>
      <c r="AK7623" s="9"/>
    </row>
    <row r="7624" spans="32:37" x14ac:dyDescent="0.3">
      <c r="AF7624" s="8"/>
      <c r="AG7624" s="8"/>
      <c r="AH7624" s="9"/>
      <c r="AI7624" s="8"/>
      <c r="AJ7624" s="8"/>
      <c r="AK7624" s="9"/>
    </row>
    <row r="7625" spans="32:37" x14ac:dyDescent="0.3">
      <c r="AF7625" s="8"/>
      <c r="AG7625" s="8"/>
      <c r="AH7625" s="9"/>
      <c r="AI7625" s="8"/>
      <c r="AJ7625" s="8"/>
      <c r="AK7625" s="9"/>
    </row>
    <row r="7626" spans="32:37" x14ac:dyDescent="0.3">
      <c r="AF7626" s="8"/>
      <c r="AG7626" s="8"/>
      <c r="AH7626" s="9"/>
      <c r="AI7626" s="8"/>
      <c r="AJ7626" s="8"/>
      <c r="AK7626" s="9"/>
    </row>
    <row r="7627" spans="32:37" x14ac:dyDescent="0.3">
      <c r="AF7627" s="8"/>
      <c r="AG7627" s="8"/>
      <c r="AH7627" s="9"/>
      <c r="AI7627" s="8"/>
      <c r="AJ7627" s="8"/>
      <c r="AK7627" s="9"/>
    </row>
    <row r="7628" spans="32:37" x14ac:dyDescent="0.3">
      <c r="AF7628" s="8"/>
      <c r="AG7628" s="8"/>
      <c r="AH7628" s="9"/>
      <c r="AI7628" s="8"/>
      <c r="AJ7628" s="8"/>
      <c r="AK7628" s="9"/>
    </row>
    <row r="7629" spans="32:37" x14ac:dyDescent="0.3">
      <c r="AF7629" s="8"/>
      <c r="AG7629" s="8"/>
      <c r="AH7629" s="9"/>
      <c r="AI7629" s="8"/>
      <c r="AJ7629" s="8"/>
      <c r="AK7629" s="9"/>
    </row>
    <row r="7630" spans="32:37" x14ac:dyDescent="0.3">
      <c r="AF7630" s="8"/>
      <c r="AG7630" s="8"/>
      <c r="AH7630" s="9"/>
      <c r="AI7630" s="8"/>
      <c r="AJ7630" s="8"/>
      <c r="AK7630" s="9"/>
    </row>
    <row r="7631" spans="32:37" x14ac:dyDescent="0.3">
      <c r="AF7631" s="8"/>
      <c r="AG7631" s="8"/>
      <c r="AH7631" s="9"/>
      <c r="AI7631" s="8"/>
      <c r="AJ7631" s="8"/>
      <c r="AK7631" s="9"/>
    </row>
    <row r="7632" spans="32:37" x14ac:dyDescent="0.3">
      <c r="AF7632" s="8"/>
      <c r="AG7632" s="8"/>
      <c r="AH7632" s="9"/>
      <c r="AI7632" s="8"/>
      <c r="AJ7632" s="8"/>
      <c r="AK7632" s="9"/>
    </row>
    <row r="7633" spans="32:37" x14ac:dyDescent="0.3">
      <c r="AF7633" s="8"/>
      <c r="AG7633" s="8"/>
      <c r="AH7633" s="9"/>
      <c r="AI7633" s="8"/>
      <c r="AJ7633" s="8"/>
      <c r="AK7633" s="9"/>
    </row>
    <row r="7634" spans="32:37" x14ac:dyDescent="0.3">
      <c r="AF7634" s="8"/>
      <c r="AG7634" s="8"/>
      <c r="AH7634" s="9"/>
      <c r="AI7634" s="8"/>
      <c r="AJ7634" s="8"/>
      <c r="AK7634" s="9"/>
    </row>
    <row r="7635" spans="32:37" x14ac:dyDescent="0.3">
      <c r="AF7635" s="8"/>
      <c r="AG7635" s="8"/>
      <c r="AH7635" s="9"/>
      <c r="AI7635" s="8"/>
      <c r="AJ7635" s="8"/>
      <c r="AK7635" s="9"/>
    </row>
    <row r="7636" spans="32:37" x14ac:dyDescent="0.3">
      <c r="AF7636" s="8"/>
      <c r="AG7636" s="8"/>
      <c r="AH7636" s="9"/>
      <c r="AI7636" s="8"/>
      <c r="AJ7636" s="8"/>
      <c r="AK7636" s="9"/>
    </row>
    <row r="7637" spans="32:37" x14ac:dyDescent="0.3">
      <c r="AF7637" s="8"/>
      <c r="AG7637" s="8"/>
      <c r="AH7637" s="9"/>
      <c r="AI7637" s="8"/>
      <c r="AJ7637" s="8"/>
      <c r="AK7637" s="9"/>
    </row>
    <row r="7638" spans="32:37" x14ac:dyDescent="0.3">
      <c r="AF7638" s="8"/>
      <c r="AG7638" s="8"/>
      <c r="AH7638" s="9"/>
      <c r="AI7638" s="8"/>
      <c r="AJ7638" s="8"/>
      <c r="AK7638" s="9"/>
    </row>
    <row r="7639" spans="32:37" x14ac:dyDescent="0.3">
      <c r="AF7639" s="8"/>
      <c r="AG7639" s="8"/>
      <c r="AH7639" s="9"/>
      <c r="AI7639" s="8"/>
      <c r="AJ7639" s="8"/>
      <c r="AK7639" s="9"/>
    </row>
    <row r="7640" spans="32:37" x14ac:dyDescent="0.3">
      <c r="AF7640" s="8"/>
      <c r="AG7640" s="8"/>
      <c r="AH7640" s="9"/>
      <c r="AI7640" s="8"/>
      <c r="AJ7640" s="8"/>
      <c r="AK7640" s="9"/>
    </row>
    <row r="7641" spans="32:37" x14ac:dyDescent="0.3">
      <c r="AF7641" s="8"/>
      <c r="AG7641" s="8"/>
      <c r="AH7641" s="9"/>
      <c r="AI7641" s="8"/>
      <c r="AJ7641" s="8"/>
      <c r="AK7641" s="9"/>
    </row>
    <row r="7642" spans="32:37" x14ac:dyDescent="0.3">
      <c r="AF7642" s="8"/>
      <c r="AG7642" s="8"/>
      <c r="AH7642" s="9"/>
      <c r="AI7642" s="8"/>
      <c r="AJ7642" s="8"/>
      <c r="AK7642" s="9"/>
    </row>
    <row r="7643" spans="32:37" x14ac:dyDescent="0.3">
      <c r="AF7643" s="8"/>
      <c r="AG7643" s="8"/>
      <c r="AH7643" s="9"/>
      <c r="AI7643" s="8"/>
      <c r="AJ7643" s="8"/>
      <c r="AK7643" s="9"/>
    </row>
    <row r="7644" spans="32:37" x14ac:dyDescent="0.3">
      <c r="AF7644" s="8"/>
      <c r="AG7644" s="8"/>
      <c r="AH7644" s="9"/>
      <c r="AI7644" s="8"/>
      <c r="AJ7644" s="8"/>
      <c r="AK7644" s="9"/>
    </row>
    <row r="7645" spans="32:37" x14ac:dyDescent="0.3">
      <c r="AF7645" s="8"/>
      <c r="AG7645" s="8"/>
      <c r="AH7645" s="9"/>
      <c r="AI7645" s="8"/>
      <c r="AJ7645" s="8"/>
      <c r="AK7645" s="9"/>
    </row>
    <row r="7646" spans="32:37" x14ac:dyDescent="0.3">
      <c r="AF7646" s="8"/>
      <c r="AG7646" s="8"/>
      <c r="AH7646" s="9"/>
      <c r="AI7646" s="8"/>
      <c r="AJ7646" s="8"/>
      <c r="AK7646" s="9"/>
    </row>
    <row r="7647" spans="32:37" x14ac:dyDescent="0.3">
      <c r="AF7647" s="8"/>
      <c r="AG7647" s="8"/>
      <c r="AH7647" s="9"/>
      <c r="AI7647" s="8"/>
      <c r="AJ7647" s="8"/>
      <c r="AK7647" s="9"/>
    </row>
    <row r="7648" spans="32:37" x14ac:dyDescent="0.3">
      <c r="AF7648" s="8"/>
      <c r="AG7648" s="8"/>
      <c r="AH7648" s="9"/>
      <c r="AI7648" s="8"/>
      <c r="AJ7648" s="8"/>
      <c r="AK7648" s="9"/>
    </row>
    <row r="7649" spans="32:37" x14ac:dyDescent="0.3">
      <c r="AF7649" s="8"/>
      <c r="AG7649" s="8"/>
      <c r="AH7649" s="9"/>
      <c r="AI7649" s="8"/>
      <c r="AJ7649" s="8"/>
      <c r="AK7649" s="9"/>
    </row>
    <row r="7650" spans="32:37" x14ac:dyDescent="0.3">
      <c r="AF7650" s="8"/>
      <c r="AG7650" s="8"/>
      <c r="AH7650" s="9"/>
      <c r="AI7650" s="8"/>
      <c r="AJ7650" s="8"/>
      <c r="AK7650" s="9"/>
    </row>
    <row r="7651" spans="32:37" x14ac:dyDescent="0.3">
      <c r="AF7651" s="8"/>
      <c r="AG7651" s="8"/>
      <c r="AH7651" s="9"/>
      <c r="AI7651" s="8"/>
      <c r="AJ7651" s="8"/>
      <c r="AK7651" s="9"/>
    </row>
    <row r="7652" spans="32:37" x14ac:dyDescent="0.3">
      <c r="AF7652" s="8"/>
      <c r="AG7652" s="8"/>
      <c r="AH7652" s="9"/>
      <c r="AI7652" s="8"/>
      <c r="AJ7652" s="8"/>
      <c r="AK7652" s="9"/>
    </row>
    <row r="7653" spans="32:37" x14ac:dyDescent="0.3">
      <c r="AF7653" s="8"/>
      <c r="AG7653" s="8"/>
      <c r="AH7653" s="9"/>
      <c r="AI7653" s="8"/>
      <c r="AJ7653" s="8"/>
      <c r="AK7653" s="9"/>
    </row>
    <row r="7654" spans="32:37" x14ac:dyDescent="0.3">
      <c r="AF7654" s="8"/>
      <c r="AG7654" s="8"/>
      <c r="AH7654" s="9"/>
      <c r="AI7654" s="8"/>
      <c r="AJ7654" s="8"/>
      <c r="AK7654" s="9"/>
    </row>
    <row r="7655" spans="32:37" x14ac:dyDescent="0.3">
      <c r="AF7655" s="8"/>
      <c r="AG7655" s="8"/>
      <c r="AH7655" s="9"/>
      <c r="AI7655" s="8"/>
      <c r="AJ7655" s="8"/>
      <c r="AK7655" s="9"/>
    </row>
    <row r="7656" spans="32:37" x14ac:dyDescent="0.3">
      <c r="AF7656" s="8"/>
      <c r="AG7656" s="8"/>
      <c r="AH7656" s="9"/>
      <c r="AI7656" s="8"/>
      <c r="AJ7656" s="8"/>
      <c r="AK7656" s="9"/>
    </row>
    <row r="7657" spans="32:37" x14ac:dyDescent="0.3">
      <c r="AF7657" s="8"/>
      <c r="AG7657" s="8"/>
      <c r="AH7657" s="9"/>
      <c r="AI7657" s="8"/>
      <c r="AJ7657" s="8"/>
      <c r="AK7657" s="9"/>
    </row>
    <row r="7658" spans="32:37" x14ac:dyDescent="0.3">
      <c r="AF7658" s="8"/>
      <c r="AG7658" s="8"/>
      <c r="AH7658" s="9"/>
      <c r="AI7658" s="8"/>
      <c r="AJ7658" s="8"/>
      <c r="AK7658" s="9"/>
    </row>
    <row r="7659" spans="32:37" x14ac:dyDescent="0.3">
      <c r="AF7659" s="8"/>
      <c r="AG7659" s="8"/>
      <c r="AH7659" s="9"/>
      <c r="AI7659" s="8"/>
      <c r="AJ7659" s="8"/>
      <c r="AK7659" s="9"/>
    </row>
    <row r="7660" spans="32:37" x14ac:dyDescent="0.3">
      <c r="AF7660" s="8"/>
      <c r="AG7660" s="8"/>
      <c r="AH7660" s="9"/>
      <c r="AI7660" s="8"/>
      <c r="AJ7660" s="8"/>
      <c r="AK7660" s="9"/>
    </row>
    <row r="7661" spans="32:37" x14ac:dyDescent="0.3">
      <c r="AF7661" s="8"/>
      <c r="AG7661" s="8"/>
      <c r="AH7661" s="9"/>
      <c r="AI7661" s="8"/>
      <c r="AJ7661" s="8"/>
      <c r="AK7661" s="9"/>
    </row>
    <row r="7662" spans="32:37" x14ac:dyDescent="0.3">
      <c r="AF7662" s="8"/>
      <c r="AG7662" s="8"/>
      <c r="AH7662" s="9"/>
      <c r="AI7662" s="8"/>
      <c r="AJ7662" s="8"/>
      <c r="AK7662" s="9"/>
    </row>
    <row r="7663" spans="32:37" x14ac:dyDescent="0.3">
      <c r="AF7663" s="8"/>
      <c r="AG7663" s="8"/>
      <c r="AH7663" s="9"/>
      <c r="AI7663" s="8"/>
      <c r="AJ7663" s="8"/>
      <c r="AK7663" s="9"/>
    </row>
    <row r="7664" spans="32:37" x14ac:dyDescent="0.3">
      <c r="AF7664" s="8"/>
      <c r="AG7664" s="8"/>
      <c r="AH7664" s="9"/>
      <c r="AI7664" s="8"/>
      <c r="AJ7664" s="8"/>
      <c r="AK7664" s="9"/>
    </row>
    <row r="7665" spans="32:37" x14ac:dyDescent="0.3">
      <c r="AF7665" s="8"/>
      <c r="AG7665" s="8"/>
      <c r="AH7665" s="9"/>
      <c r="AI7665" s="8"/>
      <c r="AJ7665" s="8"/>
      <c r="AK7665" s="9"/>
    </row>
    <row r="7666" spans="32:37" x14ac:dyDescent="0.3">
      <c r="AF7666" s="8"/>
      <c r="AG7666" s="8"/>
      <c r="AH7666" s="9"/>
      <c r="AI7666" s="8"/>
      <c r="AJ7666" s="8"/>
      <c r="AK7666" s="9"/>
    </row>
    <row r="7667" spans="32:37" x14ac:dyDescent="0.3">
      <c r="AF7667" s="8"/>
      <c r="AG7667" s="8"/>
      <c r="AH7667" s="9"/>
      <c r="AI7667" s="8"/>
      <c r="AJ7667" s="8"/>
      <c r="AK7667" s="9"/>
    </row>
    <row r="7668" spans="32:37" x14ac:dyDescent="0.3">
      <c r="AF7668" s="8"/>
      <c r="AG7668" s="8"/>
      <c r="AH7668" s="9"/>
      <c r="AI7668" s="8"/>
      <c r="AJ7668" s="8"/>
      <c r="AK7668" s="9"/>
    </row>
    <row r="7669" spans="32:37" x14ac:dyDescent="0.3">
      <c r="AF7669" s="8"/>
      <c r="AG7669" s="8"/>
      <c r="AH7669" s="9"/>
      <c r="AI7669" s="8"/>
      <c r="AJ7669" s="8"/>
      <c r="AK7669" s="9"/>
    </row>
    <row r="7670" spans="32:37" x14ac:dyDescent="0.3">
      <c r="AF7670" s="8"/>
      <c r="AG7670" s="8"/>
      <c r="AH7670" s="9"/>
      <c r="AI7670" s="8"/>
      <c r="AJ7670" s="8"/>
      <c r="AK7670" s="9"/>
    </row>
    <row r="7671" spans="32:37" x14ac:dyDescent="0.3">
      <c r="AF7671" s="8"/>
      <c r="AG7671" s="8"/>
      <c r="AH7671" s="9"/>
      <c r="AI7671" s="8"/>
      <c r="AJ7671" s="8"/>
      <c r="AK7671" s="9"/>
    </row>
    <row r="7672" spans="32:37" x14ac:dyDescent="0.3">
      <c r="AF7672" s="8"/>
      <c r="AG7672" s="8"/>
      <c r="AH7672" s="9"/>
      <c r="AI7672" s="8"/>
      <c r="AJ7672" s="8"/>
      <c r="AK7672" s="9"/>
    </row>
    <row r="7673" spans="32:37" x14ac:dyDescent="0.3">
      <c r="AF7673" s="8"/>
      <c r="AG7673" s="8"/>
      <c r="AH7673" s="9"/>
      <c r="AI7673" s="8"/>
      <c r="AJ7673" s="8"/>
      <c r="AK7673" s="9"/>
    </row>
    <row r="7674" spans="32:37" x14ac:dyDescent="0.3">
      <c r="AF7674" s="8"/>
      <c r="AG7674" s="8"/>
      <c r="AH7674" s="9"/>
      <c r="AI7674" s="8"/>
      <c r="AJ7674" s="8"/>
      <c r="AK7674" s="9"/>
    </row>
    <row r="7675" spans="32:37" x14ac:dyDescent="0.3">
      <c r="AF7675" s="8"/>
      <c r="AG7675" s="8"/>
      <c r="AH7675" s="9"/>
      <c r="AI7675" s="8"/>
      <c r="AJ7675" s="8"/>
      <c r="AK7675" s="9"/>
    </row>
    <row r="7676" spans="32:37" x14ac:dyDescent="0.3">
      <c r="AF7676" s="8"/>
      <c r="AG7676" s="8"/>
      <c r="AH7676" s="9"/>
      <c r="AI7676" s="8"/>
      <c r="AJ7676" s="8"/>
      <c r="AK7676" s="9"/>
    </row>
    <row r="7677" spans="32:37" x14ac:dyDescent="0.3">
      <c r="AF7677" s="8"/>
      <c r="AG7677" s="8"/>
      <c r="AH7677" s="9"/>
      <c r="AI7677" s="8"/>
      <c r="AJ7677" s="8"/>
      <c r="AK7677" s="9"/>
    </row>
    <row r="7678" spans="32:37" x14ac:dyDescent="0.3">
      <c r="AF7678" s="8"/>
      <c r="AG7678" s="8"/>
      <c r="AH7678" s="9"/>
      <c r="AI7678" s="8"/>
      <c r="AJ7678" s="8"/>
      <c r="AK7678" s="9"/>
    </row>
    <row r="7679" spans="32:37" x14ac:dyDescent="0.3">
      <c r="AF7679" s="8"/>
      <c r="AG7679" s="8"/>
      <c r="AH7679" s="9"/>
      <c r="AI7679" s="8"/>
      <c r="AJ7679" s="8"/>
      <c r="AK7679" s="9"/>
    </row>
    <row r="7680" spans="32:37" x14ac:dyDescent="0.3">
      <c r="AF7680" s="8"/>
      <c r="AG7680" s="8"/>
      <c r="AH7680" s="9"/>
      <c r="AI7680" s="8"/>
      <c r="AJ7680" s="8"/>
      <c r="AK7680" s="9"/>
    </row>
    <row r="7681" spans="32:37" x14ac:dyDescent="0.3">
      <c r="AF7681" s="8"/>
      <c r="AG7681" s="8"/>
      <c r="AH7681" s="9"/>
      <c r="AI7681" s="8"/>
      <c r="AJ7681" s="8"/>
      <c r="AK7681" s="9"/>
    </row>
    <row r="7682" spans="32:37" x14ac:dyDescent="0.3">
      <c r="AF7682" s="8"/>
      <c r="AG7682" s="8"/>
      <c r="AH7682" s="9"/>
      <c r="AI7682" s="8"/>
      <c r="AJ7682" s="8"/>
      <c r="AK7682" s="9"/>
    </row>
    <row r="7683" spans="32:37" x14ac:dyDescent="0.3">
      <c r="AF7683" s="8"/>
      <c r="AG7683" s="8"/>
      <c r="AH7683" s="9"/>
      <c r="AI7683" s="8"/>
      <c r="AJ7683" s="8"/>
      <c r="AK7683" s="9"/>
    </row>
    <row r="7684" spans="32:37" x14ac:dyDescent="0.3">
      <c r="AF7684" s="8"/>
      <c r="AG7684" s="8"/>
      <c r="AH7684" s="9"/>
      <c r="AI7684" s="8"/>
      <c r="AJ7684" s="8"/>
      <c r="AK7684" s="9"/>
    </row>
    <row r="7685" spans="32:37" x14ac:dyDescent="0.3">
      <c r="AF7685" s="8"/>
      <c r="AG7685" s="8"/>
      <c r="AH7685" s="9"/>
      <c r="AI7685" s="8"/>
      <c r="AJ7685" s="8"/>
      <c r="AK7685" s="9"/>
    </row>
    <row r="7686" spans="32:37" x14ac:dyDescent="0.3">
      <c r="AF7686" s="8"/>
      <c r="AG7686" s="8"/>
      <c r="AH7686" s="9"/>
      <c r="AI7686" s="8"/>
      <c r="AJ7686" s="8"/>
      <c r="AK7686" s="9"/>
    </row>
    <row r="7687" spans="32:37" x14ac:dyDescent="0.3">
      <c r="AF7687" s="8"/>
      <c r="AG7687" s="8"/>
      <c r="AH7687" s="9"/>
      <c r="AI7687" s="8"/>
      <c r="AJ7687" s="8"/>
      <c r="AK7687" s="9"/>
    </row>
    <row r="7688" spans="32:37" x14ac:dyDescent="0.3">
      <c r="AF7688" s="8"/>
      <c r="AG7688" s="8"/>
      <c r="AH7688" s="9"/>
      <c r="AI7688" s="8"/>
      <c r="AJ7688" s="8"/>
      <c r="AK7688" s="9"/>
    </row>
    <row r="7689" spans="32:37" x14ac:dyDescent="0.3">
      <c r="AF7689" s="8"/>
      <c r="AG7689" s="8"/>
      <c r="AH7689" s="9"/>
      <c r="AI7689" s="8"/>
      <c r="AJ7689" s="8"/>
      <c r="AK7689" s="9"/>
    </row>
    <row r="7690" spans="32:37" x14ac:dyDescent="0.3">
      <c r="AF7690" s="8"/>
      <c r="AG7690" s="8"/>
      <c r="AH7690" s="9"/>
      <c r="AI7690" s="8"/>
      <c r="AJ7690" s="8"/>
      <c r="AK7690" s="9"/>
    </row>
    <row r="7691" spans="32:37" x14ac:dyDescent="0.3">
      <c r="AF7691" s="8"/>
      <c r="AG7691" s="8"/>
      <c r="AH7691" s="9"/>
      <c r="AI7691" s="8"/>
      <c r="AJ7691" s="8"/>
      <c r="AK7691" s="9"/>
    </row>
    <row r="7692" spans="32:37" x14ac:dyDescent="0.3">
      <c r="AF7692" s="8"/>
      <c r="AG7692" s="8"/>
      <c r="AH7692" s="9"/>
      <c r="AI7692" s="8"/>
      <c r="AJ7692" s="8"/>
      <c r="AK7692" s="9"/>
    </row>
    <row r="7693" spans="32:37" x14ac:dyDescent="0.3">
      <c r="AF7693" s="8"/>
      <c r="AG7693" s="8"/>
      <c r="AH7693" s="9"/>
      <c r="AI7693" s="8"/>
      <c r="AJ7693" s="8"/>
      <c r="AK7693" s="9"/>
    </row>
    <row r="7694" spans="32:37" x14ac:dyDescent="0.3">
      <c r="AF7694" s="8"/>
      <c r="AG7694" s="8"/>
      <c r="AH7694" s="9"/>
      <c r="AI7694" s="8"/>
      <c r="AJ7694" s="8"/>
      <c r="AK7694" s="9"/>
    </row>
    <row r="7695" spans="32:37" x14ac:dyDescent="0.3">
      <c r="AF7695" s="8"/>
      <c r="AG7695" s="8"/>
      <c r="AH7695" s="9"/>
      <c r="AI7695" s="8"/>
      <c r="AJ7695" s="8"/>
      <c r="AK7695" s="9"/>
    </row>
    <row r="7696" spans="32:37" x14ac:dyDescent="0.3">
      <c r="AF7696" s="8"/>
      <c r="AG7696" s="8"/>
      <c r="AH7696" s="9"/>
      <c r="AI7696" s="8"/>
      <c r="AJ7696" s="8"/>
      <c r="AK7696" s="9"/>
    </row>
    <row r="7697" spans="32:37" x14ac:dyDescent="0.3">
      <c r="AF7697" s="8"/>
      <c r="AG7697" s="8"/>
      <c r="AH7697" s="9"/>
      <c r="AI7697" s="8"/>
      <c r="AJ7697" s="8"/>
      <c r="AK7697" s="9"/>
    </row>
    <row r="7698" spans="32:37" x14ac:dyDescent="0.3">
      <c r="AF7698" s="8"/>
      <c r="AG7698" s="8"/>
      <c r="AH7698" s="9"/>
      <c r="AI7698" s="8"/>
      <c r="AJ7698" s="8"/>
      <c r="AK7698" s="9"/>
    </row>
    <row r="7699" spans="32:37" x14ac:dyDescent="0.3">
      <c r="AF7699" s="8"/>
      <c r="AG7699" s="8"/>
      <c r="AH7699" s="9"/>
      <c r="AI7699" s="8"/>
      <c r="AJ7699" s="8"/>
      <c r="AK7699" s="9"/>
    </row>
    <row r="7700" spans="32:37" x14ac:dyDescent="0.3">
      <c r="AF7700" s="8"/>
      <c r="AG7700" s="8"/>
      <c r="AH7700" s="9"/>
      <c r="AI7700" s="8"/>
      <c r="AJ7700" s="8"/>
      <c r="AK7700" s="9"/>
    </row>
    <row r="7701" spans="32:37" x14ac:dyDescent="0.3">
      <c r="AF7701" s="8"/>
      <c r="AG7701" s="8"/>
      <c r="AH7701" s="9"/>
      <c r="AI7701" s="8"/>
      <c r="AJ7701" s="8"/>
      <c r="AK7701" s="9"/>
    </row>
    <row r="7702" spans="32:37" x14ac:dyDescent="0.3">
      <c r="AF7702" s="8"/>
      <c r="AG7702" s="8"/>
      <c r="AH7702" s="9"/>
      <c r="AI7702" s="8"/>
      <c r="AJ7702" s="8"/>
      <c r="AK7702" s="9"/>
    </row>
    <row r="7703" spans="32:37" x14ac:dyDescent="0.3">
      <c r="AF7703" s="8"/>
      <c r="AG7703" s="8"/>
      <c r="AH7703" s="9"/>
      <c r="AI7703" s="8"/>
      <c r="AJ7703" s="8"/>
      <c r="AK7703" s="9"/>
    </row>
    <row r="7704" spans="32:37" x14ac:dyDescent="0.3">
      <c r="AF7704" s="8"/>
      <c r="AG7704" s="8"/>
      <c r="AH7704" s="9"/>
      <c r="AI7704" s="8"/>
      <c r="AJ7704" s="8"/>
      <c r="AK7704" s="9"/>
    </row>
    <row r="7705" spans="32:37" x14ac:dyDescent="0.3">
      <c r="AF7705" s="8"/>
      <c r="AG7705" s="8"/>
      <c r="AH7705" s="9"/>
      <c r="AI7705" s="8"/>
      <c r="AJ7705" s="8"/>
      <c r="AK7705" s="9"/>
    </row>
    <row r="7706" spans="32:37" x14ac:dyDescent="0.3">
      <c r="AF7706" s="8"/>
      <c r="AG7706" s="8"/>
      <c r="AH7706" s="9"/>
      <c r="AI7706" s="8"/>
      <c r="AJ7706" s="8"/>
      <c r="AK7706" s="9"/>
    </row>
    <row r="7707" spans="32:37" x14ac:dyDescent="0.3">
      <c r="AF7707" s="8"/>
      <c r="AG7707" s="8"/>
      <c r="AH7707" s="9"/>
      <c r="AI7707" s="8"/>
      <c r="AJ7707" s="8"/>
      <c r="AK7707" s="9"/>
    </row>
    <row r="7708" spans="32:37" x14ac:dyDescent="0.3">
      <c r="AF7708" s="8"/>
      <c r="AG7708" s="8"/>
      <c r="AH7708" s="9"/>
      <c r="AI7708" s="8"/>
      <c r="AJ7708" s="8"/>
      <c r="AK7708" s="9"/>
    </row>
    <row r="7709" spans="32:37" x14ac:dyDescent="0.3">
      <c r="AF7709" s="8"/>
      <c r="AG7709" s="8"/>
      <c r="AH7709" s="9"/>
      <c r="AI7709" s="8"/>
      <c r="AJ7709" s="8"/>
      <c r="AK7709" s="9"/>
    </row>
    <row r="7710" spans="32:37" x14ac:dyDescent="0.3">
      <c r="AF7710" s="8"/>
      <c r="AG7710" s="8"/>
      <c r="AH7710" s="9"/>
      <c r="AI7710" s="8"/>
      <c r="AJ7710" s="8"/>
      <c r="AK7710" s="9"/>
    </row>
    <row r="7711" spans="32:37" x14ac:dyDescent="0.3">
      <c r="AF7711" s="8"/>
      <c r="AG7711" s="8"/>
      <c r="AH7711" s="9"/>
      <c r="AI7711" s="8"/>
      <c r="AJ7711" s="8"/>
      <c r="AK7711" s="9"/>
    </row>
    <row r="7712" spans="32:37" x14ac:dyDescent="0.3">
      <c r="AF7712" s="8"/>
      <c r="AG7712" s="8"/>
      <c r="AH7712" s="9"/>
      <c r="AI7712" s="8"/>
      <c r="AJ7712" s="8"/>
      <c r="AK7712" s="9"/>
    </row>
    <row r="7713" spans="32:37" x14ac:dyDescent="0.3">
      <c r="AF7713" s="8"/>
      <c r="AG7713" s="8"/>
      <c r="AH7713" s="9"/>
      <c r="AI7713" s="8"/>
      <c r="AJ7713" s="8"/>
      <c r="AK7713" s="9"/>
    </row>
    <row r="7714" spans="32:37" x14ac:dyDescent="0.3">
      <c r="AF7714" s="8"/>
      <c r="AG7714" s="8"/>
      <c r="AH7714" s="9"/>
      <c r="AI7714" s="8"/>
      <c r="AJ7714" s="8"/>
      <c r="AK7714" s="9"/>
    </row>
    <row r="7715" spans="32:37" x14ac:dyDescent="0.3">
      <c r="AF7715" s="8"/>
      <c r="AG7715" s="8"/>
      <c r="AH7715" s="9"/>
      <c r="AI7715" s="8"/>
      <c r="AJ7715" s="8"/>
      <c r="AK7715" s="9"/>
    </row>
    <row r="7716" spans="32:37" x14ac:dyDescent="0.3">
      <c r="AF7716" s="8"/>
      <c r="AG7716" s="8"/>
      <c r="AH7716" s="9"/>
      <c r="AI7716" s="8"/>
      <c r="AJ7716" s="8"/>
      <c r="AK7716" s="9"/>
    </row>
    <row r="7717" spans="32:37" x14ac:dyDescent="0.3">
      <c r="AF7717" s="8"/>
      <c r="AG7717" s="8"/>
      <c r="AH7717" s="9"/>
      <c r="AI7717" s="8"/>
      <c r="AJ7717" s="8"/>
      <c r="AK7717" s="9"/>
    </row>
    <row r="7718" spans="32:37" x14ac:dyDescent="0.3">
      <c r="AF7718" s="8"/>
      <c r="AG7718" s="8"/>
      <c r="AH7718" s="9"/>
      <c r="AI7718" s="8"/>
      <c r="AJ7718" s="8"/>
      <c r="AK7718" s="9"/>
    </row>
    <row r="7719" spans="32:37" x14ac:dyDescent="0.3">
      <c r="AF7719" s="8"/>
      <c r="AG7719" s="8"/>
      <c r="AH7719" s="9"/>
      <c r="AI7719" s="8"/>
      <c r="AJ7719" s="8"/>
      <c r="AK7719" s="9"/>
    </row>
    <row r="7720" spans="32:37" x14ac:dyDescent="0.3">
      <c r="AF7720" s="8"/>
      <c r="AG7720" s="8"/>
      <c r="AH7720" s="9"/>
      <c r="AI7720" s="8"/>
      <c r="AJ7720" s="8"/>
      <c r="AK7720" s="9"/>
    </row>
    <row r="7721" spans="32:37" x14ac:dyDescent="0.3">
      <c r="AF7721" s="8"/>
      <c r="AG7721" s="8"/>
      <c r="AH7721" s="9"/>
      <c r="AI7721" s="8"/>
      <c r="AJ7721" s="8"/>
      <c r="AK7721" s="9"/>
    </row>
    <row r="7722" spans="32:37" x14ac:dyDescent="0.3">
      <c r="AF7722" s="8"/>
      <c r="AG7722" s="8"/>
      <c r="AH7722" s="9"/>
      <c r="AI7722" s="8"/>
      <c r="AJ7722" s="8"/>
      <c r="AK7722" s="9"/>
    </row>
    <row r="7723" spans="32:37" x14ac:dyDescent="0.3">
      <c r="AF7723" s="8"/>
      <c r="AG7723" s="8"/>
      <c r="AH7723" s="9"/>
      <c r="AI7723" s="8"/>
      <c r="AJ7723" s="8"/>
      <c r="AK7723" s="9"/>
    </row>
    <row r="7724" spans="32:37" x14ac:dyDescent="0.3">
      <c r="AF7724" s="8"/>
      <c r="AG7724" s="8"/>
      <c r="AH7724" s="9"/>
      <c r="AI7724" s="8"/>
      <c r="AJ7724" s="8"/>
      <c r="AK7724" s="9"/>
    </row>
    <row r="7725" spans="32:37" x14ac:dyDescent="0.3">
      <c r="AF7725" s="8"/>
      <c r="AG7725" s="8"/>
      <c r="AH7725" s="9"/>
      <c r="AI7725" s="8"/>
      <c r="AJ7725" s="8"/>
      <c r="AK7725" s="9"/>
    </row>
    <row r="7726" spans="32:37" x14ac:dyDescent="0.3">
      <c r="AF7726" s="8"/>
      <c r="AG7726" s="8"/>
      <c r="AH7726" s="9"/>
      <c r="AI7726" s="8"/>
      <c r="AJ7726" s="8"/>
      <c r="AK7726" s="9"/>
    </row>
    <row r="7727" spans="32:37" x14ac:dyDescent="0.3">
      <c r="AF7727" s="8"/>
      <c r="AG7727" s="8"/>
      <c r="AH7727" s="9"/>
      <c r="AI7727" s="8"/>
      <c r="AJ7727" s="8"/>
      <c r="AK7727" s="9"/>
    </row>
    <row r="7728" spans="32:37" x14ac:dyDescent="0.3">
      <c r="AF7728" s="8"/>
      <c r="AG7728" s="8"/>
      <c r="AH7728" s="9"/>
      <c r="AI7728" s="8"/>
      <c r="AJ7728" s="8"/>
      <c r="AK7728" s="9"/>
    </row>
    <row r="7729" spans="32:37" x14ac:dyDescent="0.3">
      <c r="AF7729" s="8"/>
      <c r="AG7729" s="8"/>
      <c r="AH7729" s="9"/>
      <c r="AI7729" s="8"/>
      <c r="AJ7729" s="8"/>
      <c r="AK7729" s="9"/>
    </row>
    <row r="7730" spans="32:37" x14ac:dyDescent="0.3">
      <c r="AF7730" s="8"/>
      <c r="AG7730" s="8"/>
      <c r="AH7730" s="9"/>
      <c r="AI7730" s="8"/>
      <c r="AJ7730" s="8"/>
      <c r="AK7730" s="9"/>
    </row>
    <row r="7731" spans="32:37" x14ac:dyDescent="0.3">
      <c r="AF7731" s="8"/>
      <c r="AG7731" s="8"/>
      <c r="AH7731" s="9"/>
      <c r="AI7731" s="8"/>
      <c r="AJ7731" s="8"/>
      <c r="AK7731" s="9"/>
    </row>
    <row r="7732" spans="32:37" x14ac:dyDescent="0.3">
      <c r="AF7732" s="8"/>
      <c r="AG7732" s="8"/>
      <c r="AH7732" s="9"/>
      <c r="AI7732" s="8"/>
      <c r="AJ7732" s="8"/>
      <c r="AK7732" s="9"/>
    </row>
    <row r="7733" spans="32:37" x14ac:dyDescent="0.3">
      <c r="AF7733" s="8"/>
      <c r="AG7733" s="8"/>
      <c r="AH7733" s="9"/>
      <c r="AI7733" s="8"/>
      <c r="AJ7733" s="8"/>
      <c r="AK7733" s="9"/>
    </row>
    <row r="7734" spans="32:37" x14ac:dyDescent="0.3">
      <c r="AF7734" s="8"/>
      <c r="AG7734" s="8"/>
      <c r="AH7734" s="9"/>
      <c r="AI7734" s="8"/>
      <c r="AJ7734" s="8"/>
      <c r="AK7734" s="9"/>
    </row>
    <row r="7735" spans="32:37" x14ac:dyDescent="0.3">
      <c r="AF7735" s="8"/>
      <c r="AG7735" s="8"/>
      <c r="AH7735" s="9"/>
      <c r="AI7735" s="8"/>
      <c r="AJ7735" s="8"/>
      <c r="AK7735" s="9"/>
    </row>
    <row r="7736" spans="32:37" x14ac:dyDescent="0.3">
      <c r="AF7736" s="8"/>
      <c r="AG7736" s="8"/>
      <c r="AH7736" s="9"/>
      <c r="AI7736" s="8"/>
      <c r="AJ7736" s="8"/>
      <c r="AK7736" s="9"/>
    </row>
    <row r="7737" spans="32:37" x14ac:dyDescent="0.3">
      <c r="AF7737" s="8"/>
      <c r="AG7737" s="8"/>
      <c r="AH7737" s="9"/>
      <c r="AI7737" s="8"/>
      <c r="AJ7737" s="8"/>
      <c r="AK7737" s="9"/>
    </row>
    <row r="7738" spans="32:37" x14ac:dyDescent="0.3">
      <c r="AF7738" s="8"/>
      <c r="AG7738" s="8"/>
      <c r="AH7738" s="9"/>
      <c r="AI7738" s="8"/>
      <c r="AJ7738" s="8"/>
      <c r="AK7738" s="9"/>
    </row>
    <row r="7739" spans="32:37" x14ac:dyDescent="0.3">
      <c r="AF7739" s="8"/>
      <c r="AG7739" s="8"/>
      <c r="AH7739" s="9"/>
      <c r="AI7739" s="8"/>
      <c r="AJ7739" s="8"/>
      <c r="AK7739" s="9"/>
    </row>
    <row r="7740" spans="32:37" x14ac:dyDescent="0.3">
      <c r="AF7740" s="8"/>
      <c r="AG7740" s="8"/>
      <c r="AH7740" s="9"/>
      <c r="AI7740" s="8"/>
      <c r="AJ7740" s="8"/>
      <c r="AK7740" s="9"/>
    </row>
    <row r="7741" spans="32:37" x14ac:dyDescent="0.3">
      <c r="AF7741" s="8"/>
      <c r="AG7741" s="8"/>
      <c r="AH7741" s="9"/>
      <c r="AI7741" s="8"/>
      <c r="AJ7741" s="8"/>
      <c r="AK7741" s="9"/>
    </row>
    <row r="7742" spans="32:37" x14ac:dyDescent="0.3">
      <c r="AF7742" s="8"/>
      <c r="AG7742" s="8"/>
      <c r="AH7742" s="9"/>
      <c r="AI7742" s="8"/>
      <c r="AJ7742" s="8"/>
      <c r="AK7742" s="9"/>
    </row>
    <row r="7743" spans="32:37" x14ac:dyDescent="0.3">
      <c r="AF7743" s="8"/>
      <c r="AG7743" s="8"/>
      <c r="AH7743" s="9"/>
      <c r="AI7743" s="8"/>
      <c r="AJ7743" s="8"/>
      <c r="AK7743" s="9"/>
    </row>
    <row r="7744" spans="32:37" x14ac:dyDescent="0.3">
      <c r="AF7744" s="8"/>
      <c r="AG7744" s="8"/>
      <c r="AH7744" s="9"/>
      <c r="AI7744" s="8"/>
      <c r="AJ7744" s="8"/>
      <c r="AK7744" s="9"/>
    </row>
    <row r="7745" spans="32:37" x14ac:dyDescent="0.3">
      <c r="AF7745" s="8"/>
      <c r="AG7745" s="8"/>
      <c r="AH7745" s="9"/>
      <c r="AI7745" s="8"/>
      <c r="AJ7745" s="8"/>
      <c r="AK7745" s="9"/>
    </row>
    <row r="7746" spans="32:37" x14ac:dyDescent="0.3">
      <c r="AF7746" s="8"/>
      <c r="AG7746" s="8"/>
      <c r="AH7746" s="9"/>
      <c r="AI7746" s="8"/>
      <c r="AJ7746" s="8"/>
      <c r="AK7746" s="9"/>
    </row>
    <row r="7747" spans="32:37" x14ac:dyDescent="0.3">
      <c r="AF7747" s="8"/>
      <c r="AG7747" s="8"/>
      <c r="AH7747" s="9"/>
      <c r="AI7747" s="8"/>
      <c r="AJ7747" s="8"/>
      <c r="AK7747" s="9"/>
    </row>
    <row r="7748" spans="32:37" x14ac:dyDescent="0.3">
      <c r="AF7748" s="8"/>
      <c r="AG7748" s="8"/>
      <c r="AH7748" s="9"/>
      <c r="AI7748" s="8"/>
      <c r="AJ7748" s="8"/>
      <c r="AK7748" s="9"/>
    </row>
    <row r="7749" spans="32:37" x14ac:dyDescent="0.3">
      <c r="AF7749" s="8"/>
      <c r="AG7749" s="8"/>
      <c r="AH7749" s="9"/>
      <c r="AI7749" s="8"/>
      <c r="AJ7749" s="8"/>
      <c r="AK7749" s="9"/>
    </row>
    <row r="7750" spans="32:37" x14ac:dyDescent="0.3">
      <c r="AF7750" s="8"/>
      <c r="AG7750" s="8"/>
      <c r="AH7750" s="9"/>
      <c r="AI7750" s="8"/>
      <c r="AJ7750" s="8"/>
      <c r="AK7750" s="9"/>
    </row>
    <row r="7751" spans="32:37" x14ac:dyDescent="0.3">
      <c r="AF7751" s="8"/>
      <c r="AG7751" s="8"/>
      <c r="AH7751" s="9"/>
      <c r="AI7751" s="8"/>
      <c r="AJ7751" s="8"/>
      <c r="AK7751" s="9"/>
    </row>
    <row r="7752" spans="32:37" x14ac:dyDescent="0.3">
      <c r="AF7752" s="8"/>
      <c r="AG7752" s="8"/>
      <c r="AH7752" s="9"/>
      <c r="AI7752" s="8"/>
      <c r="AJ7752" s="8"/>
      <c r="AK7752" s="9"/>
    </row>
    <row r="7753" spans="32:37" x14ac:dyDescent="0.3">
      <c r="AF7753" s="8"/>
      <c r="AG7753" s="8"/>
      <c r="AH7753" s="9"/>
      <c r="AI7753" s="8"/>
      <c r="AJ7753" s="8"/>
      <c r="AK7753" s="9"/>
    </row>
    <row r="7754" spans="32:37" x14ac:dyDescent="0.3">
      <c r="AF7754" s="8"/>
      <c r="AG7754" s="8"/>
      <c r="AH7754" s="9"/>
      <c r="AI7754" s="8"/>
      <c r="AJ7754" s="8"/>
      <c r="AK7754" s="9"/>
    </row>
    <row r="7755" spans="32:37" x14ac:dyDescent="0.3">
      <c r="AF7755" s="8"/>
      <c r="AG7755" s="8"/>
      <c r="AH7755" s="9"/>
      <c r="AI7755" s="8"/>
      <c r="AJ7755" s="8"/>
      <c r="AK7755" s="9"/>
    </row>
    <row r="7756" spans="32:37" x14ac:dyDescent="0.3">
      <c r="AF7756" s="8"/>
      <c r="AG7756" s="8"/>
      <c r="AH7756" s="9"/>
      <c r="AI7756" s="8"/>
      <c r="AJ7756" s="8"/>
      <c r="AK7756" s="9"/>
    </row>
    <row r="7757" spans="32:37" x14ac:dyDescent="0.3">
      <c r="AF7757" s="8"/>
      <c r="AG7757" s="8"/>
      <c r="AH7757" s="9"/>
      <c r="AI7757" s="8"/>
      <c r="AJ7757" s="8"/>
      <c r="AK7757" s="9"/>
    </row>
    <row r="7758" spans="32:37" x14ac:dyDescent="0.3">
      <c r="AF7758" s="8"/>
      <c r="AG7758" s="8"/>
      <c r="AH7758" s="9"/>
      <c r="AI7758" s="8"/>
      <c r="AJ7758" s="8"/>
      <c r="AK7758" s="9"/>
    </row>
    <row r="7759" spans="32:37" x14ac:dyDescent="0.3">
      <c r="AF7759" s="8"/>
      <c r="AG7759" s="8"/>
      <c r="AH7759" s="9"/>
      <c r="AI7759" s="8"/>
      <c r="AJ7759" s="8"/>
      <c r="AK7759" s="9"/>
    </row>
    <row r="7760" spans="32:37" x14ac:dyDescent="0.3">
      <c r="AF7760" s="8"/>
      <c r="AG7760" s="8"/>
      <c r="AH7760" s="9"/>
      <c r="AI7760" s="8"/>
      <c r="AJ7760" s="8"/>
      <c r="AK7760" s="9"/>
    </row>
    <row r="7761" spans="32:37" x14ac:dyDescent="0.3">
      <c r="AF7761" s="8"/>
      <c r="AG7761" s="8"/>
      <c r="AH7761" s="9"/>
      <c r="AI7761" s="8"/>
      <c r="AJ7761" s="8"/>
      <c r="AK7761" s="9"/>
    </row>
    <row r="7762" spans="32:37" x14ac:dyDescent="0.3">
      <c r="AF7762" s="8"/>
      <c r="AG7762" s="8"/>
      <c r="AH7762" s="9"/>
      <c r="AI7762" s="8"/>
      <c r="AJ7762" s="8"/>
      <c r="AK7762" s="9"/>
    </row>
    <row r="7763" spans="32:37" x14ac:dyDescent="0.3">
      <c r="AF7763" s="8"/>
      <c r="AG7763" s="8"/>
      <c r="AH7763" s="9"/>
      <c r="AI7763" s="8"/>
      <c r="AJ7763" s="8"/>
      <c r="AK7763" s="9"/>
    </row>
    <row r="7764" spans="32:37" x14ac:dyDescent="0.3">
      <c r="AF7764" s="8"/>
      <c r="AG7764" s="8"/>
      <c r="AH7764" s="9"/>
      <c r="AI7764" s="8"/>
      <c r="AJ7764" s="8"/>
      <c r="AK7764" s="9"/>
    </row>
    <row r="7765" spans="32:37" x14ac:dyDescent="0.3">
      <c r="AF7765" s="8"/>
      <c r="AG7765" s="8"/>
      <c r="AH7765" s="9"/>
      <c r="AI7765" s="8"/>
      <c r="AJ7765" s="8"/>
      <c r="AK7765" s="9"/>
    </row>
    <row r="7766" spans="32:37" x14ac:dyDescent="0.3">
      <c r="AF7766" s="8"/>
      <c r="AG7766" s="8"/>
      <c r="AH7766" s="9"/>
      <c r="AI7766" s="8"/>
      <c r="AJ7766" s="8"/>
      <c r="AK7766" s="9"/>
    </row>
    <row r="7767" spans="32:37" x14ac:dyDescent="0.3">
      <c r="AF7767" s="8"/>
      <c r="AG7767" s="8"/>
      <c r="AH7767" s="9"/>
      <c r="AI7767" s="8"/>
      <c r="AJ7767" s="8"/>
      <c r="AK7767" s="9"/>
    </row>
    <row r="7768" spans="32:37" x14ac:dyDescent="0.3">
      <c r="AF7768" s="8"/>
      <c r="AG7768" s="8"/>
      <c r="AH7768" s="9"/>
      <c r="AI7768" s="8"/>
      <c r="AJ7768" s="8"/>
      <c r="AK7768" s="9"/>
    </row>
    <row r="7769" spans="32:37" x14ac:dyDescent="0.3">
      <c r="AF7769" s="8"/>
      <c r="AG7769" s="8"/>
      <c r="AH7769" s="9"/>
      <c r="AI7769" s="8"/>
      <c r="AJ7769" s="8"/>
      <c r="AK7769" s="9"/>
    </row>
    <row r="7770" spans="32:37" x14ac:dyDescent="0.3">
      <c r="AF7770" s="8"/>
      <c r="AG7770" s="8"/>
      <c r="AH7770" s="9"/>
      <c r="AI7770" s="8"/>
      <c r="AJ7770" s="8"/>
      <c r="AK7770" s="9"/>
    </row>
    <row r="7771" spans="32:37" x14ac:dyDescent="0.3">
      <c r="AF7771" s="8"/>
      <c r="AG7771" s="8"/>
      <c r="AH7771" s="9"/>
      <c r="AI7771" s="8"/>
      <c r="AJ7771" s="8"/>
      <c r="AK7771" s="9"/>
    </row>
    <row r="7772" spans="32:37" x14ac:dyDescent="0.3">
      <c r="AF7772" s="8"/>
      <c r="AG7772" s="8"/>
      <c r="AH7772" s="9"/>
      <c r="AI7772" s="8"/>
      <c r="AJ7772" s="8"/>
      <c r="AK7772" s="9"/>
    </row>
    <row r="7773" spans="32:37" x14ac:dyDescent="0.3">
      <c r="AF7773" s="8"/>
      <c r="AG7773" s="8"/>
      <c r="AH7773" s="9"/>
      <c r="AI7773" s="8"/>
      <c r="AJ7773" s="8"/>
      <c r="AK7773" s="9"/>
    </row>
    <row r="7774" spans="32:37" x14ac:dyDescent="0.3">
      <c r="AF7774" s="8"/>
      <c r="AG7774" s="8"/>
      <c r="AH7774" s="9"/>
      <c r="AI7774" s="8"/>
      <c r="AJ7774" s="8"/>
      <c r="AK7774" s="9"/>
    </row>
    <row r="7775" spans="32:37" x14ac:dyDescent="0.3">
      <c r="AF7775" s="8"/>
      <c r="AG7775" s="8"/>
      <c r="AH7775" s="9"/>
      <c r="AI7775" s="8"/>
      <c r="AJ7775" s="8"/>
      <c r="AK7775" s="9"/>
    </row>
    <row r="7776" spans="32:37" x14ac:dyDescent="0.3">
      <c r="AF7776" s="8"/>
      <c r="AG7776" s="8"/>
      <c r="AH7776" s="9"/>
      <c r="AI7776" s="8"/>
      <c r="AJ7776" s="8"/>
      <c r="AK7776" s="9"/>
    </row>
    <row r="7777" spans="32:37" x14ac:dyDescent="0.3">
      <c r="AF7777" s="8"/>
      <c r="AG7777" s="8"/>
      <c r="AH7777" s="9"/>
      <c r="AI7777" s="8"/>
      <c r="AJ7777" s="8"/>
      <c r="AK7777" s="9"/>
    </row>
    <row r="7778" spans="32:37" x14ac:dyDescent="0.3">
      <c r="AF7778" s="8"/>
      <c r="AG7778" s="8"/>
      <c r="AH7778" s="9"/>
      <c r="AI7778" s="8"/>
      <c r="AJ7778" s="8"/>
      <c r="AK7778" s="9"/>
    </row>
    <row r="7779" spans="32:37" x14ac:dyDescent="0.3">
      <c r="AF7779" s="8"/>
      <c r="AG7779" s="8"/>
      <c r="AH7779" s="9"/>
      <c r="AI7779" s="8"/>
      <c r="AJ7779" s="8"/>
      <c r="AK7779" s="9"/>
    </row>
    <row r="7780" spans="32:37" x14ac:dyDescent="0.3">
      <c r="AF7780" s="8"/>
      <c r="AG7780" s="8"/>
      <c r="AH7780" s="9"/>
      <c r="AI7780" s="8"/>
      <c r="AJ7780" s="8"/>
      <c r="AK7780" s="9"/>
    </row>
    <row r="7781" spans="32:37" x14ac:dyDescent="0.3">
      <c r="AF7781" s="8"/>
      <c r="AG7781" s="8"/>
      <c r="AH7781" s="9"/>
      <c r="AI7781" s="8"/>
      <c r="AJ7781" s="8"/>
      <c r="AK7781" s="9"/>
    </row>
    <row r="7782" spans="32:37" x14ac:dyDescent="0.3">
      <c r="AF7782" s="8"/>
      <c r="AG7782" s="8"/>
      <c r="AH7782" s="9"/>
      <c r="AI7782" s="8"/>
      <c r="AJ7782" s="8"/>
      <c r="AK7782" s="9"/>
    </row>
    <row r="7783" spans="32:37" x14ac:dyDescent="0.3">
      <c r="AF7783" s="8"/>
      <c r="AG7783" s="8"/>
      <c r="AH7783" s="9"/>
      <c r="AI7783" s="8"/>
      <c r="AJ7783" s="8"/>
      <c r="AK7783" s="9"/>
    </row>
    <row r="7784" spans="32:37" x14ac:dyDescent="0.3">
      <c r="AF7784" s="8"/>
      <c r="AG7784" s="8"/>
      <c r="AH7784" s="9"/>
      <c r="AI7784" s="8"/>
      <c r="AJ7784" s="8"/>
      <c r="AK7784" s="9"/>
    </row>
    <row r="7785" spans="32:37" x14ac:dyDescent="0.3">
      <c r="AF7785" s="8"/>
      <c r="AG7785" s="8"/>
      <c r="AH7785" s="9"/>
      <c r="AI7785" s="8"/>
      <c r="AJ7785" s="8"/>
      <c r="AK7785" s="9"/>
    </row>
    <row r="7786" spans="32:37" x14ac:dyDescent="0.3">
      <c r="AF7786" s="8"/>
      <c r="AG7786" s="8"/>
      <c r="AH7786" s="9"/>
      <c r="AI7786" s="8"/>
      <c r="AJ7786" s="8"/>
      <c r="AK7786" s="9"/>
    </row>
    <row r="7787" spans="32:37" x14ac:dyDescent="0.3">
      <c r="AF7787" s="8"/>
      <c r="AG7787" s="8"/>
      <c r="AH7787" s="9"/>
      <c r="AI7787" s="8"/>
      <c r="AJ7787" s="8"/>
      <c r="AK7787" s="9"/>
    </row>
    <row r="7788" spans="32:37" x14ac:dyDescent="0.3">
      <c r="AF7788" s="8"/>
      <c r="AG7788" s="8"/>
      <c r="AH7788" s="9"/>
      <c r="AI7788" s="8"/>
      <c r="AJ7788" s="8"/>
      <c r="AK7788" s="9"/>
    </row>
    <row r="7789" spans="32:37" x14ac:dyDescent="0.3">
      <c r="AF7789" s="8"/>
      <c r="AG7789" s="8"/>
      <c r="AH7789" s="9"/>
      <c r="AI7789" s="8"/>
      <c r="AJ7789" s="8"/>
      <c r="AK7789" s="9"/>
    </row>
    <row r="7790" spans="32:37" x14ac:dyDescent="0.3">
      <c r="AF7790" s="8"/>
      <c r="AG7790" s="8"/>
      <c r="AH7790" s="9"/>
      <c r="AI7790" s="8"/>
      <c r="AJ7790" s="8"/>
      <c r="AK7790" s="9"/>
    </row>
    <row r="7791" spans="32:37" x14ac:dyDescent="0.3">
      <c r="AF7791" s="8"/>
      <c r="AG7791" s="8"/>
      <c r="AH7791" s="9"/>
      <c r="AI7791" s="8"/>
      <c r="AJ7791" s="8"/>
      <c r="AK7791" s="9"/>
    </row>
    <row r="7792" spans="32:37" x14ac:dyDescent="0.3">
      <c r="AF7792" s="8"/>
      <c r="AG7792" s="8"/>
      <c r="AH7792" s="9"/>
      <c r="AI7792" s="8"/>
      <c r="AJ7792" s="8"/>
      <c r="AK7792" s="9"/>
    </row>
    <row r="7793" spans="32:37" x14ac:dyDescent="0.3">
      <c r="AF7793" s="8"/>
      <c r="AG7793" s="8"/>
      <c r="AH7793" s="9"/>
      <c r="AI7793" s="8"/>
      <c r="AJ7793" s="8"/>
      <c r="AK7793" s="9"/>
    </row>
    <row r="7794" spans="32:37" x14ac:dyDescent="0.3">
      <c r="AF7794" s="8"/>
      <c r="AG7794" s="8"/>
      <c r="AH7794" s="9"/>
      <c r="AI7794" s="8"/>
      <c r="AJ7794" s="8"/>
      <c r="AK7794" s="9"/>
    </row>
    <row r="7795" spans="32:37" x14ac:dyDescent="0.3">
      <c r="AF7795" s="8"/>
      <c r="AG7795" s="8"/>
      <c r="AH7795" s="9"/>
      <c r="AI7795" s="8"/>
      <c r="AJ7795" s="8"/>
      <c r="AK7795" s="9"/>
    </row>
    <row r="7796" spans="32:37" x14ac:dyDescent="0.3">
      <c r="AF7796" s="8"/>
      <c r="AG7796" s="8"/>
      <c r="AH7796" s="9"/>
      <c r="AI7796" s="8"/>
      <c r="AJ7796" s="8"/>
      <c r="AK7796" s="9"/>
    </row>
    <row r="7797" spans="32:37" x14ac:dyDescent="0.3">
      <c r="AF7797" s="8"/>
      <c r="AG7797" s="8"/>
      <c r="AH7797" s="9"/>
      <c r="AI7797" s="8"/>
      <c r="AJ7797" s="8"/>
      <c r="AK7797" s="9"/>
    </row>
    <row r="7798" spans="32:37" x14ac:dyDescent="0.3">
      <c r="AF7798" s="8"/>
      <c r="AG7798" s="8"/>
      <c r="AH7798" s="9"/>
      <c r="AI7798" s="8"/>
      <c r="AJ7798" s="8"/>
      <c r="AK7798" s="9"/>
    </row>
    <row r="7799" spans="32:37" x14ac:dyDescent="0.3">
      <c r="AF7799" s="8"/>
      <c r="AG7799" s="8"/>
      <c r="AH7799" s="9"/>
      <c r="AI7799" s="8"/>
      <c r="AJ7799" s="8"/>
      <c r="AK7799" s="9"/>
    </row>
    <row r="7800" spans="32:37" x14ac:dyDescent="0.3">
      <c r="AF7800" s="8"/>
      <c r="AG7800" s="8"/>
      <c r="AH7800" s="9"/>
      <c r="AI7800" s="8"/>
      <c r="AJ7800" s="8"/>
      <c r="AK7800" s="9"/>
    </row>
    <row r="7801" spans="32:37" x14ac:dyDescent="0.3">
      <c r="AF7801" s="8"/>
      <c r="AG7801" s="8"/>
      <c r="AH7801" s="9"/>
      <c r="AI7801" s="8"/>
      <c r="AJ7801" s="8"/>
      <c r="AK7801" s="9"/>
    </row>
    <row r="7802" spans="32:37" x14ac:dyDescent="0.3">
      <c r="AF7802" s="8"/>
      <c r="AG7802" s="8"/>
      <c r="AH7802" s="9"/>
      <c r="AI7802" s="8"/>
      <c r="AJ7802" s="8"/>
      <c r="AK7802" s="9"/>
    </row>
    <row r="7803" spans="32:37" x14ac:dyDescent="0.3">
      <c r="AF7803" s="8"/>
      <c r="AG7803" s="8"/>
      <c r="AH7803" s="9"/>
      <c r="AI7803" s="8"/>
      <c r="AJ7803" s="8"/>
      <c r="AK7803" s="9"/>
    </row>
    <row r="7804" spans="32:37" x14ac:dyDescent="0.3">
      <c r="AF7804" s="8"/>
      <c r="AG7804" s="8"/>
      <c r="AH7804" s="9"/>
      <c r="AI7804" s="8"/>
      <c r="AJ7804" s="8"/>
      <c r="AK7804" s="9"/>
    </row>
    <row r="7805" spans="32:37" x14ac:dyDescent="0.3">
      <c r="AF7805" s="8"/>
      <c r="AG7805" s="8"/>
      <c r="AH7805" s="9"/>
      <c r="AI7805" s="8"/>
      <c r="AJ7805" s="8"/>
      <c r="AK7805" s="9"/>
    </row>
    <row r="7806" spans="32:37" x14ac:dyDescent="0.3">
      <c r="AF7806" s="8"/>
      <c r="AG7806" s="8"/>
      <c r="AH7806" s="9"/>
      <c r="AI7806" s="8"/>
      <c r="AJ7806" s="8"/>
      <c r="AK7806" s="9"/>
    </row>
    <row r="7807" spans="32:37" x14ac:dyDescent="0.3">
      <c r="AF7807" s="8"/>
      <c r="AG7807" s="8"/>
      <c r="AH7807" s="9"/>
      <c r="AI7807" s="8"/>
      <c r="AJ7807" s="8"/>
      <c r="AK7807" s="9"/>
    </row>
    <row r="7808" spans="32:37" x14ac:dyDescent="0.3">
      <c r="AF7808" s="8"/>
      <c r="AG7808" s="8"/>
      <c r="AH7808" s="9"/>
      <c r="AI7808" s="8"/>
      <c r="AJ7808" s="8"/>
      <c r="AK7808" s="9"/>
    </row>
    <row r="7809" spans="32:37" x14ac:dyDescent="0.3">
      <c r="AF7809" s="8"/>
      <c r="AG7809" s="8"/>
      <c r="AH7809" s="9"/>
      <c r="AI7809" s="8"/>
      <c r="AJ7809" s="8"/>
      <c r="AK7809" s="9"/>
    </row>
    <row r="7810" spans="32:37" x14ac:dyDescent="0.3">
      <c r="AF7810" s="8"/>
      <c r="AG7810" s="8"/>
      <c r="AH7810" s="9"/>
      <c r="AI7810" s="8"/>
      <c r="AJ7810" s="8"/>
      <c r="AK7810" s="9"/>
    </row>
    <row r="7811" spans="32:37" x14ac:dyDescent="0.3">
      <c r="AF7811" s="8"/>
      <c r="AG7811" s="8"/>
      <c r="AH7811" s="9"/>
      <c r="AI7811" s="8"/>
      <c r="AJ7811" s="8"/>
      <c r="AK7811" s="9"/>
    </row>
    <row r="7812" spans="32:37" x14ac:dyDescent="0.3">
      <c r="AF7812" s="8"/>
      <c r="AG7812" s="8"/>
      <c r="AH7812" s="9"/>
      <c r="AI7812" s="8"/>
      <c r="AJ7812" s="8"/>
      <c r="AK7812" s="9"/>
    </row>
    <row r="7813" spans="32:37" x14ac:dyDescent="0.3">
      <c r="AF7813" s="8"/>
      <c r="AG7813" s="8"/>
      <c r="AH7813" s="9"/>
      <c r="AI7813" s="8"/>
      <c r="AJ7813" s="8"/>
      <c r="AK7813" s="9"/>
    </row>
    <row r="7814" spans="32:37" x14ac:dyDescent="0.3">
      <c r="AF7814" s="8"/>
      <c r="AG7814" s="8"/>
      <c r="AH7814" s="9"/>
      <c r="AI7814" s="8"/>
      <c r="AJ7814" s="8"/>
      <c r="AK7814" s="9"/>
    </row>
    <row r="7815" spans="32:37" x14ac:dyDescent="0.3">
      <c r="AF7815" s="8"/>
      <c r="AG7815" s="8"/>
      <c r="AH7815" s="9"/>
      <c r="AI7815" s="8"/>
      <c r="AJ7815" s="8"/>
      <c r="AK7815" s="9"/>
    </row>
    <row r="7816" spans="32:37" x14ac:dyDescent="0.3">
      <c r="AF7816" s="8"/>
      <c r="AG7816" s="8"/>
      <c r="AH7816" s="9"/>
      <c r="AI7816" s="8"/>
      <c r="AJ7816" s="8"/>
      <c r="AK7816" s="9"/>
    </row>
    <row r="7817" spans="32:37" x14ac:dyDescent="0.3">
      <c r="AF7817" s="8"/>
      <c r="AG7817" s="8"/>
      <c r="AH7817" s="9"/>
      <c r="AI7817" s="8"/>
      <c r="AJ7817" s="8"/>
      <c r="AK7817" s="9"/>
    </row>
    <row r="7818" spans="32:37" x14ac:dyDescent="0.3">
      <c r="AF7818" s="8"/>
      <c r="AG7818" s="8"/>
      <c r="AH7818" s="9"/>
      <c r="AI7818" s="8"/>
      <c r="AJ7818" s="8"/>
      <c r="AK7818" s="9"/>
    </row>
    <row r="7819" spans="32:37" x14ac:dyDescent="0.3">
      <c r="AF7819" s="8"/>
      <c r="AG7819" s="8"/>
      <c r="AH7819" s="9"/>
      <c r="AI7819" s="8"/>
      <c r="AJ7819" s="8"/>
      <c r="AK7819" s="9"/>
    </row>
    <row r="7820" spans="32:37" x14ac:dyDescent="0.3">
      <c r="AF7820" s="8"/>
      <c r="AG7820" s="8"/>
      <c r="AH7820" s="9"/>
      <c r="AI7820" s="8"/>
      <c r="AJ7820" s="8"/>
      <c r="AK7820" s="9"/>
    </row>
    <row r="7821" spans="32:37" x14ac:dyDescent="0.3">
      <c r="AF7821" s="8"/>
      <c r="AG7821" s="8"/>
      <c r="AH7821" s="9"/>
      <c r="AI7821" s="8"/>
      <c r="AJ7821" s="8"/>
      <c r="AK7821" s="9"/>
    </row>
    <row r="7822" spans="32:37" x14ac:dyDescent="0.3">
      <c r="AF7822" s="8"/>
      <c r="AG7822" s="8"/>
      <c r="AH7822" s="9"/>
      <c r="AI7822" s="8"/>
      <c r="AJ7822" s="8"/>
      <c r="AK7822" s="9"/>
    </row>
    <row r="7823" spans="32:37" x14ac:dyDescent="0.3">
      <c r="AF7823" s="8"/>
      <c r="AG7823" s="8"/>
      <c r="AH7823" s="9"/>
      <c r="AI7823" s="8"/>
      <c r="AJ7823" s="8"/>
      <c r="AK7823" s="9"/>
    </row>
    <row r="7824" spans="32:37" x14ac:dyDescent="0.3">
      <c r="AF7824" s="8"/>
      <c r="AG7824" s="8"/>
      <c r="AH7824" s="9"/>
      <c r="AI7824" s="8"/>
      <c r="AJ7824" s="8"/>
      <c r="AK7824" s="9"/>
    </row>
    <row r="7825" spans="32:37" x14ac:dyDescent="0.3">
      <c r="AF7825" s="8"/>
      <c r="AG7825" s="8"/>
      <c r="AH7825" s="9"/>
      <c r="AI7825" s="8"/>
      <c r="AJ7825" s="8"/>
      <c r="AK7825" s="9"/>
    </row>
    <row r="7826" spans="32:37" x14ac:dyDescent="0.3">
      <c r="AF7826" s="8"/>
      <c r="AG7826" s="8"/>
      <c r="AH7826" s="9"/>
      <c r="AI7826" s="8"/>
      <c r="AJ7826" s="8"/>
      <c r="AK7826" s="9"/>
    </row>
    <row r="7827" spans="32:37" x14ac:dyDescent="0.3">
      <c r="AF7827" s="8"/>
      <c r="AG7827" s="8"/>
      <c r="AH7827" s="9"/>
      <c r="AI7827" s="8"/>
      <c r="AJ7827" s="8"/>
      <c r="AK7827" s="9"/>
    </row>
    <row r="7828" spans="32:37" x14ac:dyDescent="0.3">
      <c r="AF7828" s="8"/>
      <c r="AG7828" s="8"/>
      <c r="AH7828" s="9"/>
      <c r="AI7828" s="8"/>
      <c r="AJ7828" s="8"/>
      <c r="AK7828" s="9"/>
    </row>
    <row r="7829" spans="32:37" x14ac:dyDescent="0.3">
      <c r="AF7829" s="8"/>
      <c r="AG7829" s="8"/>
      <c r="AH7829" s="9"/>
      <c r="AI7829" s="8"/>
      <c r="AJ7829" s="8"/>
      <c r="AK7829" s="9"/>
    </row>
    <row r="7830" spans="32:37" x14ac:dyDescent="0.3">
      <c r="AF7830" s="8"/>
      <c r="AG7830" s="8"/>
      <c r="AH7830" s="9"/>
      <c r="AI7830" s="8"/>
      <c r="AJ7830" s="8"/>
      <c r="AK7830" s="9"/>
    </row>
    <row r="7831" spans="32:37" x14ac:dyDescent="0.3">
      <c r="AF7831" s="8"/>
      <c r="AG7831" s="8"/>
      <c r="AH7831" s="9"/>
      <c r="AI7831" s="8"/>
      <c r="AJ7831" s="8"/>
      <c r="AK7831" s="9"/>
    </row>
    <row r="7832" spans="32:37" x14ac:dyDescent="0.3">
      <c r="AF7832" s="8"/>
      <c r="AG7832" s="8"/>
      <c r="AH7832" s="9"/>
      <c r="AI7832" s="8"/>
      <c r="AJ7832" s="8"/>
      <c r="AK7832" s="9"/>
    </row>
    <row r="7833" spans="32:37" x14ac:dyDescent="0.3">
      <c r="AF7833" s="8"/>
      <c r="AG7833" s="8"/>
      <c r="AH7833" s="9"/>
      <c r="AI7833" s="8"/>
      <c r="AJ7833" s="8"/>
      <c r="AK7833" s="9"/>
    </row>
    <row r="7834" spans="32:37" x14ac:dyDescent="0.3">
      <c r="AF7834" s="8"/>
      <c r="AG7834" s="8"/>
      <c r="AH7834" s="9"/>
      <c r="AI7834" s="8"/>
      <c r="AJ7834" s="8"/>
      <c r="AK7834" s="9"/>
    </row>
    <row r="7835" spans="32:37" x14ac:dyDescent="0.3">
      <c r="AF7835" s="8"/>
      <c r="AG7835" s="8"/>
      <c r="AH7835" s="9"/>
      <c r="AI7835" s="8"/>
      <c r="AJ7835" s="8"/>
      <c r="AK7835" s="9"/>
    </row>
    <row r="7836" spans="32:37" x14ac:dyDescent="0.3">
      <c r="AF7836" s="8"/>
      <c r="AG7836" s="8"/>
      <c r="AH7836" s="9"/>
      <c r="AI7836" s="8"/>
      <c r="AJ7836" s="8"/>
      <c r="AK7836" s="9"/>
    </row>
    <row r="7837" spans="32:37" x14ac:dyDescent="0.3">
      <c r="AF7837" s="8"/>
      <c r="AG7837" s="8"/>
      <c r="AH7837" s="9"/>
      <c r="AI7837" s="8"/>
      <c r="AJ7837" s="8"/>
      <c r="AK7837" s="9"/>
    </row>
    <row r="7838" spans="32:37" x14ac:dyDescent="0.3">
      <c r="AF7838" s="8"/>
      <c r="AG7838" s="8"/>
      <c r="AH7838" s="9"/>
      <c r="AI7838" s="8"/>
      <c r="AJ7838" s="8"/>
      <c r="AK7838" s="9"/>
    </row>
    <row r="7839" spans="32:37" x14ac:dyDescent="0.3">
      <c r="AF7839" s="8"/>
      <c r="AG7839" s="8"/>
      <c r="AH7839" s="9"/>
      <c r="AI7839" s="8"/>
      <c r="AJ7839" s="8"/>
      <c r="AK7839" s="9"/>
    </row>
    <row r="7840" spans="32:37" x14ac:dyDescent="0.3">
      <c r="AF7840" s="8"/>
      <c r="AG7840" s="8"/>
      <c r="AH7840" s="9"/>
      <c r="AI7840" s="8"/>
      <c r="AJ7840" s="8"/>
      <c r="AK7840" s="9"/>
    </row>
    <row r="7841" spans="32:37" x14ac:dyDescent="0.3">
      <c r="AF7841" s="8"/>
      <c r="AG7841" s="8"/>
      <c r="AH7841" s="9"/>
      <c r="AI7841" s="8"/>
      <c r="AJ7841" s="8"/>
      <c r="AK7841" s="9"/>
    </row>
    <row r="7842" spans="32:37" x14ac:dyDescent="0.3">
      <c r="AF7842" s="8"/>
      <c r="AG7842" s="8"/>
      <c r="AH7842" s="9"/>
      <c r="AI7842" s="8"/>
      <c r="AJ7842" s="8"/>
      <c r="AK7842" s="9"/>
    </row>
    <row r="7843" spans="32:37" x14ac:dyDescent="0.3">
      <c r="AF7843" s="8"/>
      <c r="AG7843" s="8"/>
      <c r="AH7843" s="9"/>
      <c r="AI7843" s="8"/>
      <c r="AJ7843" s="8"/>
      <c r="AK7843" s="9"/>
    </row>
    <row r="7844" spans="32:37" x14ac:dyDescent="0.3">
      <c r="AF7844" s="8"/>
      <c r="AG7844" s="8"/>
      <c r="AH7844" s="9"/>
      <c r="AI7844" s="8"/>
      <c r="AJ7844" s="8"/>
      <c r="AK7844" s="9"/>
    </row>
    <row r="7845" spans="32:37" x14ac:dyDescent="0.3">
      <c r="AF7845" s="8"/>
      <c r="AG7845" s="8"/>
      <c r="AH7845" s="9"/>
      <c r="AI7845" s="8"/>
      <c r="AJ7845" s="8"/>
      <c r="AK7845" s="9"/>
    </row>
    <row r="7846" spans="32:37" x14ac:dyDescent="0.3">
      <c r="AF7846" s="8"/>
      <c r="AG7846" s="8"/>
      <c r="AH7846" s="9"/>
      <c r="AI7846" s="8"/>
      <c r="AJ7846" s="8"/>
      <c r="AK7846" s="9"/>
    </row>
    <row r="7847" spans="32:37" x14ac:dyDescent="0.3">
      <c r="AF7847" s="8"/>
      <c r="AG7847" s="8"/>
      <c r="AH7847" s="9"/>
      <c r="AI7847" s="8"/>
      <c r="AJ7847" s="8"/>
      <c r="AK7847" s="9"/>
    </row>
    <row r="7848" spans="32:37" x14ac:dyDescent="0.3">
      <c r="AF7848" s="8"/>
      <c r="AG7848" s="8"/>
      <c r="AH7848" s="9"/>
      <c r="AI7848" s="8"/>
      <c r="AJ7848" s="8"/>
      <c r="AK7848" s="9"/>
    </row>
    <row r="7849" spans="32:37" x14ac:dyDescent="0.3">
      <c r="AF7849" s="8"/>
      <c r="AG7849" s="8"/>
      <c r="AH7849" s="9"/>
      <c r="AI7849" s="8"/>
      <c r="AJ7849" s="8"/>
      <c r="AK7849" s="9"/>
    </row>
    <row r="7850" spans="32:37" x14ac:dyDescent="0.3">
      <c r="AF7850" s="8"/>
      <c r="AG7850" s="8"/>
      <c r="AH7850" s="9"/>
      <c r="AI7850" s="8"/>
      <c r="AJ7850" s="8"/>
      <c r="AK7850" s="9"/>
    </row>
    <row r="7851" spans="32:37" x14ac:dyDescent="0.3">
      <c r="AF7851" s="8"/>
      <c r="AG7851" s="8"/>
      <c r="AH7851" s="9"/>
      <c r="AI7851" s="8"/>
      <c r="AJ7851" s="8"/>
      <c r="AK7851" s="9"/>
    </row>
    <row r="7852" spans="32:37" x14ac:dyDescent="0.3">
      <c r="AF7852" s="8"/>
      <c r="AG7852" s="8"/>
      <c r="AH7852" s="9"/>
      <c r="AI7852" s="8"/>
      <c r="AJ7852" s="8"/>
      <c r="AK7852" s="9"/>
    </row>
    <row r="7853" spans="32:37" x14ac:dyDescent="0.3">
      <c r="AF7853" s="8"/>
      <c r="AG7853" s="8"/>
      <c r="AH7853" s="9"/>
      <c r="AI7853" s="8"/>
      <c r="AJ7853" s="8"/>
      <c r="AK7853" s="9"/>
    </row>
    <row r="7854" spans="32:37" x14ac:dyDescent="0.3">
      <c r="AF7854" s="8"/>
      <c r="AG7854" s="8"/>
      <c r="AH7854" s="9"/>
      <c r="AI7854" s="8"/>
      <c r="AJ7854" s="8"/>
      <c r="AK7854" s="9"/>
    </row>
    <row r="7855" spans="32:37" x14ac:dyDescent="0.3">
      <c r="AF7855" s="8"/>
      <c r="AG7855" s="8"/>
      <c r="AH7855" s="9"/>
      <c r="AI7855" s="8"/>
      <c r="AJ7855" s="8"/>
      <c r="AK7855" s="9"/>
    </row>
    <row r="7856" spans="32:37" x14ac:dyDescent="0.3">
      <c r="AF7856" s="8"/>
      <c r="AG7856" s="8"/>
      <c r="AH7856" s="9"/>
      <c r="AI7856" s="8"/>
      <c r="AJ7856" s="8"/>
      <c r="AK7856" s="9"/>
    </row>
    <row r="7857" spans="32:37" x14ac:dyDescent="0.3">
      <c r="AF7857" s="8"/>
      <c r="AG7857" s="8"/>
      <c r="AH7857" s="9"/>
      <c r="AI7857" s="8"/>
      <c r="AJ7857" s="8"/>
      <c r="AK7857" s="9"/>
    </row>
    <row r="7858" spans="32:37" x14ac:dyDescent="0.3">
      <c r="AF7858" s="8"/>
      <c r="AG7858" s="8"/>
      <c r="AH7858" s="9"/>
      <c r="AI7858" s="8"/>
      <c r="AJ7858" s="8"/>
      <c r="AK7858" s="9"/>
    </row>
    <row r="7859" spans="32:37" x14ac:dyDescent="0.3">
      <c r="AF7859" s="8"/>
      <c r="AG7859" s="8"/>
      <c r="AH7859" s="9"/>
      <c r="AI7859" s="8"/>
      <c r="AJ7859" s="8"/>
      <c r="AK7859" s="9"/>
    </row>
    <row r="7860" spans="32:37" x14ac:dyDescent="0.3">
      <c r="AF7860" s="8"/>
      <c r="AG7860" s="8"/>
      <c r="AH7860" s="9"/>
      <c r="AI7860" s="8"/>
      <c r="AJ7860" s="8"/>
      <c r="AK7860" s="9"/>
    </row>
    <row r="7861" spans="32:37" x14ac:dyDescent="0.3">
      <c r="AF7861" s="8"/>
      <c r="AG7861" s="8"/>
      <c r="AH7861" s="9"/>
      <c r="AI7861" s="8"/>
      <c r="AJ7861" s="8"/>
      <c r="AK7861" s="9"/>
    </row>
    <row r="7862" spans="32:37" x14ac:dyDescent="0.3">
      <c r="AF7862" s="8"/>
      <c r="AG7862" s="8"/>
      <c r="AH7862" s="9"/>
      <c r="AI7862" s="8"/>
      <c r="AJ7862" s="8"/>
      <c r="AK7862" s="9"/>
    </row>
    <row r="7863" spans="32:37" x14ac:dyDescent="0.3">
      <c r="AF7863" s="8"/>
      <c r="AG7863" s="8"/>
      <c r="AH7863" s="9"/>
      <c r="AI7863" s="8"/>
      <c r="AJ7863" s="8"/>
      <c r="AK7863" s="9"/>
    </row>
    <row r="7864" spans="32:37" x14ac:dyDescent="0.3">
      <c r="AF7864" s="8"/>
      <c r="AG7864" s="8"/>
      <c r="AH7864" s="9"/>
      <c r="AI7864" s="8"/>
      <c r="AJ7864" s="8"/>
      <c r="AK7864" s="9"/>
    </row>
    <row r="7865" spans="32:37" x14ac:dyDescent="0.3">
      <c r="AF7865" s="8"/>
      <c r="AG7865" s="8"/>
      <c r="AH7865" s="9"/>
      <c r="AI7865" s="8"/>
      <c r="AJ7865" s="8"/>
      <c r="AK7865" s="9"/>
    </row>
    <row r="7866" spans="32:37" x14ac:dyDescent="0.3">
      <c r="AF7866" s="8"/>
      <c r="AG7866" s="8"/>
      <c r="AH7866" s="9"/>
      <c r="AI7866" s="8"/>
      <c r="AJ7866" s="8"/>
      <c r="AK7866" s="9"/>
    </row>
    <row r="7867" spans="32:37" x14ac:dyDescent="0.3">
      <c r="AF7867" s="8"/>
      <c r="AG7867" s="8"/>
      <c r="AH7867" s="9"/>
      <c r="AI7867" s="8"/>
      <c r="AJ7867" s="8"/>
      <c r="AK7867" s="9"/>
    </row>
    <row r="7868" spans="32:37" x14ac:dyDescent="0.3">
      <c r="AF7868" s="8"/>
      <c r="AG7868" s="8"/>
      <c r="AH7868" s="9"/>
      <c r="AI7868" s="8"/>
      <c r="AJ7868" s="8"/>
      <c r="AK7868" s="9"/>
    </row>
    <row r="7869" spans="32:37" x14ac:dyDescent="0.3">
      <c r="AF7869" s="8"/>
      <c r="AG7869" s="8"/>
      <c r="AH7869" s="9"/>
      <c r="AI7869" s="8"/>
      <c r="AJ7869" s="8"/>
      <c r="AK7869" s="9"/>
    </row>
    <row r="7870" spans="32:37" x14ac:dyDescent="0.3">
      <c r="AF7870" s="8"/>
      <c r="AG7870" s="8"/>
      <c r="AH7870" s="9"/>
      <c r="AI7870" s="8"/>
      <c r="AJ7870" s="8"/>
      <c r="AK7870" s="9"/>
    </row>
    <row r="7871" spans="32:37" x14ac:dyDescent="0.3">
      <c r="AF7871" s="8"/>
      <c r="AG7871" s="8"/>
      <c r="AH7871" s="9"/>
      <c r="AI7871" s="8"/>
      <c r="AJ7871" s="8"/>
      <c r="AK7871" s="9"/>
    </row>
    <row r="7872" spans="32:37" x14ac:dyDescent="0.3">
      <c r="AF7872" s="8"/>
      <c r="AG7872" s="8"/>
      <c r="AH7872" s="9"/>
      <c r="AI7872" s="8"/>
      <c r="AJ7872" s="8"/>
      <c r="AK7872" s="9"/>
    </row>
    <row r="7873" spans="32:37" x14ac:dyDescent="0.3">
      <c r="AF7873" s="8"/>
      <c r="AG7873" s="8"/>
      <c r="AH7873" s="9"/>
      <c r="AI7873" s="8"/>
      <c r="AJ7873" s="8"/>
      <c r="AK7873" s="9"/>
    </row>
    <row r="7874" spans="32:37" x14ac:dyDescent="0.3">
      <c r="AF7874" s="8"/>
      <c r="AG7874" s="8"/>
      <c r="AH7874" s="9"/>
      <c r="AI7874" s="8"/>
      <c r="AJ7874" s="8"/>
      <c r="AK7874" s="9"/>
    </row>
    <row r="7875" spans="32:37" x14ac:dyDescent="0.3">
      <c r="AF7875" s="8"/>
      <c r="AG7875" s="8"/>
      <c r="AH7875" s="9"/>
      <c r="AI7875" s="8"/>
      <c r="AJ7875" s="8"/>
      <c r="AK7875" s="9"/>
    </row>
    <row r="7876" spans="32:37" x14ac:dyDescent="0.3">
      <c r="AF7876" s="8"/>
      <c r="AG7876" s="8"/>
      <c r="AH7876" s="9"/>
      <c r="AI7876" s="8"/>
      <c r="AJ7876" s="8"/>
      <c r="AK7876" s="9"/>
    </row>
    <row r="7877" spans="32:37" x14ac:dyDescent="0.3">
      <c r="AF7877" s="8"/>
      <c r="AG7877" s="8"/>
      <c r="AH7877" s="9"/>
      <c r="AI7877" s="8"/>
      <c r="AJ7877" s="8"/>
      <c r="AK7877" s="9"/>
    </row>
    <row r="7878" spans="32:37" x14ac:dyDescent="0.3">
      <c r="AF7878" s="8"/>
      <c r="AG7878" s="8"/>
      <c r="AH7878" s="9"/>
      <c r="AI7878" s="8"/>
      <c r="AJ7878" s="8"/>
      <c r="AK7878" s="9"/>
    </row>
    <row r="7879" spans="32:37" x14ac:dyDescent="0.3">
      <c r="AF7879" s="8"/>
      <c r="AG7879" s="8"/>
      <c r="AH7879" s="9"/>
      <c r="AI7879" s="8"/>
      <c r="AJ7879" s="8"/>
      <c r="AK7879" s="9"/>
    </row>
    <row r="7880" spans="32:37" x14ac:dyDescent="0.3">
      <c r="AF7880" s="8"/>
      <c r="AG7880" s="8"/>
      <c r="AH7880" s="9"/>
      <c r="AI7880" s="8"/>
      <c r="AJ7880" s="8"/>
      <c r="AK7880" s="9"/>
    </row>
    <row r="7881" spans="32:37" x14ac:dyDescent="0.3">
      <c r="AF7881" s="8"/>
      <c r="AG7881" s="8"/>
      <c r="AH7881" s="9"/>
      <c r="AI7881" s="8"/>
      <c r="AJ7881" s="8"/>
      <c r="AK7881" s="9"/>
    </row>
    <row r="7882" spans="32:37" x14ac:dyDescent="0.3">
      <c r="AF7882" s="8"/>
      <c r="AG7882" s="8"/>
      <c r="AH7882" s="9"/>
      <c r="AI7882" s="8"/>
      <c r="AJ7882" s="8"/>
      <c r="AK7882" s="9"/>
    </row>
    <row r="7883" spans="32:37" x14ac:dyDescent="0.3">
      <c r="AF7883" s="8"/>
      <c r="AG7883" s="8"/>
      <c r="AH7883" s="9"/>
      <c r="AI7883" s="8"/>
      <c r="AJ7883" s="8"/>
      <c r="AK7883" s="9"/>
    </row>
    <row r="7884" spans="32:37" x14ac:dyDescent="0.3">
      <c r="AF7884" s="8"/>
      <c r="AG7884" s="8"/>
      <c r="AH7884" s="9"/>
      <c r="AI7884" s="8"/>
      <c r="AJ7884" s="8"/>
      <c r="AK7884" s="9"/>
    </row>
    <row r="7885" spans="32:37" x14ac:dyDescent="0.3">
      <c r="AF7885" s="8"/>
      <c r="AG7885" s="8"/>
      <c r="AH7885" s="9"/>
      <c r="AI7885" s="8"/>
      <c r="AJ7885" s="8"/>
      <c r="AK7885" s="9"/>
    </row>
    <row r="7886" spans="32:37" x14ac:dyDescent="0.3">
      <c r="AF7886" s="8"/>
      <c r="AG7886" s="8"/>
      <c r="AH7886" s="9"/>
      <c r="AI7886" s="8"/>
      <c r="AJ7886" s="8"/>
      <c r="AK7886" s="9"/>
    </row>
    <row r="7887" spans="32:37" x14ac:dyDescent="0.3">
      <c r="AF7887" s="8"/>
      <c r="AG7887" s="8"/>
      <c r="AH7887" s="9"/>
      <c r="AI7887" s="8"/>
      <c r="AJ7887" s="8"/>
      <c r="AK7887" s="9"/>
    </row>
    <row r="7888" spans="32:37" x14ac:dyDescent="0.3">
      <c r="AF7888" s="8"/>
      <c r="AG7888" s="8"/>
      <c r="AH7888" s="9"/>
      <c r="AI7888" s="8"/>
      <c r="AJ7888" s="8"/>
      <c r="AK7888" s="9"/>
    </row>
    <row r="7889" spans="32:37" x14ac:dyDescent="0.3">
      <c r="AF7889" s="8"/>
      <c r="AG7889" s="8"/>
      <c r="AH7889" s="9"/>
      <c r="AI7889" s="8"/>
      <c r="AJ7889" s="8"/>
      <c r="AK7889" s="9"/>
    </row>
    <row r="7890" spans="32:37" x14ac:dyDescent="0.3">
      <c r="AF7890" s="8"/>
      <c r="AG7890" s="8"/>
      <c r="AH7890" s="9"/>
      <c r="AI7890" s="8"/>
      <c r="AJ7890" s="8"/>
      <c r="AK7890" s="9"/>
    </row>
    <row r="7891" spans="32:37" x14ac:dyDescent="0.3">
      <c r="AF7891" s="8"/>
      <c r="AG7891" s="8"/>
      <c r="AH7891" s="9"/>
      <c r="AI7891" s="8"/>
      <c r="AJ7891" s="8"/>
      <c r="AK7891" s="9"/>
    </row>
    <row r="7892" spans="32:37" x14ac:dyDescent="0.3">
      <c r="AF7892" s="8"/>
      <c r="AG7892" s="8"/>
      <c r="AH7892" s="9"/>
      <c r="AI7892" s="8"/>
      <c r="AJ7892" s="8"/>
      <c r="AK7892" s="9"/>
    </row>
    <row r="7893" spans="32:37" x14ac:dyDescent="0.3">
      <c r="AF7893" s="8"/>
      <c r="AG7893" s="8"/>
      <c r="AH7893" s="9"/>
      <c r="AI7893" s="8"/>
      <c r="AJ7893" s="8"/>
      <c r="AK7893" s="9"/>
    </row>
    <row r="7894" spans="32:37" x14ac:dyDescent="0.3">
      <c r="AF7894" s="8"/>
      <c r="AG7894" s="8"/>
      <c r="AH7894" s="9"/>
      <c r="AI7894" s="8"/>
      <c r="AJ7894" s="8"/>
      <c r="AK7894" s="9"/>
    </row>
    <row r="7895" spans="32:37" x14ac:dyDescent="0.3">
      <c r="AF7895" s="8"/>
      <c r="AG7895" s="8"/>
      <c r="AH7895" s="9"/>
      <c r="AI7895" s="8"/>
      <c r="AJ7895" s="8"/>
      <c r="AK7895" s="9"/>
    </row>
    <row r="7896" spans="32:37" x14ac:dyDescent="0.3">
      <c r="AF7896" s="8"/>
      <c r="AG7896" s="8"/>
      <c r="AH7896" s="9"/>
      <c r="AI7896" s="8"/>
      <c r="AJ7896" s="8"/>
      <c r="AK7896" s="9"/>
    </row>
    <row r="7897" spans="32:37" x14ac:dyDescent="0.3">
      <c r="AF7897" s="8"/>
      <c r="AG7897" s="8"/>
      <c r="AH7897" s="9"/>
      <c r="AI7897" s="8"/>
      <c r="AJ7897" s="8"/>
      <c r="AK7897" s="9"/>
    </row>
    <row r="7898" spans="32:37" x14ac:dyDescent="0.3">
      <c r="AF7898" s="8"/>
      <c r="AG7898" s="8"/>
      <c r="AH7898" s="9"/>
      <c r="AI7898" s="8"/>
      <c r="AJ7898" s="8"/>
      <c r="AK7898" s="9"/>
    </row>
    <row r="7899" spans="32:37" x14ac:dyDescent="0.3">
      <c r="AF7899" s="8"/>
      <c r="AG7899" s="8"/>
      <c r="AH7899" s="9"/>
      <c r="AI7899" s="8"/>
      <c r="AJ7899" s="8"/>
      <c r="AK7899" s="9"/>
    </row>
    <row r="7900" spans="32:37" x14ac:dyDescent="0.3">
      <c r="AF7900" s="8"/>
      <c r="AG7900" s="8"/>
      <c r="AH7900" s="9"/>
      <c r="AI7900" s="8"/>
      <c r="AJ7900" s="8"/>
      <c r="AK7900" s="9"/>
    </row>
    <row r="7901" spans="32:37" x14ac:dyDescent="0.3">
      <c r="AF7901" s="8"/>
      <c r="AG7901" s="8"/>
      <c r="AH7901" s="9"/>
      <c r="AI7901" s="8"/>
      <c r="AJ7901" s="8"/>
      <c r="AK7901" s="9"/>
    </row>
    <row r="7902" spans="32:37" x14ac:dyDescent="0.3">
      <c r="AF7902" s="8"/>
      <c r="AG7902" s="8"/>
      <c r="AH7902" s="9"/>
      <c r="AI7902" s="8"/>
      <c r="AJ7902" s="8"/>
      <c r="AK7902" s="9"/>
    </row>
    <row r="7903" spans="32:37" x14ac:dyDescent="0.3">
      <c r="AF7903" s="8"/>
      <c r="AG7903" s="8"/>
      <c r="AH7903" s="9"/>
      <c r="AI7903" s="8"/>
      <c r="AJ7903" s="8"/>
      <c r="AK7903" s="9"/>
    </row>
    <row r="7904" spans="32:37" x14ac:dyDescent="0.3">
      <c r="AF7904" s="8"/>
      <c r="AG7904" s="8"/>
      <c r="AH7904" s="9"/>
      <c r="AI7904" s="8"/>
      <c r="AJ7904" s="8"/>
      <c r="AK7904" s="9"/>
    </row>
    <row r="7905" spans="32:37" x14ac:dyDescent="0.3">
      <c r="AF7905" s="8"/>
      <c r="AG7905" s="8"/>
      <c r="AH7905" s="9"/>
      <c r="AI7905" s="8"/>
      <c r="AJ7905" s="8"/>
      <c r="AK7905" s="9"/>
    </row>
    <row r="7906" spans="32:37" x14ac:dyDescent="0.3">
      <c r="AF7906" s="8"/>
      <c r="AG7906" s="8"/>
      <c r="AH7906" s="9"/>
      <c r="AI7906" s="8"/>
      <c r="AJ7906" s="8"/>
      <c r="AK7906" s="9"/>
    </row>
    <row r="7907" spans="32:37" x14ac:dyDescent="0.3">
      <c r="AF7907" s="8"/>
      <c r="AG7907" s="8"/>
      <c r="AH7907" s="9"/>
      <c r="AI7907" s="8"/>
      <c r="AJ7907" s="8"/>
      <c r="AK7907" s="9"/>
    </row>
    <row r="7908" spans="32:37" x14ac:dyDescent="0.3">
      <c r="AF7908" s="8"/>
      <c r="AG7908" s="8"/>
      <c r="AH7908" s="9"/>
      <c r="AI7908" s="8"/>
      <c r="AJ7908" s="8"/>
      <c r="AK7908" s="9"/>
    </row>
    <row r="7909" spans="32:37" x14ac:dyDescent="0.3">
      <c r="AF7909" s="8"/>
      <c r="AG7909" s="8"/>
      <c r="AH7909" s="9"/>
      <c r="AI7909" s="8"/>
      <c r="AJ7909" s="8"/>
      <c r="AK7909" s="9"/>
    </row>
    <row r="7910" spans="32:37" x14ac:dyDescent="0.3">
      <c r="AF7910" s="8"/>
      <c r="AG7910" s="8"/>
      <c r="AH7910" s="9"/>
      <c r="AI7910" s="8"/>
      <c r="AJ7910" s="8"/>
      <c r="AK7910" s="9"/>
    </row>
    <row r="7911" spans="32:37" x14ac:dyDescent="0.3">
      <c r="AF7911" s="8"/>
      <c r="AG7911" s="8"/>
      <c r="AH7911" s="9"/>
      <c r="AI7911" s="8"/>
      <c r="AJ7911" s="8"/>
      <c r="AK7911" s="9"/>
    </row>
    <row r="7912" spans="32:37" x14ac:dyDescent="0.3">
      <c r="AF7912" s="8"/>
      <c r="AG7912" s="8"/>
      <c r="AH7912" s="9"/>
      <c r="AI7912" s="8"/>
      <c r="AJ7912" s="8"/>
      <c r="AK7912" s="9"/>
    </row>
    <row r="7913" spans="32:37" x14ac:dyDescent="0.3">
      <c r="AF7913" s="8"/>
      <c r="AG7913" s="8"/>
      <c r="AH7913" s="9"/>
      <c r="AI7913" s="8"/>
      <c r="AJ7913" s="8"/>
      <c r="AK7913" s="9"/>
    </row>
    <row r="7914" spans="32:37" x14ac:dyDescent="0.3">
      <c r="AF7914" s="8"/>
      <c r="AG7914" s="8"/>
      <c r="AH7914" s="9"/>
      <c r="AI7914" s="8"/>
      <c r="AJ7914" s="8"/>
      <c r="AK7914" s="9"/>
    </row>
    <row r="7915" spans="32:37" x14ac:dyDescent="0.3">
      <c r="AF7915" s="8"/>
      <c r="AG7915" s="8"/>
      <c r="AH7915" s="9"/>
      <c r="AI7915" s="8"/>
      <c r="AJ7915" s="8"/>
      <c r="AK7915" s="9"/>
    </row>
    <row r="7916" spans="32:37" x14ac:dyDescent="0.3">
      <c r="AF7916" s="8"/>
      <c r="AG7916" s="8"/>
      <c r="AH7916" s="9"/>
      <c r="AI7916" s="8"/>
      <c r="AJ7916" s="8"/>
      <c r="AK7916" s="9"/>
    </row>
    <row r="7917" spans="32:37" x14ac:dyDescent="0.3">
      <c r="AF7917" s="8"/>
      <c r="AG7917" s="8"/>
      <c r="AH7917" s="9"/>
      <c r="AI7917" s="8"/>
      <c r="AJ7917" s="8"/>
      <c r="AK7917" s="9"/>
    </row>
    <row r="7918" spans="32:37" x14ac:dyDescent="0.3">
      <c r="AF7918" s="8"/>
      <c r="AG7918" s="8"/>
      <c r="AH7918" s="9"/>
      <c r="AI7918" s="8"/>
      <c r="AJ7918" s="8"/>
      <c r="AK7918" s="9"/>
    </row>
    <row r="7919" spans="32:37" x14ac:dyDescent="0.3">
      <c r="AF7919" s="8"/>
      <c r="AG7919" s="8"/>
      <c r="AH7919" s="9"/>
      <c r="AI7919" s="8"/>
      <c r="AJ7919" s="8"/>
      <c r="AK7919" s="9"/>
    </row>
    <row r="7920" spans="32:37" x14ac:dyDescent="0.3">
      <c r="AF7920" s="8"/>
      <c r="AG7920" s="8"/>
      <c r="AH7920" s="9"/>
      <c r="AI7920" s="8"/>
      <c r="AJ7920" s="8"/>
      <c r="AK7920" s="9"/>
    </row>
    <row r="7921" spans="32:37" x14ac:dyDescent="0.3">
      <c r="AF7921" s="8"/>
      <c r="AG7921" s="8"/>
      <c r="AH7921" s="9"/>
      <c r="AI7921" s="8"/>
      <c r="AJ7921" s="8"/>
      <c r="AK7921" s="9"/>
    </row>
    <row r="7922" spans="32:37" x14ac:dyDescent="0.3">
      <c r="AF7922" s="8"/>
      <c r="AG7922" s="8"/>
      <c r="AH7922" s="9"/>
      <c r="AI7922" s="8"/>
      <c r="AJ7922" s="8"/>
      <c r="AK7922" s="9"/>
    </row>
    <row r="7923" spans="32:37" x14ac:dyDescent="0.3">
      <c r="AF7923" s="8"/>
      <c r="AG7923" s="8"/>
      <c r="AH7923" s="9"/>
      <c r="AI7923" s="8"/>
      <c r="AJ7923" s="8"/>
      <c r="AK7923" s="9"/>
    </row>
    <row r="7924" spans="32:37" x14ac:dyDescent="0.3">
      <c r="AF7924" s="8"/>
      <c r="AG7924" s="8"/>
      <c r="AH7924" s="9"/>
      <c r="AI7924" s="8"/>
      <c r="AJ7924" s="8"/>
      <c r="AK7924" s="9"/>
    </row>
    <row r="7925" spans="32:37" x14ac:dyDescent="0.3">
      <c r="AF7925" s="8"/>
      <c r="AG7925" s="8"/>
      <c r="AH7925" s="9"/>
      <c r="AI7925" s="8"/>
      <c r="AJ7925" s="8"/>
      <c r="AK7925" s="9"/>
    </row>
    <row r="7926" spans="32:37" x14ac:dyDescent="0.3">
      <c r="AF7926" s="8"/>
      <c r="AG7926" s="8"/>
      <c r="AH7926" s="9"/>
      <c r="AI7926" s="8"/>
      <c r="AJ7926" s="8"/>
      <c r="AK7926" s="9"/>
    </row>
    <row r="7927" spans="32:37" x14ac:dyDescent="0.3">
      <c r="AF7927" s="8"/>
      <c r="AG7927" s="8"/>
      <c r="AH7927" s="9"/>
      <c r="AI7927" s="8"/>
      <c r="AJ7927" s="8"/>
      <c r="AK7927" s="9"/>
    </row>
    <row r="7928" spans="32:37" x14ac:dyDescent="0.3">
      <c r="AF7928" s="8"/>
      <c r="AG7928" s="8"/>
      <c r="AH7928" s="9"/>
      <c r="AI7928" s="8"/>
      <c r="AJ7928" s="8"/>
      <c r="AK7928" s="9"/>
    </row>
    <row r="7929" spans="32:37" x14ac:dyDescent="0.3">
      <c r="AF7929" s="8"/>
      <c r="AG7929" s="8"/>
      <c r="AH7929" s="9"/>
      <c r="AI7929" s="8"/>
      <c r="AJ7929" s="8"/>
      <c r="AK7929" s="9"/>
    </row>
    <row r="7930" spans="32:37" x14ac:dyDescent="0.3">
      <c r="AF7930" s="8"/>
      <c r="AG7930" s="8"/>
      <c r="AH7930" s="9"/>
      <c r="AI7930" s="8"/>
      <c r="AJ7930" s="8"/>
      <c r="AK7930" s="9"/>
    </row>
    <row r="7931" spans="32:37" x14ac:dyDescent="0.3">
      <c r="AF7931" s="8"/>
      <c r="AG7931" s="8"/>
      <c r="AH7931" s="9"/>
      <c r="AI7931" s="8"/>
      <c r="AJ7931" s="8"/>
      <c r="AK7931" s="9"/>
    </row>
    <row r="7932" spans="32:37" x14ac:dyDescent="0.3">
      <c r="AF7932" s="8"/>
      <c r="AG7932" s="8"/>
      <c r="AH7932" s="9"/>
      <c r="AI7932" s="8"/>
      <c r="AJ7932" s="8"/>
      <c r="AK7932" s="9"/>
    </row>
    <row r="7933" spans="32:37" x14ac:dyDescent="0.3">
      <c r="AF7933" s="8"/>
      <c r="AG7933" s="8"/>
      <c r="AH7933" s="9"/>
      <c r="AI7933" s="8"/>
      <c r="AJ7933" s="8"/>
      <c r="AK7933" s="9"/>
    </row>
    <row r="7934" spans="32:37" x14ac:dyDescent="0.3">
      <c r="AF7934" s="8"/>
      <c r="AG7934" s="8"/>
      <c r="AH7934" s="9"/>
      <c r="AI7934" s="8"/>
      <c r="AJ7934" s="8"/>
      <c r="AK7934" s="9"/>
    </row>
    <row r="7935" spans="32:37" x14ac:dyDescent="0.3">
      <c r="AF7935" s="8"/>
      <c r="AG7935" s="8"/>
      <c r="AH7935" s="9"/>
      <c r="AI7935" s="8"/>
      <c r="AJ7935" s="8"/>
      <c r="AK7935" s="9"/>
    </row>
    <row r="7936" spans="32:37" x14ac:dyDescent="0.3">
      <c r="AF7936" s="8"/>
      <c r="AG7936" s="8"/>
      <c r="AH7936" s="9"/>
      <c r="AI7936" s="8"/>
      <c r="AJ7936" s="8"/>
      <c r="AK7936" s="9"/>
    </row>
    <row r="7937" spans="32:37" x14ac:dyDescent="0.3">
      <c r="AF7937" s="8"/>
      <c r="AG7937" s="8"/>
      <c r="AH7937" s="9"/>
      <c r="AI7937" s="8"/>
      <c r="AJ7937" s="8"/>
      <c r="AK7937" s="9"/>
    </row>
    <row r="7938" spans="32:37" x14ac:dyDescent="0.3">
      <c r="AF7938" s="8"/>
      <c r="AG7938" s="8"/>
      <c r="AH7938" s="9"/>
      <c r="AI7938" s="8"/>
      <c r="AJ7938" s="8"/>
      <c r="AK7938" s="9"/>
    </row>
    <row r="7939" spans="32:37" x14ac:dyDescent="0.3">
      <c r="AF7939" s="8"/>
      <c r="AG7939" s="8"/>
      <c r="AH7939" s="9"/>
      <c r="AI7939" s="8"/>
      <c r="AJ7939" s="8"/>
      <c r="AK7939" s="9"/>
    </row>
    <row r="7940" spans="32:37" x14ac:dyDescent="0.3">
      <c r="AF7940" s="8"/>
      <c r="AG7940" s="8"/>
      <c r="AH7940" s="9"/>
      <c r="AI7940" s="8"/>
      <c r="AJ7940" s="8"/>
      <c r="AK7940" s="9"/>
    </row>
    <row r="7941" spans="32:37" x14ac:dyDescent="0.3">
      <c r="AF7941" s="8"/>
      <c r="AG7941" s="8"/>
      <c r="AH7941" s="9"/>
      <c r="AI7941" s="8"/>
      <c r="AJ7941" s="8"/>
      <c r="AK7941" s="9"/>
    </row>
    <row r="7942" spans="32:37" x14ac:dyDescent="0.3">
      <c r="AF7942" s="8"/>
      <c r="AG7942" s="8"/>
      <c r="AH7942" s="9"/>
      <c r="AI7942" s="8"/>
      <c r="AJ7942" s="8"/>
      <c r="AK7942" s="9"/>
    </row>
    <row r="7943" spans="32:37" x14ac:dyDescent="0.3">
      <c r="AF7943" s="8"/>
      <c r="AG7943" s="8"/>
      <c r="AH7943" s="9"/>
      <c r="AI7943" s="8"/>
      <c r="AJ7943" s="8"/>
      <c r="AK7943" s="9"/>
    </row>
    <row r="7944" spans="32:37" x14ac:dyDescent="0.3">
      <c r="AF7944" s="8"/>
      <c r="AG7944" s="8"/>
      <c r="AH7944" s="9"/>
      <c r="AI7944" s="8"/>
      <c r="AJ7944" s="8"/>
      <c r="AK7944" s="9"/>
    </row>
    <row r="7945" spans="32:37" x14ac:dyDescent="0.3">
      <c r="AF7945" s="8"/>
      <c r="AG7945" s="8"/>
      <c r="AH7945" s="9"/>
      <c r="AI7945" s="8"/>
      <c r="AJ7945" s="8"/>
      <c r="AK7945" s="9"/>
    </row>
    <row r="7946" spans="32:37" x14ac:dyDescent="0.3">
      <c r="AF7946" s="8"/>
      <c r="AG7946" s="8"/>
      <c r="AH7946" s="9"/>
      <c r="AI7946" s="8"/>
      <c r="AJ7946" s="8"/>
      <c r="AK7946" s="9"/>
    </row>
    <row r="7947" spans="32:37" x14ac:dyDescent="0.3">
      <c r="AF7947" s="8"/>
      <c r="AG7947" s="8"/>
      <c r="AH7947" s="9"/>
      <c r="AI7947" s="8"/>
      <c r="AJ7947" s="8"/>
      <c r="AK7947" s="9"/>
    </row>
    <row r="7948" spans="32:37" x14ac:dyDescent="0.3">
      <c r="AF7948" s="8"/>
      <c r="AG7948" s="8"/>
      <c r="AH7948" s="9"/>
      <c r="AI7948" s="8"/>
      <c r="AJ7948" s="8"/>
      <c r="AK7948" s="9"/>
    </row>
    <row r="7949" spans="32:37" x14ac:dyDescent="0.3">
      <c r="AF7949" s="8"/>
      <c r="AG7949" s="8"/>
      <c r="AH7949" s="9"/>
      <c r="AI7949" s="8"/>
      <c r="AJ7949" s="8"/>
      <c r="AK7949" s="9"/>
    </row>
    <row r="7950" spans="32:37" x14ac:dyDescent="0.3">
      <c r="AF7950" s="8"/>
      <c r="AG7950" s="8"/>
      <c r="AH7950" s="9"/>
      <c r="AI7950" s="8"/>
      <c r="AJ7950" s="8"/>
      <c r="AK7950" s="9"/>
    </row>
    <row r="7951" spans="32:37" x14ac:dyDescent="0.3">
      <c r="AF7951" s="8"/>
      <c r="AG7951" s="8"/>
      <c r="AH7951" s="9"/>
      <c r="AI7951" s="8"/>
      <c r="AJ7951" s="8"/>
      <c r="AK7951" s="9"/>
    </row>
    <row r="7952" spans="32:37" x14ac:dyDescent="0.3">
      <c r="AF7952" s="8"/>
      <c r="AG7952" s="8"/>
      <c r="AH7952" s="9"/>
      <c r="AI7952" s="8"/>
      <c r="AJ7952" s="8"/>
      <c r="AK7952" s="9"/>
    </row>
    <row r="7953" spans="32:37" x14ac:dyDescent="0.3">
      <c r="AF7953" s="8"/>
      <c r="AG7953" s="8"/>
      <c r="AH7953" s="9"/>
      <c r="AI7953" s="8"/>
      <c r="AJ7953" s="8"/>
      <c r="AK7953" s="9"/>
    </row>
    <row r="7954" spans="32:37" x14ac:dyDescent="0.3">
      <c r="AF7954" s="8"/>
      <c r="AG7954" s="8"/>
      <c r="AH7954" s="9"/>
      <c r="AI7954" s="8"/>
      <c r="AJ7954" s="8"/>
      <c r="AK7954" s="9"/>
    </row>
    <row r="7955" spans="32:37" x14ac:dyDescent="0.3">
      <c r="AF7955" s="8"/>
      <c r="AG7955" s="8"/>
      <c r="AH7955" s="9"/>
      <c r="AI7955" s="8"/>
      <c r="AJ7955" s="8"/>
      <c r="AK7955" s="9"/>
    </row>
    <row r="7956" spans="32:37" x14ac:dyDescent="0.3">
      <c r="AF7956" s="8"/>
      <c r="AG7956" s="8"/>
      <c r="AH7956" s="9"/>
      <c r="AI7956" s="8"/>
      <c r="AJ7956" s="8"/>
      <c r="AK7956" s="9"/>
    </row>
    <row r="7957" spans="32:37" x14ac:dyDescent="0.3">
      <c r="AF7957" s="8"/>
      <c r="AG7957" s="8"/>
      <c r="AH7957" s="9"/>
      <c r="AI7957" s="8"/>
      <c r="AJ7957" s="8"/>
      <c r="AK7957" s="9"/>
    </row>
    <row r="7958" spans="32:37" x14ac:dyDescent="0.3">
      <c r="AF7958" s="8"/>
      <c r="AG7958" s="8"/>
      <c r="AH7958" s="9"/>
      <c r="AI7958" s="8"/>
      <c r="AJ7958" s="8"/>
      <c r="AK7958" s="9"/>
    </row>
    <row r="7959" spans="32:37" x14ac:dyDescent="0.3">
      <c r="AF7959" s="8"/>
      <c r="AG7959" s="8"/>
      <c r="AH7959" s="9"/>
      <c r="AI7959" s="8"/>
      <c r="AJ7959" s="8"/>
      <c r="AK7959" s="9"/>
    </row>
    <row r="7960" spans="32:37" x14ac:dyDescent="0.3">
      <c r="AF7960" s="8"/>
      <c r="AG7960" s="8"/>
      <c r="AH7960" s="9"/>
      <c r="AI7960" s="8"/>
      <c r="AJ7960" s="8"/>
      <c r="AK7960" s="9"/>
    </row>
    <row r="7961" spans="32:37" x14ac:dyDescent="0.3">
      <c r="AF7961" s="8"/>
      <c r="AG7961" s="8"/>
      <c r="AH7961" s="9"/>
      <c r="AI7961" s="8"/>
      <c r="AJ7961" s="8"/>
      <c r="AK7961" s="9"/>
    </row>
    <row r="7962" spans="32:37" x14ac:dyDescent="0.3">
      <c r="AF7962" s="8"/>
      <c r="AG7962" s="8"/>
      <c r="AH7962" s="9"/>
      <c r="AI7962" s="8"/>
      <c r="AJ7962" s="8"/>
      <c r="AK7962" s="9"/>
    </row>
    <row r="7963" spans="32:37" x14ac:dyDescent="0.3">
      <c r="AF7963" s="8"/>
      <c r="AG7963" s="8"/>
      <c r="AH7963" s="9"/>
      <c r="AI7963" s="8"/>
      <c r="AJ7963" s="8"/>
      <c r="AK7963" s="9"/>
    </row>
    <row r="7964" spans="32:37" x14ac:dyDescent="0.3">
      <c r="AF7964" s="8"/>
      <c r="AG7964" s="8"/>
      <c r="AH7964" s="9"/>
      <c r="AI7964" s="8"/>
      <c r="AJ7964" s="8"/>
      <c r="AK7964" s="9"/>
    </row>
    <row r="7965" spans="32:37" x14ac:dyDescent="0.3">
      <c r="AF7965" s="8"/>
      <c r="AG7965" s="8"/>
      <c r="AH7965" s="9"/>
      <c r="AI7965" s="8"/>
      <c r="AJ7965" s="8"/>
      <c r="AK7965" s="9"/>
    </row>
    <row r="7966" spans="32:37" x14ac:dyDescent="0.3">
      <c r="AF7966" s="8"/>
      <c r="AG7966" s="8"/>
      <c r="AH7966" s="9"/>
      <c r="AI7966" s="8"/>
      <c r="AJ7966" s="8"/>
      <c r="AK7966" s="9"/>
    </row>
    <row r="7967" spans="32:37" x14ac:dyDescent="0.3">
      <c r="AF7967" s="8"/>
      <c r="AG7967" s="8"/>
      <c r="AH7967" s="9"/>
      <c r="AI7967" s="8"/>
      <c r="AJ7967" s="8"/>
      <c r="AK7967" s="9"/>
    </row>
    <row r="7968" spans="32:37" x14ac:dyDescent="0.3">
      <c r="AF7968" s="8"/>
      <c r="AG7968" s="8"/>
      <c r="AH7968" s="9"/>
      <c r="AI7968" s="8"/>
      <c r="AJ7968" s="8"/>
      <c r="AK7968" s="9"/>
    </row>
    <row r="7969" spans="32:37" x14ac:dyDescent="0.3">
      <c r="AF7969" s="8"/>
      <c r="AG7969" s="8"/>
      <c r="AH7969" s="9"/>
      <c r="AI7969" s="8"/>
      <c r="AJ7969" s="8"/>
      <c r="AK7969" s="9"/>
    </row>
    <row r="7970" spans="32:37" x14ac:dyDescent="0.3">
      <c r="AF7970" s="8"/>
      <c r="AG7970" s="8"/>
      <c r="AH7970" s="9"/>
      <c r="AI7970" s="8"/>
      <c r="AJ7970" s="8"/>
      <c r="AK7970" s="9"/>
    </row>
    <row r="7971" spans="32:37" x14ac:dyDescent="0.3">
      <c r="AF7971" s="8"/>
      <c r="AG7971" s="8"/>
      <c r="AH7971" s="9"/>
      <c r="AI7971" s="8"/>
      <c r="AJ7971" s="8"/>
      <c r="AK7971" s="9"/>
    </row>
    <row r="7972" spans="32:37" x14ac:dyDescent="0.3">
      <c r="AF7972" s="8"/>
      <c r="AG7972" s="8"/>
      <c r="AH7972" s="9"/>
      <c r="AI7972" s="8"/>
      <c r="AJ7972" s="8"/>
      <c r="AK7972" s="9"/>
    </row>
    <row r="7973" spans="32:37" x14ac:dyDescent="0.3">
      <c r="AF7973" s="8"/>
      <c r="AG7973" s="8"/>
      <c r="AH7973" s="9"/>
      <c r="AI7973" s="8"/>
      <c r="AJ7973" s="8"/>
      <c r="AK7973" s="9"/>
    </row>
    <row r="7974" spans="32:37" x14ac:dyDescent="0.3">
      <c r="AF7974" s="8"/>
      <c r="AG7974" s="8"/>
      <c r="AH7974" s="9"/>
      <c r="AI7974" s="8"/>
      <c r="AJ7974" s="8"/>
      <c r="AK7974" s="9"/>
    </row>
    <row r="7975" spans="32:37" x14ac:dyDescent="0.3">
      <c r="AF7975" s="8"/>
      <c r="AG7975" s="8"/>
      <c r="AH7975" s="9"/>
      <c r="AI7975" s="8"/>
      <c r="AJ7975" s="8"/>
      <c r="AK7975" s="9"/>
    </row>
    <row r="7976" spans="32:37" x14ac:dyDescent="0.3">
      <c r="AF7976" s="8"/>
      <c r="AG7976" s="8"/>
      <c r="AH7976" s="9"/>
      <c r="AI7976" s="8"/>
      <c r="AJ7976" s="8"/>
      <c r="AK7976" s="9"/>
    </row>
    <row r="7977" spans="32:37" x14ac:dyDescent="0.3">
      <c r="AF7977" s="8"/>
      <c r="AG7977" s="8"/>
      <c r="AH7977" s="9"/>
      <c r="AI7977" s="8"/>
      <c r="AJ7977" s="8"/>
      <c r="AK7977" s="9"/>
    </row>
    <row r="7978" spans="32:37" x14ac:dyDescent="0.3">
      <c r="AF7978" s="8"/>
      <c r="AG7978" s="8"/>
      <c r="AH7978" s="9"/>
      <c r="AI7978" s="8"/>
      <c r="AJ7978" s="8"/>
      <c r="AK7978" s="9"/>
    </row>
    <row r="7979" spans="32:37" x14ac:dyDescent="0.3">
      <c r="AF7979" s="8"/>
      <c r="AG7979" s="8"/>
      <c r="AH7979" s="9"/>
      <c r="AI7979" s="8"/>
      <c r="AJ7979" s="8"/>
      <c r="AK7979" s="9"/>
    </row>
    <row r="7980" spans="32:37" x14ac:dyDescent="0.3">
      <c r="AF7980" s="8"/>
      <c r="AG7980" s="8"/>
      <c r="AH7980" s="9"/>
      <c r="AI7980" s="8"/>
      <c r="AJ7980" s="8"/>
      <c r="AK7980" s="9"/>
    </row>
    <row r="7981" spans="32:37" x14ac:dyDescent="0.3">
      <c r="AF7981" s="8"/>
      <c r="AG7981" s="8"/>
      <c r="AH7981" s="9"/>
      <c r="AI7981" s="8"/>
      <c r="AJ7981" s="8"/>
      <c r="AK7981" s="9"/>
    </row>
    <row r="7982" spans="32:37" x14ac:dyDescent="0.3">
      <c r="AF7982" s="8"/>
      <c r="AG7982" s="8"/>
      <c r="AH7982" s="9"/>
      <c r="AI7982" s="8"/>
      <c r="AJ7982" s="8"/>
      <c r="AK7982" s="9"/>
    </row>
    <row r="7983" spans="32:37" x14ac:dyDescent="0.3">
      <c r="AF7983" s="8"/>
      <c r="AG7983" s="8"/>
      <c r="AH7983" s="9"/>
      <c r="AI7983" s="8"/>
      <c r="AJ7983" s="8"/>
      <c r="AK7983" s="9"/>
    </row>
    <row r="7984" spans="32:37" x14ac:dyDescent="0.3">
      <c r="AF7984" s="8"/>
      <c r="AG7984" s="8"/>
      <c r="AH7984" s="9"/>
      <c r="AI7984" s="8"/>
      <c r="AJ7984" s="8"/>
      <c r="AK7984" s="9"/>
    </row>
    <row r="7985" spans="32:37" x14ac:dyDescent="0.3">
      <c r="AF7985" s="8"/>
      <c r="AG7985" s="8"/>
      <c r="AH7985" s="9"/>
      <c r="AI7985" s="8"/>
      <c r="AJ7985" s="8"/>
      <c r="AK7985" s="9"/>
    </row>
    <row r="7986" spans="32:37" x14ac:dyDescent="0.3">
      <c r="AF7986" s="8"/>
      <c r="AG7986" s="8"/>
      <c r="AH7986" s="9"/>
      <c r="AI7986" s="8"/>
      <c r="AJ7986" s="8"/>
      <c r="AK7986" s="9"/>
    </row>
    <row r="7987" spans="32:37" x14ac:dyDescent="0.3">
      <c r="AF7987" s="8"/>
      <c r="AG7987" s="8"/>
      <c r="AH7987" s="9"/>
      <c r="AI7987" s="8"/>
      <c r="AJ7987" s="8"/>
      <c r="AK7987" s="9"/>
    </row>
    <row r="7988" spans="32:37" x14ac:dyDescent="0.3">
      <c r="AF7988" s="8"/>
      <c r="AG7988" s="8"/>
      <c r="AH7988" s="9"/>
      <c r="AI7988" s="8"/>
      <c r="AJ7988" s="8"/>
      <c r="AK7988" s="9"/>
    </row>
    <row r="7989" spans="32:37" x14ac:dyDescent="0.3">
      <c r="AF7989" s="8"/>
      <c r="AG7989" s="8"/>
      <c r="AH7989" s="9"/>
      <c r="AI7989" s="8"/>
      <c r="AJ7989" s="8"/>
      <c r="AK7989" s="9"/>
    </row>
    <row r="7990" spans="32:37" x14ac:dyDescent="0.3">
      <c r="AF7990" s="8"/>
      <c r="AG7990" s="8"/>
      <c r="AH7990" s="9"/>
      <c r="AI7990" s="8"/>
      <c r="AJ7990" s="8"/>
      <c r="AK7990" s="9"/>
    </row>
    <row r="7991" spans="32:37" x14ac:dyDescent="0.3">
      <c r="AF7991" s="8"/>
      <c r="AG7991" s="8"/>
      <c r="AH7991" s="9"/>
      <c r="AI7991" s="8"/>
      <c r="AJ7991" s="8"/>
      <c r="AK7991" s="9"/>
    </row>
    <row r="7992" spans="32:37" x14ac:dyDescent="0.3">
      <c r="AF7992" s="8"/>
      <c r="AG7992" s="8"/>
      <c r="AH7992" s="9"/>
      <c r="AI7992" s="8"/>
      <c r="AJ7992" s="8"/>
      <c r="AK7992" s="9"/>
    </row>
    <row r="7993" spans="32:37" x14ac:dyDescent="0.3">
      <c r="AF7993" s="8"/>
      <c r="AG7993" s="8"/>
      <c r="AH7993" s="9"/>
      <c r="AI7993" s="8"/>
      <c r="AJ7993" s="8"/>
      <c r="AK7993" s="9"/>
    </row>
    <row r="7994" spans="32:37" x14ac:dyDescent="0.3">
      <c r="AF7994" s="8"/>
      <c r="AG7994" s="8"/>
      <c r="AH7994" s="9"/>
      <c r="AI7994" s="8"/>
      <c r="AJ7994" s="8"/>
      <c r="AK7994" s="9"/>
    </row>
    <row r="7995" spans="32:37" x14ac:dyDescent="0.3">
      <c r="AF7995" s="8"/>
      <c r="AG7995" s="8"/>
      <c r="AH7995" s="9"/>
      <c r="AI7995" s="8"/>
      <c r="AJ7995" s="8"/>
      <c r="AK7995" s="9"/>
    </row>
    <row r="7996" spans="32:37" x14ac:dyDescent="0.3">
      <c r="AF7996" s="8"/>
      <c r="AG7996" s="8"/>
      <c r="AH7996" s="9"/>
      <c r="AI7996" s="8"/>
      <c r="AJ7996" s="8"/>
      <c r="AK7996" s="9"/>
    </row>
    <row r="7997" spans="32:37" x14ac:dyDescent="0.3">
      <c r="AF7997" s="8"/>
      <c r="AG7997" s="8"/>
      <c r="AH7997" s="9"/>
      <c r="AI7997" s="8"/>
      <c r="AJ7997" s="8"/>
      <c r="AK7997" s="9"/>
    </row>
    <row r="7998" spans="32:37" x14ac:dyDescent="0.3">
      <c r="AF7998" s="8"/>
      <c r="AG7998" s="8"/>
      <c r="AH7998" s="9"/>
      <c r="AI7998" s="8"/>
      <c r="AJ7998" s="8"/>
      <c r="AK7998" s="9"/>
    </row>
    <row r="7999" spans="32:37" x14ac:dyDescent="0.3">
      <c r="AF7999" s="8"/>
      <c r="AG7999" s="8"/>
      <c r="AH7999" s="9"/>
      <c r="AI7999" s="8"/>
      <c r="AJ7999" s="8"/>
      <c r="AK7999" s="9"/>
    </row>
    <row r="8000" spans="32:37" x14ac:dyDescent="0.3">
      <c r="AF8000" s="8"/>
      <c r="AG8000" s="8"/>
      <c r="AH8000" s="9"/>
      <c r="AI8000" s="8"/>
      <c r="AJ8000" s="8"/>
      <c r="AK8000" s="9"/>
    </row>
    <row r="8001" spans="32:37" x14ac:dyDescent="0.3">
      <c r="AF8001" s="8"/>
      <c r="AG8001" s="8"/>
      <c r="AH8001" s="9"/>
      <c r="AI8001" s="8"/>
      <c r="AJ8001" s="8"/>
      <c r="AK8001" s="9"/>
    </row>
    <row r="8002" spans="32:37" x14ac:dyDescent="0.3">
      <c r="AF8002" s="8"/>
      <c r="AG8002" s="8"/>
      <c r="AH8002" s="9"/>
      <c r="AI8002" s="8"/>
      <c r="AJ8002" s="8"/>
      <c r="AK8002" s="9"/>
    </row>
    <row r="8003" spans="32:37" x14ac:dyDescent="0.3">
      <c r="AF8003" s="8"/>
      <c r="AG8003" s="8"/>
      <c r="AH8003" s="9"/>
      <c r="AI8003" s="8"/>
      <c r="AJ8003" s="8"/>
      <c r="AK8003" s="9"/>
    </row>
    <row r="8004" spans="32:37" x14ac:dyDescent="0.3">
      <c r="AF8004" s="8"/>
      <c r="AG8004" s="8"/>
      <c r="AH8004" s="9"/>
      <c r="AI8004" s="8"/>
      <c r="AJ8004" s="8"/>
      <c r="AK8004" s="9"/>
    </row>
    <row r="8005" spans="32:37" x14ac:dyDescent="0.3">
      <c r="AF8005" s="8"/>
      <c r="AG8005" s="8"/>
      <c r="AH8005" s="9"/>
      <c r="AI8005" s="8"/>
      <c r="AJ8005" s="8"/>
      <c r="AK8005" s="9"/>
    </row>
    <row r="8006" spans="32:37" x14ac:dyDescent="0.3">
      <c r="AF8006" s="8"/>
      <c r="AG8006" s="8"/>
      <c r="AH8006" s="9"/>
      <c r="AI8006" s="8"/>
      <c r="AJ8006" s="8"/>
      <c r="AK8006" s="9"/>
    </row>
    <row r="8007" spans="32:37" x14ac:dyDescent="0.3">
      <c r="AF8007" s="8"/>
      <c r="AG8007" s="8"/>
      <c r="AH8007" s="9"/>
      <c r="AI8007" s="8"/>
      <c r="AJ8007" s="8"/>
      <c r="AK8007" s="9"/>
    </row>
    <row r="8008" spans="32:37" x14ac:dyDescent="0.3">
      <c r="AF8008" s="8"/>
      <c r="AG8008" s="8"/>
      <c r="AH8008" s="9"/>
      <c r="AI8008" s="8"/>
      <c r="AJ8008" s="8"/>
      <c r="AK8008" s="9"/>
    </row>
    <row r="8009" spans="32:37" x14ac:dyDescent="0.3">
      <c r="AF8009" s="8"/>
      <c r="AG8009" s="8"/>
      <c r="AH8009" s="9"/>
      <c r="AI8009" s="8"/>
      <c r="AJ8009" s="8"/>
      <c r="AK8009" s="9"/>
    </row>
    <row r="8010" spans="32:37" x14ac:dyDescent="0.3">
      <c r="AF8010" s="8"/>
      <c r="AG8010" s="8"/>
      <c r="AH8010" s="9"/>
      <c r="AI8010" s="8"/>
      <c r="AJ8010" s="8"/>
      <c r="AK8010" s="9"/>
    </row>
    <row r="8011" spans="32:37" x14ac:dyDescent="0.3">
      <c r="AF8011" s="8"/>
      <c r="AG8011" s="8"/>
      <c r="AH8011" s="9"/>
      <c r="AI8011" s="8"/>
      <c r="AJ8011" s="8"/>
      <c r="AK8011" s="9"/>
    </row>
    <row r="8012" spans="32:37" x14ac:dyDescent="0.3">
      <c r="AF8012" s="8"/>
      <c r="AG8012" s="8"/>
      <c r="AH8012" s="9"/>
      <c r="AI8012" s="8"/>
      <c r="AJ8012" s="8"/>
      <c r="AK8012" s="9"/>
    </row>
    <row r="8013" spans="32:37" x14ac:dyDescent="0.3">
      <c r="AF8013" s="8"/>
      <c r="AG8013" s="8"/>
      <c r="AH8013" s="9"/>
      <c r="AI8013" s="8"/>
      <c r="AJ8013" s="8"/>
      <c r="AK8013" s="9"/>
    </row>
    <row r="8014" spans="32:37" x14ac:dyDescent="0.3">
      <c r="AF8014" s="8"/>
      <c r="AG8014" s="8"/>
      <c r="AH8014" s="9"/>
      <c r="AI8014" s="8"/>
      <c r="AJ8014" s="8"/>
      <c r="AK8014" s="9"/>
    </row>
    <row r="8015" spans="32:37" x14ac:dyDescent="0.3">
      <c r="AF8015" s="8"/>
      <c r="AG8015" s="8"/>
      <c r="AH8015" s="9"/>
      <c r="AI8015" s="8"/>
      <c r="AJ8015" s="8"/>
      <c r="AK8015" s="9"/>
    </row>
    <row r="8016" spans="32:37" x14ac:dyDescent="0.3">
      <c r="AF8016" s="8"/>
      <c r="AG8016" s="8"/>
      <c r="AH8016" s="9"/>
      <c r="AI8016" s="8"/>
      <c r="AJ8016" s="8"/>
      <c r="AK8016" s="9"/>
    </row>
    <row r="8017" spans="32:37" x14ac:dyDescent="0.3">
      <c r="AF8017" s="8"/>
      <c r="AG8017" s="8"/>
      <c r="AH8017" s="9"/>
      <c r="AI8017" s="8"/>
      <c r="AJ8017" s="8"/>
      <c r="AK8017" s="9"/>
    </row>
    <row r="8018" spans="32:37" x14ac:dyDescent="0.3">
      <c r="AF8018" s="8"/>
      <c r="AG8018" s="8"/>
      <c r="AH8018" s="9"/>
      <c r="AI8018" s="8"/>
      <c r="AJ8018" s="8"/>
      <c r="AK8018" s="9"/>
    </row>
    <row r="8019" spans="32:37" x14ac:dyDescent="0.3">
      <c r="AF8019" s="8"/>
      <c r="AG8019" s="8"/>
      <c r="AH8019" s="9"/>
      <c r="AI8019" s="8"/>
      <c r="AJ8019" s="8"/>
      <c r="AK8019" s="9"/>
    </row>
    <row r="8020" spans="32:37" x14ac:dyDescent="0.3">
      <c r="AF8020" s="8"/>
      <c r="AG8020" s="8"/>
      <c r="AH8020" s="9"/>
      <c r="AI8020" s="8"/>
      <c r="AJ8020" s="8"/>
      <c r="AK8020" s="9"/>
    </row>
    <row r="8021" spans="32:37" x14ac:dyDescent="0.3">
      <c r="AF8021" s="8"/>
      <c r="AG8021" s="8"/>
      <c r="AH8021" s="9"/>
      <c r="AI8021" s="8"/>
      <c r="AJ8021" s="8"/>
      <c r="AK8021" s="9"/>
    </row>
    <row r="8022" spans="32:37" x14ac:dyDescent="0.3">
      <c r="AF8022" s="8"/>
      <c r="AG8022" s="8"/>
      <c r="AH8022" s="9"/>
      <c r="AI8022" s="8"/>
      <c r="AJ8022" s="8"/>
      <c r="AK8022" s="9"/>
    </row>
    <row r="8023" spans="32:37" x14ac:dyDescent="0.3">
      <c r="AF8023" s="8"/>
      <c r="AG8023" s="8"/>
      <c r="AH8023" s="9"/>
      <c r="AI8023" s="8"/>
      <c r="AJ8023" s="8"/>
      <c r="AK8023" s="9"/>
    </row>
    <row r="8024" spans="32:37" x14ac:dyDescent="0.3">
      <c r="AF8024" s="8"/>
      <c r="AG8024" s="8"/>
      <c r="AH8024" s="9"/>
      <c r="AI8024" s="8"/>
      <c r="AJ8024" s="8"/>
      <c r="AK8024" s="9"/>
    </row>
    <row r="8025" spans="32:37" x14ac:dyDescent="0.3">
      <c r="AF8025" s="8"/>
      <c r="AG8025" s="8"/>
      <c r="AH8025" s="9"/>
      <c r="AI8025" s="8"/>
      <c r="AJ8025" s="8"/>
      <c r="AK8025" s="9"/>
    </row>
    <row r="8026" spans="32:37" x14ac:dyDescent="0.3">
      <c r="AF8026" s="8"/>
      <c r="AG8026" s="8"/>
      <c r="AH8026" s="9"/>
      <c r="AI8026" s="8"/>
      <c r="AJ8026" s="8"/>
      <c r="AK8026" s="9"/>
    </row>
    <row r="8027" spans="32:37" x14ac:dyDescent="0.3">
      <c r="AF8027" s="8"/>
      <c r="AG8027" s="8"/>
      <c r="AH8027" s="9"/>
      <c r="AI8027" s="8"/>
      <c r="AJ8027" s="8"/>
      <c r="AK8027" s="9"/>
    </row>
    <row r="8028" spans="32:37" x14ac:dyDescent="0.3">
      <c r="AF8028" s="8"/>
      <c r="AG8028" s="8"/>
      <c r="AH8028" s="9"/>
      <c r="AI8028" s="8"/>
      <c r="AJ8028" s="8"/>
      <c r="AK8028" s="9"/>
    </row>
    <row r="8029" spans="32:37" x14ac:dyDescent="0.3">
      <c r="AF8029" s="8"/>
      <c r="AG8029" s="8"/>
      <c r="AH8029" s="9"/>
      <c r="AI8029" s="8"/>
      <c r="AJ8029" s="8"/>
      <c r="AK8029" s="9"/>
    </row>
    <row r="8030" spans="32:37" x14ac:dyDescent="0.3">
      <c r="AF8030" s="8"/>
      <c r="AG8030" s="8"/>
      <c r="AH8030" s="9"/>
      <c r="AI8030" s="8"/>
      <c r="AJ8030" s="8"/>
      <c r="AK8030" s="9"/>
    </row>
    <row r="8031" spans="32:37" x14ac:dyDescent="0.3">
      <c r="AF8031" s="8"/>
      <c r="AG8031" s="8"/>
      <c r="AH8031" s="9"/>
      <c r="AI8031" s="8"/>
      <c r="AJ8031" s="8"/>
      <c r="AK8031" s="9"/>
    </row>
    <row r="8032" spans="32:37" x14ac:dyDescent="0.3">
      <c r="AF8032" s="8"/>
      <c r="AG8032" s="8"/>
      <c r="AH8032" s="9"/>
      <c r="AI8032" s="8"/>
      <c r="AJ8032" s="8"/>
      <c r="AK8032" s="9"/>
    </row>
    <row r="8033" spans="32:37" x14ac:dyDescent="0.3">
      <c r="AF8033" s="8"/>
      <c r="AG8033" s="8"/>
      <c r="AH8033" s="9"/>
      <c r="AI8033" s="8"/>
      <c r="AJ8033" s="8"/>
      <c r="AK8033" s="9"/>
    </row>
    <row r="8034" spans="32:37" x14ac:dyDescent="0.3">
      <c r="AF8034" s="8"/>
      <c r="AG8034" s="8"/>
      <c r="AH8034" s="9"/>
      <c r="AI8034" s="8"/>
      <c r="AJ8034" s="8"/>
      <c r="AK8034" s="9"/>
    </row>
    <row r="8035" spans="32:37" x14ac:dyDescent="0.3">
      <c r="AF8035" s="8"/>
      <c r="AG8035" s="8"/>
      <c r="AH8035" s="9"/>
      <c r="AI8035" s="8"/>
      <c r="AJ8035" s="8"/>
      <c r="AK8035" s="9"/>
    </row>
    <row r="8036" spans="32:37" x14ac:dyDescent="0.3">
      <c r="AF8036" s="8"/>
      <c r="AG8036" s="8"/>
      <c r="AH8036" s="9"/>
      <c r="AI8036" s="8"/>
      <c r="AJ8036" s="8"/>
      <c r="AK8036" s="9"/>
    </row>
    <row r="8037" spans="32:37" x14ac:dyDescent="0.3">
      <c r="AF8037" s="8"/>
      <c r="AG8037" s="8"/>
      <c r="AH8037" s="9"/>
      <c r="AI8037" s="8"/>
      <c r="AJ8037" s="8"/>
      <c r="AK8037" s="9"/>
    </row>
    <row r="8038" spans="32:37" x14ac:dyDescent="0.3">
      <c r="AF8038" s="8"/>
      <c r="AG8038" s="8"/>
      <c r="AH8038" s="9"/>
      <c r="AI8038" s="8"/>
      <c r="AJ8038" s="8"/>
      <c r="AK8038" s="9"/>
    </row>
    <row r="8039" spans="32:37" x14ac:dyDescent="0.3">
      <c r="AF8039" s="8"/>
      <c r="AG8039" s="8"/>
      <c r="AH8039" s="9"/>
      <c r="AI8039" s="8"/>
      <c r="AJ8039" s="8"/>
      <c r="AK8039" s="9"/>
    </row>
    <row r="8040" spans="32:37" x14ac:dyDescent="0.3">
      <c r="AF8040" s="8"/>
      <c r="AG8040" s="8"/>
      <c r="AH8040" s="9"/>
      <c r="AI8040" s="8"/>
      <c r="AJ8040" s="8"/>
      <c r="AK8040" s="9"/>
    </row>
    <row r="8041" spans="32:37" x14ac:dyDescent="0.3">
      <c r="AF8041" s="8"/>
      <c r="AG8041" s="8"/>
      <c r="AH8041" s="9"/>
      <c r="AI8041" s="8"/>
      <c r="AJ8041" s="8"/>
      <c r="AK8041" s="9"/>
    </row>
    <row r="8042" spans="32:37" x14ac:dyDescent="0.3">
      <c r="AF8042" s="8"/>
      <c r="AG8042" s="8"/>
      <c r="AH8042" s="9"/>
      <c r="AI8042" s="8"/>
      <c r="AJ8042" s="8"/>
      <c r="AK8042" s="9"/>
    </row>
    <row r="8043" spans="32:37" x14ac:dyDescent="0.3">
      <c r="AF8043" s="8"/>
      <c r="AG8043" s="8"/>
      <c r="AH8043" s="9"/>
      <c r="AI8043" s="8"/>
      <c r="AJ8043" s="8"/>
      <c r="AK8043" s="9"/>
    </row>
    <row r="8044" spans="32:37" x14ac:dyDescent="0.3">
      <c r="AF8044" s="8"/>
      <c r="AG8044" s="8"/>
      <c r="AH8044" s="9"/>
      <c r="AI8044" s="8"/>
      <c r="AJ8044" s="8"/>
      <c r="AK8044" s="9"/>
    </row>
    <row r="8045" spans="32:37" x14ac:dyDescent="0.3">
      <c r="AF8045" s="8"/>
      <c r="AG8045" s="8"/>
      <c r="AH8045" s="9"/>
      <c r="AI8045" s="8"/>
      <c r="AJ8045" s="8"/>
      <c r="AK8045" s="9"/>
    </row>
    <row r="8046" spans="32:37" x14ac:dyDescent="0.3">
      <c r="AF8046" s="8"/>
      <c r="AG8046" s="8"/>
      <c r="AH8046" s="9"/>
      <c r="AI8046" s="8"/>
      <c r="AJ8046" s="8"/>
      <c r="AK8046" s="9"/>
    </row>
    <row r="8047" spans="32:37" x14ac:dyDescent="0.3">
      <c r="AF8047" s="8"/>
      <c r="AG8047" s="8"/>
      <c r="AH8047" s="9"/>
      <c r="AI8047" s="8"/>
      <c r="AJ8047" s="8"/>
      <c r="AK8047" s="9"/>
    </row>
    <row r="8048" spans="32:37" x14ac:dyDescent="0.3">
      <c r="AF8048" s="8"/>
      <c r="AG8048" s="8"/>
      <c r="AH8048" s="9"/>
      <c r="AI8048" s="8"/>
      <c r="AJ8048" s="8"/>
      <c r="AK8048" s="9"/>
    </row>
    <row r="8049" spans="32:37" x14ac:dyDescent="0.3">
      <c r="AF8049" s="8"/>
      <c r="AG8049" s="8"/>
      <c r="AH8049" s="9"/>
      <c r="AI8049" s="8"/>
      <c r="AJ8049" s="8"/>
      <c r="AK8049" s="9"/>
    </row>
    <row r="8050" spans="32:37" x14ac:dyDescent="0.3">
      <c r="AF8050" s="8"/>
      <c r="AG8050" s="8"/>
      <c r="AH8050" s="9"/>
      <c r="AI8050" s="8"/>
      <c r="AJ8050" s="8"/>
      <c r="AK8050" s="9"/>
    </row>
    <row r="8051" spans="32:37" x14ac:dyDescent="0.3">
      <c r="AF8051" s="8"/>
      <c r="AG8051" s="8"/>
      <c r="AH8051" s="9"/>
      <c r="AI8051" s="8"/>
      <c r="AJ8051" s="8"/>
      <c r="AK8051" s="9"/>
    </row>
    <row r="8052" spans="32:37" x14ac:dyDescent="0.3">
      <c r="AF8052" s="8"/>
      <c r="AG8052" s="8"/>
      <c r="AH8052" s="9"/>
      <c r="AI8052" s="8"/>
      <c r="AJ8052" s="8"/>
      <c r="AK8052" s="9"/>
    </row>
    <row r="8053" spans="32:37" x14ac:dyDescent="0.3">
      <c r="AF8053" s="8"/>
      <c r="AG8053" s="8"/>
      <c r="AH8053" s="9"/>
      <c r="AI8053" s="8"/>
      <c r="AJ8053" s="8"/>
      <c r="AK8053" s="9"/>
    </row>
    <row r="8054" spans="32:37" x14ac:dyDescent="0.3">
      <c r="AF8054" s="8"/>
      <c r="AG8054" s="8"/>
      <c r="AH8054" s="9"/>
      <c r="AI8054" s="8"/>
      <c r="AJ8054" s="8"/>
      <c r="AK8054" s="9"/>
    </row>
    <row r="8055" spans="32:37" x14ac:dyDescent="0.3">
      <c r="AF8055" s="8"/>
      <c r="AG8055" s="8"/>
      <c r="AH8055" s="9"/>
      <c r="AI8055" s="8"/>
      <c r="AJ8055" s="8"/>
      <c r="AK8055" s="9"/>
    </row>
    <row r="8056" spans="32:37" x14ac:dyDescent="0.3">
      <c r="AF8056" s="8"/>
      <c r="AG8056" s="8"/>
      <c r="AH8056" s="9"/>
      <c r="AI8056" s="8"/>
      <c r="AJ8056" s="8"/>
      <c r="AK8056" s="9"/>
    </row>
    <row r="8057" spans="32:37" x14ac:dyDescent="0.3">
      <c r="AF8057" s="8"/>
      <c r="AG8057" s="8"/>
      <c r="AH8057" s="9"/>
      <c r="AI8057" s="8"/>
      <c r="AJ8057" s="8"/>
      <c r="AK8057" s="9"/>
    </row>
    <row r="8058" spans="32:37" x14ac:dyDescent="0.3">
      <c r="AF8058" s="8"/>
      <c r="AG8058" s="8"/>
      <c r="AH8058" s="9"/>
      <c r="AI8058" s="8"/>
      <c r="AJ8058" s="8"/>
      <c r="AK8058" s="9"/>
    </row>
    <row r="8059" spans="32:37" x14ac:dyDescent="0.3">
      <c r="AF8059" s="8"/>
      <c r="AG8059" s="8"/>
      <c r="AH8059" s="9"/>
      <c r="AI8059" s="8"/>
      <c r="AJ8059" s="8"/>
      <c r="AK8059" s="9"/>
    </row>
    <row r="8060" spans="32:37" x14ac:dyDescent="0.3">
      <c r="AF8060" s="8"/>
      <c r="AG8060" s="8"/>
      <c r="AH8060" s="9"/>
      <c r="AI8060" s="8"/>
      <c r="AJ8060" s="8"/>
      <c r="AK8060" s="9"/>
    </row>
    <row r="8061" spans="32:37" x14ac:dyDescent="0.3">
      <c r="AF8061" s="8"/>
      <c r="AG8061" s="8"/>
      <c r="AH8061" s="9"/>
      <c r="AI8061" s="8"/>
      <c r="AJ8061" s="8"/>
      <c r="AK8061" s="9"/>
    </row>
    <row r="8062" spans="32:37" x14ac:dyDescent="0.3">
      <c r="AF8062" s="8"/>
      <c r="AG8062" s="8"/>
      <c r="AH8062" s="9"/>
      <c r="AI8062" s="8"/>
      <c r="AJ8062" s="8"/>
      <c r="AK8062" s="9"/>
    </row>
    <row r="8063" spans="32:37" x14ac:dyDescent="0.3">
      <c r="AF8063" s="8"/>
      <c r="AG8063" s="8"/>
      <c r="AH8063" s="9"/>
      <c r="AI8063" s="8"/>
      <c r="AJ8063" s="8"/>
      <c r="AK8063" s="9"/>
    </row>
    <row r="8064" spans="32:37" x14ac:dyDescent="0.3">
      <c r="AF8064" s="8"/>
      <c r="AG8064" s="8"/>
      <c r="AH8064" s="9"/>
      <c r="AI8064" s="8"/>
      <c r="AJ8064" s="8"/>
      <c r="AK8064" s="9"/>
    </row>
    <row r="8065" spans="32:37" x14ac:dyDescent="0.3">
      <c r="AF8065" s="8"/>
      <c r="AG8065" s="8"/>
      <c r="AH8065" s="9"/>
      <c r="AI8065" s="8"/>
      <c r="AJ8065" s="8"/>
      <c r="AK8065" s="9"/>
    </row>
    <row r="8066" spans="32:37" x14ac:dyDescent="0.3">
      <c r="AF8066" s="8"/>
      <c r="AG8066" s="8"/>
      <c r="AH8066" s="9"/>
      <c r="AI8066" s="8"/>
      <c r="AJ8066" s="8"/>
      <c r="AK8066" s="9"/>
    </row>
    <row r="8067" spans="32:37" x14ac:dyDescent="0.3">
      <c r="AF8067" s="8"/>
      <c r="AG8067" s="8"/>
      <c r="AH8067" s="9"/>
      <c r="AI8067" s="8"/>
      <c r="AJ8067" s="8"/>
      <c r="AK8067" s="9"/>
    </row>
    <row r="8068" spans="32:37" x14ac:dyDescent="0.3">
      <c r="AF8068" s="8"/>
      <c r="AG8068" s="8"/>
      <c r="AH8068" s="9"/>
      <c r="AI8068" s="8"/>
      <c r="AJ8068" s="8"/>
      <c r="AK8068" s="9"/>
    </row>
    <row r="8069" spans="32:37" x14ac:dyDescent="0.3">
      <c r="AF8069" s="8"/>
      <c r="AG8069" s="8"/>
      <c r="AH8069" s="9"/>
      <c r="AI8069" s="8"/>
      <c r="AJ8069" s="8"/>
      <c r="AK8069" s="9"/>
    </row>
    <row r="8070" spans="32:37" x14ac:dyDescent="0.3">
      <c r="AF8070" s="8"/>
      <c r="AG8070" s="8"/>
      <c r="AH8070" s="9"/>
      <c r="AI8070" s="8"/>
      <c r="AJ8070" s="8"/>
      <c r="AK8070" s="9"/>
    </row>
    <row r="8071" spans="32:37" x14ac:dyDescent="0.3">
      <c r="AF8071" s="8"/>
      <c r="AG8071" s="8"/>
      <c r="AH8071" s="9"/>
      <c r="AI8071" s="8"/>
      <c r="AJ8071" s="8"/>
      <c r="AK8071" s="9"/>
    </row>
    <row r="8072" spans="32:37" x14ac:dyDescent="0.3">
      <c r="AF8072" s="8"/>
      <c r="AG8072" s="8"/>
      <c r="AH8072" s="9"/>
      <c r="AI8072" s="8"/>
      <c r="AJ8072" s="8"/>
      <c r="AK8072" s="9"/>
    </row>
    <row r="8073" spans="32:37" x14ac:dyDescent="0.3">
      <c r="AF8073" s="8"/>
      <c r="AG8073" s="8"/>
      <c r="AH8073" s="9"/>
      <c r="AI8073" s="8"/>
      <c r="AJ8073" s="8"/>
      <c r="AK8073" s="9"/>
    </row>
    <row r="8074" spans="32:37" x14ac:dyDescent="0.3">
      <c r="AF8074" s="8"/>
      <c r="AG8074" s="8"/>
      <c r="AH8074" s="9"/>
      <c r="AI8074" s="8"/>
      <c r="AJ8074" s="8"/>
      <c r="AK8074" s="9"/>
    </row>
    <row r="8075" spans="32:37" x14ac:dyDescent="0.3">
      <c r="AF8075" s="8"/>
      <c r="AG8075" s="8"/>
      <c r="AH8075" s="9"/>
      <c r="AI8075" s="8"/>
      <c r="AJ8075" s="8"/>
      <c r="AK8075" s="9"/>
    </row>
    <row r="8076" spans="32:37" x14ac:dyDescent="0.3">
      <c r="AF8076" s="8"/>
      <c r="AG8076" s="8"/>
      <c r="AH8076" s="9"/>
      <c r="AI8076" s="8"/>
      <c r="AJ8076" s="8"/>
      <c r="AK8076" s="9"/>
    </row>
    <row r="8077" spans="32:37" x14ac:dyDescent="0.3">
      <c r="AF8077" s="8"/>
      <c r="AG8077" s="8"/>
      <c r="AH8077" s="9"/>
      <c r="AI8077" s="8"/>
      <c r="AJ8077" s="8"/>
      <c r="AK8077" s="9"/>
    </row>
    <row r="8078" spans="32:37" x14ac:dyDescent="0.3">
      <c r="AF8078" s="8"/>
      <c r="AG8078" s="8"/>
      <c r="AH8078" s="9"/>
      <c r="AI8078" s="8"/>
      <c r="AJ8078" s="8"/>
      <c r="AK8078" s="9"/>
    </row>
    <row r="8079" spans="32:37" x14ac:dyDescent="0.3">
      <c r="AF8079" s="8"/>
      <c r="AG8079" s="8"/>
      <c r="AH8079" s="9"/>
      <c r="AI8079" s="8"/>
      <c r="AJ8079" s="8"/>
      <c r="AK8079" s="9"/>
    </row>
    <row r="8080" spans="32:37" x14ac:dyDescent="0.3">
      <c r="AF8080" s="8"/>
      <c r="AG8080" s="8"/>
      <c r="AH8080" s="9"/>
      <c r="AI8080" s="8"/>
      <c r="AJ8080" s="8"/>
      <c r="AK8080" s="9"/>
    </row>
    <row r="8081" spans="32:37" x14ac:dyDescent="0.3">
      <c r="AF8081" s="8"/>
      <c r="AG8081" s="8"/>
      <c r="AH8081" s="9"/>
      <c r="AI8081" s="8"/>
      <c r="AJ8081" s="8"/>
      <c r="AK8081" s="9"/>
    </row>
    <row r="8082" spans="32:37" x14ac:dyDescent="0.3">
      <c r="AF8082" s="8"/>
      <c r="AG8082" s="8"/>
      <c r="AH8082" s="9"/>
      <c r="AI8082" s="8"/>
      <c r="AJ8082" s="8"/>
      <c r="AK8082" s="9"/>
    </row>
    <row r="8083" spans="32:37" x14ac:dyDescent="0.3">
      <c r="AF8083" s="8"/>
      <c r="AG8083" s="8"/>
      <c r="AH8083" s="9"/>
      <c r="AI8083" s="8"/>
      <c r="AJ8083" s="8"/>
      <c r="AK8083" s="9"/>
    </row>
    <row r="8084" spans="32:37" x14ac:dyDescent="0.3">
      <c r="AF8084" s="8"/>
      <c r="AG8084" s="8"/>
      <c r="AH8084" s="9"/>
      <c r="AI8084" s="8"/>
      <c r="AJ8084" s="8"/>
      <c r="AK8084" s="9"/>
    </row>
    <row r="8085" spans="32:37" x14ac:dyDescent="0.3">
      <c r="AF8085" s="8"/>
      <c r="AG8085" s="8"/>
      <c r="AH8085" s="9"/>
      <c r="AI8085" s="8"/>
      <c r="AJ8085" s="8"/>
      <c r="AK8085" s="9"/>
    </row>
    <row r="8086" spans="32:37" x14ac:dyDescent="0.3">
      <c r="AF8086" s="8"/>
      <c r="AG8086" s="8"/>
      <c r="AH8086" s="9"/>
      <c r="AI8086" s="8"/>
      <c r="AJ8086" s="8"/>
      <c r="AK8086" s="9"/>
    </row>
    <row r="8087" spans="32:37" x14ac:dyDescent="0.3">
      <c r="AF8087" s="8"/>
      <c r="AG8087" s="8"/>
      <c r="AH8087" s="9"/>
      <c r="AI8087" s="8"/>
      <c r="AJ8087" s="8"/>
      <c r="AK8087" s="9"/>
    </row>
    <row r="8088" spans="32:37" x14ac:dyDescent="0.3">
      <c r="AF8088" s="8"/>
      <c r="AG8088" s="8"/>
      <c r="AH8088" s="9"/>
      <c r="AI8088" s="8"/>
      <c r="AJ8088" s="8"/>
      <c r="AK8088" s="9"/>
    </row>
    <row r="8089" spans="32:37" x14ac:dyDescent="0.3">
      <c r="AF8089" s="8"/>
      <c r="AG8089" s="8"/>
      <c r="AH8089" s="9"/>
      <c r="AI8089" s="8"/>
      <c r="AJ8089" s="8"/>
      <c r="AK8089" s="9"/>
    </row>
    <row r="8090" spans="32:37" x14ac:dyDescent="0.3">
      <c r="AF8090" s="8"/>
      <c r="AG8090" s="8"/>
      <c r="AH8090" s="9"/>
      <c r="AI8090" s="8"/>
      <c r="AJ8090" s="8"/>
      <c r="AK8090" s="9"/>
    </row>
    <row r="8091" spans="32:37" x14ac:dyDescent="0.3">
      <c r="AF8091" s="8"/>
      <c r="AG8091" s="8"/>
      <c r="AH8091" s="9"/>
      <c r="AI8091" s="8"/>
      <c r="AJ8091" s="8"/>
      <c r="AK8091" s="9"/>
    </row>
    <row r="8092" spans="32:37" x14ac:dyDescent="0.3">
      <c r="AF8092" s="8"/>
      <c r="AG8092" s="8"/>
      <c r="AH8092" s="9"/>
      <c r="AI8092" s="8"/>
      <c r="AJ8092" s="8"/>
      <c r="AK8092" s="9"/>
    </row>
    <row r="8093" spans="32:37" x14ac:dyDescent="0.3">
      <c r="AF8093" s="8"/>
      <c r="AG8093" s="8"/>
      <c r="AH8093" s="9"/>
      <c r="AI8093" s="8"/>
      <c r="AJ8093" s="8"/>
      <c r="AK8093" s="9"/>
    </row>
    <row r="8094" spans="32:37" x14ac:dyDescent="0.3">
      <c r="AF8094" s="8"/>
      <c r="AG8094" s="8"/>
      <c r="AH8094" s="9"/>
      <c r="AI8094" s="8"/>
      <c r="AJ8094" s="8"/>
      <c r="AK8094" s="9"/>
    </row>
    <row r="8095" spans="32:37" x14ac:dyDescent="0.3">
      <c r="AF8095" s="8"/>
      <c r="AG8095" s="8"/>
      <c r="AH8095" s="9"/>
      <c r="AI8095" s="8"/>
      <c r="AJ8095" s="8"/>
      <c r="AK8095" s="9"/>
    </row>
    <row r="8096" spans="32:37" x14ac:dyDescent="0.3">
      <c r="AF8096" s="8"/>
      <c r="AG8096" s="8"/>
      <c r="AH8096" s="9"/>
      <c r="AI8096" s="8"/>
      <c r="AJ8096" s="8"/>
      <c r="AK8096" s="9"/>
    </row>
    <row r="8097" spans="32:37" x14ac:dyDescent="0.3">
      <c r="AF8097" s="8"/>
      <c r="AG8097" s="8"/>
      <c r="AH8097" s="9"/>
      <c r="AI8097" s="8"/>
      <c r="AJ8097" s="8"/>
      <c r="AK8097" s="9"/>
    </row>
    <row r="8098" spans="32:37" x14ac:dyDescent="0.3">
      <c r="AF8098" s="8"/>
      <c r="AG8098" s="8"/>
      <c r="AH8098" s="9"/>
      <c r="AI8098" s="8"/>
      <c r="AJ8098" s="8"/>
      <c r="AK8098" s="9"/>
    </row>
    <row r="8099" spans="32:37" x14ac:dyDescent="0.3">
      <c r="AF8099" s="8"/>
      <c r="AG8099" s="8"/>
      <c r="AH8099" s="9"/>
      <c r="AI8099" s="8"/>
      <c r="AJ8099" s="8"/>
      <c r="AK8099" s="9"/>
    </row>
    <row r="8100" spans="32:37" x14ac:dyDescent="0.3">
      <c r="AF8100" s="8"/>
      <c r="AG8100" s="8"/>
      <c r="AH8100" s="9"/>
      <c r="AI8100" s="8"/>
      <c r="AJ8100" s="8"/>
      <c r="AK8100" s="9"/>
    </row>
    <row r="8101" spans="32:37" x14ac:dyDescent="0.3">
      <c r="AF8101" s="8"/>
      <c r="AG8101" s="8"/>
      <c r="AH8101" s="9"/>
      <c r="AI8101" s="8"/>
      <c r="AJ8101" s="8"/>
      <c r="AK8101" s="9"/>
    </row>
    <row r="8102" spans="32:37" x14ac:dyDescent="0.3">
      <c r="AF8102" s="8"/>
      <c r="AG8102" s="8"/>
      <c r="AH8102" s="9"/>
      <c r="AI8102" s="8"/>
      <c r="AJ8102" s="8"/>
      <c r="AK8102" s="9"/>
    </row>
    <row r="8103" spans="32:37" x14ac:dyDescent="0.3">
      <c r="AF8103" s="8"/>
      <c r="AG8103" s="8"/>
      <c r="AH8103" s="9"/>
      <c r="AI8103" s="8"/>
      <c r="AJ8103" s="8"/>
      <c r="AK8103" s="9"/>
    </row>
    <row r="8104" spans="32:37" x14ac:dyDescent="0.3">
      <c r="AF8104" s="8"/>
      <c r="AG8104" s="8"/>
      <c r="AH8104" s="9"/>
      <c r="AI8104" s="8"/>
      <c r="AJ8104" s="8"/>
      <c r="AK8104" s="9"/>
    </row>
    <row r="8105" spans="32:37" x14ac:dyDescent="0.3">
      <c r="AF8105" s="8"/>
      <c r="AG8105" s="8"/>
      <c r="AH8105" s="9"/>
      <c r="AI8105" s="8"/>
      <c r="AJ8105" s="8"/>
      <c r="AK8105" s="9"/>
    </row>
    <row r="8106" spans="32:37" x14ac:dyDescent="0.3">
      <c r="AF8106" s="8"/>
      <c r="AG8106" s="8"/>
      <c r="AH8106" s="9"/>
      <c r="AI8106" s="8"/>
      <c r="AJ8106" s="8"/>
      <c r="AK8106" s="9"/>
    </row>
    <row r="8107" spans="32:37" x14ac:dyDescent="0.3">
      <c r="AF8107" s="8"/>
      <c r="AG8107" s="8"/>
      <c r="AH8107" s="9"/>
      <c r="AI8107" s="8"/>
      <c r="AJ8107" s="8"/>
      <c r="AK8107" s="9"/>
    </row>
    <row r="8108" spans="32:37" x14ac:dyDescent="0.3">
      <c r="AF8108" s="8"/>
      <c r="AG8108" s="8"/>
      <c r="AH8108" s="9"/>
      <c r="AI8108" s="8"/>
      <c r="AJ8108" s="8"/>
      <c r="AK8108" s="9"/>
    </row>
    <row r="8109" spans="32:37" x14ac:dyDescent="0.3">
      <c r="AF8109" s="8"/>
      <c r="AG8109" s="8"/>
      <c r="AH8109" s="9"/>
      <c r="AI8109" s="8"/>
      <c r="AJ8109" s="8"/>
      <c r="AK8109" s="9"/>
    </row>
    <row r="8110" spans="32:37" x14ac:dyDescent="0.3">
      <c r="AF8110" s="8"/>
      <c r="AG8110" s="8"/>
      <c r="AH8110" s="9"/>
      <c r="AI8110" s="8"/>
      <c r="AJ8110" s="8"/>
      <c r="AK8110" s="9"/>
    </row>
    <row r="8111" spans="32:37" x14ac:dyDescent="0.3">
      <c r="AF8111" s="8"/>
      <c r="AG8111" s="8"/>
      <c r="AH8111" s="9"/>
      <c r="AI8111" s="8"/>
      <c r="AJ8111" s="8"/>
      <c r="AK8111" s="9"/>
    </row>
    <row r="8112" spans="32:37" x14ac:dyDescent="0.3">
      <c r="AF8112" s="8"/>
      <c r="AG8112" s="8"/>
      <c r="AH8112" s="9"/>
      <c r="AI8112" s="8"/>
      <c r="AJ8112" s="8"/>
      <c r="AK8112" s="9"/>
    </row>
    <row r="8113" spans="32:37" x14ac:dyDescent="0.3">
      <c r="AF8113" s="8"/>
      <c r="AG8113" s="8"/>
      <c r="AH8113" s="9"/>
      <c r="AI8113" s="8"/>
      <c r="AJ8113" s="8"/>
      <c r="AK8113" s="9"/>
    </row>
    <row r="8114" spans="32:37" x14ac:dyDescent="0.3">
      <c r="AF8114" s="8"/>
      <c r="AG8114" s="8"/>
      <c r="AH8114" s="9"/>
      <c r="AI8114" s="8"/>
      <c r="AJ8114" s="8"/>
      <c r="AK8114" s="9"/>
    </row>
    <row r="8115" spans="32:37" x14ac:dyDescent="0.3">
      <c r="AF8115" s="8"/>
      <c r="AG8115" s="8"/>
      <c r="AH8115" s="9"/>
      <c r="AI8115" s="8"/>
      <c r="AJ8115" s="8"/>
      <c r="AK8115" s="9"/>
    </row>
    <row r="8116" spans="32:37" x14ac:dyDescent="0.3">
      <c r="AF8116" s="8"/>
      <c r="AG8116" s="8"/>
      <c r="AH8116" s="9"/>
      <c r="AI8116" s="8"/>
      <c r="AJ8116" s="8"/>
      <c r="AK8116" s="9"/>
    </row>
    <row r="8117" spans="32:37" x14ac:dyDescent="0.3">
      <c r="AF8117" s="8"/>
      <c r="AG8117" s="8"/>
      <c r="AH8117" s="9"/>
      <c r="AI8117" s="8"/>
      <c r="AJ8117" s="8"/>
      <c r="AK8117" s="9"/>
    </row>
    <row r="8118" spans="32:37" x14ac:dyDescent="0.3">
      <c r="AF8118" s="8"/>
      <c r="AG8118" s="8"/>
      <c r="AH8118" s="9"/>
      <c r="AI8118" s="8"/>
      <c r="AJ8118" s="8"/>
      <c r="AK8118" s="9"/>
    </row>
    <row r="8119" spans="32:37" x14ac:dyDescent="0.3">
      <c r="AF8119" s="8"/>
      <c r="AG8119" s="8"/>
      <c r="AH8119" s="9"/>
      <c r="AI8119" s="8"/>
      <c r="AJ8119" s="8"/>
      <c r="AK8119" s="9"/>
    </row>
    <row r="8120" spans="32:37" x14ac:dyDescent="0.3">
      <c r="AF8120" s="8"/>
      <c r="AG8120" s="8"/>
      <c r="AH8120" s="9"/>
      <c r="AI8120" s="8"/>
      <c r="AJ8120" s="8"/>
      <c r="AK8120" s="9"/>
    </row>
    <row r="8121" spans="32:37" x14ac:dyDescent="0.3">
      <c r="AF8121" s="8"/>
      <c r="AG8121" s="8"/>
      <c r="AH8121" s="9"/>
      <c r="AI8121" s="8"/>
      <c r="AJ8121" s="8"/>
      <c r="AK8121" s="9"/>
    </row>
    <row r="8122" spans="32:37" x14ac:dyDescent="0.3">
      <c r="AF8122" s="8"/>
      <c r="AG8122" s="8"/>
      <c r="AH8122" s="9"/>
      <c r="AI8122" s="8"/>
      <c r="AJ8122" s="8"/>
      <c r="AK8122" s="9"/>
    </row>
    <row r="8123" spans="32:37" x14ac:dyDescent="0.3">
      <c r="AF8123" s="8"/>
      <c r="AG8123" s="8"/>
      <c r="AH8123" s="9"/>
      <c r="AI8123" s="8"/>
      <c r="AJ8123" s="8"/>
      <c r="AK8123" s="9"/>
    </row>
    <row r="8124" spans="32:37" x14ac:dyDescent="0.3">
      <c r="AF8124" s="8"/>
      <c r="AG8124" s="8"/>
      <c r="AH8124" s="9"/>
      <c r="AI8124" s="8"/>
      <c r="AJ8124" s="8"/>
      <c r="AK8124" s="9"/>
    </row>
    <row r="8125" spans="32:37" x14ac:dyDescent="0.3">
      <c r="AF8125" s="8"/>
      <c r="AG8125" s="8"/>
      <c r="AH8125" s="9"/>
      <c r="AI8125" s="8"/>
      <c r="AJ8125" s="8"/>
      <c r="AK8125" s="9"/>
    </row>
    <row r="8126" spans="32:37" x14ac:dyDescent="0.3">
      <c r="AF8126" s="8"/>
      <c r="AG8126" s="8"/>
      <c r="AH8126" s="9"/>
      <c r="AI8126" s="8"/>
      <c r="AJ8126" s="8"/>
      <c r="AK8126" s="9"/>
    </row>
    <row r="8127" spans="32:37" x14ac:dyDescent="0.3">
      <c r="AF8127" s="8"/>
      <c r="AG8127" s="8"/>
      <c r="AH8127" s="9"/>
      <c r="AI8127" s="8"/>
      <c r="AJ8127" s="8"/>
      <c r="AK8127" s="9"/>
    </row>
    <row r="8128" spans="32:37" x14ac:dyDescent="0.3">
      <c r="AF8128" s="8"/>
      <c r="AG8128" s="8"/>
      <c r="AH8128" s="9"/>
      <c r="AI8128" s="8"/>
      <c r="AJ8128" s="8"/>
      <c r="AK8128" s="9"/>
    </row>
    <row r="8129" spans="32:37" x14ac:dyDescent="0.3">
      <c r="AF8129" s="8"/>
      <c r="AG8129" s="8"/>
      <c r="AH8129" s="9"/>
      <c r="AI8129" s="8"/>
      <c r="AJ8129" s="8"/>
      <c r="AK8129" s="9"/>
    </row>
    <row r="8130" spans="32:37" x14ac:dyDescent="0.3">
      <c r="AF8130" s="8"/>
      <c r="AG8130" s="8"/>
      <c r="AH8130" s="9"/>
      <c r="AI8130" s="8"/>
      <c r="AJ8130" s="8"/>
      <c r="AK8130" s="9"/>
    </row>
    <row r="8131" spans="32:37" x14ac:dyDescent="0.3">
      <c r="AF8131" s="8"/>
      <c r="AG8131" s="8"/>
      <c r="AH8131" s="9"/>
      <c r="AI8131" s="8"/>
      <c r="AJ8131" s="8"/>
      <c r="AK8131" s="9"/>
    </row>
    <row r="8132" spans="32:37" x14ac:dyDescent="0.3">
      <c r="AF8132" s="8"/>
      <c r="AG8132" s="8"/>
      <c r="AH8132" s="9"/>
      <c r="AI8132" s="8"/>
      <c r="AJ8132" s="8"/>
      <c r="AK8132" s="9"/>
    </row>
    <row r="8133" spans="32:37" x14ac:dyDescent="0.3">
      <c r="AF8133" s="8"/>
      <c r="AG8133" s="8"/>
      <c r="AH8133" s="9"/>
      <c r="AI8133" s="8"/>
      <c r="AJ8133" s="8"/>
      <c r="AK8133" s="9"/>
    </row>
    <row r="8134" spans="32:37" x14ac:dyDescent="0.3">
      <c r="AF8134" s="8"/>
      <c r="AG8134" s="8"/>
      <c r="AH8134" s="9"/>
      <c r="AI8134" s="8"/>
      <c r="AJ8134" s="8"/>
      <c r="AK8134" s="9"/>
    </row>
    <row r="8135" spans="32:37" x14ac:dyDescent="0.3">
      <c r="AF8135" s="8"/>
      <c r="AG8135" s="8"/>
      <c r="AH8135" s="9"/>
      <c r="AI8135" s="8"/>
      <c r="AJ8135" s="8"/>
      <c r="AK8135" s="9"/>
    </row>
    <row r="8136" spans="32:37" x14ac:dyDescent="0.3">
      <c r="AF8136" s="8"/>
      <c r="AG8136" s="8"/>
      <c r="AH8136" s="9"/>
      <c r="AI8136" s="8"/>
      <c r="AJ8136" s="8"/>
      <c r="AK8136" s="9"/>
    </row>
    <row r="8137" spans="32:37" x14ac:dyDescent="0.3">
      <c r="AF8137" s="8"/>
      <c r="AG8137" s="8"/>
      <c r="AH8137" s="9"/>
      <c r="AI8137" s="8"/>
      <c r="AJ8137" s="8"/>
      <c r="AK8137" s="9"/>
    </row>
    <row r="8138" spans="32:37" x14ac:dyDescent="0.3">
      <c r="AF8138" s="8"/>
      <c r="AG8138" s="8"/>
      <c r="AH8138" s="9"/>
      <c r="AI8138" s="8"/>
      <c r="AJ8138" s="8"/>
      <c r="AK8138" s="9"/>
    </row>
    <row r="8139" spans="32:37" x14ac:dyDescent="0.3">
      <c r="AF8139" s="8"/>
      <c r="AG8139" s="8"/>
      <c r="AH8139" s="9"/>
      <c r="AI8139" s="8"/>
      <c r="AJ8139" s="8"/>
      <c r="AK8139" s="9"/>
    </row>
    <row r="8140" spans="32:37" x14ac:dyDescent="0.3">
      <c r="AF8140" s="8"/>
      <c r="AG8140" s="8"/>
      <c r="AH8140" s="9"/>
      <c r="AI8140" s="8"/>
      <c r="AJ8140" s="8"/>
      <c r="AK8140" s="9"/>
    </row>
    <row r="8141" spans="32:37" x14ac:dyDescent="0.3">
      <c r="AF8141" s="8"/>
      <c r="AG8141" s="8"/>
      <c r="AH8141" s="9"/>
      <c r="AI8141" s="8"/>
      <c r="AJ8141" s="8"/>
      <c r="AK8141" s="9"/>
    </row>
    <row r="8142" spans="32:37" x14ac:dyDescent="0.3">
      <c r="AF8142" s="8"/>
      <c r="AG8142" s="8"/>
      <c r="AH8142" s="9"/>
      <c r="AI8142" s="8"/>
      <c r="AJ8142" s="8"/>
      <c r="AK8142" s="9"/>
    </row>
    <row r="8143" spans="32:37" x14ac:dyDescent="0.3">
      <c r="AF8143" s="8"/>
      <c r="AG8143" s="8"/>
      <c r="AH8143" s="9"/>
      <c r="AI8143" s="8"/>
      <c r="AJ8143" s="8"/>
      <c r="AK8143" s="9"/>
    </row>
    <row r="8144" spans="32:37" x14ac:dyDescent="0.3">
      <c r="AF8144" s="8"/>
      <c r="AG8144" s="8"/>
      <c r="AH8144" s="9"/>
      <c r="AI8144" s="8"/>
      <c r="AJ8144" s="8"/>
      <c r="AK8144" s="9"/>
    </row>
    <row r="8145" spans="32:37" x14ac:dyDescent="0.3">
      <c r="AF8145" s="8"/>
      <c r="AG8145" s="8"/>
      <c r="AH8145" s="9"/>
      <c r="AI8145" s="8"/>
      <c r="AJ8145" s="8"/>
      <c r="AK8145" s="9"/>
    </row>
    <row r="8146" spans="32:37" x14ac:dyDescent="0.3">
      <c r="AF8146" s="8"/>
      <c r="AG8146" s="8"/>
      <c r="AH8146" s="9"/>
      <c r="AI8146" s="8"/>
      <c r="AJ8146" s="8"/>
      <c r="AK8146" s="9"/>
    </row>
    <row r="8147" spans="32:37" x14ac:dyDescent="0.3">
      <c r="AF8147" s="8"/>
      <c r="AG8147" s="8"/>
      <c r="AH8147" s="9"/>
      <c r="AI8147" s="8"/>
      <c r="AJ8147" s="8"/>
      <c r="AK8147" s="9"/>
    </row>
    <row r="8148" spans="32:37" x14ac:dyDescent="0.3">
      <c r="AF8148" s="8"/>
      <c r="AG8148" s="8"/>
      <c r="AH8148" s="9"/>
      <c r="AI8148" s="8"/>
      <c r="AJ8148" s="8"/>
      <c r="AK8148" s="9"/>
    </row>
    <row r="8149" spans="32:37" x14ac:dyDescent="0.3">
      <c r="AF8149" s="8"/>
      <c r="AG8149" s="8"/>
      <c r="AH8149" s="9"/>
      <c r="AI8149" s="8"/>
      <c r="AJ8149" s="8"/>
      <c r="AK8149" s="9"/>
    </row>
    <row r="8150" spans="32:37" x14ac:dyDescent="0.3">
      <c r="AF8150" s="8"/>
      <c r="AG8150" s="8"/>
      <c r="AH8150" s="9"/>
      <c r="AI8150" s="8"/>
      <c r="AJ8150" s="8"/>
      <c r="AK8150" s="9"/>
    </row>
    <row r="8151" spans="32:37" x14ac:dyDescent="0.3">
      <c r="AF8151" s="8"/>
      <c r="AG8151" s="8"/>
      <c r="AH8151" s="9"/>
      <c r="AI8151" s="8"/>
      <c r="AJ8151" s="8"/>
      <c r="AK8151" s="9"/>
    </row>
    <row r="8152" spans="32:37" x14ac:dyDescent="0.3">
      <c r="AF8152" s="8"/>
      <c r="AG8152" s="8"/>
      <c r="AH8152" s="9"/>
      <c r="AI8152" s="8"/>
      <c r="AJ8152" s="8"/>
      <c r="AK8152" s="9"/>
    </row>
    <row r="8153" spans="32:37" x14ac:dyDescent="0.3">
      <c r="AF8153" s="8"/>
      <c r="AG8153" s="8"/>
      <c r="AH8153" s="9"/>
      <c r="AI8153" s="8"/>
      <c r="AJ8153" s="8"/>
      <c r="AK8153" s="9"/>
    </row>
    <row r="8154" spans="32:37" x14ac:dyDescent="0.3">
      <c r="AF8154" s="8"/>
      <c r="AG8154" s="8"/>
      <c r="AH8154" s="9"/>
      <c r="AI8154" s="8"/>
      <c r="AJ8154" s="8"/>
      <c r="AK8154" s="9"/>
    </row>
    <row r="8155" spans="32:37" x14ac:dyDescent="0.3">
      <c r="AF8155" s="8"/>
      <c r="AG8155" s="8"/>
      <c r="AH8155" s="9"/>
      <c r="AI8155" s="8"/>
      <c r="AJ8155" s="8"/>
      <c r="AK8155" s="9"/>
    </row>
    <row r="8156" spans="32:37" x14ac:dyDescent="0.3">
      <c r="AF8156" s="8"/>
      <c r="AG8156" s="8"/>
      <c r="AH8156" s="9"/>
      <c r="AI8156" s="8"/>
      <c r="AJ8156" s="8"/>
      <c r="AK8156" s="9"/>
    </row>
    <row r="8157" spans="32:37" x14ac:dyDescent="0.3">
      <c r="AF8157" s="8"/>
      <c r="AG8157" s="8"/>
      <c r="AH8157" s="9"/>
      <c r="AI8157" s="8"/>
      <c r="AJ8157" s="8"/>
      <c r="AK8157" s="9"/>
    </row>
    <row r="8158" spans="32:37" x14ac:dyDescent="0.3">
      <c r="AF8158" s="8"/>
      <c r="AG8158" s="8"/>
      <c r="AH8158" s="9"/>
      <c r="AI8158" s="8"/>
      <c r="AJ8158" s="8"/>
      <c r="AK8158" s="9"/>
    </row>
    <row r="8159" spans="32:37" x14ac:dyDescent="0.3">
      <c r="AF8159" s="8"/>
      <c r="AG8159" s="8"/>
      <c r="AH8159" s="9"/>
      <c r="AI8159" s="8"/>
      <c r="AJ8159" s="8"/>
      <c r="AK8159" s="9"/>
    </row>
    <row r="8160" spans="32:37" x14ac:dyDescent="0.3">
      <c r="AF8160" s="8"/>
      <c r="AG8160" s="8"/>
      <c r="AH8160" s="9"/>
      <c r="AI8160" s="8"/>
      <c r="AJ8160" s="8"/>
      <c r="AK8160" s="9"/>
    </row>
    <row r="8161" spans="32:37" x14ac:dyDescent="0.3">
      <c r="AF8161" s="8"/>
      <c r="AG8161" s="8"/>
      <c r="AH8161" s="9"/>
      <c r="AI8161" s="8"/>
      <c r="AJ8161" s="8"/>
      <c r="AK8161" s="9"/>
    </row>
    <row r="8162" spans="32:37" x14ac:dyDescent="0.3">
      <c r="AF8162" s="8"/>
      <c r="AG8162" s="8"/>
      <c r="AH8162" s="9"/>
      <c r="AI8162" s="8"/>
      <c r="AJ8162" s="8"/>
      <c r="AK8162" s="9"/>
    </row>
    <row r="8163" spans="32:37" x14ac:dyDescent="0.3">
      <c r="AF8163" s="8"/>
      <c r="AG8163" s="8"/>
      <c r="AH8163" s="9"/>
      <c r="AI8163" s="8"/>
      <c r="AJ8163" s="8"/>
      <c r="AK8163" s="9"/>
    </row>
    <row r="8164" spans="32:37" x14ac:dyDescent="0.3">
      <c r="AF8164" s="8"/>
      <c r="AG8164" s="8"/>
      <c r="AH8164" s="9"/>
      <c r="AI8164" s="8"/>
      <c r="AJ8164" s="8"/>
      <c r="AK8164" s="9"/>
    </row>
    <row r="8165" spans="32:37" x14ac:dyDescent="0.3">
      <c r="AF8165" s="8"/>
      <c r="AG8165" s="8"/>
      <c r="AH8165" s="9"/>
      <c r="AI8165" s="8"/>
      <c r="AJ8165" s="8"/>
      <c r="AK8165" s="9"/>
    </row>
    <row r="8166" spans="32:37" x14ac:dyDescent="0.3">
      <c r="AF8166" s="8"/>
      <c r="AG8166" s="8"/>
      <c r="AH8166" s="9"/>
      <c r="AI8166" s="8"/>
      <c r="AJ8166" s="8"/>
      <c r="AK8166" s="9"/>
    </row>
    <row r="8167" spans="32:37" x14ac:dyDescent="0.3">
      <c r="AF8167" s="8"/>
      <c r="AG8167" s="8"/>
      <c r="AH8167" s="9"/>
      <c r="AI8167" s="8"/>
      <c r="AJ8167" s="8"/>
      <c r="AK8167" s="9"/>
    </row>
    <row r="8168" spans="32:37" x14ac:dyDescent="0.3">
      <c r="AF8168" s="8"/>
      <c r="AG8168" s="8"/>
      <c r="AH8168" s="9"/>
      <c r="AI8168" s="8"/>
      <c r="AJ8168" s="8"/>
      <c r="AK8168" s="9"/>
    </row>
    <row r="8169" spans="32:37" x14ac:dyDescent="0.3">
      <c r="AF8169" s="8"/>
      <c r="AG8169" s="8"/>
      <c r="AH8169" s="9"/>
      <c r="AI8169" s="8"/>
      <c r="AJ8169" s="8"/>
      <c r="AK8169" s="9"/>
    </row>
    <row r="8170" spans="32:37" x14ac:dyDescent="0.3">
      <c r="AF8170" s="8"/>
      <c r="AG8170" s="8"/>
      <c r="AH8170" s="9"/>
      <c r="AI8170" s="8"/>
      <c r="AJ8170" s="8"/>
      <c r="AK8170" s="9"/>
    </row>
    <row r="8171" spans="32:37" x14ac:dyDescent="0.3">
      <c r="AF8171" s="8"/>
      <c r="AG8171" s="8"/>
      <c r="AH8171" s="9"/>
      <c r="AI8171" s="8"/>
      <c r="AJ8171" s="8"/>
      <c r="AK8171" s="9"/>
    </row>
    <row r="8172" spans="32:37" x14ac:dyDescent="0.3">
      <c r="AF8172" s="8"/>
      <c r="AG8172" s="8"/>
      <c r="AH8172" s="9"/>
      <c r="AI8172" s="8"/>
      <c r="AJ8172" s="8"/>
      <c r="AK8172" s="9"/>
    </row>
    <row r="8173" spans="32:37" x14ac:dyDescent="0.3">
      <c r="AF8173" s="8"/>
      <c r="AG8173" s="8"/>
      <c r="AH8173" s="9"/>
      <c r="AI8173" s="8"/>
      <c r="AJ8173" s="8"/>
      <c r="AK8173" s="9"/>
    </row>
    <row r="8174" spans="32:37" x14ac:dyDescent="0.3">
      <c r="AF8174" s="8"/>
      <c r="AG8174" s="8"/>
      <c r="AH8174" s="9"/>
      <c r="AI8174" s="8"/>
      <c r="AJ8174" s="8"/>
      <c r="AK8174" s="9"/>
    </row>
    <row r="8175" spans="32:37" x14ac:dyDescent="0.3">
      <c r="AF8175" s="8"/>
      <c r="AG8175" s="8"/>
      <c r="AH8175" s="9"/>
      <c r="AI8175" s="8"/>
      <c r="AJ8175" s="8"/>
      <c r="AK8175" s="9"/>
    </row>
    <row r="8176" spans="32:37" x14ac:dyDescent="0.3">
      <c r="AF8176" s="8"/>
      <c r="AG8176" s="8"/>
      <c r="AH8176" s="9"/>
      <c r="AI8176" s="8"/>
      <c r="AJ8176" s="8"/>
      <c r="AK8176" s="9"/>
    </row>
    <row r="8177" spans="32:37" x14ac:dyDescent="0.3">
      <c r="AF8177" s="8"/>
      <c r="AG8177" s="8"/>
      <c r="AH8177" s="9"/>
      <c r="AI8177" s="8"/>
      <c r="AJ8177" s="8"/>
      <c r="AK8177" s="9"/>
    </row>
    <row r="8178" spans="32:37" x14ac:dyDescent="0.3">
      <c r="AF8178" s="8"/>
      <c r="AG8178" s="8"/>
      <c r="AH8178" s="9"/>
      <c r="AI8178" s="8"/>
      <c r="AJ8178" s="8"/>
      <c r="AK8178" s="9"/>
    </row>
    <row r="8179" spans="32:37" x14ac:dyDescent="0.3">
      <c r="AF8179" s="8"/>
      <c r="AG8179" s="8"/>
      <c r="AH8179" s="9"/>
      <c r="AI8179" s="8"/>
      <c r="AJ8179" s="8"/>
      <c r="AK8179" s="9"/>
    </row>
    <row r="8180" spans="32:37" x14ac:dyDescent="0.3">
      <c r="AF8180" s="8"/>
      <c r="AG8180" s="8"/>
      <c r="AH8180" s="9"/>
      <c r="AI8180" s="8"/>
      <c r="AJ8180" s="8"/>
      <c r="AK8180" s="9"/>
    </row>
    <row r="8181" spans="32:37" x14ac:dyDescent="0.3">
      <c r="AF8181" s="8"/>
      <c r="AG8181" s="8"/>
      <c r="AH8181" s="9"/>
      <c r="AI8181" s="8"/>
      <c r="AJ8181" s="8"/>
      <c r="AK8181" s="9"/>
    </row>
    <row r="8182" spans="32:37" x14ac:dyDescent="0.3">
      <c r="AF8182" s="8"/>
      <c r="AG8182" s="8"/>
      <c r="AH8182" s="9"/>
      <c r="AI8182" s="8"/>
      <c r="AJ8182" s="8"/>
      <c r="AK8182" s="9"/>
    </row>
    <row r="8183" spans="32:37" x14ac:dyDescent="0.3">
      <c r="AF8183" s="8"/>
      <c r="AG8183" s="8"/>
      <c r="AH8183" s="9"/>
      <c r="AI8183" s="8"/>
      <c r="AJ8183" s="8"/>
      <c r="AK8183" s="9"/>
    </row>
    <row r="8184" spans="32:37" x14ac:dyDescent="0.3">
      <c r="AF8184" s="8"/>
      <c r="AG8184" s="8"/>
      <c r="AH8184" s="9"/>
      <c r="AI8184" s="8"/>
      <c r="AJ8184" s="8"/>
      <c r="AK8184" s="9"/>
    </row>
    <row r="8185" spans="32:37" x14ac:dyDescent="0.3">
      <c r="AF8185" s="8"/>
      <c r="AG8185" s="8"/>
      <c r="AH8185" s="9"/>
      <c r="AI8185" s="8"/>
      <c r="AJ8185" s="8"/>
      <c r="AK8185" s="9"/>
    </row>
    <row r="8186" spans="32:37" x14ac:dyDescent="0.3">
      <c r="AF8186" s="8"/>
      <c r="AG8186" s="8"/>
      <c r="AH8186" s="9"/>
      <c r="AI8186" s="8"/>
      <c r="AJ8186" s="8"/>
      <c r="AK8186" s="9"/>
    </row>
    <row r="8187" spans="32:37" x14ac:dyDescent="0.3">
      <c r="AF8187" s="8"/>
      <c r="AG8187" s="8"/>
      <c r="AH8187" s="9"/>
      <c r="AI8187" s="8"/>
      <c r="AJ8187" s="8"/>
      <c r="AK8187" s="9"/>
    </row>
    <row r="8188" spans="32:37" x14ac:dyDescent="0.3">
      <c r="AF8188" s="8"/>
      <c r="AG8188" s="8"/>
      <c r="AH8188" s="9"/>
      <c r="AI8188" s="8"/>
      <c r="AJ8188" s="8"/>
      <c r="AK8188" s="9"/>
    </row>
    <row r="8189" spans="32:37" x14ac:dyDescent="0.3">
      <c r="AF8189" s="8"/>
      <c r="AG8189" s="8"/>
      <c r="AH8189" s="9"/>
      <c r="AI8189" s="8"/>
      <c r="AJ8189" s="8"/>
      <c r="AK8189" s="9"/>
    </row>
    <row r="8190" spans="32:37" x14ac:dyDescent="0.3">
      <c r="AF8190" s="8"/>
      <c r="AG8190" s="8"/>
      <c r="AH8190" s="9"/>
      <c r="AI8190" s="8"/>
      <c r="AJ8190" s="8"/>
      <c r="AK8190" s="9"/>
    </row>
    <row r="8191" spans="32:37" x14ac:dyDescent="0.3">
      <c r="AF8191" s="8"/>
      <c r="AG8191" s="8"/>
      <c r="AH8191" s="9"/>
      <c r="AI8191" s="8"/>
      <c r="AJ8191" s="8"/>
      <c r="AK8191" s="9"/>
    </row>
    <row r="8192" spans="32:37" x14ac:dyDescent="0.3">
      <c r="AF8192" s="8"/>
      <c r="AG8192" s="8"/>
      <c r="AH8192" s="9"/>
      <c r="AI8192" s="8"/>
      <c r="AJ8192" s="8"/>
      <c r="AK8192" s="9"/>
    </row>
    <row r="8193" spans="32:37" x14ac:dyDescent="0.3">
      <c r="AF8193" s="8"/>
      <c r="AG8193" s="8"/>
      <c r="AH8193" s="9"/>
      <c r="AI8193" s="8"/>
      <c r="AJ8193" s="8"/>
      <c r="AK8193" s="9"/>
    </row>
    <row r="8194" spans="32:37" x14ac:dyDescent="0.3">
      <c r="AF8194" s="8"/>
      <c r="AG8194" s="8"/>
      <c r="AH8194" s="9"/>
      <c r="AI8194" s="8"/>
      <c r="AJ8194" s="8"/>
      <c r="AK8194" s="9"/>
    </row>
    <row r="8195" spans="32:37" x14ac:dyDescent="0.3">
      <c r="AF8195" s="8"/>
      <c r="AG8195" s="8"/>
      <c r="AH8195" s="9"/>
      <c r="AI8195" s="8"/>
      <c r="AJ8195" s="8"/>
      <c r="AK8195" s="9"/>
    </row>
    <row r="8196" spans="32:37" x14ac:dyDescent="0.3">
      <c r="AF8196" s="8"/>
      <c r="AG8196" s="8"/>
      <c r="AH8196" s="9"/>
      <c r="AI8196" s="8"/>
      <c r="AJ8196" s="8"/>
      <c r="AK8196" s="9"/>
    </row>
    <row r="8197" spans="32:37" x14ac:dyDescent="0.3">
      <c r="AF8197" s="8"/>
      <c r="AG8197" s="8"/>
      <c r="AH8197" s="9"/>
      <c r="AI8197" s="8"/>
      <c r="AJ8197" s="8"/>
      <c r="AK8197" s="9"/>
    </row>
    <row r="8198" spans="32:37" x14ac:dyDescent="0.3">
      <c r="AF8198" s="8"/>
      <c r="AG8198" s="8"/>
      <c r="AH8198" s="9"/>
      <c r="AI8198" s="8"/>
      <c r="AJ8198" s="8"/>
      <c r="AK8198" s="9"/>
    </row>
    <row r="8199" spans="32:37" x14ac:dyDescent="0.3">
      <c r="AF8199" s="8"/>
      <c r="AG8199" s="8"/>
      <c r="AH8199" s="9"/>
      <c r="AI8199" s="8"/>
      <c r="AJ8199" s="8"/>
      <c r="AK8199" s="9"/>
    </row>
    <row r="8200" spans="32:37" x14ac:dyDescent="0.3">
      <c r="AF8200" s="8"/>
      <c r="AG8200" s="8"/>
      <c r="AH8200" s="9"/>
      <c r="AI8200" s="8"/>
      <c r="AJ8200" s="8"/>
      <c r="AK8200" s="9"/>
    </row>
    <row r="8201" spans="32:37" x14ac:dyDescent="0.3">
      <c r="AF8201" s="8"/>
      <c r="AG8201" s="8"/>
      <c r="AH8201" s="9"/>
      <c r="AI8201" s="8"/>
      <c r="AJ8201" s="8"/>
      <c r="AK8201" s="9"/>
    </row>
    <row r="8202" spans="32:37" x14ac:dyDescent="0.3">
      <c r="AF8202" s="8"/>
      <c r="AG8202" s="8"/>
      <c r="AH8202" s="9"/>
      <c r="AI8202" s="8"/>
      <c r="AJ8202" s="8"/>
      <c r="AK8202" s="9"/>
    </row>
    <row r="8203" spans="32:37" x14ac:dyDescent="0.3">
      <c r="AF8203" s="8"/>
      <c r="AG8203" s="8"/>
      <c r="AH8203" s="9"/>
      <c r="AI8203" s="8"/>
      <c r="AJ8203" s="8"/>
      <c r="AK8203" s="9"/>
    </row>
    <row r="8204" spans="32:37" x14ac:dyDescent="0.3">
      <c r="AF8204" s="8"/>
      <c r="AG8204" s="8"/>
      <c r="AH8204" s="9"/>
      <c r="AI8204" s="8"/>
      <c r="AJ8204" s="8"/>
      <c r="AK8204" s="9"/>
    </row>
    <row r="8205" spans="32:37" x14ac:dyDescent="0.3">
      <c r="AF8205" s="8"/>
      <c r="AG8205" s="8"/>
      <c r="AH8205" s="9"/>
      <c r="AI8205" s="8"/>
      <c r="AJ8205" s="8"/>
      <c r="AK8205" s="9"/>
    </row>
    <row r="8206" spans="32:37" x14ac:dyDescent="0.3">
      <c r="AF8206" s="8"/>
      <c r="AG8206" s="8"/>
      <c r="AH8206" s="9"/>
      <c r="AI8206" s="8"/>
      <c r="AJ8206" s="8"/>
      <c r="AK8206" s="9"/>
    </row>
    <row r="8207" spans="32:37" x14ac:dyDescent="0.3">
      <c r="AF8207" s="8"/>
      <c r="AG8207" s="8"/>
      <c r="AH8207" s="9"/>
      <c r="AI8207" s="8"/>
      <c r="AJ8207" s="8"/>
      <c r="AK8207" s="9"/>
    </row>
    <row r="8208" spans="32:37" x14ac:dyDescent="0.3">
      <c r="AF8208" s="8"/>
      <c r="AG8208" s="8"/>
      <c r="AH8208" s="9"/>
      <c r="AI8208" s="8"/>
      <c r="AJ8208" s="8"/>
      <c r="AK8208" s="9"/>
    </row>
    <row r="8209" spans="32:37" x14ac:dyDescent="0.3">
      <c r="AF8209" s="8"/>
      <c r="AG8209" s="8"/>
      <c r="AH8209" s="9"/>
      <c r="AI8209" s="8"/>
      <c r="AJ8209" s="8"/>
      <c r="AK8209" s="9"/>
    </row>
    <row r="8210" spans="32:37" x14ac:dyDescent="0.3">
      <c r="AF8210" s="8"/>
      <c r="AG8210" s="8"/>
      <c r="AH8210" s="9"/>
      <c r="AI8210" s="8"/>
      <c r="AJ8210" s="8"/>
      <c r="AK8210" s="9"/>
    </row>
    <row r="8211" spans="32:37" x14ac:dyDescent="0.3">
      <c r="AF8211" s="8"/>
      <c r="AG8211" s="8"/>
      <c r="AH8211" s="9"/>
      <c r="AI8211" s="8"/>
      <c r="AJ8211" s="8"/>
      <c r="AK8211" s="9"/>
    </row>
    <row r="8212" spans="32:37" x14ac:dyDescent="0.3">
      <c r="AF8212" s="8"/>
      <c r="AG8212" s="8"/>
      <c r="AH8212" s="9"/>
      <c r="AI8212" s="8"/>
      <c r="AJ8212" s="8"/>
      <c r="AK8212" s="9"/>
    </row>
    <row r="8213" spans="32:37" x14ac:dyDescent="0.3">
      <c r="AF8213" s="8"/>
      <c r="AG8213" s="8"/>
      <c r="AH8213" s="9"/>
      <c r="AI8213" s="8"/>
      <c r="AJ8213" s="8"/>
      <c r="AK8213" s="9"/>
    </row>
    <row r="8214" spans="32:37" x14ac:dyDescent="0.3">
      <c r="AF8214" s="8"/>
      <c r="AG8214" s="8"/>
      <c r="AH8214" s="9"/>
      <c r="AI8214" s="8"/>
      <c r="AJ8214" s="8"/>
      <c r="AK8214" s="9"/>
    </row>
    <row r="8215" spans="32:37" x14ac:dyDescent="0.3">
      <c r="AF8215" s="8"/>
      <c r="AG8215" s="8"/>
      <c r="AH8215" s="9"/>
      <c r="AI8215" s="8"/>
      <c r="AJ8215" s="8"/>
      <c r="AK8215" s="9"/>
    </row>
    <row r="8216" spans="32:37" x14ac:dyDescent="0.3">
      <c r="AF8216" s="8"/>
      <c r="AG8216" s="8"/>
      <c r="AH8216" s="9"/>
      <c r="AI8216" s="8"/>
      <c r="AJ8216" s="8"/>
      <c r="AK8216" s="9"/>
    </row>
    <row r="8217" spans="32:37" x14ac:dyDescent="0.3">
      <c r="AF8217" s="8"/>
      <c r="AG8217" s="8"/>
      <c r="AH8217" s="9"/>
      <c r="AI8217" s="8"/>
      <c r="AJ8217" s="8"/>
      <c r="AK8217" s="9"/>
    </row>
    <row r="8218" spans="32:37" x14ac:dyDescent="0.3">
      <c r="AF8218" s="8"/>
      <c r="AG8218" s="8"/>
      <c r="AH8218" s="9"/>
      <c r="AI8218" s="8"/>
      <c r="AJ8218" s="8"/>
      <c r="AK8218" s="9"/>
    </row>
    <row r="8219" spans="32:37" x14ac:dyDescent="0.3">
      <c r="AF8219" s="8"/>
      <c r="AG8219" s="8"/>
      <c r="AH8219" s="9"/>
      <c r="AI8219" s="8"/>
      <c r="AJ8219" s="8"/>
      <c r="AK8219" s="9"/>
    </row>
    <row r="8220" spans="32:37" x14ac:dyDescent="0.3">
      <c r="AF8220" s="8"/>
      <c r="AG8220" s="8"/>
      <c r="AH8220" s="9"/>
      <c r="AI8220" s="8"/>
      <c r="AJ8220" s="8"/>
      <c r="AK8220" s="9"/>
    </row>
    <row r="8221" spans="32:37" x14ac:dyDescent="0.3">
      <c r="AF8221" s="8"/>
      <c r="AG8221" s="8"/>
      <c r="AH8221" s="9"/>
      <c r="AI8221" s="8"/>
      <c r="AJ8221" s="8"/>
      <c r="AK8221" s="9"/>
    </row>
    <row r="8222" spans="32:37" x14ac:dyDescent="0.3">
      <c r="AF8222" s="8"/>
      <c r="AG8222" s="8"/>
      <c r="AH8222" s="9"/>
      <c r="AI8222" s="8"/>
      <c r="AJ8222" s="8"/>
      <c r="AK8222" s="9"/>
    </row>
    <row r="8223" spans="32:37" x14ac:dyDescent="0.3">
      <c r="AF8223" s="8"/>
      <c r="AG8223" s="8"/>
      <c r="AH8223" s="9"/>
      <c r="AI8223" s="8"/>
      <c r="AJ8223" s="8"/>
      <c r="AK8223" s="9"/>
    </row>
    <row r="8224" spans="32:37" x14ac:dyDescent="0.3">
      <c r="AF8224" s="8"/>
      <c r="AG8224" s="8"/>
      <c r="AH8224" s="9"/>
      <c r="AI8224" s="8"/>
      <c r="AJ8224" s="8"/>
      <c r="AK8224" s="9"/>
    </row>
    <row r="8225" spans="32:37" x14ac:dyDescent="0.3">
      <c r="AF8225" s="8"/>
      <c r="AG8225" s="8"/>
      <c r="AH8225" s="9"/>
      <c r="AI8225" s="8"/>
      <c r="AJ8225" s="8"/>
      <c r="AK8225" s="9"/>
    </row>
    <row r="8226" spans="32:37" x14ac:dyDescent="0.3">
      <c r="AF8226" s="8"/>
      <c r="AG8226" s="8"/>
      <c r="AH8226" s="9"/>
      <c r="AI8226" s="8"/>
      <c r="AJ8226" s="8"/>
      <c r="AK8226" s="9"/>
    </row>
    <row r="8227" spans="32:37" x14ac:dyDescent="0.3">
      <c r="AF8227" s="8"/>
      <c r="AG8227" s="8"/>
      <c r="AH8227" s="9"/>
      <c r="AI8227" s="8"/>
      <c r="AJ8227" s="8"/>
      <c r="AK8227" s="9"/>
    </row>
    <row r="8228" spans="32:37" x14ac:dyDescent="0.3">
      <c r="AF8228" s="8"/>
      <c r="AG8228" s="8"/>
      <c r="AH8228" s="9"/>
      <c r="AI8228" s="8"/>
      <c r="AJ8228" s="8"/>
      <c r="AK8228" s="9"/>
    </row>
    <row r="8229" spans="32:37" x14ac:dyDescent="0.3">
      <c r="AF8229" s="8"/>
      <c r="AG8229" s="8"/>
      <c r="AH8229" s="9"/>
      <c r="AI8229" s="8"/>
      <c r="AJ8229" s="8"/>
      <c r="AK8229" s="9"/>
    </row>
    <row r="8230" spans="32:37" x14ac:dyDescent="0.3">
      <c r="AF8230" s="8"/>
      <c r="AG8230" s="8"/>
      <c r="AH8230" s="9"/>
      <c r="AI8230" s="8"/>
      <c r="AJ8230" s="8"/>
      <c r="AK8230" s="9"/>
    </row>
    <row r="8231" spans="32:37" x14ac:dyDescent="0.3">
      <c r="AF8231" s="8"/>
      <c r="AG8231" s="8"/>
      <c r="AH8231" s="9"/>
      <c r="AI8231" s="8"/>
      <c r="AJ8231" s="8"/>
      <c r="AK8231" s="9"/>
    </row>
    <row r="8232" spans="32:37" x14ac:dyDescent="0.3">
      <c r="AF8232" s="8"/>
      <c r="AG8232" s="8"/>
      <c r="AH8232" s="9"/>
      <c r="AI8232" s="8"/>
      <c r="AJ8232" s="8"/>
      <c r="AK8232" s="9"/>
    </row>
    <row r="8233" spans="32:37" x14ac:dyDescent="0.3">
      <c r="AF8233" s="8"/>
      <c r="AG8233" s="8"/>
      <c r="AH8233" s="9"/>
      <c r="AI8233" s="8"/>
      <c r="AJ8233" s="8"/>
      <c r="AK8233" s="9"/>
    </row>
    <row r="8234" spans="32:37" x14ac:dyDescent="0.3">
      <c r="AF8234" s="8"/>
      <c r="AG8234" s="8"/>
      <c r="AH8234" s="9"/>
      <c r="AI8234" s="8"/>
      <c r="AJ8234" s="8"/>
      <c r="AK8234" s="9"/>
    </row>
    <row r="8235" spans="32:37" x14ac:dyDescent="0.3">
      <c r="AF8235" s="8"/>
      <c r="AG8235" s="8"/>
      <c r="AH8235" s="9"/>
      <c r="AI8235" s="8"/>
      <c r="AJ8235" s="8"/>
      <c r="AK8235" s="9"/>
    </row>
    <row r="8236" spans="32:37" x14ac:dyDescent="0.3">
      <c r="AF8236" s="8"/>
      <c r="AG8236" s="8"/>
      <c r="AH8236" s="9"/>
      <c r="AI8236" s="8"/>
      <c r="AJ8236" s="8"/>
      <c r="AK8236" s="9"/>
    </row>
    <row r="8237" spans="32:37" x14ac:dyDescent="0.3">
      <c r="AF8237" s="8"/>
      <c r="AG8237" s="8"/>
      <c r="AH8237" s="9"/>
      <c r="AI8237" s="8"/>
      <c r="AJ8237" s="8"/>
      <c r="AK8237" s="9"/>
    </row>
    <row r="8238" spans="32:37" x14ac:dyDescent="0.3">
      <c r="AF8238" s="8"/>
      <c r="AG8238" s="8"/>
      <c r="AH8238" s="9"/>
      <c r="AI8238" s="8"/>
      <c r="AJ8238" s="8"/>
      <c r="AK8238" s="9"/>
    </row>
    <row r="8239" spans="32:37" x14ac:dyDescent="0.3">
      <c r="AF8239" s="8"/>
      <c r="AG8239" s="8"/>
      <c r="AH8239" s="9"/>
      <c r="AI8239" s="8"/>
      <c r="AJ8239" s="8"/>
      <c r="AK8239" s="9"/>
    </row>
    <row r="8240" spans="32:37" x14ac:dyDescent="0.3">
      <c r="AF8240" s="8"/>
      <c r="AG8240" s="8"/>
      <c r="AH8240" s="9"/>
      <c r="AI8240" s="8"/>
      <c r="AJ8240" s="8"/>
      <c r="AK8240" s="9"/>
    </row>
    <row r="8241" spans="32:37" x14ac:dyDescent="0.3">
      <c r="AF8241" s="8"/>
      <c r="AG8241" s="8"/>
      <c r="AH8241" s="9"/>
      <c r="AI8241" s="8"/>
      <c r="AJ8241" s="8"/>
      <c r="AK8241" s="9"/>
    </row>
    <row r="8242" spans="32:37" x14ac:dyDescent="0.3">
      <c r="AF8242" s="8"/>
      <c r="AG8242" s="8"/>
      <c r="AH8242" s="9"/>
      <c r="AI8242" s="8"/>
      <c r="AJ8242" s="8"/>
      <c r="AK8242" s="9"/>
    </row>
    <row r="8243" spans="32:37" x14ac:dyDescent="0.3">
      <c r="AF8243" s="8"/>
      <c r="AG8243" s="8"/>
      <c r="AH8243" s="9"/>
      <c r="AI8243" s="8"/>
      <c r="AJ8243" s="8"/>
      <c r="AK8243" s="9"/>
    </row>
    <row r="8244" spans="32:37" x14ac:dyDescent="0.3">
      <c r="AF8244" s="8"/>
      <c r="AG8244" s="8"/>
      <c r="AH8244" s="9"/>
      <c r="AI8244" s="8"/>
      <c r="AJ8244" s="8"/>
      <c r="AK8244" s="9"/>
    </row>
    <row r="8245" spans="32:37" x14ac:dyDescent="0.3">
      <c r="AF8245" s="8"/>
      <c r="AG8245" s="8"/>
      <c r="AH8245" s="9"/>
      <c r="AI8245" s="8"/>
      <c r="AJ8245" s="8"/>
      <c r="AK8245" s="9"/>
    </row>
    <row r="8246" spans="32:37" x14ac:dyDescent="0.3">
      <c r="AF8246" s="8"/>
      <c r="AG8246" s="8"/>
      <c r="AH8246" s="9"/>
      <c r="AI8246" s="8"/>
      <c r="AJ8246" s="8"/>
      <c r="AK8246" s="9"/>
    </row>
    <row r="8247" spans="32:37" x14ac:dyDescent="0.3">
      <c r="AF8247" s="8"/>
      <c r="AG8247" s="8"/>
      <c r="AH8247" s="9"/>
      <c r="AI8247" s="8"/>
      <c r="AJ8247" s="8"/>
      <c r="AK8247" s="9"/>
    </row>
    <row r="8248" spans="32:37" x14ac:dyDescent="0.3">
      <c r="AF8248" s="8"/>
      <c r="AG8248" s="8"/>
      <c r="AH8248" s="9"/>
      <c r="AI8248" s="8"/>
      <c r="AJ8248" s="8"/>
      <c r="AK8248" s="9"/>
    </row>
    <row r="8249" spans="32:37" x14ac:dyDescent="0.3">
      <c r="AF8249" s="8"/>
      <c r="AG8249" s="8"/>
      <c r="AH8249" s="9"/>
      <c r="AI8249" s="8"/>
      <c r="AJ8249" s="8"/>
      <c r="AK8249" s="9"/>
    </row>
    <row r="8250" spans="32:37" x14ac:dyDescent="0.3">
      <c r="AF8250" s="8"/>
      <c r="AG8250" s="8"/>
      <c r="AH8250" s="9"/>
      <c r="AI8250" s="8"/>
      <c r="AJ8250" s="8"/>
      <c r="AK8250" s="9"/>
    </row>
    <row r="8251" spans="32:37" x14ac:dyDescent="0.3">
      <c r="AF8251" s="8"/>
      <c r="AG8251" s="8"/>
      <c r="AH8251" s="9"/>
      <c r="AI8251" s="8"/>
      <c r="AJ8251" s="8"/>
      <c r="AK8251" s="9"/>
    </row>
    <row r="8252" spans="32:37" x14ac:dyDescent="0.3">
      <c r="AF8252" s="8"/>
      <c r="AG8252" s="8"/>
      <c r="AH8252" s="9"/>
      <c r="AI8252" s="8"/>
      <c r="AJ8252" s="8"/>
      <c r="AK8252" s="9"/>
    </row>
    <row r="8253" spans="32:37" x14ac:dyDescent="0.3">
      <c r="AF8253" s="8"/>
      <c r="AG8253" s="8"/>
      <c r="AH8253" s="9"/>
      <c r="AI8253" s="8"/>
      <c r="AJ8253" s="8"/>
      <c r="AK8253" s="9"/>
    </row>
    <row r="8254" spans="32:37" x14ac:dyDescent="0.3">
      <c r="AF8254" s="8"/>
      <c r="AG8254" s="8"/>
      <c r="AH8254" s="9"/>
      <c r="AI8254" s="8"/>
      <c r="AJ8254" s="8"/>
      <c r="AK8254" s="9"/>
    </row>
    <row r="8255" spans="32:37" x14ac:dyDescent="0.3">
      <c r="AF8255" s="8"/>
      <c r="AG8255" s="8"/>
      <c r="AH8255" s="9"/>
      <c r="AI8255" s="8"/>
      <c r="AJ8255" s="8"/>
      <c r="AK8255" s="9"/>
    </row>
    <row r="8256" spans="32:37" x14ac:dyDescent="0.3">
      <c r="AF8256" s="8"/>
      <c r="AG8256" s="8"/>
      <c r="AH8256" s="9"/>
      <c r="AI8256" s="8"/>
      <c r="AJ8256" s="8"/>
      <c r="AK8256" s="9"/>
    </row>
    <row r="8257" spans="32:37" x14ac:dyDescent="0.3">
      <c r="AF8257" s="8"/>
      <c r="AG8257" s="8"/>
      <c r="AH8257" s="9"/>
      <c r="AI8257" s="8"/>
      <c r="AJ8257" s="8"/>
      <c r="AK8257" s="9"/>
    </row>
    <row r="8258" spans="32:37" x14ac:dyDescent="0.3">
      <c r="AF8258" s="8"/>
      <c r="AG8258" s="8"/>
      <c r="AH8258" s="9"/>
      <c r="AI8258" s="8"/>
      <c r="AJ8258" s="8"/>
      <c r="AK8258" s="9"/>
    </row>
    <row r="8259" spans="32:37" x14ac:dyDescent="0.3">
      <c r="AF8259" s="8"/>
      <c r="AG8259" s="8"/>
      <c r="AH8259" s="9"/>
      <c r="AI8259" s="8"/>
      <c r="AJ8259" s="8"/>
      <c r="AK8259" s="9"/>
    </row>
    <row r="8260" spans="32:37" x14ac:dyDescent="0.3">
      <c r="AF8260" s="8"/>
      <c r="AG8260" s="8"/>
      <c r="AH8260" s="9"/>
      <c r="AI8260" s="8"/>
      <c r="AJ8260" s="8"/>
      <c r="AK8260" s="9"/>
    </row>
    <row r="8261" spans="32:37" x14ac:dyDescent="0.3">
      <c r="AF8261" s="8"/>
      <c r="AG8261" s="8"/>
      <c r="AH8261" s="9"/>
      <c r="AI8261" s="8"/>
      <c r="AJ8261" s="8"/>
      <c r="AK8261" s="9"/>
    </row>
    <row r="8262" spans="32:37" x14ac:dyDescent="0.3">
      <c r="AF8262" s="8"/>
      <c r="AG8262" s="8"/>
      <c r="AH8262" s="9"/>
      <c r="AI8262" s="8"/>
      <c r="AJ8262" s="8"/>
      <c r="AK8262" s="9"/>
    </row>
    <row r="8263" spans="32:37" x14ac:dyDescent="0.3">
      <c r="AF8263" s="8"/>
      <c r="AG8263" s="8"/>
      <c r="AH8263" s="9"/>
      <c r="AI8263" s="8"/>
      <c r="AJ8263" s="8"/>
      <c r="AK8263" s="9"/>
    </row>
    <row r="8264" spans="32:37" x14ac:dyDescent="0.3">
      <c r="AF8264" s="8"/>
      <c r="AG8264" s="8"/>
      <c r="AH8264" s="9"/>
      <c r="AI8264" s="8"/>
      <c r="AJ8264" s="8"/>
      <c r="AK8264" s="9"/>
    </row>
    <row r="8265" spans="32:37" x14ac:dyDescent="0.3">
      <c r="AF8265" s="8"/>
      <c r="AG8265" s="8"/>
      <c r="AH8265" s="9"/>
      <c r="AI8265" s="8"/>
      <c r="AJ8265" s="8"/>
      <c r="AK8265" s="9"/>
    </row>
    <row r="8266" spans="32:37" x14ac:dyDescent="0.3">
      <c r="AF8266" s="8"/>
      <c r="AG8266" s="8"/>
      <c r="AH8266" s="9"/>
      <c r="AI8266" s="8"/>
      <c r="AJ8266" s="8"/>
      <c r="AK8266" s="9"/>
    </row>
    <row r="8267" spans="32:37" x14ac:dyDescent="0.3">
      <c r="AF8267" s="8"/>
      <c r="AG8267" s="8"/>
      <c r="AH8267" s="9"/>
      <c r="AI8267" s="8"/>
      <c r="AJ8267" s="8"/>
      <c r="AK8267" s="9"/>
    </row>
    <row r="8268" spans="32:37" x14ac:dyDescent="0.3">
      <c r="AF8268" s="8"/>
      <c r="AG8268" s="8"/>
      <c r="AH8268" s="9"/>
      <c r="AI8268" s="8"/>
      <c r="AJ8268" s="8"/>
      <c r="AK8268" s="9"/>
    </row>
    <row r="8269" spans="32:37" x14ac:dyDescent="0.3">
      <c r="AF8269" s="8"/>
      <c r="AG8269" s="8"/>
      <c r="AH8269" s="9"/>
      <c r="AI8269" s="8"/>
      <c r="AJ8269" s="8"/>
      <c r="AK8269" s="9"/>
    </row>
    <row r="8270" spans="32:37" x14ac:dyDescent="0.3">
      <c r="AF8270" s="8"/>
      <c r="AG8270" s="8"/>
      <c r="AH8270" s="9"/>
      <c r="AI8270" s="8"/>
      <c r="AJ8270" s="8"/>
      <c r="AK8270" s="9"/>
    </row>
    <row r="8271" spans="32:37" x14ac:dyDescent="0.3">
      <c r="AF8271" s="8"/>
      <c r="AG8271" s="8"/>
      <c r="AH8271" s="9"/>
      <c r="AI8271" s="8"/>
      <c r="AJ8271" s="8"/>
      <c r="AK8271" s="9"/>
    </row>
    <row r="8272" spans="32:37" x14ac:dyDescent="0.3">
      <c r="AF8272" s="8"/>
      <c r="AG8272" s="8"/>
      <c r="AH8272" s="9"/>
      <c r="AI8272" s="8"/>
      <c r="AJ8272" s="8"/>
      <c r="AK8272" s="9"/>
    </row>
    <row r="8273" spans="32:37" x14ac:dyDescent="0.3">
      <c r="AF8273" s="8"/>
      <c r="AG8273" s="8"/>
      <c r="AH8273" s="9"/>
      <c r="AI8273" s="8"/>
      <c r="AJ8273" s="8"/>
      <c r="AK8273" s="9"/>
    </row>
    <row r="8274" spans="32:37" x14ac:dyDescent="0.3">
      <c r="AF8274" s="8"/>
      <c r="AG8274" s="8"/>
      <c r="AH8274" s="9"/>
      <c r="AI8274" s="8"/>
      <c r="AJ8274" s="8"/>
      <c r="AK8274" s="9"/>
    </row>
    <row r="8275" spans="32:37" x14ac:dyDescent="0.3">
      <c r="AF8275" s="8"/>
      <c r="AG8275" s="8"/>
      <c r="AH8275" s="9"/>
      <c r="AI8275" s="8"/>
      <c r="AJ8275" s="8"/>
      <c r="AK8275" s="9"/>
    </row>
    <row r="8276" spans="32:37" x14ac:dyDescent="0.3">
      <c r="AF8276" s="8"/>
      <c r="AG8276" s="8"/>
      <c r="AH8276" s="9"/>
      <c r="AI8276" s="8"/>
      <c r="AJ8276" s="8"/>
      <c r="AK8276" s="9"/>
    </row>
    <row r="8277" spans="32:37" x14ac:dyDescent="0.3">
      <c r="AF8277" s="8"/>
      <c r="AG8277" s="8"/>
      <c r="AH8277" s="9"/>
      <c r="AI8277" s="8"/>
      <c r="AJ8277" s="8"/>
      <c r="AK8277" s="9"/>
    </row>
    <row r="8278" spans="32:37" x14ac:dyDescent="0.3">
      <c r="AF8278" s="8"/>
      <c r="AG8278" s="8"/>
      <c r="AH8278" s="9"/>
      <c r="AI8278" s="8"/>
      <c r="AJ8278" s="8"/>
      <c r="AK8278" s="9"/>
    </row>
    <row r="8279" spans="32:37" x14ac:dyDescent="0.3">
      <c r="AF8279" s="8"/>
      <c r="AG8279" s="8"/>
      <c r="AH8279" s="9"/>
      <c r="AI8279" s="8"/>
      <c r="AJ8279" s="8"/>
      <c r="AK8279" s="9"/>
    </row>
    <row r="8280" spans="32:37" x14ac:dyDescent="0.3">
      <c r="AF8280" s="8"/>
      <c r="AG8280" s="8"/>
      <c r="AH8280" s="9"/>
      <c r="AI8280" s="8"/>
      <c r="AJ8280" s="8"/>
      <c r="AK8280" s="9"/>
    </row>
    <row r="8281" spans="32:37" x14ac:dyDescent="0.3">
      <c r="AF8281" s="8"/>
      <c r="AG8281" s="8"/>
      <c r="AH8281" s="9"/>
      <c r="AI8281" s="8"/>
      <c r="AJ8281" s="8"/>
      <c r="AK8281" s="9"/>
    </row>
    <row r="8282" spans="32:37" x14ac:dyDescent="0.3">
      <c r="AF8282" s="8"/>
      <c r="AG8282" s="8"/>
      <c r="AH8282" s="9"/>
      <c r="AI8282" s="8"/>
      <c r="AJ8282" s="8"/>
      <c r="AK8282" s="9"/>
    </row>
    <row r="8283" spans="32:37" x14ac:dyDescent="0.3">
      <c r="AF8283" s="8"/>
      <c r="AG8283" s="8"/>
      <c r="AH8283" s="9"/>
      <c r="AI8283" s="8"/>
      <c r="AJ8283" s="8"/>
      <c r="AK8283" s="9"/>
    </row>
    <row r="8284" spans="32:37" x14ac:dyDescent="0.3">
      <c r="AF8284" s="8"/>
      <c r="AG8284" s="8"/>
      <c r="AH8284" s="9"/>
      <c r="AI8284" s="8"/>
      <c r="AJ8284" s="8"/>
      <c r="AK8284" s="9"/>
    </row>
    <row r="8285" spans="32:37" x14ac:dyDescent="0.3">
      <c r="AF8285" s="8"/>
      <c r="AG8285" s="8"/>
      <c r="AH8285" s="9"/>
      <c r="AI8285" s="8"/>
      <c r="AJ8285" s="8"/>
      <c r="AK8285" s="9"/>
    </row>
    <row r="8286" spans="32:37" x14ac:dyDescent="0.3">
      <c r="AF8286" s="8"/>
      <c r="AG8286" s="8"/>
      <c r="AH8286" s="9"/>
      <c r="AI8286" s="8"/>
      <c r="AJ8286" s="8"/>
      <c r="AK8286" s="9"/>
    </row>
    <row r="8287" spans="32:37" x14ac:dyDescent="0.3">
      <c r="AF8287" s="8"/>
      <c r="AG8287" s="8"/>
      <c r="AH8287" s="9"/>
      <c r="AI8287" s="8"/>
      <c r="AJ8287" s="8"/>
      <c r="AK8287" s="9"/>
    </row>
    <row r="8288" spans="32:37" x14ac:dyDescent="0.3">
      <c r="AF8288" s="8"/>
      <c r="AG8288" s="8"/>
      <c r="AH8288" s="9"/>
      <c r="AI8288" s="8"/>
      <c r="AJ8288" s="8"/>
      <c r="AK8288" s="9"/>
    </row>
    <row r="8289" spans="32:37" x14ac:dyDescent="0.3">
      <c r="AF8289" s="8"/>
      <c r="AG8289" s="8"/>
      <c r="AH8289" s="9"/>
      <c r="AI8289" s="8"/>
      <c r="AJ8289" s="8"/>
      <c r="AK8289" s="9"/>
    </row>
    <row r="8290" spans="32:37" x14ac:dyDescent="0.3">
      <c r="AF8290" s="8"/>
      <c r="AG8290" s="8"/>
      <c r="AH8290" s="9"/>
      <c r="AI8290" s="8"/>
      <c r="AJ8290" s="8"/>
      <c r="AK8290" s="9"/>
    </row>
    <row r="8291" spans="32:37" x14ac:dyDescent="0.3">
      <c r="AF8291" s="8"/>
      <c r="AG8291" s="8"/>
      <c r="AH8291" s="9"/>
      <c r="AI8291" s="8"/>
      <c r="AJ8291" s="8"/>
      <c r="AK8291" s="9"/>
    </row>
    <row r="8292" spans="32:37" x14ac:dyDescent="0.3">
      <c r="AF8292" s="8"/>
      <c r="AG8292" s="8"/>
      <c r="AH8292" s="9"/>
      <c r="AI8292" s="8"/>
      <c r="AJ8292" s="8"/>
      <c r="AK8292" s="9"/>
    </row>
    <row r="8293" spans="32:37" x14ac:dyDescent="0.3">
      <c r="AF8293" s="8"/>
      <c r="AG8293" s="8"/>
      <c r="AH8293" s="9"/>
      <c r="AI8293" s="8"/>
      <c r="AJ8293" s="8"/>
      <c r="AK8293" s="9"/>
    </row>
    <row r="8294" spans="32:37" x14ac:dyDescent="0.3">
      <c r="AF8294" s="8"/>
      <c r="AG8294" s="8"/>
      <c r="AH8294" s="9"/>
      <c r="AI8294" s="8"/>
      <c r="AJ8294" s="8"/>
      <c r="AK8294" s="9"/>
    </row>
    <row r="8295" spans="32:37" x14ac:dyDescent="0.3">
      <c r="AF8295" s="8"/>
      <c r="AG8295" s="8"/>
      <c r="AH8295" s="9"/>
      <c r="AI8295" s="8"/>
      <c r="AJ8295" s="8"/>
      <c r="AK8295" s="9"/>
    </row>
    <row r="8296" spans="32:37" x14ac:dyDescent="0.3">
      <c r="AF8296" s="8"/>
      <c r="AG8296" s="8"/>
      <c r="AH8296" s="9"/>
      <c r="AI8296" s="8"/>
      <c r="AJ8296" s="8"/>
      <c r="AK8296" s="9"/>
    </row>
    <row r="8297" spans="32:37" x14ac:dyDescent="0.3">
      <c r="AF8297" s="8"/>
      <c r="AG8297" s="8"/>
      <c r="AH8297" s="9"/>
      <c r="AI8297" s="8"/>
      <c r="AJ8297" s="8"/>
      <c r="AK8297" s="9"/>
    </row>
    <row r="8298" spans="32:37" x14ac:dyDescent="0.3">
      <c r="AF8298" s="8"/>
      <c r="AG8298" s="8"/>
      <c r="AH8298" s="9"/>
      <c r="AI8298" s="8"/>
      <c r="AJ8298" s="8"/>
      <c r="AK8298" s="9"/>
    </row>
    <row r="8299" spans="32:37" x14ac:dyDescent="0.3">
      <c r="AF8299" s="8"/>
      <c r="AG8299" s="8"/>
      <c r="AH8299" s="9"/>
      <c r="AI8299" s="8"/>
      <c r="AJ8299" s="8"/>
      <c r="AK8299" s="9"/>
    </row>
    <row r="8300" spans="32:37" x14ac:dyDescent="0.3">
      <c r="AF8300" s="8"/>
      <c r="AG8300" s="8"/>
      <c r="AH8300" s="9"/>
      <c r="AI8300" s="8"/>
      <c r="AJ8300" s="8"/>
      <c r="AK8300" s="9"/>
    </row>
    <row r="8301" spans="32:37" x14ac:dyDescent="0.3">
      <c r="AF8301" s="8"/>
      <c r="AG8301" s="8"/>
      <c r="AH8301" s="9"/>
      <c r="AI8301" s="8"/>
      <c r="AJ8301" s="8"/>
      <c r="AK8301" s="9"/>
    </row>
    <row r="8302" spans="32:37" x14ac:dyDescent="0.3">
      <c r="AF8302" s="8"/>
      <c r="AG8302" s="8"/>
      <c r="AH8302" s="9"/>
      <c r="AI8302" s="8"/>
      <c r="AJ8302" s="8"/>
      <c r="AK8302" s="9"/>
    </row>
    <row r="8303" spans="32:37" x14ac:dyDescent="0.3">
      <c r="AF8303" s="8"/>
      <c r="AG8303" s="8"/>
      <c r="AH8303" s="9"/>
      <c r="AI8303" s="8"/>
      <c r="AJ8303" s="8"/>
      <c r="AK8303" s="9"/>
    </row>
    <row r="8304" spans="32:37" x14ac:dyDescent="0.3">
      <c r="AF8304" s="8"/>
      <c r="AG8304" s="8"/>
      <c r="AH8304" s="9"/>
      <c r="AI8304" s="8"/>
      <c r="AJ8304" s="8"/>
      <c r="AK8304" s="9"/>
    </row>
    <row r="8305" spans="32:37" x14ac:dyDescent="0.3">
      <c r="AF8305" s="8"/>
      <c r="AG8305" s="8"/>
      <c r="AH8305" s="9"/>
      <c r="AI8305" s="8"/>
      <c r="AJ8305" s="8"/>
      <c r="AK8305" s="9"/>
    </row>
    <row r="8306" spans="32:37" x14ac:dyDescent="0.3">
      <c r="AF8306" s="8"/>
      <c r="AG8306" s="8"/>
      <c r="AH8306" s="9"/>
      <c r="AI8306" s="8"/>
      <c r="AJ8306" s="8"/>
      <c r="AK8306" s="9"/>
    </row>
    <row r="8307" spans="32:37" x14ac:dyDescent="0.3">
      <c r="AF8307" s="8"/>
      <c r="AG8307" s="8"/>
      <c r="AH8307" s="9"/>
      <c r="AI8307" s="8"/>
      <c r="AJ8307" s="8"/>
      <c r="AK8307" s="9"/>
    </row>
    <row r="8308" spans="32:37" x14ac:dyDescent="0.3">
      <c r="AF8308" s="8"/>
      <c r="AG8308" s="8"/>
      <c r="AH8308" s="9"/>
      <c r="AI8308" s="8"/>
      <c r="AJ8308" s="8"/>
      <c r="AK8308" s="9"/>
    </row>
    <row r="8309" spans="32:37" x14ac:dyDescent="0.3">
      <c r="AF8309" s="8"/>
      <c r="AG8309" s="8"/>
      <c r="AH8309" s="9"/>
      <c r="AI8309" s="8"/>
      <c r="AJ8309" s="8"/>
      <c r="AK8309" s="9"/>
    </row>
    <row r="8310" spans="32:37" x14ac:dyDescent="0.3">
      <c r="AF8310" s="8"/>
      <c r="AG8310" s="8"/>
      <c r="AH8310" s="9"/>
      <c r="AI8310" s="8"/>
      <c r="AJ8310" s="8"/>
      <c r="AK8310" s="9"/>
    </row>
    <row r="8311" spans="32:37" x14ac:dyDescent="0.3">
      <c r="AF8311" s="8"/>
      <c r="AG8311" s="8"/>
      <c r="AH8311" s="9"/>
      <c r="AI8311" s="8"/>
      <c r="AJ8311" s="8"/>
      <c r="AK8311" s="9"/>
    </row>
    <row r="8312" spans="32:37" x14ac:dyDescent="0.3">
      <c r="AF8312" s="8"/>
      <c r="AG8312" s="8"/>
      <c r="AH8312" s="9"/>
      <c r="AI8312" s="8"/>
      <c r="AJ8312" s="8"/>
      <c r="AK8312" s="9"/>
    </row>
    <row r="8313" spans="32:37" x14ac:dyDescent="0.3">
      <c r="AF8313" s="8"/>
      <c r="AG8313" s="8"/>
      <c r="AH8313" s="9"/>
      <c r="AI8313" s="8"/>
      <c r="AJ8313" s="8"/>
      <c r="AK8313" s="9"/>
    </row>
    <row r="8314" spans="32:37" x14ac:dyDescent="0.3">
      <c r="AF8314" s="8"/>
      <c r="AG8314" s="8"/>
      <c r="AH8314" s="9"/>
      <c r="AI8314" s="8"/>
      <c r="AJ8314" s="8"/>
      <c r="AK8314" s="9"/>
    </row>
    <row r="8315" spans="32:37" x14ac:dyDescent="0.3">
      <c r="AF8315" s="8"/>
      <c r="AG8315" s="8"/>
      <c r="AH8315" s="9"/>
      <c r="AI8315" s="8"/>
      <c r="AJ8315" s="8"/>
      <c r="AK8315" s="9"/>
    </row>
    <row r="8316" spans="32:37" x14ac:dyDescent="0.3">
      <c r="AF8316" s="8"/>
      <c r="AG8316" s="8"/>
      <c r="AH8316" s="9"/>
      <c r="AI8316" s="8"/>
      <c r="AJ8316" s="8"/>
      <c r="AK8316" s="9"/>
    </row>
    <row r="8317" spans="32:37" x14ac:dyDescent="0.3">
      <c r="AF8317" s="8"/>
      <c r="AG8317" s="8"/>
      <c r="AH8317" s="9"/>
      <c r="AI8317" s="8"/>
      <c r="AJ8317" s="8"/>
      <c r="AK8317" s="9"/>
    </row>
    <row r="8318" spans="32:37" x14ac:dyDescent="0.3">
      <c r="AF8318" s="8"/>
      <c r="AG8318" s="8"/>
      <c r="AH8318" s="9"/>
      <c r="AI8318" s="8"/>
      <c r="AJ8318" s="8"/>
      <c r="AK8318" s="9"/>
    </row>
    <row r="8319" spans="32:37" x14ac:dyDescent="0.3">
      <c r="AF8319" s="8"/>
      <c r="AG8319" s="8"/>
      <c r="AH8319" s="9"/>
      <c r="AI8319" s="8"/>
      <c r="AJ8319" s="8"/>
      <c r="AK8319" s="9"/>
    </row>
    <row r="8320" spans="32:37" x14ac:dyDescent="0.3">
      <c r="AF8320" s="8"/>
      <c r="AG8320" s="8"/>
      <c r="AH8320" s="9"/>
      <c r="AI8320" s="8"/>
      <c r="AJ8320" s="8"/>
      <c r="AK8320" s="9"/>
    </row>
    <row r="8321" spans="32:37" x14ac:dyDescent="0.3">
      <c r="AF8321" s="8"/>
      <c r="AG8321" s="8"/>
      <c r="AH8321" s="9"/>
      <c r="AI8321" s="8"/>
      <c r="AJ8321" s="8"/>
      <c r="AK8321" s="9"/>
    </row>
    <row r="8322" spans="32:37" x14ac:dyDescent="0.3">
      <c r="AF8322" s="8"/>
      <c r="AG8322" s="8"/>
      <c r="AH8322" s="9"/>
      <c r="AI8322" s="8"/>
      <c r="AJ8322" s="8"/>
      <c r="AK8322" s="9"/>
    </row>
    <row r="8323" spans="32:37" x14ac:dyDescent="0.3">
      <c r="AF8323" s="8"/>
      <c r="AG8323" s="8"/>
      <c r="AH8323" s="9"/>
      <c r="AI8323" s="8"/>
      <c r="AJ8323" s="8"/>
      <c r="AK8323" s="9"/>
    </row>
    <row r="8324" spans="32:37" x14ac:dyDescent="0.3">
      <c r="AF8324" s="8"/>
      <c r="AG8324" s="8"/>
      <c r="AH8324" s="9"/>
      <c r="AI8324" s="8"/>
      <c r="AJ8324" s="8"/>
      <c r="AK8324" s="9"/>
    </row>
    <row r="8325" spans="32:37" x14ac:dyDescent="0.3">
      <c r="AF8325" s="8"/>
      <c r="AG8325" s="8"/>
      <c r="AH8325" s="9"/>
      <c r="AI8325" s="8"/>
      <c r="AJ8325" s="8"/>
      <c r="AK8325" s="9"/>
    </row>
    <row r="8326" spans="32:37" x14ac:dyDescent="0.3">
      <c r="AF8326" s="8"/>
      <c r="AG8326" s="8"/>
      <c r="AH8326" s="9"/>
      <c r="AI8326" s="8"/>
      <c r="AJ8326" s="8"/>
      <c r="AK8326" s="9"/>
    </row>
    <row r="8327" spans="32:37" x14ac:dyDescent="0.3">
      <c r="AF8327" s="8"/>
      <c r="AG8327" s="8"/>
      <c r="AH8327" s="9"/>
      <c r="AI8327" s="8"/>
      <c r="AJ8327" s="8"/>
      <c r="AK8327" s="9"/>
    </row>
    <row r="8328" spans="32:37" x14ac:dyDescent="0.3">
      <c r="AF8328" s="8"/>
      <c r="AG8328" s="8"/>
      <c r="AH8328" s="9"/>
      <c r="AI8328" s="8"/>
      <c r="AJ8328" s="8"/>
      <c r="AK8328" s="9"/>
    </row>
    <row r="8329" spans="32:37" x14ac:dyDescent="0.3">
      <c r="AF8329" s="8"/>
      <c r="AG8329" s="8"/>
      <c r="AH8329" s="9"/>
      <c r="AI8329" s="8"/>
      <c r="AJ8329" s="8"/>
      <c r="AK8329" s="9"/>
    </row>
    <row r="8330" spans="32:37" x14ac:dyDescent="0.3">
      <c r="AF8330" s="8"/>
      <c r="AG8330" s="8"/>
      <c r="AH8330" s="9"/>
      <c r="AI8330" s="8"/>
      <c r="AJ8330" s="8"/>
      <c r="AK8330" s="9"/>
    </row>
    <row r="8331" spans="32:37" x14ac:dyDescent="0.3">
      <c r="AF8331" s="8"/>
      <c r="AG8331" s="8"/>
      <c r="AH8331" s="9"/>
      <c r="AI8331" s="8"/>
      <c r="AJ8331" s="8"/>
      <c r="AK8331" s="9"/>
    </row>
    <row r="8332" spans="32:37" x14ac:dyDescent="0.3">
      <c r="AF8332" s="8"/>
      <c r="AG8332" s="8"/>
      <c r="AH8332" s="9"/>
      <c r="AI8332" s="8"/>
      <c r="AJ8332" s="8"/>
      <c r="AK8332" s="9"/>
    </row>
    <row r="8333" spans="32:37" x14ac:dyDescent="0.3">
      <c r="AF8333" s="8"/>
      <c r="AG8333" s="8"/>
      <c r="AH8333" s="9"/>
      <c r="AI8333" s="8"/>
      <c r="AJ8333" s="8"/>
      <c r="AK8333" s="9"/>
    </row>
    <row r="8334" spans="32:37" x14ac:dyDescent="0.3">
      <c r="AF8334" s="8"/>
      <c r="AG8334" s="8"/>
      <c r="AH8334" s="9"/>
      <c r="AI8334" s="8"/>
      <c r="AJ8334" s="8"/>
      <c r="AK8334" s="9"/>
    </row>
    <row r="8335" spans="32:37" x14ac:dyDescent="0.3">
      <c r="AF8335" s="8"/>
      <c r="AG8335" s="8"/>
      <c r="AH8335" s="9"/>
      <c r="AI8335" s="8"/>
      <c r="AJ8335" s="8"/>
      <c r="AK8335" s="9"/>
    </row>
    <row r="8336" spans="32:37" x14ac:dyDescent="0.3">
      <c r="AF8336" s="8"/>
      <c r="AG8336" s="8"/>
      <c r="AH8336" s="9"/>
      <c r="AI8336" s="8"/>
      <c r="AJ8336" s="8"/>
      <c r="AK8336" s="9"/>
    </row>
    <row r="8337" spans="32:37" x14ac:dyDescent="0.3">
      <c r="AF8337" s="8"/>
      <c r="AG8337" s="8"/>
      <c r="AH8337" s="9"/>
      <c r="AI8337" s="8"/>
      <c r="AJ8337" s="8"/>
      <c r="AK8337" s="9"/>
    </row>
    <row r="8338" spans="32:37" x14ac:dyDescent="0.3">
      <c r="AF8338" s="8"/>
      <c r="AG8338" s="8"/>
      <c r="AH8338" s="9"/>
      <c r="AI8338" s="8"/>
      <c r="AJ8338" s="8"/>
      <c r="AK8338" s="9"/>
    </row>
    <row r="8339" spans="32:37" x14ac:dyDescent="0.3">
      <c r="AF8339" s="8"/>
      <c r="AG8339" s="8"/>
      <c r="AH8339" s="9"/>
      <c r="AI8339" s="8"/>
      <c r="AJ8339" s="8"/>
      <c r="AK8339" s="9"/>
    </row>
    <row r="8340" spans="32:37" x14ac:dyDescent="0.3">
      <c r="AF8340" s="8"/>
      <c r="AG8340" s="8"/>
      <c r="AH8340" s="9"/>
      <c r="AI8340" s="8"/>
      <c r="AJ8340" s="8"/>
      <c r="AK8340" s="9"/>
    </row>
    <row r="8341" spans="32:37" x14ac:dyDescent="0.3">
      <c r="AF8341" s="8"/>
      <c r="AG8341" s="8"/>
      <c r="AH8341" s="9"/>
      <c r="AI8341" s="8"/>
      <c r="AJ8341" s="8"/>
      <c r="AK8341" s="9"/>
    </row>
    <row r="8342" spans="32:37" x14ac:dyDescent="0.3">
      <c r="AF8342" s="8"/>
      <c r="AG8342" s="8"/>
      <c r="AH8342" s="9"/>
      <c r="AI8342" s="8"/>
      <c r="AJ8342" s="8"/>
      <c r="AK8342" s="9"/>
    </row>
    <row r="8343" spans="32:37" x14ac:dyDescent="0.3">
      <c r="AF8343" s="8"/>
      <c r="AG8343" s="8"/>
      <c r="AH8343" s="9"/>
      <c r="AI8343" s="8"/>
      <c r="AJ8343" s="8"/>
      <c r="AK8343" s="9"/>
    </row>
    <row r="8344" spans="32:37" x14ac:dyDescent="0.3">
      <c r="AF8344" s="8"/>
      <c r="AG8344" s="8"/>
      <c r="AH8344" s="9"/>
      <c r="AI8344" s="8"/>
      <c r="AJ8344" s="8"/>
      <c r="AK8344" s="9"/>
    </row>
    <row r="8345" spans="32:37" x14ac:dyDescent="0.3">
      <c r="AF8345" s="8"/>
      <c r="AG8345" s="8"/>
      <c r="AH8345" s="9"/>
      <c r="AI8345" s="8"/>
      <c r="AJ8345" s="8"/>
      <c r="AK8345" s="9"/>
    </row>
    <row r="8346" spans="32:37" x14ac:dyDescent="0.3">
      <c r="AF8346" s="8"/>
      <c r="AG8346" s="8"/>
      <c r="AH8346" s="9"/>
      <c r="AI8346" s="8"/>
      <c r="AJ8346" s="8"/>
      <c r="AK8346" s="9"/>
    </row>
    <row r="8347" spans="32:37" x14ac:dyDescent="0.3">
      <c r="AF8347" s="8"/>
      <c r="AG8347" s="8"/>
      <c r="AH8347" s="9"/>
      <c r="AI8347" s="8"/>
      <c r="AJ8347" s="8"/>
      <c r="AK8347" s="9"/>
    </row>
    <row r="8348" spans="32:37" x14ac:dyDescent="0.3">
      <c r="AF8348" s="8"/>
      <c r="AG8348" s="8"/>
      <c r="AH8348" s="9"/>
      <c r="AI8348" s="8"/>
      <c r="AJ8348" s="8"/>
      <c r="AK8348" s="9"/>
    </row>
    <row r="8349" spans="32:37" x14ac:dyDescent="0.3">
      <c r="AF8349" s="8"/>
      <c r="AG8349" s="8"/>
      <c r="AH8349" s="9"/>
      <c r="AI8349" s="8"/>
      <c r="AJ8349" s="8"/>
      <c r="AK8349" s="9"/>
    </row>
    <row r="8350" spans="32:37" x14ac:dyDescent="0.3">
      <c r="AF8350" s="8"/>
      <c r="AG8350" s="8"/>
      <c r="AH8350" s="9"/>
      <c r="AI8350" s="8"/>
      <c r="AJ8350" s="8"/>
      <c r="AK8350" s="9"/>
    </row>
    <row r="8351" spans="32:37" x14ac:dyDescent="0.3">
      <c r="AF8351" s="8"/>
      <c r="AG8351" s="8"/>
      <c r="AH8351" s="9"/>
      <c r="AI8351" s="8"/>
      <c r="AJ8351" s="8"/>
      <c r="AK8351" s="9"/>
    </row>
    <row r="8352" spans="32:37" x14ac:dyDescent="0.3">
      <c r="AF8352" s="8"/>
      <c r="AG8352" s="8"/>
      <c r="AH8352" s="9"/>
      <c r="AI8352" s="8"/>
      <c r="AJ8352" s="8"/>
      <c r="AK8352" s="9"/>
    </row>
    <row r="8353" spans="32:37" x14ac:dyDescent="0.3">
      <c r="AF8353" s="8"/>
      <c r="AG8353" s="8"/>
      <c r="AH8353" s="9"/>
      <c r="AI8353" s="8"/>
      <c r="AJ8353" s="8"/>
      <c r="AK8353" s="9"/>
    </row>
    <row r="8354" spans="32:37" x14ac:dyDescent="0.3">
      <c r="AF8354" s="8"/>
      <c r="AG8354" s="8"/>
      <c r="AH8354" s="9"/>
      <c r="AI8354" s="8"/>
      <c r="AJ8354" s="8"/>
      <c r="AK8354" s="9"/>
    </row>
    <row r="8355" spans="32:37" x14ac:dyDescent="0.3">
      <c r="AF8355" s="8"/>
      <c r="AG8355" s="8"/>
      <c r="AH8355" s="9"/>
      <c r="AI8355" s="8"/>
      <c r="AJ8355" s="8"/>
      <c r="AK8355" s="9"/>
    </row>
    <row r="8356" spans="32:37" x14ac:dyDescent="0.3">
      <c r="AF8356" s="8"/>
      <c r="AG8356" s="8"/>
      <c r="AH8356" s="9"/>
      <c r="AI8356" s="8"/>
      <c r="AJ8356" s="8"/>
      <c r="AK8356" s="9"/>
    </row>
    <row r="8357" spans="32:37" x14ac:dyDescent="0.3">
      <c r="AF8357" s="8"/>
      <c r="AG8357" s="8"/>
      <c r="AH8357" s="9"/>
      <c r="AI8357" s="8"/>
      <c r="AJ8357" s="8"/>
      <c r="AK8357" s="9"/>
    </row>
    <row r="8358" spans="32:37" x14ac:dyDescent="0.3">
      <c r="AF8358" s="8"/>
      <c r="AG8358" s="8"/>
      <c r="AH8358" s="9"/>
      <c r="AI8358" s="8"/>
      <c r="AJ8358" s="8"/>
      <c r="AK8358" s="9"/>
    </row>
    <row r="8359" spans="32:37" x14ac:dyDescent="0.3">
      <c r="AF8359" s="8"/>
      <c r="AG8359" s="8"/>
      <c r="AH8359" s="9"/>
      <c r="AI8359" s="8"/>
      <c r="AJ8359" s="8"/>
      <c r="AK8359" s="9"/>
    </row>
    <row r="8360" spans="32:37" x14ac:dyDescent="0.3">
      <c r="AF8360" s="8"/>
      <c r="AG8360" s="8"/>
      <c r="AH8360" s="9"/>
      <c r="AI8360" s="8"/>
      <c r="AJ8360" s="8"/>
      <c r="AK8360" s="9"/>
    </row>
    <row r="8361" spans="32:37" x14ac:dyDescent="0.3">
      <c r="AF8361" s="8"/>
      <c r="AG8361" s="8"/>
      <c r="AH8361" s="9"/>
      <c r="AI8361" s="8"/>
      <c r="AJ8361" s="8"/>
      <c r="AK8361" s="9"/>
    </row>
    <row r="8362" spans="32:37" x14ac:dyDescent="0.3">
      <c r="AF8362" s="8"/>
      <c r="AG8362" s="8"/>
      <c r="AH8362" s="9"/>
      <c r="AI8362" s="8"/>
      <c r="AJ8362" s="8"/>
      <c r="AK8362" s="9"/>
    </row>
    <row r="8363" spans="32:37" x14ac:dyDescent="0.3">
      <c r="AF8363" s="8"/>
      <c r="AG8363" s="8"/>
      <c r="AH8363" s="9"/>
      <c r="AI8363" s="8"/>
      <c r="AJ8363" s="8"/>
      <c r="AK8363" s="9"/>
    </row>
    <row r="8364" spans="32:37" x14ac:dyDescent="0.3">
      <c r="AF8364" s="8"/>
      <c r="AG8364" s="8"/>
      <c r="AH8364" s="9"/>
      <c r="AI8364" s="8"/>
      <c r="AJ8364" s="8"/>
      <c r="AK8364" s="9"/>
    </row>
    <row r="8365" spans="32:37" x14ac:dyDescent="0.3">
      <c r="AF8365" s="8"/>
      <c r="AG8365" s="8"/>
      <c r="AH8365" s="9"/>
      <c r="AI8365" s="8"/>
      <c r="AJ8365" s="8"/>
      <c r="AK8365" s="9"/>
    </row>
    <row r="8366" spans="32:37" x14ac:dyDescent="0.3">
      <c r="AF8366" s="8"/>
      <c r="AG8366" s="8"/>
      <c r="AH8366" s="9"/>
      <c r="AI8366" s="8"/>
      <c r="AJ8366" s="8"/>
      <c r="AK8366" s="9"/>
    </row>
    <row r="8367" spans="32:37" x14ac:dyDescent="0.3">
      <c r="AF8367" s="8"/>
      <c r="AG8367" s="8"/>
      <c r="AH8367" s="9"/>
      <c r="AI8367" s="8"/>
      <c r="AJ8367" s="8"/>
      <c r="AK8367" s="9"/>
    </row>
    <row r="8368" spans="32:37" x14ac:dyDescent="0.3">
      <c r="AF8368" s="8"/>
      <c r="AG8368" s="8"/>
      <c r="AH8368" s="9"/>
      <c r="AI8368" s="8"/>
      <c r="AJ8368" s="8"/>
      <c r="AK8368" s="9"/>
    </row>
    <row r="8369" spans="32:37" x14ac:dyDescent="0.3">
      <c r="AF8369" s="8"/>
      <c r="AG8369" s="8"/>
      <c r="AH8369" s="9"/>
      <c r="AI8369" s="8"/>
      <c r="AJ8369" s="8"/>
      <c r="AK8369" s="9"/>
    </row>
    <row r="8370" spans="32:37" x14ac:dyDescent="0.3">
      <c r="AF8370" s="8"/>
      <c r="AG8370" s="8"/>
      <c r="AH8370" s="9"/>
      <c r="AI8370" s="8"/>
      <c r="AJ8370" s="8"/>
      <c r="AK8370" s="9"/>
    </row>
    <row r="8371" spans="32:37" x14ac:dyDescent="0.3">
      <c r="AF8371" s="8"/>
      <c r="AG8371" s="8"/>
      <c r="AH8371" s="9"/>
      <c r="AI8371" s="8"/>
      <c r="AJ8371" s="8"/>
      <c r="AK8371" s="9"/>
    </row>
    <row r="8372" spans="32:37" x14ac:dyDescent="0.3">
      <c r="AF8372" s="8"/>
      <c r="AG8372" s="8"/>
      <c r="AH8372" s="9"/>
      <c r="AI8372" s="8"/>
      <c r="AJ8372" s="8"/>
      <c r="AK8372" s="9"/>
    </row>
    <row r="8373" spans="32:37" x14ac:dyDescent="0.3">
      <c r="AF8373" s="8"/>
      <c r="AG8373" s="8"/>
      <c r="AH8373" s="9"/>
      <c r="AI8373" s="8"/>
      <c r="AJ8373" s="8"/>
      <c r="AK8373" s="9"/>
    </row>
    <row r="8374" spans="32:37" x14ac:dyDescent="0.3">
      <c r="AF8374" s="8"/>
      <c r="AG8374" s="8"/>
      <c r="AH8374" s="9"/>
      <c r="AI8374" s="8"/>
      <c r="AJ8374" s="8"/>
      <c r="AK8374" s="9"/>
    </row>
    <row r="8375" spans="32:37" x14ac:dyDescent="0.3">
      <c r="AF8375" s="8"/>
      <c r="AG8375" s="8"/>
      <c r="AH8375" s="9"/>
      <c r="AI8375" s="8"/>
      <c r="AJ8375" s="8"/>
      <c r="AK8375" s="9"/>
    </row>
    <row r="8376" spans="32:37" x14ac:dyDescent="0.3">
      <c r="AF8376" s="8"/>
      <c r="AG8376" s="8"/>
      <c r="AH8376" s="9"/>
      <c r="AI8376" s="8"/>
      <c r="AJ8376" s="8"/>
      <c r="AK8376" s="9"/>
    </row>
    <row r="8377" spans="32:37" x14ac:dyDescent="0.3">
      <c r="AF8377" s="8"/>
      <c r="AG8377" s="8"/>
      <c r="AH8377" s="9"/>
      <c r="AI8377" s="8"/>
      <c r="AJ8377" s="8"/>
      <c r="AK8377" s="9"/>
    </row>
    <row r="8378" spans="32:37" x14ac:dyDescent="0.3">
      <c r="AF8378" s="8"/>
      <c r="AG8378" s="8"/>
      <c r="AH8378" s="9"/>
      <c r="AI8378" s="8"/>
      <c r="AJ8378" s="8"/>
      <c r="AK8378" s="9"/>
    </row>
    <row r="8379" spans="32:37" x14ac:dyDescent="0.3">
      <c r="AF8379" s="8"/>
      <c r="AG8379" s="8"/>
      <c r="AH8379" s="9"/>
      <c r="AI8379" s="8"/>
      <c r="AJ8379" s="8"/>
      <c r="AK8379" s="9"/>
    </row>
    <row r="8380" spans="32:37" x14ac:dyDescent="0.3">
      <c r="AF8380" s="8"/>
      <c r="AG8380" s="8"/>
      <c r="AH8380" s="9"/>
      <c r="AI8380" s="8"/>
      <c r="AJ8380" s="8"/>
      <c r="AK8380" s="9"/>
    </row>
    <row r="8381" spans="32:37" x14ac:dyDescent="0.3">
      <c r="AF8381" s="8"/>
      <c r="AG8381" s="8"/>
      <c r="AH8381" s="9"/>
      <c r="AI8381" s="8"/>
      <c r="AJ8381" s="8"/>
      <c r="AK8381" s="9"/>
    </row>
    <row r="8382" spans="32:37" x14ac:dyDescent="0.3">
      <c r="AF8382" s="8"/>
      <c r="AG8382" s="8"/>
      <c r="AH8382" s="9"/>
      <c r="AI8382" s="8"/>
      <c r="AJ8382" s="8"/>
      <c r="AK8382" s="9"/>
    </row>
    <row r="8383" spans="32:37" x14ac:dyDescent="0.3">
      <c r="AF8383" s="8"/>
      <c r="AG8383" s="8"/>
      <c r="AH8383" s="9"/>
      <c r="AI8383" s="8"/>
      <c r="AJ8383" s="8"/>
      <c r="AK8383" s="9"/>
    </row>
    <row r="8384" spans="32:37" x14ac:dyDescent="0.3">
      <c r="AF8384" s="8"/>
      <c r="AG8384" s="8"/>
      <c r="AH8384" s="9"/>
      <c r="AI8384" s="8"/>
      <c r="AJ8384" s="8"/>
      <c r="AK8384" s="9"/>
    </row>
    <row r="8385" spans="32:37" x14ac:dyDescent="0.3">
      <c r="AF8385" s="8"/>
      <c r="AG8385" s="8"/>
      <c r="AH8385" s="9"/>
      <c r="AI8385" s="8"/>
      <c r="AJ8385" s="8"/>
      <c r="AK8385" s="9"/>
    </row>
    <row r="8386" spans="32:37" x14ac:dyDescent="0.3">
      <c r="AF8386" s="8"/>
      <c r="AG8386" s="8"/>
      <c r="AH8386" s="9"/>
      <c r="AI8386" s="8"/>
      <c r="AJ8386" s="8"/>
      <c r="AK8386" s="9"/>
    </row>
    <row r="8387" spans="32:37" x14ac:dyDescent="0.3">
      <c r="AF8387" s="8"/>
      <c r="AG8387" s="8"/>
      <c r="AH8387" s="9"/>
      <c r="AI8387" s="8"/>
      <c r="AJ8387" s="8"/>
      <c r="AK8387" s="9"/>
    </row>
    <row r="8388" spans="32:37" x14ac:dyDescent="0.3">
      <c r="AF8388" s="8"/>
      <c r="AG8388" s="8"/>
      <c r="AH8388" s="9"/>
      <c r="AI8388" s="8"/>
      <c r="AJ8388" s="8"/>
      <c r="AK8388" s="9"/>
    </row>
    <row r="8389" spans="32:37" x14ac:dyDescent="0.3">
      <c r="AF8389" s="8"/>
      <c r="AG8389" s="8"/>
      <c r="AH8389" s="9"/>
      <c r="AI8389" s="8"/>
      <c r="AJ8389" s="8"/>
      <c r="AK8389" s="9"/>
    </row>
    <row r="8390" spans="32:37" x14ac:dyDescent="0.3">
      <c r="AF8390" s="8"/>
      <c r="AG8390" s="8"/>
      <c r="AH8390" s="9"/>
      <c r="AI8390" s="8"/>
      <c r="AJ8390" s="8"/>
      <c r="AK8390" s="9"/>
    </row>
    <row r="8391" spans="32:37" x14ac:dyDescent="0.3">
      <c r="AF8391" s="8"/>
      <c r="AG8391" s="8"/>
      <c r="AH8391" s="9"/>
      <c r="AI8391" s="8"/>
      <c r="AJ8391" s="8"/>
      <c r="AK8391" s="9"/>
    </row>
    <row r="8392" spans="32:37" x14ac:dyDescent="0.3">
      <c r="AF8392" s="8"/>
      <c r="AG8392" s="8"/>
      <c r="AH8392" s="9"/>
      <c r="AI8392" s="8"/>
      <c r="AJ8392" s="8"/>
      <c r="AK8392" s="9"/>
    </row>
    <row r="8393" spans="32:37" x14ac:dyDescent="0.3">
      <c r="AF8393" s="8"/>
      <c r="AG8393" s="8"/>
      <c r="AH8393" s="9"/>
      <c r="AI8393" s="8"/>
      <c r="AJ8393" s="8"/>
      <c r="AK8393" s="9"/>
    </row>
    <row r="8394" spans="32:37" x14ac:dyDescent="0.3">
      <c r="AF8394" s="8"/>
      <c r="AG8394" s="8"/>
      <c r="AH8394" s="9"/>
      <c r="AI8394" s="8"/>
      <c r="AJ8394" s="8"/>
      <c r="AK8394" s="9"/>
    </row>
    <row r="8395" spans="32:37" x14ac:dyDescent="0.3">
      <c r="AF8395" s="8"/>
      <c r="AG8395" s="8"/>
      <c r="AH8395" s="9"/>
      <c r="AI8395" s="8"/>
      <c r="AJ8395" s="8"/>
      <c r="AK8395" s="9"/>
    </row>
    <row r="8396" spans="32:37" x14ac:dyDescent="0.3">
      <c r="AF8396" s="8"/>
      <c r="AG8396" s="8"/>
      <c r="AH8396" s="9"/>
      <c r="AI8396" s="8"/>
      <c r="AJ8396" s="8"/>
      <c r="AK8396" s="9"/>
    </row>
    <row r="8397" spans="32:37" x14ac:dyDescent="0.3">
      <c r="AF8397" s="8"/>
      <c r="AG8397" s="8"/>
      <c r="AH8397" s="9"/>
      <c r="AI8397" s="8"/>
      <c r="AJ8397" s="8"/>
      <c r="AK8397" s="9"/>
    </row>
    <row r="8398" spans="32:37" x14ac:dyDescent="0.3">
      <c r="AF8398" s="8"/>
      <c r="AG8398" s="8"/>
      <c r="AH8398" s="9"/>
      <c r="AI8398" s="8"/>
      <c r="AJ8398" s="8"/>
      <c r="AK8398" s="9"/>
    </row>
    <row r="8399" spans="32:37" x14ac:dyDescent="0.3">
      <c r="AF8399" s="8"/>
      <c r="AG8399" s="8"/>
      <c r="AH8399" s="9"/>
      <c r="AI8399" s="8"/>
      <c r="AJ8399" s="8"/>
      <c r="AK8399" s="9"/>
    </row>
    <row r="8400" spans="32:37" x14ac:dyDescent="0.3">
      <c r="AF8400" s="8"/>
      <c r="AG8400" s="8"/>
      <c r="AH8400" s="9"/>
      <c r="AI8400" s="8"/>
      <c r="AJ8400" s="8"/>
      <c r="AK8400" s="9"/>
    </row>
    <row r="8401" spans="32:37" x14ac:dyDescent="0.3">
      <c r="AF8401" s="8"/>
      <c r="AG8401" s="8"/>
      <c r="AH8401" s="9"/>
      <c r="AI8401" s="8"/>
      <c r="AJ8401" s="8"/>
      <c r="AK8401" s="9"/>
    </row>
    <row r="8402" spans="32:37" x14ac:dyDescent="0.3">
      <c r="AF8402" s="8"/>
      <c r="AG8402" s="8"/>
      <c r="AH8402" s="9"/>
      <c r="AI8402" s="8"/>
      <c r="AJ8402" s="8"/>
      <c r="AK8402" s="9"/>
    </row>
    <row r="8403" spans="32:37" x14ac:dyDescent="0.3">
      <c r="AF8403" s="8"/>
      <c r="AG8403" s="8"/>
      <c r="AH8403" s="9"/>
      <c r="AI8403" s="8"/>
      <c r="AJ8403" s="8"/>
      <c r="AK8403" s="9"/>
    </row>
    <row r="8404" spans="32:37" x14ac:dyDescent="0.3">
      <c r="AF8404" s="8"/>
      <c r="AG8404" s="8"/>
      <c r="AH8404" s="9"/>
      <c r="AI8404" s="8"/>
      <c r="AJ8404" s="8"/>
      <c r="AK8404" s="9"/>
    </row>
    <row r="8405" spans="32:37" x14ac:dyDescent="0.3">
      <c r="AF8405" s="8"/>
      <c r="AG8405" s="8"/>
      <c r="AH8405" s="9"/>
      <c r="AI8405" s="8"/>
      <c r="AJ8405" s="8"/>
      <c r="AK8405" s="9"/>
    </row>
    <row r="8406" spans="32:37" x14ac:dyDescent="0.3">
      <c r="AF8406" s="8"/>
      <c r="AG8406" s="8"/>
      <c r="AH8406" s="9"/>
      <c r="AI8406" s="8"/>
      <c r="AJ8406" s="8"/>
      <c r="AK8406" s="9"/>
    </row>
    <row r="8407" spans="32:37" x14ac:dyDescent="0.3">
      <c r="AF8407" s="8"/>
      <c r="AG8407" s="8"/>
      <c r="AH8407" s="9"/>
      <c r="AI8407" s="8"/>
      <c r="AJ8407" s="8"/>
      <c r="AK8407" s="9"/>
    </row>
    <row r="8408" spans="32:37" x14ac:dyDescent="0.3">
      <c r="AF8408" s="8"/>
      <c r="AG8408" s="8"/>
      <c r="AH8408" s="9"/>
      <c r="AI8408" s="8"/>
      <c r="AJ8408" s="8"/>
      <c r="AK8408" s="9"/>
    </row>
    <row r="8409" spans="32:37" x14ac:dyDescent="0.3">
      <c r="AF8409" s="8"/>
      <c r="AG8409" s="8"/>
      <c r="AH8409" s="9"/>
      <c r="AI8409" s="8"/>
      <c r="AJ8409" s="8"/>
      <c r="AK8409" s="9"/>
    </row>
    <row r="8410" spans="32:37" x14ac:dyDescent="0.3">
      <c r="AF8410" s="8"/>
      <c r="AG8410" s="8"/>
      <c r="AH8410" s="9"/>
      <c r="AI8410" s="8"/>
      <c r="AJ8410" s="8"/>
      <c r="AK8410" s="9"/>
    </row>
    <row r="8411" spans="32:37" x14ac:dyDescent="0.3">
      <c r="AF8411" s="8"/>
      <c r="AG8411" s="8"/>
      <c r="AH8411" s="9"/>
      <c r="AI8411" s="8"/>
      <c r="AJ8411" s="8"/>
      <c r="AK8411" s="9"/>
    </row>
    <row r="8412" spans="32:37" x14ac:dyDescent="0.3">
      <c r="AF8412" s="8"/>
      <c r="AG8412" s="8"/>
      <c r="AH8412" s="9"/>
      <c r="AI8412" s="8"/>
      <c r="AJ8412" s="8"/>
      <c r="AK8412" s="9"/>
    </row>
    <row r="8413" spans="32:37" x14ac:dyDescent="0.3">
      <c r="AF8413" s="8"/>
      <c r="AG8413" s="8"/>
      <c r="AH8413" s="9"/>
      <c r="AI8413" s="8"/>
      <c r="AJ8413" s="8"/>
      <c r="AK8413" s="9"/>
    </row>
    <row r="8414" spans="32:37" x14ac:dyDescent="0.3">
      <c r="AF8414" s="8"/>
      <c r="AG8414" s="8"/>
      <c r="AH8414" s="9"/>
      <c r="AI8414" s="8"/>
      <c r="AJ8414" s="8"/>
      <c r="AK8414" s="9"/>
    </row>
    <row r="8415" spans="32:37" x14ac:dyDescent="0.3">
      <c r="AF8415" s="8"/>
      <c r="AG8415" s="8"/>
      <c r="AH8415" s="9"/>
      <c r="AI8415" s="8"/>
      <c r="AJ8415" s="8"/>
      <c r="AK8415" s="9"/>
    </row>
    <row r="8416" spans="32:37" x14ac:dyDescent="0.3">
      <c r="AF8416" s="8"/>
      <c r="AG8416" s="8"/>
      <c r="AH8416" s="9"/>
      <c r="AI8416" s="8"/>
      <c r="AJ8416" s="8"/>
      <c r="AK8416" s="9"/>
    </row>
    <row r="8417" spans="32:37" x14ac:dyDescent="0.3">
      <c r="AF8417" s="8"/>
      <c r="AG8417" s="8"/>
      <c r="AH8417" s="9"/>
      <c r="AI8417" s="8"/>
      <c r="AJ8417" s="8"/>
      <c r="AK8417" s="9"/>
    </row>
    <row r="8418" spans="32:37" x14ac:dyDescent="0.3">
      <c r="AF8418" s="8"/>
      <c r="AG8418" s="8"/>
      <c r="AH8418" s="9"/>
      <c r="AI8418" s="8"/>
      <c r="AJ8418" s="8"/>
      <c r="AK8418" s="9"/>
    </row>
    <row r="8419" spans="32:37" x14ac:dyDescent="0.3">
      <c r="AF8419" s="8"/>
      <c r="AG8419" s="8"/>
      <c r="AH8419" s="9"/>
      <c r="AI8419" s="8"/>
      <c r="AJ8419" s="8"/>
      <c r="AK8419" s="9"/>
    </row>
    <row r="8420" spans="32:37" x14ac:dyDescent="0.3">
      <c r="AF8420" s="8"/>
      <c r="AG8420" s="8"/>
      <c r="AH8420" s="9"/>
      <c r="AI8420" s="8"/>
      <c r="AJ8420" s="8"/>
      <c r="AK8420" s="9"/>
    </row>
    <row r="8421" spans="32:37" x14ac:dyDescent="0.3">
      <c r="AF8421" s="8"/>
      <c r="AG8421" s="8"/>
      <c r="AH8421" s="9"/>
      <c r="AI8421" s="8"/>
      <c r="AJ8421" s="8"/>
      <c r="AK8421" s="9"/>
    </row>
    <row r="8422" spans="32:37" x14ac:dyDescent="0.3">
      <c r="AF8422" s="8"/>
      <c r="AG8422" s="8"/>
      <c r="AH8422" s="9"/>
      <c r="AI8422" s="8"/>
      <c r="AJ8422" s="8"/>
      <c r="AK8422" s="9"/>
    </row>
    <row r="8423" spans="32:37" x14ac:dyDescent="0.3">
      <c r="AF8423" s="8"/>
      <c r="AG8423" s="8"/>
      <c r="AH8423" s="9"/>
      <c r="AI8423" s="8"/>
      <c r="AJ8423" s="8"/>
      <c r="AK8423" s="9"/>
    </row>
    <row r="8424" spans="32:37" x14ac:dyDescent="0.3">
      <c r="AF8424" s="8"/>
      <c r="AG8424" s="8"/>
      <c r="AH8424" s="9"/>
      <c r="AI8424" s="8"/>
      <c r="AJ8424" s="8"/>
      <c r="AK8424" s="9"/>
    </row>
    <row r="8425" spans="32:37" x14ac:dyDescent="0.3">
      <c r="AF8425" s="8"/>
      <c r="AG8425" s="8"/>
      <c r="AH8425" s="9"/>
      <c r="AI8425" s="8"/>
      <c r="AJ8425" s="8"/>
      <c r="AK8425" s="9"/>
    </row>
    <row r="8426" spans="32:37" x14ac:dyDescent="0.3">
      <c r="AF8426" s="8"/>
      <c r="AG8426" s="8"/>
      <c r="AH8426" s="9"/>
      <c r="AI8426" s="8"/>
      <c r="AJ8426" s="8"/>
      <c r="AK8426" s="9"/>
    </row>
    <row r="8427" spans="32:37" x14ac:dyDescent="0.3">
      <c r="AF8427" s="8"/>
      <c r="AG8427" s="8"/>
      <c r="AH8427" s="9"/>
      <c r="AI8427" s="8"/>
      <c r="AJ8427" s="8"/>
      <c r="AK8427" s="9"/>
    </row>
    <row r="8428" spans="32:37" x14ac:dyDescent="0.3">
      <c r="AF8428" s="8"/>
      <c r="AG8428" s="8"/>
      <c r="AH8428" s="9"/>
      <c r="AI8428" s="8"/>
      <c r="AJ8428" s="8"/>
      <c r="AK8428" s="9"/>
    </row>
    <row r="8429" spans="32:37" x14ac:dyDescent="0.3">
      <c r="AF8429" s="8"/>
      <c r="AG8429" s="8"/>
      <c r="AH8429" s="9"/>
      <c r="AI8429" s="8"/>
      <c r="AJ8429" s="8"/>
      <c r="AK8429" s="9"/>
    </row>
    <row r="8430" spans="32:37" x14ac:dyDescent="0.3">
      <c r="AF8430" s="8"/>
      <c r="AG8430" s="8"/>
      <c r="AH8430" s="9"/>
      <c r="AI8430" s="8"/>
      <c r="AJ8430" s="8"/>
      <c r="AK8430" s="9"/>
    </row>
    <row r="8431" spans="32:37" x14ac:dyDescent="0.3">
      <c r="AF8431" s="8"/>
      <c r="AG8431" s="8"/>
      <c r="AH8431" s="9"/>
      <c r="AI8431" s="8"/>
      <c r="AJ8431" s="8"/>
      <c r="AK8431" s="9"/>
    </row>
    <row r="8432" spans="32:37" x14ac:dyDescent="0.3">
      <c r="AF8432" s="8"/>
      <c r="AG8432" s="8"/>
      <c r="AH8432" s="9"/>
      <c r="AI8432" s="8"/>
      <c r="AJ8432" s="8"/>
      <c r="AK8432" s="9"/>
    </row>
    <row r="8433" spans="32:37" x14ac:dyDescent="0.3">
      <c r="AF8433" s="8"/>
      <c r="AG8433" s="8"/>
      <c r="AH8433" s="9"/>
      <c r="AI8433" s="8"/>
      <c r="AJ8433" s="8"/>
      <c r="AK8433" s="9"/>
    </row>
    <row r="8434" spans="32:37" x14ac:dyDescent="0.3">
      <c r="AF8434" s="8"/>
      <c r="AG8434" s="8"/>
      <c r="AH8434" s="9"/>
      <c r="AI8434" s="8"/>
      <c r="AJ8434" s="8"/>
      <c r="AK8434" s="9"/>
    </row>
    <row r="8435" spans="32:37" x14ac:dyDescent="0.3">
      <c r="AF8435" s="8"/>
      <c r="AG8435" s="8"/>
      <c r="AH8435" s="9"/>
      <c r="AI8435" s="8"/>
      <c r="AJ8435" s="8"/>
      <c r="AK8435" s="9"/>
    </row>
    <row r="8436" spans="32:37" x14ac:dyDescent="0.3">
      <c r="AF8436" s="8"/>
      <c r="AG8436" s="8"/>
      <c r="AH8436" s="9"/>
      <c r="AI8436" s="8"/>
      <c r="AJ8436" s="8"/>
      <c r="AK8436" s="9"/>
    </row>
    <row r="8437" spans="32:37" x14ac:dyDescent="0.3">
      <c r="AF8437" s="8"/>
      <c r="AG8437" s="8"/>
      <c r="AH8437" s="9"/>
      <c r="AI8437" s="8"/>
      <c r="AJ8437" s="8"/>
      <c r="AK8437" s="9"/>
    </row>
    <row r="8438" spans="32:37" x14ac:dyDescent="0.3">
      <c r="AF8438" s="8"/>
      <c r="AG8438" s="8"/>
      <c r="AH8438" s="9"/>
      <c r="AI8438" s="8"/>
      <c r="AJ8438" s="8"/>
      <c r="AK8438" s="9"/>
    </row>
    <row r="8439" spans="32:37" x14ac:dyDescent="0.3">
      <c r="AF8439" s="8"/>
      <c r="AG8439" s="8"/>
      <c r="AH8439" s="9"/>
      <c r="AI8439" s="8"/>
      <c r="AJ8439" s="8"/>
      <c r="AK8439" s="9"/>
    </row>
    <row r="8440" spans="32:37" x14ac:dyDescent="0.3">
      <c r="AF8440" s="8"/>
      <c r="AG8440" s="8"/>
      <c r="AH8440" s="9"/>
      <c r="AI8440" s="8"/>
      <c r="AJ8440" s="8"/>
      <c r="AK8440" s="9"/>
    </row>
    <row r="8441" spans="32:37" x14ac:dyDescent="0.3">
      <c r="AF8441" s="8"/>
      <c r="AG8441" s="8"/>
      <c r="AH8441" s="9"/>
      <c r="AI8441" s="8"/>
      <c r="AJ8441" s="8"/>
      <c r="AK8441" s="9"/>
    </row>
    <row r="8442" spans="32:37" x14ac:dyDescent="0.3">
      <c r="AF8442" s="8"/>
      <c r="AG8442" s="8"/>
      <c r="AH8442" s="9"/>
      <c r="AI8442" s="8"/>
      <c r="AJ8442" s="8"/>
      <c r="AK8442" s="9"/>
    </row>
    <row r="8443" spans="32:37" x14ac:dyDescent="0.3">
      <c r="AF8443" s="8"/>
      <c r="AG8443" s="8"/>
      <c r="AH8443" s="9"/>
      <c r="AI8443" s="8"/>
      <c r="AJ8443" s="8"/>
      <c r="AK8443" s="9"/>
    </row>
    <row r="8444" spans="32:37" x14ac:dyDescent="0.3">
      <c r="AF8444" s="8"/>
      <c r="AG8444" s="8"/>
      <c r="AH8444" s="9"/>
      <c r="AI8444" s="8"/>
      <c r="AJ8444" s="8"/>
      <c r="AK8444" s="9"/>
    </row>
    <row r="8445" spans="32:37" x14ac:dyDescent="0.3">
      <c r="AF8445" s="8"/>
      <c r="AG8445" s="8"/>
      <c r="AH8445" s="9"/>
      <c r="AI8445" s="8"/>
      <c r="AJ8445" s="8"/>
      <c r="AK8445" s="9"/>
    </row>
    <row r="8446" spans="32:37" x14ac:dyDescent="0.3">
      <c r="AF8446" s="8"/>
      <c r="AG8446" s="8"/>
      <c r="AH8446" s="9"/>
      <c r="AI8446" s="8"/>
      <c r="AJ8446" s="8"/>
      <c r="AK8446" s="9"/>
    </row>
    <row r="8447" spans="32:37" x14ac:dyDescent="0.3">
      <c r="AF8447" s="8"/>
      <c r="AG8447" s="8"/>
      <c r="AH8447" s="9"/>
      <c r="AI8447" s="8"/>
      <c r="AJ8447" s="8"/>
      <c r="AK8447" s="9"/>
    </row>
    <row r="8448" spans="32:37" x14ac:dyDescent="0.3">
      <c r="AF8448" s="8"/>
      <c r="AG8448" s="8"/>
      <c r="AH8448" s="9"/>
      <c r="AI8448" s="8"/>
      <c r="AJ8448" s="8"/>
      <c r="AK8448" s="9"/>
    </row>
    <row r="8449" spans="32:37" x14ac:dyDescent="0.3">
      <c r="AF8449" s="8"/>
      <c r="AG8449" s="8"/>
      <c r="AH8449" s="9"/>
      <c r="AI8449" s="8"/>
      <c r="AJ8449" s="8"/>
      <c r="AK8449" s="9"/>
    </row>
    <row r="8450" spans="32:37" x14ac:dyDescent="0.3">
      <c r="AF8450" s="8"/>
      <c r="AG8450" s="8"/>
      <c r="AH8450" s="9"/>
      <c r="AI8450" s="8"/>
      <c r="AJ8450" s="8"/>
      <c r="AK8450" s="9"/>
    </row>
    <row r="8451" spans="32:37" x14ac:dyDescent="0.3">
      <c r="AF8451" s="8"/>
      <c r="AG8451" s="8"/>
      <c r="AH8451" s="9"/>
      <c r="AI8451" s="8"/>
      <c r="AJ8451" s="8"/>
      <c r="AK8451" s="9"/>
    </row>
    <row r="8452" spans="32:37" x14ac:dyDescent="0.3">
      <c r="AF8452" s="8"/>
      <c r="AG8452" s="8"/>
      <c r="AH8452" s="9"/>
      <c r="AI8452" s="8"/>
      <c r="AJ8452" s="8"/>
      <c r="AK8452" s="9"/>
    </row>
    <row r="8453" spans="32:37" x14ac:dyDescent="0.3">
      <c r="AF8453" s="8"/>
      <c r="AG8453" s="8"/>
      <c r="AH8453" s="9"/>
      <c r="AI8453" s="8"/>
      <c r="AJ8453" s="8"/>
      <c r="AK8453" s="9"/>
    </row>
    <row r="8454" spans="32:37" x14ac:dyDescent="0.3">
      <c r="AF8454" s="8"/>
      <c r="AG8454" s="8"/>
      <c r="AH8454" s="9"/>
      <c r="AI8454" s="8"/>
      <c r="AJ8454" s="8"/>
      <c r="AK8454" s="9"/>
    </row>
    <row r="8455" spans="32:37" x14ac:dyDescent="0.3">
      <c r="AF8455" s="8"/>
      <c r="AG8455" s="8"/>
      <c r="AH8455" s="9"/>
      <c r="AI8455" s="8"/>
      <c r="AJ8455" s="8"/>
      <c r="AK8455" s="9"/>
    </row>
    <row r="8456" spans="32:37" x14ac:dyDescent="0.3">
      <c r="AF8456" s="8"/>
      <c r="AG8456" s="8"/>
      <c r="AH8456" s="9"/>
      <c r="AI8456" s="8"/>
      <c r="AJ8456" s="8"/>
      <c r="AK8456" s="9"/>
    </row>
    <row r="8457" spans="32:37" x14ac:dyDescent="0.3">
      <c r="AF8457" s="8"/>
      <c r="AG8457" s="8"/>
      <c r="AH8457" s="9"/>
      <c r="AI8457" s="8"/>
      <c r="AJ8457" s="8"/>
      <c r="AK8457" s="9"/>
    </row>
    <row r="8458" spans="32:37" x14ac:dyDescent="0.3">
      <c r="AF8458" s="8"/>
      <c r="AG8458" s="8"/>
      <c r="AH8458" s="9"/>
      <c r="AI8458" s="8"/>
      <c r="AJ8458" s="8"/>
      <c r="AK8458" s="9"/>
    </row>
    <row r="8459" spans="32:37" x14ac:dyDescent="0.3">
      <c r="AF8459" s="8"/>
      <c r="AG8459" s="8"/>
      <c r="AH8459" s="9"/>
      <c r="AI8459" s="8"/>
      <c r="AJ8459" s="8"/>
      <c r="AK8459" s="9"/>
    </row>
    <row r="8460" spans="32:37" x14ac:dyDescent="0.3">
      <c r="AF8460" s="8"/>
      <c r="AG8460" s="8"/>
      <c r="AH8460" s="9"/>
      <c r="AI8460" s="8"/>
      <c r="AJ8460" s="8"/>
      <c r="AK8460" s="9"/>
    </row>
    <row r="8461" spans="32:37" x14ac:dyDescent="0.3">
      <c r="AF8461" s="8"/>
      <c r="AG8461" s="8"/>
      <c r="AH8461" s="9"/>
      <c r="AI8461" s="8"/>
      <c r="AJ8461" s="8"/>
      <c r="AK8461" s="9"/>
    </row>
    <row r="8462" spans="32:37" x14ac:dyDescent="0.3">
      <c r="AF8462" s="8"/>
      <c r="AG8462" s="8"/>
      <c r="AH8462" s="9"/>
      <c r="AI8462" s="8"/>
      <c r="AJ8462" s="8"/>
      <c r="AK8462" s="9"/>
    </row>
    <row r="8463" spans="32:37" x14ac:dyDescent="0.3">
      <c r="AF8463" s="8"/>
      <c r="AG8463" s="8"/>
      <c r="AH8463" s="9"/>
      <c r="AI8463" s="8"/>
      <c r="AJ8463" s="8"/>
      <c r="AK8463" s="9"/>
    </row>
    <row r="8464" spans="32:37" x14ac:dyDescent="0.3">
      <c r="AF8464" s="8"/>
      <c r="AG8464" s="8"/>
      <c r="AH8464" s="9"/>
      <c r="AI8464" s="8"/>
      <c r="AJ8464" s="8"/>
      <c r="AK8464" s="9"/>
    </row>
    <row r="8465" spans="32:37" x14ac:dyDescent="0.3">
      <c r="AF8465" s="8"/>
      <c r="AG8465" s="8"/>
      <c r="AH8465" s="9"/>
      <c r="AI8465" s="8"/>
      <c r="AJ8465" s="8"/>
      <c r="AK8465" s="9"/>
    </row>
    <row r="8466" spans="32:37" x14ac:dyDescent="0.3">
      <c r="AF8466" s="8"/>
      <c r="AG8466" s="8"/>
      <c r="AH8466" s="9"/>
      <c r="AI8466" s="8"/>
      <c r="AJ8466" s="8"/>
      <c r="AK8466" s="9"/>
    </row>
    <row r="8467" spans="32:37" x14ac:dyDescent="0.3">
      <c r="AF8467" s="8"/>
      <c r="AG8467" s="8"/>
      <c r="AH8467" s="9"/>
      <c r="AI8467" s="8"/>
      <c r="AJ8467" s="8"/>
      <c r="AK8467" s="9"/>
    </row>
    <row r="8468" spans="32:37" x14ac:dyDescent="0.3">
      <c r="AF8468" s="8"/>
      <c r="AG8468" s="8"/>
      <c r="AH8468" s="9"/>
      <c r="AI8468" s="8"/>
      <c r="AJ8468" s="8"/>
      <c r="AK8468" s="9"/>
    </row>
    <row r="8469" spans="32:37" x14ac:dyDescent="0.3">
      <c r="AF8469" s="8"/>
      <c r="AG8469" s="8"/>
      <c r="AH8469" s="9"/>
      <c r="AI8469" s="8"/>
      <c r="AJ8469" s="8"/>
      <c r="AK8469" s="9"/>
    </row>
    <row r="8470" spans="32:37" x14ac:dyDescent="0.3">
      <c r="AF8470" s="8"/>
      <c r="AG8470" s="8"/>
      <c r="AH8470" s="9"/>
      <c r="AI8470" s="8"/>
      <c r="AJ8470" s="8"/>
      <c r="AK8470" s="9"/>
    </row>
    <row r="8471" spans="32:37" x14ac:dyDescent="0.3">
      <c r="AF8471" s="8"/>
      <c r="AG8471" s="8"/>
      <c r="AH8471" s="9"/>
      <c r="AI8471" s="8"/>
      <c r="AJ8471" s="8"/>
      <c r="AK8471" s="9"/>
    </row>
    <row r="8472" spans="32:37" x14ac:dyDescent="0.3">
      <c r="AF8472" s="8"/>
      <c r="AG8472" s="8"/>
      <c r="AH8472" s="9"/>
      <c r="AI8472" s="8"/>
      <c r="AJ8472" s="8"/>
      <c r="AK8472" s="9"/>
    </row>
    <row r="8473" spans="32:37" x14ac:dyDescent="0.3">
      <c r="AF8473" s="8"/>
      <c r="AG8473" s="8"/>
      <c r="AH8473" s="9"/>
      <c r="AI8473" s="8"/>
      <c r="AJ8473" s="8"/>
      <c r="AK8473" s="9"/>
    </row>
    <row r="8474" spans="32:37" x14ac:dyDescent="0.3">
      <c r="AF8474" s="8"/>
      <c r="AG8474" s="8"/>
      <c r="AH8474" s="9"/>
      <c r="AI8474" s="8"/>
      <c r="AJ8474" s="8"/>
      <c r="AK8474" s="9"/>
    </row>
    <row r="8475" spans="32:37" x14ac:dyDescent="0.3">
      <c r="AF8475" s="8"/>
      <c r="AG8475" s="8"/>
      <c r="AH8475" s="9"/>
      <c r="AI8475" s="8"/>
      <c r="AJ8475" s="8"/>
      <c r="AK8475" s="9"/>
    </row>
    <row r="8476" spans="32:37" x14ac:dyDescent="0.3">
      <c r="AF8476" s="8"/>
      <c r="AG8476" s="8"/>
      <c r="AH8476" s="9"/>
      <c r="AI8476" s="8"/>
      <c r="AJ8476" s="8"/>
      <c r="AK8476" s="9"/>
    </row>
    <row r="8477" spans="32:37" x14ac:dyDescent="0.3">
      <c r="AF8477" s="8"/>
      <c r="AG8477" s="8"/>
      <c r="AH8477" s="9"/>
      <c r="AI8477" s="8"/>
      <c r="AJ8477" s="8"/>
      <c r="AK8477" s="9"/>
    </row>
    <row r="8478" spans="32:37" x14ac:dyDescent="0.3">
      <c r="AF8478" s="8"/>
      <c r="AG8478" s="8"/>
      <c r="AH8478" s="9"/>
      <c r="AI8478" s="8"/>
      <c r="AJ8478" s="8"/>
      <c r="AK8478" s="9"/>
    </row>
    <row r="8479" spans="32:37" x14ac:dyDescent="0.3">
      <c r="AF8479" s="8"/>
      <c r="AG8479" s="8"/>
      <c r="AH8479" s="9"/>
      <c r="AI8479" s="8"/>
      <c r="AJ8479" s="8"/>
      <c r="AK8479" s="9"/>
    </row>
    <row r="8480" spans="32:37" x14ac:dyDescent="0.3">
      <c r="AF8480" s="8"/>
      <c r="AG8480" s="8"/>
      <c r="AH8480" s="9"/>
      <c r="AI8480" s="8"/>
      <c r="AJ8480" s="8"/>
      <c r="AK8480" s="9"/>
    </row>
    <row r="8481" spans="32:37" x14ac:dyDescent="0.3">
      <c r="AF8481" s="8"/>
      <c r="AG8481" s="8"/>
      <c r="AH8481" s="9"/>
      <c r="AI8481" s="8"/>
      <c r="AJ8481" s="8"/>
      <c r="AK8481" s="9"/>
    </row>
    <row r="8482" spans="32:37" x14ac:dyDescent="0.3">
      <c r="AF8482" s="8"/>
      <c r="AG8482" s="8"/>
      <c r="AH8482" s="9"/>
      <c r="AI8482" s="8"/>
      <c r="AJ8482" s="8"/>
      <c r="AK8482" s="9"/>
    </row>
    <row r="8483" spans="32:37" x14ac:dyDescent="0.3">
      <c r="AF8483" s="8"/>
      <c r="AG8483" s="8"/>
      <c r="AH8483" s="9"/>
      <c r="AI8483" s="8"/>
      <c r="AJ8483" s="8"/>
      <c r="AK8483" s="9"/>
    </row>
    <row r="8484" spans="32:37" x14ac:dyDescent="0.3">
      <c r="AF8484" s="8"/>
      <c r="AG8484" s="8"/>
      <c r="AH8484" s="9"/>
      <c r="AI8484" s="8"/>
      <c r="AJ8484" s="8"/>
      <c r="AK8484" s="9"/>
    </row>
    <row r="8485" spans="32:37" x14ac:dyDescent="0.3">
      <c r="AF8485" s="8"/>
      <c r="AG8485" s="8"/>
      <c r="AH8485" s="9"/>
      <c r="AI8485" s="8"/>
      <c r="AJ8485" s="8"/>
      <c r="AK8485" s="9"/>
    </row>
    <row r="8486" spans="32:37" x14ac:dyDescent="0.3">
      <c r="AF8486" s="8"/>
      <c r="AG8486" s="8"/>
      <c r="AH8486" s="9"/>
      <c r="AI8486" s="8"/>
      <c r="AJ8486" s="8"/>
      <c r="AK8486" s="9"/>
    </row>
    <row r="8487" spans="32:37" x14ac:dyDescent="0.3">
      <c r="AF8487" s="8"/>
      <c r="AG8487" s="8"/>
      <c r="AH8487" s="9"/>
      <c r="AI8487" s="8"/>
      <c r="AJ8487" s="8"/>
      <c r="AK8487" s="9"/>
    </row>
    <row r="8488" spans="32:37" x14ac:dyDescent="0.3">
      <c r="AF8488" s="8"/>
      <c r="AG8488" s="8"/>
      <c r="AH8488" s="9"/>
      <c r="AI8488" s="8"/>
      <c r="AJ8488" s="8"/>
      <c r="AK8488" s="9"/>
    </row>
    <row r="8489" spans="32:37" x14ac:dyDescent="0.3">
      <c r="AF8489" s="8"/>
      <c r="AG8489" s="8"/>
      <c r="AH8489" s="9"/>
      <c r="AI8489" s="8"/>
      <c r="AJ8489" s="8"/>
      <c r="AK8489" s="9"/>
    </row>
    <row r="8490" spans="32:37" x14ac:dyDescent="0.3">
      <c r="AF8490" s="8"/>
      <c r="AG8490" s="8"/>
      <c r="AH8490" s="9"/>
      <c r="AI8490" s="8"/>
      <c r="AJ8490" s="8"/>
      <c r="AK8490" s="9"/>
    </row>
    <row r="8491" spans="32:37" x14ac:dyDescent="0.3">
      <c r="AF8491" s="8"/>
      <c r="AG8491" s="8"/>
      <c r="AH8491" s="9"/>
      <c r="AI8491" s="8"/>
      <c r="AJ8491" s="8"/>
      <c r="AK8491" s="9"/>
    </row>
    <row r="8492" spans="32:37" x14ac:dyDescent="0.3">
      <c r="AF8492" s="8"/>
      <c r="AG8492" s="8"/>
      <c r="AH8492" s="9"/>
      <c r="AI8492" s="8"/>
      <c r="AJ8492" s="8"/>
      <c r="AK8492" s="9"/>
    </row>
    <row r="8493" spans="32:37" x14ac:dyDescent="0.3">
      <c r="AF8493" s="8"/>
      <c r="AG8493" s="8"/>
      <c r="AH8493" s="9"/>
      <c r="AI8493" s="8"/>
      <c r="AJ8493" s="8"/>
      <c r="AK8493" s="9"/>
    </row>
    <row r="8494" spans="32:37" x14ac:dyDescent="0.3">
      <c r="AF8494" s="8"/>
      <c r="AG8494" s="8"/>
      <c r="AH8494" s="9"/>
      <c r="AI8494" s="8"/>
      <c r="AJ8494" s="8"/>
      <c r="AK8494" s="9"/>
    </row>
    <row r="8495" spans="32:37" x14ac:dyDescent="0.3">
      <c r="AF8495" s="8"/>
      <c r="AG8495" s="8"/>
      <c r="AH8495" s="9"/>
      <c r="AI8495" s="8"/>
      <c r="AJ8495" s="8"/>
      <c r="AK8495" s="9"/>
    </row>
    <row r="8496" spans="32:37" x14ac:dyDescent="0.3">
      <c r="AF8496" s="8"/>
      <c r="AG8496" s="8"/>
      <c r="AH8496" s="9"/>
      <c r="AI8496" s="8"/>
      <c r="AJ8496" s="8"/>
      <c r="AK8496" s="9"/>
    </row>
    <row r="8497" spans="32:37" x14ac:dyDescent="0.3">
      <c r="AF8497" s="8"/>
      <c r="AG8497" s="8"/>
      <c r="AH8497" s="9"/>
      <c r="AI8497" s="8"/>
      <c r="AJ8497" s="8"/>
      <c r="AK8497" s="9"/>
    </row>
    <row r="8498" spans="32:37" x14ac:dyDescent="0.3">
      <c r="AF8498" s="8"/>
      <c r="AG8498" s="8"/>
      <c r="AH8498" s="9"/>
      <c r="AI8498" s="8"/>
      <c r="AJ8498" s="8"/>
      <c r="AK8498" s="9"/>
    </row>
    <row r="8499" spans="32:37" x14ac:dyDescent="0.3">
      <c r="AF8499" s="8"/>
      <c r="AG8499" s="8"/>
      <c r="AH8499" s="9"/>
      <c r="AI8499" s="8"/>
      <c r="AJ8499" s="8"/>
      <c r="AK8499" s="9"/>
    </row>
    <row r="8500" spans="32:37" x14ac:dyDescent="0.3">
      <c r="AF8500" s="8"/>
      <c r="AG8500" s="8"/>
      <c r="AH8500" s="9"/>
      <c r="AI8500" s="8"/>
      <c r="AJ8500" s="8"/>
      <c r="AK8500" s="9"/>
    </row>
    <row r="8501" spans="32:37" x14ac:dyDescent="0.3">
      <c r="AF8501" s="8"/>
      <c r="AG8501" s="8"/>
      <c r="AH8501" s="9"/>
      <c r="AI8501" s="8"/>
      <c r="AJ8501" s="8"/>
      <c r="AK8501" s="9"/>
    </row>
    <row r="8502" spans="32:37" x14ac:dyDescent="0.3">
      <c r="AF8502" s="8"/>
      <c r="AG8502" s="8"/>
      <c r="AH8502" s="9"/>
      <c r="AI8502" s="8"/>
      <c r="AJ8502" s="8"/>
      <c r="AK8502" s="9"/>
    </row>
    <row r="8503" spans="32:37" x14ac:dyDescent="0.3">
      <c r="AF8503" s="8"/>
      <c r="AG8503" s="8"/>
      <c r="AH8503" s="9"/>
      <c r="AI8503" s="8"/>
      <c r="AJ8503" s="8"/>
      <c r="AK8503" s="9"/>
    </row>
    <row r="8504" spans="32:37" x14ac:dyDescent="0.3">
      <c r="AF8504" s="8"/>
      <c r="AG8504" s="8"/>
      <c r="AH8504" s="9"/>
      <c r="AI8504" s="8"/>
      <c r="AJ8504" s="8"/>
      <c r="AK8504" s="9"/>
    </row>
    <row r="8505" spans="32:37" x14ac:dyDescent="0.3">
      <c r="AF8505" s="8"/>
      <c r="AG8505" s="8"/>
      <c r="AH8505" s="9"/>
      <c r="AI8505" s="8"/>
      <c r="AJ8505" s="8"/>
      <c r="AK8505" s="9"/>
    </row>
    <row r="8506" spans="32:37" x14ac:dyDescent="0.3">
      <c r="AF8506" s="8"/>
      <c r="AG8506" s="8"/>
      <c r="AH8506" s="9"/>
      <c r="AI8506" s="8"/>
      <c r="AJ8506" s="8"/>
      <c r="AK8506" s="9"/>
    </row>
    <row r="8507" spans="32:37" x14ac:dyDescent="0.3">
      <c r="AF8507" s="8"/>
      <c r="AG8507" s="8"/>
      <c r="AH8507" s="9"/>
      <c r="AI8507" s="8"/>
      <c r="AJ8507" s="8"/>
      <c r="AK8507" s="9"/>
    </row>
    <row r="8508" spans="32:37" x14ac:dyDescent="0.3">
      <c r="AF8508" s="8"/>
      <c r="AG8508" s="8"/>
      <c r="AH8508" s="9"/>
      <c r="AI8508" s="8"/>
      <c r="AJ8508" s="8"/>
      <c r="AK8508" s="9"/>
    </row>
    <row r="8509" spans="32:37" x14ac:dyDescent="0.3">
      <c r="AF8509" s="8"/>
      <c r="AG8509" s="8"/>
      <c r="AH8509" s="9"/>
      <c r="AI8509" s="8"/>
      <c r="AJ8509" s="8"/>
      <c r="AK8509" s="9"/>
    </row>
    <row r="8510" spans="32:37" x14ac:dyDescent="0.3">
      <c r="AF8510" s="8"/>
      <c r="AG8510" s="8"/>
      <c r="AH8510" s="9"/>
      <c r="AI8510" s="8"/>
      <c r="AJ8510" s="8"/>
      <c r="AK8510" s="9"/>
    </row>
    <row r="8511" spans="32:37" x14ac:dyDescent="0.3">
      <c r="AF8511" s="8"/>
      <c r="AG8511" s="8"/>
      <c r="AH8511" s="9"/>
      <c r="AI8511" s="8"/>
      <c r="AJ8511" s="8"/>
      <c r="AK8511" s="9"/>
    </row>
    <row r="8512" spans="32:37" x14ac:dyDescent="0.3">
      <c r="AF8512" s="8"/>
      <c r="AG8512" s="8"/>
      <c r="AH8512" s="9"/>
      <c r="AI8512" s="8"/>
      <c r="AJ8512" s="8"/>
      <c r="AK8512" s="9"/>
    </row>
    <row r="8513" spans="32:37" x14ac:dyDescent="0.3">
      <c r="AF8513" s="8"/>
      <c r="AG8513" s="8"/>
      <c r="AH8513" s="9"/>
      <c r="AI8513" s="8"/>
      <c r="AJ8513" s="8"/>
      <c r="AK8513" s="9"/>
    </row>
    <row r="8514" spans="32:37" x14ac:dyDescent="0.3">
      <c r="AF8514" s="8"/>
      <c r="AG8514" s="8"/>
      <c r="AH8514" s="9"/>
      <c r="AI8514" s="8"/>
      <c r="AJ8514" s="8"/>
      <c r="AK8514" s="9"/>
    </row>
    <row r="8515" spans="32:37" x14ac:dyDescent="0.3">
      <c r="AF8515" s="8"/>
      <c r="AG8515" s="8"/>
      <c r="AH8515" s="9"/>
      <c r="AI8515" s="8"/>
      <c r="AJ8515" s="8"/>
      <c r="AK8515" s="9"/>
    </row>
    <row r="8516" spans="32:37" x14ac:dyDescent="0.3">
      <c r="AF8516" s="8"/>
      <c r="AG8516" s="8"/>
      <c r="AH8516" s="9"/>
      <c r="AI8516" s="8"/>
      <c r="AJ8516" s="8"/>
      <c r="AK8516" s="9"/>
    </row>
    <row r="8517" spans="32:37" x14ac:dyDescent="0.3">
      <c r="AF8517" s="8"/>
      <c r="AG8517" s="8"/>
      <c r="AH8517" s="9"/>
      <c r="AI8517" s="8"/>
      <c r="AJ8517" s="8"/>
      <c r="AK8517" s="9"/>
    </row>
    <row r="8518" spans="32:37" x14ac:dyDescent="0.3">
      <c r="AF8518" s="8"/>
      <c r="AG8518" s="8"/>
      <c r="AH8518" s="9"/>
      <c r="AI8518" s="8"/>
      <c r="AJ8518" s="8"/>
      <c r="AK8518" s="9"/>
    </row>
    <row r="8519" spans="32:37" x14ac:dyDescent="0.3">
      <c r="AF8519" s="8"/>
      <c r="AG8519" s="8"/>
      <c r="AH8519" s="9"/>
      <c r="AI8519" s="8"/>
      <c r="AJ8519" s="8"/>
      <c r="AK8519" s="9"/>
    </row>
    <row r="8520" spans="32:37" x14ac:dyDescent="0.3">
      <c r="AF8520" s="8"/>
      <c r="AG8520" s="8"/>
      <c r="AH8520" s="9"/>
      <c r="AI8520" s="8"/>
      <c r="AJ8520" s="8"/>
      <c r="AK8520" s="9"/>
    </row>
    <row r="8521" spans="32:37" x14ac:dyDescent="0.3">
      <c r="AF8521" s="8"/>
      <c r="AG8521" s="8"/>
      <c r="AH8521" s="9"/>
      <c r="AI8521" s="8"/>
      <c r="AJ8521" s="8"/>
      <c r="AK8521" s="9"/>
    </row>
    <row r="8522" spans="32:37" x14ac:dyDescent="0.3">
      <c r="AF8522" s="8"/>
      <c r="AG8522" s="8"/>
      <c r="AH8522" s="9"/>
      <c r="AI8522" s="8"/>
      <c r="AJ8522" s="8"/>
      <c r="AK8522" s="9"/>
    </row>
    <row r="8523" spans="32:37" x14ac:dyDescent="0.3">
      <c r="AF8523" s="8"/>
      <c r="AG8523" s="8"/>
      <c r="AH8523" s="9"/>
      <c r="AI8523" s="8"/>
      <c r="AJ8523" s="8"/>
      <c r="AK8523" s="9"/>
    </row>
    <row r="8524" spans="32:37" x14ac:dyDescent="0.3">
      <c r="AF8524" s="8"/>
      <c r="AG8524" s="8"/>
      <c r="AH8524" s="9"/>
      <c r="AI8524" s="8"/>
      <c r="AJ8524" s="8"/>
      <c r="AK8524" s="9"/>
    </row>
    <row r="8525" spans="32:37" x14ac:dyDescent="0.3">
      <c r="AF8525" s="8"/>
      <c r="AG8525" s="8"/>
      <c r="AH8525" s="9"/>
      <c r="AI8525" s="8"/>
      <c r="AJ8525" s="8"/>
      <c r="AK8525" s="9"/>
    </row>
    <row r="8526" spans="32:37" x14ac:dyDescent="0.3">
      <c r="AF8526" s="8"/>
      <c r="AG8526" s="8"/>
      <c r="AH8526" s="9"/>
      <c r="AI8526" s="8"/>
      <c r="AJ8526" s="8"/>
      <c r="AK8526" s="9"/>
    </row>
    <row r="8527" spans="32:37" x14ac:dyDescent="0.3">
      <c r="AF8527" s="8"/>
      <c r="AG8527" s="8"/>
      <c r="AH8527" s="9"/>
      <c r="AI8527" s="8"/>
      <c r="AJ8527" s="8"/>
      <c r="AK8527" s="9"/>
    </row>
    <row r="8528" spans="32:37" x14ac:dyDescent="0.3">
      <c r="AF8528" s="8"/>
      <c r="AG8528" s="8"/>
      <c r="AH8528" s="9"/>
      <c r="AI8528" s="8"/>
      <c r="AJ8528" s="8"/>
      <c r="AK8528" s="9"/>
    </row>
    <row r="8529" spans="32:37" x14ac:dyDescent="0.3">
      <c r="AF8529" s="8"/>
      <c r="AG8529" s="8"/>
      <c r="AH8529" s="9"/>
      <c r="AI8529" s="8"/>
      <c r="AJ8529" s="8"/>
      <c r="AK8529" s="9"/>
    </row>
    <row r="8530" spans="32:37" x14ac:dyDescent="0.3">
      <c r="AF8530" s="8"/>
      <c r="AG8530" s="8"/>
      <c r="AH8530" s="9"/>
      <c r="AI8530" s="8"/>
      <c r="AJ8530" s="8"/>
      <c r="AK8530" s="9"/>
    </row>
    <row r="8531" spans="32:37" x14ac:dyDescent="0.3">
      <c r="AF8531" s="8"/>
      <c r="AG8531" s="8"/>
      <c r="AH8531" s="9"/>
      <c r="AI8531" s="8"/>
      <c r="AJ8531" s="8"/>
      <c r="AK8531" s="9"/>
    </row>
    <row r="8532" spans="32:37" x14ac:dyDescent="0.3">
      <c r="AF8532" s="8"/>
      <c r="AG8532" s="8"/>
      <c r="AH8532" s="9"/>
      <c r="AI8532" s="8"/>
      <c r="AJ8532" s="8"/>
      <c r="AK8532" s="9"/>
    </row>
    <row r="8533" spans="32:37" x14ac:dyDescent="0.3">
      <c r="AF8533" s="8"/>
      <c r="AG8533" s="8"/>
      <c r="AH8533" s="9"/>
      <c r="AI8533" s="8"/>
      <c r="AJ8533" s="8"/>
      <c r="AK8533" s="9"/>
    </row>
    <row r="8534" spans="32:37" x14ac:dyDescent="0.3">
      <c r="AF8534" s="8"/>
      <c r="AG8534" s="8"/>
      <c r="AH8534" s="9"/>
      <c r="AI8534" s="8"/>
      <c r="AJ8534" s="8"/>
      <c r="AK8534" s="9"/>
    </row>
    <row r="8535" spans="32:37" x14ac:dyDescent="0.3">
      <c r="AF8535" s="8"/>
      <c r="AG8535" s="8"/>
      <c r="AH8535" s="9"/>
      <c r="AI8535" s="8"/>
      <c r="AJ8535" s="8"/>
      <c r="AK8535" s="9"/>
    </row>
    <row r="8536" spans="32:37" x14ac:dyDescent="0.3">
      <c r="AF8536" s="8"/>
      <c r="AG8536" s="8"/>
      <c r="AH8536" s="9"/>
      <c r="AI8536" s="8"/>
      <c r="AJ8536" s="8"/>
      <c r="AK8536" s="9"/>
    </row>
    <row r="8537" spans="32:37" x14ac:dyDescent="0.3">
      <c r="AF8537" s="8"/>
      <c r="AG8537" s="8"/>
      <c r="AH8537" s="9"/>
      <c r="AI8537" s="8"/>
      <c r="AJ8537" s="8"/>
      <c r="AK8537" s="9"/>
    </row>
    <row r="8538" spans="32:37" x14ac:dyDescent="0.3">
      <c r="AF8538" s="8"/>
      <c r="AG8538" s="8"/>
      <c r="AH8538" s="9"/>
      <c r="AI8538" s="8"/>
      <c r="AJ8538" s="8"/>
      <c r="AK8538" s="9"/>
    </row>
    <row r="8539" spans="32:37" x14ac:dyDescent="0.3">
      <c r="AF8539" s="8"/>
      <c r="AG8539" s="8"/>
      <c r="AH8539" s="9"/>
      <c r="AI8539" s="8"/>
      <c r="AJ8539" s="8"/>
      <c r="AK8539" s="9"/>
    </row>
    <row r="8540" spans="32:37" x14ac:dyDescent="0.3">
      <c r="AF8540" s="8"/>
      <c r="AG8540" s="8"/>
      <c r="AH8540" s="9"/>
      <c r="AI8540" s="8"/>
      <c r="AJ8540" s="8"/>
      <c r="AK8540" s="9"/>
    </row>
    <row r="8541" spans="32:37" x14ac:dyDescent="0.3">
      <c r="AF8541" s="8"/>
      <c r="AG8541" s="8"/>
      <c r="AH8541" s="9"/>
      <c r="AI8541" s="8"/>
      <c r="AJ8541" s="8"/>
      <c r="AK8541" s="9"/>
    </row>
    <row r="8542" spans="32:37" x14ac:dyDescent="0.3">
      <c r="AF8542" s="8"/>
      <c r="AG8542" s="8"/>
      <c r="AH8542" s="9"/>
      <c r="AI8542" s="8"/>
      <c r="AJ8542" s="8"/>
      <c r="AK8542" s="9"/>
    </row>
    <row r="8543" spans="32:37" x14ac:dyDescent="0.3">
      <c r="AF8543" s="8"/>
      <c r="AG8543" s="8"/>
      <c r="AH8543" s="9"/>
      <c r="AI8543" s="8"/>
      <c r="AJ8543" s="8"/>
      <c r="AK8543" s="9"/>
    </row>
    <row r="8544" spans="32:37" x14ac:dyDescent="0.3">
      <c r="AF8544" s="8"/>
      <c r="AG8544" s="8"/>
      <c r="AH8544" s="9"/>
      <c r="AI8544" s="8"/>
      <c r="AJ8544" s="8"/>
      <c r="AK8544" s="9"/>
    </row>
    <row r="8545" spans="32:37" x14ac:dyDescent="0.3">
      <c r="AF8545" s="8"/>
      <c r="AG8545" s="8"/>
      <c r="AH8545" s="9"/>
      <c r="AI8545" s="8"/>
      <c r="AJ8545" s="8"/>
      <c r="AK8545" s="9"/>
    </row>
    <row r="8546" spans="32:37" x14ac:dyDescent="0.3">
      <c r="AF8546" s="8"/>
      <c r="AG8546" s="8"/>
      <c r="AH8546" s="9"/>
      <c r="AI8546" s="8"/>
      <c r="AJ8546" s="8"/>
      <c r="AK8546" s="9"/>
    </row>
    <row r="8547" spans="32:37" x14ac:dyDescent="0.3">
      <c r="AF8547" s="8"/>
      <c r="AG8547" s="8"/>
      <c r="AH8547" s="9"/>
      <c r="AI8547" s="8"/>
      <c r="AJ8547" s="8"/>
      <c r="AK8547" s="9"/>
    </row>
    <row r="8548" spans="32:37" x14ac:dyDescent="0.3">
      <c r="AF8548" s="8"/>
      <c r="AG8548" s="8"/>
      <c r="AH8548" s="9"/>
      <c r="AI8548" s="8"/>
      <c r="AJ8548" s="8"/>
      <c r="AK8548" s="9"/>
    </row>
    <row r="8549" spans="32:37" x14ac:dyDescent="0.3">
      <c r="AF8549" s="8"/>
      <c r="AG8549" s="8"/>
      <c r="AH8549" s="9"/>
      <c r="AI8549" s="8"/>
      <c r="AJ8549" s="8"/>
      <c r="AK8549" s="9"/>
    </row>
    <row r="8550" spans="32:37" x14ac:dyDescent="0.3">
      <c r="AF8550" s="8"/>
      <c r="AG8550" s="8"/>
      <c r="AH8550" s="9"/>
      <c r="AI8550" s="8"/>
      <c r="AJ8550" s="8"/>
      <c r="AK8550" s="9"/>
    </row>
    <row r="8551" spans="32:37" x14ac:dyDescent="0.3">
      <c r="AF8551" s="8"/>
      <c r="AG8551" s="8"/>
      <c r="AH8551" s="9"/>
      <c r="AI8551" s="8"/>
      <c r="AJ8551" s="8"/>
      <c r="AK8551" s="9"/>
    </row>
    <row r="8552" spans="32:37" x14ac:dyDescent="0.3">
      <c r="AF8552" s="8"/>
      <c r="AG8552" s="8"/>
      <c r="AH8552" s="9"/>
      <c r="AI8552" s="8"/>
      <c r="AJ8552" s="8"/>
      <c r="AK8552" s="9"/>
    </row>
    <row r="8553" spans="32:37" x14ac:dyDescent="0.3">
      <c r="AF8553" s="8"/>
      <c r="AG8553" s="8"/>
      <c r="AH8553" s="9"/>
      <c r="AI8553" s="8"/>
      <c r="AJ8553" s="8"/>
      <c r="AK8553" s="9"/>
    </row>
    <row r="8554" spans="32:37" x14ac:dyDescent="0.3">
      <c r="AF8554" s="8"/>
      <c r="AG8554" s="8"/>
      <c r="AH8554" s="9"/>
      <c r="AI8554" s="8"/>
      <c r="AJ8554" s="8"/>
      <c r="AK8554" s="9"/>
    </row>
    <row r="8555" spans="32:37" x14ac:dyDescent="0.3">
      <c r="AF8555" s="8"/>
      <c r="AG8555" s="8"/>
      <c r="AH8555" s="9"/>
      <c r="AI8555" s="8"/>
      <c r="AJ8555" s="8"/>
      <c r="AK8555" s="9"/>
    </row>
    <row r="8556" spans="32:37" x14ac:dyDescent="0.3">
      <c r="AF8556" s="8"/>
      <c r="AG8556" s="8"/>
      <c r="AH8556" s="9"/>
      <c r="AI8556" s="8"/>
      <c r="AJ8556" s="8"/>
      <c r="AK8556" s="9"/>
    </row>
    <row r="8557" spans="32:37" x14ac:dyDescent="0.3">
      <c r="AF8557" s="8"/>
      <c r="AG8557" s="8"/>
      <c r="AH8557" s="9"/>
      <c r="AI8557" s="8"/>
      <c r="AJ8557" s="8"/>
      <c r="AK8557" s="9"/>
    </row>
    <row r="8558" spans="32:37" x14ac:dyDescent="0.3">
      <c r="AF8558" s="8"/>
      <c r="AG8558" s="8"/>
      <c r="AH8558" s="9"/>
      <c r="AI8558" s="8"/>
      <c r="AJ8558" s="8"/>
      <c r="AK8558" s="9"/>
    </row>
    <row r="8559" spans="32:37" x14ac:dyDescent="0.3">
      <c r="AF8559" s="8"/>
      <c r="AG8559" s="8"/>
      <c r="AH8559" s="9"/>
      <c r="AI8559" s="8"/>
      <c r="AJ8559" s="8"/>
      <c r="AK8559" s="9"/>
    </row>
    <row r="8560" spans="32:37" x14ac:dyDescent="0.3">
      <c r="AF8560" s="8"/>
      <c r="AG8560" s="8"/>
      <c r="AH8560" s="9"/>
      <c r="AI8560" s="8"/>
      <c r="AJ8560" s="8"/>
      <c r="AK8560" s="9"/>
    </row>
    <row r="8561" spans="32:37" x14ac:dyDescent="0.3">
      <c r="AF8561" s="8"/>
      <c r="AG8561" s="8"/>
      <c r="AH8561" s="9"/>
      <c r="AI8561" s="8"/>
      <c r="AJ8561" s="8"/>
      <c r="AK8561" s="9"/>
    </row>
    <row r="8562" spans="32:37" x14ac:dyDescent="0.3">
      <c r="AF8562" s="8"/>
      <c r="AG8562" s="8"/>
      <c r="AH8562" s="9"/>
      <c r="AI8562" s="8"/>
      <c r="AJ8562" s="8"/>
      <c r="AK8562" s="9"/>
    </row>
    <row r="8563" spans="32:37" x14ac:dyDescent="0.3">
      <c r="AF8563" s="8"/>
      <c r="AG8563" s="8"/>
      <c r="AH8563" s="9"/>
      <c r="AI8563" s="8"/>
      <c r="AJ8563" s="8"/>
      <c r="AK8563" s="9"/>
    </row>
    <row r="8564" spans="32:37" x14ac:dyDescent="0.3">
      <c r="AF8564" s="8"/>
      <c r="AG8564" s="8"/>
      <c r="AH8564" s="9"/>
      <c r="AI8564" s="8"/>
      <c r="AJ8564" s="8"/>
      <c r="AK8564" s="9"/>
    </row>
    <row r="8565" spans="32:37" x14ac:dyDescent="0.3">
      <c r="AF8565" s="8"/>
      <c r="AG8565" s="8"/>
      <c r="AH8565" s="9"/>
      <c r="AI8565" s="8"/>
      <c r="AJ8565" s="8"/>
      <c r="AK8565" s="9"/>
    </row>
    <row r="8566" spans="32:37" x14ac:dyDescent="0.3">
      <c r="AF8566" s="8"/>
      <c r="AG8566" s="8"/>
      <c r="AH8566" s="9"/>
      <c r="AI8566" s="8"/>
      <c r="AJ8566" s="8"/>
      <c r="AK8566" s="9"/>
    </row>
    <row r="8567" spans="32:37" x14ac:dyDescent="0.3">
      <c r="AF8567" s="8"/>
      <c r="AG8567" s="8"/>
      <c r="AH8567" s="9"/>
      <c r="AI8567" s="8"/>
      <c r="AJ8567" s="8"/>
      <c r="AK8567" s="9"/>
    </row>
    <row r="8568" spans="32:37" x14ac:dyDescent="0.3">
      <c r="AF8568" s="8"/>
      <c r="AG8568" s="8"/>
      <c r="AH8568" s="9"/>
      <c r="AI8568" s="8"/>
      <c r="AJ8568" s="8"/>
      <c r="AK8568" s="9"/>
    </row>
    <row r="8569" spans="32:37" x14ac:dyDescent="0.3">
      <c r="AF8569" s="8"/>
      <c r="AG8569" s="8"/>
      <c r="AH8569" s="9"/>
      <c r="AI8569" s="8"/>
      <c r="AJ8569" s="8"/>
      <c r="AK8569" s="9"/>
    </row>
    <row r="8570" spans="32:37" x14ac:dyDescent="0.3">
      <c r="AF8570" s="8"/>
      <c r="AG8570" s="8"/>
      <c r="AH8570" s="9"/>
      <c r="AI8570" s="8"/>
      <c r="AJ8570" s="8"/>
      <c r="AK8570" s="9"/>
    </row>
    <row r="8571" spans="32:37" x14ac:dyDescent="0.3">
      <c r="AF8571" s="8"/>
      <c r="AG8571" s="8"/>
      <c r="AH8571" s="9"/>
      <c r="AI8571" s="8"/>
      <c r="AJ8571" s="8"/>
      <c r="AK8571" s="9"/>
    </row>
    <row r="8572" spans="32:37" x14ac:dyDescent="0.3">
      <c r="AF8572" s="8"/>
      <c r="AG8572" s="8"/>
      <c r="AH8572" s="9"/>
      <c r="AI8572" s="8"/>
      <c r="AJ8572" s="8"/>
      <c r="AK8572" s="9"/>
    </row>
    <row r="8573" spans="32:37" x14ac:dyDescent="0.3">
      <c r="AF8573" s="8"/>
      <c r="AG8573" s="8"/>
      <c r="AH8573" s="9"/>
      <c r="AI8573" s="8"/>
      <c r="AJ8573" s="8"/>
      <c r="AK8573" s="9"/>
    </row>
    <row r="8574" spans="32:37" x14ac:dyDescent="0.3">
      <c r="AF8574" s="8"/>
      <c r="AG8574" s="8"/>
      <c r="AH8574" s="9"/>
      <c r="AI8574" s="8"/>
      <c r="AJ8574" s="8"/>
      <c r="AK8574" s="9"/>
    </row>
    <row r="8575" spans="32:37" x14ac:dyDescent="0.3">
      <c r="AF8575" s="8"/>
      <c r="AG8575" s="8"/>
      <c r="AH8575" s="9"/>
      <c r="AI8575" s="8"/>
      <c r="AJ8575" s="8"/>
      <c r="AK8575" s="9"/>
    </row>
    <row r="8576" spans="32:37" x14ac:dyDescent="0.3">
      <c r="AF8576" s="8"/>
      <c r="AG8576" s="8"/>
      <c r="AH8576" s="9"/>
      <c r="AI8576" s="8"/>
      <c r="AJ8576" s="8"/>
      <c r="AK8576" s="9"/>
    </row>
    <row r="8577" spans="32:37" x14ac:dyDescent="0.3">
      <c r="AF8577" s="8"/>
      <c r="AG8577" s="8"/>
      <c r="AH8577" s="9"/>
      <c r="AI8577" s="8"/>
      <c r="AJ8577" s="8"/>
      <c r="AK8577" s="9"/>
    </row>
    <row r="8578" spans="32:37" x14ac:dyDescent="0.3">
      <c r="AF8578" s="8"/>
      <c r="AG8578" s="8"/>
      <c r="AH8578" s="9"/>
      <c r="AI8578" s="8"/>
      <c r="AJ8578" s="8"/>
      <c r="AK8578" s="9"/>
    </row>
    <row r="8579" spans="32:37" x14ac:dyDescent="0.3">
      <c r="AF8579" s="8"/>
      <c r="AG8579" s="8"/>
      <c r="AH8579" s="9"/>
      <c r="AI8579" s="8"/>
      <c r="AJ8579" s="8"/>
      <c r="AK8579" s="9"/>
    </row>
    <row r="8580" spans="32:37" x14ac:dyDescent="0.3">
      <c r="AF8580" s="8"/>
      <c r="AG8580" s="8"/>
      <c r="AH8580" s="9"/>
      <c r="AI8580" s="8"/>
      <c r="AJ8580" s="8"/>
      <c r="AK8580" s="9"/>
    </row>
    <row r="8581" spans="32:37" x14ac:dyDescent="0.3">
      <c r="AF8581" s="8"/>
      <c r="AG8581" s="8"/>
      <c r="AH8581" s="9"/>
      <c r="AI8581" s="8"/>
      <c r="AJ8581" s="8"/>
      <c r="AK8581" s="9"/>
    </row>
    <row r="8582" spans="32:37" x14ac:dyDescent="0.3">
      <c r="AF8582" s="8"/>
      <c r="AG8582" s="8"/>
      <c r="AH8582" s="9"/>
      <c r="AI8582" s="8"/>
      <c r="AJ8582" s="8"/>
      <c r="AK8582" s="9"/>
    </row>
    <row r="8583" spans="32:37" x14ac:dyDescent="0.3">
      <c r="AF8583" s="8"/>
      <c r="AG8583" s="8"/>
      <c r="AH8583" s="9"/>
      <c r="AI8583" s="8"/>
      <c r="AJ8583" s="8"/>
      <c r="AK8583" s="9"/>
    </row>
    <row r="8584" spans="32:37" x14ac:dyDescent="0.3">
      <c r="AF8584" s="8"/>
      <c r="AG8584" s="8"/>
      <c r="AH8584" s="9"/>
      <c r="AI8584" s="8"/>
      <c r="AJ8584" s="8"/>
      <c r="AK8584" s="9"/>
    </row>
    <row r="8585" spans="32:37" x14ac:dyDescent="0.3">
      <c r="AF8585" s="8"/>
      <c r="AG8585" s="8"/>
      <c r="AH8585" s="9"/>
      <c r="AI8585" s="8"/>
      <c r="AJ8585" s="8"/>
      <c r="AK8585" s="9"/>
    </row>
    <row r="8586" spans="32:37" x14ac:dyDescent="0.3">
      <c r="AF8586" s="8"/>
      <c r="AG8586" s="8"/>
      <c r="AH8586" s="9"/>
      <c r="AI8586" s="8"/>
      <c r="AJ8586" s="8"/>
      <c r="AK8586" s="9"/>
    </row>
    <row r="8587" spans="32:37" x14ac:dyDescent="0.3">
      <c r="AF8587" s="8"/>
      <c r="AG8587" s="8"/>
      <c r="AH8587" s="9"/>
      <c r="AI8587" s="8"/>
      <c r="AJ8587" s="8"/>
      <c r="AK8587" s="9"/>
    </row>
    <row r="8588" spans="32:37" x14ac:dyDescent="0.3">
      <c r="AF8588" s="8"/>
      <c r="AG8588" s="8"/>
      <c r="AH8588" s="9"/>
      <c r="AI8588" s="8"/>
      <c r="AJ8588" s="8"/>
      <c r="AK8588" s="9"/>
    </row>
    <row r="8589" spans="32:37" x14ac:dyDescent="0.3">
      <c r="AF8589" s="8"/>
      <c r="AG8589" s="8"/>
      <c r="AH8589" s="9"/>
      <c r="AI8589" s="8"/>
      <c r="AJ8589" s="8"/>
      <c r="AK8589" s="9"/>
    </row>
    <row r="8590" spans="32:37" x14ac:dyDescent="0.3">
      <c r="AF8590" s="8"/>
      <c r="AG8590" s="8"/>
      <c r="AH8590" s="9"/>
      <c r="AI8590" s="8"/>
      <c r="AJ8590" s="8"/>
      <c r="AK8590" s="9"/>
    </row>
    <row r="8591" spans="32:37" x14ac:dyDescent="0.3">
      <c r="AF8591" s="8"/>
      <c r="AG8591" s="8"/>
      <c r="AH8591" s="9"/>
      <c r="AI8591" s="8"/>
      <c r="AJ8591" s="8"/>
      <c r="AK8591" s="9"/>
    </row>
    <row r="8592" spans="32:37" x14ac:dyDescent="0.3">
      <c r="AF8592" s="8"/>
      <c r="AG8592" s="8"/>
      <c r="AH8592" s="9"/>
      <c r="AI8592" s="8"/>
      <c r="AJ8592" s="8"/>
      <c r="AK8592" s="9"/>
    </row>
    <row r="8593" spans="32:37" x14ac:dyDescent="0.3">
      <c r="AF8593" s="8"/>
      <c r="AG8593" s="8"/>
      <c r="AH8593" s="9"/>
      <c r="AI8593" s="8"/>
      <c r="AJ8593" s="8"/>
      <c r="AK8593" s="9"/>
    </row>
    <row r="8594" spans="32:37" x14ac:dyDescent="0.3">
      <c r="AF8594" s="8"/>
      <c r="AG8594" s="8"/>
      <c r="AH8594" s="9"/>
      <c r="AI8594" s="8"/>
      <c r="AJ8594" s="8"/>
      <c r="AK8594" s="9"/>
    </row>
    <row r="8595" spans="32:37" x14ac:dyDescent="0.3">
      <c r="AF8595" s="8"/>
      <c r="AG8595" s="8"/>
      <c r="AH8595" s="9"/>
      <c r="AI8595" s="8"/>
      <c r="AJ8595" s="8"/>
      <c r="AK8595" s="9"/>
    </row>
    <row r="8596" spans="32:37" x14ac:dyDescent="0.3">
      <c r="AF8596" s="8"/>
      <c r="AG8596" s="8"/>
      <c r="AH8596" s="9"/>
      <c r="AI8596" s="8"/>
      <c r="AJ8596" s="8"/>
      <c r="AK8596" s="9"/>
    </row>
    <row r="8597" spans="32:37" x14ac:dyDescent="0.3">
      <c r="AF8597" s="8"/>
      <c r="AG8597" s="8"/>
      <c r="AH8597" s="9"/>
      <c r="AI8597" s="8"/>
      <c r="AJ8597" s="8"/>
      <c r="AK8597" s="9"/>
    </row>
    <row r="8598" spans="32:37" x14ac:dyDescent="0.3">
      <c r="AF8598" s="8"/>
      <c r="AG8598" s="8"/>
      <c r="AH8598" s="9"/>
      <c r="AI8598" s="8"/>
      <c r="AJ8598" s="8"/>
      <c r="AK8598" s="9"/>
    </row>
    <row r="8599" spans="32:37" x14ac:dyDescent="0.3">
      <c r="AF8599" s="8"/>
      <c r="AG8599" s="8"/>
      <c r="AH8599" s="9"/>
      <c r="AI8599" s="8"/>
      <c r="AJ8599" s="8"/>
      <c r="AK8599" s="9"/>
    </row>
    <row r="8600" spans="32:37" x14ac:dyDescent="0.3">
      <c r="AF8600" s="8"/>
      <c r="AG8600" s="8"/>
      <c r="AH8600" s="9"/>
      <c r="AI8600" s="8"/>
      <c r="AJ8600" s="8"/>
      <c r="AK8600" s="9"/>
    </row>
    <row r="8601" spans="32:37" x14ac:dyDescent="0.3">
      <c r="AF8601" s="8"/>
      <c r="AG8601" s="8"/>
      <c r="AH8601" s="9"/>
      <c r="AI8601" s="8"/>
      <c r="AJ8601" s="8"/>
      <c r="AK8601" s="9"/>
    </row>
    <row r="8602" spans="32:37" x14ac:dyDescent="0.3">
      <c r="AF8602" s="8"/>
      <c r="AG8602" s="8"/>
      <c r="AH8602" s="9"/>
      <c r="AI8602" s="8"/>
      <c r="AJ8602" s="8"/>
      <c r="AK8602" s="9"/>
    </row>
    <row r="8603" spans="32:37" x14ac:dyDescent="0.3">
      <c r="AF8603" s="8"/>
      <c r="AG8603" s="8"/>
      <c r="AH8603" s="9"/>
      <c r="AI8603" s="8"/>
      <c r="AJ8603" s="8"/>
      <c r="AK8603" s="9"/>
    </row>
    <row r="8604" spans="32:37" x14ac:dyDescent="0.3">
      <c r="AF8604" s="8"/>
      <c r="AG8604" s="8"/>
      <c r="AH8604" s="9"/>
      <c r="AI8604" s="8"/>
      <c r="AJ8604" s="8"/>
      <c r="AK8604" s="9"/>
    </row>
    <row r="8605" spans="32:37" x14ac:dyDescent="0.3">
      <c r="AF8605" s="8"/>
      <c r="AG8605" s="8"/>
      <c r="AH8605" s="9"/>
      <c r="AI8605" s="8"/>
      <c r="AJ8605" s="8"/>
      <c r="AK8605" s="9"/>
    </row>
    <row r="8606" spans="32:37" x14ac:dyDescent="0.3">
      <c r="AF8606" s="8"/>
      <c r="AG8606" s="8"/>
      <c r="AH8606" s="9"/>
      <c r="AI8606" s="8"/>
      <c r="AJ8606" s="8"/>
      <c r="AK8606" s="9"/>
    </row>
    <row r="8607" spans="32:37" x14ac:dyDescent="0.3">
      <c r="AF8607" s="8"/>
      <c r="AG8607" s="8"/>
      <c r="AH8607" s="9"/>
      <c r="AI8607" s="8"/>
      <c r="AJ8607" s="8"/>
      <c r="AK8607" s="9"/>
    </row>
    <row r="8608" spans="32:37" x14ac:dyDescent="0.3">
      <c r="AF8608" s="8"/>
      <c r="AG8608" s="8"/>
      <c r="AH8608" s="9"/>
      <c r="AI8608" s="8"/>
      <c r="AJ8608" s="8"/>
      <c r="AK8608" s="9"/>
    </row>
    <row r="8609" spans="32:37" x14ac:dyDescent="0.3">
      <c r="AF8609" s="8"/>
      <c r="AG8609" s="8"/>
      <c r="AH8609" s="9"/>
      <c r="AI8609" s="8"/>
      <c r="AJ8609" s="8"/>
      <c r="AK8609" s="9"/>
    </row>
    <row r="8610" spans="32:37" x14ac:dyDescent="0.3">
      <c r="AF8610" s="8"/>
      <c r="AG8610" s="8"/>
      <c r="AH8610" s="9"/>
      <c r="AI8610" s="8"/>
      <c r="AJ8610" s="8"/>
      <c r="AK8610" s="9"/>
    </row>
    <row r="8611" spans="32:37" x14ac:dyDescent="0.3">
      <c r="AF8611" s="8"/>
      <c r="AG8611" s="8"/>
      <c r="AH8611" s="9"/>
      <c r="AI8611" s="8"/>
      <c r="AJ8611" s="8"/>
      <c r="AK8611" s="9"/>
    </row>
    <row r="8612" spans="32:37" x14ac:dyDescent="0.3">
      <c r="AF8612" s="8"/>
      <c r="AG8612" s="8"/>
      <c r="AH8612" s="9"/>
      <c r="AI8612" s="8"/>
      <c r="AJ8612" s="8"/>
      <c r="AK8612" s="9"/>
    </row>
    <row r="8613" spans="32:37" x14ac:dyDescent="0.3">
      <c r="AF8613" s="8"/>
      <c r="AG8613" s="8"/>
      <c r="AH8613" s="9"/>
      <c r="AI8613" s="8"/>
      <c r="AJ8613" s="8"/>
      <c r="AK8613" s="9"/>
    </row>
    <row r="8614" spans="32:37" x14ac:dyDescent="0.3">
      <c r="AF8614" s="8"/>
      <c r="AG8614" s="8"/>
      <c r="AH8614" s="9"/>
      <c r="AI8614" s="8"/>
      <c r="AJ8614" s="8"/>
      <c r="AK8614" s="9"/>
    </row>
    <row r="8615" spans="32:37" x14ac:dyDescent="0.3">
      <c r="AF8615" s="8"/>
      <c r="AG8615" s="8"/>
      <c r="AH8615" s="9"/>
      <c r="AI8615" s="8"/>
      <c r="AJ8615" s="8"/>
      <c r="AK8615" s="9"/>
    </row>
    <row r="8616" spans="32:37" x14ac:dyDescent="0.3">
      <c r="AF8616" s="8"/>
      <c r="AG8616" s="8"/>
      <c r="AH8616" s="9"/>
      <c r="AI8616" s="8"/>
      <c r="AJ8616" s="8"/>
      <c r="AK8616" s="9"/>
    </row>
    <row r="8617" spans="32:37" x14ac:dyDescent="0.3">
      <c r="AF8617" s="8"/>
      <c r="AG8617" s="8"/>
      <c r="AH8617" s="9"/>
      <c r="AI8617" s="8"/>
      <c r="AJ8617" s="8"/>
      <c r="AK8617" s="9"/>
    </row>
    <row r="8618" spans="32:37" x14ac:dyDescent="0.3">
      <c r="AF8618" s="8"/>
      <c r="AG8618" s="8"/>
      <c r="AH8618" s="9"/>
      <c r="AI8618" s="8"/>
      <c r="AJ8618" s="8"/>
      <c r="AK8618" s="9"/>
    </row>
    <row r="8619" spans="32:37" x14ac:dyDescent="0.3">
      <c r="AF8619" s="8"/>
      <c r="AG8619" s="8"/>
      <c r="AH8619" s="9"/>
      <c r="AI8619" s="8"/>
      <c r="AJ8619" s="8"/>
      <c r="AK8619" s="9"/>
    </row>
    <row r="8620" spans="32:37" x14ac:dyDescent="0.3">
      <c r="AF8620" s="8"/>
      <c r="AG8620" s="8"/>
      <c r="AH8620" s="9"/>
      <c r="AI8620" s="8"/>
      <c r="AJ8620" s="8"/>
      <c r="AK8620" s="9"/>
    </row>
    <row r="8621" spans="32:37" x14ac:dyDescent="0.3">
      <c r="AF8621" s="8"/>
      <c r="AG8621" s="8"/>
      <c r="AH8621" s="9"/>
      <c r="AI8621" s="8"/>
      <c r="AJ8621" s="8"/>
      <c r="AK8621" s="9"/>
    </row>
    <row r="8622" spans="32:37" x14ac:dyDescent="0.3">
      <c r="AF8622" s="8"/>
      <c r="AG8622" s="8"/>
      <c r="AH8622" s="9"/>
      <c r="AI8622" s="8"/>
      <c r="AJ8622" s="8"/>
      <c r="AK8622" s="9"/>
    </row>
    <row r="8623" spans="32:37" x14ac:dyDescent="0.3">
      <c r="AF8623" s="8"/>
      <c r="AG8623" s="8"/>
      <c r="AH8623" s="9"/>
      <c r="AI8623" s="8"/>
      <c r="AJ8623" s="8"/>
      <c r="AK8623" s="9"/>
    </row>
    <row r="8624" spans="32:37" x14ac:dyDescent="0.3">
      <c r="AF8624" s="8"/>
      <c r="AG8624" s="8"/>
      <c r="AH8624" s="9"/>
      <c r="AI8624" s="8"/>
      <c r="AJ8624" s="8"/>
      <c r="AK8624" s="9"/>
    </row>
    <row r="8625" spans="32:37" x14ac:dyDescent="0.3">
      <c r="AF8625" s="8"/>
      <c r="AG8625" s="8"/>
      <c r="AH8625" s="9"/>
      <c r="AI8625" s="8"/>
      <c r="AJ8625" s="8"/>
      <c r="AK8625" s="9"/>
    </row>
    <row r="8626" spans="32:37" x14ac:dyDescent="0.3">
      <c r="AF8626" s="8"/>
      <c r="AG8626" s="8"/>
      <c r="AH8626" s="9"/>
      <c r="AI8626" s="8"/>
      <c r="AJ8626" s="8"/>
      <c r="AK8626" s="9"/>
    </row>
    <row r="8627" spans="32:37" x14ac:dyDescent="0.3">
      <c r="AF8627" s="8"/>
      <c r="AG8627" s="8"/>
      <c r="AH8627" s="9"/>
      <c r="AI8627" s="8"/>
      <c r="AJ8627" s="8"/>
      <c r="AK8627" s="9"/>
    </row>
    <row r="8628" spans="32:37" x14ac:dyDescent="0.3">
      <c r="AF8628" s="8"/>
      <c r="AG8628" s="8"/>
      <c r="AH8628" s="9"/>
      <c r="AI8628" s="8"/>
      <c r="AJ8628" s="8"/>
      <c r="AK8628" s="9"/>
    </row>
    <row r="8629" spans="32:37" x14ac:dyDescent="0.3">
      <c r="AF8629" s="8"/>
      <c r="AG8629" s="8"/>
      <c r="AH8629" s="9"/>
      <c r="AI8629" s="8"/>
      <c r="AJ8629" s="8"/>
      <c r="AK8629" s="9"/>
    </row>
    <row r="8630" spans="32:37" x14ac:dyDescent="0.3">
      <c r="AF8630" s="8"/>
      <c r="AG8630" s="8"/>
      <c r="AH8630" s="9"/>
      <c r="AI8630" s="8"/>
      <c r="AJ8630" s="8"/>
      <c r="AK8630" s="9"/>
    </row>
    <row r="8631" spans="32:37" x14ac:dyDescent="0.3">
      <c r="AF8631" s="8"/>
      <c r="AG8631" s="8"/>
      <c r="AH8631" s="9"/>
      <c r="AI8631" s="8"/>
      <c r="AJ8631" s="8"/>
      <c r="AK8631" s="9"/>
    </row>
    <row r="8632" spans="32:37" x14ac:dyDescent="0.3">
      <c r="AF8632" s="8"/>
      <c r="AG8632" s="8"/>
      <c r="AH8632" s="9"/>
      <c r="AI8632" s="8"/>
      <c r="AJ8632" s="8"/>
      <c r="AK8632" s="9"/>
    </row>
    <row r="8633" spans="32:37" x14ac:dyDescent="0.3">
      <c r="AF8633" s="8"/>
      <c r="AG8633" s="8"/>
      <c r="AH8633" s="9"/>
      <c r="AI8633" s="8"/>
      <c r="AJ8633" s="8"/>
      <c r="AK8633" s="9"/>
    </row>
    <row r="8634" spans="32:37" x14ac:dyDescent="0.3">
      <c r="AF8634" s="8"/>
      <c r="AG8634" s="8"/>
      <c r="AH8634" s="9"/>
      <c r="AI8634" s="8"/>
      <c r="AJ8634" s="8"/>
      <c r="AK8634" s="9"/>
    </row>
    <row r="8635" spans="32:37" x14ac:dyDescent="0.3">
      <c r="AF8635" s="8"/>
      <c r="AG8635" s="8"/>
      <c r="AH8635" s="9"/>
      <c r="AI8635" s="8"/>
      <c r="AJ8635" s="8"/>
      <c r="AK8635" s="9"/>
    </row>
    <row r="8636" spans="32:37" x14ac:dyDescent="0.3">
      <c r="AF8636" s="8"/>
      <c r="AG8636" s="8"/>
      <c r="AH8636" s="9"/>
      <c r="AI8636" s="8"/>
      <c r="AJ8636" s="8"/>
      <c r="AK8636" s="9"/>
    </row>
    <row r="8637" spans="32:37" x14ac:dyDescent="0.3">
      <c r="AF8637" s="8"/>
      <c r="AG8637" s="8"/>
      <c r="AH8637" s="9"/>
      <c r="AI8637" s="8"/>
      <c r="AJ8637" s="8"/>
      <c r="AK8637" s="9"/>
    </row>
    <row r="8638" spans="32:37" x14ac:dyDescent="0.3">
      <c r="AF8638" s="8"/>
      <c r="AG8638" s="8"/>
      <c r="AH8638" s="9"/>
      <c r="AI8638" s="8"/>
      <c r="AJ8638" s="8"/>
      <c r="AK8638" s="9"/>
    </row>
    <row r="8639" spans="32:37" x14ac:dyDescent="0.3">
      <c r="AF8639" s="8"/>
      <c r="AG8639" s="8"/>
      <c r="AH8639" s="9"/>
      <c r="AI8639" s="8"/>
      <c r="AJ8639" s="8"/>
      <c r="AK8639" s="9"/>
    </row>
    <row r="8640" spans="32:37" x14ac:dyDescent="0.3">
      <c r="AF8640" s="8"/>
      <c r="AG8640" s="8"/>
      <c r="AH8640" s="9"/>
      <c r="AI8640" s="8"/>
      <c r="AJ8640" s="8"/>
      <c r="AK8640" s="9"/>
    </row>
    <row r="8641" spans="32:37" x14ac:dyDescent="0.3">
      <c r="AF8641" s="8"/>
      <c r="AG8641" s="8"/>
      <c r="AH8641" s="9"/>
      <c r="AI8641" s="8"/>
      <c r="AJ8641" s="8"/>
      <c r="AK8641" s="9"/>
    </row>
    <row r="8642" spans="32:37" x14ac:dyDescent="0.3">
      <c r="AF8642" s="8"/>
      <c r="AG8642" s="8"/>
      <c r="AH8642" s="9"/>
      <c r="AI8642" s="8"/>
      <c r="AJ8642" s="8"/>
      <c r="AK8642" s="9"/>
    </row>
    <row r="8643" spans="32:37" x14ac:dyDescent="0.3">
      <c r="AF8643" s="8"/>
      <c r="AG8643" s="8"/>
      <c r="AH8643" s="9"/>
      <c r="AI8643" s="8"/>
      <c r="AJ8643" s="8"/>
      <c r="AK8643" s="9"/>
    </row>
    <row r="8644" spans="32:37" x14ac:dyDescent="0.3">
      <c r="AF8644" s="8"/>
      <c r="AG8644" s="8"/>
      <c r="AH8644" s="9"/>
      <c r="AI8644" s="8"/>
      <c r="AJ8644" s="8"/>
      <c r="AK8644" s="9"/>
    </row>
    <row r="8645" spans="32:37" x14ac:dyDescent="0.3">
      <c r="AF8645" s="8"/>
      <c r="AG8645" s="8"/>
      <c r="AH8645" s="9"/>
      <c r="AI8645" s="8"/>
      <c r="AJ8645" s="8"/>
      <c r="AK8645" s="9"/>
    </row>
    <row r="8646" spans="32:37" x14ac:dyDescent="0.3">
      <c r="AF8646" s="8"/>
      <c r="AG8646" s="8"/>
      <c r="AH8646" s="9"/>
      <c r="AI8646" s="8"/>
      <c r="AJ8646" s="8"/>
      <c r="AK8646" s="9"/>
    </row>
    <row r="8647" spans="32:37" x14ac:dyDescent="0.3">
      <c r="AF8647" s="8"/>
      <c r="AG8647" s="8"/>
      <c r="AH8647" s="9"/>
      <c r="AI8647" s="8"/>
      <c r="AJ8647" s="8"/>
      <c r="AK8647" s="9"/>
    </row>
    <row r="8648" spans="32:37" x14ac:dyDescent="0.3">
      <c r="AF8648" s="8"/>
      <c r="AG8648" s="8"/>
      <c r="AH8648" s="9"/>
      <c r="AI8648" s="8"/>
      <c r="AJ8648" s="8"/>
      <c r="AK8648" s="9"/>
    </row>
    <row r="8649" spans="32:37" x14ac:dyDescent="0.3">
      <c r="AF8649" s="8"/>
      <c r="AG8649" s="8"/>
      <c r="AH8649" s="9"/>
      <c r="AI8649" s="8"/>
      <c r="AJ8649" s="8"/>
      <c r="AK8649" s="9"/>
    </row>
    <row r="8650" spans="32:37" x14ac:dyDescent="0.3">
      <c r="AF8650" s="8"/>
      <c r="AG8650" s="8"/>
      <c r="AH8650" s="9"/>
      <c r="AI8650" s="8"/>
      <c r="AJ8650" s="8"/>
      <c r="AK8650" s="9"/>
    </row>
    <row r="8651" spans="32:37" x14ac:dyDescent="0.3">
      <c r="AF8651" s="8"/>
      <c r="AG8651" s="8"/>
      <c r="AH8651" s="9"/>
      <c r="AI8651" s="8"/>
      <c r="AJ8651" s="8"/>
      <c r="AK8651" s="9"/>
    </row>
    <row r="8652" spans="32:37" x14ac:dyDescent="0.3">
      <c r="AF8652" s="8"/>
      <c r="AG8652" s="8"/>
      <c r="AH8652" s="9"/>
      <c r="AI8652" s="8"/>
      <c r="AJ8652" s="8"/>
      <c r="AK8652" s="9"/>
    </row>
    <row r="8653" spans="32:37" x14ac:dyDescent="0.3">
      <c r="AF8653" s="8"/>
      <c r="AG8653" s="8"/>
      <c r="AH8653" s="9"/>
      <c r="AI8653" s="8"/>
      <c r="AJ8653" s="8"/>
      <c r="AK8653" s="9"/>
    </row>
    <row r="8654" spans="32:37" x14ac:dyDescent="0.3">
      <c r="AF8654" s="8"/>
      <c r="AG8654" s="8"/>
      <c r="AH8654" s="9"/>
      <c r="AI8654" s="8"/>
      <c r="AJ8654" s="8"/>
      <c r="AK8654" s="9"/>
    </row>
    <row r="8655" spans="32:37" x14ac:dyDescent="0.3">
      <c r="AF8655" s="8"/>
      <c r="AG8655" s="8"/>
      <c r="AH8655" s="9"/>
      <c r="AI8655" s="8"/>
      <c r="AJ8655" s="8"/>
      <c r="AK8655" s="9"/>
    </row>
    <row r="8656" spans="32:37" x14ac:dyDescent="0.3">
      <c r="AF8656" s="8"/>
      <c r="AG8656" s="8"/>
      <c r="AH8656" s="9"/>
      <c r="AI8656" s="8"/>
      <c r="AJ8656" s="8"/>
      <c r="AK8656" s="9"/>
    </row>
    <row r="8657" spans="32:37" x14ac:dyDescent="0.3">
      <c r="AF8657" s="8"/>
      <c r="AG8657" s="8"/>
      <c r="AH8657" s="9"/>
      <c r="AI8657" s="8"/>
      <c r="AJ8657" s="8"/>
      <c r="AK8657" s="9"/>
    </row>
    <row r="8658" spans="32:37" x14ac:dyDescent="0.3">
      <c r="AF8658" s="8"/>
      <c r="AG8658" s="8"/>
      <c r="AH8658" s="9"/>
      <c r="AI8658" s="8"/>
      <c r="AJ8658" s="8"/>
      <c r="AK8658" s="9"/>
    </row>
    <row r="8659" spans="32:37" x14ac:dyDescent="0.3">
      <c r="AF8659" s="8"/>
      <c r="AG8659" s="8"/>
      <c r="AH8659" s="9"/>
      <c r="AI8659" s="8"/>
      <c r="AJ8659" s="8"/>
      <c r="AK8659" s="9"/>
    </row>
    <row r="8660" spans="32:37" x14ac:dyDescent="0.3">
      <c r="AF8660" s="8"/>
      <c r="AG8660" s="8"/>
      <c r="AH8660" s="9"/>
      <c r="AI8660" s="8"/>
      <c r="AJ8660" s="8"/>
      <c r="AK8660" s="9"/>
    </row>
    <row r="8661" spans="32:37" x14ac:dyDescent="0.3">
      <c r="AF8661" s="8"/>
      <c r="AG8661" s="8"/>
      <c r="AH8661" s="9"/>
      <c r="AI8661" s="8"/>
      <c r="AJ8661" s="8"/>
      <c r="AK8661" s="9"/>
    </row>
    <row r="8662" spans="32:37" x14ac:dyDescent="0.3">
      <c r="AF8662" s="8"/>
      <c r="AG8662" s="8"/>
      <c r="AH8662" s="9"/>
      <c r="AI8662" s="8"/>
      <c r="AJ8662" s="8"/>
      <c r="AK8662" s="9"/>
    </row>
    <row r="8663" spans="32:37" x14ac:dyDescent="0.3">
      <c r="AF8663" s="8"/>
      <c r="AG8663" s="8"/>
      <c r="AH8663" s="9"/>
      <c r="AI8663" s="8"/>
      <c r="AJ8663" s="8"/>
      <c r="AK8663" s="9"/>
    </row>
    <row r="8664" spans="32:37" x14ac:dyDescent="0.3">
      <c r="AF8664" s="8"/>
      <c r="AG8664" s="8"/>
      <c r="AH8664" s="9"/>
      <c r="AI8664" s="8"/>
      <c r="AJ8664" s="8"/>
      <c r="AK8664" s="9"/>
    </row>
    <row r="8665" spans="32:37" x14ac:dyDescent="0.3">
      <c r="AF8665" s="8"/>
      <c r="AG8665" s="8"/>
      <c r="AH8665" s="9"/>
      <c r="AI8665" s="8"/>
      <c r="AJ8665" s="8"/>
      <c r="AK8665" s="9"/>
    </row>
    <row r="8666" spans="32:37" x14ac:dyDescent="0.3">
      <c r="AF8666" s="8"/>
      <c r="AG8666" s="8"/>
      <c r="AH8666" s="9"/>
      <c r="AI8666" s="8"/>
      <c r="AJ8666" s="8"/>
      <c r="AK8666" s="9"/>
    </row>
    <row r="8667" spans="32:37" x14ac:dyDescent="0.3">
      <c r="AF8667" s="8"/>
      <c r="AG8667" s="8"/>
      <c r="AH8667" s="9"/>
      <c r="AI8667" s="8"/>
      <c r="AJ8667" s="8"/>
      <c r="AK8667" s="9"/>
    </row>
    <row r="8668" spans="32:37" x14ac:dyDescent="0.3">
      <c r="AF8668" s="8"/>
      <c r="AG8668" s="8"/>
      <c r="AH8668" s="9"/>
      <c r="AI8668" s="8"/>
      <c r="AJ8668" s="8"/>
      <c r="AK8668" s="9"/>
    </row>
    <row r="8669" spans="32:37" x14ac:dyDescent="0.3">
      <c r="AF8669" s="8"/>
      <c r="AG8669" s="8"/>
      <c r="AH8669" s="9"/>
      <c r="AI8669" s="8"/>
      <c r="AJ8669" s="8"/>
      <c r="AK8669" s="9"/>
    </row>
    <row r="8670" spans="32:37" x14ac:dyDescent="0.3">
      <c r="AF8670" s="8"/>
      <c r="AG8670" s="8"/>
      <c r="AH8670" s="9"/>
      <c r="AI8670" s="8"/>
      <c r="AJ8670" s="8"/>
      <c r="AK8670" s="9"/>
    </row>
    <row r="8671" spans="32:37" x14ac:dyDescent="0.3">
      <c r="AF8671" s="8"/>
      <c r="AG8671" s="8"/>
      <c r="AH8671" s="9"/>
      <c r="AI8671" s="8"/>
      <c r="AJ8671" s="8"/>
      <c r="AK8671" s="9"/>
    </row>
    <row r="8672" spans="32:37" x14ac:dyDescent="0.3">
      <c r="AF8672" s="8"/>
      <c r="AG8672" s="8"/>
      <c r="AH8672" s="9"/>
      <c r="AI8672" s="8"/>
      <c r="AJ8672" s="8"/>
      <c r="AK8672" s="9"/>
    </row>
    <row r="8673" spans="32:37" x14ac:dyDescent="0.3">
      <c r="AF8673" s="8"/>
      <c r="AG8673" s="8"/>
      <c r="AH8673" s="9"/>
      <c r="AI8673" s="8"/>
      <c r="AJ8673" s="8"/>
      <c r="AK8673" s="9"/>
    </row>
    <row r="8674" spans="32:37" x14ac:dyDescent="0.3">
      <c r="AF8674" s="8"/>
      <c r="AG8674" s="8"/>
      <c r="AH8674" s="9"/>
      <c r="AI8674" s="8"/>
      <c r="AJ8674" s="8"/>
      <c r="AK8674" s="9"/>
    </row>
    <row r="8675" spans="32:37" x14ac:dyDescent="0.3">
      <c r="AF8675" s="8"/>
      <c r="AG8675" s="8"/>
      <c r="AH8675" s="9"/>
      <c r="AI8675" s="8"/>
      <c r="AJ8675" s="8"/>
      <c r="AK8675" s="9"/>
    </row>
    <row r="8676" spans="32:37" x14ac:dyDescent="0.3">
      <c r="AF8676" s="8"/>
      <c r="AG8676" s="8"/>
      <c r="AH8676" s="9"/>
      <c r="AI8676" s="8"/>
      <c r="AJ8676" s="8"/>
      <c r="AK8676" s="9"/>
    </row>
    <row r="8677" spans="32:37" x14ac:dyDescent="0.3">
      <c r="AF8677" s="8"/>
      <c r="AG8677" s="8"/>
      <c r="AH8677" s="9"/>
      <c r="AI8677" s="8"/>
      <c r="AJ8677" s="8"/>
      <c r="AK8677" s="9"/>
    </row>
    <row r="8678" spans="32:37" x14ac:dyDescent="0.3">
      <c r="AF8678" s="8"/>
      <c r="AG8678" s="8"/>
      <c r="AH8678" s="9"/>
      <c r="AI8678" s="8"/>
      <c r="AJ8678" s="8"/>
      <c r="AK8678" s="9"/>
    </row>
    <row r="8679" spans="32:37" x14ac:dyDescent="0.3">
      <c r="AF8679" s="8"/>
      <c r="AG8679" s="8"/>
      <c r="AH8679" s="9"/>
      <c r="AI8679" s="8"/>
      <c r="AJ8679" s="8"/>
      <c r="AK8679" s="9"/>
    </row>
    <row r="8680" spans="32:37" x14ac:dyDescent="0.3">
      <c r="AF8680" s="8"/>
      <c r="AG8680" s="8"/>
      <c r="AH8680" s="9"/>
      <c r="AI8680" s="8"/>
      <c r="AJ8680" s="8"/>
      <c r="AK8680" s="9"/>
    </row>
    <row r="8681" spans="32:37" x14ac:dyDescent="0.3">
      <c r="AF8681" s="8"/>
      <c r="AG8681" s="8"/>
      <c r="AH8681" s="9"/>
      <c r="AI8681" s="8"/>
      <c r="AJ8681" s="8"/>
      <c r="AK8681" s="9"/>
    </row>
    <row r="8682" spans="32:37" x14ac:dyDescent="0.3">
      <c r="AF8682" s="8"/>
      <c r="AG8682" s="8"/>
      <c r="AH8682" s="9"/>
      <c r="AI8682" s="8"/>
      <c r="AJ8682" s="8"/>
      <c r="AK8682" s="9"/>
    </row>
    <row r="8683" spans="32:37" x14ac:dyDescent="0.3">
      <c r="AF8683" s="8"/>
      <c r="AG8683" s="8"/>
      <c r="AH8683" s="9"/>
      <c r="AI8683" s="8"/>
      <c r="AJ8683" s="8"/>
      <c r="AK8683" s="9"/>
    </row>
    <row r="8684" spans="32:37" x14ac:dyDescent="0.3">
      <c r="AF8684" s="8"/>
      <c r="AG8684" s="8"/>
      <c r="AH8684" s="9"/>
      <c r="AI8684" s="8"/>
      <c r="AJ8684" s="8"/>
      <c r="AK8684" s="9"/>
    </row>
    <row r="8685" spans="32:37" x14ac:dyDescent="0.3">
      <c r="AF8685" s="8"/>
      <c r="AG8685" s="8"/>
      <c r="AH8685" s="9"/>
      <c r="AI8685" s="8"/>
      <c r="AJ8685" s="8"/>
      <c r="AK8685" s="9"/>
    </row>
    <row r="8686" spans="32:37" x14ac:dyDescent="0.3">
      <c r="AF8686" s="8"/>
      <c r="AG8686" s="8"/>
      <c r="AH8686" s="9"/>
      <c r="AI8686" s="8"/>
      <c r="AJ8686" s="8"/>
      <c r="AK8686" s="9"/>
    </row>
    <row r="8687" spans="32:37" x14ac:dyDescent="0.3">
      <c r="AF8687" s="8"/>
      <c r="AG8687" s="8"/>
      <c r="AH8687" s="9"/>
      <c r="AI8687" s="8"/>
      <c r="AJ8687" s="8"/>
      <c r="AK8687" s="9"/>
    </row>
    <row r="8688" spans="32:37" x14ac:dyDescent="0.3">
      <c r="AF8688" s="8"/>
      <c r="AG8688" s="8"/>
      <c r="AH8688" s="9"/>
      <c r="AI8688" s="8"/>
      <c r="AJ8688" s="8"/>
      <c r="AK8688" s="9"/>
    </row>
    <row r="8689" spans="32:37" x14ac:dyDescent="0.3">
      <c r="AF8689" s="8"/>
      <c r="AG8689" s="8"/>
      <c r="AH8689" s="9"/>
      <c r="AI8689" s="8"/>
      <c r="AJ8689" s="8"/>
      <c r="AK8689" s="9"/>
    </row>
    <row r="8690" spans="32:37" x14ac:dyDescent="0.3">
      <c r="AF8690" s="8"/>
      <c r="AG8690" s="8"/>
      <c r="AH8690" s="9"/>
      <c r="AI8690" s="8"/>
      <c r="AJ8690" s="8"/>
      <c r="AK8690" s="9"/>
    </row>
    <row r="8691" spans="32:37" x14ac:dyDescent="0.3">
      <c r="AF8691" s="8"/>
      <c r="AG8691" s="8"/>
      <c r="AH8691" s="9"/>
      <c r="AI8691" s="8"/>
      <c r="AJ8691" s="8"/>
      <c r="AK8691" s="9"/>
    </row>
    <row r="8692" spans="32:37" x14ac:dyDescent="0.3">
      <c r="AF8692" s="8"/>
      <c r="AG8692" s="8"/>
      <c r="AH8692" s="9"/>
      <c r="AI8692" s="8"/>
      <c r="AJ8692" s="8"/>
      <c r="AK8692" s="9"/>
    </row>
    <row r="8693" spans="32:37" x14ac:dyDescent="0.3">
      <c r="AF8693" s="8"/>
      <c r="AG8693" s="8"/>
      <c r="AH8693" s="9"/>
      <c r="AI8693" s="8"/>
      <c r="AJ8693" s="8"/>
      <c r="AK8693" s="9"/>
    </row>
    <row r="8694" spans="32:37" x14ac:dyDescent="0.3">
      <c r="AF8694" s="8"/>
      <c r="AG8694" s="8"/>
      <c r="AH8694" s="9"/>
      <c r="AI8694" s="8"/>
      <c r="AJ8694" s="8"/>
      <c r="AK8694" s="9"/>
    </row>
    <row r="8695" spans="32:37" x14ac:dyDescent="0.3">
      <c r="AF8695" s="8"/>
      <c r="AG8695" s="8"/>
      <c r="AH8695" s="9"/>
      <c r="AI8695" s="8"/>
      <c r="AJ8695" s="8"/>
      <c r="AK8695" s="9"/>
    </row>
    <row r="8696" spans="32:37" x14ac:dyDescent="0.3">
      <c r="AF8696" s="8"/>
      <c r="AG8696" s="8"/>
      <c r="AH8696" s="9"/>
      <c r="AI8696" s="8"/>
      <c r="AJ8696" s="8"/>
      <c r="AK8696" s="9"/>
    </row>
    <row r="8697" spans="32:37" x14ac:dyDescent="0.3">
      <c r="AF8697" s="8"/>
      <c r="AG8697" s="8"/>
      <c r="AH8697" s="9"/>
      <c r="AI8697" s="8"/>
      <c r="AJ8697" s="8"/>
      <c r="AK8697" s="9"/>
    </row>
    <row r="8698" spans="32:37" x14ac:dyDescent="0.3">
      <c r="AF8698" s="8"/>
      <c r="AG8698" s="8"/>
      <c r="AH8698" s="9"/>
      <c r="AI8698" s="8"/>
      <c r="AJ8698" s="8"/>
      <c r="AK8698" s="9"/>
    </row>
    <row r="8699" spans="32:37" x14ac:dyDescent="0.3">
      <c r="AF8699" s="8"/>
      <c r="AG8699" s="8"/>
      <c r="AH8699" s="9"/>
      <c r="AI8699" s="8"/>
      <c r="AJ8699" s="8"/>
      <c r="AK8699" s="9"/>
    </row>
    <row r="8700" spans="32:37" x14ac:dyDescent="0.3">
      <c r="AF8700" s="8"/>
      <c r="AG8700" s="8"/>
      <c r="AH8700" s="9"/>
      <c r="AI8700" s="8"/>
      <c r="AJ8700" s="8"/>
      <c r="AK8700" s="9"/>
    </row>
    <row r="8701" spans="32:37" x14ac:dyDescent="0.3">
      <c r="AF8701" s="8"/>
      <c r="AG8701" s="8"/>
      <c r="AH8701" s="9"/>
      <c r="AI8701" s="8"/>
      <c r="AJ8701" s="8"/>
      <c r="AK8701" s="9"/>
    </row>
    <row r="8702" spans="32:37" x14ac:dyDescent="0.3">
      <c r="AF8702" s="8"/>
      <c r="AG8702" s="8"/>
      <c r="AH8702" s="9"/>
      <c r="AI8702" s="8"/>
      <c r="AJ8702" s="8"/>
      <c r="AK8702" s="9"/>
    </row>
    <row r="8703" spans="32:37" x14ac:dyDescent="0.3">
      <c r="AF8703" s="8"/>
      <c r="AG8703" s="8"/>
      <c r="AH8703" s="9"/>
      <c r="AI8703" s="8"/>
      <c r="AJ8703" s="8"/>
      <c r="AK8703" s="9"/>
    </row>
    <row r="8704" spans="32:37" x14ac:dyDescent="0.3">
      <c r="AF8704" s="8"/>
      <c r="AG8704" s="8"/>
      <c r="AH8704" s="9"/>
      <c r="AI8704" s="8"/>
      <c r="AJ8704" s="8"/>
      <c r="AK8704" s="9"/>
    </row>
    <row r="8705" spans="32:37" x14ac:dyDescent="0.3">
      <c r="AF8705" s="8"/>
      <c r="AG8705" s="8"/>
      <c r="AH8705" s="9"/>
      <c r="AI8705" s="8"/>
      <c r="AJ8705" s="8"/>
      <c r="AK8705" s="9"/>
    </row>
    <row r="8706" spans="32:37" x14ac:dyDescent="0.3">
      <c r="AF8706" s="8"/>
      <c r="AG8706" s="8"/>
      <c r="AH8706" s="9"/>
      <c r="AI8706" s="8"/>
      <c r="AJ8706" s="8"/>
      <c r="AK8706" s="9"/>
    </row>
    <row r="8707" spans="32:37" x14ac:dyDescent="0.3">
      <c r="AF8707" s="8"/>
      <c r="AG8707" s="8"/>
      <c r="AH8707" s="9"/>
      <c r="AI8707" s="8"/>
      <c r="AJ8707" s="8"/>
      <c r="AK8707" s="9"/>
    </row>
    <row r="8708" spans="32:37" x14ac:dyDescent="0.3">
      <c r="AF8708" s="8"/>
      <c r="AG8708" s="8"/>
      <c r="AH8708" s="9"/>
      <c r="AI8708" s="8"/>
      <c r="AJ8708" s="8"/>
      <c r="AK8708" s="9"/>
    </row>
    <row r="8709" spans="32:37" x14ac:dyDescent="0.3">
      <c r="AF8709" s="8"/>
      <c r="AG8709" s="8"/>
      <c r="AH8709" s="9"/>
      <c r="AI8709" s="8"/>
      <c r="AJ8709" s="8"/>
      <c r="AK8709" s="9"/>
    </row>
    <row r="8710" spans="32:37" x14ac:dyDescent="0.3">
      <c r="AF8710" s="8"/>
      <c r="AG8710" s="8"/>
      <c r="AH8710" s="9"/>
      <c r="AI8710" s="8"/>
      <c r="AJ8710" s="8"/>
      <c r="AK8710" s="9"/>
    </row>
    <row r="8711" spans="32:37" x14ac:dyDescent="0.3">
      <c r="AF8711" s="8"/>
      <c r="AG8711" s="8"/>
      <c r="AH8711" s="9"/>
      <c r="AI8711" s="8"/>
      <c r="AJ8711" s="8"/>
      <c r="AK8711" s="9"/>
    </row>
    <row r="8712" spans="32:37" x14ac:dyDescent="0.3">
      <c r="AF8712" s="8"/>
      <c r="AG8712" s="8"/>
      <c r="AH8712" s="9"/>
      <c r="AI8712" s="8"/>
      <c r="AJ8712" s="8"/>
      <c r="AK8712" s="9"/>
    </row>
    <row r="8713" spans="32:37" x14ac:dyDescent="0.3">
      <c r="AF8713" s="8"/>
      <c r="AG8713" s="8"/>
      <c r="AH8713" s="9"/>
      <c r="AI8713" s="8"/>
      <c r="AJ8713" s="8"/>
      <c r="AK8713" s="9"/>
    </row>
    <row r="8714" spans="32:37" x14ac:dyDescent="0.3">
      <c r="AF8714" s="8"/>
      <c r="AG8714" s="8"/>
      <c r="AH8714" s="9"/>
      <c r="AI8714" s="8"/>
      <c r="AJ8714" s="8"/>
      <c r="AK8714" s="9"/>
    </row>
    <row r="8715" spans="32:37" x14ac:dyDescent="0.3">
      <c r="AF8715" s="8"/>
      <c r="AG8715" s="8"/>
      <c r="AH8715" s="9"/>
      <c r="AI8715" s="8"/>
      <c r="AJ8715" s="8"/>
      <c r="AK8715" s="9"/>
    </row>
    <row r="8716" spans="32:37" x14ac:dyDescent="0.3">
      <c r="AF8716" s="8"/>
      <c r="AG8716" s="8"/>
      <c r="AH8716" s="9"/>
      <c r="AI8716" s="8"/>
      <c r="AJ8716" s="8"/>
      <c r="AK8716" s="9"/>
    </row>
    <row r="8717" spans="32:37" x14ac:dyDescent="0.3">
      <c r="AF8717" s="8"/>
      <c r="AG8717" s="8"/>
      <c r="AH8717" s="9"/>
      <c r="AI8717" s="8"/>
      <c r="AJ8717" s="8"/>
      <c r="AK8717" s="9"/>
    </row>
    <row r="8718" spans="32:37" x14ac:dyDescent="0.3">
      <c r="AF8718" s="8"/>
      <c r="AG8718" s="8"/>
      <c r="AH8718" s="9"/>
      <c r="AI8718" s="8"/>
      <c r="AJ8718" s="8"/>
      <c r="AK8718" s="9"/>
    </row>
    <row r="8719" spans="32:37" x14ac:dyDescent="0.3">
      <c r="AF8719" s="8"/>
      <c r="AG8719" s="8"/>
      <c r="AH8719" s="9"/>
      <c r="AI8719" s="8"/>
      <c r="AJ8719" s="8"/>
      <c r="AK8719" s="9"/>
    </row>
    <row r="8720" spans="32:37" x14ac:dyDescent="0.3">
      <c r="AF8720" s="8"/>
      <c r="AG8720" s="8"/>
      <c r="AH8720" s="9"/>
      <c r="AI8720" s="8"/>
      <c r="AJ8720" s="8"/>
      <c r="AK8720" s="9"/>
    </row>
    <row r="8721" spans="32:37" x14ac:dyDescent="0.3">
      <c r="AF8721" s="8"/>
      <c r="AG8721" s="8"/>
      <c r="AH8721" s="9"/>
      <c r="AI8721" s="8"/>
      <c r="AJ8721" s="8"/>
      <c r="AK8721" s="9"/>
    </row>
    <row r="8722" spans="32:37" x14ac:dyDescent="0.3">
      <c r="AF8722" s="8"/>
      <c r="AG8722" s="8"/>
      <c r="AH8722" s="9"/>
      <c r="AI8722" s="8"/>
      <c r="AJ8722" s="8"/>
      <c r="AK8722" s="9"/>
    </row>
    <row r="8723" spans="32:37" x14ac:dyDescent="0.3">
      <c r="AF8723" s="8"/>
      <c r="AG8723" s="8"/>
      <c r="AH8723" s="9"/>
      <c r="AI8723" s="8"/>
      <c r="AJ8723" s="8"/>
      <c r="AK8723" s="9"/>
    </row>
    <row r="8724" spans="32:37" x14ac:dyDescent="0.3">
      <c r="AF8724" s="8"/>
      <c r="AG8724" s="8"/>
      <c r="AH8724" s="9"/>
      <c r="AI8724" s="8"/>
      <c r="AJ8724" s="8"/>
      <c r="AK8724" s="9"/>
    </row>
    <row r="8725" spans="32:37" x14ac:dyDescent="0.3">
      <c r="AF8725" s="8"/>
      <c r="AG8725" s="8"/>
      <c r="AH8725" s="9"/>
      <c r="AI8725" s="8"/>
      <c r="AJ8725" s="8"/>
      <c r="AK8725" s="9"/>
    </row>
    <row r="8726" spans="32:37" x14ac:dyDescent="0.3">
      <c r="AF8726" s="8"/>
      <c r="AG8726" s="8"/>
      <c r="AH8726" s="9"/>
      <c r="AI8726" s="8"/>
      <c r="AJ8726" s="8"/>
      <c r="AK8726" s="9"/>
    </row>
    <row r="8727" spans="32:37" x14ac:dyDescent="0.3">
      <c r="AF8727" s="8"/>
      <c r="AG8727" s="8"/>
      <c r="AH8727" s="9"/>
      <c r="AI8727" s="8"/>
      <c r="AJ8727" s="8"/>
      <c r="AK8727" s="9"/>
    </row>
    <row r="8728" spans="32:37" x14ac:dyDescent="0.3">
      <c r="AF8728" s="8"/>
      <c r="AG8728" s="8"/>
      <c r="AH8728" s="9"/>
      <c r="AI8728" s="8"/>
      <c r="AJ8728" s="8"/>
      <c r="AK8728" s="9"/>
    </row>
    <row r="8729" spans="32:37" x14ac:dyDescent="0.3">
      <c r="AF8729" s="8"/>
      <c r="AG8729" s="8"/>
      <c r="AH8729" s="9"/>
      <c r="AI8729" s="8"/>
      <c r="AJ8729" s="8"/>
      <c r="AK8729" s="9"/>
    </row>
    <row r="8730" spans="32:37" x14ac:dyDescent="0.3">
      <c r="AF8730" s="8"/>
      <c r="AG8730" s="8"/>
      <c r="AH8730" s="9"/>
      <c r="AI8730" s="8"/>
      <c r="AJ8730" s="8"/>
      <c r="AK8730" s="9"/>
    </row>
    <row r="8731" spans="32:37" x14ac:dyDescent="0.3">
      <c r="AF8731" s="8"/>
      <c r="AG8731" s="8"/>
      <c r="AH8731" s="9"/>
      <c r="AI8731" s="8"/>
      <c r="AJ8731" s="8"/>
      <c r="AK8731" s="9"/>
    </row>
    <row r="8732" spans="32:37" x14ac:dyDescent="0.3">
      <c r="AF8732" s="8"/>
      <c r="AG8732" s="8"/>
      <c r="AH8732" s="9"/>
      <c r="AI8732" s="8"/>
      <c r="AJ8732" s="8"/>
      <c r="AK8732" s="9"/>
    </row>
    <row r="8733" spans="32:37" x14ac:dyDescent="0.3">
      <c r="AF8733" s="8"/>
      <c r="AG8733" s="8"/>
      <c r="AH8733" s="9"/>
      <c r="AI8733" s="8"/>
      <c r="AJ8733" s="8"/>
      <c r="AK8733" s="9"/>
    </row>
    <row r="8734" spans="32:37" x14ac:dyDescent="0.3">
      <c r="AF8734" s="8"/>
      <c r="AG8734" s="8"/>
      <c r="AH8734" s="9"/>
      <c r="AI8734" s="8"/>
      <c r="AJ8734" s="8"/>
      <c r="AK8734" s="9"/>
    </row>
    <row r="8735" spans="32:37" x14ac:dyDescent="0.3">
      <c r="AF8735" s="8"/>
      <c r="AG8735" s="8"/>
      <c r="AH8735" s="9"/>
      <c r="AI8735" s="8"/>
      <c r="AJ8735" s="8"/>
      <c r="AK8735" s="9"/>
    </row>
    <row r="8736" spans="32:37" x14ac:dyDescent="0.3">
      <c r="AF8736" s="8"/>
      <c r="AG8736" s="8"/>
      <c r="AH8736" s="9"/>
      <c r="AI8736" s="8"/>
      <c r="AJ8736" s="8"/>
      <c r="AK8736" s="9"/>
    </row>
    <row r="8737" spans="32:37" x14ac:dyDescent="0.3">
      <c r="AF8737" s="8"/>
      <c r="AG8737" s="8"/>
      <c r="AH8737" s="9"/>
      <c r="AI8737" s="8"/>
      <c r="AJ8737" s="8"/>
      <c r="AK8737" s="9"/>
    </row>
    <row r="8738" spans="32:37" x14ac:dyDescent="0.3">
      <c r="AF8738" s="8"/>
      <c r="AG8738" s="8"/>
      <c r="AH8738" s="9"/>
      <c r="AI8738" s="8"/>
      <c r="AJ8738" s="8"/>
      <c r="AK8738" s="9"/>
    </row>
    <row r="8739" spans="32:37" x14ac:dyDescent="0.3">
      <c r="AF8739" s="8"/>
      <c r="AG8739" s="8"/>
      <c r="AH8739" s="9"/>
      <c r="AI8739" s="8"/>
      <c r="AJ8739" s="8"/>
      <c r="AK8739" s="9"/>
    </row>
    <row r="8740" spans="32:37" x14ac:dyDescent="0.3">
      <c r="AF8740" s="8"/>
      <c r="AG8740" s="8"/>
      <c r="AH8740" s="9"/>
      <c r="AI8740" s="8"/>
      <c r="AJ8740" s="8"/>
      <c r="AK8740" s="9"/>
    </row>
    <row r="8741" spans="32:37" x14ac:dyDescent="0.3">
      <c r="AF8741" s="8"/>
      <c r="AG8741" s="8"/>
      <c r="AH8741" s="9"/>
      <c r="AI8741" s="8"/>
      <c r="AJ8741" s="8"/>
      <c r="AK8741" s="9"/>
    </row>
    <row r="8742" spans="32:37" x14ac:dyDescent="0.3">
      <c r="AF8742" s="8"/>
      <c r="AG8742" s="8"/>
      <c r="AH8742" s="9"/>
      <c r="AI8742" s="8"/>
      <c r="AJ8742" s="8"/>
      <c r="AK8742" s="9"/>
    </row>
    <row r="8743" spans="32:37" x14ac:dyDescent="0.3">
      <c r="AF8743" s="8"/>
      <c r="AG8743" s="8"/>
      <c r="AH8743" s="9"/>
      <c r="AI8743" s="8"/>
      <c r="AJ8743" s="8"/>
      <c r="AK8743" s="9"/>
    </row>
    <row r="8744" spans="32:37" x14ac:dyDescent="0.3">
      <c r="AF8744" s="8"/>
      <c r="AG8744" s="8"/>
      <c r="AH8744" s="9"/>
      <c r="AI8744" s="8"/>
      <c r="AJ8744" s="8"/>
      <c r="AK8744" s="9"/>
    </row>
    <row r="8745" spans="32:37" x14ac:dyDescent="0.3">
      <c r="AF8745" s="8"/>
      <c r="AG8745" s="8"/>
      <c r="AH8745" s="9"/>
      <c r="AI8745" s="8"/>
      <c r="AJ8745" s="8"/>
      <c r="AK8745" s="9"/>
    </row>
    <row r="8746" spans="32:37" x14ac:dyDescent="0.3">
      <c r="AF8746" s="8"/>
      <c r="AG8746" s="8"/>
      <c r="AH8746" s="9"/>
      <c r="AI8746" s="8"/>
      <c r="AJ8746" s="8"/>
      <c r="AK8746" s="9"/>
    </row>
    <row r="8747" spans="32:37" x14ac:dyDescent="0.3">
      <c r="AF8747" s="8"/>
      <c r="AG8747" s="8"/>
      <c r="AH8747" s="9"/>
      <c r="AI8747" s="8"/>
      <c r="AJ8747" s="8"/>
      <c r="AK8747" s="9"/>
    </row>
    <row r="8748" spans="32:37" x14ac:dyDescent="0.3">
      <c r="AF8748" s="8"/>
      <c r="AG8748" s="8"/>
      <c r="AH8748" s="9"/>
      <c r="AI8748" s="8"/>
      <c r="AJ8748" s="8"/>
      <c r="AK8748" s="9"/>
    </row>
    <row r="8749" spans="32:37" x14ac:dyDescent="0.3">
      <c r="AF8749" s="8"/>
      <c r="AG8749" s="8"/>
      <c r="AH8749" s="9"/>
      <c r="AI8749" s="8"/>
      <c r="AJ8749" s="8"/>
      <c r="AK8749" s="9"/>
    </row>
    <row r="8750" spans="32:37" x14ac:dyDescent="0.3">
      <c r="AF8750" s="8"/>
      <c r="AG8750" s="8"/>
      <c r="AH8750" s="9"/>
      <c r="AI8750" s="8"/>
      <c r="AJ8750" s="8"/>
      <c r="AK8750" s="9"/>
    </row>
    <row r="8751" spans="32:37" x14ac:dyDescent="0.3">
      <c r="AF8751" s="8"/>
      <c r="AG8751" s="8"/>
      <c r="AH8751" s="9"/>
      <c r="AI8751" s="8"/>
      <c r="AJ8751" s="8"/>
      <c r="AK8751" s="9"/>
    </row>
    <row r="8752" spans="32:37" x14ac:dyDescent="0.3">
      <c r="AF8752" s="8"/>
      <c r="AG8752" s="8"/>
      <c r="AH8752" s="9"/>
      <c r="AI8752" s="8"/>
      <c r="AJ8752" s="8"/>
      <c r="AK8752" s="9"/>
    </row>
    <row r="8753" spans="32:37" x14ac:dyDescent="0.3">
      <c r="AF8753" s="8"/>
      <c r="AG8753" s="8"/>
      <c r="AH8753" s="9"/>
      <c r="AI8753" s="8"/>
      <c r="AJ8753" s="8"/>
      <c r="AK8753" s="9"/>
    </row>
    <row r="8754" spans="32:37" x14ac:dyDescent="0.3">
      <c r="AF8754" s="8"/>
      <c r="AG8754" s="8"/>
      <c r="AH8754" s="9"/>
      <c r="AI8754" s="8"/>
      <c r="AJ8754" s="8"/>
      <c r="AK8754" s="9"/>
    </row>
    <row r="8755" spans="32:37" x14ac:dyDescent="0.3">
      <c r="AF8755" s="8"/>
      <c r="AG8755" s="8"/>
      <c r="AH8755" s="9"/>
      <c r="AI8755" s="8"/>
      <c r="AJ8755" s="8"/>
      <c r="AK8755" s="9"/>
    </row>
    <row r="8756" spans="32:37" x14ac:dyDescent="0.3">
      <c r="AF8756" s="8"/>
      <c r="AG8756" s="8"/>
      <c r="AH8756" s="9"/>
      <c r="AI8756" s="8"/>
      <c r="AJ8756" s="8"/>
      <c r="AK8756" s="9"/>
    </row>
    <row r="8757" spans="32:37" x14ac:dyDescent="0.3">
      <c r="AF8757" s="8"/>
      <c r="AG8757" s="8"/>
      <c r="AH8757" s="9"/>
      <c r="AI8757" s="8"/>
      <c r="AJ8757" s="8"/>
      <c r="AK8757" s="9"/>
    </row>
    <row r="8758" spans="32:37" x14ac:dyDescent="0.3">
      <c r="AF8758" s="8"/>
      <c r="AG8758" s="8"/>
      <c r="AH8758" s="9"/>
      <c r="AI8758" s="8"/>
      <c r="AJ8758" s="8"/>
      <c r="AK8758" s="9"/>
    </row>
    <row r="8759" spans="32:37" x14ac:dyDescent="0.3">
      <c r="AF8759" s="8"/>
      <c r="AG8759" s="8"/>
      <c r="AH8759" s="9"/>
      <c r="AI8759" s="8"/>
      <c r="AJ8759" s="8"/>
      <c r="AK8759" s="9"/>
    </row>
    <row r="8760" spans="32:37" x14ac:dyDescent="0.3">
      <c r="AF8760" s="8"/>
      <c r="AG8760" s="8"/>
      <c r="AH8760" s="9"/>
      <c r="AI8760" s="8"/>
      <c r="AJ8760" s="8"/>
      <c r="AK8760" s="9"/>
    </row>
    <row r="8761" spans="32:37" x14ac:dyDescent="0.3">
      <c r="AF8761" s="8"/>
      <c r="AG8761" s="8"/>
      <c r="AH8761" s="9"/>
      <c r="AI8761" s="8"/>
      <c r="AJ8761" s="8"/>
      <c r="AK8761" s="9"/>
    </row>
    <row r="8762" spans="32:37" x14ac:dyDescent="0.3">
      <c r="AF8762" s="8"/>
      <c r="AG8762" s="8"/>
      <c r="AH8762" s="9"/>
      <c r="AI8762" s="8"/>
      <c r="AJ8762" s="8"/>
      <c r="AK8762" s="9"/>
    </row>
    <row r="8763" spans="32:37" x14ac:dyDescent="0.3">
      <c r="AF8763" s="8"/>
      <c r="AG8763" s="8"/>
      <c r="AH8763" s="9"/>
      <c r="AI8763" s="8"/>
      <c r="AJ8763" s="8"/>
      <c r="AK8763" s="9"/>
    </row>
    <row r="8764" spans="32:37" x14ac:dyDescent="0.3">
      <c r="AF8764" s="8"/>
      <c r="AG8764" s="8"/>
      <c r="AH8764" s="9"/>
      <c r="AI8764" s="8"/>
      <c r="AJ8764" s="8"/>
      <c r="AK8764" s="9"/>
    </row>
    <row r="8765" spans="32:37" x14ac:dyDescent="0.3">
      <c r="AF8765" s="8"/>
      <c r="AG8765" s="8"/>
      <c r="AH8765" s="9"/>
      <c r="AI8765" s="8"/>
      <c r="AJ8765" s="8"/>
      <c r="AK8765" s="9"/>
    </row>
    <row r="8766" spans="32:37" x14ac:dyDescent="0.3">
      <c r="AF8766" s="8"/>
      <c r="AG8766" s="8"/>
      <c r="AH8766" s="9"/>
      <c r="AI8766" s="8"/>
      <c r="AJ8766" s="8"/>
      <c r="AK8766" s="9"/>
    </row>
    <row r="8767" spans="32:37" x14ac:dyDescent="0.3">
      <c r="AF8767" s="8"/>
      <c r="AG8767" s="8"/>
      <c r="AH8767" s="9"/>
      <c r="AI8767" s="8"/>
      <c r="AJ8767" s="8"/>
      <c r="AK8767" s="9"/>
    </row>
    <row r="8768" spans="32:37" x14ac:dyDescent="0.3">
      <c r="AF8768" s="8"/>
      <c r="AG8768" s="8"/>
      <c r="AH8768" s="9"/>
      <c r="AI8768" s="8"/>
      <c r="AJ8768" s="8"/>
      <c r="AK8768" s="9"/>
    </row>
    <row r="8769" spans="32:37" x14ac:dyDescent="0.3">
      <c r="AF8769" s="8"/>
      <c r="AG8769" s="8"/>
      <c r="AH8769" s="9"/>
      <c r="AI8769" s="8"/>
      <c r="AJ8769" s="8"/>
      <c r="AK8769" s="9"/>
    </row>
    <row r="8770" spans="32:37" x14ac:dyDescent="0.3">
      <c r="AF8770" s="8"/>
      <c r="AG8770" s="8"/>
      <c r="AH8770" s="9"/>
      <c r="AI8770" s="8"/>
      <c r="AJ8770" s="8"/>
      <c r="AK8770" s="9"/>
    </row>
    <row r="8771" spans="32:37" x14ac:dyDescent="0.3">
      <c r="AF8771" s="8"/>
      <c r="AG8771" s="8"/>
      <c r="AH8771" s="9"/>
      <c r="AI8771" s="8"/>
      <c r="AJ8771" s="8"/>
      <c r="AK8771" s="9"/>
    </row>
    <row r="8772" spans="32:37" x14ac:dyDescent="0.3">
      <c r="AF8772" s="8"/>
      <c r="AG8772" s="8"/>
      <c r="AH8772" s="9"/>
      <c r="AI8772" s="8"/>
      <c r="AJ8772" s="8"/>
      <c r="AK8772" s="9"/>
    </row>
    <row r="8773" spans="32:37" x14ac:dyDescent="0.3">
      <c r="AF8773" s="8"/>
      <c r="AG8773" s="8"/>
      <c r="AH8773" s="9"/>
      <c r="AI8773" s="8"/>
      <c r="AJ8773" s="8"/>
      <c r="AK8773" s="9"/>
    </row>
    <row r="8774" spans="32:37" x14ac:dyDescent="0.3">
      <c r="AF8774" s="8"/>
      <c r="AG8774" s="8"/>
      <c r="AH8774" s="9"/>
      <c r="AI8774" s="8"/>
      <c r="AJ8774" s="8"/>
      <c r="AK8774" s="9"/>
    </row>
    <row r="8775" spans="32:37" x14ac:dyDescent="0.3">
      <c r="AF8775" s="8"/>
      <c r="AG8775" s="8"/>
      <c r="AH8775" s="9"/>
      <c r="AI8775" s="8"/>
      <c r="AJ8775" s="8"/>
      <c r="AK8775" s="9"/>
    </row>
    <row r="8776" spans="32:37" x14ac:dyDescent="0.3">
      <c r="AF8776" s="8"/>
      <c r="AG8776" s="8"/>
      <c r="AH8776" s="9"/>
      <c r="AI8776" s="8"/>
      <c r="AJ8776" s="8"/>
      <c r="AK8776" s="9"/>
    </row>
    <row r="8777" spans="32:37" x14ac:dyDescent="0.3">
      <c r="AF8777" s="8"/>
      <c r="AG8777" s="8"/>
      <c r="AH8777" s="9"/>
      <c r="AI8777" s="8"/>
      <c r="AJ8777" s="8"/>
      <c r="AK8777" s="9"/>
    </row>
    <row r="8778" spans="32:37" x14ac:dyDescent="0.3">
      <c r="AF8778" s="8"/>
      <c r="AG8778" s="8"/>
      <c r="AH8778" s="9"/>
      <c r="AI8778" s="8"/>
      <c r="AJ8778" s="8"/>
      <c r="AK8778" s="9"/>
    </row>
    <row r="8779" spans="32:37" x14ac:dyDescent="0.3">
      <c r="AF8779" s="8"/>
      <c r="AG8779" s="8"/>
      <c r="AH8779" s="9"/>
      <c r="AI8779" s="8"/>
      <c r="AJ8779" s="8"/>
      <c r="AK8779" s="9"/>
    </row>
    <row r="8780" spans="32:37" x14ac:dyDescent="0.3">
      <c r="AF8780" s="8"/>
      <c r="AG8780" s="8"/>
      <c r="AH8780" s="9"/>
      <c r="AI8780" s="8"/>
      <c r="AJ8780" s="8"/>
      <c r="AK8780" s="9"/>
    </row>
    <row r="8781" spans="32:37" x14ac:dyDescent="0.3">
      <c r="AF8781" s="8"/>
      <c r="AG8781" s="8"/>
      <c r="AH8781" s="9"/>
      <c r="AI8781" s="8"/>
      <c r="AJ8781" s="8"/>
      <c r="AK8781" s="9"/>
    </row>
    <row r="8782" spans="32:37" x14ac:dyDescent="0.3">
      <c r="AF8782" s="8"/>
      <c r="AG8782" s="8"/>
      <c r="AH8782" s="9"/>
      <c r="AI8782" s="8"/>
      <c r="AJ8782" s="8"/>
      <c r="AK8782" s="9"/>
    </row>
    <row r="8783" spans="32:37" x14ac:dyDescent="0.3">
      <c r="AF8783" s="8"/>
      <c r="AG8783" s="8"/>
      <c r="AH8783" s="9"/>
      <c r="AI8783" s="8"/>
      <c r="AJ8783" s="8"/>
      <c r="AK8783" s="9"/>
    </row>
    <row r="8784" spans="32:37" x14ac:dyDescent="0.3">
      <c r="AF8784" s="8"/>
      <c r="AG8784" s="8"/>
      <c r="AH8784" s="9"/>
      <c r="AI8784" s="8"/>
      <c r="AJ8784" s="8"/>
      <c r="AK8784" s="9"/>
    </row>
    <row r="8785" spans="32:37" x14ac:dyDescent="0.3">
      <c r="AF8785" s="8"/>
      <c r="AG8785" s="8"/>
      <c r="AH8785" s="9"/>
      <c r="AI8785" s="8"/>
      <c r="AJ8785" s="8"/>
      <c r="AK8785" s="9"/>
    </row>
    <row r="8786" spans="32:37" x14ac:dyDescent="0.3">
      <c r="AF8786" s="8"/>
      <c r="AG8786" s="8"/>
      <c r="AH8786" s="9"/>
      <c r="AI8786" s="8"/>
      <c r="AJ8786" s="8"/>
      <c r="AK8786" s="9"/>
    </row>
    <row r="8787" spans="32:37" x14ac:dyDescent="0.3">
      <c r="AF8787" s="8"/>
      <c r="AG8787" s="8"/>
      <c r="AH8787" s="9"/>
      <c r="AI8787" s="8"/>
      <c r="AJ8787" s="8"/>
      <c r="AK8787" s="9"/>
    </row>
    <row r="8788" spans="32:37" x14ac:dyDescent="0.3">
      <c r="AF8788" s="8"/>
      <c r="AG8788" s="8"/>
      <c r="AH8788" s="9"/>
      <c r="AI8788" s="8"/>
      <c r="AJ8788" s="8"/>
      <c r="AK8788" s="9"/>
    </row>
    <row r="8789" spans="32:37" x14ac:dyDescent="0.3">
      <c r="AF8789" s="8"/>
      <c r="AG8789" s="8"/>
      <c r="AH8789" s="9"/>
      <c r="AI8789" s="8"/>
      <c r="AJ8789" s="8"/>
      <c r="AK8789" s="9"/>
    </row>
    <row r="8790" spans="32:37" x14ac:dyDescent="0.3">
      <c r="AF8790" s="8"/>
      <c r="AG8790" s="8"/>
      <c r="AH8790" s="9"/>
      <c r="AI8790" s="8"/>
      <c r="AJ8790" s="8"/>
      <c r="AK8790" s="9"/>
    </row>
    <row r="8791" spans="32:37" x14ac:dyDescent="0.3">
      <c r="AF8791" s="8"/>
      <c r="AG8791" s="8"/>
      <c r="AH8791" s="9"/>
      <c r="AI8791" s="8"/>
      <c r="AJ8791" s="8"/>
      <c r="AK8791" s="9"/>
    </row>
    <row r="8792" spans="32:37" x14ac:dyDescent="0.3">
      <c r="AF8792" s="8"/>
      <c r="AG8792" s="8"/>
      <c r="AH8792" s="9"/>
      <c r="AI8792" s="8"/>
      <c r="AJ8792" s="8"/>
      <c r="AK8792" s="9"/>
    </row>
    <row r="8793" spans="32:37" x14ac:dyDescent="0.3">
      <c r="AF8793" s="8"/>
      <c r="AG8793" s="8"/>
      <c r="AH8793" s="9"/>
      <c r="AI8793" s="8"/>
      <c r="AJ8793" s="8"/>
      <c r="AK8793" s="9"/>
    </row>
    <row r="8794" spans="32:37" x14ac:dyDescent="0.3">
      <c r="AF8794" s="8"/>
      <c r="AG8794" s="8"/>
      <c r="AH8794" s="9"/>
      <c r="AI8794" s="8"/>
      <c r="AJ8794" s="8"/>
      <c r="AK8794" s="9"/>
    </row>
    <row r="8795" spans="32:37" x14ac:dyDescent="0.3">
      <c r="AF8795" s="8"/>
      <c r="AG8795" s="8"/>
      <c r="AH8795" s="9"/>
      <c r="AI8795" s="8"/>
      <c r="AJ8795" s="8"/>
      <c r="AK8795" s="9"/>
    </row>
    <row r="8796" spans="32:37" x14ac:dyDescent="0.3">
      <c r="AF8796" s="8"/>
      <c r="AG8796" s="8"/>
      <c r="AH8796" s="9"/>
      <c r="AI8796" s="8"/>
      <c r="AJ8796" s="8"/>
      <c r="AK8796" s="9"/>
    </row>
    <row r="8797" spans="32:37" x14ac:dyDescent="0.3">
      <c r="AF8797" s="8"/>
      <c r="AG8797" s="8"/>
      <c r="AH8797" s="9"/>
      <c r="AI8797" s="8"/>
      <c r="AJ8797" s="8"/>
      <c r="AK8797" s="9"/>
    </row>
    <row r="8798" spans="32:37" x14ac:dyDescent="0.3">
      <c r="AF8798" s="8"/>
      <c r="AG8798" s="8"/>
      <c r="AH8798" s="9"/>
      <c r="AI8798" s="8"/>
      <c r="AJ8798" s="8"/>
      <c r="AK8798" s="9"/>
    </row>
    <row r="8799" spans="32:37" x14ac:dyDescent="0.3">
      <c r="AF8799" s="8"/>
      <c r="AG8799" s="8"/>
      <c r="AH8799" s="9"/>
      <c r="AI8799" s="8"/>
      <c r="AJ8799" s="8"/>
      <c r="AK8799" s="9"/>
    </row>
    <row r="8800" spans="32:37" x14ac:dyDescent="0.3">
      <c r="AF8800" s="8"/>
      <c r="AG8800" s="8"/>
      <c r="AH8800" s="9"/>
      <c r="AI8800" s="8"/>
      <c r="AJ8800" s="8"/>
      <c r="AK8800" s="9"/>
    </row>
    <row r="8801" spans="32:37" x14ac:dyDescent="0.3">
      <c r="AF8801" s="8"/>
      <c r="AG8801" s="8"/>
      <c r="AH8801" s="9"/>
      <c r="AI8801" s="8"/>
      <c r="AJ8801" s="8"/>
      <c r="AK8801" s="9"/>
    </row>
    <row r="8802" spans="32:37" x14ac:dyDescent="0.3">
      <c r="AF8802" s="8"/>
      <c r="AG8802" s="8"/>
      <c r="AH8802" s="9"/>
      <c r="AI8802" s="8"/>
      <c r="AJ8802" s="8"/>
      <c r="AK8802" s="9"/>
    </row>
    <row r="8803" spans="32:37" x14ac:dyDescent="0.3">
      <c r="AF8803" s="8"/>
      <c r="AG8803" s="8"/>
      <c r="AH8803" s="9"/>
      <c r="AI8803" s="8"/>
      <c r="AJ8803" s="8"/>
      <c r="AK8803" s="9"/>
    </row>
    <row r="8804" spans="32:37" x14ac:dyDescent="0.3">
      <c r="AF8804" s="8"/>
      <c r="AG8804" s="8"/>
      <c r="AH8804" s="9"/>
      <c r="AI8804" s="8"/>
      <c r="AJ8804" s="8"/>
      <c r="AK8804" s="9"/>
    </row>
    <row r="8805" spans="32:37" x14ac:dyDescent="0.3">
      <c r="AF8805" s="8"/>
      <c r="AG8805" s="8"/>
      <c r="AH8805" s="9"/>
      <c r="AI8805" s="8"/>
      <c r="AJ8805" s="8"/>
      <c r="AK8805" s="9"/>
    </row>
    <row r="8806" spans="32:37" x14ac:dyDescent="0.3">
      <c r="AF8806" s="8"/>
      <c r="AG8806" s="8"/>
      <c r="AH8806" s="9"/>
      <c r="AI8806" s="8"/>
      <c r="AJ8806" s="8"/>
      <c r="AK8806" s="9"/>
    </row>
    <row r="8807" spans="32:37" x14ac:dyDescent="0.3">
      <c r="AF8807" s="8"/>
      <c r="AG8807" s="8"/>
      <c r="AH8807" s="9"/>
      <c r="AI8807" s="8"/>
      <c r="AJ8807" s="8"/>
      <c r="AK8807" s="9"/>
    </row>
    <row r="8808" spans="32:37" x14ac:dyDescent="0.3">
      <c r="AF8808" s="8"/>
      <c r="AG8808" s="8"/>
      <c r="AH8808" s="9"/>
      <c r="AI8808" s="8"/>
      <c r="AJ8808" s="8"/>
      <c r="AK8808" s="9"/>
    </row>
    <row r="8809" spans="32:37" x14ac:dyDescent="0.3">
      <c r="AF8809" s="8"/>
      <c r="AG8809" s="8"/>
      <c r="AH8809" s="9"/>
      <c r="AI8809" s="8"/>
      <c r="AJ8809" s="8"/>
      <c r="AK8809" s="9"/>
    </row>
    <row r="8810" spans="32:37" x14ac:dyDescent="0.3">
      <c r="AF8810" s="8"/>
      <c r="AG8810" s="8"/>
      <c r="AH8810" s="9"/>
      <c r="AI8810" s="8"/>
      <c r="AJ8810" s="8"/>
      <c r="AK8810" s="9"/>
    </row>
    <row r="8811" spans="32:37" x14ac:dyDescent="0.3">
      <c r="AF8811" s="8"/>
      <c r="AG8811" s="8"/>
      <c r="AH8811" s="9"/>
      <c r="AI8811" s="8"/>
      <c r="AJ8811" s="8"/>
      <c r="AK8811" s="9"/>
    </row>
    <row r="8812" spans="32:37" x14ac:dyDescent="0.3">
      <c r="AF8812" s="8"/>
      <c r="AG8812" s="8"/>
      <c r="AH8812" s="9"/>
      <c r="AI8812" s="8"/>
      <c r="AJ8812" s="8"/>
      <c r="AK8812" s="9"/>
    </row>
    <row r="8813" spans="32:37" x14ac:dyDescent="0.3">
      <c r="AF8813" s="8"/>
      <c r="AG8813" s="8"/>
      <c r="AH8813" s="9"/>
      <c r="AI8813" s="8"/>
      <c r="AJ8813" s="8"/>
      <c r="AK8813" s="9"/>
    </row>
    <row r="8814" spans="32:37" x14ac:dyDescent="0.3">
      <c r="AF8814" s="8"/>
      <c r="AG8814" s="8"/>
      <c r="AH8814" s="9"/>
      <c r="AI8814" s="8"/>
      <c r="AJ8814" s="8"/>
      <c r="AK8814" s="9"/>
    </row>
    <row r="8815" spans="32:37" x14ac:dyDescent="0.3">
      <c r="AF8815" s="8"/>
      <c r="AG8815" s="8"/>
      <c r="AH8815" s="9"/>
      <c r="AI8815" s="8"/>
      <c r="AJ8815" s="8"/>
      <c r="AK8815" s="9"/>
    </row>
    <row r="8816" spans="32:37" x14ac:dyDescent="0.3">
      <c r="AF8816" s="8"/>
      <c r="AG8816" s="8"/>
      <c r="AH8816" s="9"/>
      <c r="AI8816" s="8"/>
      <c r="AJ8816" s="8"/>
      <c r="AK8816" s="9"/>
    </row>
    <row r="8817" spans="32:37" x14ac:dyDescent="0.3">
      <c r="AF8817" s="8"/>
      <c r="AG8817" s="8"/>
      <c r="AH8817" s="9"/>
      <c r="AI8817" s="8"/>
      <c r="AJ8817" s="8"/>
      <c r="AK8817" s="9"/>
    </row>
    <row r="8818" spans="32:37" x14ac:dyDescent="0.3">
      <c r="AF8818" s="8"/>
      <c r="AG8818" s="8"/>
      <c r="AH8818" s="9"/>
      <c r="AI8818" s="8"/>
      <c r="AJ8818" s="8"/>
      <c r="AK8818" s="9"/>
    </row>
    <row r="8819" spans="32:37" x14ac:dyDescent="0.3">
      <c r="AF8819" s="8"/>
      <c r="AG8819" s="8"/>
      <c r="AH8819" s="9"/>
      <c r="AI8819" s="8"/>
      <c r="AJ8819" s="8"/>
      <c r="AK8819" s="9"/>
    </row>
    <row r="8820" spans="32:37" x14ac:dyDescent="0.3">
      <c r="AF8820" s="8"/>
      <c r="AG8820" s="8"/>
      <c r="AH8820" s="9"/>
      <c r="AI8820" s="8"/>
      <c r="AJ8820" s="8"/>
      <c r="AK8820" s="9"/>
    </row>
    <row r="8821" spans="32:37" x14ac:dyDescent="0.3">
      <c r="AF8821" s="8"/>
      <c r="AG8821" s="8"/>
      <c r="AH8821" s="9"/>
      <c r="AI8821" s="8"/>
      <c r="AJ8821" s="8"/>
      <c r="AK8821" s="9"/>
    </row>
    <row r="8822" spans="32:37" x14ac:dyDescent="0.3">
      <c r="AF8822" s="8"/>
      <c r="AG8822" s="8"/>
      <c r="AH8822" s="9"/>
      <c r="AI8822" s="8"/>
      <c r="AJ8822" s="8"/>
      <c r="AK8822" s="9"/>
    </row>
    <row r="8823" spans="32:37" x14ac:dyDescent="0.3">
      <c r="AF8823" s="8"/>
      <c r="AG8823" s="8"/>
      <c r="AH8823" s="9"/>
      <c r="AI8823" s="8"/>
      <c r="AJ8823" s="8"/>
      <c r="AK8823" s="9"/>
    </row>
    <row r="8824" spans="32:37" x14ac:dyDescent="0.3">
      <c r="AF8824" s="8"/>
      <c r="AG8824" s="8"/>
      <c r="AH8824" s="9"/>
      <c r="AI8824" s="8"/>
      <c r="AJ8824" s="8"/>
      <c r="AK8824" s="9"/>
    </row>
    <row r="8825" spans="32:37" x14ac:dyDescent="0.3">
      <c r="AF8825" s="8"/>
      <c r="AG8825" s="8"/>
      <c r="AH8825" s="9"/>
      <c r="AI8825" s="8"/>
      <c r="AJ8825" s="8"/>
      <c r="AK8825" s="9"/>
    </row>
    <row r="8826" spans="32:37" x14ac:dyDescent="0.3">
      <c r="AF8826" s="8"/>
      <c r="AG8826" s="8"/>
      <c r="AH8826" s="9"/>
      <c r="AI8826" s="8"/>
      <c r="AJ8826" s="8"/>
      <c r="AK8826" s="9"/>
    </row>
    <row r="8827" spans="32:37" x14ac:dyDescent="0.3">
      <c r="AF8827" s="8"/>
      <c r="AG8827" s="8"/>
      <c r="AH8827" s="9"/>
      <c r="AI8827" s="8"/>
      <c r="AJ8827" s="8"/>
      <c r="AK8827" s="9"/>
    </row>
    <row r="8828" spans="32:37" x14ac:dyDescent="0.3">
      <c r="AF8828" s="8"/>
      <c r="AG8828" s="8"/>
      <c r="AH8828" s="9"/>
      <c r="AI8828" s="8"/>
      <c r="AJ8828" s="8"/>
      <c r="AK8828" s="9"/>
    </row>
    <row r="8829" spans="32:37" x14ac:dyDescent="0.3">
      <c r="AF8829" s="8"/>
      <c r="AG8829" s="8"/>
      <c r="AH8829" s="9"/>
      <c r="AI8829" s="8"/>
      <c r="AJ8829" s="8"/>
      <c r="AK8829" s="9"/>
    </row>
    <row r="8830" spans="32:37" x14ac:dyDescent="0.3">
      <c r="AF8830" s="8"/>
      <c r="AG8830" s="8"/>
      <c r="AH8830" s="9"/>
      <c r="AI8830" s="8"/>
      <c r="AJ8830" s="8"/>
      <c r="AK8830" s="9"/>
    </row>
    <row r="8831" spans="32:37" x14ac:dyDescent="0.3">
      <c r="AF8831" s="8"/>
      <c r="AG8831" s="8"/>
      <c r="AH8831" s="9"/>
      <c r="AI8831" s="8"/>
      <c r="AJ8831" s="8"/>
      <c r="AK8831" s="9"/>
    </row>
    <row r="8832" spans="32:37" x14ac:dyDescent="0.3">
      <c r="AF8832" s="8"/>
      <c r="AG8832" s="8"/>
      <c r="AH8832" s="9"/>
      <c r="AI8832" s="8"/>
      <c r="AJ8832" s="8"/>
      <c r="AK8832" s="9"/>
    </row>
    <row r="8833" spans="32:37" x14ac:dyDescent="0.3">
      <c r="AF8833" s="8"/>
      <c r="AG8833" s="8"/>
      <c r="AH8833" s="9"/>
      <c r="AI8833" s="8"/>
      <c r="AJ8833" s="8"/>
      <c r="AK8833" s="9"/>
    </row>
    <row r="8834" spans="32:37" x14ac:dyDescent="0.3">
      <c r="AF8834" s="8"/>
      <c r="AG8834" s="8"/>
      <c r="AH8834" s="9"/>
      <c r="AI8834" s="8"/>
      <c r="AJ8834" s="8"/>
      <c r="AK8834" s="9"/>
    </row>
    <row r="8835" spans="32:37" x14ac:dyDescent="0.3">
      <c r="AF8835" s="8"/>
      <c r="AG8835" s="8"/>
      <c r="AH8835" s="9"/>
      <c r="AI8835" s="8"/>
      <c r="AJ8835" s="8"/>
      <c r="AK8835" s="9"/>
    </row>
    <row r="8836" spans="32:37" x14ac:dyDescent="0.3">
      <c r="AF8836" s="8"/>
      <c r="AG8836" s="8"/>
      <c r="AH8836" s="9"/>
      <c r="AI8836" s="8"/>
      <c r="AJ8836" s="8"/>
      <c r="AK8836" s="9"/>
    </row>
    <row r="8837" spans="32:37" x14ac:dyDescent="0.3">
      <c r="AF8837" s="8"/>
      <c r="AG8837" s="8"/>
      <c r="AH8837" s="9"/>
      <c r="AI8837" s="8"/>
      <c r="AJ8837" s="8"/>
      <c r="AK8837" s="9"/>
    </row>
    <row r="8838" spans="32:37" x14ac:dyDescent="0.3">
      <c r="AF8838" s="8"/>
      <c r="AG8838" s="8"/>
      <c r="AH8838" s="9"/>
      <c r="AI8838" s="8"/>
      <c r="AJ8838" s="8"/>
      <c r="AK8838" s="9"/>
    </row>
    <row r="8839" spans="32:37" x14ac:dyDescent="0.3">
      <c r="AF8839" s="8"/>
      <c r="AG8839" s="8"/>
      <c r="AH8839" s="9"/>
      <c r="AI8839" s="8"/>
      <c r="AJ8839" s="8"/>
      <c r="AK8839" s="9"/>
    </row>
    <row r="8840" spans="32:37" x14ac:dyDescent="0.3">
      <c r="AF8840" s="8"/>
      <c r="AG8840" s="8"/>
      <c r="AH8840" s="9"/>
      <c r="AI8840" s="8"/>
      <c r="AJ8840" s="8"/>
      <c r="AK8840" s="9"/>
    </row>
    <row r="8841" spans="32:37" x14ac:dyDescent="0.3">
      <c r="AF8841" s="8"/>
      <c r="AG8841" s="8"/>
      <c r="AH8841" s="9"/>
      <c r="AI8841" s="8"/>
      <c r="AJ8841" s="8"/>
      <c r="AK8841" s="9"/>
    </row>
    <row r="8842" spans="32:37" x14ac:dyDescent="0.3">
      <c r="AF8842" s="8"/>
      <c r="AG8842" s="8"/>
      <c r="AH8842" s="9"/>
      <c r="AI8842" s="8"/>
      <c r="AJ8842" s="8"/>
      <c r="AK8842" s="9"/>
    </row>
    <row r="8843" spans="32:37" x14ac:dyDescent="0.3">
      <c r="AF8843" s="8"/>
      <c r="AG8843" s="8"/>
      <c r="AH8843" s="9"/>
      <c r="AI8843" s="8"/>
      <c r="AJ8843" s="8"/>
      <c r="AK8843" s="9"/>
    </row>
    <row r="8844" spans="32:37" x14ac:dyDescent="0.3">
      <c r="AF8844" s="8"/>
      <c r="AG8844" s="8"/>
      <c r="AH8844" s="9"/>
      <c r="AI8844" s="8"/>
      <c r="AJ8844" s="8"/>
      <c r="AK8844" s="9"/>
    </row>
    <row r="8845" spans="32:37" x14ac:dyDescent="0.3">
      <c r="AF8845" s="8"/>
      <c r="AG8845" s="8"/>
      <c r="AH8845" s="9"/>
      <c r="AI8845" s="8"/>
      <c r="AJ8845" s="8"/>
      <c r="AK8845" s="9"/>
    </row>
    <row r="8846" spans="32:37" x14ac:dyDescent="0.3">
      <c r="AF8846" s="8"/>
      <c r="AG8846" s="8"/>
      <c r="AH8846" s="9"/>
      <c r="AI8846" s="8"/>
      <c r="AJ8846" s="8"/>
      <c r="AK8846" s="9"/>
    </row>
    <row r="8847" spans="32:37" x14ac:dyDescent="0.3">
      <c r="AF8847" s="8"/>
      <c r="AG8847" s="8"/>
      <c r="AH8847" s="9"/>
      <c r="AI8847" s="8"/>
      <c r="AJ8847" s="8"/>
      <c r="AK8847" s="9"/>
    </row>
    <row r="8848" spans="32:37" x14ac:dyDescent="0.3">
      <c r="AF8848" s="8"/>
      <c r="AG8848" s="8"/>
      <c r="AH8848" s="9"/>
      <c r="AI8848" s="8"/>
      <c r="AJ8848" s="8"/>
      <c r="AK8848" s="9"/>
    </row>
    <row r="8849" spans="32:37" x14ac:dyDescent="0.3">
      <c r="AF8849" s="8"/>
      <c r="AG8849" s="8"/>
      <c r="AH8849" s="9"/>
      <c r="AI8849" s="8"/>
      <c r="AJ8849" s="8"/>
      <c r="AK8849" s="9"/>
    </row>
    <row r="8850" spans="32:37" x14ac:dyDescent="0.3">
      <c r="AF8850" s="8"/>
      <c r="AG8850" s="8"/>
      <c r="AH8850" s="9"/>
      <c r="AI8850" s="8"/>
      <c r="AJ8850" s="8"/>
      <c r="AK8850" s="9"/>
    </row>
    <row r="8851" spans="32:37" x14ac:dyDescent="0.3">
      <c r="AF8851" s="8"/>
      <c r="AG8851" s="8"/>
      <c r="AH8851" s="9"/>
      <c r="AI8851" s="8"/>
      <c r="AJ8851" s="8"/>
      <c r="AK8851" s="9"/>
    </row>
    <row r="8852" spans="32:37" x14ac:dyDescent="0.3">
      <c r="AF8852" s="8"/>
      <c r="AG8852" s="8"/>
      <c r="AH8852" s="9"/>
      <c r="AI8852" s="8"/>
      <c r="AJ8852" s="8"/>
      <c r="AK8852" s="9"/>
    </row>
    <row r="8853" spans="32:37" x14ac:dyDescent="0.3">
      <c r="AF8853" s="8"/>
      <c r="AG8853" s="8"/>
      <c r="AH8853" s="9"/>
      <c r="AI8853" s="8"/>
      <c r="AJ8853" s="8"/>
      <c r="AK8853" s="9"/>
    </row>
    <row r="8854" spans="32:37" x14ac:dyDescent="0.3">
      <c r="AF8854" s="8"/>
      <c r="AG8854" s="8"/>
      <c r="AH8854" s="9"/>
      <c r="AI8854" s="8"/>
      <c r="AJ8854" s="8"/>
      <c r="AK8854" s="9"/>
    </row>
    <row r="8855" spans="32:37" x14ac:dyDescent="0.3">
      <c r="AF8855" s="8"/>
      <c r="AG8855" s="8"/>
      <c r="AH8855" s="9"/>
      <c r="AI8855" s="8"/>
      <c r="AJ8855" s="8"/>
      <c r="AK8855" s="9"/>
    </row>
    <row r="8856" spans="32:37" x14ac:dyDescent="0.3">
      <c r="AF8856" s="8"/>
      <c r="AG8856" s="8"/>
      <c r="AH8856" s="9"/>
      <c r="AI8856" s="8"/>
      <c r="AJ8856" s="8"/>
      <c r="AK8856" s="9"/>
    </row>
    <row r="8857" spans="32:37" x14ac:dyDescent="0.3">
      <c r="AF8857" s="8"/>
      <c r="AG8857" s="8"/>
      <c r="AH8857" s="9"/>
      <c r="AI8857" s="8"/>
      <c r="AJ8857" s="8"/>
      <c r="AK8857" s="9"/>
    </row>
    <row r="8858" spans="32:37" x14ac:dyDescent="0.3">
      <c r="AF8858" s="8"/>
      <c r="AG8858" s="8"/>
      <c r="AH8858" s="9"/>
      <c r="AI8858" s="8"/>
      <c r="AJ8858" s="8"/>
      <c r="AK8858" s="9"/>
    </row>
    <row r="8859" spans="32:37" x14ac:dyDescent="0.3">
      <c r="AF8859" s="8"/>
      <c r="AG8859" s="8"/>
      <c r="AH8859" s="9"/>
      <c r="AI8859" s="8"/>
      <c r="AJ8859" s="8"/>
      <c r="AK8859" s="9"/>
    </row>
    <row r="8860" spans="32:37" x14ac:dyDescent="0.3">
      <c r="AF8860" s="8"/>
      <c r="AG8860" s="8"/>
      <c r="AH8860" s="9"/>
      <c r="AI8860" s="8"/>
      <c r="AJ8860" s="8"/>
      <c r="AK8860" s="9"/>
    </row>
    <row r="8861" spans="32:37" x14ac:dyDescent="0.3">
      <c r="AF8861" s="8"/>
      <c r="AG8861" s="8"/>
      <c r="AH8861" s="9"/>
      <c r="AI8861" s="8"/>
      <c r="AJ8861" s="8"/>
      <c r="AK8861" s="9"/>
    </row>
    <row r="8862" spans="32:37" x14ac:dyDescent="0.3">
      <c r="AF8862" s="8"/>
      <c r="AG8862" s="8"/>
      <c r="AH8862" s="9"/>
      <c r="AI8862" s="8"/>
      <c r="AJ8862" s="8"/>
      <c r="AK8862" s="9"/>
    </row>
    <row r="8863" spans="32:37" x14ac:dyDescent="0.3">
      <c r="AF8863" s="8"/>
      <c r="AG8863" s="8"/>
      <c r="AH8863" s="9"/>
      <c r="AI8863" s="8"/>
      <c r="AJ8863" s="8"/>
      <c r="AK8863" s="9"/>
    </row>
    <row r="8864" spans="32:37" x14ac:dyDescent="0.3">
      <c r="AF8864" s="8"/>
      <c r="AG8864" s="8"/>
      <c r="AH8864" s="9"/>
      <c r="AI8864" s="8"/>
      <c r="AJ8864" s="8"/>
      <c r="AK8864" s="9"/>
    </row>
    <row r="8865" spans="32:37" x14ac:dyDescent="0.3">
      <c r="AF8865" s="8"/>
      <c r="AG8865" s="8"/>
      <c r="AH8865" s="9"/>
      <c r="AI8865" s="8"/>
      <c r="AJ8865" s="8"/>
      <c r="AK8865" s="9"/>
    </row>
    <row r="8866" spans="32:37" x14ac:dyDescent="0.3">
      <c r="AF8866" s="8"/>
      <c r="AG8866" s="8"/>
      <c r="AH8866" s="9"/>
      <c r="AI8866" s="8"/>
      <c r="AJ8866" s="8"/>
      <c r="AK8866" s="9"/>
    </row>
    <row r="8867" spans="32:37" x14ac:dyDescent="0.3">
      <c r="AF8867" s="8"/>
      <c r="AG8867" s="8"/>
      <c r="AH8867" s="9"/>
      <c r="AI8867" s="8"/>
      <c r="AJ8867" s="8"/>
      <c r="AK8867" s="9"/>
    </row>
    <row r="8868" spans="32:37" x14ac:dyDescent="0.3">
      <c r="AF8868" s="8"/>
      <c r="AG8868" s="8"/>
      <c r="AH8868" s="9"/>
      <c r="AI8868" s="8"/>
      <c r="AJ8868" s="8"/>
      <c r="AK8868" s="9"/>
    </row>
    <row r="8869" spans="32:37" x14ac:dyDescent="0.3">
      <c r="AF8869" s="8"/>
      <c r="AG8869" s="8"/>
      <c r="AH8869" s="9"/>
      <c r="AI8869" s="8"/>
      <c r="AJ8869" s="8"/>
      <c r="AK8869" s="9"/>
    </row>
    <row r="8870" spans="32:37" x14ac:dyDescent="0.3">
      <c r="AF8870" s="8"/>
      <c r="AG8870" s="8"/>
      <c r="AH8870" s="9"/>
      <c r="AI8870" s="8"/>
      <c r="AJ8870" s="8"/>
      <c r="AK8870" s="9"/>
    </row>
    <row r="8871" spans="32:37" x14ac:dyDescent="0.3">
      <c r="AF8871" s="8"/>
      <c r="AG8871" s="8"/>
      <c r="AH8871" s="9"/>
      <c r="AI8871" s="8"/>
      <c r="AJ8871" s="8"/>
      <c r="AK8871" s="9"/>
    </row>
    <row r="8872" spans="32:37" x14ac:dyDescent="0.3">
      <c r="AF8872" s="8"/>
      <c r="AG8872" s="8"/>
      <c r="AH8872" s="9"/>
      <c r="AI8872" s="8"/>
      <c r="AJ8872" s="8"/>
      <c r="AK8872" s="9"/>
    </row>
    <row r="8873" spans="32:37" x14ac:dyDescent="0.3">
      <c r="AF8873" s="8"/>
      <c r="AG8873" s="8"/>
      <c r="AH8873" s="9"/>
      <c r="AI8873" s="8"/>
      <c r="AJ8873" s="8"/>
      <c r="AK8873" s="9"/>
    </row>
    <row r="8874" spans="32:37" x14ac:dyDescent="0.3">
      <c r="AF8874" s="8"/>
      <c r="AG8874" s="8"/>
      <c r="AH8874" s="9"/>
      <c r="AI8874" s="8"/>
      <c r="AJ8874" s="8"/>
      <c r="AK8874" s="9"/>
    </row>
    <row r="8875" spans="32:37" x14ac:dyDescent="0.3">
      <c r="AF8875" s="8"/>
      <c r="AG8875" s="8"/>
      <c r="AH8875" s="9"/>
      <c r="AI8875" s="8"/>
      <c r="AJ8875" s="8"/>
      <c r="AK8875" s="9"/>
    </row>
    <row r="8876" spans="32:37" x14ac:dyDescent="0.3">
      <c r="AF8876" s="8"/>
      <c r="AG8876" s="8"/>
      <c r="AH8876" s="9"/>
      <c r="AI8876" s="8"/>
      <c r="AJ8876" s="8"/>
      <c r="AK8876" s="9"/>
    </row>
    <row r="8877" spans="32:37" x14ac:dyDescent="0.3">
      <c r="AF8877" s="8"/>
      <c r="AG8877" s="8"/>
      <c r="AH8877" s="9"/>
      <c r="AI8877" s="8"/>
      <c r="AJ8877" s="8"/>
      <c r="AK8877" s="9"/>
    </row>
    <row r="8878" spans="32:37" x14ac:dyDescent="0.3">
      <c r="AF8878" s="8"/>
      <c r="AG8878" s="8"/>
      <c r="AH8878" s="9"/>
      <c r="AI8878" s="8"/>
      <c r="AJ8878" s="8"/>
      <c r="AK8878" s="9"/>
    </row>
    <row r="8879" spans="32:37" x14ac:dyDescent="0.3">
      <c r="AF8879" s="8"/>
      <c r="AG8879" s="8"/>
      <c r="AH8879" s="9"/>
      <c r="AI8879" s="8"/>
      <c r="AJ8879" s="8"/>
      <c r="AK8879" s="9"/>
    </row>
    <row r="8880" spans="32:37" x14ac:dyDescent="0.3">
      <c r="AF8880" s="8"/>
      <c r="AG8880" s="8"/>
      <c r="AH8880" s="9"/>
      <c r="AI8880" s="8"/>
      <c r="AJ8880" s="8"/>
      <c r="AK8880" s="9"/>
    </row>
    <row r="8881" spans="32:37" x14ac:dyDescent="0.3">
      <c r="AF8881" s="8"/>
      <c r="AG8881" s="8"/>
      <c r="AH8881" s="9"/>
      <c r="AI8881" s="8"/>
      <c r="AJ8881" s="8"/>
      <c r="AK8881" s="9"/>
    </row>
    <row r="8882" spans="32:37" x14ac:dyDescent="0.3">
      <c r="AF8882" s="8"/>
      <c r="AG8882" s="8"/>
      <c r="AH8882" s="9"/>
      <c r="AI8882" s="8"/>
      <c r="AJ8882" s="8"/>
      <c r="AK8882" s="9"/>
    </row>
    <row r="8883" spans="32:37" x14ac:dyDescent="0.3">
      <c r="AF8883" s="8"/>
      <c r="AG8883" s="8"/>
      <c r="AH8883" s="9"/>
      <c r="AI8883" s="8"/>
      <c r="AJ8883" s="8"/>
      <c r="AK8883" s="9"/>
    </row>
    <row r="8884" spans="32:37" x14ac:dyDescent="0.3">
      <c r="AF8884" s="8"/>
      <c r="AG8884" s="8"/>
      <c r="AH8884" s="9"/>
      <c r="AI8884" s="8"/>
      <c r="AJ8884" s="8"/>
      <c r="AK8884" s="9"/>
    </row>
    <row r="8885" spans="32:37" x14ac:dyDescent="0.3">
      <c r="AF8885" s="8"/>
      <c r="AG8885" s="8"/>
      <c r="AH8885" s="9"/>
      <c r="AI8885" s="8"/>
      <c r="AJ8885" s="8"/>
      <c r="AK8885" s="9"/>
    </row>
    <row r="8886" spans="32:37" x14ac:dyDescent="0.3">
      <c r="AF8886" s="8"/>
      <c r="AG8886" s="8"/>
      <c r="AH8886" s="9"/>
      <c r="AI8886" s="8"/>
      <c r="AJ8886" s="8"/>
      <c r="AK8886" s="9"/>
    </row>
    <row r="8887" spans="32:37" x14ac:dyDescent="0.3">
      <c r="AF8887" s="8"/>
      <c r="AG8887" s="8"/>
      <c r="AH8887" s="9"/>
      <c r="AI8887" s="8"/>
      <c r="AJ8887" s="8"/>
      <c r="AK8887" s="9"/>
    </row>
    <row r="8888" spans="32:37" x14ac:dyDescent="0.3">
      <c r="AF8888" s="8"/>
      <c r="AG8888" s="8"/>
      <c r="AH8888" s="9"/>
      <c r="AI8888" s="8"/>
      <c r="AJ8888" s="8"/>
      <c r="AK8888" s="9"/>
    </row>
    <row r="8889" spans="32:37" x14ac:dyDescent="0.3">
      <c r="AF8889" s="8"/>
      <c r="AG8889" s="8"/>
      <c r="AH8889" s="9"/>
      <c r="AI8889" s="8"/>
      <c r="AJ8889" s="8"/>
      <c r="AK8889" s="9"/>
    </row>
    <row r="8890" spans="32:37" x14ac:dyDescent="0.3">
      <c r="AF8890" s="8"/>
      <c r="AG8890" s="8"/>
      <c r="AH8890" s="9"/>
      <c r="AI8890" s="8"/>
      <c r="AJ8890" s="8"/>
      <c r="AK8890" s="9"/>
    </row>
    <row r="8891" spans="32:37" x14ac:dyDescent="0.3">
      <c r="AF8891" s="8"/>
      <c r="AG8891" s="8"/>
      <c r="AH8891" s="9"/>
      <c r="AI8891" s="8"/>
      <c r="AJ8891" s="8"/>
      <c r="AK8891" s="9"/>
    </row>
    <row r="8892" spans="32:37" x14ac:dyDescent="0.3">
      <c r="AF8892" s="8"/>
      <c r="AG8892" s="8"/>
      <c r="AH8892" s="9"/>
      <c r="AI8892" s="8"/>
      <c r="AJ8892" s="8"/>
      <c r="AK8892" s="9"/>
    </row>
    <row r="8893" spans="32:37" x14ac:dyDescent="0.3">
      <c r="AF8893" s="8"/>
      <c r="AG8893" s="8"/>
      <c r="AH8893" s="9"/>
      <c r="AI8893" s="8"/>
      <c r="AJ8893" s="8"/>
      <c r="AK8893" s="9"/>
    </row>
    <row r="8894" spans="32:37" x14ac:dyDescent="0.3">
      <c r="AF8894" s="8"/>
      <c r="AG8894" s="8"/>
      <c r="AH8894" s="9"/>
      <c r="AI8894" s="8"/>
      <c r="AJ8894" s="8"/>
      <c r="AK8894" s="9"/>
    </row>
    <row r="8895" spans="32:37" x14ac:dyDescent="0.3">
      <c r="AF8895" s="8"/>
      <c r="AG8895" s="8"/>
      <c r="AH8895" s="9"/>
      <c r="AI8895" s="8"/>
      <c r="AJ8895" s="8"/>
      <c r="AK8895" s="9"/>
    </row>
    <row r="8896" spans="32:37" x14ac:dyDescent="0.3">
      <c r="AF8896" s="8"/>
      <c r="AG8896" s="8"/>
      <c r="AH8896" s="9"/>
      <c r="AI8896" s="8"/>
      <c r="AJ8896" s="8"/>
      <c r="AK8896" s="9"/>
    </row>
    <row r="8897" spans="32:37" x14ac:dyDescent="0.3">
      <c r="AF8897" s="8"/>
      <c r="AG8897" s="8"/>
      <c r="AH8897" s="9"/>
      <c r="AI8897" s="8"/>
      <c r="AJ8897" s="8"/>
      <c r="AK8897" s="9"/>
    </row>
    <row r="8898" spans="32:37" x14ac:dyDescent="0.3">
      <c r="AF8898" s="8"/>
      <c r="AG8898" s="8"/>
      <c r="AH8898" s="9"/>
      <c r="AI8898" s="8"/>
      <c r="AJ8898" s="8"/>
      <c r="AK8898" s="9"/>
    </row>
    <row r="8899" spans="32:37" x14ac:dyDescent="0.3">
      <c r="AF8899" s="8"/>
      <c r="AG8899" s="8"/>
      <c r="AH8899" s="9"/>
      <c r="AI8899" s="8"/>
      <c r="AJ8899" s="8"/>
      <c r="AK8899" s="9"/>
    </row>
    <row r="8900" spans="32:37" x14ac:dyDescent="0.3">
      <c r="AF8900" s="8"/>
      <c r="AG8900" s="8"/>
      <c r="AH8900" s="9"/>
      <c r="AI8900" s="8"/>
      <c r="AJ8900" s="8"/>
      <c r="AK8900" s="9"/>
    </row>
    <row r="8901" spans="32:37" x14ac:dyDescent="0.3">
      <c r="AF8901" s="8"/>
      <c r="AG8901" s="8"/>
      <c r="AH8901" s="9"/>
      <c r="AI8901" s="8"/>
      <c r="AJ8901" s="8"/>
      <c r="AK8901" s="9"/>
    </row>
    <row r="8902" spans="32:37" x14ac:dyDescent="0.3">
      <c r="AF8902" s="8"/>
      <c r="AG8902" s="8"/>
      <c r="AH8902" s="9"/>
      <c r="AI8902" s="8"/>
      <c r="AJ8902" s="8"/>
      <c r="AK8902" s="9"/>
    </row>
    <row r="8903" spans="32:37" x14ac:dyDescent="0.3">
      <c r="AF8903" s="8"/>
      <c r="AG8903" s="8"/>
      <c r="AH8903" s="9"/>
      <c r="AI8903" s="8"/>
      <c r="AJ8903" s="8"/>
      <c r="AK8903" s="9"/>
    </row>
    <row r="8904" spans="32:37" x14ac:dyDescent="0.3">
      <c r="AF8904" s="8"/>
      <c r="AG8904" s="8"/>
      <c r="AH8904" s="9"/>
      <c r="AI8904" s="8"/>
      <c r="AJ8904" s="8"/>
      <c r="AK8904" s="9"/>
    </row>
    <row r="8905" spans="32:37" x14ac:dyDescent="0.3">
      <c r="AF8905" s="8"/>
      <c r="AG8905" s="8"/>
      <c r="AH8905" s="9"/>
      <c r="AI8905" s="8"/>
      <c r="AJ8905" s="8"/>
      <c r="AK8905" s="9"/>
    </row>
    <row r="8906" spans="32:37" x14ac:dyDescent="0.3">
      <c r="AF8906" s="8"/>
      <c r="AG8906" s="8"/>
      <c r="AH8906" s="9"/>
      <c r="AI8906" s="8"/>
      <c r="AJ8906" s="8"/>
      <c r="AK8906" s="9"/>
    </row>
    <row r="8907" spans="32:37" x14ac:dyDescent="0.3">
      <c r="AF8907" s="8"/>
      <c r="AG8907" s="8"/>
      <c r="AH8907" s="9"/>
      <c r="AI8907" s="8"/>
      <c r="AJ8907" s="8"/>
      <c r="AK8907" s="9"/>
    </row>
    <row r="8908" spans="32:37" x14ac:dyDescent="0.3">
      <c r="AF8908" s="8"/>
      <c r="AG8908" s="8"/>
      <c r="AH8908" s="9"/>
      <c r="AI8908" s="8"/>
      <c r="AJ8908" s="8"/>
      <c r="AK8908" s="9"/>
    </row>
    <row r="8909" spans="32:37" x14ac:dyDescent="0.3">
      <c r="AF8909" s="8"/>
      <c r="AG8909" s="8"/>
      <c r="AH8909" s="9"/>
      <c r="AI8909" s="8"/>
      <c r="AJ8909" s="8"/>
      <c r="AK8909" s="9"/>
    </row>
    <row r="8910" spans="32:37" x14ac:dyDescent="0.3">
      <c r="AF8910" s="8"/>
      <c r="AG8910" s="8"/>
      <c r="AH8910" s="9"/>
      <c r="AI8910" s="8"/>
      <c r="AJ8910" s="8"/>
      <c r="AK8910" s="9"/>
    </row>
    <row r="8911" spans="32:37" x14ac:dyDescent="0.3">
      <c r="AF8911" s="8"/>
      <c r="AG8911" s="8"/>
      <c r="AH8911" s="9"/>
      <c r="AI8911" s="8"/>
      <c r="AJ8911" s="8"/>
      <c r="AK8911" s="9"/>
    </row>
    <row r="8912" spans="32:37" x14ac:dyDescent="0.3">
      <c r="AF8912" s="8"/>
      <c r="AG8912" s="8"/>
      <c r="AH8912" s="9"/>
      <c r="AI8912" s="8"/>
      <c r="AJ8912" s="8"/>
      <c r="AK8912" s="9"/>
    </row>
    <row r="8913" spans="32:37" x14ac:dyDescent="0.3">
      <c r="AF8913" s="8"/>
      <c r="AG8913" s="8"/>
      <c r="AH8913" s="9"/>
      <c r="AI8913" s="8"/>
      <c r="AJ8913" s="8"/>
      <c r="AK8913" s="9"/>
    </row>
    <row r="8914" spans="32:37" x14ac:dyDescent="0.3">
      <c r="AF8914" s="8"/>
      <c r="AG8914" s="8"/>
      <c r="AH8914" s="9"/>
      <c r="AI8914" s="8"/>
      <c r="AJ8914" s="8"/>
      <c r="AK8914" s="9"/>
    </row>
    <row r="8915" spans="32:37" x14ac:dyDescent="0.3">
      <c r="AF8915" s="8"/>
      <c r="AG8915" s="8"/>
      <c r="AH8915" s="9"/>
      <c r="AI8915" s="8"/>
      <c r="AJ8915" s="8"/>
      <c r="AK8915" s="9"/>
    </row>
    <row r="8916" spans="32:37" x14ac:dyDescent="0.3">
      <c r="AF8916" s="8"/>
      <c r="AG8916" s="8"/>
      <c r="AH8916" s="9"/>
      <c r="AI8916" s="8"/>
      <c r="AJ8916" s="8"/>
      <c r="AK8916" s="9"/>
    </row>
    <row r="8917" spans="32:37" x14ac:dyDescent="0.3">
      <c r="AF8917" s="8"/>
      <c r="AG8917" s="8"/>
      <c r="AH8917" s="9"/>
      <c r="AI8917" s="8"/>
      <c r="AJ8917" s="8"/>
      <c r="AK8917" s="9"/>
    </row>
    <row r="8918" spans="32:37" x14ac:dyDescent="0.3">
      <c r="AF8918" s="8"/>
      <c r="AG8918" s="8"/>
      <c r="AH8918" s="9"/>
      <c r="AI8918" s="8"/>
      <c r="AJ8918" s="8"/>
      <c r="AK8918" s="9"/>
    </row>
    <row r="8919" spans="32:37" x14ac:dyDescent="0.3">
      <c r="AF8919" s="8"/>
      <c r="AG8919" s="8"/>
      <c r="AH8919" s="9"/>
      <c r="AI8919" s="8"/>
      <c r="AJ8919" s="8"/>
      <c r="AK8919" s="9"/>
    </row>
    <row r="8920" spans="32:37" x14ac:dyDescent="0.3">
      <c r="AF8920" s="8"/>
      <c r="AG8920" s="8"/>
      <c r="AH8920" s="9"/>
      <c r="AI8920" s="8"/>
      <c r="AJ8920" s="8"/>
      <c r="AK8920" s="9"/>
    </row>
    <row r="8921" spans="32:37" x14ac:dyDescent="0.3">
      <c r="AF8921" s="8"/>
      <c r="AG8921" s="8"/>
      <c r="AH8921" s="9"/>
      <c r="AI8921" s="8"/>
      <c r="AJ8921" s="8"/>
      <c r="AK8921" s="9"/>
    </row>
    <row r="8922" spans="32:37" x14ac:dyDescent="0.3">
      <c r="AF8922" s="8"/>
      <c r="AG8922" s="8"/>
      <c r="AH8922" s="9"/>
      <c r="AI8922" s="8"/>
      <c r="AJ8922" s="8"/>
      <c r="AK8922" s="9"/>
    </row>
    <row r="8923" spans="32:37" x14ac:dyDescent="0.3">
      <c r="AF8923" s="8"/>
      <c r="AG8923" s="8"/>
      <c r="AH8923" s="9"/>
      <c r="AI8923" s="8"/>
      <c r="AJ8923" s="8"/>
      <c r="AK8923" s="9"/>
    </row>
    <row r="8924" spans="32:37" x14ac:dyDescent="0.3">
      <c r="AF8924" s="8"/>
      <c r="AG8924" s="8"/>
      <c r="AH8924" s="9"/>
      <c r="AI8924" s="8"/>
      <c r="AJ8924" s="8"/>
      <c r="AK8924" s="9"/>
    </row>
    <row r="8925" spans="32:37" x14ac:dyDescent="0.3">
      <c r="AF8925" s="8"/>
      <c r="AG8925" s="8"/>
      <c r="AH8925" s="9"/>
      <c r="AI8925" s="8"/>
      <c r="AJ8925" s="8"/>
      <c r="AK8925" s="9"/>
    </row>
    <row r="8926" spans="32:37" x14ac:dyDescent="0.3">
      <c r="AF8926" s="8"/>
      <c r="AG8926" s="8"/>
      <c r="AH8926" s="9"/>
      <c r="AI8926" s="8"/>
      <c r="AJ8926" s="8"/>
      <c r="AK8926" s="9"/>
    </row>
    <row r="8927" spans="32:37" x14ac:dyDescent="0.3">
      <c r="AF8927" s="8"/>
      <c r="AG8927" s="8"/>
      <c r="AH8927" s="9"/>
      <c r="AI8927" s="8"/>
      <c r="AJ8927" s="8"/>
      <c r="AK8927" s="9"/>
    </row>
    <row r="8928" spans="32:37" x14ac:dyDescent="0.3">
      <c r="AF8928" s="8"/>
      <c r="AG8928" s="8"/>
      <c r="AH8928" s="9"/>
      <c r="AI8928" s="8"/>
      <c r="AJ8928" s="8"/>
      <c r="AK8928" s="9"/>
    </row>
    <row r="8929" spans="32:37" x14ac:dyDescent="0.3">
      <c r="AF8929" s="8"/>
      <c r="AG8929" s="8"/>
      <c r="AH8929" s="9"/>
      <c r="AI8929" s="8"/>
      <c r="AJ8929" s="8"/>
      <c r="AK8929" s="9"/>
    </row>
    <row r="8930" spans="32:37" x14ac:dyDescent="0.3">
      <c r="AF8930" s="8"/>
      <c r="AG8930" s="8"/>
      <c r="AH8930" s="9"/>
      <c r="AI8930" s="8"/>
      <c r="AJ8930" s="8"/>
      <c r="AK8930" s="9"/>
    </row>
    <row r="8931" spans="32:37" x14ac:dyDescent="0.3">
      <c r="AF8931" s="8"/>
      <c r="AG8931" s="8"/>
      <c r="AH8931" s="9"/>
      <c r="AI8931" s="8"/>
      <c r="AJ8931" s="8"/>
      <c r="AK8931" s="9"/>
    </row>
    <row r="8932" spans="32:37" x14ac:dyDescent="0.3">
      <c r="AF8932" s="8"/>
      <c r="AG8932" s="8"/>
      <c r="AH8932" s="9"/>
      <c r="AI8932" s="8"/>
      <c r="AJ8932" s="8"/>
      <c r="AK8932" s="9"/>
    </row>
    <row r="8933" spans="32:37" x14ac:dyDescent="0.3">
      <c r="AF8933" s="8"/>
      <c r="AG8933" s="8"/>
      <c r="AH8933" s="9"/>
      <c r="AI8933" s="8"/>
      <c r="AJ8933" s="8"/>
      <c r="AK8933" s="9"/>
    </row>
    <row r="8934" spans="32:37" x14ac:dyDescent="0.3">
      <c r="AF8934" s="8"/>
      <c r="AG8934" s="8"/>
      <c r="AH8934" s="9"/>
      <c r="AI8934" s="8"/>
      <c r="AJ8934" s="8"/>
      <c r="AK8934" s="9"/>
    </row>
    <row r="8935" spans="32:37" x14ac:dyDescent="0.3">
      <c r="AF8935" s="8"/>
      <c r="AG8935" s="8"/>
      <c r="AH8935" s="9"/>
      <c r="AI8935" s="8"/>
      <c r="AJ8935" s="8"/>
      <c r="AK8935" s="9"/>
    </row>
    <row r="8936" spans="32:37" x14ac:dyDescent="0.3">
      <c r="AF8936" s="8"/>
      <c r="AG8936" s="8"/>
      <c r="AH8936" s="9"/>
      <c r="AI8936" s="8"/>
      <c r="AJ8936" s="8"/>
      <c r="AK8936" s="9"/>
    </row>
    <row r="8937" spans="32:37" x14ac:dyDescent="0.3">
      <c r="AF8937" s="8"/>
      <c r="AG8937" s="8"/>
      <c r="AH8937" s="9"/>
      <c r="AI8937" s="8"/>
      <c r="AJ8937" s="8"/>
      <c r="AK8937" s="9"/>
    </row>
    <row r="8938" spans="32:37" x14ac:dyDescent="0.3">
      <c r="AF8938" s="8"/>
      <c r="AG8938" s="8"/>
      <c r="AH8938" s="9"/>
      <c r="AI8938" s="8"/>
      <c r="AJ8938" s="8"/>
      <c r="AK8938" s="9"/>
    </row>
    <row r="8939" spans="32:37" x14ac:dyDescent="0.3">
      <c r="AF8939" s="8"/>
      <c r="AG8939" s="8"/>
      <c r="AH8939" s="9"/>
      <c r="AI8939" s="8"/>
      <c r="AJ8939" s="8"/>
      <c r="AK8939" s="9"/>
    </row>
    <row r="8940" spans="32:37" x14ac:dyDescent="0.3">
      <c r="AF8940" s="8"/>
      <c r="AG8940" s="8"/>
      <c r="AH8940" s="9"/>
      <c r="AI8940" s="8"/>
      <c r="AJ8940" s="8"/>
      <c r="AK8940" s="9"/>
    </row>
    <row r="8941" spans="32:37" x14ac:dyDescent="0.3">
      <c r="AF8941" s="8"/>
      <c r="AG8941" s="8"/>
      <c r="AH8941" s="9"/>
      <c r="AI8941" s="8"/>
      <c r="AJ8941" s="8"/>
      <c r="AK8941" s="9"/>
    </row>
    <row r="8942" spans="32:37" x14ac:dyDescent="0.3">
      <c r="AF8942" s="8"/>
      <c r="AG8942" s="8"/>
      <c r="AH8942" s="9"/>
      <c r="AI8942" s="8"/>
      <c r="AJ8942" s="8"/>
      <c r="AK8942" s="9"/>
    </row>
    <row r="8943" spans="32:37" x14ac:dyDescent="0.3">
      <c r="AF8943" s="8"/>
      <c r="AG8943" s="8"/>
      <c r="AH8943" s="9"/>
      <c r="AI8943" s="8"/>
      <c r="AJ8943" s="8"/>
      <c r="AK8943" s="9"/>
    </row>
    <row r="8944" spans="32:37" x14ac:dyDescent="0.3">
      <c r="AF8944" s="8"/>
      <c r="AG8944" s="8"/>
      <c r="AH8944" s="9"/>
      <c r="AI8944" s="8"/>
      <c r="AJ8944" s="8"/>
      <c r="AK8944" s="9"/>
    </row>
    <row r="8945" spans="32:37" x14ac:dyDescent="0.3">
      <c r="AF8945" s="8"/>
      <c r="AG8945" s="8"/>
      <c r="AH8945" s="9"/>
      <c r="AI8945" s="8"/>
      <c r="AJ8945" s="8"/>
      <c r="AK8945" s="9"/>
    </row>
    <row r="8946" spans="32:37" x14ac:dyDescent="0.3">
      <c r="AF8946" s="8"/>
      <c r="AG8946" s="8"/>
      <c r="AH8946" s="9"/>
      <c r="AI8946" s="8"/>
      <c r="AJ8946" s="8"/>
      <c r="AK8946" s="9"/>
    </row>
    <row r="8947" spans="32:37" x14ac:dyDescent="0.3">
      <c r="AF8947" s="8"/>
      <c r="AG8947" s="8"/>
      <c r="AH8947" s="9"/>
      <c r="AI8947" s="8"/>
      <c r="AJ8947" s="8"/>
      <c r="AK8947" s="9"/>
    </row>
    <row r="8948" spans="32:37" x14ac:dyDescent="0.3">
      <c r="AF8948" s="8"/>
      <c r="AG8948" s="8"/>
      <c r="AH8948" s="9"/>
      <c r="AI8948" s="8"/>
      <c r="AJ8948" s="8"/>
      <c r="AK8948" s="9"/>
    </row>
    <row r="8949" spans="32:37" x14ac:dyDescent="0.3">
      <c r="AF8949" s="8"/>
      <c r="AG8949" s="8"/>
      <c r="AH8949" s="9"/>
      <c r="AI8949" s="8"/>
      <c r="AJ8949" s="8"/>
      <c r="AK8949" s="9"/>
    </row>
    <row r="8950" spans="32:37" x14ac:dyDescent="0.3">
      <c r="AF8950" s="8"/>
      <c r="AG8950" s="8"/>
      <c r="AH8950" s="9"/>
      <c r="AI8950" s="8"/>
      <c r="AJ8950" s="8"/>
      <c r="AK8950" s="9"/>
    </row>
    <row r="8951" spans="32:37" x14ac:dyDescent="0.3">
      <c r="AF8951" s="8"/>
      <c r="AG8951" s="8"/>
      <c r="AH8951" s="9"/>
      <c r="AI8951" s="8"/>
      <c r="AJ8951" s="8"/>
      <c r="AK8951" s="9"/>
    </row>
    <row r="8952" spans="32:37" x14ac:dyDescent="0.3">
      <c r="AF8952" s="8"/>
      <c r="AG8952" s="8"/>
      <c r="AH8952" s="9"/>
      <c r="AI8952" s="8"/>
      <c r="AJ8952" s="8"/>
      <c r="AK8952" s="9"/>
    </row>
    <row r="8953" spans="32:37" x14ac:dyDescent="0.3">
      <c r="AF8953" s="8"/>
      <c r="AG8953" s="8"/>
      <c r="AH8953" s="9"/>
      <c r="AI8953" s="8"/>
      <c r="AJ8953" s="8"/>
      <c r="AK8953" s="9"/>
    </row>
    <row r="8954" spans="32:37" x14ac:dyDescent="0.3">
      <c r="AF8954" s="8"/>
      <c r="AG8954" s="8"/>
      <c r="AH8954" s="9"/>
      <c r="AI8954" s="8"/>
      <c r="AJ8954" s="8"/>
      <c r="AK8954" s="9"/>
    </row>
    <row r="8955" spans="32:37" x14ac:dyDescent="0.3">
      <c r="AF8955" s="8"/>
      <c r="AG8955" s="8"/>
      <c r="AH8955" s="9"/>
      <c r="AI8955" s="8"/>
      <c r="AJ8955" s="8"/>
      <c r="AK8955" s="9"/>
    </row>
    <row r="8956" spans="32:37" x14ac:dyDescent="0.3">
      <c r="AF8956" s="8"/>
      <c r="AG8956" s="8"/>
      <c r="AH8956" s="9"/>
      <c r="AI8956" s="8"/>
      <c r="AJ8956" s="8"/>
      <c r="AK8956" s="9"/>
    </row>
    <row r="8957" spans="32:37" x14ac:dyDescent="0.3">
      <c r="AF8957" s="8"/>
      <c r="AG8957" s="8"/>
      <c r="AH8957" s="9"/>
      <c r="AI8957" s="8"/>
      <c r="AJ8957" s="8"/>
      <c r="AK8957" s="9"/>
    </row>
    <row r="8958" spans="32:37" x14ac:dyDescent="0.3">
      <c r="AF8958" s="8"/>
      <c r="AG8958" s="8"/>
      <c r="AH8958" s="9"/>
      <c r="AI8958" s="8"/>
      <c r="AJ8958" s="8"/>
      <c r="AK8958" s="9"/>
    </row>
    <row r="8959" spans="32:37" x14ac:dyDescent="0.3">
      <c r="AF8959" s="8"/>
      <c r="AG8959" s="8"/>
      <c r="AH8959" s="9"/>
      <c r="AI8959" s="8"/>
      <c r="AJ8959" s="8"/>
      <c r="AK8959" s="9"/>
    </row>
    <row r="8960" spans="32:37" x14ac:dyDescent="0.3">
      <c r="AF8960" s="8"/>
      <c r="AG8960" s="8"/>
      <c r="AH8960" s="9"/>
      <c r="AI8960" s="8"/>
      <c r="AJ8960" s="8"/>
      <c r="AK8960" s="9"/>
    </row>
    <row r="8961" spans="32:37" x14ac:dyDescent="0.3">
      <c r="AF8961" s="8"/>
      <c r="AG8961" s="8"/>
      <c r="AH8961" s="9"/>
      <c r="AI8961" s="8"/>
      <c r="AJ8961" s="8"/>
      <c r="AK8961" s="9"/>
    </row>
    <row r="8962" spans="32:37" x14ac:dyDescent="0.3">
      <c r="AF8962" s="8"/>
      <c r="AG8962" s="8"/>
      <c r="AH8962" s="9"/>
      <c r="AI8962" s="8"/>
      <c r="AJ8962" s="8"/>
      <c r="AK8962" s="9"/>
    </row>
    <row r="8963" spans="32:37" x14ac:dyDescent="0.3">
      <c r="AF8963" s="8"/>
      <c r="AG8963" s="8"/>
      <c r="AH8963" s="9"/>
      <c r="AI8963" s="8"/>
      <c r="AJ8963" s="8"/>
      <c r="AK8963" s="9"/>
    </row>
    <row r="8964" spans="32:37" x14ac:dyDescent="0.3">
      <c r="AF8964" s="8"/>
      <c r="AG8964" s="8"/>
      <c r="AH8964" s="9"/>
      <c r="AI8964" s="8"/>
      <c r="AJ8964" s="8"/>
      <c r="AK8964" s="9"/>
    </row>
    <row r="8965" spans="32:37" x14ac:dyDescent="0.3">
      <c r="AF8965" s="8"/>
      <c r="AG8965" s="8"/>
      <c r="AH8965" s="9"/>
      <c r="AI8965" s="8"/>
      <c r="AJ8965" s="8"/>
      <c r="AK8965" s="9"/>
    </row>
    <row r="8966" spans="32:37" x14ac:dyDescent="0.3">
      <c r="AF8966" s="8"/>
      <c r="AG8966" s="8"/>
      <c r="AH8966" s="9"/>
      <c r="AI8966" s="8"/>
      <c r="AJ8966" s="8"/>
      <c r="AK8966" s="9"/>
    </row>
    <row r="8967" spans="32:37" x14ac:dyDescent="0.3">
      <c r="AF8967" s="8"/>
      <c r="AG8967" s="8"/>
      <c r="AH8967" s="9"/>
      <c r="AI8967" s="8"/>
      <c r="AJ8967" s="8"/>
      <c r="AK8967" s="9"/>
    </row>
    <row r="8968" spans="32:37" x14ac:dyDescent="0.3">
      <c r="AF8968" s="8"/>
      <c r="AG8968" s="8"/>
      <c r="AH8968" s="9"/>
      <c r="AI8968" s="8"/>
      <c r="AJ8968" s="8"/>
      <c r="AK8968" s="9"/>
    </row>
    <row r="8969" spans="32:37" x14ac:dyDescent="0.3">
      <c r="AF8969" s="8"/>
      <c r="AG8969" s="8"/>
      <c r="AH8969" s="9"/>
      <c r="AI8969" s="8"/>
      <c r="AJ8969" s="8"/>
      <c r="AK8969" s="9"/>
    </row>
    <row r="8970" spans="32:37" x14ac:dyDescent="0.3">
      <c r="AF8970" s="8"/>
      <c r="AG8970" s="8"/>
      <c r="AH8970" s="9"/>
      <c r="AI8970" s="8"/>
      <c r="AJ8970" s="8"/>
      <c r="AK8970" s="9"/>
    </row>
    <row r="8971" spans="32:37" x14ac:dyDescent="0.3">
      <c r="AF8971" s="8"/>
      <c r="AG8971" s="8"/>
      <c r="AH8971" s="9"/>
      <c r="AI8971" s="8"/>
      <c r="AJ8971" s="8"/>
      <c r="AK8971" s="9"/>
    </row>
    <row r="8972" spans="32:37" x14ac:dyDescent="0.3">
      <c r="AF8972" s="8"/>
      <c r="AG8972" s="8"/>
      <c r="AH8972" s="9"/>
      <c r="AI8972" s="8"/>
      <c r="AJ8972" s="8"/>
      <c r="AK8972" s="9"/>
    </row>
    <row r="8973" spans="32:37" x14ac:dyDescent="0.3">
      <c r="AF8973" s="8"/>
      <c r="AG8973" s="8"/>
      <c r="AH8973" s="9"/>
      <c r="AI8973" s="8"/>
      <c r="AJ8973" s="8"/>
      <c r="AK8973" s="9"/>
    </row>
    <row r="8974" spans="32:37" x14ac:dyDescent="0.3">
      <c r="AF8974" s="8"/>
      <c r="AG8974" s="8"/>
      <c r="AH8974" s="9"/>
      <c r="AI8974" s="8"/>
      <c r="AJ8974" s="8"/>
      <c r="AK8974" s="9"/>
    </row>
    <row r="8975" spans="32:37" x14ac:dyDescent="0.3">
      <c r="AF8975" s="8"/>
      <c r="AG8975" s="8"/>
      <c r="AH8975" s="9"/>
      <c r="AI8975" s="8"/>
      <c r="AJ8975" s="8"/>
      <c r="AK8975" s="9"/>
    </row>
    <row r="8976" spans="32:37" x14ac:dyDescent="0.3">
      <c r="AF8976" s="8"/>
      <c r="AG8976" s="8"/>
      <c r="AH8976" s="9"/>
      <c r="AI8976" s="8"/>
      <c r="AJ8976" s="8"/>
      <c r="AK8976" s="9"/>
    </row>
    <row r="8977" spans="32:37" x14ac:dyDescent="0.3">
      <c r="AF8977" s="8"/>
      <c r="AG8977" s="8"/>
      <c r="AH8977" s="9"/>
      <c r="AI8977" s="8"/>
      <c r="AJ8977" s="8"/>
      <c r="AK8977" s="9"/>
    </row>
    <row r="8978" spans="32:37" x14ac:dyDescent="0.3">
      <c r="AF8978" s="8"/>
      <c r="AG8978" s="8"/>
      <c r="AH8978" s="9"/>
      <c r="AI8978" s="8"/>
      <c r="AJ8978" s="8"/>
      <c r="AK8978" s="9"/>
    </row>
    <row r="8979" spans="32:37" x14ac:dyDescent="0.3">
      <c r="AF8979" s="8"/>
      <c r="AG8979" s="8"/>
      <c r="AH8979" s="9"/>
      <c r="AI8979" s="8"/>
      <c r="AJ8979" s="8"/>
      <c r="AK8979" s="9"/>
    </row>
    <row r="8980" spans="32:37" x14ac:dyDescent="0.3">
      <c r="AF8980" s="8"/>
      <c r="AG8980" s="8"/>
      <c r="AH8980" s="9"/>
      <c r="AI8980" s="8"/>
      <c r="AJ8980" s="8"/>
      <c r="AK8980" s="9"/>
    </row>
    <row r="8981" spans="32:37" x14ac:dyDescent="0.3">
      <c r="AF8981" s="8"/>
      <c r="AG8981" s="8"/>
      <c r="AH8981" s="9"/>
      <c r="AI8981" s="8"/>
      <c r="AJ8981" s="8"/>
      <c r="AK8981" s="9"/>
    </row>
    <row r="8982" spans="32:37" x14ac:dyDescent="0.3">
      <c r="AF8982" s="8"/>
      <c r="AG8982" s="8"/>
      <c r="AH8982" s="9"/>
      <c r="AI8982" s="8"/>
      <c r="AJ8982" s="8"/>
      <c r="AK8982" s="9"/>
    </row>
    <row r="8983" spans="32:37" x14ac:dyDescent="0.3">
      <c r="AF8983" s="8"/>
      <c r="AG8983" s="8"/>
      <c r="AH8983" s="9"/>
      <c r="AI8983" s="8"/>
      <c r="AJ8983" s="8"/>
      <c r="AK8983" s="9"/>
    </row>
    <row r="8984" spans="32:37" x14ac:dyDescent="0.3">
      <c r="AF8984" s="8"/>
      <c r="AG8984" s="8"/>
      <c r="AH8984" s="9"/>
      <c r="AI8984" s="8"/>
      <c r="AJ8984" s="8"/>
      <c r="AK8984" s="9"/>
    </row>
    <row r="8985" spans="32:37" x14ac:dyDescent="0.3">
      <c r="AF8985" s="8"/>
      <c r="AG8985" s="8"/>
      <c r="AH8985" s="9"/>
      <c r="AI8985" s="8"/>
      <c r="AJ8985" s="8"/>
      <c r="AK8985" s="9"/>
    </row>
    <row r="8986" spans="32:37" x14ac:dyDescent="0.3">
      <c r="AF8986" s="8"/>
      <c r="AG8986" s="8"/>
      <c r="AH8986" s="9"/>
      <c r="AI8986" s="8"/>
      <c r="AJ8986" s="8"/>
      <c r="AK8986" s="9"/>
    </row>
    <row r="8987" spans="32:37" x14ac:dyDescent="0.3">
      <c r="AF8987" s="8"/>
      <c r="AG8987" s="8"/>
      <c r="AH8987" s="9"/>
      <c r="AI8987" s="8"/>
      <c r="AJ8987" s="8"/>
      <c r="AK8987" s="9"/>
    </row>
    <row r="8988" spans="32:37" x14ac:dyDescent="0.3">
      <c r="AF8988" s="8"/>
      <c r="AG8988" s="8"/>
      <c r="AH8988" s="9"/>
      <c r="AI8988" s="8"/>
      <c r="AJ8988" s="8"/>
      <c r="AK8988" s="9"/>
    </row>
    <row r="8989" spans="32:37" x14ac:dyDescent="0.3">
      <c r="AF8989" s="8"/>
      <c r="AG8989" s="8"/>
      <c r="AH8989" s="9"/>
      <c r="AI8989" s="8"/>
      <c r="AJ8989" s="8"/>
      <c r="AK8989" s="9"/>
    </row>
    <row r="8990" spans="32:37" x14ac:dyDescent="0.3">
      <c r="AF8990" s="8"/>
      <c r="AG8990" s="8"/>
      <c r="AH8990" s="9"/>
      <c r="AI8990" s="8"/>
      <c r="AJ8990" s="8"/>
      <c r="AK8990" s="9"/>
    </row>
    <row r="8991" spans="32:37" x14ac:dyDescent="0.3">
      <c r="AF8991" s="8"/>
      <c r="AG8991" s="8"/>
      <c r="AH8991" s="9"/>
      <c r="AI8991" s="8"/>
      <c r="AJ8991" s="8"/>
      <c r="AK8991" s="9"/>
    </row>
    <row r="8992" spans="32:37" x14ac:dyDescent="0.3">
      <c r="AF8992" s="8"/>
      <c r="AG8992" s="8"/>
      <c r="AH8992" s="9"/>
      <c r="AI8992" s="8"/>
      <c r="AJ8992" s="8"/>
      <c r="AK8992" s="9"/>
    </row>
    <row r="8993" spans="32:37" x14ac:dyDescent="0.3">
      <c r="AF8993" s="8"/>
      <c r="AG8993" s="8"/>
      <c r="AH8993" s="9"/>
      <c r="AI8993" s="8"/>
      <c r="AJ8993" s="8"/>
      <c r="AK8993" s="9"/>
    </row>
    <row r="8994" spans="32:37" x14ac:dyDescent="0.3">
      <c r="AF8994" s="8"/>
      <c r="AG8994" s="8"/>
      <c r="AH8994" s="9"/>
      <c r="AI8994" s="8"/>
      <c r="AJ8994" s="8"/>
      <c r="AK8994" s="9"/>
    </row>
    <row r="8995" spans="32:37" x14ac:dyDescent="0.3">
      <c r="AF8995" s="8"/>
      <c r="AG8995" s="8"/>
      <c r="AH8995" s="9"/>
      <c r="AI8995" s="8"/>
      <c r="AJ8995" s="8"/>
      <c r="AK8995" s="9"/>
    </row>
    <row r="8996" spans="32:37" x14ac:dyDescent="0.3">
      <c r="AF8996" s="8"/>
      <c r="AG8996" s="8"/>
      <c r="AH8996" s="9"/>
      <c r="AI8996" s="8"/>
      <c r="AJ8996" s="8"/>
      <c r="AK8996" s="9"/>
    </row>
    <row r="8997" spans="32:37" x14ac:dyDescent="0.3">
      <c r="AF8997" s="8"/>
      <c r="AG8997" s="8"/>
      <c r="AH8997" s="9"/>
      <c r="AI8997" s="8"/>
      <c r="AJ8997" s="8"/>
      <c r="AK8997" s="9"/>
    </row>
    <row r="8998" spans="32:37" x14ac:dyDescent="0.3">
      <c r="AF8998" s="8"/>
      <c r="AG8998" s="8"/>
      <c r="AH8998" s="9"/>
      <c r="AI8998" s="8"/>
      <c r="AJ8998" s="8"/>
      <c r="AK8998" s="9"/>
    </row>
    <row r="8999" spans="32:37" x14ac:dyDescent="0.3">
      <c r="AF8999" s="8"/>
      <c r="AG8999" s="8"/>
      <c r="AH8999" s="9"/>
      <c r="AI8999" s="8"/>
      <c r="AJ8999" s="8"/>
      <c r="AK8999" s="9"/>
    </row>
    <row r="9000" spans="32:37" x14ac:dyDescent="0.3">
      <c r="AF9000" s="8"/>
      <c r="AG9000" s="8"/>
      <c r="AH9000" s="9"/>
      <c r="AI9000" s="8"/>
      <c r="AJ9000" s="8"/>
      <c r="AK9000" s="9"/>
    </row>
    <row r="9001" spans="32:37" x14ac:dyDescent="0.3">
      <c r="AF9001" s="8"/>
      <c r="AG9001" s="8"/>
      <c r="AH9001" s="9"/>
      <c r="AI9001" s="8"/>
      <c r="AJ9001" s="8"/>
      <c r="AK9001" s="9"/>
    </row>
    <row r="9002" spans="32:37" x14ac:dyDescent="0.3">
      <c r="AF9002" s="8"/>
      <c r="AG9002" s="8"/>
      <c r="AH9002" s="9"/>
      <c r="AI9002" s="8"/>
      <c r="AJ9002" s="8"/>
      <c r="AK9002" s="9"/>
    </row>
    <row r="9003" spans="32:37" x14ac:dyDescent="0.3">
      <c r="AF9003" s="8"/>
      <c r="AG9003" s="8"/>
      <c r="AH9003" s="9"/>
      <c r="AI9003" s="8"/>
      <c r="AJ9003" s="8"/>
      <c r="AK9003" s="9"/>
    </row>
    <row r="9004" spans="32:37" x14ac:dyDescent="0.3">
      <c r="AF9004" s="8"/>
      <c r="AG9004" s="8"/>
      <c r="AH9004" s="9"/>
      <c r="AI9004" s="8"/>
      <c r="AJ9004" s="8"/>
      <c r="AK9004" s="9"/>
    </row>
    <row r="9005" spans="32:37" x14ac:dyDescent="0.3">
      <c r="AF9005" s="8"/>
      <c r="AG9005" s="8"/>
      <c r="AH9005" s="9"/>
      <c r="AI9005" s="8"/>
      <c r="AJ9005" s="8"/>
      <c r="AK9005" s="9"/>
    </row>
    <row r="9006" spans="32:37" x14ac:dyDescent="0.3">
      <c r="AF9006" s="8"/>
      <c r="AG9006" s="8"/>
      <c r="AH9006" s="9"/>
      <c r="AI9006" s="8"/>
      <c r="AJ9006" s="8"/>
      <c r="AK9006" s="9"/>
    </row>
    <row r="9007" spans="32:37" x14ac:dyDescent="0.3">
      <c r="AF9007" s="8"/>
      <c r="AG9007" s="8"/>
      <c r="AH9007" s="9"/>
      <c r="AI9007" s="8"/>
      <c r="AJ9007" s="8"/>
      <c r="AK9007" s="9"/>
    </row>
    <row r="9008" spans="32:37" x14ac:dyDescent="0.3">
      <c r="AF9008" s="8"/>
      <c r="AG9008" s="8"/>
      <c r="AH9008" s="9"/>
      <c r="AI9008" s="8"/>
      <c r="AJ9008" s="8"/>
      <c r="AK9008" s="9"/>
    </row>
    <row r="9009" spans="32:37" x14ac:dyDescent="0.3">
      <c r="AF9009" s="8"/>
      <c r="AG9009" s="8"/>
      <c r="AH9009" s="9"/>
      <c r="AI9009" s="8"/>
      <c r="AJ9009" s="8"/>
      <c r="AK9009" s="9"/>
    </row>
    <row r="9010" spans="32:37" x14ac:dyDescent="0.3">
      <c r="AF9010" s="8"/>
      <c r="AG9010" s="8"/>
      <c r="AH9010" s="9"/>
      <c r="AI9010" s="8"/>
      <c r="AJ9010" s="8"/>
      <c r="AK9010" s="9"/>
    </row>
    <row r="9011" spans="32:37" x14ac:dyDescent="0.3">
      <c r="AF9011" s="8"/>
      <c r="AG9011" s="8"/>
      <c r="AH9011" s="9"/>
      <c r="AI9011" s="8"/>
      <c r="AJ9011" s="8"/>
      <c r="AK9011" s="9"/>
    </row>
    <row r="9012" spans="32:37" x14ac:dyDescent="0.3">
      <c r="AF9012" s="8"/>
      <c r="AG9012" s="8"/>
      <c r="AH9012" s="9"/>
      <c r="AI9012" s="8"/>
      <c r="AJ9012" s="8"/>
      <c r="AK9012" s="9"/>
    </row>
    <row r="9013" spans="32:37" x14ac:dyDescent="0.3">
      <c r="AF9013" s="8"/>
      <c r="AG9013" s="8"/>
      <c r="AH9013" s="9"/>
      <c r="AI9013" s="8"/>
      <c r="AJ9013" s="8"/>
      <c r="AK9013" s="9"/>
    </row>
    <row r="9014" spans="32:37" x14ac:dyDescent="0.3">
      <c r="AF9014" s="8"/>
      <c r="AG9014" s="8"/>
      <c r="AH9014" s="9"/>
      <c r="AI9014" s="8"/>
      <c r="AJ9014" s="8"/>
      <c r="AK9014" s="9"/>
    </row>
    <row r="9015" spans="32:37" x14ac:dyDescent="0.3">
      <c r="AF9015" s="8"/>
      <c r="AG9015" s="8"/>
      <c r="AH9015" s="9"/>
      <c r="AI9015" s="8"/>
      <c r="AJ9015" s="8"/>
      <c r="AK9015" s="9"/>
    </row>
    <row r="9016" spans="32:37" x14ac:dyDescent="0.3">
      <c r="AF9016" s="8"/>
      <c r="AG9016" s="8"/>
      <c r="AH9016" s="9"/>
      <c r="AI9016" s="8"/>
      <c r="AJ9016" s="8"/>
      <c r="AK9016" s="9"/>
    </row>
    <row r="9017" spans="32:37" x14ac:dyDescent="0.3">
      <c r="AF9017" s="8"/>
      <c r="AG9017" s="8"/>
      <c r="AH9017" s="9"/>
      <c r="AI9017" s="8"/>
      <c r="AJ9017" s="8"/>
      <c r="AK9017" s="9"/>
    </row>
    <row r="9018" spans="32:37" x14ac:dyDescent="0.3">
      <c r="AF9018" s="8"/>
      <c r="AG9018" s="8"/>
      <c r="AH9018" s="9"/>
      <c r="AI9018" s="8"/>
      <c r="AJ9018" s="8"/>
      <c r="AK9018" s="9"/>
    </row>
    <row r="9019" spans="32:37" x14ac:dyDescent="0.3">
      <c r="AF9019" s="8"/>
      <c r="AG9019" s="8"/>
      <c r="AH9019" s="9"/>
      <c r="AI9019" s="8"/>
      <c r="AJ9019" s="8"/>
      <c r="AK9019" s="9"/>
    </row>
    <row r="9020" spans="32:37" x14ac:dyDescent="0.3">
      <c r="AF9020" s="8"/>
      <c r="AG9020" s="8"/>
      <c r="AH9020" s="9"/>
      <c r="AI9020" s="8"/>
      <c r="AJ9020" s="8"/>
      <c r="AK9020" s="9"/>
    </row>
    <row r="9021" spans="32:37" x14ac:dyDescent="0.3">
      <c r="AF9021" s="8"/>
      <c r="AG9021" s="8"/>
      <c r="AH9021" s="9"/>
      <c r="AI9021" s="8"/>
      <c r="AJ9021" s="8"/>
      <c r="AK9021" s="9"/>
    </row>
    <row r="9022" spans="32:37" x14ac:dyDescent="0.3">
      <c r="AF9022" s="8"/>
      <c r="AG9022" s="8"/>
      <c r="AH9022" s="9"/>
      <c r="AI9022" s="8"/>
      <c r="AJ9022" s="8"/>
      <c r="AK9022" s="9"/>
    </row>
    <row r="9023" spans="32:37" x14ac:dyDescent="0.3">
      <c r="AF9023" s="8"/>
      <c r="AG9023" s="8"/>
      <c r="AH9023" s="9"/>
      <c r="AI9023" s="8"/>
      <c r="AJ9023" s="8"/>
      <c r="AK9023" s="9"/>
    </row>
    <row r="9024" spans="32:37" x14ac:dyDescent="0.3">
      <c r="AF9024" s="8"/>
      <c r="AG9024" s="8"/>
      <c r="AH9024" s="9"/>
      <c r="AI9024" s="8"/>
      <c r="AJ9024" s="8"/>
      <c r="AK9024" s="9"/>
    </row>
    <row r="9025" spans="32:37" x14ac:dyDescent="0.3">
      <c r="AF9025" s="8"/>
      <c r="AG9025" s="8"/>
      <c r="AH9025" s="9"/>
      <c r="AI9025" s="8"/>
      <c r="AJ9025" s="8"/>
      <c r="AK9025" s="9"/>
    </row>
    <row r="9026" spans="32:37" x14ac:dyDescent="0.3">
      <c r="AF9026" s="8"/>
      <c r="AG9026" s="8"/>
      <c r="AH9026" s="9"/>
      <c r="AI9026" s="8"/>
      <c r="AJ9026" s="8"/>
      <c r="AK9026" s="9"/>
    </row>
    <row r="9027" spans="32:37" x14ac:dyDescent="0.3">
      <c r="AF9027" s="8"/>
      <c r="AG9027" s="8"/>
      <c r="AH9027" s="9"/>
      <c r="AI9027" s="8"/>
      <c r="AJ9027" s="8"/>
      <c r="AK9027" s="9"/>
    </row>
    <row r="9028" spans="32:37" x14ac:dyDescent="0.3">
      <c r="AF9028" s="8"/>
      <c r="AG9028" s="8"/>
      <c r="AH9028" s="9"/>
      <c r="AI9028" s="8"/>
      <c r="AJ9028" s="8"/>
      <c r="AK9028" s="9"/>
    </row>
    <row r="9029" spans="32:37" x14ac:dyDescent="0.3">
      <c r="AF9029" s="8"/>
      <c r="AG9029" s="8"/>
      <c r="AH9029" s="9"/>
      <c r="AI9029" s="8"/>
      <c r="AJ9029" s="8"/>
      <c r="AK9029" s="9"/>
    </row>
    <row r="9030" spans="32:37" x14ac:dyDescent="0.3">
      <c r="AF9030" s="8"/>
      <c r="AG9030" s="8"/>
      <c r="AH9030" s="9"/>
      <c r="AI9030" s="8"/>
      <c r="AJ9030" s="8"/>
      <c r="AK9030" s="9"/>
    </row>
    <row r="9031" spans="32:37" x14ac:dyDescent="0.3">
      <c r="AF9031" s="8"/>
      <c r="AG9031" s="8"/>
      <c r="AH9031" s="9"/>
      <c r="AI9031" s="8"/>
      <c r="AJ9031" s="8"/>
      <c r="AK9031" s="9"/>
    </row>
    <row r="9032" spans="32:37" x14ac:dyDescent="0.3">
      <c r="AF9032" s="8"/>
      <c r="AG9032" s="8"/>
      <c r="AH9032" s="9"/>
      <c r="AI9032" s="8"/>
      <c r="AJ9032" s="8"/>
      <c r="AK9032" s="9"/>
    </row>
    <row r="9033" spans="32:37" x14ac:dyDescent="0.3">
      <c r="AF9033" s="8"/>
      <c r="AG9033" s="8"/>
      <c r="AH9033" s="9"/>
      <c r="AI9033" s="8"/>
      <c r="AJ9033" s="8"/>
      <c r="AK9033" s="9"/>
    </row>
    <row r="9034" spans="32:37" x14ac:dyDescent="0.3">
      <c r="AF9034" s="8"/>
      <c r="AG9034" s="8"/>
      <c r="AH9034" s="9"/>
      <c r="AI9034" s="8"/>
      <c r="AJ9034" s="8"/>
      <c r="AK9034" s="9"/>
    </row>
    <row r="9035" spans="32:37" x14ac:dyDescent="0.3">
      <c r="AF9035" s="8"/>
      <c r="AG9035" s="8"/>
      <c r="AH9035" s="9"/>
      <c r="AI9035" s="8"/>
      <c r="AJ9035" s="8"/>
      <c r="AK9035" s="9"/>
    </row>
    <row r="9036" spans="32:37" x14ac:dyDescent="0.3">
      <c r="AF9036" s="8"/>
      <c r="AG9036" s="8"/>
      <c r="AH9036" s="9"/>
      <c r="AI9036" s="8"/>
      <c r="AJ9036" s="8"/>
      <c r="AK9036" s="9"/>
    </row>
    <row r="9037" spans="32:37" x14ac:dyDescent="0.3">
      <c r="AF9037" s="8"/>
      <c r="AG9037" s="8"/>
      <c r="AH9037" s="9"/>
      <c r="AI9037" s="8"/>
      <c r="AJ9037" s="8"/>
      <c r="AK9037" s="9"/>
    </row>
    <row r="9038" spans="32:37" x14ac:dyDescent="0.3">
      <c r="AF9038" s="8"/>
      <c r="AG9038" s="8"/>
      <c r="AH9038" s="9"/>
      <c r="AI9038" s="8"/>
      <c r="AJ9038" s="8"/>
      <c r="AK9038" s="9"/>
    </row>
    <row r="9039" spans="32:37" x14ac:dyDescent="0.3">
      <c r="AF9039" s="8"/>
      <c r="AG9039" s="8"/>
      <c r="AH9039" s="9"/>
      <c r="AI9039" s="8"/>
      <c r="AJ9039" s="8"/>
      <c r="AK9039" s="9"/>
    </row>
    <row r="9040" spans="32:37" x14ac:dyDescent="0.3">
      <c r="AF9040" s="8"/>
      <c r="AG9040" s="8"/>
      <c r="AH9040" s="9"/>
      <c r="AI9040" s="8"/>
      <c r="AJ9040" s="8"/>
      <c r="AK9040" s="9"/>
    </row>
    <row r="9041" spans="32:37" x14ac:dyDescent="0.3">
      <c r="AF9041" s="8"/>
      <c r="AG9041" s="8"/>
      <c r="AH9041" s="9"/>
      <c r="AI9041" s="8"/>
      <c r="AJ9041" s="8"/>
      <c r="AK9041" s="9"/>
    </row>
    <row r="9042" spans="32:37" x14ac:dyDescent="0.3">
      <c r="AF9042" s="8"/>
      <c r="AG9042" s="8"/>
      <c r="AH9042" s="9"/>
      <c r="AI9042" s="8"/>
      <c r="AJ9042" s="8"/>
      <c r="AK9042" s="9"/>
    </row>
    <row r="9043" spans="32:37" x14ac:dyDescent="0.3">
      <c r="AF9043" s="8"/>
      <c r="AG9043" s="8"/>
      <c r="AH9043" s="9"/>
      <c r="AI9043" s="8"/>
      <c r="AJ9043" s="8"/>
      <c r="AK9043" s="9"/>
    </row>
    <row r="9044" spans="32:37" x14ac:dyDescent="0.3">
      <c r="AF9044" s="8"/>
      <c r="AG9044" s="8"/>
      <c r="AH9044" s="9"/>
      <c r="AI9044" s="8"/>
      <c r="AJ9044" s="8"/>
      <c r="AK9044" s="9"/>
    </row>
    <row r="9045" spans="32:37" x14ac:dyDescent="0.3">
      <c r="AF9045" s="8"/>
      <c r="AG9045" s="8"/>
      <c r="AH9045" s="9"/>
      <c r="AI9045" s="8"/>
      <c r="AJ9045" s="8"/>
      <c r="AK9045" s="9"/>
    </row>
    <row r="9046" spans="32:37" x14ac:dyDescent="0.3">
      <c r="AF9046" s="8"/>
      <c r="AG9046" s="8"/>
      <c r="AH9046" s="9"/>
      <c r="AI9046" s="8"/>
      <c r="AJ9046" s="8"/>
      <c r="AK9046" s="9"/>
    </row>
    <row r="9047" spans="32:37" x14ac:dyDescent="0.3">
      <c r="AF9047" s="8"/>
      <c r="AG9047" s="8"/>
      <c r="AH9047" s="9"/>
      <c r="AI9047" s="8"/>
      <c r="AJ9047" s="8"/>
      <c r="AK9047" s="9"/>
    </row>
    <row r="9048" spans="32:37" x14ac:dyDescent="0.3">
      <c r="AF9048" s="8"/>
      <c r="AG9048" s="8"/>
      <c r="AH9048" s="9"/>
      <c r="AI9048" s="8"/>
      <c r="AJ9048" s="8"/>
      <c r="AK9048" s="9"/>
    </row>
    <row r="9049" spans="32:37" x14ac:dyDescent="0.3">
      <c r="AF9049" s="8"/>
      <c r="AG9049" s="8"/>
      <c r="AH9049" s="9"/>
      <c r="AI9049" s="8"/>
      <c r="AJ9049" s="8"/>
      <c r="AK9049" s="9"/>
    </row>
    <row r="9050" spans="32:37" x14ac:dyDescent="0.3">
      <c r="AF9050" s="8"/>
      <c r="AG9050" s="8"/>
      <c r="AH9050" s="9"/>
      <c r="AI9050" s="8"/>
      <c r="AJ9050" s="8"/>
      <c r="AK9050" s="9"/>
    </row>
    <row r="9051" spans="32:37" x14ac:dyDescent="0.3">
      <c r="AF9051" s="8"/>
      <c r="AG9051" s="8"/>
      <c r="AH9051" s="9"/>
      <c r="AI9051" s="8"/>
      <c r="AJ9051" s="8"/>
      <c r="AK9051" s="9"/>
    </row>
    <row r="9052" spans="32:37" x14ac:dyDescent="0.3">
      <c r="AF9052" s="8"/>
      <c r="AG9052" s="8"/>
      <c r="AH9052" s="9"/>
      <c r="AI9052" s="8"/>
      <c r="AJ9052" s="8"/>
      <c r="AK9052" s="9"/>
    </row>
    <row r="9053" spans="32:37" x14ac:dyDescent="0.3">
      <c r="AF9053" s="8"/>
      <c r="AG9053" s="8"/>
      <c r="AH9053" s="9"/>
      <c r="AI9053" s="8"/>
      <c r="AJ9053" s="8"/>
      <c r="AK9053" s="9"/>
    </row>
    <row r="9054" spans="32:37" x14ac:dyDescent="0.3">
      <c r="AF9054" s="8"/>
      <c r="AG9054" s="8"/>
      <c r="AH9054" s="9"/>
      <c r="AI9054" s="8"/>
      <c r="AJ9054" s="8"/>
      <c r="AK9054" s="9"/>
    </row>
    <row r="9055" spans="32:37" x14ac:dyDescent="0.3">
      <c r="AF9055" s="8"/>
      <c r="AG9055" s="8"/>
      <c r="AH9055" s="9"/>
      <c r="AI9055" s="8"/>
      <c r="AJ9055" s="8"/>
      <c r="AK9055" s="9"/>
    </row>
    <row r="9056" spans="32:37" x14ac:dyDescent="0.3">
      <c r="AF9056" s="8"/>
      <c r="AG9056" s="8"/>
      <c r="AH9056" s="9"/>
      <c r="AI9056" s="8"/>
      <c r="AJ9056" s="8"/>
      <c r="AK9056" s="9"/>
    </row>
    <row r="9057" spans="32:37" x14ac:dyDescent="0.3">
      <c r="AF9057" s="8"/>
      <c r="AG9057" s="8"/>
      <c r="AH9057" s="9"/>
      <c r="AI9057" s="8"/>
      <c r="AJ9057" s="8"/>
      <c r="AK9057" s="9"/>
    </row>
    <row r="9058" spans="32:37" x14ac:dyDescent="0.3">
      <c r="AF9058" s="8"/>
      <c r="AG9058" s="8"/>
      <c r="AH9058" s="9"/>
      <c r="AI9058" s="8"/>
      <c r="AJ9058" s="8"/>
      <c r="AK9058" s="9"/>
    </row>
    <row r="9059" spans="32:37" x14ac:dyDescent="0.3">
      <c r="AF9059" s="8"/>
      <c r="AG9059" s="8"/>
      <c r="AH9059" s="9"/>
      <c r="AI9059" s="8"/>
      <c r="AJ9059" s="8"/>
      <c r="AK9059" s="9"/>
    </row>
    <row r="9060" spans="32:37" x14ac:dyDescent="0.3">
      <c r="AF9060" s="8"/>
      <c r="AG9060" s="8"/>
      <c r="AH9060" s="9"/>
      <c r="AI9060" s="8"/>
      <c r="AJ9060" s="8"/>
      <c r="AK9060" s="9"/>
    </row>
    <row r="9061" spans="32:37" x14ac:dyDescent="0.3">
      <c r="AF9061" s="8"/>
      <c r="AG9061" s="8"/>
      <c r="AH9061" s="9"/>
      <c r="AI9061" s="8"/>
      <c r="AJ9061" s="8"/>
      <c r="AK9061" s="9"/>
    </row>
    <row r="9062" spans="32:37" x14ac:dyDescent="0.3">
      <c r="AF9062" s="8"/>
      <c r="AG9062" s="8"/>
      <c r="AH9062" s="9"/>
      <c r="AI9062" s="8"/>
      <c r="AJ9062" s="8"/>
      <c r="AK9062" s="9"/>
    </row>
    <row r="9063" spans="32:37" x14ac:dyDescent="0.3">
      <c r="AF9063" s="8"/>
      <c r="AG9063" s="8"/>
      <c r="AH9063" s="9"/>
      <c r="AI9063" s="8"/>
      <c r="AJ9063" s="8"/>
      <c r="AK9063" s="9"/>
    </row>
    <row r="9064" spans="32:37" x14ac:dyDescent="0.3">
      <c r="AF9064" s="8"/>
      <c r="AG9064" s="8"/>
      <c r="AH9064" s="9"/>
      <c r="AI9064" s="8"/>
      <c r="AJ9064" s="8"/>
      <c r="AK9064" s="9"/>
    </row>
    <row r="9065" spans="32:37" x14ac:dyDescent="0.3">
      <c r="AF9065" s="8"/>
      <c r="AG9065" s="8"/>
      <c r="AH9065" s="9"/>
      <c r="AI9065" s="8"/>
      <c r="AJ9065" s="8"/>
      <c r="AK9065" s="9"/>
    </row>
    <row r="9066" spans="32:37" x14ac:dyDescent="0.3">
      <c r="AF9066" s="8"/>
      <c r="AG9066" s="8"/>
      <c r="AH9066" s="9"/>
      <c r="AI9066" s="8"/>
      <c r="AJ9066" s="8"/>
      <c r="AK9066" s="9"/>
    </row>
    <row r="9067" spans="32:37" x14ac:dyDescent="0.3">
      <c r="AF9067" s="8"/>
      <c r="AG9067" s="8"/>
      <c r="AH9067" s="9"/>
      <c r="AI9067" s="8"/>
      <c r="AJ9067" s="8"/>
      <c r="AK9067" s="9"/>
    </row>
    <row r="9068" spans="32:37" x14ac:dyDescent="0.3">
      <c r="AF9068" s="8"/>
      <c r="AG9068" s="8"/>
      <c r="AH9068" s="9"/>
      <c r="AI9068" s="8"/>
      <c r="AJ9068" s="8"/>
      <c r="AK9068" s="9"/>
    </row>
    <row r="9069" spans="32:37" x14ac:dyDescent="0.3">
      <c r="AF9069" s="8"/>
      <c r="AG9069" s="8"/>
      <c r="AH9069" s="9"/>
      <c r="AI9069" s="8"/>
      <c r="AJ9069" s="8"/>
      <c r="AK9069" s="9"/>
    </row>
    <row r="9070" spans="32:37" x14ac:dyDescent="0.3">
      <c r="AF9070" s="8"/>
      <c r="AG9070" s="8"/>
      <c r="AH9070" s="9"/>
      <c r="AI9070" s="8"/>
      <c r="AJ9070" s="8"/>
      <c r="AK9070" s="9"/>
    </row>
    <row r="9071" spans="32:37" x14ac:dyDescent="0.3">
      <c r="AF9071" s="8"/>
      <c r="AG9071" s="8"/>
      <c r="AH9071" s="9"/>
      <c r="AI9071" s="8"/>
      <c r="AJ9071" s="8"/>
      <c r="AK9071" s="9"/>
    </row>
    <row r="9072" spans="32:37" x14ac:dyDescent="0.3">
      <c r="AF9072" s="8"/>
      <c r="AG9072" s="8"/>
      <c r="AH9072" s="9"/>
      <c r="AI9072" s="8"/>
      <c r="AJ9072" s="8"/>
      <c r="AK9072" s="9"/>
    </row>
    <row r="9073" spans="32:37" x14ac:dyDescent="0.3">
      <c r="AF9073" s="8"/>
      <c r="AG9073" s="8"/>
      <c r="AH9073" s="9"/>
      <c r="AI9073" s="8"/>
      <c r="AJ9073" s="8"/>
      <c r="AK9073" s="9"/>
    </row>
    <row r="9074" spans="32:37" x14ac:dyDescent="0.3">
      <c r="AF9074" s="8"/>
      <c r="AG9074" s="8"/>
      <c r="AH9074" s="9"/>
      <c r="AI9074" s="8"/>
      <c r="AJ9074" s="8"/>
      <c r="AK9074" s="9"/>
    </row>
    <row r="9075" spans="32:37" x14ac:dyDescent="0.3">
      <c r="AF9075" s="8"/>
      <c r="AG9075" s="8"/>
      <c r="AH9075" s="9"/>
      <c r="AI9075" s="8"/>
      <c r="AJ9075" s="8"/>
      <c r="AK9075" s="9"/>
    </row>
    <row r="9076" spans="32:37" x14ac:dyDescent="0.3">
      <c r="AF9076" s="8"/>
      <c r="AG9076" s="8"/>
      <c r="AH9076" s="9"/>
      <c r="AI9076" s="8"/>
      <c r="AJ9076" s="8"/>
      <c r="AK9076" s="9"/>
    </row>
    <row r="9077" spans="32:37" x14ac:dyDescent="0.3">
      <c r="AF9077" s="8"/>
      <c r="AG9077" s="8"/>
      <c r="AH9077" s="9"/>
      <c r="AI9077" s="8"/>
      <c r="AJ9077" s="8"/>
      <c r="AK9077" s="9"/>
    </row>
    <row r="9078" spans="32:37" x14ac:dyDescent="0.3">
      <c r="AF9078" s="8"/>
      <c r="AG9078" s="8"/>
      <c r="AH9078" s="9"/>
      <c r="AI9078" s="8"/>
      <c r="AJ9078" s="8"/>
      <c r="AK9078" s="9"/>
    </row>
    <row r="9079" spans="32:37" x14ac:dyDescent="0.3">
      <c r="AF9079" s="8"/>
      <c r="AG9079" s="8"/>
      <c r="AH9079" s="9"/>
      <c r="AI9079" s="8"/>
      <c r="AJ9079" s="8"/>
      <c r="AK9079" s="9"/>
    </row>
    <row r="9080" spans="32:37" x14ac:dyDescent="0.3">
      <c r="AF9080" s="8"/>
      <c r="AG9080" s="8"/>
      <c r="AH9080" s="9"/>
      <c r="AI9080" s="8"/>
      <c r="AJ9080" s="8"/>
      <c r="AK9080" s="9"/>
    </row>
    <row r="9081" spans="32:37" x14ac:dyDescent="0.3">
      <c r="AF9081" s="8"/>
      <c r="AG9081" s="8"/>
      <c r="AH9081" s="9"/>
      <c r="AI9081" s="8"/>
      <c r="AJ9081" s="8"/>
      <c r="AK9081" s="9"/>
    </row>
    <row r="9082" spans="32:37" x14ac:dyDescent="0.3">
      <c r="AF9082" s="8"/>
      <c r="AG9082" s="8"/>
      <c r="AH9082" s="9"/>
      <c r="AI9082" s="8"/>
      <c r="AJ9082" s="8"/>
      <c r="AK9082" s="9"/>
    </row>
    <row r="9083" spans="32:37" x14ac:dyDescent="0.3">
      <c r="AF9083" s="8"/>
      <c r="AG9083" s="8"/>
      <c r="AH9083" s="9"/>
      <c r="AI9083" s="8"/>
      <c r="AJ9083" s="8"/>
      <c r="AK9083" s="9"/>
    </row>
    <row r="9084" spans="32:37" x14ac:dyDescent="0.3">
      <c r="AF9084" s="8"/>
      <c r="AG9084" s="8"/>
      <c r="AH9084" s="9"/>
      <c r="AI9084" s="8"/>
      <c r="AJ9084" s="8"/>
      <c r="AK9084" s="9"/>
    </row>
    <row r="9085" spans="32:37" x14ac:dyDescent="0.3">
      <c r="AF9085" s="8"/>
      <c r="AG9085" s="8"/>
      <c r="AH9085" s="9"/>
      <c r="AI9085" s="8"/>
      <c r="AJ9085" s="8"/>
      <c r="AK9085" s="9"/>
    </row>
    <row r="9086" spans="32:37" x14ac:dyDescent="0.3">
      <c r="AF9086" s="8"/>
      <c r="AG9086" s="8"/>
      <c r="AH9086" s="9"/>
      <c r="AI9086" s="8"/>
      <c r="AJ9086" s="8"/>
      <c r="AK9086" s="9"/>
    </row>
    <row r="9087" spans="32:37" x14ac:dyDescent="0.3">
      <c r="AF9087" s="8"/>
      <c r="AG9087" s="8"/>
      <c r="AH9087" s="9"/>
      <c r="AI9087" s="8"/>
      <c r="AJ9087" s="8"/>
      <c r="AK9087" s="9"/>
    </row>
    <row r="9088" spans="32:37" x14ac:dyDescent="0.3">
      <c r="AF9088" s="8"/>
      <c r="AG9088" s="8"/>
      <c r="AH9088" s="9"/>
      <c r="AI9088" s="8"/>
      <c r="AJ9088" s="8"/>
      <c r="AK9088" s="9"/>
    </row>
    <row r="9089" spans="32:37" x14ac:dyDescent="0.3">
      <c r="AF9089" s="8"/>
      <c r="AG9089" s="8"/>
      <c r="AH9089" s="9"/>
      <c r="AI9089" s="8"/>
      <c r="AJ9089" s="8"/>
      <c r="AK9089" s="9"/>
    </row>
    <row r="9090" spans="32:37" x14ac:dyDescent="0.3">
      <c r="AF9090" s="8"/>
      <c r="AG9090" s="8"/>
      <c r="AH9090" s="9"/>
      <c r="AI9090" s="8"/>
      <c r="AJ9090" s="8"/>
      <c r="AK9090" s="9"/>
    </row>
    <row r="9091" spans="32:37" x14ac:dyDescent="0.3">
      <c r="AF9091" s="8"/>
      <c r="AG9091" s="8"/>
      <c r="AH9091" s="9"/>
      <c r="AI9091" s="8"/>
      <c r="AJ9091" s="8"/>
      <c r="AK9091" s="9"/>
    </row>
    <row r="9092" spans="32:37" x14ac:dyDescent="0.3">
      <c r="AF9092" s="8"/>
      <c r="AG9092" s="8"/>
      <c r="AH9092" s="9"/>
      <c r="AI9092" s="8"/>
      <c r="AJ9092" s="8"/>
      <c r="AK9092" s="9"/>
    </row>
    <row r="9093" spans="32:37" x14ac:dyDescent="0.3">
      <c r="AF9093" s="8"/>
      <c r="AG9093" s="8"/>
      <c r="AH9093" s="9"/>
      <c r="AI9093" s="8"/>
      <c r="AJ9093" s="8"/>
      <c r="AK9093" s="9"/>
    </row>
    <row r="9094" spans="32:37" x14ac:dyDescent="0.3">
      <c r="AF9094" s="8"/>
      <c r="AG9094" s="8"/>
      <c r="AH9094" s="9"/>
      <c r="AI9094" s="8"/>
      <c r="AJ9094" s="8"/>
      <c r="AK9094" s="9"/>
    </row>
    <row r="9095" spans="32:37" x14ac:dyDescent="0.3">
      <c r="AF9095" s="8"/>
      <c r="AG9095" s="8"/>
      <c r="AH9095" s="9"/>
      <c r="AI9095" s="8"/>
      <c r="AJ9095" s="8"/>
      <c r="AK9095" s="9"/>
    </row>
    <row r="9096" spans="32:37" x14ac:dyDescent="0.3">
      <c r="AF9096" s="8"/>
      <c r="AG9096" s="8"/>
      <c r="AH9096" s="9"/>
      <c r="AI9096" s="8"/>
      <c r="AJ9096" s="8"/>
      <c r="AK9096" s="9"/>
    </row>
    <row r="9097" spans="32:37" x14ac:dyDescent="0.3">
      <c r="AF9097" s="8"/>
      <c r="AG9097" s="8"/>
      <c r="AH9097" s="9"/>
      <c r="AI9097" s="8"/>
      <c r="AJ9097" s="8"/>
      <c r="AK9097" s="9"/>
    </row>
    <row r="9098" spans="32:37" x14ac:dyDescent="0.3">
      <c r="AF9098" s="8"/>
      <c r="AG9098" s="8"/>
      <c r="AH9098" s="9"/>
      <c r="AI9098" s="8"/>
      <c r="AJ9098" s="8"/>
      <c r="AK9098" s="9"/>
    </row>
    <row r="9099" spans="32:37" x14ac:dyDescent="0.3">
      <c r="AF9099" s="8"/>
      <c r="AG9099" s="8"/>
      <c r="AH9099" s="9"/>
      <c r="AI9099" s="8"/>
      <c r="AJ9099" s="8"/>
      <c r="AK9099" s="9"/>
    </row>
    <row r="9100" spans="32:37" x14ac:dyDescent="0.3">
      <c r="AF9100" s="8"/>
      <c r="AG9100" s="8"/>
      <c r="AH9100" s="9"/>
      <c r="AI9100" s="8"/>
      <c r="AJ9100" s="8"/>
      <c r="AK9100" s="9"/>
    </row>
    <row r="9101" spans="32:37" x14ac:dyDescent="0.3">
      <c r="AF9101" s="8"/>
      <c r="AG9101" s="8"/>
      <c r="AH9101" s="9"/>
      <c r="AI9101" s="8"/>
      <c r="AJ9101" s="8"/>
      <c r="AK9101" s="9"/>
    </row>
    <row r="9102" spans="32:37" x14ac:dyDescent="0.3">
      <c r="AF9102" s="8"/>
      <c r="AG9102" s="8"/>
      <c r="AH9102" s="9"/>
      <c r="AI9102" s="8"/>
      <c r="AJ9102" s="8"/>
      <c r="AK9102" s="9"/>
    </row>
    <row r="9103" spans="32:37" x14ac:dyDescent="0.3">
      <c r="AF9103" s="8"/>
      <c r="AG9103" s="8"/>
      <c r="AH9103" s="9"/>
      <c r="AI9103" s="8"/>
      <c r="AJ9103" s="8"/>
      <c r="AK9103" s="9"/>
    </row>
    <row r="9104" spans="32:37" x14ac:dyDescent="0.3">
      <c r="AF9104" s="8"/>
      <c r="AG9104" s="8"/>
      <c r="AH9104" s="9"/>
      <c r="AI9104" s="8"/>
      <c r="AJ9104" s="8"/>
      <c r="AK9104" s="9"/>
    </row>
    <row r="9105" spans="32:37" x14ac:dyDescent="0.3">
      <c r="AF9105" s="8"/>
      <c r="AG9105" s="8"/>
      <c r="AH9105" s="9"/>
      <c r="AI9105" s="8"/>
      <c r="AJ9105" s="8"/>
      <c r="AK9105" s="9"/>
    </row>
    <row r="9106" spans="32:37" x14ac:dyDescent="0.3">
      <c r="AF9106" s="8"/>
      <c r="AG9106" s="8"/>
      <c r="AH9106" s="9"/>
      <c r="AI9106" s="8"/>
      <c r="AJ9106" s="8"/>
      <c r="AK9106" s="9"/>
    </row>
    <row r="9107" spans="32:37" x14ac:dyDescent="0.3">
      <c r="AF9107" s="8"/>
      <c r="AG9107" s="8"/>
      <c r="AH9107" s="9"/>
      <c r="AI9107" s="8"/>
      <c r="AJ9107" s="8"/>
      <c r="AK9107" s="9"/>
    </row>
    <row r="9108" spans="32:37" x14ac:dyDescent="0.3">
      <c r="AF9108" s="8"/>
      <c r="AG9108" s="8"/>
      <c r="AH9108" s="9"/>
      <c r="AI9108" s="8"/>
      <c r="AJ9108" s="8"/>
      <c r="AK9108" s="9"/>
    </row>
    <row r="9109" spans="32:37" x14ac:dyDescent="0.3">
      <c r="AF9109" s="8"/>
      <c r="AG9109" s="8"/>
      <c r="AH9109" s="9"/>
      <c r="AI9109" s="8"/>
      <c r="AJ9109" s="8"/>
      <c r="AK9109" s="9"/>
    </row>
    <row r="9110" spans="32:37" x14ac:dyDescent="0.3">
      <c r="AF9110" s="8"/>
      <c r="AG9110" s="8"/>
      <c r="AH9110" s="9"/>
      <c r="AI9110" s="8"/>
      <c r="AJ9110" s="8"/>
      <c r="AK9110" s="9"/>
    </row>
    <row r="9111" spans="32:37" x14ac:dyDescent="0.3">
      <c r="AF9111" s="8"/>
      <c r="AG9111" s="8"/>
      <c r="AH9111" s="9"/>
      <c r="AI9111" s="8"/>
      <c r="AJ9111" s="8"/>
      <c r="AK9111" s="9"/>
    </row>
    <row r="9112" spans="32:37" x14ac:dyDescent="0.3">
      <c r="AF9112" s="8"/>
      <c r="AG9112" s="8"/>
      <c r="AH9112" s="9"/>
      <c r="AI9112" s="8"/>
      <c r="AJ9112" s="8"/>
      <c r="AK9112" s="9"/>
    </row>
    <row r="9113" spans="32:37" x14ac:dyDescent="0.3">
      <c r="AF9113" s="8"/>
      <c r="AG9113" s="8"/>
      <c r="AH9113" s="9"/>
      <c r="AI9113" s="8"/>
      <c r="AJ9113" s="8"/>
      <c r="AK9113" s="9"/>
    </row>
    <row r="9114" spans="32:37" x14ac:dyDescent="0.3">
      <c r="AF9114" s="8"/>
      <c r="AG9114" s="8"/>
      <c r="AH9114" s="9"/>
      <c r="AI9114" s="8"/>
      <c r="AJ9114" s="8"/>
      <c r="AK9114" s="9"/>
    </row>
    <row r="9115" spans="32:37" x14ac:dyDescent="0.3">
      <c r="AF9115" s="8"/>
      <c r="AG9115" s="8"/>
      <c r="AH9115" s="9"/>
      <c r="AI9115" s="8"/>
      <c r="AJ9115" s="8"/>
      <c r="AK9115" s="9"/>
    </row>
    <row r="9116" spans="32:37" x14ac:dyDescent="0.3">
      <c r="AF9116" s="8"/>
      <c r="AG9116" s="8"/>
      <c r="AH9116" s="9"/>
      <c r="AI9116" s="8"/>
      <c r="AJ9116" s="8"/>
      <c r="AK9116" s="9"/>
    </row>
    <row r="9117" spans="32:37" x14ac:dyDescent="0.3">
      <c r="AF9117" s="8"/>
      <c r="AG9117" s="8"/>
      <c r="AH9117" s="9"/>
      <c r="AI9117" s="8"/>
      <c r="AJ9117" s="8"/>
      <c r="AK9117" s="9"/>
    </row>
    <row r="9118" spans="32:37" x14ac:dyDescent="0.3">
      <c r="AF9118" s="8"/>
      <c r="AG9118" s="8"/>
      <c r="AH9118" s="9"/>
      <c r="AI9118" s="8"/>
      <c r="AJ9118" s="8"/>
      <c r="AK9118" s="9"/>
    </row>
    <row r="9119" spans="32:37" x14ac:dyDescent="0.3">
      <c r="AF9119" s="8"/>
      <c r="AG9119" s="8"/>
      <c r="AH9119" s="9"/>
      <c r="AI9119" s="8"/>
      <c r="AJ9119" s="8"/>
      <c r="AK9119" s="9"/>
    </row>
    <row r="9120" spans="32:37" x14ac:dyDescent="0.3">
      <c r="AF9120" s="8"/>
      <c r="AG9120" s="8"/>
      <c r="AH9120" s="9"/>
      <c r="AI9120" s="8"/>
      <c r="AJ9120" s="8"/>
      <c r="AK9120" s="9"/>
    </row>
    <row r="9121" spans="32:37" x14ac:dyDescent="0.3">
      <c r="AF9121" s="8"/>
      <c r="AG9121" s="8"/>
      <c r="AH9121" s="9"/>
      <c r="AI9121" s="8"/>
      <c r="AJ9121" s="8"/>
      <c r="AK9121" s="9"/>
    </row>
    <row r="9122" spans="32:37" x14ac:dyDescent="0.3">
      <c r="AF9122" s="8"/>
      <c r="AG9122" s="8"/>
      <c r="AH9122" s="9"/>
      <c r="AI9122" s="8"/>
      <c r="AJ9122" s="8"/>
      <c r="AK9122" s="9"/>
    </row>
    <row r="9123" spans="32:37" x14ac:dyDescent="0.3">
      <c r="AF9123" s="8"/>
      <c r="AG9123" s="8"/>
      <c r="AH9123" s="9"/>
      <c r="AI9123" s="8"/>
      <c r="AJ9123" s="8"/>
      <c r="AK9123" s="9"/>
    </row>
    <row r="9124" spans="32:37" x14ac:dyDescent="0.3">
      <c r="AF9124" s="8"/>
      <c r="AG9124" s="8"/>
      <c r="AH9124" s="9"/>
      <c r="AI9124" s="8"/>
      <c r="AJ9124" s="8"/>
      <c r="AK9124" s="9"/>
    </row>
    <row r="9125" spans="32:37" x14ac:dyDescent="0.3">
      <c r="AF9125" s="8"/>
      <c r="AG9125" s="8"/>
      <c r="AH9125" s="9"/>
      <c r="AI9125" s="8"/>
      <c r="AJ9125" s="8"/>
      <c r="AK9125" s="9"/>
    </row>
    <row r="9126" spans="32:37" x14ac:dyDescent="0.3">
      <c r="AF9126" s="8"/>
      <c r="AG9126" s="8"/>
      <c r="AH9126" s="9"/>
      <c r="AI9126" s="8"/>
      <c r="AJ9126" s="8"/>
      <c r="AK9126" s="9"/>
    </row>
    <row r="9127" spans="32:37" x14ac:dyDescent="0.3">
      <c r="AF9127" s="8"/>
      <c r="AG9127" s="8"/>
      <c r="AH9127" s="9"/>
      <c r="AI9127" s="8"/>
      <c r="AJ9127" s="8"/>
      <c r="AK9127" s="9"/>
    </row>
    <row r="9128" spans="32:37" x14ac:dyDescent="0.3">
      <c r="AF9128" s="8"/>
      <c r="AG9128" s="8"/>
      <c r="AH9128" s="9"/>
      <c r="AI9128" s="8"/>
      <c r="AJ9128" s="8"/>
      <c r="AK9128" s="9"/>
    </row>
    <row r="9129" spans="32:37" x14ac:dyDescent="0.3">
      <c r="AF9129" s="8"/>
      <c r="AG9129" s="8"/>
      <c r="AH9129" s="9"/>
      <c r="AI9129" s="8"/>
      <c r="AJ9129" s="8"/>
      <c r="AK9129" s="9"/>
    </row>
    <row r="9130" spans="32:37" x14ac:dyDescent="0.3">
      <c r="AF9130" s="8"/>
      <c r="AG9130" s="8"/>
      <c r="AH9130" s="9"/>
      <c r="AI9130" s="8"/>
      <c r="AJ9130" s="8"/>
      <c r="AK9130" s="9"/>
    </row>
    <row r="9131" spans="32:37" x14ac:dyDescent="0.3">
      <c r="AF9131" s="8"/>
      <c r="AG9131" s="8"/>
      <c r="AH9131" s="9"/>
      <c r="AI9131" s="8"/>
      <c r="AJ9131" s="8"/>
      <c r="AK9131" s="9"/>
    </row>
    <row r="9132" spans="32:37" x14ac:dyDescent="0.3">
      <c r="AF9132" s="8"/>
      <c r="AG9132" s="8"/>
      <c r="AH9132" s="9"/>
      <c r="AI9132" s="8"/>
      <c r="AJ9132" s="8"/>
      <c r="AK9132" s="9"/>
    </row>
    <row r="9133" spans="32:37" x14ac:dyDescent="0.3">
      <c r="AF9133" s="8"/>
      <c r="AG9133" s="8"/>
      <c r="AH9133" s="9"/>
      <c r="AI9133" s="8"/>
      <c r="AJ9133" s="8"/>
      <c r="AK9133" s="9"/>
    </row>
    <row r="9134" spans="32:37" x14ac:dyDescent="0.3">
      <c r="AF9134" s="8"/>
      <c r="AG9134" s="8"/>
      <c r="AH9134" s="9"/>
      <c r="AI9134" s="8"/>
      <c r="AJ9134" s="8"/>
      <c r="AK9134" s="9"/>
    </row>
    <row r="9135" spans="32:37" x14ac:dyDescent="0.3">
      <c r="AF9135" s="8"/>
      <c r="AG9135" s="8"/>
      <c r="AH9135" s="9"/>
      <c r="AI9135" s="8"/>
      <c r="AJ9135" s="8"/>
      <c r="AK9135" s="9"/>
    </row>
    <row r="9136" spans="32:37" x14ac:dyDescent="0.3">
      <c r="AF9136" s="8"/>
      <c r="AG9136" s="8"/>
      <c r="AH9136" s="9"/>
      <c r="AI9136" s="8"/>
      <c r="AJ9136" s="8"/>
      <c r="AK9136" s="9"/>
    </row>
    <row r="9137" spans="32:37" x14ac:dyDescent="0.3">
      <c r="AF9137" s="8"/>
      <c r="AG9137" s="8"/>
      <c r="AH9137" s="9"/>
      <c r="AI9137" s="8"/>
      <c r="AJ9137" s="8"/>
      <c r="AK9137" s="9"/>
    </row>
    <row r="9138" spans="32:37" x14ac:dyDescent="0.3">
      <c r="AF9138" s="8"/>
      <c r="AG9138" s="8"/>
      <c r="AH9138" s="9"/>
      <c r="AI9138" s="8"/>
      <c r="AJ9138" s="8"/>
      <c r="AK9138" s="9"/>
    </row>
    <row r="9139" spans="32:37" x14ac:dyDescent="0.3">
      <c r="AF9139" s="8"/>
      <c r="AG9139" s="8"/>
      <c r="AH9139" s="9"/>
      <c r="AI9139" s="8"/>
      <c r="AJ9139" s="8"/>
      <c r="AK9139" s="9"/>
    </row>
    <row r="9140" spans="32:37" x14ac:dyDescent="0.3">
      <c r="AF9140" s="8"/>
      <c r="AG9140" s="8"/>
      <c r="AH9140" s="9"/>
      <c r="AI9140" s="8"/>
      <c r="AJ9140" s="8"/>
      <c r="AK9140" s="9"/>
    </row>
    <row r="9141" spans="32:37" x14ac:dyDescent="0.3">
      <c r="AF9141" s="8"/>
      <c r="AG9141" s="8"/>
      <c r="AH9141" s="9"/>
      <c r="AI9141" s="8"/>
      <c r="AJ9141" s="8"/>
      <c r="AK9141" s="9"/>
    </row>
    <row r="9142" spans="32:37" x14ac:dyDescent="0.3">
      <c r="AF9142" s="8"/>
      <c r="AG9142" s="8"/>
      <c r="AH9142" s="9"/>
      <c r="AI9142" s="8"/>
      <c r="AJ9142" s="8"/>
      <c r="AK9142" s="9"/>
    </row>
    <row r="9143" spans="32:37" x14ac:dyDescent="0.3">
      <c r="AF9143" s="8"/>
      <c r="AG9143" s="8"/>
      <c r="AH9143" s="9"/>
      <c r="AI9143" s="8"/>
      <c r="AJ9143" s="8"/>
      <c r="AK9143" s="9"/>
    </row>
    <row r="9144" spans="32:37" x14ac:dyDescent="0.3">
      <c r="AF9144" s="8"/>
      <c r="AG9144" s="8"/>
      <c r="AH9144" s="9"/>
      <c r="AI9144" s="8"/>
      <c r="AJ9144" s="8"/>
      <c r="AK9144" s="9"/>
    </row>
    <row r="9145" spans="32:37" x14ac:dyDescent="0.3">
      <c r="AF9145" s="8"/>
      <c r="AG9145" s="8"/>
      <c r="AH9145" s="9"/>
      <c r="AI9145" s="8"/>
      <c r="AJ9145" s="8"/>
      <c r="AK9145" s="9"/>
    </row>
    <row r="9146" spans="32:37" x14ac:dyDescent="0.3">
      <c r="AF9146" s="8"/>
      <c r="AG9146" s="8"/>
      <c r="AH9146" s="9"/>
      <c r="AI9146" s="8"/>
      <c r="AJ9146" s="8"/>
      <c r="AK9146" s="9"/>
    </row>
    <row r="9147" spans="32:37" x14ac:dyDescent="0.3">
      <c r="AF9147" s="8"/>
      <c r="AG9147" s="8"/>
      <c r="AH9147" s="9"/>
      <c r="AI9147" s="8"/>
      <c r="AJ9147" s="8"/>
      <c r="AK9147" s="9"/>
    </row>
    <row r="9148" spans="32:37" x14ac:dyDescent="0.3">
      <c r="AF9148" s="8"/>
      <c r="AG9148" s="8"/>
      <c r="AH9148" s="9"/>
      <c r="AI9148" s="8"/>
      <c r="AJ9148" s="8"/>
      <c r="AK9148" s="9"/>
    </row>
    <row r="9149" spans="32:37" x14ac:dyDescent="0.3">
      <c r="AF9149" s="8"/>
      <c r="AG9149" s="8"/>
      <c r="AH9149" s="9"/>
      <c r="AI9149" s="8"/>
      <c r="AJ9149" s="8"/>
      <c r="AK9149" s="9"/>
    </row>
    <row r="9150" spans="32:37" x14ac:dyDescent="0.3">
      <c r="AF9150" s="8"/>
      <c r="AG9150" s="8"/>
      <c r="AH9150" s="9"/>
      <c r="AI9150" s="8"/>
      <c r="AJ9150" s="8"/>
      <c r="AK9150" s="9"/>
    </row>
    <row r="9151" spans="32:37" x14ac:dyDescent="0.3">
      <c r="AF9151" s="8"/>
      <c r="AG9151" s="8"/>
      <c r="AH9151" s="9"/>
      <c r="AI9151" s="8"/>
      <c r="AJ9151" s="8"/>
      <c r="AK9151" s="9"/>
    </row>
    <row r="9152" spans="32:37" x14ac:dyDescent="0.3">
      <c r="AF9152" s="8"/>
      <c r="AG9152" s="8"/>
      <c r="AH9152" s="9"/>
      <c r="AI9152" s="8"/>
      <c r="AJ9152" s="8"/>
      <c r="AK9152" s="9"/>
    </row>
    <row r="9153" spans="32:37" x14ac:dyDescent="0.3">
      <c r="AF9153" s="8"/>
      <c r="AG9153" s="8"/>
      <c r="AH9153" s="9"/>
      <c r="AI9153" s="8"/>
      <c r="AJ9153" s="8"/>
      <c r="AK9153" s="9"/>
    </row>
    <row r="9154" spans="32:37" x14ac:dyDescent="0.3">
      <c r="AF9154" s="8"/>
      <c r="AG9154" s="8"/>
      <c r="AH9154" s="9"/>
      <c r="AI9154" s="8"/>
      <c r="AJ9154" s="8"/>
      <c r="AK9154" s="9"/>
    </row>
    <row r="9155" spans="32:37" x14ac:dyDescent="0.3">
      <c r="AF9155" s="8"/>
      <c r="AG9155" s="8"/>
      <c r="AH9155" s="9"/>
      <c r="AI9155" s="8"/>
      <c r="AJ9155" s="8"/>
      <c r="AK9155" s="9"/>
    </row>
    <row r="9156" spans="32:37" x14ac:dyDescent="0.3">
      <c r="AF9156" s="8"/>
      <c r="AG9156" s="8"/>
      <c r="AH9156" s="9"/>
      <c r="AI9156" s="8"/>
      <c r="AJ9156" s="8"/>
      <c r="AK9156" s="9"/>
    </row>
    <row r="9157" spans="32:37" x14ac:dyDescent="0.3">
      <c r="AF9157" s="8"/>
      <c r="AG9157" s="8"/>
      <c r="AH9157" s="9"/>
      <c r="AI9157" s="8"/>
      <c r="AJ9157" s="8"/>
      <c r="AK9157" s="9"/>
    </row>
    <row r="9158" spans="32:37" x14ac:dyDescent="0.3">
      <c r="AF9158" s="8"/>
      <c r="AG9158" s="8"/>
      <c r="AH9158" s="9"/>
      <c r="AI9158" s="8"/>
      <c r="AJ9158" s="8"/>
      <c r="AK9158" s="9"/>
    </row>
    <row r="9159" spans="32:37" x14ac:dyDescent="0.3">
      <c r="AF9159" s="8"/>
      <c r="AG9159" s="8"/>
      <c r="AH9159" s="9"/>
      <c r="AI9159" s="8"/>
      <c r="AJ9159" s="8"/>
      <c r="AK9159" s="9"/>
    </row>
    <row r="9160" spans="32:37" x14ac:dyDescent="0.3">
      <c r="AF9160" s="8"/>
      <c r="AG9160" s="8"/>
      <c r="AH9160" s="9"/>
      <c r="AI9160" s="8"/>
      <c r="AJ9160" s="8"/>
      <c r="AK9160" s="9"/>
    </row>
    <row r="9161" spans="32:37" x14ac:dyDescent="0.3">
      <c r="AF9161" s="8"/>
      <c r="AG9161" s="8"/>
      <c r="AH9161" s="9"/>
      <c r="AI9161" s="8"/>
      <c r="AJ9161" s="8"/>
      <c r="AK9161" s="9"/>
    </row>
    <row r="9162" spans="32:37" x14ac:dyDescent="0.3">
      <c r="AF9162" s="8"/>
      <c r="AG9162" s="8"/>
      <c r="AH9162" s="9"/>
      <c r="AI9162" s="8"/>
      <c r="AJ9162" s="8"/>
      <c r="AK9162" s="9"/>
    </row>
    <row r="9163" spans="32:37" x14ac:dyDescent="0.3">
      <c r="AF9163" s="8"/>
      <c r="AG9163" s="8"/>
      <c r="AH9163" s="9"/>
      <c r="AI9163" s="8"/>
      <c r="AJ9163" s="8"/>
      <c r="AK9163" s="9"/>
    </row>
    <row r="9164" spans="32:37" x14ac:dyDescent="0.3">
      <c r="AF9164" s="8"/>
      <c r="AG9164" s="8"/>
      <c r="AH9164" s="9"/>
      <c r="AI9164" s="8"/>
      <c r="AJ9164" s="8"/>
      <c r="AK9164" s="9"/>
    </row>
    <row r="9165" spans="32:37" x14ac:dyDescent="0.3">
      <c r="AF9165" s="8"/>
      <c r="AG9165" s="8"/>
      <c r="AH9165" s="9"/>
      <c r="AI9165" s="8"/>
      <c r="AJ9165" s="8"/>
      <c r="AK9165" s="9"/>
    </row>
    <row r="9166" spans="32:37" x14ac:dyDescent="0.3">
      <c r="AF9166" s="8"/>
      <c r="AG9166" s="8"/>
      <c r="AH9166" s="9"/>
      <c r="AI9166" s="8"/>
      <c r="AJ9166" s="8"/>
      <c r="AK9166" s="9"/>
    </row>
    <row r="9167" spans="32:37" x14ac:dyDescent="0.3">
      <c r="AF9167" s="8"/>
      <c r="AG9167" s="8"/>
      <c r="AH9167" s="9"/>
      <c r="AI9167" s="8"/>
      <c r="AJ9167" s="8"/>
      <c r="AK9167" s="9"/>
    </row>
    <row r="9168" spans="32:37" x14ac:dyDescent="0.3">
      <c r="AF9168" s="8"/>
      <c r="AG9168" s="8"/>
      <c r="AH9168" s="9"/>
      <c r="AI9168" s="8"/>
      <c r="AJ9168" s="8"/>
      <c r="AK9168" s="9"/>
    </row>
    <row r="9169" spans="32:37" x14ac:dyDescent="0.3">
      <c r="AF9169" s="8"/>
      <c r="AG9169" s="8"/>
      <c r="AH9169" s="9"/>
      <c r="AI9169" s="8"/>
      <c r="AJ9169" s="8"/>
      <c r="AK9169" s="9"/>
    </row>
    <row r="9170" spans="32:37" x14ac:dyDescent="0.3">
      <c r="AF9170" s="8"/>
      <c r="AG9170" s="8"/>
      <c r="AH9170" s="9"/>
      <c r="AI9170" s="8"/>
      <c r="AJ9170" s="8"/>
      <c r="AK9170" s="9"/>
    </row>
    <row r="9171" spans="32:37" x14ac:dyDescent="0.3">
      <c r="AF9171" s="8"/>
      <c r="AG9171" s="8"/>
      <c r="AH9171" s="9"/>
      <c r="AI9171" s="8"/>
      <c r="AJ9171" s="8"/>
      <c r="AK9171" s="9"/>
    </row>
    <row r="9172" spans="32:37" x14ac:dyDescent="0.3">
      <c r="AF9172" s="8"/>
      <c r="AG9172" s="8"/>
      <c r="AH9172" s="9"/>
      <c r="AI9172" s="8"/>
      <c r="AJ9172" s="8"/>
      <c r="AK9172" s="9"/>
    </row>
    <row r="9173" spans="32:37" x14ac:dyDescent="0.3">
      <c r="AF9173" s="8"/>
      <c r="AG9173" s="8"/>
      <c r="AH9173" s="9"/>
      <c r="AI9173" s="8"/>
      <c r="AJ9173" s="8"/>
      <c r="AK9173" s="9"/>
    </row>
    <row r="9174" spans="32:37" x14ac:dyDescent="0.3">
      <c r="AF9174" s="8"/>
      <c r="AG9174" s="8"/>
      <c r="AH9174" s="9"/>
      <c r="AI9174" s="8"/>
      <c r="AJ9174" s="8"/>
      <c r="AK9174" s="9"/>
    </row>
    <row r="9175" spans="32:37" x14ac:dyDescent="0.3">
      <c r="AF9175" s="8"/>
      <c r="AG9175" s="8"/>
      <c r="AH9175" s="9"/>
      <c r="AI9175" s="8"/>
      <c r="AJ9175" s="8"/>
      <c r="AK9175" s="9"/>
    </row>
    <row r="9176" spans="32:37" x14ac:dyDescent="0.3">
      <c r="AF9176" s="8"/>
      <c r="AG9176" s="8"/>
      <c r="AH9176" s="9"/>
      <c r="AI9176" s="8"/>
      <c r="AJ9176" s="8"/>
      <c r="AK9176" s="9"/>
    </row>
    <row r="9177" spans="32:37" x14ac:dyDescent="0.3">
      <c r="AF9177" s="8"/>
      <c r="AG9177" s="8"/>
      <c r="AH9177" s="9"/>
      <c r="AI9177" s="8"/>
      <c r="AJ9177" s="8"/>
      <c r="AK9177" s="9"/>
    </row>
    <row r="9178" spans="32:37" x14ac:dyDescent="0.3">
      <c r="AF9178" s="8"/>
      <c r="AG9178" s="8"/>
      <c r="AH9178" s="9"/>
      <c r="AI9178" s="8"/>
      <c r="AJ9178" s="8"/>
      <c r="AK9178" s="9"/>
    </row>
    <row r="9179" spans="32:37" x14ac:dyDescent="0.3">
      <c r="AF9179" s="8"/>
      <c r="AG9179" s="8"/>
      <c r="AH9179" s="9"/>
      <c r="AI9179" s="8"/>
      <c r="AJ9179" s="8"/>
      <c r="AK9179" s="9"/>
    </row>
    <row r="9180" spans="32:37" x14ac:dyDescent="0.3">
      <c r="AF9180" s="8"/>
      <c r="AG9180" s="8"/>
      <c r="AH9180" s="9"/>
      <c r="AI9180" s="8"/>
      <c r="AJ9180" s="8"/>
      <c r="AK9180" s="9"/>
    </row>
    <row r="9181" spans="32:37" x14ac:dyDescent="0.3">
      <c r="AF9181" s="8"/>
      <c r="AG9181" s="8"/>
      <c r="AH9181" s="9"/>
      <c r="AI9181" s="8"/>
      <c r="AJ9181" s="8"/>
      <c r="AK9181" s="9"/>
    </row>
    <row r="9182" spans="32:37" x14ac:dyDescent="0.3">
      <c r="AF9182" s="8"/>
      <c r="AG9182" s="8"/>
      <c r="AH9182" s="9"/>
      <c r="AI9182" s="8"/>
      <c r="AJ9182" s="8"/>
      <c r="AK9182" s="9"/>
    </row>
    <row r="9183" spans="32:37" x14ac:dyDescent="0.3">
      <c r="AF9183" s="8"/>
      <c r="AG9183" s="8"/>
      <c r="AH9183" s="9"/>
      <c r="AI9183" s="8"/>
      <c r="AJ9183" s="8"/>
      <c r="AK9183" s="9"/>
    </row>
    <row r="9184" spans="32:37" x14ac:dyDescent="0.3">
      <c r="AF9184" s="8"/>
      <c r="AG9184" s="8"/>
      <c r="AH9184" s="9"/>
      <c r="AI9184" s="8"/>
      <c r="AJ9184" s="8"/>
      <c r="AK9184" s="9"/>
    </row>
    <row r="9185" spans="32:37" x14ac:dyDescent="0.3">
      <c r="AF9185" s="8"/>
      <c r="AG9185" s="8"/>
      <c r="AH9185" s="9"/>
      <c r="AI9185" s="8"/>
      <c r="AJ9185" s="8"/>
      <c r="AK9185" s="9"/>
    </row>
    <row r="9186" spans="32:37" x14ac:dyDescent="0.3">
      <c r="AF9186" s="8"/>
      <c r="AG9186" s="8"/>
      <c r="AH9186" s="9"/>
      <c r="AI9186" s="8"/>
      <c r="AJ9186" s="8"/>
      <c r="AK9186" s="9"/>
    </row>
    <row r="9187" spans="32:37" x14ac:dyDescent="0.3">
      <c r="AF9187" s="8"/>
      <c r="AG9187" s="8"/>
      <c r="AH9187" s="9"/>
      <c r="AI9187" s="8"/>
      <c r="AJ9187" s="8"/>
      <c r="AK9187" s="9"/>
    </row>
    <row r="9188" spans="32:37" x14ac:dyDescent="0.3">
      <c r="AF9188" s="8"/>
      <c r="AG9188" s="8"/>
      <c r="AH9188" s="9"/>
      <c r="AI9188" s="8"/>
      <c r="AJ9188" s="8"/>
      <c r="AK9188" s="9"/>
    </row>
    <row r="9189" spans="32:37" x14ac:dyDescent="0.3">
      <c r="AF9189" s="8"/>
      <c r="AG9189" s="8"/>
      <c r="AH9189" s="9"/>
      <c r="AI9189" s="8"/>
      <c r="AJ9189" s="8"/>
      <c r="AK9189" s="9"/>
    </row>
    <row r="9190" spans="32:37" x14ac:dyDescent="0.3">
      <c r="AF9190" s="8"/>
      <c r="AG9190" s="8"/>
      <c r="AH9190" s="9"/>
      <c r="AI9190" s="8"/>
      <c r="AJ9190" s="8"/>
      <c r="AK9190" s="9"/>
    </row>
    <row r="9191" spans="32:37" x14ac:dyDescent="0.3">
      <c r="AF9191" s="8"/>
      <c r="AG9191" s="8"/>
      <c r="AH9191" s="9"/>
      <c r="AI9191" s="8"/>
      <c r="AJ9191" s="8"/>
      <c r="AK9191" s="9"/>
    </row>
    <row r="9192" spans="32:37" x14ac:dyDescent="0.3">
      <c r="AF9192" s="8"/>
      <c r="AG9192" s="8"/>
      <c r="AH9192" s="9"/>
      <c r="AI9192" s="8"/>
      <c r="AJ9192" s="8"/>
      <c r="AK9192" s="9"/>
    </row>
    <row r="9193" spans="32:37" x14ac:dyDescent="0.3">
      <c r="AF9193" s="8"/>
      <c r="AG9193" s="8"/>
      <c r="AH9193" s="9"/>
      <c r="AI9193" s="8"/>
      <c r="AJ9193" s="8"/>
      <c r="AK9193" s="9"/>
    </row>
    <row r="9194" spans="32:37" x14ac:dyDescent="0.3">
      <c r="AF9194" s="8"/>
      <c r="AG9194" s="8"/>
      <c r="AH9194" s="9"/>
      <c r="AI9194" s="8"/>
      <c r="AJ9194" s="8"/>
      <c r="AK9194" s="9"/>
    </row>
    <row r="9195" spans="32:37" x14ac:dyDescent="0.3">
      <c r="AF9195" s="8"/>
      <c r="AG9195" s="8"/>
      <c r="AH9195" s="9"/>
      <c r="AI9195" s="8"/>
      <c r="AJ9195" s="8"/>
      <c r="AK9195" s="9"/>
    </row>
    <row r="9196" spans="32:37" x14ac:dyDescent="0.3">
      <c r="AF9196" s="8"/>
      <c r="AG9196" s="8"/>
      <c r="AH9196" s="9"/>
      <c r="AI9196" s="8"/>
      <c r="AJ9196" s="8"/>
      <c r="AK9196" s="9"/>
    </row>
    <row r="9197" spans="32:37" x14ac:dyDescent="0.3">
      <c r="AF9197" s="8"/>
      <c r="AG9197" s="8"/>
      <c r="AH9197" s="9"/>
      <c r="AI9197" s="8"/>
      <c r="AJ9197" s="8"/>
      <c r="AK9197" s="9"/>
    </row>
    <row r="9198" spans="32:37" x14ac:dyDescent="0.3">
      <c r="AF9198" s="8"/>
      <c r="AG9198" s="8"/>
      <c r="AH9198" s="9"/>
      <c r="AI9198" s="8"/>
      <c r="AJ9198" s="8"/>
      <c r="AK9198" s="9"/>
    </row>
    <row r="9199" spans="32:37" x14ac:dyDescent="0.3">
      <c r="AF9199" s="8"/>
      <c r="AG9199" s="8"/>
      <c r="AH9199" s="9"/>
      <c r="AI9199" s="8"/>
      <c r="AJ9199" s="8"/>
      <c r="AK9199" s="9"/>
    </row>
    <row r="9200" spans="32:37" x14ac:dyDescent="0.3">
      <c r="AF9200" s="8"/>
      <c r="AG9200" s="8"/>
      <c r="AH9200" s="9"/>
      <c r="AI9200" s="8"/>
      <c r="AJ9200" s="8"/>
      <c r="AK9200" s="9"/>
    </row>
    <row r="9201" spans="32:37" x14ac:dyDescent="0.3">
      <c r="AF9201" s="8"/>
      <c r="AG9201" s="8"/>
      <c r="AH9201" s="9"/>
      <c r="AI9201" s="8"/>
      <c r="AJ9201" s="8"/>
      <c r="AK9201" s="9"/>
    </row>
    <row r="9202" spans="32:37" x14ac:dyDescent="0.3">
      <c r="AF9202" s="8"/>
      <c r="AG9202" s="8"/>
      <c r="AH9202" s="9"/>
      <c r="AI9202" s="8"/>
      <c r="AJ9202" s="8"/>
      <c r="AK9202" s="9"/>
    </row>
    <row r="9203" spans="32:37" x14ac:dyDescent="0.3">
      <c r="AF9203" s="8"/>
      <c r="AG9203" s="8"/>
      <c r="AH9203" s="9"/>
      <c r="AI9203" s="8"/>
      <c r="AJ9203" s="8"/>
      <c r="AK9203" s="9"/>
    </row>
    <row r="9204" spans="32:37" x14ac:dyDescent="0.3">
      <c r="AF9204" s="8"/>
      <c r="AG9204" s="8"/>
      <c r="AH9204" s="9"/>
      <c r="AI9204" s="8"/>
      <c r="AJ9204" s="8"/>
      <c r="AK9204" s="9"/>
    </row>
    <row r="9205" spans="32:37" x14ac:dyDescent="0.3">
      <c r="AF9205" s="8"/>
      <c r="AG9205" s="8"/>
      <c r="AH9205" s="9"/>
      <c r="AI9205" s="8"/>
      <c r="AJ9205" s="8"/>
      <c r="AK9205" s="9"/>
    </row>
    <row r="9206" spans="32:37" x14ac:dyDescent="0.3">
      <c r="AF9206" s="8"/>
      <c r="AG9206" s="8"/>
      <c r="AH9206" s="9"/>
      <c r="AI9206" s="8"/>
      <c r="AJ9206" s="8"/>
      <c r="AK9206" s="9"/>
    </row>
    <row r="9207" spans="32:37" x14ac:dyDescent="0.3">
      <c r="AF9207" s="8"/>
      <c r="AG9207" s="8"/>
      <c r="AH9207" s="9"/>
      <c r="AI9207" s="8"/>
      <c r="AJ9207" s="8"/>
      <c r="AK9207" s="9"/>
    </row>
    <row r="9208" spans="32:37" x14ac:dyDescent="0.3">
      <c r="AF9208" s="8"/>
      <c r="AG9208" s="8"/>
      <c r="AH9208" s="9"/>
      <c r="AI9208" s="8"/>
      <c r="AJ9208" s="8"/>
      <c r="AK9208" s="9"/>
    </row>
    <row r="9209" spans="32:37" x14ac:dyDescent="0.3">
      <c r="AF9209" s="8"/>
      <c r="AG9209" s="8"/>
      <c r="AH9209" s="9"/>
      <c r="AI9209" s="8"/>
      <c r="AJ9209" s="8"/>
      <c r="AK9209" s="9"/>
    </row>
    <row r="9210" spans="32:37" x14ac:dyDescent="0.3">
      <c r="AF9210" s="8"/>
      <c r="AG9210" s="8"/>
      <c r="AH9210" s="9"/>
      <c r="AI9210" s="8"/>
      <c r="AJ9210" s="8"/>
      <c r="AK9210" s="9"/>
    </row>
    <row r="9211" spans="32:37" x14ac:dyDescent="0.3">
      <c r="AF9211" s="8"/>
      <c r="AG9211" s="8"/>
      <c r="AH9211" s="9"/>
      <c r="AI9211" s="8"/>
      <c r="AJ9211" s="8"/>
      <c r="AK9211" s="9"/>
    </row>
    <row r="9212" spans="32:37" x14ac:dyDescent="0.3">
      <c r="AF9212" s="8"/>
      <c r="AG9212" s="8"/>
      <c r="AH9212" s="9"/>
      <c r="AI9212" s="8"/>
      <c r="AJ9212" s="8"/>
      <c r="AK9212" s="9"/>
    </row>
    <row r="9213" spans="32:37" x14ac:dyDescent="0.3">
      <c r="AF9213" s="8"/>
      <c r="AG9213" s="8"/>
      <c r="AH9213" s="9"/>
      <c r="AI9213" s="8"/>
      <c r="AJ9213" s="8"/>
      <c r="AK9213" s="9"/>
    </row>
    <row r="9214" spans="32:37" x14ac:dyDescent="0.3">
      <c r="AF9214" s="8"/>
      <c r="AG9214" s="8"/>
      <c r="AH9214" s="9"/>
      <c r="AI9214" s="8"/>
      <c r="AJ9214" s="8"/>
      <c r="AK9214" s="9"/>
    </row>
    <row r="9215" spans="32:37" x14ac:dyDescent="0.3">
      <c r="AF9215" s="8"/>
      <c r="AG9215" s="8"/>
      <c r="AH9215" s="9"/>
      <c r="AI9215" s="8"/>
      <c r="AJ9215" s="8"/>
      <c r="AK9215" s="9"/>
    </row>
    <row r="9216" spans="32:37" x14ac:dyDescent="0.3">
      <c r="AF9216" s="8"/>
      <c r="AG9216" s="8"/>
      <c r="AH9216" s="9"/>
      <c r="AI9216" s="8"/>
      <c r="AJ9216" s="8"/>
      <c r="AK9216" s="9"/>
    </row>
    <row r="9217" spans="32:37" x14ac:dyDescent="0.3">
      <c r="AF9217" s="8"/>
      <c r="AG9217" s="8"/>
      <c r="AH9217" s="9"/>
      <c r="AI9217" s="8"/>
      <c r="AJ9217" s="8"/>
      <c r="AK9217" s="9"/>
    </row>
    <row r="9218" spans="32:37" x14ac:dyDescent="0.3">
      <c r="AF9218" s="8"/>
      <c r="AG9218" s="8"/>
      <c r="AH9218" s="9"/>
      <c r="AI9218" s="8"/>
      <c r="AJ9218" s="8"/>
      <c r="AK9218" s="9"/>
    </row>
    <row r="9219" spans="32:37" x14ac:dyDescent="0.3">
      <c r="AF9219" s="8"/>
      <c r="AG9219" s="8"/>
      <c r="AH9219" s="9"/>
      <c r="AI9219" s="8"/>
      <c r="AJ9219" s="8"/>
      <c r="AK9219" s="9"/>
    </row>
    <row r="9220" spans="32:37" x14ac:dyDescent="0.3">
      <c r="AF9220" s="8"/>
      <c r="AG9220" s="8"/>
      <c r="AH9220" s="9"/>
      <c r="AI9220" s="8"/>
      <c r="AJ9220" s="8"/>
      <c r="AK9220" s="9"/>
    </row>
    <row r="9221" spans="32:37" x14ac:dyDescent="0.3">
      <c r="AF9221" s="8"/>
      <c r="AG9221" s="8"/>
      <c r="AH9221" s="9"/>
      <c r="AI9221" s="8"/>
      <c r="AJ9221" s="8"/>
      <c r="AK9221" s="9"/>
    </row>
    <row r="9222" spans="32:37" x14ac:dyDescent="0.3">
      <c r="AF9222" s="8"/>
      <c r="AG9222" s="8"/>
      <c r="AH9222" s="9"/>
      <c r="AI9222" s="8"/>
      <c r="AJ9222" s="8"/>
      <c r="AK9222" s="9"/>
    </row>
    <row r="9223" spans="32:37" x14ac:dyDescent="0.3">
      <c r="AF9223" s="8"/>
      <c r="AG9223" s="8"/>
      <c r="AH9223" s="9"/>
      <c r="AI9223" s="8"/>
      <c r="AJ9223" s="8"/>
      <c r="AK9223" s="9"/>
    </row>
    <row r="9224" spans="32:37" x14ac:dyDescent="0.3">
      <c r="AF9224" s="8"/>
      <c r="AG9224" s="8"/>
      <c r="AH9224" s="9"/>
      <c r="AI9224" s="8"/>
      <c r="AJ9224" s="8"/>
      <c r="AK9224" s="9"/>
    </row>
    <row r="9225" spans="32:37" x14ac:dyDescent="0.3">
      <c r="AF9225" s="8"/>
      <c r="AG9225" s="8"/>
      <c r="AH9225" s="9"/>
      <c r="AI9225" s="8"/>
      <c r="AJ9225" s="8"/>
      <c r="AK9225" s="9"/>
    </row>
    <row r="9226" spans="32:37" x14ac:dyDescent="0.3">
      <c r="AF9226" s="8"/>
      <c r="AG9226" s="8"/>
      <c r="AH9226" s="9"/>
      <c r="AI9226" s="8"/>
      <c r="AJ9226" s="8"/>
      <c r="AK9226" s="9"/>
    </row>
    <row r="9227" spans="32:37" x14ac:dyDescent="0.3">
      <c r="AF9227" s="8"/>
      <c r="AG9227" s="8"/>
      <c r="AH9227" s="9"/>
      <c r="AI9227" s="8"/>
      <c r="AJ9227" s="8"/>
      <c r="AK9227" s="9"/>
    </row>
    <row r="9228" spans="32:37" x14ac:dyDescent="0.3">
      <c r="AF9228" s="8"/>
      <c r="AG9228" s="8"/>
      <c r="AH9228" s="9"/>
      <c r="AI9228" s="8"/>
      <c r="AJ9228" s="8"/>
      <c r="AK9228" s="9"/>
    </row>
    <row r="9229" spans="32:37" x14ac:dyDescent="0.3">
      <c r="AF9229" s="8"/>
      <c r="AG9229" s="8"/>
      <c r="AH9229" s="9"/>
      <c r="AI9229" s="8"/>
      <c r="AJ9229" s="8"/>
      <c r="AK9229" s="9"/>
    </row>
    <row r="9230" spans="32:37" x14ac:dyDescent="0.3">
      <c r="AF9230" s="8"/>
      <c r="AG9230" s="8"/>
      <c r="AH9230" s="9"/>
      <c r="AI9230" s="8"/>
      <c r="AJ9230" s="8"/>
      <c r="AK9230" s="9"/>
    </row>
    <row r="9231" spans="32:37" x14ac:dyDescent="0.3">
      <c r="AF9231" s="8"/>
      <c r="AG9231" s="8"/>
      <c r="AH9231" s="9"/>
      <c r="AI9231" s="8"/>
      <c r="AJ9231" s="8"/>
      <c r="AK9231" s="9"/>
    </row>
    <row r="9232" spans="32:37" x14ac:dyDescent="0.3">
      <c r="AF9232" s="8"/>
      <c r="AG9232" s="8"/>
      <c r="AH9232" s="9"/>
      <c r="AI9232" s="8"/>
      <c r="AJ9232" s="8"/>
      <c r="AK9232" s="9"/>
    </row>
    <row r="9233" spans="32:37" x14ac:dyDescent="0.3">
      <c r="AF9233" s="8"/>
      <c r="AG9233" s="8"/>
      <c r="AH9233" s="9"/>
      <c r="AI9233" s="8"/>
      <c r="AJ9233" s="8"/>
      <c r="AK9233" s="9"/>
    </row>
    <row r="9234" spans="32:37" x14ac:dyDescent="0.3">
      <c r="AF9234" s="8"/>
      <c r="AG9234" s="8"/>
      <c r="AH9234" s="9"/>
      <c r="AI9234" s="8"/>
      <c r="AJ9234" s="8"/>
      <c r="AK9234" s="9"/>
    </row>
    <row r="9235" spans="32:37" x14ac:dyDescent="0.3">
      <c r="AF9235" s="8"/>
      <c r="AG9235" s="8"/>
      <c r="AH9235" s="9"/>
      <c r="AI9235" s="8"/>
      <c r="AJ9235" s="8"/>
      <c r="AK9235" s="9"/>
    </row>
    <row r="9236" spans="32:37" x14ac:dyDescent="0.3">
      <c r="AF9236" s="8"/>
      <c r="AG9236" s="8"/>
      <c r="AH9236" s="9"/>
      <c r="AI9236" s="8"/>
      <c r="AJ9236" s="8"/>
      <c r="AK9236" s="9"/>
    </row>
    <row r="9237" spans="32:37" x14ac:dyDescent="0.3">
      <c r="AF9237" s="8"/>
      <c r="AG9237" s="8"/>
      <c r="AH9237" s="9"/>
      <c r="AI9237" s="8"/>
      <c r="AJ9237" s="8"/>
      <c r="AK9237" s="9"/>
    </row>
    <row r="9238" spans="32:37" x14ac:dyDescent="0.3">
      <c r="AF9238" s="8"/>
      <c r="AG9238" s="8"/>
      <c r="AH9238" s="9"/>
      <c r="AI9238" s="8"/>
      <c r="AJ9238" s="8"/>
      <c r="AK9238" s="9"/>
    </row>
    <row r="9239" spans="32:37" x14ac:dyDescent="0.3">
      <c r="AF9239" s="8"/>
      <c r="AG9239" s="8"/>
      <c r="AH9239" s="9"/>
      <c r="AI9239" s="8"/>
      <c r="AJ9239" s="8"/>
      <c r="AK9239" s="9"/>
    </row>
    <row r="9240" spans="32:37" x14ac:dyDescent="0.3">
      <c r="AF9240" s="8"/>
      <c r="AG9240" s="8"/>
      <c r="AH9240" s="9"/>
      <c r="AI9240" s="8"/>
      <c r="AJ9240" s="8"/>
      <c r="AK9240" s="9"/>
    </row>
    <row r="9241" spans="32:37" x14ac:dyDescent="0.3">
      <c r="AF9241" s="8"/>
      <c r="AG9241" s="8"/>
      <c r="AH9241" s="9"/>
      <c r="AI9241" s="8"/>
      <c r="AJ9241" s="8"/>
      <c r="AK9241" s="9"/>
    </row>
    <row r="9242" spans="32:37" x14ac:dyDescent="0.3">
      <c r="AF9242" s="8"/>
      <c r="AG9242" s="8"/>
      <c r="AH9242" s="9"/>
      <c r="AI9242" s="8"/>
      <c r="AJ9242" s="8"/>
      <c r="AK9242" s="9"/>
    </row>
    <row r="9243" spans="32:37" x14ac:dyDescent="0.3">
      <c r="AF9243" s="8"/>
      <c r="AG9243" s="8"/>
      <c r="AH9243" s="9"/>
      <c r="AI9243" s="8"/>
      <c r="AJ9243" s="8"/>
      <c r="AK9243" s="9"/>
    </row>
    <row r="9244" spans="32:37" x14ac:dyDescent="0.3">
      <c r="AF9244" s="8"/>
      <c r="AG9244" s="8"/>
      <c r="AH9244" s="9"/>
      <c r="AI9244" s="8"/>
      <c r="AJ9244" s="8"/>
      <c r="AK9244" s="9"/>
    </row>
    <row r="9245" spans="32:37" x14ac:dyDescent="0.3">
      <c r="AF9245" s="8"/>
      <c r="AG9245" s="8"/>
      <c r="AH9245" s="9"/>
      <c r="AI9245" s="8"/>
      <c r="AJ9245" s="8"/>
      <c r="AK9245" s="9"/>
    </row>
    <row r="9246" spans="32:37" x14ac:dyDescent="0.3">
      <c r="AF9246" s="8"/>
      <c r="AG9246" s="8"/>
      <c r="AH9246" s="9"/>
      <c r="AI9246" s="8"/>
      <c r="AJ9246" s="8"/>
      <c r="AK9246" s="9"/>
    </row>
    <row r="9247" spans="32:37" x14ac:dyDescent="0.3">
      <c r="AF9247" s="8"/>
      <c r="AG9247" s="8"/>
      <c r="AH9247" s="9"/>
      <c r="AI9247" s="8"/>
      <c r="AJ9247" s="8"/>
      <c r="AK9247" s="9"/>
    </row>
    <row r="9248" spans="32:37" x14ac:dyDescent="0.3">
      <c r="AF9248" s="8"/>
      <c r="AG9248" s="8"/>
      <c r="AH9248" s="9"/>
      <c r="AI9248" s="8"/>
      <c r="AJ9248" s="8"/>
      <c r="AK9248" s="9"/>
    </row>
    <row r="9249" spans="32:37" x14ac:dyDescent="0.3">
      <c r="AF9249" s="8"/>
      <c r="AG9249" s="8"/>
      <c r="AH9249" s="9"/>
      <c r="AI9249" s="8"/>
      <c r="AJ9249" s="8"/>
      <c r="AK9249" s="9"/>
    </row>
    <row r="9250" spans="32:37" x14ac:dyDescent="0.3">
      <c r="AF9250" s="8"/>
      <c r="AG9250" s="8"/>
      <c r="AH9250" s="9"/>
      <c r="AI9250" s="8"/>
      <c r="AJ9250" s="8"/>
      <c r="AK9250" s="9"/>
    </row>
    <row r="9251" spans="32:37" x14ac:dyDescent="0.3">
      <c r="AF9251" s="8"/>
      <c r="AG9251" s="8"/>
      <c r="AH9251" s="9"/>
      <c r="AI9251" s="8"/>
      <c r="AJ9251" s="8"/>
      <c r="AK9251" s="9"/>
    </row>
    <row r="9252" spans="32:37" x14ac:dyDescent="0.3">
      <c r="AF9252" s="8"/>
      <c r="AG9252" s="8"/>
      <c r="AH9252" s="9"/>
      <c r="AI9252" s="8"/>
      <c r="AJ9252" s="8"/>
      <c r="AK9252" s="9"/>
    </row>
    <row r="9253" spans="32:37" x14ac:dyDescent="0.3">
      <c r="AF9253" s="8"/>
      <c r="AG9253" s="8"/>
      <c r="AH9253" s="9"/>
      <c r="AI9253" s="8"/>
      <c r="AJ9253" s="8"/>
      <c r="AK9253" s="9"/>
    </row>
    <row r="9254" spans="32:37" x14ac:dyDescent="0.3">
      <c r="AF9254" s="8"/>
      <c r="AG9254" s="8"/>
      <c r="AH9254" s="9"/>
      <c r="AI9254" s="8"/>
      <c r="AJ9254" s="8"/>
      <c r="AK9254" s="9"/>
    </row>
    <row r="9255" spans="32:37" x14ac:dyDescent="0.3">
      <c r="AF9255" s="8"/>
      <c r="AG9255" s="8"/>
      <c r="AH9255" s="9"/>
      <c r="AI9255" s="8"/>
      <c r="AJ9255" s="8"/>
      <c r="AK9255" s="9"/>
    </row>
    <row r="9256" spans="32:37" x14ac:dyDescent="0.3">
      <c r="AF9256" s="8"/>
      <c r="AG9256" s="8"/>
      <c r="AH9256" s="9"/>
      <c r="AI9256" s="8"/>
      <c r="AJ9256" s="8"/>
      <c r="AK9256" s="9"/>
    </row>
    <row r="9257" spans="32:37" x14ac:dyDescent="0.3">
      <c r="AF9257" s="8"/>
      <c r="AG9257" s="8"/>
      <c r="AH9257" s="9"/>
      <c r="AI9257" s="8"/>
      <c r="AJ9257" s="8"/>
      <c r="AK9257" s="9"/>
    </row>
    <row r="9258" spans="32:37" x14ac:dyDescent="0.3">
      <c r="AF9258" s="8"/>
      <c r="AG9258" s="8"/>
      <c r="AH9258" s="9"/>
      <c r="AI9258" s="8"/>
      <c r="AJ9258" s="8"/>
      <c r="AK9258" s="9"/>
    </row>
    <row r="9259" spans="32:37" x14ac:dyDescent="0.3">
      <c r="AF9259" s="8"/>
      <c r="AG9259" s="8"/>
      <c r="AH9259" s="9"/>
      <c r="AI9259" s="8"/>
      <c r="AJ9259" s="8"/>
      <c r="AK9259" s="9"/>
    </row>
    <row r="9260" spans="32:37" x14ac:dyDescent="0.3">
      <c r="AF9260" s="8"/>
      <c r="AG9260" s="8"/>
      <c r="AH9260" s="9"/>
      <c r="AI9260" s="8"/>
      <c r="AJ9260" s="8"/>
      <c r="AK9260" s="9"/>
    </row>
    <row r="9261" spans="32:37" x14ac:dyDescent="0.3">
      <c r="AF9261" s="8"/>
      <c r="AG9261" s="8"/>
      <c r="AH9261" s="9"/>
      <c r="AI9261" s="8"/>
      <c r="AJ9261" s="8"/>
      <c r="AK9261" s="9"/>
    </row>
    <row r="9262" spans="32:37" x14ac:dyDescent="0.3">
      <c r="AF9262" s="8"/>
      <c r="AG9262" s="8"/>
      <c r="AH9262" s="9"/>
      <c r="AI9262" s="8"/>
      <c r="AJ9262" s="8"/>
      <c r="AK9262" s="9"/>
    </row>
    <row r="9263" spans="32:37" x14ac:dyDescent="0.3">
      <c r="AF9263" s="8"/>
      <c r="AG9263" s="8"/>
      <c r="AH9263" s="9"/>
      <c r="AI9263" s="8"/>
      <c r="AJ9263" s="8"/>
      <c r="AK9263" s="9"/>
    </row>
    <row r="9264" spans="32:37" x14ac:dyDescent="0.3">
      <c r="AF9264" s="8"/>
      <c r="AG9264" s="8"/>
      <c r="AH9264" s="9"/>
      <c r="AI9264" s="8"/>
      <c r="AJ9264" s="8"/>
      <c r="AK9264" s="9"/>
    </row>
    <row r="9265" spans="32:37" x14ac:dyDescent="0.3">
      <c r="AF9265" s="8"/>
      <c r="AG9265" s="8"/>
      <c r="AH9265" s="9"/>
      <c r="AI9265" s="8"/>
      <c r="AJ9265" s="8"/>
      <c r="AK9265" s="9"/>
    </row>
    <row r="9266" spans="32:37" x14ac:dyDescent="0.3">
      <c r="AF9266" s="8"/>
      <c r="AG9266" s="8"/>
      <c r="AH9266" s="9"/>
      <c r="AI9266" s="8"/>
      <c r="AJ9266" s="8"/>
      <c r="AK9266" s="9"/>
    </row>
    <row r="9267" spans="32:37" x14ac:dyDescent="0.3">
      <c r="AF9267" s="8"/>
      <c r="AG9267" s="8"/>
      <c r="AH9267" s="9"/>
      <c r="AI9267" s="8"/>
      <c r="AJ9267" s="8"/>
      <c r="AK9267" s="9"/>
    </row>
    <row r="9268" spans="32:37" x14ac:dyDescent="0.3">
      <c r="AF9268" s="8"/>
      <c r="AG9268" s="8"/>
      <c r="AH9268" s="9"/>
      <c r="AI9268" s="8"/>
      <c r="AJ9268" s="8"/>
      <c r="AK9268" s="9"/>
    </row>
    <row r="9269" spans="32:37" x14ac:dyDescent="0.3">
      <c r="AF9269" s="8"/>
      <c r="AG9269" s="8"/>
      <c r="AH9269" s="9"/>
      <c r="AI9269" s="8"/>
      <c r="AJ9269" s="8"/>
      <c r="AK9269" s="9"/>
    </row>
    <row r="9270" spans="32:37" x14ac:dyDescent="0.3">
      <c r="AF9270" s="8"/>
      <c r="AG9270" s="8"/>
      <c r="AH9270" s="9"/>
      <c r="AI9270" s="8"/>
      <c r="AJ9270" s="8"/>
      <c r="AK9270" s="9"/>
    </row>
    <row r="9271" spans="32:37" x14ac:dyDescent="0.3">
      <c r="AF9271" s="8"/>
      <c r="AG9271" s="8"/>
      <c r="AH9271" s="9"/>
      <c r="AI9271" s="8"/>
      <c r="AJ9271" s="8"/>
      <c r="AK9271" s="9"/>
    </row>
    <row r="9272" spans="32:37" x14ac:dyDescent="0.3">
      <c r="AF9272" s="8"/>
      <c r="AG9272" s="8"/>
      <c r="AH9272" s="9"/>
      <c r="AI9272" s="8"/>
      <c r="AJ9272" s="8"/>
      <c r="AK9272" s="9"/>
    </row>
    <row r="9273" spans="32:37" x14ac:dyDescent="0.3">
      <c r="AF9273" s="8"/>
      <c r="AG9273" s="8"/>
      <c r="AH9273" s="9"/>
      <c r="AI9273" s="8"/>
      <c r="AJ9273" s="8"/>
      <c r="AK9273" s="9"/>
    </row>
    <row r="9274" spans="32:37" x14ac:dyDescent="0.3">
      <c r="AF9274" s="8"/>
      <c r="AG9274" s="8"/>
      <c r="AH9274" s="9"/>
      <c r="AI9274" s="8"/>
      <c r="AJ9274" s="8"/>
      <c r="AK9274" s="9"/>
    </row>
    <row r="9275" spans="32:37" x14ac:dyDescent="0.3">
      <c r="AF9275" s="8"/>
      <c r="AG9275" s="8"/>
      <c r="AH9275" s="9"/>
      <c r="AI9275" s="8"/>
      <c r="AJ9275" s="8"/>
      <c r="AK9275" s="9"/>
    </row>
    <row r="9276" spans="32:37" x14ac:dyDescent="0.3">
      <c r="AF9276" s="8"/>
      <c r="AG9276" s="8"/>
      <c r="AH9276" s="9"/>
      <c r="AI9276" s="8"/>
      <c r="AJ9276" s="8"/>
      <c r="AK9276" s="9"/>
    </row>
    <row r="9277" spans="32:37" x14ac:dyDescent="0.3">
      <c r="AF9277" s="8"/>
      <c r="AG9277" s="8"/>
      <c r="AH9277" s="9"/>
      <c r="AI9277" s="8"/>
      <c r="AJ9277" s="8"/>
      <c r="AK9277" s="9"/>
    </row>
    <row r="9278" spans="32:37" x14ac:dyDescent="0.3">
      <c r="AF9278" s="8"/>
      <c r="AG9278" s="8"/>
      <c r="AH9278" s="9"/>
      <c r="AI9278" s="8"/>
      <c r="AJ9278" s="8"/>
      <c r="AK9278" s="9"/>
    </row>
    <row r="9279" spans="32:37" x14ac:dyDescent="0.3">
      <c r="AF9279" s="8"/>
      <c r="AG9279" s="8"/>
      <c r="AH9279" s="9"/>
      <c r="AI9279" s="8"/>
      <c r="AJ9279" s="8"/>
      <c r="AK9279" s="9"/>
    </row>
    <row r="9280" spans="32:37" x14ac:dyDescent="0.3">
      <c r="AF9280" s="8"/>
      <c r="AG9280" s="8"/>
      <c r="AH9280" s="9"/>
      <c r="AI9280" s="8"/>
      <c r="AJ9280" s="8"/>
      <c r="AK9280" s="9"/>
    </row>
    <row r="9281" spans="32:37" x14ac:dyDescent="0.3">
      <c r="AF9281" s="8"/>
      <c r="AG9281" s="8"/>
      <c r="AH9281" s="9"/>
      <c r="AI9281" s="8"/>
      <c r="AJ9281" s="8"/>
      <c r="AK9281" s="9"/>
    </row>
    <row r="9282" spans="32:37" x14ac:dyDescent="0.3">
      <c r="AF9282" s="8"/>
      <c r="AG9282" s="8"/>
      <c r="AH9282" s="9"/>
      <c r="AI9282" s="8"/>
      <c r="AJ9282" s="8"/>
      <c r="AK9282" s="9"/>
    </row>
    <row r="9283" spans="32:37" x14ac:dyDescent="0.3">
      <c r="AF9283" s="8"/>
      <c r="AG9283" s="8"/>
      <c r="AH9283" s="9"/>
      <c r="AI9283" s="8"/>
      <c r="AJ9283" s="8"/>
      <c r="AK9283" s="9"/>
    </row>
    <row r="9284" spans="32:37" x14ac:dyDescent="0.3">
      <c r="AF9284" s="8"/>
      <c r="AG9284" s="8"/>
      <c r="AH9284" s="9"/>
      <c r="AI9284" s="8"/>
      <c r="AJ9284" s="8"/>
      <c r="AK9284" s="9"/>
    </row>
    <row r="9285" spans="32:37" x14ac:dyDescent="0.3">
      <c r="AF9285" s="8"/>
      <c r="AG9285" s="8"/>
      <c r="AH9285" s="9"/>
      <c r="AI9285" s="8"/>
      <c r="AJ9285" s="8"/>
      <c r="AK9285" s="9"/>
    </row>
    <row r="9286" spans="32:37" x14ac:dyDescent="0.3">
      <c r="AF9286" s="8"/>
      <c r="AG9286" s="8"/>
      <c r="AH9286" s="9"/>
      <c r="AI9286" s="8"/>
      <c r="AJ9286" s="8"/>
      <c r="AK9286" s="9"/>
    </row>
    <row r="9287" spans="32:37" x14ac:dyDescent="0.3">
      <c r="AF9287" s="8"/>
      <c r="AG9287" s="8"/>
      <c r="AH9287" s="9"/>
      <c r="AI9287" s="8"/>
      <c r="AJ9287" s="8"/>
      <c r="AK9287" s="9"/>
    </row>
    <row r="9288" spans="32:37" x14ac:dyDescent="0.3">
      <c r="AF9288" s="8"/>
      <c r="AG9288" s="8"/>
      <c r="AH9288" s="9"/>
      <c r="AI9288" s="8"/>
      <c r="AJ9288" s="8"/>
      <c r="AK9288" s="9"/>
    </row>
    <row r="9289" spans="32:37" x14ac:dyDescent="0.3">
      <c r="AF9289" s="8"/>
      <c r="AG9289" s="8"/>
      <c r="AH9289" s="9"/>
      <c r="AI9289" s="8"/>
      <c r="AJ9289" s="8"/>
      <c r="AK9289" s="9"/>
    </row>
    <row r="9290" spans="32:37" x14ac:dyDescent="0.3">
      <c r="AF9290" s="8"/>
      <c r="AG9290" s="8"/>
      <c r="AH9290" s="9"/>
      <c r="AI9290" s="8"/>
      <c r="AJ9290" s="8"/>
      <c r="AK9290" s="9"/>
    </row>
    <row r="9291" spans="32:37" x14ac:dyDescent="0.3">
      <c r="AF9291" s="8"/>
      <c r="AG9291" s="8"/>
      <c r="AH9291" s="9"/>
      <c r="AI9291" s="8"/>
      <c r="AJ9291" s="8"/>
      <c r="AK9291" s="9"/>
    </row>
    <row r="9292" spans="32:37" x14ac:dyDescent="0.3">
      <c r="AF9292" s="8"/>
      <c r="AG9292" s="8"/>
      <c r="AH9292" s="9"/>
      <c r="AI9292" s="8"/>
      <c r="AJ9292" s="8"/>
      <c r="AK9292" s="9"/>
    </row>
    <row r="9293" spans="32:37" x14ac:dyDescent="0.3">
      <c r="AF9293" s="8"/>
      <c r="AG9293" s="8"/>
      <c r="AH9293" s="9"/>
      <c r="AI9293" s="8"/>
      <c r="AJ9293" s="8"/>
      <c r="AK9293" s="9"/>
    </row>
    <row r="9294" spans="32:37" x14ac:dyDescent="0.3">
      <c r="AF9294" s="8"/>
      <c r="AG9294" s="8"/>
      <c r="AH9294" s="9"/>
      <c r="AI9294" s="8"/>
      <c r="AJ9294" s="8"/>
      <c r="AK9294" s="9"/>
    </row>
    <row r="9295" spans="32:37" x14ac:dyDescent="0.3">
      <c r="AF9295" s="8"/>
      <c r="AG9295" s="8"/>
      <c r="AH9295" s="9"/>
      <c r="AI9295" s="8"/>
      <c r="AJ9295" s="8"/>
      <c r="AK9295" s="9"/>
    </row>
    <row r="9296" spans="32:37" x14ac:dyDescent="0.3">
      <c r="AF9296" s="8"/>
      <c r="AG9296" s="8"/>
      <c r="AH9296" s="9"/>
      <c r="AI9296" s="8"/>
      <c r="AJ9296" s="8"/>
      <c r="AK9296" s="9"/>
    </row>
    <row r="9297" spans="32:37" x14ac:dyDescent="0.3">
      <c r="AF9297" s="8"/>
      <c r="AG9297" s="8"/>
      <c r="AH9297" s="9"/>
      <c r="AI9297" s="8"/>
      <c r="AJ9297" s="8"/>
      <c r="AK9297" s="9"/>
    </row>
    <row r="9298" spans="32:37" x14ac:dyDescent="0.3">
      <c r="AF9298" s="8"/>
      <c r="AG9298" s="8"/>
      <c r="AH9298" s="9"/>
      <c r="AI9298" s="8"/>
      <c r="AJ9298" s="8"/>
      <c r="AK9298" s="9"/>
    </row>
    <row r="9299" spans="32:37" x14ac:dyDescent="0.3">
      <c r="AF9299" s="8"/>
      <c r="AG9299" s="8"/>
      <c r="AH9299" s="9"/>
      <c r="AI9299" s="8"/>
      <c r="AJ9299" s="8"/>
      <c r="AK9299" s="9"/>
    </row>
    <row r="9300" spans="32:37" x14ac:dyDescent="0.3">
      <c r="AF9300" s="8"/>
      <c r="AG9300" s="8"/>
      <c r="AH9300" s="9"/>
      <c r="AI9300" s="8"/>
      <c r="AJ9300" s="8"/>
      <c r="AK9300" s="9"/>
    </row>
    <row r="9301" spans="32:37" x14ac:dyDescent="0.3">
      <c r="AF9301" s="8"/>
      <c r="AG9301" s="8"/>
      <c r="AH9301" s="9"/>
      <c r="AI9301" s="8"/>
      <c r="AJ9301" s="8"/>
      <c r="AK9301" s="9"/>
    </row>
    <row r="9302" spans="32:37" x14ac:dyDescent="0.3">
      <c r="AF9302" s="8"/>
      <c r="AG9302" s="8"/>
      <c r="AH9302" s="9"/>
      <c r="AI9302" s="8"/>
      <c r="AJ9302" s="8"/>
      <c r="AK9302" s="9"/>
    </row>
    <row r="9303" spans="32:37" x14ac:dyDescent="0.3">
      <c r="AF9303" s="8"/>
      <c r="AG9303" s="8"/>
      <c r="AH9303" s="9"/>
      <c r="AI9303" s="8"/>
      <c r="AJ9303" s="8"/>
      <c r="AK9303" s="9"/>
    </row>
    <row r="9304" spans="32:37" x14ac:dyDescent="0.3">
      <c r="AF9304" s="8"/>
      <c r="AG9304" s="8"/>
      <c r="AH9304" s="9"/>
      <c r="AI9304" s="8"/>
      <c r="AJ9304" s="8"/>
      <c r="AK9304" s="9"/>
    </row>
    <row r="9305" spans="32:37" x14ac:dyDescent="0.3">
      <c r="AF9305" s="8"/>
      <c r="AG9305" s="8"/>
      <c r="AH9305" s="9"/>
      <c r="AI9305" s="8"/>
      <c r="AJ9305" s="8"/>
      <c r="AK9305" s="9"/>
    </row>
    <row r="9306" spans="32:37" x14ac:dyDescent="0.3">
      <c r="AF9306" s="8"/>
      <c r="AG9306" s="8"/>
      <c r="AH9306" s="9"/>
      <c r="AI9306" s="8"/>
      <c r="AJ9306" s="8"/>
      <c r="AK9306" s="9"/>
    </row>
    <row r="9307" spans="32:37" x14ac:dyDescent="0.3">
      <c r="AF9307" s="8"/>
      <c r="AG9307" s="8"/>
      <c r="AH9307" s="9"/>
      <c r="AI9307" s="8"/>
      <c r="AJ9307" s="8"/>
      <c r="AK9307" s="9"/>
    </row>
    <row r="9308" spans="32:37" x14ac:dyDescent="0.3">
      <c r="AF9308" s="8"/>
      <c r="AG9308" s="8"/>
      <c r="AH9308" s="9"/>
      <c r="AI9308" s="8"/>
      <c r="AJ9308" s="8"/>
      <c r="AK9308" s="9"/>
    </row>
    <row r="9309" spans="32:37" x14ac:dyDescent="0.3">
      <c r="AF9309" s="8"/>
      <c r="AG9309" s="8"/>
      <c r="AH9309" s="9"/>
      <c r="AI9309" s="8"/>
      <c r="AJ9309" s="8"/>
      <c r="AK9309" s="9"/>
    </row>
    <row r="9310" spans="32:37" x14ac:dyDescent="0.3">
      <c r="AF9310" s="8"/>
      <c r="AG9310" s="8"/>
      <c r="AH9310" s="9"/>
      <c r="AI9310" s="8"/>
      <c r="AJ9310" s="8"/>
      <c r="AK9310" s="9"/>
    </row>
    <row r="9311" spans="32:37" x14ac:dyDescent="0.3">
      <c r="AF9311" s="8"/>
      <c r="AG9311" s="8"/>
      <c r="AH9311" s="9"/>
      <c r="AI9311" s="8"/>
      <c r="AJ9311" s="8"/>
      <c r="AK9311" s="9"/>
    </row>
    <row r="9312" spans="32:37" x14ac:dyDescent="0.3">
      <c r="AF9312" s="8"/>
      <c r="AG9312" s="8"/>
      <c r="AH9312" s="9"/>
      <c r="AI9312" s="8"/>
      <c r="AJ9312" s="8"/>
      <c r="AK9312" s="9"/>
    </row>
    <row r="9313" spans="32:37" x14ac:dyDescent="0.3">
      <c r="AF9313" s="8"/>
      <c r="AG9313" s="8"/>
      <c r="AH9313" s="9"/>
      <c r="AI9313" s="8"/>
      <c r="AJ9313" s="8"/>
      <c r="AK9313" s="9"/>
    </row>
    <row r="9314" spans="32:37" x14ac:dyDescent="0.3">
      <c r="AF9314" s="8"/>
      <c r="AG9314" s="8"/>
      <c r="AH9314" s="9"/>
      <c r="AI9314" s="8"/>
      <c r="AJ9314" s="8"/>
      <c r="AK9314" s="9"/>
    </row>
    <row r="9315" spans="32:37" x14ac:dyDescent="0.3">
      <c r="AF9315" s="8"/>
      <c r="AG9315" s="8"/>
      <c r="AH9315" s="9"/>
      <c r="AI9315" s="8"/>
      <c r="AJ9315" s="8"/>
      <c r="AK9315" s="9"/>
    </row>
    <row r="9316" spans="32:37" x14ac:dyDescent="0.3">
      <c r="AF9316" s="8"/>
      <c r="AG9316" s="8"/>
      <c r="AH9316" s="9"/>
      <c r="AI9316" s="8"/>
      <c r="AJ9316" s="8"/>
      <c r="AK9316" s="9"/>
    </row>
    <row r="9317" spans="32:37" x14ac:dyDescent="0.3">
      <c r="AF9317" s="8"/>
      <c r="AG9317" s="8"/>
      <c r="AH9317" s="9"/>
      <c r="AI9317" s="8"/>
      <c r="AJ9317" s="8"/>
      <c r="AK9317" s="9"/>
    </row>
    <row r="9318" spans="32:37" x14ac:dyDescent="0.3">
      <c r="AF9318" s="8"/>
      <c r="AG9318" s="8"/>
      <c r="AH9318" s="9"/>
      <c r="AI9318" s="8"/>
      <c r="AJ9318" s="8"/>
      <c r="AK9318" s="9"/>
    </row>
    <row r="9319" spans="32:37" x14ac:dyDescent="0.3">
      <c r="AF9319" s="8"/>
      <c r="AG9319" s="8"/>
      <c r="AH9319" s="9"/>
      <c r="AI9319" s="8"/>
      <c r="AJ9319" s="8"/>
      <c r="AK9319" s="9"/>
    </row>
    <row r="9320" spans="32:37" x14ac:dyDescent="0.3">
      <c r="AF9320" s="8"/>
      <c r="AG9320" s="8"/>
      <c r="AH9320" s="9"/>
      <c r="AI9320" s="8"/>
      <c r="AJ9320" s="8"/>
      <c r="AK9320" s="9"/>
    </row>
    <row r="9321" spans="32:37" x14ac:dyDescent="0.3">
      <c r="AF9321" s="8"/>
      <c r="AG9321" s="8"/>
      <c r="AH9321" s="9"/>
      <c r="AI9321" s="8"/>
      <c r="AJ9321" s="8"/>
      <c r="AK9321" s="9"/>
    </row>
    <row r="9322" spans="32:37" x14ac:dyDescent="0.3">
      <c r="AF9322" s="8"/>
      <c r="AG9322" s="8"/>
      <c r="AH9322" s="9"/>
      <c r="AI9322" s="8"/>
      <c r="AJ9322" s="8"/>
      <c r="AK9322" s="9"/>
    </row>
    <row r="9323" spans="32:37" x14ac:dyDescent="0.3">
      <c r="AF9323" s="8"/>
      <c r="AG9323" s="8"/>
      <c r="AH9323" s="9"/>
      <c r="AI9323" s="8"/>
      <c r="AJ9323" s="8"/>
      <c r="AK9323" s="9"/>
    </row>
    <row r="9324" spans="32:37" x14ac:dyDescent="0.3">
      <c r="AF9324" s="8"/>
      <c r="AG9324" s="8"/>
      <c r="AH9324" s="9"/>
      <c r="AI9324" s="8"/>
      <c r="AJ9324" s="8"/>
      <c r="AK9324" s="9"/>
    </row>
    <row r="9325" spans="32:37" x14ac:dyDescent="0.3">
      <c r="AF9325" s="8"/>
      <c r="AG9325" s="8"/>
      <c r="AH9325" s="9"/>
      <c r="AI9325" s="8"/>
      <c r="AJ9325" s="8"/>
      <c r="AK9325" s="9"/>
    </row>
    <row r="9326" spans="32:37" x14ac:dyDescent="0.3">
      <c r="AF9326" s="8"/>
      <c r="AG9326" s="8"/>
      <c r="AH9326" s="9"/>
      <c r="AI9326" s="8"/>
      <c r="AJ9326" s="8"/>
      <c r="AK9326" s="9"/>
    </row>
    <row r="9327" spans="32:37" x14ac:dyDescent="0.3">
      <c r="AF9327" s="8"/>
      <c r="AG9327" s="8"/>
      <c r="AH9327" s="9"/>
      <c r="AI9327" s="8"/>
      <c r="AJ9327" s="8"/>
      <c r="AK9327" s="9"/>
    </row>
    <row r="9328" spans="32:37" x14ac:dyDescent="0.3">
      <c r="AF9328" s="8"/>
      <c r="AG9328" s="8"/>
      <c r="AH9328" s="9"/>
      <c r="AI9328" s="8"/>
      <c r="AJ9328" s="8"/>
      <c r="AK9328" s="9"/>
    </row>
    <row r="9329" spans="32:37" x14ac:dyDescent="0.3">
      <c r="AF9329" s="8"/>
      <c r="AG9329" s="8"/>
      <c r="AH9329" s="9"/>
      <c r="AI9329" s="8"/>
      <c r="AJ9329" s="8"/>
      <c r="AK9329" s="9"/>
    </row>
    <row r="9330" spans="32:37" x14ac:dyDescent="0.3">
      <c r="AF9330" s="8"/>
      <c r="AG9330" s="8"/>
      <c r="AH9330" s="9"/>
      <c r="AI9330" s="8"/>
      <c r="AJ9330" s="8"/>
      <c r="AK9330" s="9"/>
    </row>
    <row r="9331" spans="32:37" x14ac:dyDescent="0.3">
      <c r="AF9331" s="8"/>
      <c r="AG9331" s="8"/>
      <c r="AH9331" s="9"/>
      <c r="AI9331" s="8"/>
      <c r="AJ9331" s="8"/>
      <c r="AK9331" s="9"/>
    </row>
    <row r="9332" spans="32:37" x14ac:dyDescent="0.3">
      <c r="AF9332" s="8"/>
      <c r="AG9332" s="8"/>
      <c r="AH9332" s="9"/>
      <c r="AI9332" s="8"/>
      <c r="AJ9332" s="8"/>
      <c r="AK9332" s="9"/>
    </row>
    <row r="9333" spans="32:37" x14ac:dyDescent="0.3">
      <c r="AF9333" s="8"/>
      <c r="AG9333" s="8"/>
      <c r="AH9333" s="9"/>
      <c r="AI9333" s="8"/>
      <c r="AJ9333" s="8"/>
      <c r="AK9333" s="9"/>
    </row>
    <row r="9334" spans="32:37" x14ac:dyDescent="0.3">
      <c r="AF9334" s="8"/>
      <c r="AG9334" s="8"/>
      <c r="AH9334" s="9"/>
      <c r="AI9334" s="8"/>
      <c r="AJ9334" s="8"/>
      <c r="AK9334" s="9"/>
    </row>
    <row r="9335" spans="32:37" x14ac:dyDescent="0.3">
      <c r="AF9335" s="8"/>
      <c r="AG9335" s="8"/>
      <c r="AH9335" s="9"/>
      <c r="AI9335" s="8"/>
      <c r="AJ9335" s="8"/>
      <c r="AK9335" s="9"/>
    </row>
    <row r="9336" spans="32:37" x14ac:dyDescent="0.3">
      <c r="AF9336" s="8"/>
      <c r="AG9336" s="8"/>
      <c r="AH9336" s="9"/>
      <c r="AI9336" s="8"/>
      <c r="AJ9336" s="8"/>
      <c r="AK9336" s="9"/>
    </row>
    <row r="9337" spans="32:37" x14ac:dyDescent="0.3">
      <c r="AF9337" s="8"/>
      <c r="AG9337" s="8"/>
      <c r="AH9337" s="9"/>
      <c r="AI9337" s="8"/>
      <c r="AJ9337" s="8"/>
      <c r="AK9337" s="9"/>
    </row>
    <row r="9338" spans="32:37" x14ac:dyDescent="0.3">
      <c r="AF9338" s="8"/>
      <c r="AG9338" s="8"/>
      <c r="AH9338" s="9"/>
      <c r="AI9338" s="8"/>
      <c r="AJ9338" s="8"/>
      <c r="AK9338" s="9"/>
    </row>
    <row r="9339" spans="32:37" x14ac:dyDescent="0.3">
      <c r="AF9339" s="8"/>
      <c r="AG9339" s="8"/>
      <c r="AH9339" s="9"/>
      <c r="AI9339" s="8"/>
      <c r="AJ9339" s="8"/>
      <c r="AK9339" s="9"/>
    </row>
    <row r="9340" spans="32:37" x14ac:dyDescent="0.3">
      <c r="AF9340" s="8"/>
      <c r="AG9340" s="8"/>
      <c r="AH9340" s="9"/>
      <c r="AI9340" s="8"/>
      <c r="AJ9340" s="8"/>
      <c r="AK9340" s="9"/>
    </row>
    <row r="9341" spans="32:37" x14ac:dyDescent="0.3">
      <c r="AF9341" s="8"/>
      <c r="AG9341" s="8"/>
      <c r="AH9341" s="9"/>
      <c r="AI9341" s="8"/>
      <c r="AJ9341" s="8"/>
      <c r="AK9341" s="9"/>
    </row>
    <row r="9342" spans="32:37" x14ac:dyDescent="0.3">
      <c r="AF9342" s="8"/>
      <c r="AG9342" s="8"/>
      <c r="AH9342" s="9"/>
      <c r="AI9342" s="8"/>
      <c r="AJ9342" s="8"/>
      <c r="AK9342" s="9"/>
    </row>
    <row r="9343" spans="32:37" x14ac:dyDescent="0.3">
      <c r="AF9343" s="8"/>
      <c r="AG9343" s="8"/>
      <c r="AH9343" s="9"/>
      <c r="AI9343" s="8"/>
      <c r="AJ9343" s="8"/>
      <c r="AK9343" s="9"/>
    </row>
    <row r="9344" spans="32:37" x14ac:dyDescent="0.3">
      <c r="AF9344" s="8"/>
      <c r="AG9344" s="8"/>
      <c r="AH9344" s="9"/>
      <c r="AI9344" s="8"/>
      <c r="AJ9344" s="8"/>
      <c r="AK9344" s="9"/>
    </row>
    <row r="9345" spans="32:37" x14ac:dyDescent="0.3">
      <c r="AF9345" s="8"/>
      <c r="AG9345" s="8"/>
      <c r="AH9345" s="9"/>
      <c r="AI9345" s="8"/>
      <c r="AJ9345" s="8"/>
      <c r="AK9345" s="9"/>
    </row>
    <row r="9346" spans="32:37" x14ac:dyDescent="0.3">
      <c r="AF9346" s="8"/>
      <c r="AG9346" s="8"/>
      <c r="AH9346" s="9"/>
      <c r="AI9346" s="8"/>
      <c r="AJ9346" s="8"/>
      <c r="AK9346" s="9"/>
    </row>
    <row r="9347" spans="32:37" x14ac:dyDescent="0.3">
      <c r="AF9347" s="8"/>
      <c r="AG9347" s="8"/>
      <c r="AH9347" s="9"/>
      <c r="AI9347" s="8"/>
      <c r="AJ9347" s="8"/>
      <c r="AK9347" s="9"/>
    </row>
    <row r="9348" spans="32:37" x14ac:dyDescent="0.3">
      <c r="AF9348" s="8"/>
      <c r="AG9348" s="8"/>
      <c r="AH9348" s="9"/>
      <c r="AI9348" s="8"/>
      <c r="AJ9348" s="8"/>
      <c r="AK9348" s="9"/>
    </row>
    <row r="9349" spans="32:37" x14ac:dyDescent="0.3">
      <c r="AF9349" s="8"/>
      <c r="AG9349" s="8"/>
      <c r="AH9349" s="9"/>
      <c r="AI9349" s="8"/>
      <c r="AJ9349" s="8"/>
      <c r="AK9349" s="9"/>
    </row>
    <row r="9350" spans="32:37" x14ac:dyDescent="0.3">
      <c r="AF9350" s="8"/>
      <c r="AG9350" s="8"/>
      <c r="AH9350" s="9"/>
      <c r="AI9350" s="8"/>
      <c r="AJ9350" s="8"/>
      <c r="AK9350" s="9"/>
    </row>
    <row r="9351" spans="32:37" x14ac:dyDescent="0.3">
      <c r="AF9351" s="8"/>
      <c r="AG9351" s="8"/>
      <c r="AH9351" s="9"/>
      <c r="AI9351" s="8"/>
      <c r="AJ9351" s="8"/>
      <c r="AK9351" s="9"/>
    </row>
    <row r="9352" spans="32:37" x14ac:dyDescent="0.3">
      <c r="AF9352" s="8"/>
      <c r="AG9352" s="8"/>
      <c r="AH9352" s="9"/>
      <c r="AI9352" s="8"/>
      <c r="AJ9352" s="8"/>
      <c r="AK9352" s="9"/>
    </row>
    <row r="9353" spans="32:37" x14ac:dyDescent="0.3">
      <c r="AF9353" s="8"/>
      <c r="AG9353" s="8"/>
      <c r="AH9353" s="9"/>
      <c r="AI9353" s="8"/>
      <c r="AJ9353" s="8"/>
      <c r="AK9353" s="9"/>
    </row>
    <row r="9354" spans="32:37" x14ac:dyDescent="0.3">
      <c r="AF9354" s="8"/>
      <c r="AG9354" s="8"/>
      <c r="AH9354" s="9"/>
      <c r="AI9354" s="8"/>
      <c r="AJ9354" s="8"/>
      <c r="AK9354" s="9"/>
    </row>
    <row r="9355" spans="32:37" x14ac:dyDescent="0.3">
      <c r="AF9355" s="8"/>
      <c r="AG9355" s="8"/>
      <c r="AH9355" s="9"/>
      <c r="AI9355" s="8"/>
      <c r="AJ9355" s="8"/>
      <c r="AK9355" s="9"/>
    </row>
    <row r="9356" spans="32:37" x14ac:dyDescent="0.3">
      <c r="AF9356" s="8"/>
      <c r="AG9356" s="8"/>
      <c r="AH9356" s="9"/>
      <c r="AI9356" s="8"/>
      <c r="AJ9356" s="8"/>
      <c r="AK9356" s="9"/>
    </row>
    <row r="9357" spans="32:37" x14ac:dyDescent="0.3">
      <c r="AF9357" s="8"/>
      <c r="AG9357" s="8"/>
      <c r="AH9357" s="9"/>
      <c r="AI9357" s="8"/>
      <c r="AJ9357" s="8"/>
      <c r="AK9357" s="9"/>
    </row>
    <row r="9358" spans="32:37" x14ac:dyDescent="0.3">
      <c r="AF9358" s="8"/>
      <c r="AG9358" s="8"/>
      <c r="AH9358" s="9"/>
      <c r="AI9358" s="8"/>
      <c r="AJ9358" s="8"/>
      <c r="AK9358" s="9"/>
    </row>
    <row r="9359" spans="32:37" x14ac:dyDescent="0.3">
      <c r="AF9359" s="8"/>
      <c r="AG9359" s="8"/>
      <c r="AH9359" s="9"/>
      <c r="AI9359" s="8"/>
      <c r="AJ9359" s="8"/>
      <c r="AK9359" s="9"/>
    </row>
    <row r="9360" spans="32:37" x14ac:dyDescent="0.3">
      <c r="AF9360" s="8"/>
      <c r="AG9360" s="8"/>
      <c r="AH9360" s="9"/>
      <c r="AI9360" s="8"/>
      <c r="AJ9360" s="8"/>
      <c r="AK9360" s="9"/>
    </row>
    <row r="9361" spans="32:37" x14ac:dyDescent="0.3">
      <c r="AF9361" s="8"/>
      <c r="AG9361" s="8"/>
      <c r="AH9361" s="9"/>
      <c r="AI9361" s="8"/>
      <c r="AJ9361" s="8"/>
      <c r="AK9361" s="9"/>
    </row>
    <row r="9362" spans="32:37" x14ac:dyDescent="0.3">
      <c r="AF9362" s="8"/>
      <c r="AG9362" s="8"/>
      <c r="AH9362" s="9"/>
      <c r="AI9362" s="8"/>
      <c r="AJ9362" s="8"/>
      <c r="AK9362" s="9"/>
    </row>
    <row r="9363" spans="32:37" x14ac:dyDescent="0.3">
      <c r="AF9363" s="8"/>
      <c r="AG9363" s="8"/>
      <c r="AH9363" s="9"/>
      <c r="AI9363" s="8"/>
      <c r="AJ9363" s="8"/>
      <c r="AK9363" s="9"/>
    </row>
    <row r="9364" spans="32:37" x14ac:dyDescent="0.3">
      <c r="AF9364" s="8"/>
      <c r="AG9364" s="8"/>
      <c r="AH9364" s="9"/>
      <c r="AI9364" s="8"/>
      <c r="AJ9364" s="8"/>
      <c r="AK9364" s="9"/>
    </row>
    <row r="9365" spans="32:37" x14ac:dyDescent="0.3">
      <c r="AF9365" s="8"/>
      <c r="AG9365" s="8"/>
      <c r="AH9365" s="9"/>
      <c r="AI9365" s="8"/>
      <c r="AJ9365" s="8"/>
      <c r="AK9365" s="9"/>
    </row>
    <row r="9366" spans="32:37" x14ac:dyDescent="0.3">
      <c r="AF9366" s="8"/>
      <c r="AG9366" s="8"/>
      <c r="AH9366" s="9"/>
      <c r="AI9366" s="8"/>
      <c r="AJ9366" s="8"/>
      <c r="AK9366" s="9"/>
    </row>
    <row r="9367" spans="32:37" x14ac:dyDescent="0.3">
      <c r="AF9367" s="8"/>
      <c r="AG9367" s="8"/>
      <c r="AH9367" s="9"/>
      <c r="AI9367" s="8"/>
      <c r="AJ9367" s="8"/>
      <c r="AK9367" s="9"/>
    </row>
    <row r="9368" spans="32:37" x14ac:dyDescent="0.3">
      <c r="AF9368" s="8"/>
      <c r="AG9368" s="8"/>
      <c r="AH9368" s="9"/>
      <c r="AI9368" s="8"/>
      <c r="AJ9368" s="8"/>
      <c r="AK9368" s="9"/>
    </row>
    <row r="9369" spans="32:37" x14ac:dyDescent="0.3">
      <c r="AF9369" s="8"/>
      <c r="AG9369" s="8"/>
      <c r="AH9369" s="9"/>
      <c r="AI9369" s="8"/>
      <c r="AJ9369" s="8"/>
      <c r="AK9369" s="9"/>
    </row>
    <row r="9370" spans="32:37" x14ac:dyDescent="0.3">
      <c r="AF9370" s="8"/>
      <c r="AG9370" s="8"/>
      <c r="AH9370" s="9"/>
      <c r="AI9370" s="8"/>
      <c r="AJ9370" s="8"/>
      <c r="AK9370" s="9"/>
    </row>
    <row r="9371" spans="32:37" x14ac:dyDescent="0.3">
      <c r="AF9371" s="8"/>
      <c r="AG9371" s="8"/>
      <c r="AH9371" s="9"/>
      <c r="AI9371" s="8"/>
      <c r="AJ9371" s="8"/>
      <c r="AK9371" s="9"/>
    </row>
    <row r="9372" spans="32:37" x14ac:dyDescent="0.3">
      <c r="AF9372" s="8"/>
      <c r="AG9372" s="8"/>
      <c r="AH9372" s="9"/>
      <c r="AI9372" s="8"/>
      <c r="AJ9372" s="8"/>
      <c r="AK9372" s="9"/>
    </row>
    <row r="9373" spans="32:37" x14ac:dyDescent="0.3">
      <c r="AF9373" s="8"/>
      <c r="AG9373" s="8"/>
      <c r="AH9373" s="9"/>
      <c r="AI9373" s="8"/>
      <c r="AJ9373" s="8"/>
      <c r="AK9373" s="9"/>
    </row>
    <row r="9374" spans="32:37" x14ac:dyDescent="0.3">
      <c r="AF9374" s="8"/>
      <c r="AG9374" s="8"/>
      <c r="AH9374" s="9"/>
      <c r="AI9374" s="8"/>
      <c r="AJ9374" s="8"/>
      <c r="AK9374" s="9"/>
    </row>
    <row r="9375" spans="32:37" x14ac:dyDescent="0.3">
      <c r="AF9375" s="8"/>
      <c r="AG9375" s="8"/>
      <c r="AH9375" s="9"/>
      <c r="AI9375" s="8"/>
      <c r="AJ9375" s="8"/>
      <c r="AK9375" s="9"/>
    </row>
    <row r="9376" spans="32:37" x14ac:dyDescent="0.3">
      <c r="AF9376" s="8"/>
      <c r="AG9376" s="8"/>
      <c r="AH9376" s="9"/>
      <c r="AI9376" s="8"/>
      <c r="AJ9376" s="8"/>
      <c r="AK9376" s="9"/>
    </row>
    <row r="9377" spans="32:37" x14ac:dyDescent="0.3">
      <c r="AF9377" s="8"/>
      <c r="AG9377" s="8"/>
      <c r="AH9377" s="9"/>
      <c r="AI9377" s="8"/>
      <c r="AJ9377" s="8"/>
      <c r="AK9377" s="9"/>
    </row>
    <row r="9378" spans="32:37" x14ac:dyDescent="0.3">
      <c r="AF9378" s="8"/>
      <c r="AG9378" s="8"/>
      <c r="AH9378" s="9"/>
      <c r="AI9378" s="8"/>
      <c r="AJ9378" s="8"/>
      <c r="AK9378" s="9"/>
    </row>
    <row r="9379" spans="32:37" x14ac:dyDescent="0.3">
      <c r="AF9379" s="8"/>
      <c r="AG9379" s="8"/>
      <c r="AH9379" s="9"/>
      <c r="AI9379" s="8"/>
      <c r="AJ9379" s="8"/>
      <c r="AK9379" s="9"/>
    </row>
    <row r="9380" spans="32:37" x14ac:dyDescent="0.3">
      <c r="AF9380" s="8"/>
      <c r="AG9380" s="8"/>
      <c r="AH9380" s="9"/>
      <c r="AI9380" s="8"/>
      <c r="AJ9380" s="8"/>
      <c r="AK9380" s="9"/>
    </row>
    <row r="9381" spans="32:37" x14ac:dyDescent="0.3">
      <c r="AF9381" s="8"/>
      <c r="AG9381" s="8"/>
      <c r="AH9381" s="9"/>
      <c r="AI9381" s="8"/>
      <c r="AJ9381" s="8"/>
      <c r="AK9381" s="9"/>
    </row>
    <row r="9382" spans="32:37" x14ac:dyDescent="0.3">
      <c r="AF9382" s="8"/>
      <c r="AG9382" s="8"/>
      <c r="AH9382" s="9"/>
      <c r="AI9382" s="8"/>
      <c r="AJ9382" s="8"/>
      <c r="AK9382" s="9"/>
    </row>
    <row r="9383" spans="32:37" x14ac:dyDescent="0.3">
      <c r="AF9383" s="8"/>
      <c r="AG9383" s="8"/>
      <c r="AH9383" s="9"/>
      <c r="AI9383" s="8"/>
      <c r="AJ9383" s="8"/>
      <c r="AK9383" s="9"/>
    </row>
    <row r="9384" spans="32:37" x14ac:dyDescent="0.3">
      <c r="AF9384" s="8"/>
      <c r="AG9384" s="8"/>
      <c r="AH9384" s="9"/>
      <c r="AI9384" s="8"/>
      <c r="AJ9384" s="8"/>
      <c r="AK9384" s="9"/>
    </row>
    <row r="9385" spans="32:37" x14ac:dyDescent="0.3">
      <c r="AF9385" s="8"/>
      <c r="AG9385" s="8"/>
      <c r="AH9385" s="9"/>
      <c r="AI9385" s="8"/>
      <c r="AJ9385" s="8"/>
      <c r="AK9385" s="9"/>
    </row>
    <row r="9386" spans="32:37" x14ac:dyDescent="0.3">
      <c r="AF9386" s="8"/>
      <c r="AG9386" s="8"/>
      <c r="AH9386" s="9"/>
      <c r="AI9386" s="8"/>
      <c r="AJ9386" s="8"/>
      <c r="AK9386" s="9"/>
    </row>
    <row r="9387" spans="32:37" x14ac:dyDescent="0.3">
      <c r="AF9387" s="8"/>
      <c r="AG9387" s="8"/>
      <c r="AH9387" s="9"/>
      <c r="AI9387" s="8"/>
      <c r="AJ9387" s="8"/>
      <c r="AK9387" s="9"/>
    </row>
    <row r="9388" spans="32:37" x14ac:dyDescent="0.3">
      <c r="AF9388" s="8"/>
      <c r="AG9388" s="8"/>
      <c r="AH9388" s="9"/>
      <c r="AI9388" s="8"/>
      <c r="AJ9388" s="8"/>
      <c r="AK9388" s="9"/>
    </row>
    <row r="9389" spans="32:37" x14ac:dyDescent="0.3">
      <c r="AF9389" s="8"/>
      <c r="AG9389" s="8"/>
      <c r="AH9389" s="9"/>
      <c r="AI9389" s="8"/>
      <c r="AJ9389" s="8"/>
      <c r="AK9389" s="9"/>
    </row>
    <row r="9390" spans="32:37" x14ac:dyDescent="0.3">
      <c r="AF9390" s="8"/>
      <c r="AG9390" s="8"/>
      <c r="AH9390" s="9"/>
      <c r="AI9390" s="8"/>
      <c r="AJ9390" s="8"/>
      <c r="AK9390" s="9"/>
    </row>
    <row r="9391" spans="32:37" x14ac:dyDescent="0.3">
      <c r="AF9391" s="8"/>
      <c r="AG9391" s="8"/>
      <c r="AH9391" s="9"/>
      <c r="AI9391" s="8"/>
      <c r="AJ9391" s="8"/>
      <c r="AK9391" s="9"/>
    </row>
    <row r="9392" spans="32:37" x14ac:dyDescent="0.3">
      <c r="AF9392" s="8"/>
      <c r="AG9392" s="8"/>
      <c r="AH9392" s="9"/>
      <c r="AI9392" s="8"/>
      <c r="AJ9392" s="8"/>
      <c r="AK9392" s="9"/>
    </row>
    <row r="9393" spans="32:37" x14ac:dyDescent="0.3">
      <c r="AF9393" s="8"/>
      <c r="AG9393" s="8"/>
      <c r="AH9393" s="9"/>
      <c r="AI9393" s="8"/>
      <c r="AJ9393" s="8"/>
      <c r="AK9393" s="9"/>
    </row>
    <row r="9394" spans="32:37" x14ac:dyDescent="0.3">
      <c r="AF9394" s="8"/>
      <c r="AG9394" s="8"/>
      <c r="AH9394" s="9"/>
      <c r="AI9394" s="8"/>
      <c r="AJ9394" s="8"/>
      <c r="AK9394" s="9"/>
    </row>
    <row r="9395" spans="32:37" x14ac:dyDescent="0.3">
      <c r="AF9395" s="8"/>
      <c r="AG9395" s="8"/>
      <c r="AH9395" s="9"/>
      <c r="AI9395" s="8"/>
      <c r="AJ9395" s="8"/>
      <c r="AK9395" s="9"/>
    </row>
    <row r="9396" spans="32:37" x14ac:dyDescent="0.3">
      <c r="AF9396" s="8"/>
      <c r="AG9396" s="8"/>
      <c r="AH9396" s="9"/>
      <c r="AI9396" s="8"/>
      <c r="AJ9396" s="8"/>
      <c r="AK9396" s="9"/>
    </row>
    <row r="9397" spans="32:37" x14ac:dyDescent="0.3">
      <c r="AF9397" s="8"/>
      <c r="AG9397" s="8"/>
      <c r="AH9397" s="9"/>
      <c r="AI9397" s="8"/>
      <c r="AJ9397" s="8"/>
      <c r="AK9397" s="9"/>
    </row>
    <row r="9398" spans="32:37" x14ac:dyDescent="0.3">
      <c r="AF9398" s="8"/>
      <c r="AG9398" s="8"/>
      <c r="AH9398" s="9"/>
      <c r="AI9398" s="8"/>
      <c r="AJ9398" s="8"/>
      <c r="AK9398" s="9"/>
    </row>
    <row r="9399" spans="32:37" x14ac:dyDescent="0.3">
      <c r="AF9399" s="8"/>
      <c r="AG9399" s="8"/>
      <c r="AH9399" s="9"/>
      <c r="AI9399" s="8"/>
      <c r="AJ9399" s="8"/>
      <c r="AK9399" s="9"/>
    </row>
    <row r="9400" spans="32:37" x14ac:dyDescent="0.3">
      <c r="AF9400" s="8"/>
      <c r="AG9400" s="8"/>
      <c r="AH9400" s="9"/>
      <c r="AI9400" s="8"/>
      <c r="AJ9400" s="8"/>
      <c r="AK9400" s="9"/>
    </row>
    <row r="9401" spans="32:37" x14ac:dyDescent="0.3">
      <c r="AF9401" s="8"/>
      <c r="AG9401" s="8"/>
      <c r="AH9401" s="9"/>
      <c r="AI9401" s="8"/>
      <c r="AJ9401" s="8"/>
      <c r="AK9401" s="9"/>
    </row>
    <row r="9402" spans="32:37" x14ac:dyDescent="0.3">
      <c r="AF9402" s="8"/>
      <c r="AG9402" s="8"/>
      <c r="AH9402" s="9"/>
      <c r="AI9402" s="8"/>
      <c r="AJ9402" s="8"/>
      <c r="AK9402" s="9"/>
    </row>
    <row r="9403" spans="32:37" x14ac:dyDescent="0.3">
      <c r="AF9403" s="8"/>
      <c r="AG9403" s="8"/>
      <c r="AH9403" s="9"/>
      <c r="AI9403" s="8"/>
      <c r="AJ9403" s="8"/>
      <c r="AK9403" s="9"/>
    </row>
    <row r="9404" spans="32:37" x14ac:dyDescent="0.3">
      <c r="AF9404" s="8"/>
      <c r="AG9404" s="8"/>
      <c r="AH9404" s="9"/>
      <c r="AI9404" s="8"/>
      <c r="AJ9404" s="8"/>
      <c r="AK9404" s="9"/>
    </row>
    <row r="9405" spans="32:37" x14ac:dyDescent="0.3">
      <c r="AF9405" s="8"/>
      <c r="AG9405" s="8"/>
      <c r="AH9405" s="9"/>
      <c r="AI9405" s="8"/>
      <c r="AJ9405" s="8"/>
      <c r="AK9405" s="9"/>
    </row>
    <row r="9406" spans="32:37" x14ac:dyDescent="0.3">
      <c r="AF9406" s="8"/>
      <c r="AG9406" s="8"/>
      <c r="AH9406" s="9"/>
      <c r="AI9406" s="8"/>
      <c r="AJ9406" s="8"/>
      <c r="AK9406" s="9"/>
    </row>
    <row r="9407" spans="32:37" x14ac:dyDescent="0.3">
      <c r="AF9407" s="8"/>
      <c r="AG9407" s="8"/>
      <c r="AH9407" s="9"/>
      <c r="AI9407" s="8"/>
      <c r="AJ9407" s="8"/>
      <c r="AK9407" s="9"/>
    </row>
    <row r="9408" spans="32:37" x14ac:dyDescent="0.3">
      <c r="AF9408" s="8"/>
      <c r="AG9408" s="8"/>
      <c r="AH9408" s="9"/>
      <c r="AI9408" s="8"/>
      <c r="AJ9408" s="8"/>
      <c r="AK9408" s="9"/>
    </row>
    <row r="9409" spans="32:37" x14ac:dyDescent="0.3">
      <c r="AF9409" s="8"/>
      <c r="AG9409" s="8"/>
      <c r="AH9409" s="9"/>
      <c r="AI9409" s="8"/>
      <c r="AJ9409" s="8"/>
      <c r="AK9409" s="9"/>
    </row>
    <row r="9410" spans="32:37" x14ac:dyDescent="0.3">
      <c r="AF9410" s="8"/>
      <c r="AG9410" s="8"/>
      <c r="AH9410" s="9"/>
      <c r="AI9410" s="8"/>
      <c r="AJ9410" s="8"/>
      <c r="AK9410" s="9"/>
    </row>
    <row r="9411" spans="32:37" x14ac:dyDescent="0.3">
      <c r="AF9411" s="8"/>
      <c r="AG9411" s="8"/>
      <c r="AH9411" s="9"/>
      <c r="AI9411" s="8"/>
      <c r="AJ9411" s="8"/>
      <c r="AK9411" s="9"/>
    </row>
    <row r="9412" spans="32:37" x14ac:dyDescent="0.3">
      <c r="AF9412" s="8"/>
      <c r="AG9412" s="8"/>
      <c r="AH9412" s="9"/>
      <c r="AI9412" s="8"/>
      <c r="AJ9412" s="8"/>
      <c r="AK9412" s="9"/>
    </row>
    <row r="9413" spans="32:37" x14ac:dyDescent="0.3">
      <c r="AF9413" s="8"/>
      <c r="AG9413" s="8"/>
      <c r="AH9413" s="9"/>
      <c r="AI9413" s="8"/>
      <c r="AJ9413" s="8"/>
      <c r="AK9413" s="9"/>
    </row>
    <row r="9414" spans="32:37" x14ac:dyDescent="0.3">
      <c r="AF9414" s="8"/>
      <c r="AG9414" s="8"/>
      <c r="AH9414" s="9"/>
      <c r="AI9414" s="8"/>
      <c r="AJ9414" s="8"/>
      <c r="AK9414" s="9"/>
    </row>
    <row r="9415" spans="32:37" x14ac:dyDescent="0.3">
      <c r="AF9415" s="8"/>
      <c r="AG9415" s="8"/>
      <c r="AH9415" s="9"/>
      <c r="AI9415" s="8"/>
      <c r="AJ9415" s="8"/>
      <c r="AK9415" s="9"/>
    </row>
    <row r="9416" spans="32:37" x14ac:dyDescent="0.3">
      <c r="AF9416" s="8"/>
      <c r="AG9416" s="8"/>
      <c r="AH9416" s="9"/>
      <c r="AI9416" s="8"/>
      <c r="AJ9416" s="8"/>
      <c r="AK9416" s="9"/>
    </row>
    <row r="9417" spans="32:37" x14ac:dyDescent="0.3">
      <c r="AF9417" s="8"/>
      <c r="AG9417" s="8"/>
      <c r="AH9417" s="9"/>
      <c r="AI9417" s="8"/>
      <c r="AJ9417" s="8"/>
      <c r="AK9417" s="9"/>
    </row>
    <row r="9418" spans="32:37" x14ac:dyDescent="0.3">
      <c r="AF9418" s="8"/>
      <c r="AG9418" s="8"/>
      <c r="AH9418" s="9"/>
      <c r="AI9418" s="8"/>
      <c r="AJ9418" s="8"/>
      <c r="AK9418" s="9"/>
    </row>
    <row r="9419" spans="32:37" x14ac:dyDescent="0.3">
      <c r="AF9419" s="8"/>
      <c r="AG9419" s="8"/>
      <c r="AH9419" s="9"/>
      <c r="AI9419" s="8"/>
      <c r="AJ9419" s="8"/>
      <c r="AK9419" s="9"/>
    </row>
    <row r="9420" spans="32:37" x14ac:dyDescent="0.3">
      <c r="AF9420" s="8"/>
      <c r="AG9420" s="8"/>
      <c r="AH9420" s="9"/>
      <c r="AI9420" s="8"/>
      <c r="AJ9420" s="8"/>
      <c r="AK9420" s="9"/>
    </row>
    <row r="9421" spans="32:37" x14ac:dyDescent="0.3">
      <c r="AF9421" s="8"/>
      <c r="AG9421" s="8"/>
      <c r="AH9421" s="9"/>
      <c r="AI9421" s="8"/>
      <c r="AJ9421" s="8"/>
      <c r="AK9421" s="9"/>
    </row>
    <row r="9422" spans="32:37" x14ac:dyDescent="0.3">
      <c r="AF9422" s="8"/>
      <c r="AG9422" s="8"/>
      <c r="AH9422" s="9"/>
      <c r="AI9422" s="8"/>
      <c r="AJ9422" s="8"/>
      <c r="AK9422" s="9"/>
    </row>
    <row r="9423" spans="32:37" x14ac:dyDescent="0.3">
      <c r="AF9423" s="8"/>
      <c r="AG9423" s="8"/>
      <c r="AH9423" s="9"/>
      <c r="AI9423" s="8"/>
      <c r="AJ9423" s="8"/>
      <c r="AK9423" s="9"/>
    </row>
    <row r="9424" spans="32:37" x14ac:dyDescent="0.3">
      <c r="AF9424" s="8"/>
      <c r="AG9424" s="8"/>
      <c r="AH9424" s="9"/>
      <c r="AI9424" s="8"/>
      <c r="AJ9424" s="8"/>
      <c r="AK9424" s="9"/>
    </row>
    <row r="9425" spans="32:37" x14ac:dyDescent="0.3">
      <c r="AF9425" s="8"/>
      <c r="AG9425" s="8"/>
      <c r="AH9425" s="9"/>
      <c r="AI9425" s="8"/>
      <c r="AJ9425" s="8"/>
      <c r="AK9425" s="9"/>
    </row>
    <row r="9426" spans="32:37" x14ac:dyDescent="0.3">
      <c r="AF9426" s="8"/>
      <c r="AG9426" s="8"/>
      <c r="AH9426" s="9"/>
      <c r="AI9426" s="8"/>
      <c r="AJ9426" s="8"/>
      <c r="AK9426" s="9"/>
    </row>
    <row r="9427" spans="32:37" x14ac:dyDescent="0.3">
      <c r="AF9427" s="8"/>
      <c r="AG9427" s="8"/>
      <c r="AH9427" s="9"/>
      <c r="AI9427" s="8"/>
      <c r="AJ9427" s="8"/>
      <c r="AK9427" s="9"/>
    </row>
    <row r="9428" spans="32:37" x14ac:dyDescent="0.3">
      <c r="AF9428" s="8"/>
      <c r="AG9428" s="8"/>
      <c r="AH9428" s="9"/>
      <c r="AI9428" s="8"/>
      <c r="AJ9428" s="8"/>
      <c r="AK9428" s="9"/>
    </row>
    <row r="9429" spans="32:37" x14ac:dyDescent="0.3">
      <c r="AF9429" s="8"/>
      <c r="AG9429" s="8"/>
      <c r="AH9429" s="9"/>
      <c r="AI9429" s="8"/>
      <c r="AJ9429" s="8"/>
      <c r="AK9429" s="9"/>
    </row>
    <row r="9430" spans="32:37" x14ac:dyDescent="0.3">
      <c r="AF9430" s="8"/>
      <c r="AG9430" s="8"/>
      <c r="AH9430" s="9"/>
      <c r="AI9430" s="8"/>
      <c r="AJ9430" s="8"/>
      <c r="AK9430" s="9"/>
    </row>
    <row r="9431" spans="32:37" x14ac:dyDescent="0.3">
      <c r="AF9431" s="8"/>
      <c r="AG9431" s="8"/>
      <c r="AH9431" s="9"/>
      <c r="AI9431" s="8"/>
      <c r="AJ9431" s="8"/>
      <c r="AK9431" s="9"/>
    </row>
    <row r="9432" spans="32:37" x14ac:dyDescent="0.3">
      <c r="AF9432" s="8"/>
      <c r="AG9432" s="8"/>
      <c r="AH9432" s="9"/>
      <c r="AI9432" s="8"/>
      <c r="AJ9432" s="8"/>
      <c r="AK9432" s="9"/>
    </row>
    <row r="9433" spans="32:37" x14ac:dyDescent="0.3">
      <c r="AF9433" s="8"/>
      <c r="AG9433" s="8"/>
      <c r="AH9433" s="9"/>
      <c r="AI9433" s="8"/>
      <c r="AJ9433" s="8"/>
      <c r="AK9433" s="9"/>
    </row>
    <row r="9434" spans="32:37" x14ac:dyDescent="0.3">
      <c r="AF9434" s="8"/>
      <c r="AG9434" s="8"/>
      <c r="AH9434" s="9"/>
      <c r="AI9434" s="8"/>
      <c r="AJ9434" s="8"/>
      <c r="AK9434" s="9"/>
    </row>
    <row r="9435" spans="32:37" x14ac:dyDescent="0.3">
      <c r="AF9435" s="8"/>
      <c r="AG9435" s="8"/>
      <c r="AH9435" s="9"/>
      <c r="AI9435" s="8"/>
      <c r="AJ9435" s="8"/>
      <c r="AK9435" s="9"/>
    </row>
    <row r="9436" spans="32:37" x14ac:dyDescent="0.3">
      <c r="AF9436" s="8"/>
      <c r="AG9436" s="8"/>
      <c r="AH9436" s="9"/>
      <c r="AI9436" s="8"/>
      <c r="AJ9436" s="8"/>
      <c r="AK9436" s="9"/>
    </row>
    <row r="9437" spans="32:37" x14ac:dyDescent="0.3">
      <c r="AF9437" s="8"/>
      <c r="AG9437" s="8"/>
      <c r="AH9437" s="9"/>
      <c r="AI9437" s="8"/>
      <c r="AJ9437" s="8"/>
      <c r="AK9437" s="9"/>
    </row>
    <row r="9438" spans="32:37" x14ac:dyDescent="0.3">
      <c r="AF9438" s="8"/>
      <c r="AG9438" s="8"/>
      <c r="AH9438" s="9"/>
      <c r="AI9438" s="8"/>
      <c r="AJ9438" s="8"/>
      <c r="AK9438" s="9"/>
    </row>
    <row r="9439" spans="32:37" x14ac:dyDescent="0.3">
      <c r="AF9439" s="8"/>
      <c r="AG9439" s="8"/>
      <c r="AH9439" s="9"/>
      <c r="AI9439" s="8"/>
      <c r="AJ9439" s="8"/>
      <c r="AK9439" s="9"/>
    </row>
    <row r="9440" spans="32:37" x14ac:dyDescent="0.3">
      <c r="AF9440" s="8"/>
      <c r="AG9440" s="8"/>
      <c r="AH9440" s="9"/>
      <c r="AI9440" s="8"/>
      <c r="AJ9440" s="8"/>
      <c r="AK9440" s="9"/>
    </row>
    <row r="9441" spans="32:37" x14ac:dyDescent="0.3">
      <c r="AF9441" s="8"/>
      <c r="AG9441" s="8"/>
      <c r="AH9441" s="9"/>
      <c r="AI9441" s="8"/>
      <c r="AJ9441" s="8"/>
      <c r="AK9441" s="9"/>
    </row>
    <row r="9442" spans="32:37" x14ac:dyDescent="0.3">
      <c r="AF9442" s="8"/>
      <c r="AG9442" s="8"/>
      <c r="AH9442" s="9"/>
      <c r="AI9442" s="8"/>
      <c r="AJ9442" s="8"/>
      <c r="AK9442" s="9"/>
    </row>
    <row r="9443" spans="32:37" x14ac:dyDescent="0.3">
      <c r="AF9443" s="8"/>
      <c r="AG9443" s="8"/>
      <c r="AH9443" s="9"/>
      <c r="AI9443" s="8"/>
      <c r="AJ9443" s="8"/>
      <c r="AK9443" s="9"/>
    </row>
    <row r="9444" spans="32:37" x14ac:dyDescent="0.3">
      <c r="AF9444" s="8"/>
      <c r="AG9444" s="8"/>
      <c r="AH9444" s="9"/>
      <c r="AI9444" s="8"/>
      <c r="AJ9444" s="8"/>
      <c r="AK9444" s="9"/>
    </row>
    <row r="9445" spans="32:37" x14ac:dyDescent="0.3">
      <c r="AF9445" s="8"/>
      <c r="AG9445" s="8"/>
      <c r="AH9445" s="9"/>
      <c r="AI9445" s="8"/>
      <c r="AJ9445" s="8"/>
      <c r="AK9445" s="9"/>
    </row>
    <row r="9446" spans="32:37" x14ac:dyDescent="0.3">
      <c r="AF9446" s="8"/>
      <c r="AG9446" s="8"/>
      <c r="AH9446" s="9"/>
      <c r="AI9446" s="8"/>
      <c r="AJ9446" s="8"/>
      <c r="AK9446" s="9"/>
    </row>
    <row r="9447" spans="32:37" x14ac:dyDescent="0.3">
      <c r="AF9447" s="8"/>
      <c r="AG9447" s="8"/>
      <c r="AH9447" s="9"/>
      <c r="AI9447" s="8"/>
      <c r="AJ9447" s="8"/>
      <c r="AK9447" s="9"/>
    </row>
    <row r="9448" spans="32:37" x14ac:dyDescent="0.3">
      <c r="AF9448" s="8"/>
      <c r="AG9448" s="8"/>
      <c r="AH9448" s="9"/>
      <c r="AI9448" s="8"/>
      <c r="AJ9448" s="8"/>
      <c r="AK9448" s="9"/>
    </row>
    <row r="9449" spans="32:37" x14ac:dyDescent="0.3">
      <c r="AF9449" s="8"/>
      <c r="AG9449" s="8"/>
      <c r="AH9449" s="9"/>
      <c r="AI9449" s="8"/>
      <c r="AJ9449" s="8"/>
      <c r="AK9449" s="9"/>
    </row>
    <row r="9450" spans="32:37" x14ac:dyDescent="0.3">
      <c r="AF9450" s="8"/>
      <c r="AG9450" s="8"/>
      <c r="AH9450" s="9"/>
      <c r="AI9450" s="8"/>
      <c r="AJ9450" s="8"/>
      <c r="AK9450" s="9"/>
    </row>
    <row r="9451" spans="32:37" x14ac:dyDescent="0.3">
      <c r="AF9451" s="8"/>
      <c r="AG9451" s="8"/>
      <c r="AH9451" s="9"/>
      <c r="AI9451" s="8"/>
      <c r="AJ9451" s="8"/>
      <c r="AK9451" s="9"/>
    </row>
    <row r="9452" spans="32:37" x14ac:dyDescent="0.3">
      <c r="AF9452" s="8"/>
      <c r="AG9452" s="8"/>
      <c r="AH9452" s="9"/>
      <c r="AI9452" s="8"/>
      <c r="AJ9452" s="8"/>
      <c r="AK9452" s="9"/>
    </row>
    <row r="9453" spans="32:37" x14ac:dyDescent="0.3">
      <c r="AF9453" s="8"/>
      <c r="AG9453" s="8"/>
      <c r="AH9453" s="9"/>
      <c r="AI9453" s="8"/>
      <c r="AJ9453" s="8"/>
      <c r="AK9453" s="9"/>
    </row>
    <row r="9454" spans="32:37" x14ac:dyDescent="0.3">
      <c r="AF9454" s="8"/>
      <c r="AG9454" s="8"/>
      <c r="AH9454" s="9"/>
      <c r="AI9454" s="8"/>
      <c r="AJ9454" s="8"/>
      <c r="AK9454" s="9"/>
    </row>
    <row r="9455" spans="32:37" x14ac:dyDescent="0.3">
      <c r="AF9455" s="8"/>
      <c r="AG9455" s="8"/>
      <c r="AH9455" s="9"/>
      <c r="AI9455" s="8"/>
      <c r="AJ9455" s="8"/>
      <c r="AK9455" s="9"/>
    </row>
    <row r="9456" spans="32:37" x14ac:dyDescent="0.3">
      <c r="AF9456" s="8"/>
      <c r="AG9456" s="8"/>
      <c r="AH9456" s="9"/>
      <c r="AI9456" s="8"/>
      <c r="AJ9456" s="8"/>
      <c r="AK9456" s="9"/>
    </row>
    <row r="9457" spans="32:37" x14ac:dyDescent="0.3">
      <c r="AF9457" s="8"/>
      <c r="AG9457" s="8"/>
      <c r="AH9457" s="9"/>
      <c r="AI9457" s="8"/>
      <c r="AJ9457" s="8"/>
      <c r="AK9457" s="9"/>
    </row>
    <row r="9458" spans="32:37" x14ac:dyDescent="0.3">
      <c r="AF9458" s="8"/>
      <c r="AG9458" s="8"/>
      <c r="AH9458" s="9"/>
      <c r="AI9458" s="8"/>
      <c r="AJ9458" s="8"/>
      <c r="AK9458" s="9"/>
    </row>
    <row r="9459" spans="32:37" x14ac:dyDescent="0.3">
      <c r="AF9459" s="8"/>
      <c r="AG9459" s="8"/>
      <c r="AH9459" s="9"/>
      <c r="AI9459" s="8"/>
      <c r="AJ9459" s="8"/>
      <c r="AK9459" s="9"/>
    </row>
    <row r="9460" spans="32:37" x14ac:dyDescent="0.3">
      <c r="AF9460" s="8"/>
      <c r="AG9460" s="8"/>
      <c r="AH9460" s="9"/>
      <c r="AI9460" s="8"/>
      <c r="AJ9460" s="8"/>
      <c r="AK9460" s="9"/>
    </row>
    <row r="9461" spans="32:37" x14ac:dyDescent="0.3">
      <c r="AF9461" s="8"/>
      <c r="AG9461" s="8"/>
      <c r="AH9461" s="9"/>
      <c r="AI9461" s="8"/>
      <c r="AJ9461" s="8"/>
      <c r="AK9461" s="9"/>
    </row>
    <row r="9462" spans="32:37" x14ac:dyDescent="0.3">
      <c r="AF9462" s="8"/>
      <c r="AG9462" s="8"/>
      <c r="AH9462" s="9"/>
      <c r="AI9462" s="8"/>
      <c r="AJ9462" s="8"/>
      <c r="AK9462" s="9"/>
    </row>
    <row r="9463" spans="32:37" x14ac:dyDescent="0.3">
      <c r="AF9463" s="8"/>
      <c r="AG9463" s="8"/>
      <c r="AH9463" s="9"/>
      <c r="AI9463" s="8"/>
      <c r="AJ9463" s="8"/>
      <c r="AK9463" s="9"/>
    </row>
    <row r="9464" spans="32:37" x14ac:dyDescent="0.3">
      <c r="AF9464" s="8"/>
      <c r="AG9464" s="8"/>
      <c r="AH9464" s="9"/>
      <c r="AI9464" s="8"/>
      <c r="AJ9464" s="8"/>
      <c r="AK9464" s="9"/>
    </row>
    <row r="9465" spans="32:37" x14ac:dyDescent="0.3">
      <c r="AF9465" s="8"/>
      <c r="AG9465" s="8"/>
      <c r="AH9465" s="9"/>
      <c r="AI9465" s="8"/>
      <c r="AJ9465" s="8"/>
      <c r="AK9465" s="9"/>
    </row>
    <row r="9466" spans="32:37" x14ac:dyDescent="0.3">
      <c r="AF9466" s="8"/>
      <c r="AG9466" s="8"/>
      <c r="AH9466" s="9"/>
      <c r="AI9466" s="8"/>
      <c r="AJ9466" s="8"/>
      <c r="AK9466" s="9"/>
    </row>
    <row r="9467" spans="32:37" x14ac:dyDescent="0.3">
      <c r="AF9467" s="8"/>
      <c r="AG9467" s="8"/>
      <c r="AH9467" s="9"/>
      <c r="AI9467" s="8"/>
      <c r="AJ9467" s="8"/>
      <c r="AK9467" s="9"/>
    </row>
    <row r="9468" spans="32:37" x14ac:dyDescent="0.3">
      <c r="AF9468" s="8"/>
      <c r="AG9468" s="8"/>
      <c r="AH9468" s="9"/>
      <c r="AI9468" s="8"/>
      <c r="AJ9468" s="8"/>
      <c r="AK9468" s="9"/>
    </row>
    <row r="9469" spans="32:37" x14ac:dyDescent="0.3">
      <c r="AF9469" s="8"/>
      <c r="AG9469" s="8"/>
      <c r="AH9469" s="9"/>
      <c r="AI9469" s="8"/>
      <c r="AJ9469" s="8"/>
      <c r="AK9469" s="9"/>
    </row>
    <row r="9470" spans="32:37" x14ac:dyDescent="0.3">
      <c r="AF9470" s="8"/>
      <c r="AG9470" s="8"/>
      <c r="AH9470" s="9"/>
      <c r="AI9470" s="8"/>
      <c r="AJ9470" s="8"/>
      <c r="AK9470" s="9"/>
    </row>
    <row r="9471" spans="32:37" x14ac:dyDescent="0.3">
      <c r="AF9471" s="8"/>
      <c r="AG9471" s="8"/>
      <c r="AH9471" s="9"/>
      <c r="AI9471" s="8"/>
      <c r="AJ9471" s="8"/>
      <c r="AK9471" s="9"/>
    </row>
    <row r="9472" spans="32:37" x14ac:dyDescent="0.3">
      <c r="AF9472" s="8"/>
      <c r="AG9472" s="8"/>
      <c r="AH9472" s="9"/>
      <c r="AI9472" s="8"/>
      <c r="AJ9472" s="8"/>
      <c r="AK9472" s="9"/>
    </row>
    <row r="9473" spans="32:37" x14ac:dyDescent="0.3">
      <c r="AF9473" s="8"/>
      <c r="AG9473" s="8"/>
      <c r="AH9473" s="9"/>
      <c r="AI9473" s="8"/>
      <c r="AJ9473" s="8"/>
      <c r="AK9473" s="9"/>
    </row>
    <row r="9474" spans="32:37" x14ac:dyDescent="0.3">
      <c r="AF9474" s="8"/>
      <c r="AG9474" s="8"/>
      <c r="AH9474" s="9"/>
      <c r="AI9474" s="8"/>
      <c r="AJ9474" s="8"/>
      <c r="AK9474" s="9"/>
    </row>
    <row r="9475" spans="32:37" x14ac:dyDescent="0.3">
      <c r="AF9475" s="8"/>
      <c r="AG9475" s="8"/>
      <c r="AH9475" s="9"/>
      <c r="AI9475" s="8"/>
      <c r="AJ9475" s="8"/>
      <c r="AK9475" s="9"/>
    </row>
    <row r="9476" spans="32:37" x14ac:dyDescent="0.3">
      <c r="AF9476" s="8"/>
      <c r="AG9476" s="8"/>
      <c r="AH9476" s="9"/>
      <c r="AI9476" s="8"/>
      <c r="AJ9476" s="8"/>
      <c r="AK9476" s="9"/>
    </row>
    <row r="9477" spans="32:37" x14ac:dyDescent="0.3">
      <c r="AF9477" s="8"/>
      <c r="AG9477" s="8"/>
      <c r="AH9477" s="9"/>
      <c r="AI9477" s="8"/>
      <c r="AJ9477" s="8"/>
      <c r="AK9477" s="9"/>
    </row>
    <row r="9478" spans="32:37" x14ac:dyDescent="0.3">
      <c r="AF9478" s="8"/>
      <c r="AG9478" s="8"/>
      <c r="AH9478" s="9"/>
      <c r="AI9478" s="8"/>
      <c r="AJ9478" s="8"/>
      <c r="AK9478" s="9"/>
    </row>
    <row r="9479" spans="32:37" x14ac:dyDescent="0.3">
      <c r="AF9479" s="8"/>
      <c r="AG9479" s="8"/>
      <c r="AH9479" s="9"/>
      <c r="AI9479" s="8"/>
      <c r="AJ9479" s="8"/>
      <c r="AK9479" s="9"/>
    </row>
    <row r="9480" spans="32:37" x14ac:dyDescent="0.3">
      <c r="AF9480" s="8"/>
      <c r="AG9480" s="8"/>
      <c r="AH9480" s="9"/>
      <c r="AI9480" s="8"/>
      <c r="AJ9480" s="8"/>
      <c r="AK9480" s="9"/>
    </row>
    <row r="9481" spans="32:37" x14ac:dyDescent="0.3">
      <c r="AF9481" s="8"/>
      <c r="AG9481" s="8"/>
      <c r="AH9481" s="9"/>
      <c r="AI9481" s="8"/>
      <c r="AJ9481" s="8"/>
      <c r="AK9481" s="9"/>
    </row>
    <row r="9482" spans="32:37" x14ac:dyDescent="0.3">
      <c r="AF9482" s="8"/>
      <c r="AG9482" s="8"/>
      <c r="AH9482" s="9"/>
      <c r="AI9482" s="8"/>
      <c r="AJ9482" s="8"/>
      <c r="AK9482" s="9"/>
    </row>
    <row r="9483" spans="32:37" x14ac:dyDescent="0.3">
      <c r="AF9483" s="8"/>
      <c r="AG9483" s="8"/>
      <c r="AH9483" s="9"/>
      <c r="AI9483" s="8"/>
      <c r="AJ9483" s="8"/>
      <c r="AK9483" s="9"/>
    </row>
    <row r="9484" spans="32:37" x14ac:dyDescent="0.3">
      <c r="AF9484" s="8"/>
      <c r="AG9484" s="8"/>
      <c r="AH9484" s="9"/>
      <c r="AI9484" s="8"/>
      <c r="AJ9484" s="8"/>
      <c r="AK9484" s="9"/>
    </row>
    <row r="9485" spans="32:37" x14ac:dyDescent="0.3">
      <c r="AF9485" s="8"/>
      <c r="AG9485" s="8"/>
      <c r="AH9485" s="9"/>
      <c r="AI9485" s="8"/>
      <c r="AJ9485" s="8"/>
      <c r="AK9485" s="9"/>
    </row>
    <row r="9486" spans="32:37" x14ac:dyDescent="0.3">
      <c r="AF9486" s="8"/>
      <c r="AG9486" s="8"/>
      <c r="AH9486" s="9"/>
      <c r="AI9486" s="8"/>
      <c r="AJ9486" s="8"/>
      <c r="AK9486" s="9"/>
    </row>
    <row r="9487" spans="32:37" x14ac:dyDescent="0.3">
      <c r="AF9487" s="8"/>
      <c r="AG9487" s="8"/>
      <c r="AH9487" s="9"/>
      <c r="AI9487" s="8"/>
      <c r="AJ9487" s="8"/>
      <c r="AK9487" s="9"/>
    </row>
    <row r="9488" spans="32:37" x14ac:dyDescent="0.3">
      <c r="AF9488" s="8"/>
      <c r="AG9488" s="8"/>
      <c r="AH9488" s="9"/>
      <c r="AI9488" s="8"/>
      <c r="AJ9488" s="8"/>
      <c r="AK9488" s="9"/>
    </row>
    <row r="9489" spans="32:37" x14ac:dyDescent="0.3">
      <c r="AF9489" s="8"/>
      <c r="AG9489" s="8"/>
      <c r="AH9489" s="9"/>
      <c r="AI9489" s="8"/>
      <c r="AJ9489" s="8"/>
      <c r="AK9489" s="9"/>
    </row>
    <row r="9490" spans="32:37" x14ac:dyDescent="0.3">
      <c r="AF9490" s="8"/>
      <c r="AG9490" s="8"/>
      <c r="AH9490" s="9"/>
      <c r="AI9490" s="8"/>
      <c r="AJ9490" s="8"/>
      <c r="AK9490" s="9"/>
    </row>
    <row r="9491" spans="32:37" x14ac:dyDescent="0.3">
      <c r="AF9491" s="8"/>
      <c r="AG9491" s="8"/>
      <c r="AH9491" s="9"/>
      <c r="AI9491" s="8"/>
      <c r="AJ9491" s="8"/>
      <c r="AK9491" s="9"/>
    </row>
    <row r="9492" spans="32:37" x14ac:dyDescent="0.3">
      <c r="AF9492" s="8"/>
      <c r="AG9492" s="8"/>
      <c r="AH9492" s="9"/>
      <c r="AI9492" s="8"/>
      <c r="AJ9492" s="8"/>
      <c r="AK9492" s="9"/>
    </row>
    <row r="9493" spans="32:37" x14ac:dyDescent="0.3">
      <c r="AF9493" s="8"/>
      <c r="AG9493" s="8"/>
      <c r="AH9493" s="9"/>
      <c r="AI9493" s="8"/>
      <c r="AJ9493" s="8"/>
      <c r="AK9493" s="9"/>
    </row>
    <row r="9494" spans="32:37" x14ac:dyDescent="0.3">
      <c r="AF9494" s="8"/>
      <c r="AG9494" s="8"/>
      <c r="AH9494" s="9"/>
      <c r="AI9494" s="8"/>
      <c r="AJ9494" s="8"/>
      <c r="AK9494" s="9"/>
    </row>
    <row r="9495" spans="32:37" x14ac:dyDescent="0.3">
      <c r="AF9495" s="8"/>
      <c r="AG9495" s="8"/>
      <c r="AH9495" s="9"/>
      <c r="AI9495" s="8"/>
      <c r="AJ9495" s="8"/>
      <c r="AK9495" s="9"/>
    </row>
    <row r="9496" spans="32:37" x14ac:dyDescent="0.3">
      <c r="AF9496" s="8"/>
      <c r="AG9496" s="8"/>
      <c r="AH9496" s="9"/>
      <c r="AI9496" s="8"/>
      <c r="AJ9496" s="8"/>
      <c r="AK9496" s="9"/>
    </row>
    <row r="9497" spans="32:37" x14ac:dyDescent="0.3">
      <c r="AF9497" s="8"/>
      <c r="AG9497" s="8"/>
      <c r="AH9497" s="9"/>
      <c r="AI9497" s="8"/>
      <c r="AJ9497" s="8"/>
      <c r="AK9497" s="9"/>
    </row>
    <row r="9498" spans="32:37" x14ac:dyDescent="0.3">
      <c r="AF9498" s="8"/>
      <c r="AG9498" s="8"/>
      <c r="AH9498" s="9"/>
      <c r="AI9498" s="8"/>
      <c r="AJ9498" s="8"/>
      <c r="AK9498" s="9"/>
    </row>
    <row r="9499" spans="32:37" x14ac:dyDescent="0.3">
      <c r="AF9499" s="8"/>
      <c r="AG9499" s="8"/>
      <c r="AH9499" s="9"/>
      <c r="AI9499" s="8"/>
      <c r="AJ9499" s="8"/>
      <c r="AK9499" s="9"/>
    </row>
    <row r="9500" spans="32:37" x14ac:dyDescent="0.3">
      <c r="AF9500" s="8"/>
      <c r="AG9500" s="8"/>
      <c r="AH9500" s="9"/>
      <c r="AI9500" s="8"/>
      <c r="AJ9500" s="8"/>
      <c r="AK9500" s="9"/>
    </row>
    <row r="9501" spans="32:37" x14ac:dyDescent="0.3">
      <c r="AF9501" s="8"/>
      <c r="AG9501" s="8"/>
      <c r="AH9501" s="9"/>
      <c r="AI9501" s="8"/>
      <c r="AJ9501" s="8"/>
      <c r="AK9501" s="9"/>
    </row>
    <row r="9502" spans="32:37" x14ac:dyDescent="0.3">
      <c r="AF9502" s="8"/>
      <c r="AG9502" s="8"/>
      <c r="AH9502" s="9"/>
      <c r="AI9502" s="8"/>
      <c r="AJ9502" s="8"/>
      <c r="AK9502" s="9"/>
    </row>
    <row r="9503" spans="32:37" x14ac:dyDescent="0.3">
      <c r="AF9503" s="8"/>
      <c r="AG9503" s="8"/>
      <c r="AH9503" s="9"/>
      <c r="AI9503" s="8"/>
      <c r="AJ9503" s="8"/>
      <c r="AK9503" s="9"/>
    </row>
    <row r="9504" spans="32:37" x14ac:dyDescent="0.3">
      <c r="AF9504" s="8"/>
      <c r="AG9504" s="8"/>
      <c r="AH9504" s="9"/>
      <c r="AI9504" s="8"/>
      <c r="AJ9504" s="8"/>
      <c r="AK9504" s="9"/>
    </row>
    <row r="9505" spans="32:37" x14ac:dyDescent="0.3">
      <c r="AF9505" s="8"/>
      <c r="AG9505" s="8"/>
      <c r="AH9505" s="9"/>
      <c r="AI9505" s="8"/>
      <c r="AJ9505" s="8"/>
      <c r="AK9505" s="9"/>
    </row>
    <row r="9506" spans="32:37" x14ac:dyDescent="0.3">
      <c r="AF9506" s="8"/>
      <c r="AG9506" s="8"/>
      <c r="AH9506" s="9"/>
      <c r="AI9506" s="8"/>
      <c r="AJ9506" s="8"/>
      <c r="AK9506" s="9"/>
    </row>
    <row r="9507" spans="32:37" x14ac:dyDescent="0.3">
      <c r="AF9507" s="8"/>
      <c r="AG9507" s="8"/>
      <c r="AH9507" s="9"/>
      <c r="AI9507" s="8"/>
      <c r="AJ9507" s="8"/>
      <c r="AK9507" s="9"/>
    </row>
    <row r="9508" spans="32:37" x14ac:dyDescent="0.3">
      <c r="AF9508" s="8"/>
      <c r="AG9508" s="8"/>
      <c r="AH9508" s="9"/>
      <c r="AI9508" s="8"/>
      <c r="AJ9508" s="8"/>
      <c r="AK9508" s="9"/>
    </row>
    <row r="9509" spans="32:37" x14ac:dyDescent="0.3">
      <c r="AF9509" s="8"/>
      <c r="AG9509" s="8"/>
      <c r="AH9509" s="9"/>
      <c r="AI9509" s="8"/>
      <c r="AJ9509" s="8"/>
      <c r="AK9509" s="9"/>
    </row>
    <row r="9510" spans="32:37" x14ac:dyDescent="0.3">
      <c r="AF9510" s="8"/>
      <c r="AG9510" s="8"/>
      <c r="AH9510" s="9"/>
      <c r="AI9510" s="8"/>
      <c r="AJ9510" s="8"/>
      <c r="AK9510" s="9"/>
    </row>
    <row r="9511" spans="32:37" x14ac:dyDescent="0.3">
      <c r="AF9511" s="8"/>
      <c r="AG9511" s="8"/>
      <c r="AH9511" s="9"/>
      <c r="AI9511" s="8"/>
      <c r="AJ9511" s="8"/>
      <c r="AK9511" s="9"/>
    </row>
    <row r="9512" spans="32:37" x14ac:dyDescent="0.3">
      <c r="AF9512" s="8"/>
      <c r="AG9512" s="8"/>
      <c r="AH9512" s="9"/>
      <c r="AI9512" s="8"/>
      <c r="AJ9512" s="8"/>
      <c r="AK9512" s="9"/>
    </row>
    <row r="9513" spans="32:37" x14ac:dyDescent="0.3">
      <c r="AF9513" s="8"/>
      <c r="AG9513" s="8"/>
      <c r="AH9513" s="9"/>
      <c r="AI9513" s="8"/>
      <c r="AJ9513" s="8"/>
      <c r="AK9513" s="9"/>
    </row>
    <row r="9514" spans="32:37" x14ac:dyDescent="0.3">
      <c r="AF9514" s="8"/>
      <c r="AG9514" s="8"/>
      <c r="AH9514" s="9"/>
      <c r="AI9514" s="8"/>
      <c r="AJ9514" s="8"/>
      <c r="AK9514" s="9"/>
    </row>
    <row r="9515" spans="32:37" x14ac:dyDescent="0.3">
      <c r="AF9515" s="8"/>
      <c r="AG9515" s="8"/>
      <c r="AH9515" s="9"/>
      <c r="AI9515" s="8"/>
      <c r="AJ9515" s="8"/>
      <c r="AK9515" s="9"/>
    </row>
    <row r="9516" spans="32:37" x14ac:dyDescent="0.3">
      <c r="AF9516" s="8"/>
      <c r="AG9516" s="8"/>
      <c r="AH9516" s="9"/>
      <c r="AI9516" s="8"/>
      <c r="AJ9516" s="8"/>
      <c r="AK9516" s="9"/>
    </row>
    <row r="9517" spans="32:37" x14ac:dyDescent="0.3">
      <c r="AF9517" s="8"/>
      <c r="AG9517" s="8"/>
      <c r="AH9517" s="9"/>
      <c r="AI9517" s="8"/>
      <c r="AJ9517" s="8"/>
      <c r="AK9517" s="9"/>
    </row>
    <row r="9518" spans="32:37" x14ac:dyDescent="0.3">
      <c r="AF9518" s="8"/>
      <c r="AG9518" s="8"/>
      <c r="AH9518" s="9"/>
      <c r="AI9518" s="8"/>
      <c r="AJ9518" s="8"/>
      <c r="AK9518" s="9"/>
    </row>
    <row r="9519" spans="32:37" x14ac:dyDescent="0.3">
      <c r="AF9519" s="8"/>
      <c r="AG9519" s="8"/>
      <c r="AH9519" s="9"/>
      <c r="AI9519" s="8"/>
      <c r="AJ9519" s="8"/>
      <c r="AK9519" s="9"/>
    </row>
    <row r="9520" spans="32:37" x14ac:dyDescent="0.3">
      <c r="AF9520" s="8"/>
      <c r="AG9520" s="8"/>
      <c r="AH9520" s="9"/>
      <c r="AI9520" s="8"/>
      <c r="AJ9520" s="8"/>
      <c r="AK9520" s="9"/>
    </row>
    <row r="9521" spans="32:37" x14ac:dyDescent="0.3">
      <c r="AF9521" s="8"/>
      <c r="AG9521" s="8"/>
      <c r="AH9521" s="9"/>
      <c r="AI9521" s="8"/>
      <c r="AJ9521" s="8"/>
      <c r="AK9521" s="9"/>
    </row>
    <row r="9522" spans="32:37" x14ac:dyDescent="0.3">
      <c r="AF9522" s="8"/>
      <c r="AG9522" s="8"/>
      <c r="AH9522" s="9"/>
      <c r="AI9522" s="8"/>
      <c r="AJ9522" s="8"/>
      <c r="AK9522" s="9"/>
    </row>
    <row r="9523" spans="32:37" x14ac:dyDescent="0.3">
      <c r="AF9523" s="8"/>
      <c r="AG9523" s="8"/>
      <c r="AH9523" s="9"/>
      <c r="AI9523" s="8"/>
      <c r="AJ9523" s="8"/>
      <c r="AK9523" s="9"/>
    </row>
    <row r="9524" spans="32:37" x14ac:dyDescent="0.3">
      <c r="AF9524" s="8"/>
      <c r="AG9524" s="8"/>
      <c r="AH9524" s="9"/>
      <c r="AI9524" s="8"/>
      <c r="AJ9524" s="8"/>
      <c r="AK9524" s="9"/>
    </row>
    <row r="9525" spans="32:37" x14ac:dyDescent="0.3">
      <c r="AF9525" s="8"/>
      <c r="AG9525" s="8"/>
      <c r="AH9525" s="9"/>
      <c r="AI9525" s="8"/>
      <c r="AJ9525" s="8"/>
      <c r="AK9525" s="9"/>
    </row>
    <row r="9526" spans="32:37" x14ac:dyDescent="0.3">
      <c r="AF9526" s="8"/>
      <c r="AG9526" s="8"/>
      <c r="AH9526" s="9"/>
      <c r="AI9526" s="8"/>
      <c r="AJ9526" s="8"/>
      <c r="AK9526" s="9"/>
    </row>
    <row r="9527" spans="32:37" x14ac:dyDescent="0.3">
      <c r="AF9527" s="8"/>
      <c r="AG9527" s="8"/>
      <c r="AH9527" s="9"/>
      <c r="AI9527" s="8"/>
      <c r="AJ9527" s="8"/>
      <c r="AK9527" s="9"/>
    </row>
    <row r="9528" spans="32:37" x14ac:dyDescent="0.3">
      <c r="AF9528" s="8"/>
      <c r="AG9528" s="8"/>
      <c r="AH9528" s="9"/>
      <c r="AI9528" s="8"/>
      <c r="AJ9528" s="8"/>
      <c r="AK9528" s="9"/>
    </row>
    <row r="9529" spans="32:37" x14ac:dyDescent="0.3">
      <c r="AF9529" s="8"/>
      <c r="AG9529" s="8"/>
      <c r="AH9529" s="9"/>
      <c r="AI9529" s="8"/>
      <c r="AJ9529" s="8"/>
      <c r="AK9529" s="9"/>
    </row>
    <row r="9530" spans="32:37" x14ac:dyDescent="0.3">
      <c r="AF9530" s="8"/>
      <c r="AG9530" s="8"/>
      <c r="AH9530" s="9"/>
      <c r="AI9530" s="8"/>
      <c r="AJ9530" s="8"/>
      <c r="AK9530" s="9"/>
    </row>
    <row r="9531" spans="32:37" x14ac:dyDescent="0.3">
      <c r="AF9531" s="8"/>
      <c r="AG9531" s="8"/>
      <c r="AH9531" s="9"/>
      <c r="AI9531" s="8"/>
      <c r="AJ9531" s="8"/>
      <c r="AK9531" s="9"/>
    </row>
    <row r="9532" spans="32:37" x14ac:dyDescent="0.3">
      <c r="AF9532" s="8"/>
      <c r="AG9532" s="8"/>
      <c r="AH9532" s="9"/>
      <c r="AI9532" s="8"/>
      <c r="AJ9532" s="8"/>
      <c r="AK9532" s="9"/>
    </row>
    <row r="9533" spans="32:37" x14ac:dyDescent="0.3">
      <c r="AF9533" s="8"/>
      <c r="AG9533" s="8"/>
      <c r="AH9533" s="9"/>
      <c r="AI9533" s="8"/>
      <c r="AJ9533" s="8"/>
      <c r="AK9533" s="9"/>
    </row>
    <row r="9534" spans="32:37" x14ac:dyDescent="0.3">
      <c r="AF9534" s="8"/>
      <c r="AG9534" s="8"/>
      <c r="AH9534" s="9"/>
      <c r="AI9534" s="8"/>
      <c r="AJ9534" s="8"/>
      <c r="AK9534" s="9"/>
    </row>
    <row r="9535" spans="32:37" x14ac:dyDescent="0.3">
      <c r="AF9535" s="8"/>
      <c r="AG9535" s="8"/>
      <c r="AH9535" s="9"/>
      <c r="AI9535" s="8"/>
      <c r="AJ9535" s="8"/>
      <c r="AK9535" s="9"/>
    </row>
    <row r="9536" spans="32:37" x14ac:dyDescent="0.3">
      <c r="AF9536" s="8"/>
      <c r="AG9536" s="8"/>
      <c r="AH9536" s="9"/>
      <c r="AI9536" s="8"/>
      <c r="AJ9536" s="8"/>
      <c r="AK9536" s="9"/>
    </row>
    <row r="9537" spans="32:37" x14ac:dyDescent="0.3">
      <c r="AF9537" s="8"/>
      <c r="AG9537" s="8"/>
      <c r="AH9537" s="9"/>
      <c r="AI9537" s="8"/>
      <c r="AJ9537" s="8"/>
      <c r="AK9537" s="9"/>
    </row>
    <row r="9538" spans="32:37" x14ac:dyDescent="0.3">
      <c r="AF9538" s="8"/>
      <c r="AG9538" s="8"/>
      <c r="AH9538" s="9"/>
      <c r="AI9538" s="8"/>
      <c r="AJ9538" s="8"/>
      <c r="AK9538" s="9"/>
    </row>
    <row r="9539" spans="32:37" x14ac:dyDescent="0.3">
      <c r="AF9539" s="8"/>
      <c r="AG9539" s="8"/>
      <c r="AH9539" s="9"/>
      <c r="AI9539" s="8"/>
      <c r="AJ9539" s="8"/>
      <c r="AK9539" s="9"/>
    </row>
    <row r="9540" spans="32:37" x14ac:dyDescent="0.3">
      <c r="AF9540" s="8"/>
      <c r="AG9540" s="8"/>
      <c r="AH9540" s="9"/>
      <c r="AI9540" s="8"/>
      <c r="AJ9540" s="8"/>
      <c r="AK9540" s="9"/>
    </row>
    <row r="9541" spans="32:37" x14ac:dyDescent="0.3">
      <c r="AF9541" s="8"/>
      <c r="AG9541" s="8"/>
      <c r="AH9541" s="9"/>
      <c r="AI9541" s="8"/>
      <c r="AJ9541" s="8"/>
      <c r="AK9541" s="9"/>
    </row>
    <row r="9542" spans="32:37" x14ac:dyDescent="0.3">
      <c r="AF9542" s="8"/>
      <c r="AG9542" s="8"/>
      <c r="AH9542" s="9"/>
      <c r="AI9542" s="8"/>
      <c r="AJ9542" s="8"/>
      <c r="AK9542" s="9"/>
    </row>
    <row r="9543" spans="32:37" x14ac:dyDescent="0.3">
      <c r="AF9543" s="8"/>
      <c r="AG9543" s="8"/>
      <c r="AH9543" s="9"/>
      <c r="AI9543" s="8"/>
      <c r="AJ9543" s="8"/>
      <c r="AK9543" s="9"/>
    </row>
    <row r="9544" spans="32:37" x14ac:dyDescent="0.3">
      <c r="AF9544" s="8"/>
      <c r="AG9544" s="8"/>
      <c r="AH9544" s="9"/>
      <c r="AI9544" s="8"/>
      <c r="AJ9544" s="8"/>
      <c r="AK9544" s="9"/>
    </row>
    <row r="9545" spans="32:37" x14ac:dyDescent="0.3">
      <c r="AF9545" s="8"/>
      <c r="AG9545" s="8"/>
      <c r="AH9545" s="9"/>
      <c r="AI9545" s="8"/>
      <c r="AJ9545" s="8"/>
      <c r="AK9545" s="9"/>
    </row>
    <row r="9546" spans="32:37" x14ac:dyDescent="0.3">
      <c r="AF9546" s="8"/>
      <c r="AG9546" s="8"/>
      <c r="AH9546" s="9"/>
      <c r="AI9546" s="8"/>
      <c r="AJ9546" s="8"/>
      <c r="AK9546" s="9"/>
    </row>
    <row r="9547" spans="32:37" x14ac:dyDescent="0.3">
      <c r="AF9547" s="8"/>
      <c r="AG9547" s="8"/>
      <c r="AH9547" s="9"/>
      <c r="AI9547" s="8"/>
      <c r="AJ9547" s="8"/>
      <c r="AK9547" s="9"/>
    </row>
    <row r="9548" spans="32:37" x14ac:dyDescent="0.3">
      <c r="AF9548" s="8"/>
      <c r="AG9548" s="8"/>
      <c r="AH9548" s="9"/>
      <c r="AI9548" s="8"/>
      <c r="AJ9548" s="8"/>
      <c r="AK9548" s="9"/>
    </row>
    <row r="9549" spans="32:37" x14ac:dyDescent="0.3">
      <c r="AF9549" s="8"/>
      <c r="AG9549" s="8"/>
      <c r="AH9549" s="9"/>
      <c r="AI9549" s="8"/>
      <c r="AJ9549" s="8"/>
      <c r="AK9549" s="9"/>
    </row>
    <row r="9550" spans="32:37" x14ac:dyDescent="0.3">
      <c r="AF9550" s="8"/>
      <c r="AG9550" s="8"/>
      <c r="AH9550" s="9"/>
      <c r="AI9550" s="8"/>
      <c r="AJ9550" s="8"/>
      <c r="AK9550" s="9"/>
    </row>
    <row r="9551" spans="32:37" x14ac:dyDescent="0.3">
      <c r="AF9551" s="8"/>
      <c r="AG9551" s="8"/>
      <c r="AH9551" s="9"/>
      <c r="AI9551" s="8"/>
      <c r="AJ9551" s="8"/>
      <c r="AK9551" s="9"/>
    </row>
    <row r="9552" spans="32:37" x14ac:dyDescent="0.3">
      <c r="AF9552" s="8"/>
      <c r="AG9552" s="8"/>
      <c r="AH9552" s="9"/>
      <c r="AI9552" s="8"/>
      <c r="AJ9552" s="8"/>
      <c r="AK9552" s="9"/>
    </row>
    <row r="9553" spans="32:37" x14ac:dyDescent="0.3">
      <c r="AF9553" s="8"/>
      <c r="AG9553" s="8"/>
      <c r="AH9553" s="9"/>
      <c r="AI9553" s="8"/>
      <c r="AJ9553" s="8"/>
      <c r="AK9553" s="9"/>
    </row>
    <row r="9554" spans="32:37" x14ac:dyDescent="0.3">
      <c r="AF9554" s="8"/>
      <c r="AG9554" s="8"/>
      <c r="AH9554" s="9"/>
      <c r="AI9554" s="8"/>
      <c r="AJ9554" s="8"/>
      <c r="AK9554" s="9"/>
    </row>
    <row r="9555" spans="32:37" x14ac:dyDescent="0.3">
      <c r="AF9555" s="8"/>
      <c r="AG9555" s="8"/>
      <c r="AH9555" s="9"/>
      <c r="AI9555" s="8"/>
      <c r="AJ9555" s="8"/>
      <c r="AK9555" s="9"/>
    </row>
    <row r="9556" spans="32:37" x14ac:dyDescent="0.3">
      <c r="AF9556" s="8"/>
      <c r="AG9556" s="8"/>
      <c r="AH9556" s="9"/>
      <c r="AI9556" s="8"/>
      <c r="AJ9556" s="8"/>
      <c r="AK9556" s="9"/>
    </row>
    <row r="9557" spans="32:37" x14ac:dyDescent="0.3">
      <c r="AF9557" s="8"/>
      <c r="AG9557" s="8"/>
      <c r="AH9557" s="9"/>
      <c r="AI9557" s="8"/>
      <c r="AJ9557" s="8"/>
      <c r="AK9557" s="9"/>
    </row>
    <row r="9558" spans="32:37" x14ac:dyDescent="0.3">
      <c r="AF9558" s="8"/>
      <c r="AG9558" s="8"/>
      <c r="AH9558" s="9"/>
      <c r="AI9558" s="8"/>
      <c r="AJ9558" s="8"/>
      <c r="AK9558" s="9"/>
    </row>
    <row r="9559" spans="32:37" x14ac:dyDescent="0.3">
      <c r="AF9559" s="8"/>
      <c r="AG9559" s="8"/>
      <c r="AH9559" s="9"/>
      <c r="AI9559" s="8"/>
      <c r="AJ9559" s="8"/>
      <c r="AK9559" s="9"/>
    </row>
    <row r="9560" spans="32:37" x14ac:dyDescent="0.3">
      <c r="AF9560" s="8"/>
      <c r="AG9560" s="8"/>
      <c r="AH9560" s="9"/>
      <c r="AI9560" s="8"/>
      <c r="AJ9560" s="8"/>
      <c r="AK9560" s="9"/>
    </row>
    <row r="9561" spans="32:37" x14ac:dyDescent="0.3">
      <c r="AF9561" s="8"/>
      <c r="AG9561" s="8"/>
      <c r="AH9561" s="9"/>
      <c r="AI9561" s="8"/>
      <c r="AJ9561" s="8"/>
      <c r="AK9561" s="9"/>
    </row>
    <row r="9562" spans="32:37" x14ac:dyDescent="0.3">
      <c r="AF9562" s="8"/>
      <c r="AG9562" s="8"/>
      <c r="AH9562" s="9"/>
      <c r="AI9562" s="8"/>
      <c r="AJ9562" s="8"/>
      <c r="AK9562" s="9"/>
    </row>
    <row r="9563" spans="32:37" x14ac:dyDescent="0.3">
      <c r="AF9563" s="8"/>
      <c r="AG9563" s="8"/>
      <c r="AH9563" s="9"/>
      <c r="AI9563" s="8"/>
      <c r="AJ9563" s="8"/>
      <c r="AK9563" s="9"/>
    </row>
    <row r="9564" spans="32:37" x14ac:dyDescent="0.3">
      <c r="AF9564" s="8"/>
      <c r="AG9564" s="8"/>
      <c r="AH9564" s="9"/>
      <c r="AI9564" s="8"/>
      <c r="AJ9564" s="8"/>
      <c r="AK9564" s="9"/>
    </row>
    <row r="9565" spans="32:37" x14ac:dyDescent="0.3">
      <c r="AF9565" s="8"/>
      <c r="AG9565" s="8"/>
      <c r="AH9565" s="9"/>
      <c r="AI9565" s="8"/>
      <c r="AJ9565" s="8"/>
      <c r="AK9565" s="9"/>
    </row>
    <row r="9566" spans="32:37" x14ac:dyDescent="0.3">
      <c r="AF9566" s="8"/>
      <c r="AG9566" s="8"/>
      <c r="AH9566" s="9"/>
      <c r="AI9566" s="8"/>
      <c r="AJ9566" s="8"/>
      <c r="AK9566" s="9"/>
    </row>
    <row r="9567" spans="32:37" x14ac:dyDescent="0.3">
      <c r="AF9567" s="8"/>
      <c r="AG9567" s="8"/>
      <c r="AH9567" s="9"/>
      <c r="AI9567" s="8"/>
      <c r="AJ9567" s="8"/>
      <c r="AK9567" s="9"/>
    </row>
    <row r="9568" spans="32:37" x14ac:dyDescent="0.3">
      <c r="AF9568" s="8"/>
      <c r="AG9568" s="8"/>
      <c r="AH9568" s="9"/>
      <c r="AI9568" s="8"/>
      <c r="AJ9568" s="8"/>
      <c r="AK9568" s="9"/>
    </row>
    <row r="9569" spans="32:37" x14ac:dyDescent="0.3">
      <c r="AF9569" s="8"/>
      <c r="AG9569" s="8"/>
      <c r="AH9569" s="9"/>
      <c r="AI9569" s="8"/>
      <c r="AJ9569" s="8"/>
      <c r="AK9569" s="9"/>
    </row>
    <row r="9570" spans="32:37" x14ac:dyDescent="0.3">
      <c r="AF9570" s="8"/>
      <c r="AG9570" s="8"/>
      <c r="AH9570" s="9"/>
      <c r="AI9570" s="8"/>
      <c r="AJ9570" s="8"/>
      <c r="AK9570" s="9"/>
    </row>
    <row r="9571" spans="32:37" x14ac:dyDescent="0.3">
      <c r="AF9571" s="8"/>
      <c r="AG9571" s="8"/>
      <c r="AH9571" s="9"/>
      <c r="AI9571" s="8"/>
      <c r="AJ9571" s="8"/>
      <c r="AK9571" s="9"/>
    </row>
    <row r="9572" spans="32:37" x14ac:dyDescent="0.3">
      <c r="AF9572" s="8"/>
      <c r="AG9572" s="8"/>
      <c r="AH9572" s="9"/>
      <c r="AI9572" s="8"/>
      <c r="AJ9572" s="8"/>
      <c r="AK9572" s="9"/>
    </row>
    <row r="9573" spans="32:37" x14ac:dyDescent="0.3">
      <c r="AF9573" s="8"/>
      <c r="AG9573" s="8"/>
      <c r="AH9573" s="9"/>
      <c r="AI9573" s="8"/>
      <c r="AJ9573" s="8"/>
      <c r="AK9573" s="9"/>
    </row>
    <row r="9574" spans="32:37" x14ac:dyDescent="0.3">
      <c r="AF9574" s="8"/>
      <c r="AG9574" s="8"/>
      <c r="AH9574" s="9"/>
      <c r="AI9574" s="8"/>
      <c r="AJ9574" s="8"/>
      <c r="AK9574" s="9"/>
    </row>
    <row r="9575" spans="32:37" x14ac:dyDescent="0.3">
      <c r="AF9575" s="8"/>
      <c r="AG9575" s="8"/>
      <c r="AH9575" s="9"/>
      <c r="AI9575" s="8"/>
      <c r="AJ9575" s="8"/>
      <c r="AK9575" s="9"/>
    </row>
    <row r="9576" spans="32:37" x14ac:dyDescent="0.3">
      <c r="AF9576" s="8"/>
      <c r="AG9576" s="8"/>
      <c r="AH9576" s="9"/>
      <c r="AI9576" s="8"/>
      <c r="AJ9576" s="8"/>
      <c r="AK9576" s="9"/>
    </row>
    <row r="9577" spans="32:37" x14ac:dyDescent="0.3">
      <c r="AF9577" s="8"/>
      <c r="AG9577" s="8"/>
      <c r="AH9577" s="9"/>
      <c r="AI9577" s="8"/>
      <c r="AJ9577" s="8"/>
      <c r="AK9577" s="9"/>
    </row>
    <row r="9578" spans="32:37" x14ac:dyDescent="0.3">
      <c r="AF9578" s="8"/>
      <c r="AG9578" s="8"/>
      <c r="AH9578" s="9"/>
      <c r="AI9578" s="8"/>
      <c r="AJ9578" s="8"/>
      <c r="AK9578" s="9"/>
    </row>
    <row r="9579" spans="32:37" x14ac:dyDescent="0.3">
      <c r="AF9579" s="8"/>
      <c r="AG9579" s="8"/>
      <c r="AH9579" s="9"/>
      <c r="AI9579" s="8"/>
      <c r="AJ9579" s="8"/>
      <c r="AK9579" s="9"/>
    </row>
    <row r="9580" spans="32:37" x14ac:dyDescent="0.3">
      <c r="AF9580" s="8"/>
      <c r="AG9580" s="8"/>
      <c r="AH9580" s="9"/>
      <c r="AI9580" s="8"/>
      <c r="AJ9580" s="8"/>
      <c r="AK9580" s="9"/>
    </row>
    <row r="9581" spans="32:37" x14ac:dyDescent="0.3">
      <c r="AF9581" s="8"/>
      <c r="AG9581" s="8"/>
      <c r="AH9581" s="9"/>
      <c r="AI9581" s="8"/>
      <c r="AJ9581" s="8"/>
      <c r="AK9581" s="9"/>
    </row>
    <row r="9582" spans="32:37" x14ac:dyDescent="0.3">
      <c r="AF9582" s="8"/>
      <c r="AG9582" s="8"/>
      <c r="AH9582" s="9"/>
      <c r="AI9582" s="8"/>
      <c r="AJ9582" s="8"/>
      <c r="AK9582" s="9"/>
    </row>
    <row r="9583" spans="32:37" x14ac:dyDescent="0.3">
      <c r="AF9583" s="8"/>
      <c r="AG9583" s="8"/>
      <c r="AH9583" s="9"/>
      <c r="AI9583" s="8"/>
      <c r="AJ9583" s="8"/>
      <c r="AK9583" s="9"/>
    </row>
    <row r="9584" spans="32:37" x14ac:dyDescent="0.3">
      <c r="AF9584" s="8"/>
      <c r="AG9584" s="8"/>
      <c r="AH9584" s="9"/>
      <c r="AI9584" s="8"/>
      <c r="AJ9584" s="8"/>
      <c r="AK9584" s="9"/>
    </row>
    <row r="9585" spans="32:37" x14ac:dyDescent="0.3">
      <c r="AF9585" s="8"/>
      <c r="AG9585" s="8"/>
      <c r="AH9585" s="9"/>
      <c r="AI9585" s="8"/>
      <c r="AJ9585" s="8"/>
      <c r="AK9585" s="9"/>
    </row>
    <row r="9586" spans="32:37" x14ac:dyDescent="0.3">
      <c r="AF9586" s="8"/>
      <c r="AG9586" s="8"/>
      <c r="AH9586" s="9"/>
      <c r="AI9586" s="8"/>
      <c r="AJ9586" s="8"/>
      <c r="AK9586" s="9"/>
    </row>
    <row r="9587" spans="32:37" x14ac:dyDescent="0.3">
      <c r="AF9587" s="8"/>
      <c r="AG9587" s="8"/>
      <c r="AH9587" s="9"/>
      <c r="AI9587" s="8"/>
      <c r="AJ9587" s="8"/>
      <c r="AK9587" s="9"/>
    </row>
    <row r="9588" spans="32:37" x14ac:dyDescent="0.3">
      <c r="AF9588" s="8"/>
      <c r="AG9588" s="8"/>
      <c r="AH9588" s="9"/>
      <c r="AI9588" s="8"/>
      <c r="AJ9588" s="8"/>
      <c r="AK9588" s="9"/>
    </row>
    <row r="9589" spans="32:37" x14ac:dyDescent="0.3">
      <c r="AF9589" s="8"/>
      <c r="AG9589" s="8"/>
      <c r="AH9589" s="9"/>
      <c r="AI9589" s="8"/>
      <c r="AJ9589" s="8"/>
      <c r="AK9589" s="9"/>
    </row>
    <row r="9590" spans="32:37" x14ac:dyDescent="0.3">
      <c r="AF9590" s="8"/>
      <c r="AG9590" s="8"/>
      <c r="AH9590" s="9"/>
      <c r="AI9590" s="8"/>
      <c r="AJ9590" s="8"/>
      <c r="AK9590" s="9"/>
    </row>
    <row r="9591" spans="32:37" x14ac:dyDescent="0.3">
      <c r="AF9591" s="8"/>
      <c r="AG9591" s="8"/>
      <c r="AH9591" s="9"/>
      <c r="AI9591" s="8"/>
      <c r="AJ9591" s="8"/>
      <c r="AK9591" s="9"/>
    </row>
    <row r="9592" spans="32:37" x14ac:dyDescent="0.3">
      <c r="AF9592" s="8"/>
      <c r="AG9592" s="8"/>
      <c r="AH9592" s="9"/>
      <c r="AI9592" s="8"/>
      <c r="AJ9592" s="8"/>
      <c r="AK9592" s="9"/>
    </row>
    <row r="9593" spans="32:37" x14ac:dyDescent="0.3">
      <c r="AF9593" s="8"/>
      <c r="AG9593" s="8"/>
      <c r="AH9593" s="9"/>
      <c r="AI9593" s="8"/>
      <c r="AJ9593" s="8"/>
      <c r="AK9593" s="9"/>
    </row>
    <row r="9594" spans="32:37" x14ac:dyDescent="0.3">
      <c r="AF9594" s="8"/>
      <c r="AG9594" s="8"/>
      <c r="AH9594" s="9"/>
      <c r="AI9594" s="8"/>
      <c r="AJ9594" s="8"/>
      <c r="AK9594" s="9"/>
    </row>
    <row r="9595" spans="32:37" x14ac:dyDescent="0.3">
      <c r="AF9595" s="8"/>
      <c r="AG9595" s="8"/>
      <c r="AH9595" s="9"/>
      <c r="AI9595" s="8"/>
      <c r="AJ9595" s="8"/>
      <c r="AK9595" s="9"/>
    </row>
    <row r="9596" spans="32:37" x14ac:dyDescent="0.3">
      <c r="AF9596" s="8"/>
      <c r="AG9596" s="8"/>
      <c r="AH9596" s="9"/>
      <c r="AI9596" s="8"/>
      <c r="AJ9596" s="8"/>
      <c r="AK9596" s="9"/>
    </row>
    <row r="9597" spans="32:37" x14ac:dyDescent="0.3">
      <c r="AF9597" s="8"/>
      <c r="AG9597" s="8"/>
      <c r="AH9597" s="9"/>
      <c r="AI9597" s="8"/>
      <c r="AJ9597" s="8"/>
      <c r="AK9597" s="9"/>
    </row>
    <row r="9598" spans="32:37" x14ac:dyDescent="0.3">
      <c r="AF9598" s="8"/>
      <c r="AG9598" s="8"/>
      <c r="AH9598" s="9"/>
      <c r="AI9598" s="8"/>
      <c r="AJ9598" s="8"/>
      <c r="AK9598" s="9"/>
    </row>
    <row r="9599" spans="32:37" x14ac:dyDescent="0.3">
      <c r="AF9599" s="8"/>
      <c r="AG9599" s="8"/>
      <c r="AH9599" s="9"/>
      <c r="AI9599" s="8"/>
      <c r="AJ9599" s="8"/>
      <c r="AK9599" s="9"/>
    </row>
    <row r="9600" spans="32:37" x14ac:dyDescent="0.3">
      <c r="AF9600" s="8"/>
      <c r="AG9600" s="8"/>
      <c r="AH9600" s="9"/>
      <c r="AI9600" s="8"/>
      <c r="AJ9600" s="8"/>
      <c r="AK9600" s="9"/>
    </row>
    <row r="9601" spans="32:37" x14ac:dyDescent="0.3">
      <c r="AF9601" s="8"/>
      <c r="AG9601" s="8"/>
      <c r="AH9601" s="9"/>
      <c r="AI9601" s="8"/>
      <c r="AJ9601" s="8"/>
      <c r="AK9601" s="9"/>
    </row>
    <row r="9602" spans="32:37" x14ac:dyDescent="0.3">
      <c r="AF9602" s="8"/>
      <c r="AG9602" s="8"/>
      <c r="AH9602" s="9"/>
      <c r="AI9602" s="8"/>
      <c r="AJ9602" s="8"/>
      <c r="AK9602" s="9"/>
    </row>
    <row r="9603" spans="32:37" x14ac:dyDescent="0.3">
      <c r="AF9603" s="8"/>
      <c r="AG9603" s="8"/>
      <c r="AH9603" s="9"/>
      <c r="AI9603" s="8"/>
      <c r="AJ9603" s="8"/>
      <c r="AK9603" s="9"/>
    </row>
    <row r="9604" spans="32:37" x14ac:dyDescent="0.3">
      <c r="AF9604" s="8"/>
      <c r="AG9604" s="8"/>
      <c r="AH9604" s="9"/>
      <c r="AI9604" s="8"/>
      <c r="AJ9604" s="8"/>
      <c r="AK9604" s="9"/>
    </row>
    <row r="9605" spans="32:37" x14ac:dyDescent="0.3">
      <c r="AF9605" s="8"/>
      <c r="AG9605" s="8"/>
      <c r="AH9605" s="9"/>
      <c r="AI9605" s="8"/>
      <c r="AJ9605" s="8"/>
      <c r="AK9605" s="9"/>
    </row>
    <row r="9606" spans="32:37" x14ac:dyDescent="0.3">
      <c r="AF9606" s="8"/>
      <c r="AG9606" s="8"/>
      <c r="AH9606" s="9"/>
      <c r="AI9606" s="8"/>
      <c r="AJ9606" s="8"/>
      <c r="AK9606" s="9"/>
    </row>
    <row r="9607" spans="32:37" x14ac:dyDescent="0.3">
      <c r="AF9607" s="8"/>
      <c r="AG9607" s="8"/>
      <c r="AH9607" s="9"/>
      <c r="AI9607" s="8"/>
      <c r="AJ9607" s="8"/>
      <c r="AK9607" s="9"/>
    </row>
    <row r="9608" spans="32:37" x14ac:dyDescent="0.3">
      <c r="AF9608" s="8"/>
      <c r="AG9608" s="8"/>
      <c r="AH9608" s="9"/>
      <c r="AI9608" s="8"/>
      <c r="AJ9608" s="8"/>
      <c r="AK9608" s="9"/>
    </row>
    <row r="9609" spans="32:37" x14ac:dyDescent="0.3">
      <c r="AF9609" s="8"/>
      <c r="AG9609" s="8"/>
      <c r="AH9609" s="9"/>
      <c r="AI9609" s="8"/>
      <c r="AJ9609" s="8"/>
      <c r="AK9609" s="9"/>
    </row>
    <row r="9610" spans="32:37" x14ac:dyDescent="0.3">
      <c r="AF9610" s="8"/>
      <c r="AG9610" s="8"/>
      <c r="AH9610" s="9"/>
      <c r="AI9610" s="8"/>
      <c r="AJ9610" s="8"/>
      <c r="AK9610" s="9"/>
    </row>
    <row r="9611" spans="32:37" x14ac:dyDescent="0.3">
      <c r="AF9611" s="8"/>
      <c r="AG9611" s="8"/>
      <c r="AH9611" s="9"/>
      <c r="AI9611" s="8"/>
      <c r="AJ9611" s="8"/>
      <c r="AK9611" s="9"/>
    </row>
    <row r="9612" spans="32:37" x14ac:dyDescent="0.3">
      <c r="AF9612" s="8"/>
      <c r="AG9612" s="8"/>
      <c r="AH9612" s="9"/>
      <c r="AI9612" s="8"/>
      <c r="AJ9612" s="8"/>
      <c r="AK9612" s="9"/>
    </row>
    <row r="9613" spans="32:37" x14ac:dyDescent="0.3">
      <c r="AF9613" s="8"/>
      <c r="AG9613" s="8"/>
      <c r="AH9613" s="9"/>
      <c r="AI9613" s="8"/>
      <c r="AJ9613" s="8"/>
      <c r="AK9613" s="9"/>
    </row>
    <row r="9614" spans="32:37" x14ac:dyDescent="0.3">
      <c r="AF9614" s="8"/>
      <c r="AG9614" s="8"/>
      <c r="AH9614" s="9"/>
      <c r="AI9614" s="8"/>
      <c r="AJ9614" s="8"/>
      <c r="AK9614" s="9"/>
    </row>
    <row r="9615" spans="32:37" x14ac:dyDescent="0.3">
      <c r="AF9615" s="8"/>
      <c r="AG9615" s="8"/>
      <c r="AH9615" s="9"/>
      <c r="AI9615" s="8"/>
      <c r="AJ9615" s="8"/>
      <c r="AK9615" s="9"/>
    </row>
    <row r="9616" spans="32:37" x14ac:dyDescent="0.3">
      <c r="AF9616" s="8"/>
      <c r="AG9616" s="8"/>
      <c r="AH9616" s="9"/>
      <c r="AI9616" s="8"/>
      <c r="AJ9616" s="8"/>
      <c r="AK9616" s="9"/>
    </row>
    <row r="9617" spans="32:37" x14ac:dyDescent="0.3">
      <c r="AF9617" s="8"/>
      <c r="AG9617" s="8"/>
      <c r="AH9617" s="9"/>
      <c r="AI9617" s="8"/>
      <c r="AJ9617" s="8"/>
      <c r="AK9617" s="9"/>
    </row>
    <row r="9618" spans="32:37" x14ac:dyDescent="0.3">
      <c r="AF9618" s="8"/>
      <c r="AG9618" s="8"/>
      <c r="AH9618" s="9"/>
      <c r="AI9618" s="8"/>
      <c r="AJ9618" s="8"/>
      <c r="AK9618" s="9"/>
    </row>
    <row r="9619" spans="32:37" x14ac:dyDescent="0.3">
      <c r="AF9619" s="8"/>
      <c r="AG9619" s="8"/>
      <c r="AH9619" s="9"/>
      <c r="AI9619" s="8"/>
      <c r="AJ9619" s="8"/>
      <c r="AK9619" s="9"/>
    </row>
    <row r="9620" spans="32:37" x14ac:dyDescent="0.3">
      <c r="AF9620" s="8"/>
      <c r="AG9620" s="8"/>
      <c r="AH9620" s="9"/>
      <c r="AI9620" s="8"/>
      <c r="AJ9620" s="8"/>
      <c r="AK9620" s="9"/>
    </row>
    <row r="9621" spans="32:37" x14ac:dyDescent="0.3">
      <c r="AF9621" s="8"/>
      <c r="AG9621" s="8"/>
      <c r="AH9621" s="9"/>
      <c r="AI9621" s="8"/>
      <c r="AJ9621" s="8"/>
      <c r="AK9621" s="9"/>
    </row>
    <row r="9622" spans="32:37" x14ac:dyDescent="0.3">
      <c r="AF9622" s="8"/>
      <c r="AG9622" s="8"/>
      <c r="AH9622" s="9"/>
      <c r="AI9622" s="8"/>
      <c r="AJ9622" s="8"/>
      <c r="AK9622" s="9"/>
    </row>
    <row r="9623" spans="32:37" x14ac:dyDescent="0.3">
      <c r="AF9623" s="8"/>
      <c r="AG9623" s="8"/>
      <c r="AH9623" s="9"/>
      <c r="AI9623" s="8"/>
      <c r="AJ9623" s="8"/>
      <c r="AK9623" s="9"/>
    </row>
    <row r="9624" spans="32:37" x14ac:dyDescent="0.3">
      <c r="AF9624" s="8"/>
      <c r="AG9624" s="8"/>
      <c r="AH9624" s="9"/>
      <c r="AI9624" s="8"/>
      <c r="AJ9624" s="8"/>
      <c r="AK9624" s="9"/>
    </row>
    <row r="9625" spans="32:37" x14ac:dyDescent="0.3">
      <c r="AF9625" s="8"/>
      <c r="AG9625" s="8"/>
      <c r="AH9625" s="9"/>
      <c r="AI9625" s="8"/>
      <c r="AJ9625" s="8"/>
      <c r="AK9625" s="9"/>
    </row>
    <row r="9626" spans="32:37" x14ac:dyDescent="0.3">
      <c r="AF9626" s="8"/>
      <c r="AG9626" s="8"/>
      <c r="AH9626" s="9"/>
      <c r="AI9626" s="8"/>
      <c r="AJ9626" s="8"/>
      <c r="AK9626" s="9"/>
    </row>
    <row r="9627" spans="32:37" x14ac:dyDescent="0.3">
      <c r="AF9627" s="8"/>
      <c r="AG9627" s="8"/>
      <c r="AH9627" s="9"/>
      <c r="AI9627" s="8"/>
      <c r="AJ9627" s="8"/>
      <c r="AK9627" s="9"/>
    </row>
    <row r="9628" spans="32:37" x14ac:dyDescent="0.3">
      <c r="AF9628" s="8"/>
      <c r="AG9628" s="8"/>
      <c r="AH9628" s="9"/>
      <c r="AI9628" s="8"/>
      <c r="AJ9628" s="8"/>
      <c r="AK9628" s="9"/>
    </row>
    <row r="9629" spans="32:37" x14ac:dyDescent="0.3">
      <c r="AF9629" s="8"/>
      <c r="AG9629" s="8"/>
      <c r="AH9629" s="9"/>
      <c r="AI9629" s="8"/>
      <c r="AJ9629" s="8"/>
      <c r="AK9629" s="9"/>
    </row>
    <row r="9630" spans="32:37" x14ac:dyDescent="0.3">
      <c r="AF9630" s="8"/>
      <c r="AG9630" s="8"/>
      <c r="AH9630" s="9"/>
      <c r="AI9630" s="8"/>
      <c r="AJ9630" s="8"/>
      <c r="AK9630" s="9"/>
    </row>
    <row r="9631" spans="32:37" x14ac:dyDescent="0.3">
      <c r="AF9631" s="8"/>
      <c r="AG9631" s="8"/>
      <c r="AH9631" s="9"/>
      <c r="AI9631" s="8"/>
      <c r="AJ9631" s="8"/>
      <c r="AK9631" s="9"/>
    </row>
    <row r="9632" spans="32:37" x14ac:dyDescent="0.3">
      <c r="AF9632" s="8"/>
      <c r="AG9632" s="8"/>
      <c r="AH9632" s="9"/>
      <c r="AI9632" s="8"/>
      <c r="AJ9632" s="8"/>
      <c r="AK9632" s="9"/>
    </row>
    <row r="9633" spans="32:37" x14ac:dyDescent="0.3">
      <c r="AF9633" s="8"/>
      <c r="AG9633" s="8"/>
      <c r="AH9633" s="9"/>
      <c r="AI9633" s="8"/>
      <c r="AJ9633" s="8"/>
      <c r="AK9633" s="9"/>
    </row>
    <row r="9634" spans="32:37" x14ac:dyDescent="0.3">
      <c r="AF9634" s="8"/>
      <c r="AG9634" s="8"/>
      <c r="AH9634" s="9"/>
      <c r="AI9634" s="8"/>
      <c r="AJ9634" s="8"/>
      <c r="AK9634" s="9"/>
    </row>
    <row r="9635" spans="32:37" x14ac:dyDescent="0.3">
      <c r="AF9635" s="8"/>
      <c r="AG9635" s="8"/>
      <c r="AH9635" s="9"/>
      <c r="AI9635" s="8"/>
      <c r="AJ9635" s="8"/>
      <c r="AK9635" s="9"/>
    </row>
    <row r="9636" spans="32:37" x14ac:dyDescent="0.3">
      <c r="AF9636" s="8"/>
      <c r="AG9636" s="8"/>
      <c r="AH9636" s="9"/>
      <c r="AI9636" s="8"/>
      <c r="AJ9636" s="8"/>
      <c r="AK9636" s="9"/>
    </row>
    <row r="9637" spans="32:37" x14ac:dyDescent="0.3">
      <c r="AF9637" s="8"/>
      <c r="AG9637" s="8"/>
      <c r="AH9637" s="9"/>
      <c r="AI9637" s="8"/>
      <c r="AJ9637" s="8"/>
      <c r="AK9637" s="9"/>
    </row>
    <row r="9638" spans="32:37" x14ac:dyDescent="0.3">
      <c r="AF9638" s="8"/>
      <c r="AG9638" s="8"/>
      <c r="AH9638" s="9"/>
      <c r="AI9638" s="8"/>
      <c r="AJ9638" s="8"/>
      <c r="AK9638" s="9"/>
    </row>
    <row r="9639" spans="32:37" x14ac:dyDescent="0.3">
      <c r="AF9639" s="8"/>
      <c r="AG9639" s="8"/>
      <c r="AH9639" s="9"/>
      <c r="AI9639" s="8"/>
      <c r="AJ9639" s="8"/>
      <c r="AK9639" s="9"/>
    </row>
    <row r="9640" spans="32:37" x14ac:dyDescent="0.3">
      <c r="AF9640" s="8"/>
      <c r="AG9640" s="8"/>
      <c r="AH9640" s="9"/>
      <c r="AI9640" s="8"/>
      <c r="AJ9640" s="8"/>
      <c r="AK9640" s="9"/>
    </row>
    <row r="9641" spans="32:37" x14ac:dyDescent="0.3">
      <c r="AF9641" s="8"/>
      <c r="AG9641" s="8"/>
      <c r="AH9641" s="9"/>
      <c r="AI9641" s="8"/>
      <c r="AJ9641" s="8"/>
      <c r="AK9641" s="9"/>
    </row>
    <row r="9642" spans="32:37" x14ac:dyDescent="0.3">
      <c r="AF9642" s="8"/>
      <c r="AG9642" s="8"/>
      <c r="AH9642" s="9"/>
      <c r="AI9642" s="8"/>
      <c r="AJ9642" s="8"/>
      <c r="AK9642" s="9"/>
    </row>
    <row r="9643" spans="32:37" x14ac:dyDescent="0.3">
      <c r="AF9643" s="8"/>
      <c r="AG9643" s="8"/>
      <c r="AH9643" s="9"/>
      <c r="AI9643" s="8"/>
      <c r="AJ9643" s="8"/>
      <c r="AK9643" s="9"/>
    </row>
    <row r="9644" spans="32:37" x14ac:dyDescent="0.3">
      <c r="AF9644" s="8"/>
      <c r="AG9644" s="8"/>
      <c r="AH9644" s="9"/>
      <c r="AI9644" s="8"/>
      <c r="AJ9644" s="8"/>
      <c r="AK9644" s="9"/>
    </row>
    <row r="9645" spans="32:37" x14ac:dyDescent="0.3">
      <c r="AF9645" s="8"/>
      <c r="AG9645" s="8"/>
      <c r="AH9645" s="9"/>
      <c r="AI9645" s="8"/>
      <c r="AJ9645" s="8"/>
      <c r="AK9645" s="9"/>
    </row>
    <row r="9646" spans="32:37" x14ac:dyDescent="0.3">
      <c r="AF9646" s="8"/>
      <c r="AG9646" s="8"/>
      <c r="AH9646" s="9"/>
      <c r="AI9646" s="8"/>
      <c r="AJ9646" s="8"/>
      <c r="AK9646" s="9"/>
    </row>
    <row r="9647" spans="32:37" x14ac:dyDescent="0.3">
      <c r="AF9647" s="8"/>
      <c r="AG9647" s="8"/>
      <c r="AH9647" s="9"/>
      <c r="AI9647" s="8"/>
      <c r="AJ9647" s="8"/>
      <c r="AK9647" s="9"/>
    </row>
    <row r="9648" spans="32:37" x14ac:dyDescent="0.3">
      <c r="AF9648" s="8"/>
      <c r="AG9648" s="8"/>
      <c r="AH9648" s="9"/>
      <c r="AI9648" s="8"/>
      <c r="AJ9648" s="8"/>
      <c r="AK9648" s="9"/>
    </row>
    <row r="9649" spans="32:37" x14ac:dyDescent="0.3">
      <c r="AF9649" s="8"/>
      <c r="AG9649" s="8"/>
      <c r="AH9649" s="9"/>
      <c r="AI9649" s="8"/>
      <c r="AJ9649" s="8"/>
      <c r="AK9649" s="9"/>
    </row>
    <row r="9650" spans="32:37" x14ac:dyDescent="0.3">
      <c r="AF9650" s="8"/>
      <c r="AG9650" s="8"/>
      <c r="AH9650" s="9"/>
      <c r="AI9650" s="8"/>
      <c r="AJ9650" s="8"/>
      <c r="AK9650" s="9"/>
    </row>
    <row r="9651" spans="32:37" x14ac:dyDescent="0.3">
      <c r="AF9651" s="8"/>
      <c r="AG9651" s="8"/>
      <c r="AH9651" s="9"/>
      <c r="AI9651" s="8"/>
      <c r="AJ9651" s="8"/>
      <c r="AK9651" s="9"/>
    </row>
    <row r="9652" spans="32:37" x14ac:dyDescent="0.3">
      <c r="AF9652" s="8"/>
      <c r="AG9652" s="8"/>
      <c r="AH9652" s="9"/>
      <c r="AI9652" s="8"/>
      <c r="AJ9652" s="8"/>
      <c r="AK9652" s="9"/>
    </row>
    <row r="9653" spans="32:37" x14ac:dyDescent="0.3">
      <c r="AF9653" s="8"/>
      <c r="AG9653" s="8"/>
      <c r="AH9653" s="9"/>
      <c r="AI9653" s="8"/>
      <c r="AJ9653" s="8"/>
      <c r="AK9653" s="9"/>
    </row>
    <row r="9654" spans="32:37" x14ac:dyDescent="0.3">
      <c r="AF9654" s="8"/>
      <c r="AG9654" s="8"/>
      <c r="AH9654" s="9"/>
      <c r="AI9654" s="8"/>
      <c r="AJ9654" s="8"/>
      <c r="AK9654" s="9"/>
    </row>
    <row r="9655" spans="32:37" x14ac:dyDescent="0.3">
      <c r="AF9655" s="8"/>
      <c r="AG9655" s="8"/>
      <c r="AH9655" s="9"/>
      <c r="AI9655" s="8"/>
      <c r="AJ9655" s="8"/>
      <c r="AK9655" s="9"/>
    </row>
    <row r="9656" spans="32:37" x14ac:dyDescent="0.3">
      <c r="AF9656" s="8"/>
      <c r="AG9656" s="8"/>
      <c r="AH9656" s="9"/>
      <c r="AI9656" s="8"/>
      <c r="AJ9656" s="8"/>
      <c r="AK9656" s="9"/>
    </row>
    <row r="9657" spans="32:37" x14ac:dyDescent="0.3">
      <c r="AF9657" s="8"/>
      <c r="AG9657" s="8"/>
      <c r="AH9657" s="9"/>
      <c r="AI9657" s="8"/>
      <c r="AJ9657" s="8"/>
      <c r="AK9657" s="9"/>
    </row>
    <row r="9658" spans="32:37" x14ac:dyDescent="0.3">
      <c r="AF9658" s="8"/>
      <c r="AG9658" s="8"/>
      <c r="AH9658" s="9"/>
      <c r="AI9658" s="8"/>
      <c r="AJ9658" s="8"/>
      <c r="AK9658" s="9"/>
    </row>
    <row r="9659" spans="32:37" x14ac:dyDescent="0.3">
      <c r="AF9659" s="8"/>
      <c r="AG9659" s="8"/>
      <c r="AH9659" s="9"/>
      <c r="AI9659" s="8"/>
      <c r="AJ9659" s="8"/>
      <c r="AK9659" s="9"/>
    </row>
    <row r="9660" spans="32:37" x14ac:dyDescent="0.3">
      <c r="AF9660" s="8"/>
      <c r="AG9660" s="8"/>
      <c r="AH9660" s="9"/>
      <c r="AI9660" s="8"/>
      <c r="AJ9660" s="8"/>
      <c r="AK9660" s="9"/>
    </row>
    <row r="9661" spans="32:37" x14ac:dyDescent="0.3">
      <c r="AF9661" s="8"/>
      <c r="AG9661" s="8"/>
      <c r="AH9661" s="9"/>
      <c r="AI9661" s="8"/>
      <c r="AJ9661" s="8"/>
      <c r="AK9661" s="9"/>
    </row>
    <row r="9662" spans="32:37" x14ac:dyDescent="0.3">
      <c r="AF9662" s="8"/>
      <c r="AG9662" s="8"/>
      <c r="AH9662" s="9"/>
      <c r="AI9662" s="8"/>
      <c r="AJ9662" s="8"/>
      <c r="AK9662" s="9"/>
    </row>
    <row r="9663" spans="32:37" x14ac:dyDescent="0.3">
      <c r="AF9663" s="8"/>
      <c r="AG9663" s="8"/>
      <c r="AH9663" s="9"/>
      <c r="AI9663" s="8"/>
      <c r="AJ9663" s="8"/>
      <c r="AK9663" s="9"/>
    </row>
    <row r="9664" spans="32:37" x14ac:dyDescent="0.3">
      <c r="AF9664" s="8"/>
      <c r="AG9664" s="8"/>
      <c r="AH9664" s="9"/>
      <c r="AI9664" s="8"/>
      <c r="AJ9664" s="8"/>
      <c r="AK9664" s="9"/>
    </row>
    <row r="9665" spans="32:37" x14ac:dyDescent="0.3">
      <c r="AF9665" s="8"/>
      <c r="AG9665" s="8"/>
      <c r="AH9665" s="9"/>
      <c r="AI9665" s="8"/>
      <c r="AJ9665" s="8"/>
      <c r="AK9665" s="9"/>
    </row>
    <row r="9666" spans="32:37" x14ac:dyDescent="0.3">
      <c r="AF9666" s="8"/>
      <c r="AG9666" s="8"/>
      <c r="AH9666" s="9"/>
      <c r="AI9666" s="8"/>
      <c r="AJ9666" s="8"/>
      <c r="AK9666" s="9"/>
    </row>
    <row r="9667" spans="32:37" x14ac:dyDescent="0.3">
      <c r="AF9667" s="8"/>
      <c r="AG9667" s="8"/>
      <c r="AH9667" s="9"/>
      <c r="AI9667" s="8"/>
      <c r="AJ9667" s="8"/>
      <c r="AK9667" s="9"/>
    </row>
    <row r="9668" spans="32:37" x14ac:dyDescent="0.3">
      <c r="AF9668" s="8"/>
      <c r="AG9668" s="8"/>
      <c r="AH9668" s="9"/>
      <c r="AI9668" s="8"/>
      <c r="AJ9668" s="8"/>
      <c r="AK9668" s="9"/>
    </row>
    <row r="9669" spans="32:37" x14ac:dyDescent="0.3">
      <c r="AF9669" s="8"/>
      <c r="AG9669" s="8"/>
      <c r="AH9669" s="9"/>
      <c r="AI9669" s="8"/>
      <c r="AJ9669" s="8"/>
      <c r="AK9669" s="9"/>
    </row>
    <row r="9670" spans="32:37" x14ac:dyDescent="0.3">
      <c r="AF9670" s="8"/>
      <c r="AG9670" s="8"/>
      <c r="AH9670" s="9"/>
      <c r="AI9670" s="8"/>
      <c r="AJ9670" s="8"/>
      <c r="AK9670" s="9"/>
    </row>
    <row r="9671" spans="32:37" x14ac:dyDescent="0.3">
      <c r="AF9671" s="8"/>
      <c r="AG9671" s="8"/>
      <c r="AH9671" s="9"/>
      <c r="AI9671" s="8"/>
      <c r="AJ9671" s="8"/>
      <c r="AK9671" s="9"/>
    </row>
    <row r="9672" spans="32:37" x14ac:dyDescent="0.3">
      <c r="AF9672" s="8"/>
      <c r="AG9672" s="8"/>
      <c r="AH9672" s="9"/>
      <c r="AI9672" s="8"/>
      <c r="AJ9672" s="8"/>
      <c r="AK9672" s="9"/>
    </row>
    <row r="9673" spans="32:37" x14ac:dyDescent="0.3">
      <c r="AF9673" s="8"/>
      <c r="AG9673" s="8"/>
      <c r="AH9673" s="9"/>
      <c r="AI9673" s="8"/>
      <c r="AJ9673" s="8"/>
      <c r="AK9673" s="9"/>
    </row>
    <row r="9674" spans="32:37" x14ac:dyDescent="0.3">
      <c r="AF9674" s="8"/>
      <c r="AG9674" s="8"/>
      <c r="AH9674" s="9"/>
      <c r="AI9674" s="8"/>
      <c r="AJ9674" s="8"/>
      <c r="AK9674" s="9"/>
    </row>
    <row r="9675" spans="32:37" x14ac:dyDescent="0.3">
      <c r="AF9675" s="8"/>
      <c r="AG9675" s="8"/>
      <c r="AH9675" s="9"/>
      <c r="AI9675" s="8"/>
      <c r="AJ9675" s="8"/>
      <c r="AK9675" s="9"/>
    </row>
    <row r="9676" spans="32:37" x14ac:dyDescent="0.3">
      <c r="AF9676" s="8"/>
      <c r="AG9676" s="8"/>
      <c r="AH9676" s="9"/>
      <c r="AI9676" s="8"/>
      <c r="AJ9676" s="8"/>
      <c r="AK9676" s="9"/>
    </row>
    <row r="9677" spans="32:37" x14ac:dyDescent="0.3">
      <c r="AF9677" s="8"/>
      <c r="AG9677" s="8"/>
      <c r="AH9677" s="9"/>
      <c r="AI9677" s="8"/>
      <c r="AJ9677" s="8"/>
      <c r="AK9677" s="9"/>
    </row>
    <row r="9678" spans="32:37" x14ac:dyDescent="0.3">
      <c r="AF9678" s="8"/>
      <c r="AG9678" s="8"/>
      <c r="AH9678" s="9"/>
      <c r="AI9678" s="8"/>
      <c r="AJ9678" s="8"/>
      <c r="AK9678" s="9"/>
    </row>
    <row r="9679" spans="32:37" x14ac:dyDescent="0.3">
      <c r="AF9679" s="8"/>
      <c r="AG9679" s="8"/>
      <c r="AH9679" s="9"/>
      <c r="AI9679" s="8"/>
      <c r="AJ9679" s="8"/>
      <c r="AK9679" s="9"/>
    </row>
    <row r="9680" spans="32:37" x14ac:dyDescent="0.3">
      <c r="AF9680" s="8"/>
      <c r="AG9680" s="8"/>
      <c r="AH9680" s="9"/>
      <c r="AI9680" s="8"/>
      <c r="AJ9680" s="8"/>
      <c r="AK9680" s="9"/>
    </row>
    <row r="9681" spans="32:37" x14ac:dyDescent="0.3">
      <c r="AF9681" s="8"/>
      <c r="AG9681" s="8"/>
      <c r="AH9681" s="9"/>
      <c r="AI9681" s="8"/>
      <c r="AJ9681" s="8"/>
      <c r="AK9681" s="9"/>
    </row>
    <row r="9682" spans="32:37" x14ac:dyDescent="0.3">
      <c r="AF9682" s="8"/>
      <c r="AG9682" s="8"/>
      <c r="AH9682" s="9"/>
      <c r="AI9682" s="8"/>
      <c r="AJ9682" s="8"/>
      <c r="AK9682" s="9"/>
    </row>
    <row r="9683" spans="32:37" x14ac:dyDescent="0.3">
      <c r="AF9683" s="8"/>
      <c r="AG9683" s="8"/>
      <c r="AH9683" s="9"/>
      <c r="AI9683" s="8"/>
      <c r="AJ9683" s="8"/>
      <c r="AK9683" s="9"/>
    </row>
    <row r="9684" spans="32:37" x14ac:dyDescent="0.3">
      <c r="AF9684" s="8"/>
      <c r="AG9684" s="8"/>
      <c r="AH9684" s="9"/>
      <c r="AI9684" s="8"/>
      <c r="AJ9684" s="8"/>
      <c r="AK9684" s="9"/>
    </row>
    <row r="9685" spans="32:37" x14ac:dyDescent="0.3">
      <c r="AF9685" s="8"/>
      <c r="AG9685" s="8"/>
      <c r="AH9685" s="9"/>
      <c r="AI9685" s="8"/>
      <c r="AJ9685" s="8"/>
      <c r="AK9685" s="9"/>
    </row>
    <row r="9686" spans="32:37" x14ac:dyDescent="0.3">
      <c r="AF9686" s="8"/>
      <c r="AG9686" s="8"/>
      <c r="AH9686" s="9"/>
      <c r="AI9686" s="8"/>
      <c r="AJ9686" s="8"/>
      <c r="AK9686" s="9"/>
    </row>
    <row r="9687" spans="32:37" x14ac:dyDescent="0.3">
      <c r="AF9687" s="8"/>
      <c r="AG9687" s="8"/>
      <c r="AH9687" s="9"/>
      <c r="AI9687" s="8"/>
      <c r="AJ9687" s="8"/>
      <c r="AK9687" s="9"/>
    </row>
    <row r="9688" spans="32:37" x14ac:dyDescent="0.3">
      <c r="AF9688" s="8"/>
      <c r="AG9688" s="8"/>
      <c r="AH9688" s="9"/>
      <c r="AI9688" s="8"/>
      <c r="AJ9688" s="8"/>
      <c r="AK9688" s="9"/>
    </row>
    <row r="9689" spans="32:37" x14ac:dyDescent="0.3">
      <c r="AF9689" s="8"/>
      <c r="AG9689" s="8"/>
      <c r="AH9689" s="9"/>
      <c r="AI9689" s="8"/>
      <c r="AJ9689" s="8"/>
      <c r="AK9689" s="9"/>
    </row>
    <row r="9690" spans="32:37" x14ac:dyDescent="0.3">
      <c r="AF9690" s="8"/>
      <c r="AG9690" s="8"/>
      <c r="AH9690" s="9"/>
      <c r="AI9690" s="8"/>
      <c r="AJ9690" s="8"/>
      <c r="AK9690" s="9"/>
    </row>
    <row r="9691" spans="32:37" x14ac:dyDescent="0.3">
      <c r="AF9691" s="8"/>
      <c r="AG9691" s="8"/>
      <c r="AH9691" s="9"/>
      <c r="AI9691" s="8"/>
      <c r="AJ9691" s="8"/>
      <c r="AK9691" s="9"/>
    </row>
    <row r="9692" spans="32:37" x14ac:dyDescent="0.3">
      <c r="AF9692" s="8"/>
      <c r="AG9692" s="8"/>
      <c r="AH9692" s="9"/>
      <c r="AI9692" s="8"/>
      <c r="AJ9692" s="8"/>
      <c r="AK9692" s="9"/>
    </row>
    <row r="9693" spans="32:37" x14ac:dyDescent="0.3">
      <c r="AF9693" s="8"/>
      <c r="AG9693" s="8"/>
      <c r="AH9693" s="9"/>
      <c r="AI9693" s="8"/>
      <c r="AJ9693" s="8"/>
      <c r="AK9693" s="9"/>
    </row>
    <row r="9694" spans="32:37" x14ac:dyDescent="0.3">
      <c r="AF9694" s="8"/>
      <c r="AG9694" s="8"/>
      <c r="AH9694" s="9"/>
      <c r="AI9694" s="8"/>
      <c r="AJ9694" s="8"/>
      <c r="AK9694" s="9"/>
    </row>
    <row r="9695" spans="32:37" x14ac:dyDescent="0.3">
      <c r="AF9695" s="8"/>
      <c r="AG9695" s="8"/>
      <c r="AH9695" s="9"/>
      <c r="AI9695" s="8"/>
      <c r="AJ9695" s="8"/>
      <c r="AK9695" s="9"/>
    </row>
    <row r="9696" spans="32:37" x14ac:dyDescent="0.3">
      <c r="AF9696" s="8"/>
      <c r="AG9696" s="8"/>
      <c r="AH9696" s="9"/>
      <c r="AI9696" s="8"/>
      <c r="AJ9696" s="8"/>
      <c r="AK9696" s="9"/>
    </row>
    <row r="9697" spans="32:37" x14ac:dyDescent="0.3">
      <c r="AF9697" s="8"/>
      <c r="AG9697" s="8"/>
      <c r="AH9697" s="9"/>
      <c r="AI9697" s="8"/>
      <c r="AJ9697" s="8"/>
      <c r="AK9697" s="9"/>
    </row>
    <row r="9698" spans="32:37" x14ac:dyDescent="0.3">
      <c r="AF9698" s="8"/>
      <c r="AG9698" s="8"/>
      <c r="AH9698" s="9"/>
      <c r="AI9698" s="8"/>
      <c r="AJ9698" s="8"/>
      <c r="AK9698" s="9"/>
    </row>
    <row r="9699" spans="32:37" x14ac:dyDescent="0.3">
      <c r="AF9699" s="8"/>
      <c r="AG9699" s="8"/>
      <c r="AH9699" s="9"/>
      <c r="AI9699" s="8"/>
      <c r="AJ9699" s="8"/>
      <c r="AK9699" s="9"/>
    </row>
    <row r="9700" spans="32:37" x14ac:dyDescent="0.3">
      <c r="AF9700" s="8"/>
      <c r="AG9700" s="8"/>
      <c r="AH9700" s="9"/>
      <c r="AI9700" s="8"/>
      <c r="AJ9700" s="8"/>
      <c r="AK9700" s="9"/>
    </row>
    <row r="9701" spans="32:37" x14ac:dyDescent="0.3">
      <c r="AF9701" s="8"/>
      <c r="AG9701" s="8"/>
      <c r="AH9701" s="9"/>
      <c r="AI9701" s="8"/>
      <c r="AJ9701" s="8"/>
      <c r="AK9701" s="9"/>
    </row>
    <row r="9702" spans="32:37" x14ac:dyDescent="0.3">
      <c r="AF9702" s="8"/>
      <c r="AG9702" s="8"/>
      <c r="AH9702" s="9"/>
      <c r="AI9702" s="8"/>
      <c r="AJ9702" s="8"/>
      <c r="AK9702" s="9"/>
    </row>
    <row r="9703" spans="32:37" x14ac:dyDescent="0.3">
      <c r="AF9703" s="8"/>
      <c r="AG9703" s="8"/>
      <c r="AH9703" s="9"/>
      <c r="AI9703" s="8"/>
      <c r="AJ9703" s="8"/>
      <c r="AK9703" s="9"/>
    </row>
    <row r="9704" spans="32:37" x14ac:dyDescent="0.3">
      <c r="AF9704" s="8"/>
      <c r="AG9704" s="8"/>
      <c r="AH9704" s="9"/>
      <c r="AI9704" s="8"/>
      <c r="AJ9704" s="8"/>
      <c r="AK9704" s="9"/>
    </row>
    <row r="9705" spans="32:37" x14ac:dyDescent="0.3">
      <c r="AF9705" s="8"/>
      <c r="AG9705" s="8"/>
      <c r="AH9705" s="9"/>
      <c r="AI9705" s="8"/>
      <c r="AJ9705" s="8"/>
      <c r="AK9705" s="9"/>
    </row>
    <row r="9706" spans="32:37" x14ac:dyDescent="0.3">
      <c r="AF9706" s="8"/>
      <c r="AG9706" s="8"/>
      <c r="AH9706" s="9"/>
      <c r="AI9706" s="8"/>
      <c r="AJ9706" s="8"/>
      <c r="AK9706" s="9"/>
    </row>
    <row r="9707" spans="32:37" x14ac:dyDescent="0.3">
      <c r="AF9707" s="8"/>
      <c r="AG9707" s="8"/>
      <c r="AH9707" s="9"/>
      <c r="AI9707" s="8"/>
      <c r="AJ9707" s="8"/>
      <c r="AK9707" s="9"/>
    </row>
    <row r="9708" spans="32:37" x14ac:dyDescent="0.3">
      <c r="AF9708" s="8"/>
      <c r="AG9708" s="8"/>
      <c r="AH9708" s="9"/>
      <c r="AI9708" s="8"/>
      <c r="AJ9708" s="8"/>
      <c r="AK9708" s="9"/>
    </row>
    <row r="9709" spans="32:37" x14ac:dyDescent="0.3">
      <c r="AF9709" s="8"/>
      <c r="AG9709" s="8"/>
      <c r="AH9709" s="9"/>
      <c r="AI9709" s="8"/>
      <c r="AJ9709" s="8"/>
      <c r="AK9709" s="9"/>
    </row>
    <row r="9710" spans="32:37" x14ac:dyDescent="0.3">
      <c r="AF9710" s="8"/>
      <c r="AG9710" s="8"/>
      <c r="AH9710" s="9"/>
      <c r="AI9710" s="8"/>
      <c r="AJ9710" s="8"/>
      <c r="AK9710" s="9"/>
    </row>
    <row r="9711" spans="32:37" x14ac:dyDescent="0.3">
      <c r="AF9711" s="8"/>
      <c r="AG9711" s="8"/>
      <c r="AH9711" s="9"/>
      <c r="AI9711" s="8"/>
      <c r="AJ9711" s="8"/>
      <c r="AK9711" s="9"/>
    </row>
    <row r="9712" spans="32:37" x14ac:dyDescent="0.3">
      <c r="AF9712" s="8"/>
      <c r="AG9712" s="8"/>
      <c r="AH9712" s="9"/>
      <c r="AI9712" s="8"/>
      <c r="AJ9712" s="8"/>
      <c r="AK9712" s="9"/>
    </row>
    <row r="9713" spans="32:37" x14ac:dyDescent="0.3">
      <c r="AF9713" s="8"/>
      <c r="AG9713" s="8"/>
      <c r="AH9713" s="9"/>
      <c r="AI9713" s="8"/>
      <c r="AJ9713" s="8"/>
      <c r="AK9713" s="9"/>
    </row>
    <row r="9714" spans="32:37" x14ac:dyDescent="0.3">
      <c r="AF9714" s="8"/>
      <c r="AG9714" s="8"/>
      <c r="AH9714" s="9"/>
      <c r="AI9714" s="8"/>
      <c r="AJ9714" s="8"/>
      <c r="AK9714" s="9"/>
    </row>
    <row r="9715" spans="32:37" x14ac:dyDescent="0.3">
      <c r="AF9715" s="8"/>
      <c r="AG9715" s="8"/>
      <c r="AH9715" s="9"/>
      <c r="AI9715" s="8"/>
      <c r="AJ9715" s="8"/>
      <c r="AK9715" s="9"/>
    </row>
    <row r="9716" spans="32:37" x14ac:dyDescent="0.3">
      <c r="AF9716" s="8"/>
      <c r="AG9716" s="8"/>
      <c r="AH9716" s="9"/>
      <c r="AI9716" s="8"/>
      <c r="AJ9716" s="8"/>
      <c r="AK9716" s="9"/>
    </row>
    <row r="9717" spans="32:37" x14ac:dyDescent="0.3">
      <c r="AF9717" s="8"/>
      <c r="AG9717" s="8"/>
      <c r="AH9717" s="9"/>
      <c r="AI9717" s="8"/>
      <c r="AJ9717" s="8"/>
      <c r="AK9717" s="9"/>
    </row>
    <row r="9718" spans="32:37" x14ac:dyDescent="0.3">
      <c r="AF9718" s="8"/>
      <c r="AG9718" s="8"/>
      <c r="AH9718" s="9"/>
      <c r="AI9718" s="8"/>
      <c r="AJ9718" s="8"/>
      <c r="AK9718" s="9"/>
    </row>
    <row r="9719" spans="32:37" x14ac:dyDescent="0.3">
      <c r="AF9719" s="8"/>
      <c r="AG9719" s="8"/>
      <c r="AH9719" s="9"/>
      <c r="AI9719" s="8"/>
      <c r="AJ9719" s="8"/>
      <c r="AK9719" s="9"/>
    </row>
    <row r="9720" spans="32:37" x14ac:dyDescent="0.3">
      <c r="AF9720" s="8"/>
      <c r="AG9720" s="8"/>
      <c r="AH9720" s="9"/>
      <c r="AI9720" s="8"/>
      <c r="AJ9720" s="8"/>
      <c r="AK9720" s="9"/>
    </row>
    <row r="9721" spans="32:37" x14ac:dyDescent="0.3">
      <c r="AF9721" s="8"/>
      <c r="AG9721" s="8"/>
      <c r="AH9721" s="9"/>
      <c r="AI9721" s="8"/>
      <c r="AJ9721" s="8"/>
      <c r="AK9721" s="9"/>
    </row>
    <row r="9722" spans="32:37" x14ac:dyDescent="0.3">
      <c r="AF9722" s="8"/>
      <c r="AG9722" s="8"/>
      <c r="AH9722" s="9"/>
      <c r="AI9722" s="8"/>
      <c r="AJ9722" s="8"/>
      <c r="AK9722" s="9"/>
    </row>
    <row r="9723" spans="32:37" x14ac:dyDescent="0.3">
      <c r="AF9723" s="8"/>
      <c r="AG9723" s="8"/>
      <c r="AH9723" s="9"/>
      <c r="AI9723" s="8"/>
      <c r="AJ9723" s="8"/>
      <c r="AK9723" s="9"/>
    </row>
    <row r="9724" spans="32:37" x14ac:dyDescent="0.3">
      <c r="AF9724" s="8"/>
      <c r="AG9724" s="8"/>
      <c r="AH9724" s="9"/>
      <c r="AI9724" s="8"/>
      <c r="AJ9724" s="8"/>
      <c r="AK9724" s="9"/>
    </row>
    <row r="9725" spans="32:37" x14ac:dyDescent="0.3">
      <c r="AF9725" s="8"/>
      <c r="AG9725" s="8"/>
      <c r="AH9725" s="9"/>
      <c r="AI9725" s="8"/>
      <c r="AJ9725" s="8"/>
      <c r="AK9725" s="9"/>
    </row>
    <row r="9726" spans="32:37" x14ac:dyDescent="0.3">
      <c r="AF9726" s="8"/>
      <c r="AG9726" s="8"/>
      <c r="AH9726" s="9"/>
      <c r="AI9726" s="8"/>
      <c r="AJ9726" s="8"/>
      <c r="AK9726" s="9"/>
    </row>
    <row r="9727" spans="32:37" x14ac:dyDescent="0.3">
      <c r="AF9727" s="8"/>
      <c r="AG9727" s="8"/>
      <c r="AH9727" s="9"/>
      <c r="AI9727" s="8"/>
      <c r="AJ9727" s="8"/>
      <c r="AK9727" s="9"/>
    </row>
    <row r="9728" spans="32:37" x14ac:dyDescent="0.3">
      <c r="AF9728" s="8"/>
      <c r="AG9728" s="8"/>
      <c r="AH9728" s="9"/>
      <c r="AI9728" s="8"/>
      <c r="AJ9728" s="8"/>
      <c r="AK9728" s="9"/>
    </row>
    <row r="9729" spans="32:37" x14ac:dyDescent="0.3">
      <c r="AF9729" s="8"/>
      <c r="AG9729" s="8"/>
      <c r="AH9729" s="9"/>
      <c r="AI9729" s="8"/>
      <c r="AJ9729" s="8"/>
      <c r="AK9729" s="9"/>
    </row>
    <row r="9730" spans="32:37" x14ac:dyDescent="0.3">
      <c r="AF9730" s="8"/>
      <c r="AG9730" s="8"/>
      <c r="AH9730" s="9"/>
      <c r="AI9730" s="8"/>
      <c r="AJ9730" s="8"/>
      <c r="AK9730" s="9"/>
    </row>
    <row r="9731" spans="32:37" x14ac:dyDescent="0.3">
      <c r="AF9731" s="8"/>
      <c r="AG9731" s="8"/>
      <c r="AH9731" s="9"/>
      <c r="AI9731" s="8"/>
      <c r="AJ9731" s="8"/>
      <c r="AK9731" s="9"/>
    </row>
    <row r="9732" spans="32:37" x14ac:dyDescent="0.3">
      <c r="AF9732" s="8"/>
      <c r="AG9732" s="8"/>
      <c r="AH9732" s="9"/>
      <c r="AI9732" s="8"/>
      <c r="AJ9732" s="8"/>
      <c r="AK9732" s="9"/>
    </row>
    <row r="9733" spans="32:37" x14ac:dyDescent="0.3">
      <c r="AF9733" s="8"/>
      <c r="AG9733" s="8"/>
      <c r="AH9733" s="9"/>
      <c r="AI9733" s="8"/>
      <c r="AJ9733" s="8"/>
      <c r="AK9733" s="9"/>
    </row>
    <row r="9734" spans="32:37" x14ac:dyDescent="0.3">
      <c r="AF9734" s="8"/>
      <c r="AG9734" s="8"/>
      <c r="AH9734" s="9"/>
      <c r="AI9734" s="8"/>
      <c r="AJ9734" s="8"/>
      <c r="AK9734" s="9"/>
    </row>
    <row r="9735" spans="32:37" x14ac:dyDescent="0.3">
      <c r="AF9735" s="8"/>
      <c r="AG9735" s="8"/>
      <c r="AH9735" s="9"/>
      <c r="AI9735" s="8"/>
      <c r="AJ9735" s="8"/>
      <c r="AK9735" s="9"/>
    </row>
    <row r="9736" spans="32:37" x14ac:dyDescent="0.3">
      <c r="AF9736" s="8"/>
      <c r="AG9736" s="8"/>
      <c r="AH9736" s="9"/>
      <c r="AI9736" s="8"/>
      <c r="AJ9736" s="8"/>
      <c r="AK9736" s="9"/>
    </row>
    <row r="9737" spans="32:37" x14ac:dyDescent="0.3">
      <c r="AF9737" s="8"/>
      <c r="AG9737" s="8"/>
      <c r="AH9737" s="9"/>
      <c r="AI9737" s="8"/>
      <c r="AJ9737" s="8"/>
      <c r="AK9737" s="9"/>
    </row>
    <row r="9738" spans="32:37" x14ac:dyDescent="0.3">
      <c r="AF9738" s="8"/>
      <c r="AG9738" s="8"/>
      <c r="AH9738" s="9"/>
      <c r="AI9738" s="8"/>
      <c r="AJ9738" s="8"/>
      <c r="AK9738" s="9"/>
    </row>
    <row r="9739" spans="32:37" x14ac:dyDescent="0.3">
      <c r="AF9739" s="8"/>
      <c r="AG9739" s="8"/>
      <c r="AH9739" s="9"/>
      <c r="AI9739" s="8"/>
      <c r="AJ9739" s="8"/>
      <c r="AK9739" s="9"/>
    </row>
    <row r="9740" spans="32:37" x14ac:dyDescent="0.3">
      <c r="AF9740" s="8"/>
      <c r="AG9740" s="8"/>
      <c r="AH9740" s="9"/>
      <c r="AI9740" s="8"/>
      <c r="AJ9740" s="8"/>
      <c r="AK9740" s="9"/>
    </row>
    <row r="9741" spans="32:37" x14ac:dyDescent="0.3">
      <c r="AF9741" s="8"/>
      <c r="AG9741" s="8"/>
      <c r="AH9741" s="9"/>
      <c r="AI9741" s="8"/>
      <c r="AJ9741" s="8"/>
      <c r="AK9741" s="9"/>
    </row>
    <row r="9742" spans="32:37" x14ac:dyDescent="0.3">
      <c r="AF9742" s="8"/>
      <c r="AG9742" s="8"/>
      <c r="AH9742" s="9"/>
      <c r="AI9742" s="8"/>
      <c r="AJ9742" s="8"/>
      <c r="AK9742" s="9"/>
    </row>
    <row r="9743" spans="32:37" x14ac:dyDescent="0.3">
      <c r="AF9743" s="8"/>
      <c r="AG9743" s="8"/>
      <c r="AH9743" s="9"/>
      <c r="AI9743" s="8"/>
      <c r="AJ9743" s="8"/>
      <c r="AK9743" s="9"/>
    </row>
    <row r="9744" spans="32:37" x14ac:dyDescent="0.3">
      <c r="AF9744" s="8"/>
      <c r="AG9744" s="8"/>
      <c r="AH9744" s="9"/>
      <c r="AI9744" s="8"/>
      <c r="AJ9744" s="8"/>
      <c r="AK9744" s="9"/>
    </row>
    <row r="9745" spans="32:37" x14ac:dyDescent="0.3">
      <c r="AF9745" s="8"/>
      <c r="AG9745" s="8"/>
      <c r="AH9745" s="9"/>
      <c r="AI9745" s="8"/>
      <c r="AJ9745" s="8"/>
      <c r="AK9745" s="9"/>
    </row>
    <row r="9746" spans="32:37" x14ac:dyDescent="0.3">
      <c r="AF9746" s="8"/>
      <c r="AG9746" s="8"/>
      <c r="AH9746" s="9"/>
      <c r="AI9746" s="8"/>
      <c r="AJ9746" s="8"/>
      <c r="AK9746" s="9"/>
    </row>
    <row r="9747" spans="32:37" x14ac:dyDescent="0.3">
      <c r="AF9747" s="8"/>
      <c r="AG9747" s="8"/>
      <c r="AH9747" s="9"/>
      <c r="AI9747" s="8"/>
      <c r="AJ9747" s="8"/>
      <c r="AK9747" s="9"/>
    </row>
    <row r="9748" spans="32:37" x14ac:dyDescent="0.3">
      <c r="AF9748" s="8"/>
      <c r="AG9748" s="8"/>
      <c r="AH9748" s="9"/>
      <c r="AI9748" s="8"/>
      <c r="AJ9748" s="8"/>
      <c r="AK9748" s="9"/>
    </row>
    <row r="9749" spans="32:37" x14ac:dyDescent="0.3">
      <c r="AF9749" s="8"/>
      <c r="AG9749" s="8"/>
      <c r="AH9749" s="9"/>
      <c r="AI9749" s="8"/>
      <c r="AJ9749" s="8"/>
      <c r="AK9749" s="9"/>
    </row>
    <row r="9750" spans="32:37" x14ac:dyDescent="0.3">
      <c r="AF9750" s="8"/>
      <c r="AG9750" s="8"/>
      <c r="AH9750" s="9"/>
      <c r="AI9750" s="8"/>
      <c r="AJ9750" s="8"/>
      <c r="AK9750" s="9"/>
    </row>
    <row r="9751" spans="32:37" x14ac:dyDescent="0.3">
      <c r="AF9751" s="8"/>
      <c r="AG9751" s="8"/>
      <c r="AH9751" s="9"/>
      <c r="AI9751" s="8"/>
      <c r="AJ9751" s="8"/>
      <c r="AK9751" s="9"/>
    </row>
    <row r="9752" spans="32:37" x14ac:dyDescent="0.3">
      <c r="AF9752" s="8"/>
      <c r="AG9752" s="8"/>
      <c r="AH9752" s="9"/>
      <c r="AI9752" s="8"/>
      <c r="AJ9752" s="8"/>
      <c r="AK9752" s="9"/>
    </row>
    <row r="9753" spans="32:37" x14ac:dyDescent="0.3">
      <c r="AF9753" s="8"/>
      <c r="AG9753" s="8"/>
      <c r="AH9753" s="9"/>
      <c r="AI9753" s="8"/>
      <c r="AJ9753" s="8"/>
      <c r="AK9753" s="9"/>
    </row>
    <row r="9754" spans="32:37" x14ac:dyDescent="0.3">
      <c r="AF9754" s="8"/>
      <c r="AG9754" s="8"/>
      <c r="AH9754" s="9"/>
      <c r="AI9754" s="8"/>
      <c r="AJ9754" s="8"/>
      <c r="AK9754" s="9"/>
    </row>
    <row r="9755" spans="32:37" x14ac:dyDescent="0.3">
      <c r="AF9755" s="8"/>
      <c r="AG9755" s="8"/>
      <c r="AH9755" s="9"/>
      <c r="AI9755" s="8"/>
      <c r="AJ9755" s="8"/>
      <c r="AK9755" s="9"/>
    </row>
    <row r="9756" spans="32:37" x14ac:dyDescent="0.3">
      <c r="AF9756" s="8"/>
      <c r="AG9756" s="8"/>
      <c r="AH9756" s="9"/>
      <c r="AI9756" s="8"/>
      <c r="AJ9756" s="8"/>
      <c r="AK9756" s="9"/>
    </row>
    <row r="9757" spans="32:37" x14ac:dyDescent="0.3">
      <c r="AF9757" s="8"/>
      <c r="AG9757" s="8"/>
      <c r="AH9757" s="9"/>
      <c r="AI9757" s="8"/>
      <c r="AJ9757" s="8"/>
      <c r="AK9757" s="9"/>
    </row>
    <row r="9758" spans="32:37" x14ac:dyDescent="0.3">
      <c r="AF9758" s="8"/>
      <c r="AG9758" s="8"/>
      <c r="AH9758" s="9"/>
      <c r="AI9758" s="8"/>
      <c r="AJ9758" s="8"/>
      <c r="AK9758" s="9"/>
    </row>
    <row r="9759" spans="32:37" x14ac:dyDescent="0.3">
      <c r="AF9759" s="8"/>
      <c r="AG9759" s="8"/>
      <c r="AH9759" s="9"/>
      <c r="AI9759" s="8"/>
      <c r="AJ9759" s="8"/>
      <c r="AK9759" s="9"/>
    </row>
    <row r="9760" spans="32:37" x14ac:dyDescent="0.3">
      <c r="AF9760" s="8"/>
      <c r="AG9760" s="8"/>
      <c r="AH9760" s="9"/>
      <c r="AI9760" s="8"/>
      <c r="AJ9760" s="8"/>
      <c r="AK9760" s="9"/>
    </row>
    <row r="9761" spans="32:37" x14ac:dyDescent="0.3">
      <c r="AF9761" s="8"/>
      <c r="AG9761" s="8"/>
      <c r="AH9761" s="9"/>
      <c r="AI9761" s="8"/>
      <c r="AJ9761" s="8"/>
      <c r="AK9761" s="9"/>
    </row>
    <row r="9762" spans="32:37" x14ac:dyDescent="0.3">
      <c r="AF9762" s="8"/>
      <c r="AG9762" s="8"/>
      <c r="AH9762" s="9"/>
      <c r="AI9762" s="8"/>
      <c r="AJ9762" s="8"/>
      <c r="AK9762" s="9"/>
    </row>
    <row r="9763" spans="32:37" x14ac:dyDescent="0.3">
      <c r="AF9763" s="8"/>
      <c r="AG9763" s="8"/>
      <c r="AH9763" s="9"/>
      <c r="AI9763" s="8"/>
      <c r="AJ9763" s="8"/>
      <c r="AK9763" s="9"/>
    </row>
    <row r="9764" spans="32:37" x14ac:dyDescent="0.3">
      <c r="AF9764" s="8"/>
      <c r="AG9764" s="8"/>
      <c r="AH9764" s="9"/>
      <c r="AI9764" s="8"/>
      <c r="AJ9764" s="8"/>
      <c r="AK9764" s="9"/>
    </row>
    <row r="9765" spans="32:37" x14ac:dyDescent="0.3">
      <c r="AF9765" s="8"/>
      <c r="AG9765" s="8"/>
      <c r="AH9765" s="9"/>
      <c r="AI9765" s="8"/>
      <c r="AJ9765" s="8"/>
      <c r="AK9765" s="9"/>
    </row>
    <row r="9766" spans="32:37" x14ac:dyDescent="0.3">
      <c r="AF9766" s="8"/>
      <c r="AG9766" s="8"/>
      <c r="AH9766" s="9"/>
      <c r="AI9766" s="8"/>
      <c r="AJ9766" s="8"/>
      <c r="AK9766" s="9"/>
    </row>
    <row r="9767" spans="32:37" x14ac:dyDescent="0.3">
      <c r="AF9767" s="8"/>
      <c r="AG9767" s="8"/>
      <c r="AH9767" s="9"/>
      <c r="AI9767" s="8"/>
      <c r="AJ9767" s="8"/>
      <c r="AK9767" s="9"/>
    </row>
    <row r="9768" spans="32:37" x14ac:dyDescent="0.3">
      <c r="AF9768" s="8"/>
      <c r="AG9768" s="8"/>
      <c r="AH9768" s="9"/>
      <c r="AI9768" s="8"/>
      <c r="AJ9768" s="8"/>
      <c r="AK9768" s="9"/>
    </row>
    <row r="9769" spans="32:37" x14ac:dyDescent="0.3">
      <c r="AF9769" s="8"/>
      <c r="AG9769" s="8"/>
      <c r="AH9769" s="9"/>
      <c r="AI9769" s="8"/>
      <c r="AJ9769" s="8"/>
      <c r="AK9769" s="9"/>
    </row>
    <row r="9770" spans="32:37" x14ac:dyDescent="0.3">
      <c r="AF9770" s="8"/>
      <c r="AG9770" s="8"/>
      <c r="AH9770" s="9"/>
      <c r="AI9770" s="8"/>
      <c r="AJ9770" s="8"/>
      <c r="AK9770" s="9"/>
    </row>
    <row r="9771" spans="32:37" x14ac:dyDescent="0.3">
      <c r="AF9771" s="8"/>
      <c r="AG9771" s="8"/>
      <c r="AH9771" s="9"/>
      <c r="AI9771" s="8"/>
      <c r="AJ9771" s="8"/>
      <c r="AK9771" s="9"/>
    </row>
    <row r="9772" spans="32:37" x14ac:dyDescent="0.3">
      <c r="AF9772" s="8"/>
      <c r="AG9772" s="8"/>
      <c r="AH9772" s="9"/>
      <c r="AI9772" s="8"/>
      <c r="AJ9772" s="8"/>
      <c r="AK9772" s="9"/>
    </row>
    <row r="9773" spans="32:37" x14ac:dyDescent="0.3">
      <c r="AF9773" s="8"/>
      <c r="AG9773" s="8"/>
      <c r="AH9773" s="9"/>
      <c r="AI9773" s="8"/>
      <c r="AJ9773" s="8"/>
      <c r="AK9773" s="9"/>
    </row>
    <row r="9774" spans="32:37" x14ac:dyDescent="0.3">
      <c r="AF9774" s="8"/>
      <c r="AG9774" s="8"/>
      <c r="AH9774" s="9"/>
      <c r="AI9774" s="8"/>
      <c r="AJ9774" s="8"/>
      <c r="AK9774" s="9"/>
    </row>
    <row r="9775" spans="32:37" x14ac:dyDescent="0.3">
      <c r="AF9775" s="8"/>
      <c r="AG9775" s="8"/>
      <c r="AH9775" s="9"/>
      <c r="AI9775" s="8"/>
      <c r="AJ9775" s="8"/>
      <c r="AK9775" s="9"/>
    </row>
    <row r="9776" spans="32:37" x14ac:dyDescent="0.3">
      <c r="AF9776" s="8"/>
      <c r="AG9776" s="8"/>
      <c r="AH9776" s="9"/>
      <c r="AI9776" s="8"/>
      <c r="AJ9776" s="8"/>
      <c r="AK9776" s="9"/>
    </row>
    <row r="9777" spans="32:37" x14ac:dyDescent="0.3">
      <c r="AF9777" s="8"/>
      <c r="AG9777" s="8"/>
      <c r="AH9777" s="9"/>
      <c r="AI9777" s="8"/>
      <c r="AJ9777" s="8"/>
      <c r="AK9777" s="9"/>
    </row>
    <row r="9778" spans="32:37" x14ac:dyDescent="0.3">
      <c r="AF9778" s="8"/>
      <c r="AG9778" s="8"/>
      <c r="AH9778" s="9"/>
      <c r="AI9778" s="8"/>
      <c r="AJ9778" s="8"/>
      <c r="AK9778" s="9"/>
    </row>
    <row r="9779" spans="32:37" x14ac:dyDescent="0.3">
      <c r="AF9779" s="8"/>
      <c r="AG9779" s="8"/>
      <c r="AH9779" s="9"/>
      <c r="AI9779" s="8"/>
      <c r="AJ9779" s="8"/>
      <c r="AK9779" s="9"/>
    </row>
    <row r="9780" spans="32:37" x14ac:dyDescent="0.3">
      <c r="AF9780" s="8"/>
      <c r="AG9780" s="8"/>
      <c r="AH9780" s="9"/>
      <c r="AI9780" s="8"/>
      <c r="AJ9780" s="8"/>
      <c r="AK9780" s="9"/>
    </row>
    <row r="9781" spans="32:37" x14ac:dyDescent="0.3">
      <c r="AF9781" s="8"/>
      <c r="AG9781" s="8"/>
      <c r="AH9781" s="9"/>
      <c r="AI9781" s="8"/>
      <c r="AJ9781" s="8"/>
      <c r="AK9781" s="9"/>
    </row>
    <row r="9782" spans="32:37" x14ac:dyDescent="0.3">
      <c r="AF9782" s="8"/>
      <c r="AG9782" s="8"/>
      <c r="AH9782" s="9"/>
      <c r="AI9782" s="8"/>
      <c r="AJ9782" s="8"/>
      <c r="AK9782" s="9"/>
    </row>
    <row r="9783" spans="32:37" x14ac:dyDescent="0.3">
      <c r="AF9783" s="8"/>
      <c r="AG9783" s="8"/>
      <c r="AH9783" s="9"/>
      <c r="AI9783" s="8"/>
      <c r="AJ9783" s="8"/>
      <c r="AK9783" s="9"/>
    </row>
    <row r="9784" spans="32:37" x14ac:dyDescent="0.3">
      <c r="AF9784" s="8"/>
      <c r="AG9784" s="8"/>
      <c r="AH9784" s="9"/>
      <c r="AI9784" s="8"/>
      <c r="AJ9784" s="8"/>
      <c r="AK9784" s="9"/>
    </row>
    <row r="9785" spans="32:37" x14ac:dyDescent="0.3">
      <c r="AF9785" s="8"/>
      <c r="AG9785" s="8"/>
      <c r="AH9785" s="9"/>
      <c r="AI9785" s="8"/>
      <c r="AJ9785" s="8"/>
      <c r="AK9785" s="9"/>
    </row>
    <row r="9786" spans="32:37" x14ac:dyDescent="0.3">
      <c r="AF9786" s="8"/>
      <c r="AG9786" s="8"/>
      <c r="AH9786" s="9"/>
      <c r="AI9786" s="8"/>
      <c r="AJ9786" s="8"/>
      <c r="AK9786" s="9"/>
    </row>
    <row r="9787" spans="32:37" x14ac:dyDescent="0.3">
      <c r="AF9787" s="8"/>
      <c r="AG9787" s="8"/>
      <c r="AH9787" s="9"/>
      <c r="AI9787" s="8"/>
      <c r="AJ9787" s="8"/>
      <c r="AK9787" s="9"/>
    </row>
    <row r="9788" spans="32:37" x14ac:dyDescent="0.3">
      <c r="AF9788" s="8"/>
      <c r="AG9788" s="8"/>
      <c r="AH9788" s="9"/>
      <c r="AI9788" s="8"/>
      <c r="AJ9788" s="8"/>
      <c r="AK9788" s="9"/>
    </row>
    <row r="9789" spans="32:37" x14ac:dyDescent="0.3">
      <c r="AF9789" s="8"/>
      <c r="AG9789" s="8"/>
      <c r="AH9789" s="9"/>
      <c r="AI9789" s="8"/>
      <c r="AJ9789" s="8"/>
      <c r="AK9789" s="9"/>
    </row>
    <row r="9790" spans="32:37" x14ac:dyDescent="0.3">
      <c r="AF9790" s="8"/>
      <c r="AG9790" s="8"/>
      <c r="AH9790" s="9"/>
      <c r="AI9790" s="8"/>
      <c r="AJ9790" s="8"/>
      <c r="AK9790" s="9"/>
    </row>
    <row r="9791" spans="32:37" x14ac:dyDescent="0.3">
      <c r="AF9791" s="8"/>
      <c r="AG9791" s="8"/>
      <c r="AH9791" s="9"/>
      <c r="AI9791" s="8"/>
      <c r="AJ9791" s="8"/>
      <c r="AK9791" s="9"/>
    </row>
    <row r="9792" spans="32:37" x14ac:dyDescent="0.3">
      <c r="AF9792" s="8"/>
      <c r="AG9792" s="8"/>
      <c r="AH9792" s="9"/>
      <c r="AI9792" s="8"/>
      <c r="AJ9792" s="8"/>
      <c r="AK9792" s="9"/>
    </row>
    <row r="9793" spans="32:37" x14ac:dyDescent="0.3">
      <c r="AF9793" s="8"/>
      <c r="AG9793" s="8"/>
      <c r="AH9793" s="9"/>
      <c r="AI9793" s="8"/>
      <c r="AJ9793" s="8"/>
      <c r="AK9793" s="9"/>
    </row>
    <row r="9794" spans="32:37" x14ac:dyDescent="0.3">
      <c r="AF9794" s="8"/>
      <c r="AG9794" s="8"/>
      <c r="AH9794" s="9"/>
      <c r="AI9794" s="8"/>
      <c r="AJ9794" s="8"/>
      <c r="AK9794" s="9"/>
    </row>
    <row r="9795" spans="32:37" x14ac:dyDescent="0.3">
      <c r="AF9795" s="8"/>
      <c r="AG9795" s="8"/>
      <c r="AH9795" s="9"/>
      <c r="AI9795" s="8"/>
      <c r="AJ9795" s="8"/>
      <c r="AK9795" s="9"/>
    </row>
    <row r="9796" spans="32:37" x14ac:dyDescent="0.3">
      <c r="AF9796" s="8"/>
      <c r="AG9796" s="8"/>
      <c r="AH9796" s="9"/>
      <c r="AI9796" s="8"/>
      <c r="AJ9796" s="8"/>
      <c r="AK9796" s="9"/>
    </row>
    <row r="9797" spans="32:37" x14ac:dyDescent="0.3">
      <c r="AF9797" s="8"/>
      <c r="AG9797" s="8"/>
      <c r="AH9797" s="9"/>
      <c r="AI9797" s="8"/>
      <c r="AJ9797" s="8"/>
      <c r="AK9797" s="9"/>
    </row>
    <row r="9798" spans="32:37" x14ac:dyDescent="0.3">
      <c r="AF9798" s="8"/>
      <c r="AG9798" s="8"/>
      <c r="AH9798" s="9"/>
      <c r="AI9798" s="8"/>
      <c r="AJ9798" s="8"/>
      <c r="AK9798" s="9"/>
    </row>
    <row r="9799" spans="32:37" x14ac:dyDescent="0.3">
      <c r="AF9799" s="8"/>
      <c r="AG9799" s="8"/>
      <c r="AH9799" s="9"/>
      <c r="AI9799" s="8"/>
      <c r="AJ9799" s="8"/>
      <c r="AK9799" s="9"/>
    </row>
    <row r="9800" spans="32:37" x14ac:dyDescent="0.3">
      <c r="AF9800" s="8"/>
      <c r="AG9800" s="8"/>
      <c r="AH9800" s="9"/>
      <c r="AI9800" s="8"/>
      <c r="AJ9800" s="8"/>
      <c r="AK9800" s="9"/>
    </row>
    <row r="9801" spans="32:37" x14ac:dyDescent="0.3">
      <c r="AF9801" s="8"/>
      <c r="AG9801" s="8"/>
      <c r="AH9801" s="9"/>
      <c r="AI9801" s="8"/>
      <c r="AJ9801" s="8"/>
      <c r="AK9801" s="9"/>
    </row>
    <row r="9802" spans="32:37" x14ac:dyDescent="0.3">
      <c r="AF9802" s="8"/>
      <c r="AG9802" s="8"/>
      <c r="AH9802" s="9"/>
      <c r="AI9802" s="8"/>
      <c r="AJ9802" s="8"/>
      <c r="AK9802" s="9"/>
    </row>
    <row r="9803" spans="32:37" x14ac:dyDescent="0.3">
      <c r="AF9803" s="8"/>
      <c r="AG9803" s="8"/>
      <c r="AH9803" s="9"/>
      <c r="AI9803" s="8"/>
      <c r="AJ9803" s="8"/>
      <c r="AK9803" s="9"/>
    </row>
    <row r="9804" spans="32:37" x14ac:dyDescent="0.3">
      <c r="AF9804" s="8"/>
      <c r="AG9804" s="8"/>
      <c r="AH9804" s="9"/>
      <c r="AI9804" s="8"/>
      <c r="AJ9804" s="8"/>
      <c r="AK9804" s="9"/>
    </row>
    <row r="9805" spans="32:37" x14ac:dyDescent="0.3">
      <c r="AF9805" s="8"/>
      <c r="AG9805" s="8"/>
      <c r="AH9805" s="9"/>
      <c r="AI9805" s="8"/>
      <c r="AJ9805" s="8"/>
      <c r="AK9805" s="9"/>
    </row>
    <row r="9806" spans="32:37" x14ac:dyDescent="0.3">
      <c r="AF9806" s="8"/>
      <c r="AG9806" s="8"/>
      <c r="AH9806" s="9"/>
      <c r="AI9806" s="8"/>
      <c r="AJ9806" s="8"/>
      <c r="AK9806" s="9"/>
    </row>
    <row r="9807" spans="32:37" x14ac:dyDescent="0.3">
      <c r="AF9807" s="8"/>
      <c r="AG9807" s="8"/>
      <c r="AH9807" s="9"/>
      <c r="AI9807" s="8"/>
      <c r="AJ9807" s="8"/>
      <c r="AK9807" s="9"/>
    </row>
    <row r="9808" spans="32:37" x14ac:dyDescent="0.3">
      <c r="AF9808" s="8"/>
      <c r="AG9808" s="8"/>
      <c r="AH9808" s="9"/>
      <c r="AI9808" s="8"/>
      <c r="AJ9808" s="8"/>
      <c r="AK9808" s="9"/>
    </row>
    <row r="9809" spans="32:37" x14ac:dyDescent="0.3">
      <c r="AF9809" s="8"/>
      <c r="AG9809" s="8"/>
      <c r="AH9809" s="9"/>
      <c r="AI9809" s="8"/>
      <c r="AJ9809" s="8"/>
      <c r="AK9809" s="9"/>
    </row>
    <row r="9810" spans="32:37" x14ac:dyDescent="0.3">
      <c r="AF9810" s="8"/>
      <c r="AG9810" s="8"/>
      <c r="AH9810" s="9"/>
      <c r="AI9810" s="8"/>
      <c r="AJ9810" s="8"/>
      <c r="AK9810" s="9"/>
    </row>
    <row r="9811" spans="32:37" x14ac:dyDescent="0.3">
      <c r="AF9811" s="8"/>
      <c r="AG9811" s="8"/>
      <c r="AH9811" s="9"/>
      <c r="AI9811" s="8"/>
      <c r="AJ9811" s="8"/>
      <c r="AK9811" s="9"/>
    </row>
    <row r="9812" spans="32:37" x14ac:dyDescent="0.3">
      <c r="AF9812" s="8"/>
      <c r="AG9812" s="8"/>
      <c r="AH9812" s="9"/>
      <c r="AI9812" s="8"/>
      <c r="AJ9812" s="8"/>
      <c r="AK9812" s="9"/>
    </row>
    <row r="9813" spans="32:37" x14ac:dyDescent="0.3">
      <c r="AF9813" s="8"/>
      <c r="AG9813" s="8"/>
      <c r="AH9813" s="9"/>
      <c r="AI9813" s="8"/>
      <c r="AJ9813" s="8"/>
      <c r="AK9813" s="9"/>
    </row>
    <row r="9814" spans="32:37" x14ac:dyDescent="0.3">
      <c r="AF9814" s="8"/>
      <c r="AG9814" s="8"/>
      <c r="AH9814" s="9"/>
      <c r="AI9814" s="8"/>
      <c r="AJ9814" s="8"/>
      <c r="AK9814" s="9"/>
    </row>
    <row r="9815" spans="32:37" x14ac:dyDescent="0.3">
      <c r="AF9815" s="8"/>
      <c r="AG9815" s="8"/>
      <c r="AH9815" s="9"/>
      <c r="AI9815" s="8"/>
      <c r="AJ9815" s="8"/>
      <c r="AK9815" s="9"/>
    </row>
    <row r="9816" spans="32:37" x14ac:dyDescent="0.3">
      <c r="AF9816" s="8"/>
      <c r="AG9816" s="8"/>
      <c r="AH9816" s="9"/>
      <c r="AI9816" s="8"/>
      <c r="AJ9816" s="8"/>
      <c r="AK9816" s="9"/>
    </row>
    <row r="9817" spans="32:37" x14ac:dyDescent="0.3">
      <c r="AF9817" s="8"/>
      <c r="AG9817" s="8"/>
      <c r="AH9817" s="9"/>
      <c r="AI9817" s="8"/>
      <c r="AJ9817" s="8"/>
      <c r="AK9817" s="9"/>
    </row>
    <row r="9818" spans="32:37" x14ac:dyDescent="0.3">
      <c r="AF9818" s="8"/>
      <c r="AG9818" s="8"/>
      <c r="AH9818" s="9"/>
      <c r="AI9818" s="8"/>
      <c r="AJ9818" s="8"/>
      <c r="AK9818" s="9"/>
    </row>
    <row r="9819" spans="32:37" x14ac:dyDescent="0.3">
      <c r="AF9819" s="8"/>
      <c r="AG9819" s="8"/>
      <c r="AH9819" s="9"/>
      <c r="AI9819" s="8"/>
      <c r="AJ9819" s="8"/>
      <c r="AK9819" s="9"/>
    </row>
    <row r="9820" spans="32:37" x14ac:dyDescent="0.3">
      <c r="AF9820" s="8"/>
      <c r="AG9820" s="8"/>
      <c r="AH9820" s="9"/>
      <c r="AI9820" s="8"/>
      <c r="AJ9820" s="8"/>
      <c r="AK9820" s="9"/>
    </row>
    <row r="9821" spans="32:37" x14ac:dyDescent="0.3">
      <c r="AF9821" s="8"/>
      <c r="AG9821" s="8"/>
      <c r="AH9821" s="9"/>
      <c r="AI9821" s="8"/>
      <c r="AJ9821" s="8"/>
      <c r="AK9821" s="9"/>
    </row>
    <row r="9822" spans="32:37" x14ac:dyDescent="0.3">
      <c r="AF9822" s="8"/>
      <c r="AG9822" s="8"/>
      <c r="AH9822" s="9"/>
      <c r="AI9822" s="8"/>
      <c r="AJ9822" s="8"/>
      <c r="AK9822" s="9"/>
    </row>
    <row r="9823" spans="32:37" x14ac:dyDescent="0.3">
      <c r="AF9823" s="8"/>
      <c r="AG9823" s="8"/>
      <c r="AH9823" s="9"/>
      <c r="AI9823" s="8"/>
      <c r="AJ9823" s="8"/>
      <c r="AK9823" s="9"/>
    </row>
    <row r="9824" spans="32:37" x14ac:dyDescent="0.3">
      <c r="AF9824" s="8"/>
      <c r="AG9824" s="8"/>
      <c r="AH9824" s="9"/>
      <c r="AI9824" s="8"/>
      <c r="AJ9824" s="8"/>
      <c r="AK9824" s="9"/>
    </row>
    <row r="9825" spans="32:37" x14ac:dyDescent="0.3">
      <c r="AF9825" s="8"/>
      <c r="AG9825" s="8"/>
      <c r="AH9825" s="9"/>
      <c r="AI9825" s="8"/>
      <c r="AJ9825" s="8"/>
      <c r="AK9825" s="9"/>
    </row>
    <row r="9826" spans="32:37" x14ac:dyDescent="0.3">
      <c r="AF9826" s="8"/>
      <c r="AG9826" s="8"/>
      <c r="AH9826" s="9"/>
      <c r="AI9826" s="8"/>
      <c r="AJ9826" s="8"/>
      <c r="AK9826" s="9"/>
    </row>
    <row r="9827" spans="32:37" x14ac:dyDescent="0.3">
      <c r="AF9827" s="8"/>
      <c r="AG9827" s="8"/>
      <c r="AH9827" s="9"/>
      <c r="AI9827" s="8"/>
      <c r="AJ9827" s="8"/>
      <c r="AK9827" s="9"/>
    </row>
    <row r="9828" spans="32:37" x14ac:dyDescent="0.3">
      <c r="AF9828" s="8"/>
      <c r="AG9828" s="8"/>
      <c r="AH9828" s="9"/>
      <c r="AI9828" s="8"/>
      <c r="AJ9828" s="8"/>
      <c r="AK9828" s="9"/>
    </row>
    <row r="9829" spans="32:37" x14ac:dyDescent="0.3">
      <c r="AF9829" s="8"/>
      <c r="AG9829" s="8"/>
      <c r="AH9829" s="9"/>
      <c r="AI9829" s="8"/>
      <c r="AJ9829" s="8"/>
      <c r="AK9829" s="9"/>
    </row>
    <row r="9830" spans="32:37" x14ac:dyDescent="0.3">
      <c r="AF9830" s="8"/>
      <c r="AG9830" s="8"/>
      <c r="AH9830" s="9"/>
      <c r="AI9830" s="8"/>
      <c r="AJ9830" s="8"/>
      <c r="AK9830" s="9"/>
    </row>
    <row r="9831" spans="32:37" x14ac:dyDescent="0.3">
      <c r="AF9831" s="8"/>
      <c r="AG9831" s="8"/>
      <c r="AH9831" s="9"/>
      <c r="AI9831" s="8"/>
      <c r="AJ9831" s="8"/>
      <c r="AK9831" s="9"/>
    </row>
    <row r="9832" spans="32:37" x14ac:dyDescent="0.3">
      <c r="AF9832" s="8"/>
      <c r="AG9832" s="8"/>
      <c r="AH9832" s="9"/>
      <c r="AI9832" s="8"/>
      <c r="AJ9832" s="8"/>
      <c r="AK9832" s="9"/>
    </row>
    <row r="9833" spans="32:37" x14ac:dyDescent="0.3">
      <c r="AF9833" s="8"/>
      <c r="AG9833" s="8"/>
      <c r="AH9833" s="9"/>
      <c r="AI9833" s="8"/>
      <c r="AJ9833" s="8"/>
      <c r="AK9833" s="9"/>
    </row>
    <row r="9834" spans="32:37" x14ac:dyDescent="0.3">
      <c r="AF9834" s="8"/>
      <c r="AG9834" s="8"/>
      <c r="AH9834" s="9"/>
      <c r="AI9834" s="8"/>
      <c r="AJ9834" s="8"/>
      <c r="AK9834" s="9"/>
    </row>
    <row r="9835" spans="32:37" x14ac:dyDescent="0.3">
      <c r="AF9835" s="8"/>
      <c r="AG9835" s="8"/>
      <c r="AH9835" s="9"/>
      <c r="AI9835" s="8"/>
      <c r="AJ9835" s="8"/>
      <c r="AK9835" s="9"/>
    </row>
    <row r="9836" spans="32:37" x14ac:dyDescent="0.3">
      <c r="AF9836" s="8"/>
      <c r="AG9836" s="8"/>
      <c r="AH9836" s="9"/>
      <c r="AI9836" s="8"/>
      <c r="AJ9836" s="8"/>
      <c r="AK9836" s="9"/>
    </row>
    <row r="9837" spans="32:37" x14ac:dyDescent="0.3">
      <c r="AF9837" s="8"/>
      <c r="AG9837" s="8"/>
      <c r="AH9837" s="9"/>
      <c r="AI9837" s="8"/>
      <c r="AJ9837" s="8"/>
      <c r="AK9837" s="9"/>
    </row>
    <row r="9838" spans="32:37" x14ac:dyDescent="0.3">
      <c r="AF9838" s="8"/>
      <c r="AG9838" s="8"/>
      <c r="AH9838" s="9"/>
      <c r="AI9838" s="8"/>
      <c r="AJ9838" s="8"/>
      <c r="AK9838" s="9"/>
    </row>
    <row r="9839" spans="32:37" x14ac:dyDescent="0.3">
      <c r="AF9839" s="8"/>
      <c r="AG9839" s="8"/>
      <c r="AH9839" s="9"/>
      <c r="AI9839" s="8"/>
      <c r="AJ9839" s="8"/>
      <c r="AK9839" s="9"/>
    </row>
    <row r="9840" spans="32:37" x14ac:dyDescent="0.3">
      <c r="AF9840" s="8"/>
      <c r="AG9840" s="8"/>
      <c r="AH9840" s="9"/>
      <c r="AI9840" s="8"/>
      <c r="AJ9840" s="8"/>
      <c r="AK9840" s="9"/>
    </row>
    <row r="9841" spans="32:37" x14ac:dyDescent="0.3">
      <c r="AF9841" s="8"/>
      <c r="AG9841" s="8"/>
      <c r="AH9841" s="9"/>
      <c r="AI9841" s="8"/>
      <c r="AJ9841" s="8"/>
      <c r="AK9841" s="9"/>
    </row>
    <row r="9842" spans="32:37" x14ac:dyDescent="0.3">
      <c r="AF9842" s="8"/>
      <c r="AG9842" s="8"/>
      <c r="AH9842" s="9"/>
      <c r="AI9842" s="8"/>
      <c r="AJ9842" s="8"/>
      <c r="AK9842" s="9"/>
    </row>
    <row r="9843" spans="32:37" x14ac:dyDescent="0.3">
      <c r="AF9843" s="8"/>
      <c r="AG9843" s="8"/>
      <c r="AH9843" s="9"/>
      <c r="AI9843" s="8"/>
      <c r="AJ9843" s="8"/>
      <c r="AK9843" s="9"/>
    </row>
    <row r="9844" spans="32:37" x14ac:dyDescent="0.3">
      <c r="AF9844" s="8"/>
      <c r="AG9844" s="8"/>
      <c r="AH9844" s="9"/>
      <c r="AI9844" s="8"/>
      <c r="AJ9844" s="8"/>
      <c r="AK9844" s="9"/>
    </row>
    <row r="9845" spans="32:37" x14ac:dyDescent="0.3">
      <c r="AF9845" s="8"/>
      <c r="AG9845" s="8"/>
      <c r="AH9845" s="9"/>
      <c r="AI9845" s="8"/>
      <c r="AJ9845" s="8"/>
      <c r="AK9845" s="9"/>
    </row>
    <row r="9846" spans="32:37" x14ac:dyDescent="0.3">
      <c r="AF9846" s="8"/>
      <c r="AG9846" s="8"/>
      <c r="AH9846" s="9"/>
      <c r="AI9846" s="8"/>
      <c r="AJ9846" s="8"/>
      <c r="AK9846" s="9"/>
    </row>
    <row r="9847" spans="32:37" x14ac:dyDescent="0.3">
      <c r="AF9847" s="8"/>
      <c r="AG9847" s="8"/>
      <c r="AH9847" s="9"/>
      <c r="AI9847" s="8"/>
      <c r="AJ9847" s="8"/>
      <c r="AK9847" s="9"/>
    </row>
    <row r="9848" spans="32:37" x14ac:dyDescent="0.3">
      <c r="AF9848" s="8"/>
      <c r="AG9848" s="8"/>
      <c r="AH9848" s="9"/>
      <c r="AI9848" s="8"/>
      <c r="AJ9848" s="8"/>
      <c r="AK9848" s="9"/>
    </row>
    <row r="9849" spans="32:37" x14ac:dyDescent="0.3">
      <c r="AF9849" s="8"/>
      <c r="AG9849" s="8"/>
      <c r="AH9849" s="9"/>
      <c r="AI9849" s="8"/>
      <c r="AJ9849" s="8"/>
      <c r="AK9849" s="9"/>
    </row>
    <row r="9850" spans="32:37" x14ac:dyDescent="0.3">
      <c r="AF9850" s="8"/>
      <c r="AG9850" s="8"/>
      <c r="AH9850" s="9"/>
      <c r="AI9850" s="8"/>
      <c r="AJ9850" s="8"/>
      <c r="AK9850" s="9"/>
    </row>
    <row r="9851" spans="32:37" x14ac:dyDescent="0.3">
      <c r="AF9851" s="8"/>
      <c r="AG9851" s="8"/>
      <c r="AH9851" s="9"/>
      <c r="AI9851" s="8"/>
      <c r="AJ9851" s="8"/>
      <c r="AK9851" s="9"/>
    </row>
    <row r="9852" spans="32:37" x14ac:dyDescent="0.3">
      <c r="AF9852" s="8"/>
      <c r="AG9852" s="8"/>
      <c r="AH9852" s="9"/>
      <c r="AI9852" s="8"/>
      <c r="AJ9852" s="8"/>
      <c r="AK9852" s="9"/>
    </row>
    <row r="9853" spans="32:37" x14ac:dyDescent="0.3">
      <c r="AF9853" s="8"/>
      <c r="AG9853" s="8"/>
      <c r="AH9853" s="9"/>
      <c r="AI9853" s="8"/>
      <c r="AJ9853" s="8"/>
      <c r="AK9853" s="9"/>
    </row>
    <row r="9854" spans="32:37" x14ac:dyDescent="0.3">
      <c r="AF9854" s="8"/>
      <c r="AG9854" s="8"/>
      <c r="AH9854" s="9"/>
      <c r="AI9854" s="8"/>
      <c r="AJ9854" s="8"/>
      <c r="AK9854" s="9"/>
    </row>
    <row r="9855" spans="32:37" x14ac:dyDescent="0.3">
      <c r="AF9855" s="8"/>
      <c r="AG9855" s="8"/>
      <c r="AH9855" s="9"/>
      <c r="AI9855" s="8"/>
      <c r="AJ9855" s="8"/>
      <c r="AK9855" s="9"/>
    </row>
    <row r="9856" spans="32:37" x14ac:dyDescent="0.3">
      <c r="AF9856" s="8"/>
      <c r="AG9856" s="8"/>
      <c r="AH9856" s="9"/>
      <c r="AI9856" s="8"/>
      <c r="AJ9856" s="8"/>
      <c r="AK9856" s="9"/>
    </row>
    <row r="9857" spans="32:37" x14ac:dyDescent="0.3">
      <c r="AF9857" s="8"/>
      <c r="AG9857" s="8"/>
      <c r="AH9857" s="9"/>
      <c r="AI9857" s="8"/>
      <c r="AJ9857" s="8"/>
      <c r="AK9857" s="9"/>
    </row>
    <row r="9858" spans="32:37" x14ac:dyDescent="0.3">
      <c r="AF9858" s="8"/>
      <c r="AG9858" s="8"/>
      <c r="AH9858" s="9"/>
      <c r="AI9858" s="8"/>
      <c r="AJ9858" s="8"/>
      <c r="AK9858" s="9"/>
    </row>
    <row r="9859" spans="32:37" x14ac:dyDescent="0.3">
      <c r="AF9859" s="8"/>
      <c r="AG9859" s="8"/>
      <c r="AH9859" s="9"/>
      <c r="AI9859" s="8"/>
      <c r="AJ9859" s="8"/>
      <c r="AK9859" s="9"/>
    </row>
    <row r="9860" spans="32:37" x14ac:dyDescent="0.3">
      <c r="AF9860" s="8"/>
      <c r="AG9860" s="8"/>
      <c r="AH9860" s="9"/>
      <c r="AI9860" s="8"/>
      <c r="AJ9860" s="8"/>
      <c r="AK9860" s="9"/>
    </row>
    <row r="9861" spans="32:37" x14ac:dyDescent="0.3">
      <c r="AF9861" s="8"/>
      <c r="AG9861" s="8"/>
      <c r="AH9861" s="9"/>
      <c r="AI9861" s="8"/>
      <c r="AJ9861" s="8"/>
      <c r="AK9861" s="9"/>
    </row>
    <row r="9862" spans="32:37" x14ac:dyDescent="0.3">
      <c r="AF9862" s="8"/>
      <c r="AG9862" s="8"/>
      <c r="AH9862" s="9"/>
      <c r="AI9862" s="8"/>
      <c r="AJ9862" s="8"/>
      <c r="AK9862" s="9"/>
    </row>
    <row r="9863" spans="32:37" x14ac:dyDescent="0.3">
      <c r="AF9863" s="8"/>
      <c r="AG9863" s="8"/>
      <c r="AH9863" s="9"/>
      <c r="AI9863" s="8"/>
      <c r="AJ9863" s="8"/>
      <c r="AK9863" s="9"/>
    </row>
    <row r="9864" spans="32:37" x14ac:dyDescent="0.3">
      <c r="AF9864" s="8"/>
      <c r="AG9864" s="8"/>
      <c r="AH9864" s="9"/>
      <c r="AI9864" s="8"/>
      <c r="AJ9864" s="8"/>
      <c r="AK9864" s="9"/>
    </row>
    <row r="9865" spans="32:37" x14ac:dyDescent="0.3">
      <c r="AF9865" s="8"/>
      <c r="AG9865" s="8"/>
      <c r="AH9865" s="9"/>
      <c r="AI9865" s="8"/>
      <c r="AJ9865" s="8"/>
      <c r="AK9865" s="9"/>
    </row>
    <row r="9866" spans="32:37" x14ac:dyDescent="0.3">
      <c r="AF9866" s="8"/>
      <c r="AG9866" s="8"/>
      <c r="AH9866" s="9"/>
      <c r="AI9866" s="8"/>
      <c r="AJ9866" s="8"/>
      <c r="AK9866" s="9"/>
    </row>
    <row r="9867" spans="32:37" x14ac:dyDescent="0.3">
      <c r="AF9867" s="8"/>
      <c r="AG9867" s="8"/>
      <c r="AH9867" s="9"/>
      <c r="AI9867" s="8"/>
      <c r="AJ9867" s="8"/>
      <c r="AK9867" s="9"/>
    </row>
    <row r="9868" spans="32:37" x14ac:dyDescent="0.3">
      <c r="AF9868" s="8"/>
      <c r="AG9868" s="8"/>
      <c r="AH9868" s="9"/>
      <c r="AI9868" s="8"/>
      <c r="AJ9868" s="8"/>
      <c r="AK9868" s="9"/>
    </row>
    <row r="9869" spans="32:37" x14ac:dyDescent="0.3">
      <c r="AF9869" s="8"/>
      <c r="AG9869" s="8"/>
      <c r="AH9869" s="9"/>
      <c r="AI9869" s="8"/>
      <c r="AJ9869" s="8"/>
      <c r="AK9869" s="9"/>
    </row>
    <row r="9870" spans="32:37" x14ac:dyDescent="0.3">
      <c r="AF9870" s="8"/>
      <c r="AG9870" s="8"/>
      <c r="AH9870" s="9"/>
      <c r="AI9870" s="8"/>
      <c r="AJ9870" s="8"/>
      <c r="AK9870" s="9"/>
    </row>
    <row r="9871" spans="32:37" x14ac:dyDescent="0.3">
      <c r="AF9871" s="8"/>
      <c r="AG9871" s="8"/>
      <c r="AH9871" s="9"/>
      <c r="AI9871" s="8"/>
      <c r="AJ9871" s="8"/>
      <c r="AK9871" s="9"/>
    </row>
    <row r="9872" spans="32:37" x14ac:dyDescent="0.3">
      <c r="AF9872" s="8"/>
      <c r="AG9872" s="8"/>
      <c r="AH9872" s="9"/>
      <c r="AI9872" s="8"/>
      <c r="AJ9872" s="8"/>
      <c r="AK9872" s="9"/>
    </row>
    <row r="9873" spans="32:37" x14ac:dyDescent="0.3">
      <c r="AF9873" s="8"/>
      <c r="AG9873" s="8"/>
      <c r="AH9873" s="9"/>
      <c r="AI9873" s="8"/>
      <c r="AJ9873" s="8"/>
      <c r="AK9873" s="9"/>
    </row>
    <row r="9874" spans="32:37" x14ac:dyDescent="0.3">
      <c r="AF9874" s="8"/>
      <c r="AG9874" s="8"/>
      <c r="AH9874" s="9"/>
      <c r="AI9874" s="8"/>
      <c r="AJ9874" s="8"/>
      <c r="AK9874" s="9"/>
    </row>
    <row r="9875" spans="32:37" x14ac:dyDescent="0.3">
      <c r="AF9875" s="8"/>
      <c r="AG9875" s="8"/>
      <c r="AH9875" s="9"/>
      <c r="AI9875" s="8"/>
      <c r="AJ9875" s="8"/>
      <c r="AK9875" s="9"/>
    </row>
    <row r="9876" spans="32:37" x14ac:dyDescent="0.3">
      <c r="AF9876" s="8"/>
      <c r="AG9876" s="8"/>
      <c r="AH9876" s="9"/>
      <c r="AI9876" s="8"/>
      <c r="AJ9876" s="8"/>
      <c r="AK9876" s="9"/>
    </row>
    <row r="9877" spans="32:37" x14ac:dyDescent="0.3">
      <c r="AF9877" s="8"/>
      <c r="AG9877" s="8"/>
      <c r="AH9877" s="9"/>
      <c r="AI9877" s="8"/>
      <c r="AJ9877" s="8"/>
      <c r="AK9877" s="9"/>
    </row>
    <row r="9878" spans="32:37" x14ac:dyDescent="0.3">
      <c r="AF9878" s="8"/>
      <c r="AG9878" s="8"/>
      <c r="AH9878" s="9"/>
      <c r="AI9878" s="8"/>
      <c r="AJ9878" s="8"/>
      <c r="AK9878" s="9"/>
    </row>
    <row r="9879" spans="32:37" x14ac:dyDescent="0.3">
      <c r="AF9879" s="8"/>
      <c r="AG9879" s="8"/>
      <c r="AH9879" s="9"/>
      <c r="AI9879" s="8"/>
      <c r="AJ9879" s="8"/>
      <c r="AK9879" s="9"/>
    </row>
    <row r="9880" spans="32:37" x14ac:dyDescent="0.3">
      <c r="AF9880" s="8"/>
      <c r="AG9880" s="8"/>
      <c r="AH9880" s="9"/>
      <c r="AI9880" s="8"/>
      <c r="AJ9880" s="8"/>
      <c r="AK9880" s="9"/>
    </row>
    <row r="9881" spans="32:37" x14ac:dyDescent="0.3">
      <c r="AF9881" s="8"/>
      <c r="AG9881" s="8"/>
      <c r="AH9881" s="9"/>
      <c r="AI9881" s="8"/>
      <c r="AJ9881" s="8"/>
      <c r="AK9881" s="9"/>
    </row>
    <row r="9882" spans="32:37" x14ac:dyDescent="0.3">
      <c r="AF9882" s="8"/>
      <c r="AG9882" s="8"/>
      <c r="AH9882" s="9"/>
      <c r="AI9882" s="8"/>
      <c r="AJ9882" s="8"/>
      <c r="AK9882" s="9"/>
    </row>
    <row r="9883" spans="32:37" x14ac:dyDescent="0.3">
      <c r="AF9883" s="8"/>
      <c r="AG9883" s="8"/>
      <c r="AH9883" s="9"/>
      <c r="AI9883" s="8"/>
      <c r="AJ9883" s="8"/>
      <c r="AK9883" s="9"/>
    </row>
    <row r="9884" spans="32:37" x14ac:dyDescent="0.3">
      <c r="AF9884" s="8"/>
      <c r="AG9884" s="8"/>
      <c r="AH9884" s="9"/>
      <c r="AI9884" s="8"/>
      <c r="AJ9884" s="8"/>
      <c r="AK9884" s="9"/>
    </row>
    <row r="9885" spans="32:37" x14ac:dyDescent="0.3">
      <c r="AF9885" s="8"/>
      <c r="AG9885" s="8"/>
      <c r="AH9885" s="9"/>
      <c r="AI9885" s="8"/>
      <c r="AJ9885" s="8"/>
      <c r="AK9885" s="9"/>
    </row>
    <row r="9886" spans="32:37" x14ac:dyDescent="0.3">
      <c r="AF9886" s="8"/>
      <c r="AG9886" s="8"/>
      <c r="AH9886" s="9"/>
      <c r="AI9886" s="8"/>
      <c r="AJ9886" s="8"/>
      <c r="AK9886" s="9"/>
    </row>
    <row r="9887" spans="32:37" x14ac:dyDescent="0.3">
      <c r="AF9887" s="8"/>
      <c r="AG9887" s="8"/>
      <c r="AH9887" s="9"/>
      <c r="AI9887" s="8"/>
      <c r="AJ9887" s="8"/>
      <c r="AK9887" s="9"/>
    </row>
    <row r="9888" spans="32:37" x14ac:dyDescent="0.3">
      <c r="AF9888" s="8"/>
      <c r="AG9888" s="8"/>
      <c r="AH9888" s="9"/>
      <c r="AI9888" s="8"/>
      <c r="AJ9888" s="8"/>
      <c r="AK9888" s="9"/>
    </row>
    <row r="9889" spans="32:37" x14ac:dyDescent="0.3">
      <c r="AF9889" s="8"/>
      <c r="AG9889" s="8"/>
      <c r="AH9889" s="9"/>
      <c r="AI9889" s="8"/>
      <c r="AJ9889" s="8"/>
      <c r="AK9889" s="9"/>
    </row>
    <row r="9890" spans="32:37" x14ac:dyDescent="0.3">
      <c r="AF9890" s="8"/>
      <c r="AG9890" s="8"/>
      <c r="AH9890" s="9"/>
      <c r="AI9890" s="8"/>
      <c r="AJ9890" s="8"/>
      <c r="AK9890" s="9"/>
    </row>
    <row r="9891" spans="32:37" x14ac:dyDescent="0.3">
      <c r="AF9891" s="8"/>
      <c r="AG9891" s="8"/>
      <c r="AH9891" s="9"/>
      <c r="AI9891" s="8"/>
      <c r="AJ9891" s="8"/>
      <c r="AK9891" s="9"/>
    </row>
    <row r="9892" spans="32:37" x14ac:dyDescent="0.3">
      <c r="AF9892" s="8"/>
      <c r="AG9892" s="8"/>
      <c r="AH9892" s="9"/>
      <c r="AI9892" s="8"/>
      <c r="AJ9892" s="8"/>
      <c r="AK9892" s="9"/>
    </row>
    <row r="9893" spans="32:37" x14ac:dyDescent="0.3">
      <c r="AF9893" s="8"/>
      <c r="AG9893" s="8"/>
      <c r="AH9893" s="9"/>
      <c r="AI9893" s="8"/>
      <c r="AJ9893" s="8"/>
      <c r="AK9893" s="9"/>
    </row>
    <row r="9894" spans="32:37" x14ac:dyDescent="0.3">
      <c r="AF9894" s="8"/>
      <c r="AG9894" s="8"/>
      <c r="AH9894" s="9"/>
      <c r="AI9894" s="8"/>
      <c r="AJ9894" s="8"/>
      <c r="AK9894" s="9"/>
    </row>
    <row r="9895" spans="32:37" x14ac:dyDescent="0.3">
      <c r="AF9895" s="8"/>
      <c r="AG9895" s="8"/>
      <c r="AH9895" s="9"/>
      <c r="AI9895" s="8"/>
      <c r="AJ9895" s="8"/>
      <c r="AK9895" s="9"/>
    </row>
    <row r="9896" spans="32:37" x14ac:dyDescent="0.3">
      <c r="AF9896" s="8"/>
      <c r="AG9896" s="8"/>
      <c r="AH9896" s="9"/>
      <c r="AI9896" s="8"/>
      <c r="AJ9896" s="8"/>
      <c r="AK9896" s="9"/>
    </row>
    <row r="9897" spans="32:37" x14ac:dyDescent="0.3">
      <c r="AF9897" s="8"/>
      <c r="AG9897" s="8"/>
      <c r="AH9897" s="9"/>
      <c r="AI9897" s="8"/>
      <c r="AJ9897" s="8"/>
      <c r="AK9897" s="9"/>
    </row>
    <row r="9898" spans="32:37" x14ac:dyDescent="0.3">
      <c r="AF9898" s="8"/>
      <c r="AG9898" s="8"/>
      <c r="AH9898" s="9"/>
      <c r="AI9898" s="8"/>
      <c r="AJ9898" s="8"/>
      <c r="AK9898" s="9"/>
    </row>
    <row r="9899" spans="32:37" x14ac:dyDescent="0.3">
      <c r="AF9899" s="8"/>
      <c r="AG9899" s="8"/>
      <c r="AH9899" s="9"/>
      <c r="AI9899" s="8"/>
      <c r="AJ9899" s="8"/>
      <c r="AK9899" s="9"/>
    </row>
    <row r="9900" spans="32:37" x14ac:dyDescent="0.3">
      <c r="AF9900" s="8"/>
      <c r="AG9900" s="8"/>
      <c r="AH9900" s="9"/>
      <c r="AI9900" s="8"/>
      <c r="AJ9900" s="8"/>
      <c r="AK9900" s="9"/>
    </row>
    <row r="9901" spans="32:37" x14ac:dyDescent="0.3">
      <c r="AF9901" s="8"/>
      <c r="AG9901" s="8"/>
      <c r="AH9901" s="9"/>
      <c r="AI9901" s="8"/>
      <c r="AJ9901" s="8"/>
      <c r="AK9901" s="9"/>
    </row>
    <row r="9902" spans="32:37" x14ac:dyDescent="0.3">
      <c r="AF9902" s="8"/>
      <c r="AG9902" s="8"/>
      <c r="AH9902" s="9"/>
      <c r="AI9902" s="8"/>
      <c r="AJ9902" s="8"/>
      <c r="AK9902" s="9"/>
    </row>
    <row r="9903" spans="32:37" x14ac:dyDescent="0.3">
      <c r="AF9903" s="8"/>
      <c r="AG9903" s="8"/>
      <c r="AH9903" s="9"/>
      <c r="AI9903" s="8"/>
      <c r="AJ9903" s="8"/>
      <c r="AK9903" s="9"/>
    </row>
    <row r="9904" spans="32:37" x14ac:dyDescent="0.3">
      <c r="AF9904" s="8"/>
      <c r="AG9904" s="8"/>
      <c r="AH9904" s="9"/>
      <c r="AI9904" s="8"/>
      <c r="AJ9904" s="8"/>
      <c r="AK9904" s="9"/>
    </row>
    <row r="9905" spans="32:37" x14ac:dyDescent="0.3">
      <c r="AF9905" s="8"/>
      <c r="AG9905" s="8"/>
      <c r="AH9905" s="9"/>
      <c r="AI9905" s="8"/>
      <c r="AJ9905" s="8"/>
      <c r="AK9905" s="9"/>
    </row>
    <row r="9906" spans="32:37" x14ac:dyDescent="0.3">
      <c r="AF9906" s="8"/>
      <c r="AG9906" s="8"/>
      <c r="AH9906" s="9"/>
      <c r="AI9906" s="8"/>
      <c r="AJ9906" s="8"/>
      <c r="AK9906" s="9"/>
    </row>
    <row r="9907" spans="32:37" x14ac:dyDescent="0.3">
      <c r="AF9907" s="8"/>
      <c r="AG9907" s="8"/>
      <c r="AH9907" s="9"/>
      <c r="AI9907" s="8"/>
      <c r="AJ9907" s="8"/>
      <c r="AK9907" s="9"/>
    </row>
    <row r="9908" spans="32:37" x14ac:dyDescent="0.3">
      <c r="AF9908" s="8"/>
      <c r="AG9908" s="8"/>
      <c r="AH9908" s="9"/>
      <c r="AI9908" s="8"/>
      <c r="AJ9908" s="8"/>
      <c r="AK9908" s="9"/>
    </row>
    <row r="9909" spans="32:37" x14ac:dyDescent="0.3">
      <c r="AF9909" s="8"/>
      <c r="AG9909" s="8"/>
      <c r="AH9909" s="9"/>
      <c r="AI9909" s="8"/>
      <c r="AJ9909" s="8"/>
      <c r="AK9909" s="9"/>
    </row>
    <row r="9910" spans="32:37" x14ac:dyDescent="0.3">
      <c r="AF9910" s="8"/>
      <c r="AG9910" s="8"/>
      <c r="AH9910" s="9"/>
      <c r="AI9910" s="8"/>
      <c r="AJ9910" s="8"/>
      <c r="AK9910" s="9"/>
    </row>
    <row r="9911" spans="32:37" x14ac:dyDescent="0.3">
      <c r="AF9911" s="8"/>
      <c r="AG9911" s="8"/>
      <c r="AH9911" s="9"/>
      <c r="AI9911" s="8"/>
      <c r="AJ9911" s="8"/>
      <c r="AK9911" s="9"/>
    </row>
    <row r="9912" spans="32:37" x14ac:dyDescent="0.3">
      <c r="AF9912" s="8"/>
      <c r="AG9912" s="8"/>
      <c r="AH9912" s="9"/>
      <c r="AI9912" s="8"/>
      <c r="AJ9912" s="8"/>
      <c r="AK9912" s="9"/>
    </row>
    <row r="9913" spans="32:37" x14ac:dyDescent="0.3">
      <c r="AF9913" s="8"/>
      <c r="AG9913" s="8"/>
      <c r="AH9913" s="9"/>
      <c r="AI9913" s="8"/>
      <c r="AJ9913" s="8"/>
      <c r="AK9913" s="9"/>
    </row>
    <row r="9914" spans="32:37" x14ac:dyDescent="0.3">
      <c r="AF9914" s="8"/>
      <c r="AG9914" s="8"/>
      <c r="AH9914" s="9"/>
      <c r="AI9914" s="8"/>
      <c r="AJ9914" s="8"/>
      <c r="AK9914" s="9"/>
    </row>
    <row r="9915" spans="32:37" x14ac:dyDescent="0.3">
      <c r="AF9915" s="8"/>
      <c r="AG9915" s="8"/>
      <c r="AH9915" s="9"/>
      <c r="AI9915" s="8"/>
      <c r="AJ9915" s="8"/>
      <c r="AK9915" s="9"/>
    </row>
    <row r="9916" spans="32:37" x14ac:dyDescent="0.3">
      <c r="AF9916" s="8"/>
      <c r="AG9916" s="8"/>
      <c r="AH9916" s="9"/>
      <c r="AI9916" s="8"/>
      <c r="AJ9916" s="8"/>
      <c r="AK9916" s="9"/>
    </row>
    <row r="9917" spans="32:37" x14ac:dyDescent="0.3">
      <c r="AF9917" s="8"/>
      <c r="AG9917" s="8"/>
      <c r="AH9917" s="9"/>
      <c r="AI9917" s="8"/>
      <c r="AJ9917" s="8"/>
      <c r="AK9917" s="9"/>
    </row>
    <row r="9918" spans="32:37" x14ac:dyDescent="0.3">
      <c r="AF9918" s="8"/>
      <c r="AG9918" s="8"/>
      <c r="AH9918" s="9"/>
      <c r="AI9918" s="8"/>
      <c r="AJ9918" s="8"/>
      <c r="AK9918" s="9"/>
    </row>
    <row r="9919" spans="32:37" x14ac:dyDescent="0.3">
      <c r="AF9919" s="8"/>
      <c r="AG9919" s="8"/>
      <c r="AH9919" s="9"/>
      <c r="AI9919" s="8"/>
      <c r="AJ9919" s="8"/>
      <c r="AK9919" s="9"/>
    </row>
    <row r="9920" spans="32:37" x14ac:dyDescent="0.3">
      <c r="AF9920" s="8"/>
      <c r="AG9920" s="8"/>
      <c r="AH9920" s="9"/>
      <c r="AI9920" s="8"/>
      <c r="AJ9920" s="8"/>
      <c r="AK9920" s="9"/>
    </row>
    <row r="9921" spans="32:37" x14ac:dyDescent="0.3">
      <c r="AF9921" s="8"/>
      <c r="AG9921" s="8"/>
      <c r="AH9921" s="9"/>
      <c r="AI9921" s="8"/>
      <c r="AJ9921" s="8"/>
      <c r="AK9921" s="9"/>
    </row>
    <row r="9922" spans="32:37" x14ac:dyDescent="0.3">
      <c r="AF9922" s="8"/>
      <c r="AG9922" s="8"/>
      <c r="AH9922" s="9"/>
      <c r="AI9922" s="8"/>
      <c r="AJ9922" s="8"/>
      <c r="AK9922" s="9"/>
    </row>
    <row r="9923" spans="32:37" x14ac:dyDescent="0.3">
      <c r="AF9923" s="8"/>
      <c r="AG9923" s="8"/>
      <c r="AH9923" s="9"/>
      <c r="AI9923" s="8"/>
      <c r="AJ9923" s="8"/>
      <c r="AK9923" s="9"/>
    </row>
    <row r="9924" spans="32:37" x14ac:dyDescent="0.3">
      <c r="AF9924" s="8"/>
      <c r="AG9924" s="8"/>
      <c r="AH9924" s="9"/>
      <c r="AI9924" s="8"/>
      <c r="AJ9924" s="8"/>
      <c r="AK9924" s="9"/>
    </row>
    <row r="9925" spans="32:37" x14ac:dyDescent="0.3">
      <c r="AF9925" s="8"/>
      <c r="AG9925" s="8"/>
      <c r="AH9925" s="9"/>
      <c r="AI9925" s="8"/>
      <c r="AJ9925" s="8"/>
      <c r="AK9925" s="9"/>
    </row>
    <row r="9926" spans="32:37" x14ac:dyDescent="0.3">
      <c r="AF9926" s="8"/>
      <c r="AG9926" s="8"/>
      <c r="AH9926" s="9"/>
      <c r="AI9926" s="8"/>
      <c r="AJ9926" s="8"/>
      <c r="AK9926" s="9"/>
    </row>
    <row r="9927" spans="32:37" x14ac:dyDescent="0.3">
      <c r="AF9927" s="8"/>
      <c r="AG9927" s="8"/>
      <c r="AH9927" s="9"/>
      <c r="AI9927" s="8"/>
      <c r="AJ9927" s="8"/>
      <c r="AK9927" s="9"/>
    </row>
    <row r="9928" spans="32:37" x14ac:dyDescent="0.3">
      <c r="AF9928" s="8"/>
      <c r="AG9928" s="8"/>
      <c r="AH9928" s="9"/>
      <c r="AI9928" s="8"/>
      <c r="AJ9928" s="8"/>
      <c r="AK9928" s="9"/>
    </row>
    <row r="9929" spans="32:37" x14ac:dyDescent="0.3">
      <c r="AF9929" s="8"/>
      <c r="AG9929" s="8"/>
      <c r="AH9929" s="9"/>
      <c r="AI9929" s="8"/>
      <c r="AJ9929" s="8"/>
      <c r="AK9929" s="9"/>
    </row>
    <row r="9930" spans="32:37" x14ac:dyDescent="0.3">
      <c r="AF9930" s="8"/>
      <c r="AG9930" s="8"/>
      <c r="AH9930" s="9"/>
      <c r="AI9930" s="8"/>
      <c r="AJ9930" s="8"/>
      <c r="AK9930" s="9"/>
    </row>
    <row r="9931" spans="32:37" x14ac:dyDescent="0.3">
      <c r="AF9931" s="8"/>
      <c r="AG9931" s="8"/>
      <c r="AH9931" s="9"/>
      <c r="AI9931" s="8"/>
      <c r="AJ9931" s="8"/>
      <c r="AK9931" s="9"/>
    </row>
    <row r="9932" spans="32:37" x14ac:dyDescent="0.3">
      <c r="AF9932" s="8"/>
      <c r="AG9932" s="8"/>
      <c r="AH9932" s="9"/>
      <c r="AI9932" s="8"/>
      <c r="AJ9932" s="8"/>
      <c r="AK9932" s="9"/>
    </row>
    <row r="9933" spans="32:37" x14ac:dyDescent="0.3">
      <c r="AF9933" s="8"/>
      <c r="AG9933" s="8"/>
      <c r="AH9933" s="9"/>
      <c r="AI9933" s="8"/>
      <c r="AJ9933" s="8"/>
      <c r="AK9933" s="9"/>
    </row>
    <row r="9934" spans="32:37" x14ac:dyDescent="0.3">
      <c r="AF9934" s="8"/>
      <c r="AG9934" s="8"/>
      <c r="AH9934" s="9"/>
      <c r="AI9934" s="8"/>
      <c r="AJ9934" s="8"/>
      <c r="AK9934" s="9"/>
    </row>
    <row r="9935" spans="32:37" x14ac:dyDescent="0.3">
      <c r="AF9935" s="8"/>
      <c r="AG9935" s="8"/>
      <c r="AH9935" s="9"/>
      <c r="AI9935" s="8"/>
      <c r="AJ9935" s="8"/>
      <c r="AK9935" s="9"/>
    </row>
    <row r="9936" spans="32:37" x14ac:dyDescent="0.3">
      <c r="AF9936" s="8"/>
      <c r="AG9936" s="8"/>
      <c r="AH9936" s="9"/>
      <c r="AI9936" s="8"/>
      <c r="AJ9936" s="8"/>
      <c r="AK9936" s="9"/>
    </row>
    <row r="9937" spans="32:37" x14ac:dyDescent="0.3">
      <c r="AF9937" s="8"/>
      <c r="AG9937" s="8"/>
      <c r="AH9937" s="9"/>
      <c r="AI9937" s="8"/>
      <c r="AJ9937" s="8"/>
      <c r="AK9937" s="9"/>
    </row>
    <row r="9938" spans="32:37" x14ac:dyDescent="0.3">
      <c r="AF9938" s="8"/>
      <c r="AG9938" s="8"/>
      <c r="AH9938" s="9"/>
      <c r="AI9938" s="8"/>
      <c r="AJ9938" s="8"/>
      <c r="AK9938" s="9"/>
    </row>
    <row r="9939" spans="32:37" x14ac:dyDescent="0.3">
      <c r="AF9939" s="8"/>
      <c r="AG9939" s="8"/>
      <c r="AH9939" s="9"/>
      <c r="AI9939" s="8"/>
      <c r="AJ9939" s="8"/>
      <c r="AK9939" s="9"/>
    </row>
    <row r="9940" spans="32:37" x14ac:dyDescent="0.3">
      <c r="AF9940" s="8"/>
      <c r="AG9940" s="8"/>
      <c r="AH9940" s="9"/>
      <c r="AI9940" s="8"/>
      <c r="AJ9940" s="8"/>
      <c r="AK9940" s="9"/>
    </row>
    <row r="9941" spans="32:37" x14ac:dyDescent="0.3">
      <c r="AF9941" s="8"/>
      <c r="AG9941" s="8"/>
      <c r="AH9941" s="9"/>
      <c r="AI9941" s="8"/>
      <c r="AJ9941" s="8"/>
      <c r="AK9941" s="9"/>
    </row>
    <row r="9942" spans="32:37" x14ac:dyDescent="0.3">
      <c r="AF9942" s="8"/>
      <c r="AG9942" s="8"/>
      <c r="AH9942" s="9"/>
      <c r="AI9942" s="8"/>
      <c r="AJ9942" s="8"/>
      <c r="AK9942" s="9"/>
    </row>
    <row r="9943" spans="32:37" x14ac:dyDescent="0.3">
      <c r="AF9943" s="8"/>
      <c r="AG9943" s="8"/>
      <c r="AH9943" s="9"/>
      <c r="AI9943" s="8"/>
      <c r="AJ9943" s="8"/>
      <c r="AK9943" s="9"/>
    </row>
    <row r="9944" spans="32:37" x14ac:dyDescent="0.3">
      <c r="AF9944" s="8"/>
      <c r="AG9944" s="8"/>
      <c r="AH9944" s="9"/>
      <c r="AI9944" s="8"/>
      <c r="AJ9944" s="8"/>
      <c r="AK9944" s="9"/>
    </row>
    <row r="9945" spans="32:37" x14ac:dyDescent="0.3">
      <c r="AF9945" s="8"/>
      <c r="AG9945" s="8"/>
      <c r="AH9945" s="9"/>
      <c r="AI9945" s="8"/>
      <c r="AJ9945" s="8"/>
      <c r="AK9945" s="9"/>
    </row>
    <row r="9946" spans="32:37" x14ac:dyDescent="0.3">
      <c r="AF9946" s="8"/>
      <c r="AG9946" s="8"/>
      <c r="AH9946" s="9"/>
      <c r="AI9946" s="8"/>
      <c r="AJ9946" s="8"/>
      <c r="AK9946" s="9"/>
    </row>
    <row r="9947" spans="32:37" x14ac:dyDescent="0.3">
      <c r="AF9947" s="8"/>
      <c r="AG9947" s="8"/>
      <c r="AH9947" s="9"/>
      <c r="AI9947" s="8"/>
      <c r="AJ9947" s="8"/>
      <c r="AK9947" s="9"/>
    </row>
    <row r="9948" spans="32:37" x14ac:dyDescent="0.3">
      <c r="AF9948" s="8"/>
      <c r="AG9948" s="8"/>
      <c r="AH9948" s="9"/>
      <c r="AI9948" s="8"/>
      <c r="AJ9948" s="8"/>
      <c r="AK9948" s="9"/>
    </row>
    <row r="9949" spans="32:37" x14ac:dyDescent="0.3">
      <c r="AF9949" s="8"/>
      <c r="AG9949" s="8"/>
      <c r="AH9949" s="9"/>
      <c r="AI9949" s="8"/>
      <c r="AJ9949" s="8"/>
      <c r="AK9949" s="9"/>
    </row>
    <row r="9950" spans="32:37" x14ac:dyDescent="0.3">
      <c r="AF9950" s="8"/>
      <c r="AG9950" s="8"/>
      <c r="AH9950" s="9"/>
      <c r="AI9950" s="8"/>
      <c r="AJ9950" s="8"/>
      <c r="AK9950" s="9"/>
    </row>
    <row r="9951" spans="32:37" x14ac:dyDescent="0.3">
      <c r="AF9951" s="8"/>
      <c r="AG9951" s="8"/>
      <c r="AH9951" s="9"/>
      <c r="AI9951" s="8"/>
      <c r="AJ9951" s="8"/>
      <c r="AK9951" s="9"/>
    </row>
    <row r="9952" spans="32:37" x14ac:dyDescent="0.3">
      <c r="AF9952" s="8"/>
      <c r="AG9952" s="8"/>
      <c r="AH9952" s="9"/>
      <c r="AI9952" s="8"/>
      <c r="AJ9952" s="8"/>
      <c r="AK9952" s="9"/>
    </row>
    <row r="9953" spans="32:37" x14ac:dyDescent="0.3">
      <c r="AF9953" s="8"/>
      <c r="AG9953" s="8"/>
      <c r="AH9953" s="9"/>
      <c r="AI9953" s="8"/>
      <c r="AJ9953" s="8"/>
      <c r="AK9953" s="9"/>
    </row>
    <row r="9954" spans="32:37" x14ac:dyDescent="0.3">
      <c r="AF9954" s="8"/>
      <c r="AG9954" s="8"/>
      <c r="AH9954" s="9"/>
      <c r="AI9954" s="8"/>
      <c r="AJ9954" s="8"/>
      <c r="AK9954" s="9"/>
    </row>
    <row r="9955" spans="32:37" x14ac:dyDescent="0.3">
      <c r="AF9955" s="8"/>
      <c r="AG9955" s="8"/>
      <c r="AH9955" s="9"/>
      <c r="AI9955" s="8"/>
      <c r="AJ9955" s="8"/>
      <c r="AK9955" s="9"/>
    </row>
    <row r="9956" spans="32:37" x14ac:dyDescent="0.3">
      <c r="AF9956" s="8"/>
      <c r="AG9956" s="8"/>
      <c r="AH9956" s="9"/>
      <c r="AI9956" s="8"/>
      <c r="AJ9956" s="8"/>
      <c r="AK9956" s="9"/>
    </row>
    <row r="9957" spans="32:37" x14ac:dyDescent="0.3">
      <c r="AF9957" s="8"/>
      <c r="AG9957" s="8"/>
      <c r="AH9957" s="9"/>
      <c r="AI9957" s="8"/>
      <c r="AJ9957" s="8"/>
      <c r="AK9957" s="9"/>
    </row>
    <row r="9958" spans="32:37" x14ac:dyDescent="0.3">
      <c r="AF9958" s="8"/>
      <c r="AG9958" s="8"/>
      <c r="AH9958" s="9"/>
      <c r="AI9958" s="8"/>
      <c r="AJ9958" s="8"/>
      <c r="AK9958" s="9"/>
    </row>
    <row r="9959" spans="32:37" x14ac:dyDescent="0.3">
      <c r="AF9959" s="8"/>
      <c r="AG9959" s="8"/>
      <c r="AH9959" s="9"/>
      <c r="AI9959" s="8"/>
      <c r="AJ9959" s="8"/>
      <c r="AK9959" s="9"/>
    </row>
    <row r="9960" spans="32:37" x14ac:dyDescent="0.3">
      <c r="AF9960" s="8"/>
      <c r="AG9960" s="8"/>
      <c r="AH9960" s="9"/>
      <c r="AI9960" s="8"/>
      <c r="AJ9960" s="8"/>
      <c r="AK9960" s="9"/>
    </row>
    <row r="9961" spans="32:37" x14ac:dyDescent="0.3">
      <c r="AF9961" s="8"/>
      <c r="AG9961" s="8"/>
      <c r="AH9961" s="9"/>
      <c r="AI9961" s="8"/>
      <c r="AJ9961" s="8"/>
      <c r="AK9961" s="9"/>
    </row>
    <row r="9962" spans="32:37" x14ac:dyDescent="0.3">
      <c r="AF9962" s="8"/>
      <c r="AG9962" s="8"/>
      <c r="AH9962" s="9"/>
      <c r="AI9962" s="8"/>
      <c r="AJ9962" s="8"/>
      <c r="AK9962" s="9"/>
    </row>
    <row r="9963" spans="32:37" x14ac:dyDescent="0.3">
      <c r="AF9963" s="8"/>
      <c r="AG9963" s="8"/>
      <c r="AH9963" s="9"/>
      <c r="AI9963" s="8"/>
      <c r="AJ9963" s="8"/>
      <c r="AK9963" s="9"/>
    </row>
    <row r="9964" spans="32:37" x14ac:dyDescent="0.3">
      <c r="AF9964" s="8"/>
      <c r="AG9964" s="8"/>
      <c r="AH9964" s="9"/>
      <c r="AI9964" s="8"/>
      <c r="AJ9964" s="8"/>
      <c r="AK9964" s="9"/>
    </row>
    <row r="9965" spans="32:37" x14ac:dyDescent="0.3">
      <c r="AF9965" s="8"/>
      <c r="AG9965" s="8"/>
      <c r="AH9965" s="9"/>
      <c r="AI9965" s="8"/>
      <c r="AJ9965" s="8"/>
      <c r="AK9965" s="9"/>
    </row>
    <row r="9966" spans="32:37" x14ac:dyDescent="0.3">
      <c r="AF9966" s="8"/>
      <c r="AG9966" s="8"/>
      <c r="AH9966" s="9"/>
      <c r="AI9966" s="8"/>
      <c r="AJ9966" s="8"/>
      <c r="AK9966" s="9"/>
    </row>
    <row r="9967" spans="32:37" x14ac:dyDescent="0.3">
      <c r="AF9967" s="8"/>
      <c r="AG9967" s="8"/>
      <c r="AH9967" s="9"/>
      <c r="AI9967" s="8"/>
      <c r="AJ9967" s="8"/>
      <c r="AK9967" s="9"/>
    </row>
    <row r="9968" spans="32:37" x14ac:dyDescent="0.3">
      <c r="AF9968" s="8"/>
      <c r="AG9968" s="8"/>
      <c r="AH9968" s="9"/>
      <c r="AI9968" s="8"/>
      <c r="AJ9968" s="8"/>
      <c r="AK9968" s="9"/>
    </row>
    <row r="9969" spans="32:37" x14ac:dyDescent="0.3">
      <c r="AF9969" s="8"/>
      <c r="AG9969" s="8"/>
      <c r="AH9969" s="9"/>
      <c r="AI9969" s="8"/>
      <c r="AJ9969" s="8"/>
      <c r="AK9969" s="9"/>
    </row>
    <row r="9970" spans="32:37" x14ac:dyDescent="0.3">
      <c r="AF9970" s="8"/>
      <c r="AG9970" s="8"/>
      <c r="AH9970" s="9"/>
      <c r="AI9970" s="8"/>
      <c r="AJ9970" s="8"/>
      <c r="AK9970" s="9"/>
    </row>
    <row r="9971" spans="32:37" x14ac:dyDescent="0.3">
      <c r="AF9971" s="8"/>
      <c r="AG9971" s="8"/>
      <c r="AH9971" s="9"/>
      <c r="AI9971" s="8"/>
      <c r="AJ9971" s="8"/>
      <c r="AK9971" s="9"/>
    </row>
    <row r="9972" spans="32:37" x14ac:dyDescent="0.3">
      <c r="AF9972" s="8"/>
      <c r="AG9972" s="8"/>
      <c r="AH9972" s="9"/>
      <c r="AI9972" s="8"/>
      <c r="AJ9972" s="8"/>
      <c r="AK9972" s="9"/>
    </row>
    <row r="9973" spans="32:37" x14ac:dyDescent="0.3">
      <c r="AF9973" s="8"/>
      <c r="AG9973" s="8"/>
      <c r="AH9973" s="9"/>
      <c r="AI9973" s="8"/>
      <c r="AJ9973" s="8"/>
      <c r="AK9973" s="9"/>
    </row>
    <row r="9974" spans="32:37" x14ac:dyDescent="0.3">
      <c r="AF9974" s="8"/>
      <c r="AG9974" s="8"/>
      <c r="AH9974" s="9"/>
      <c r="AI9974" s="8"/>
      <c r="AJ9974" s="8"/>
      <c r="AK9974" s="9"/>
    </row>
    <row r="9975" spans="32:37" x14ac:dyDescent="0.3">
      <c r="AF9975" s="8"/>
      <c r="AG9975" s="8"/>
      <c r="AH9975" s="9"/>
      <c r="AI9975" s="8"/>
      <c r="AJ9975" s="8"/>
      <c r="AK9975" s="9"/>
    </row>
    <row r="9976" spans="32:37" x14ac:dyDescent="0.3">
      <c r="AF9976" s="8"/>
      <c r="AG9976" s="8"/>
      <c r="AH9976" s="9"/>
      <c r="AI9976" s="8"/>
      <c r="AJ9976" s="8"/>
      <c r="AK9976" s="9"/>
    </row>
    <row r="9977" spans="32:37" x14ac:dyDescent="0.3">
      <c r="AF9977" s="8"/>
      <c r="AG9977" s="8"/>
      <c r="AH9977" s="9"/>
      <c r="AI9977" s="8"/>
      <c r="AJ9977" s="8"/>
      <c r="AK9977" s="9"/>
    </row>
    <row r="9978" spans="32:37" x14ac:dyDescent="0.3">
      <c r="AF9978" s="8"/>
      <c r="AG9978" s="8"/>
      <c r="AH9978" s="9"/>
      <c r="AI9978" s="8"/>
      <c r="AJ9978" s="8"/>
      <c r="AK9978" s="9"/>
    </row>
    <row r="9979" spans="32:37" x14ac:dyDescent="0.3">
      <c r="AF9979" s="8"/>
      <c r="AG9979" s="8"/>
      <c r="AH9979" s="9"/>
      <c r="AI9979" s="8"/>
      <c r="AJ9979" s="8"/>
      <c r="AK9979" s="9"/>
    </row>
    <row r="9980" spans="32:37" x14ac:dyDescent="0.3">
      <c r="AF9980" s="8"/>
      <c r="AG9980" s="8"/>
      <c r="AH9980" s="9"/>
      <c r="AI9980" s="8"/>
      <c r="AJ9980" s="8"/>
      <c r="AK9980" s="9"/>
    </row>
    <row r="9981" spans="32:37" x14ac:dyDescent="0.3">
      <c r="AF9981" s="8"/>
      <c r="AG9981" s="8"/>
      <c r="AH9981" s="9"/>
      <c r="AI9981" s="8"/>
      <c r="AJ9981" s="8"/>
      <c r="AK9981" s="9"/>
    </row>
    <row r="9982" spans="32:37" x14ac:dyDescent="0.3">
      <c r="AF9982" s="8"/>
      <c r="AG9982" s="8"/>
      <c r="AH9982" s="9"/>
      <c r="AI9982" s="8"/>
      <c r="AJ9982" s="8"/>
      <c r="AK9982" s="9"/>
    </row>
    <row r="9983" spans="32:37" x14ac:dyDescent="0.3">
      <c r="AF9983" s="8"/>
      <c r="AG9983" s="8"/>
      <c r="AH9983" s="9"/>
      <c r="AI9983" s="8"/>
      <c r="AJ9983" s="8"/>
      <c r="AK9983" s="9"/>
    </row>
    <row r="9984" spans="32:37" x14ac:dyDescent="0.3">
      <c r="AF9984" s="8"/>
      <c r="AG9984" s="8"/>
      <c r="AH9984" s="9"/>
      <c r="AI9984" s="8"/>
      <c r="AJ9984" s="8"/>
      <c r="AK9984" s="9"/>
    </row>
    <row r="9985" spans="32:37" x14ac:dyDescent="0.3">
      <c r="AF9985" s="8"/>
      <c r="AG9985" s="8"/>
      <c r="AH9985" s="9"/>
      <c r="AI9985" s="8"/>
      <c r="AJ9985" s="8"/>
      <c r="AK9985" s="9"/>
    </row>
    <row r="9986" spans="32:37" x14ac:dyDescent="0.3">
      <c r="AF9986" s="8"/>
      <c r="AG9986" s="8"/>
      <c r="AH9986" s="9"/>
      <c r="AI9986" s="8"/>
      <c r="AJ9986" s="8"/>
      <c r="AK9986" s="9"/>
    </row>
    <row r="9987" spans="32:37" x14ac:dyDescent="0.3">
      <c r="AF9987" s="8"/>
      <c r="AG9987" s="8"/>
      <c r="AH9987" s="9"/>
      <c r="AI9987" s="8"/>
      <c r="AJ9987" s="8"/>
      <c r="AK9987" s="9"/>
    </row>
    <row r="9988" spans="32:37" x14ac:dyDescent="0.3">
      <c r="AF9988" s="8"/>
      <c r="AG9988" s="8"/>
      <c r="AH9988" s="9"/>
      <c r="AI9988" s="8"/>
      <c r="AJ9988" s="8"/>
      <c r="AK9988" s="9"/>
    </row>
    <row r="9989" spans="32:37" x14ac:dyDescent="0.3">
      <c r="AF9989" s="8"/>
      <c r="AG9989" s="8"/>
      <c r="AH9989" s="9"/>
      <c r="AI9989" s="8"/>
      <c r="AJ9989" s="8"/>
      <c r="AK9989" s="9"/>
    </row>
    <row r="9990" spans="32:37" x14ac:dyDescent="0.3">
      <c r="AF9990" s="8"/>
      <c r="AG9990" s="8"/>
      <c r="AH9990" s="9"/>
      <c r="AI9990" s="8"/>
      <c r="AJ9990" s="8"/>
      <c r="AK9990" s="9"/>
    </row>
    <row r="9991" spans="32:37" x14ac:dyDescent="0.3">
      <c r="AF9991" s="8"/>
      <c r="AG9991" s="8"/>
      <c r="AH9991" s="9"/>
      <c r="AI9991" s="8"/>
      <c r="AJ9991" s="8"/>
      <c r="AK9991" s="9"/>
    </row>
    <row r="9992" spans="32:37" x14ac:dyDescent="0.3">
      <c r="AF9992" s="8"/>
      <c r="AG9992" s="8"/>
      <c r="AH9992" s="9"/>
      <c r="AI9992" s="8"/>
      <c r="AJ9992" s="8"/>
      <c r="AK9992" s="9"/>
    </row>
    <row r="9993" spans="32:37" x14ac:dyDescent="0.3">
      <c r="AF9993" s="8"/>
      <c r="AG9993" s="8"/>
      <c r="AH9993" s="9"/>
      <c r="AI9993" s="8"/>
      <c r="AJ9993" s="8"/>
      <c r="AK9993" s="9"/>
    </row>
    <row r="9994" spans="32:37" x14ac:dyDescent="0.3">
      <c r="AF9994" s="8"/>
      <c r="AG9994" s="8"/>
      <c r="AH9994" s="9"/>
      <c r="AI9994" s="8"/>
      <c r="AJ9994" s="8"/>
      <c r="AK9994" s="9"/>
    </row>
    <row r="9995" spans="32:37" x14ac:dyDescent="0.3">
      <c r="AF9995" s="8"/>
      <c r="AG9995" s="8"/>
      <c r="AH9995" s="9"/>
      <c r="AI9995" s="8"/>
      <c r="AJ9995" s="8"/>
      <c r="AK9995" s="9"/>
    </row>
    <row r="9996" spans="32:37" x14ac:dyDescent="0.3">
      <c r="AF9996" s="8"/>
      <c r="AG9996" s="8"/>
      <c r="AH9996" s="9"/>
      <c r="AI9996" s="8"/>
      <c r="AJ9996" s="8"/>
      <c r="AK9996" s="9"/>
    </row>
    <row r="9997" spans="32:37" x14ac:dyDescent="0.3">
      <c r="AF9997" s="8"/>
      <c r="AG9997" s="8"/>
      <c r="AH9997" s="9"/>
      <c r="AI9997" s="8"/>
      <c r="AJ9997" s="8"/>
      <c r="AK9997" s="9"/>
    </row>
    <row r="9998" spans="32:37" x14ac:dyDescent="0.3">
      <c r="AF9998" s="8"/>
      <c r="AG9998" s="8"/>
      <c r="AH9998" s="9"/>
      <c r="AI9998" s="8"/>
      <c r="AJ9998" s="8"/>
      <c r="AK9998" s="9"/>
    </row>
    <row r="9999" spans="32:37" x14ac:dyDescent="0.3">
      <c r="AF9999" s="8"/>
      <c r="AG9999" s="8"/>
      <c r="AH9999" s="9"/>
      <c r="AI9999" s="8"/>
      <c r="AJ9999" s="8"/>
      <c r="AK9999" s="9"/>
    </row>
    <row r="10000" spans="32:37" x14ac:dyDescent="0.3">
      <c r="AF10000" s="8"/>
      <c r="AG10000" s="8"/>
      <c r="AH10000" s="9"/>
      <c r="AI10000" s="8"/>
      <c r="AJ10000" s="8"/>
      <c r="AK10000" s="9"/>
    </row>
    <row r="10001" spans="32:37" x14ac:dyDescent="0.3">
      <c r="AF10001" s="8"/>
      <c r="AG10001" s="8"/>
      <c r="AH10001" s="9"/>
      <c r="AI10001" s="8"/>
      <c r="AJ10001" s="8"/>
      <c r="AK10001" s="9"/>
    </row>
    <row r="10002" spans="32:37" x14ac:dyDescent="0.3">
      <c r="AF10002" s="8"/>
      <c r="AG10002" s="8"/>
      <c r="AH10002" s="9"/>
      <c r="AI10002" s="8"/>
      <c r="AJ10002" s="8"/>
      <c r="AK10002" s="9"/>
    </row>
    <row r="10003" spans="32:37" x14ac:dyDescent="0.3">
      <c r="AF10003" s="8"/>
      <c r="AG10003" s="8"/>
      <c r="AH10003" s="9"/>
      <c r="AI10003" s="8"/>
      <c r="AJ10003" s="8"/>
      <c r="AK10003" s="9"/>
    </row>
    <row r="10004" spans="32:37" x14ac:dyDescent="0.3">
      <c r="AF10004" s="8"/>
      <c r="AG10004" s="8"/>
      <c r="AH10004" s="9"/>
      <c r="AI10004" s="8"/>
      <c r="AJ10004" s="8"/>
      <c r="AK10004" s="9"/>
    </row>
    <row r="10005" spans="32:37" x14ac:dyDescent="0.3">
      <c r="AF10005" s="8"/>
      <c r="AG10005" s="8"/>
      <c r="AH10005" s="9"/>
      <c r="AI10005" s="8"/>
      <c r="AJ10005" s="8"/>
      <c r="AK10005" s="9"/>
    </row>
    <row r="10006" spans="32:37" x14ac:dyDescent="0.3">
      <c r="AF10006" s="8"/>
      <c r="AG10006" s="8"/>
      <c r="AH10006" s="9"/>
      <c r="AI10006" s="8"/>
      <c r="AJ10006" s="8"/>
      <c r="AK10006" s="9"/>
    </row>
    <row r="10007" spans="32:37" x14ac:dyDescent="0.3">
      <c r="AF10007" s="8"/>
      <c r="AG10007" s="8"/>
      <c r="AH10007" s="9"/>
      <c r="AI10007" s="8"/>
      <c r="AJ10007" s="8"/>
      <c r="AK10007" s="9"/>
    </row>
    <row r="10008" spans="32:37" x14ac:dyDescent="0.3">
      <c r="AF10008" s="8"/>
      <c r="AG10008" s="8"/>
      <c r="AH10008" s="9"/>
      <c r="AI10008" s="8"/>
      <c r="AJ10008" s="8"/>
      <c r="AK10008" s="9"/>
    </row>
    <row r="10009" spans="32:37" x14ac:dyDescent="0.3">
      <c r="AF10009" s="8"/>
      <c r="AG10009" s="8"/>
      <c r="AH10009" s="9"/>
      <c r="AI10009" s="8"/>
      <c r="AJ10009" s="8"/>
      <c r="AK10009" s="9"/>
    </row>
    <row r="10010" spans="32:37" x14ac:dyDescent="0.3">
      <c r="AF10010" s="8"/>
      <c r="AG10010" s="8"/>
      <c r="AH10010" s="9"/>
      <c r="AI10010" s="8"/>
      <c r="AJ10010" s="8"/>
      <c r="AK10010" s="9"/>
    </row>
    <row r="10011" spans="32:37" x14ac:dyDescent="0.3">
      <c r="AF10011" s="8"/>
      <c r="AG10011" s="8"/>
      <c r="AH10011" s="9"/>
      <c r="AI10011" s="8"/>
      <c r="AJ10011" s="8"/>
      <c r="AK10011" s="9"/>
    </row>
    <row r="10012" spans="32:37" x14ac:dyDescent="0.3">
      <c r="AF10012" s="8"/>
      <c r="AG10012" s="8"/>
      <c r="AH10012" s="9"/>
      <c r="AI10012" s="8"/>
      <c r="AJ10012" s="8"/>
      <c r="AK10012" s="9"/>
    </row>
    <row r="10013" spans="32:37" x14ac:dyDescent="0.3">
      <c r="AF10013" s="8"/>
      <c r="AG10013" s="8"/>
      <c r="AH10013" s="9"/>
      <c r="AI10013" s="8"/>
      <c r="AJ10013" s="8"/>
      <c r="AK10013" s="9"/>
    </row>
    <row r="10014" spans="32:37" x14ac:dyDescent="0.3">
      <c r="AF10014" s="8"/>
      <c r="AG10014" s="8"/>
      <c r="AH10014" s="9"/>
      <c r="AI10014" s="8"/>
      <c r="AJ10014" s="8"/>
      <c r="AK10014" s="9"/>
    </row>
    <row r="10015" spans="32:37" x14ac:dyDescent="0.3">
      <c r="AF10015" s="8"/>
      <c r="AG10015" s="8"/>
      <c r="AH10015" s="9"/>
      <c r="AI10015" s="8"/>
      <c r="AJ10015" s="8"/>
      <c r="AK10015" s="9"/>
    </row>
    <row r="10016" spans="32:37" x14ac:dyDescent="0.3">
      <c r="AF10016" s="8"/>
      <c r="AG10016" s="8"/>
      <c r="AH10016" s="9"/>
      <c r="AI10016" s="8"/>
      <c r="AJ10016" s="8"/>
      <c r="AK10016" s="9"/>
    </row>
    <row r="10017" spans="32:37" x14ac:dyDescent="0.3">
      <c r="AF10017" s="8"/>
      <c r="AG10017" s="8"/>
      <c r="AH10017" s="9"/>
      <c r="AI10017" s="8"/>
      <c r="AJ10017" s="8"/>
      <c r="AK10017" s="9"/>
    </row>
    <row r="10018" spans="32:37" x14ac:dyDescent="0.3">
      <c r="AF10018" s="8"/>
      <c r="AG10018" s="8"/>
      <c r="AH10018" s="9"/>
      <c r="AI10018" s="8"/>
      <c r="AJ10018" s="8"/>
      <c r="AK10018" s="9"/>
    </row>
    <row r="10019" spans="32:37" x14ac:dyDescent="0.3">
      <c r="AF10019" s="8"/>
      <c r="AG10019" s="8"/>
      <c r="AH10019" s="9"/>
      <c r="AI10019" s="8"/>
      <c r="AJ10019" s="8"/>
      <c r="AK10019" s="9"/>
    </row>
    <row r="10020" spans="32:37" x14ac:dyDescent="0.3">
      <c r="AF10020" s="8"/>
      <c r="AG10020" s="8"/>
      <c r="AH10020" s="9"/>
      <c r="AI10020" s="8"/>
      <c r="AJ10020" s="8"/>
      <c r="AK10020" s="9"/>
    </row>
    <row r="10021" spans="32:37" x14ac:dyDescent="0.3">
      <c r="AF10021" s="8"/>
      <c r="AG10021" s="8"/>
      <c r="AH10021" s="9"/>
      <c r="AI10021" s="8"/>
      <c r="AJ10021" s="8"/>
      <c r="AK10021" s="9"/>
    </row>
    <row r="10022" spans="32:37" x14ac:dyDescent="0.3">
      <c r="AF10022" s="8"/>
      <c r="AG10022" s="8"/>
      <c r="AH10022" s="9"/>
      <c r="AI10022" s="8"/>
      <c r="AJ10022" s="8"/>
      <c r="AK10022" s="9"/>
    </row>
    <row r="10023" spans="32:37" x14ac:dyDescent="0.3">
      <c r="AF10023" s="8"/>
      <c r="AG10023" s="8"/>
      <c r="AH10023" s="9"/>
      <c r="AI10023" s="8"/>
      <c r="AJ10023" s="8"/>
      <c r="AK10023" s="9"/>
    </row>
    <row r="10024" spans="32:37" x14ac:dyDescent="0.3">
      <c r="AF10024" s="8"/>
      <c r="AG10024" s="8"/>
      <c r="AH10024" s="9"/>
      <c r="AI10024" s="8"/>
      <c r="AJ10024" s="8"/>
      <c r="AK10024" s="9"/>
    </row>
    <row r="10025" spans="32:37" x14ac:dyDescent="0.3">
      <c r="AF10025" s="8"/>
      <c r="AG10025" s="8"/>
      <c r="AH10025" s="9"/>
      <c r="AI10025" s="8"/>
      <c r="AJ10025" s="8"/>
      <c r="AK10025" s="9"/>
    </row>
    <row r="10026" spans="32:37" x14ac:dyDescent="0.3">
      <c r="AF10026" s="8"/>
      <c r="AG10026" s="8"/>
      <c r="AH10026" s="9"/>
      <c r="AI10026" s="8"/>
      <c r="AJ10026" s="8"/>
      <c r="AK10026" s="9"/>
    </row>
    <row r="10027" spans="32:37" x14ac:dyDescent="0.3">
      <c r="AF10027" s="8"/>
      <c r="AG10027" s="8"/>
      <c r="AH10027" s="9"/>
      <c r="AI10027" s="8"/>
      <c r="AJ10027" s="8"/>
      <c r="AK10027" s="9"/>
    </row>
    <row r="10028" spans="32:37" x14ac:dyDescent="0.3">
      <c r="AF10028" s="8"/>
      <c r="AG10028" s="8"/>
      <c r="AH10028" s="9"/>
      <c r="AI10028" s="8"/>
      <c r="AJ10028" s="8"/>
      <c r="AK10028" s="9"/>
    </row>
    <row r="10029" spans="32:37" x14ac:dyDescent="0.3">
      <c r="AF10029" s="8"/>
      <c r="AG10029" s="8"/>
      <c r="AH10029" s="9"/>
      <c r="AI10029" s="8"/>
      <c r="AJ10029" s="8"/>
      <c r="AK10029" s="9"/>
    </row>
    <row r="10030" spans="32:37" x14ac:dyDescent="0.3">
      <c r="AF10030" s="8"/>
      <c r="AG10030" s="8"/>
      <c r="AH10030" s="9"/>
      <c r="AI10030" s="8"/>
      <c r="AJ10030" s="8"/>
      <c r="AK10030" s="9"/>
    </row>
    <row r="10031" spans="32:37" x14ac:dyDescent="0.3">
      <c r="AF10031" s="8"/>
      <c r="AG10031" s="8"/>
      <c r="AH10031" s="9"/>
      <c r="AI10031" s="8"/>
      <c r="AJ10031" s="8"/>
      <c r="AK10031" s="9"/>
    </row>
    <row r="10032" spans="32:37" x14ac:dyDescent="0.3">
      <c r="AF10032" s="8"/>
      <c r="AG10032" s="8"/>
      <c r="AH10032" s="9"/>
      <c r="AI10032" s="8"/>
      <c r="AJ10032" s="8"/>
      <c r="AK10032" s="9"/>
    </row>
    <row r="10033" spans="32:37" x14ac:dyDescent="0.3">
      <c r="AF10033" s="8"/>
      <c r="AG10033" s="8"/>
      <c r="AH10033" s="9"/>
      <c r="AI10033" s="8"/>
      <c r="AJ10033" s="8"/>
      <c r="AK10033" s="9"/>
    </row>
    <row r="10034" spans="32:37" x14ac:dyDescent="0.3">
      <c r="AF10034" s="8"/>
      <c r="AG10034" s="8"/>
      <c r="AH10034" s="9"/>
      <c r="AI10034" s="8"/>
      <c r="AJ10034" s="8"/>
      <c r="AK10034" s="9"/>
    </row>
    <row r="10035" spans="32:37" x14ac:dyDescent="0.3">
      <c r="AF10035" s="8"/>
      <c r="AG10035" s="8"/>
      <c r="AH10035" s="9"/>
      <c r="AI10035" s="8"/>
      <c r="AJ10035" s="8"/>
      <c r="AK10035" s="9"/>
    </row>
    <row r="10036" spans="32:37" x14ac:dyDescent="0.3">
      <c r="AF10036" s="8"/>
      <c r="AG10036" s="8"/>
      <c r="AH10036" s="9"/>
      <c r="AI10036" s="8"/>
      <c r="AJ10036" s="8"/>
      <c r="AK10036" s="9"/>
    </row>
    <row r="10037" spans="32:37" x14ac:dyDescent="0.3">
      <c r="AF10037" s="8"/>
      <c r="AG10037" s="8"/>
      <c r="AH10037" s="9"/>
      <c r="AI10037" s="8"/>
      <c r="AJ10037" s="8"/>
      <c r="AK10037" s="9"/>
    </row>
    <row r="10038" spans="32:37" x14ac:dyDescent="0.3">
      <c r="AF10038" s="8"/>
      <c r="AG10038" s="8"/>
      <c r="AH10038" s="9"/>
      <c r="AI10038" s="8"/>
      <c r="AJ10038" s="8"/>
      <c r="AK10038" s="9"/>
    </row>
    <row r="10039" spans="32:37" x14ac:dyDescent="0.3">
      <c r="AF10039" s="8"/>
      <c r="AG10039" s="8"/>
      <c r="AH10039" s="9"/>
      <c r="AI10039" s="8"/>
      <c r="AJ10039" s="8"/>
      <c r="AK10039" s="9"/>
    </row>
    <row r="10040" spans="32:37" x14ac:dyDescent="0.3">
      <c r="AF10040" s="8"/>
      <c r="AG10040" s="8"/>
      <c r="AH10040" s="9"/>
      <c r="AI10040" s="8"/>
      <c r="AJ10040" s="8"/>
      <c r="AK10040" s="9"/>
    </row>
    <row r="10041" spans="32:37" x14ac:dyDescent="0.3">
      <c r="AF10041" s="8"/>
      <c r="AG10041" s="8"/>
      <c r="AH10041" s="9"/>
      <c r="AI10041" s="8"/>
      <c r="AJ10041" s="8"/>
      <c r="AK10041" s="9"/>
    </row>
    <row r="10042" spans="32:37" x14ac:dyDescent="0.3">
      <c r="AF10042" s="8"/>
      <c r="AG10042" s="8"/>
      <c r="AH10042" s="9"/>
      <c r="AI10042" s="8"/>
      <c r="AJ10042" s="8"/>
      <c r="AK10042" s="9"/>
    </row>
    <row r="10043" spans="32:37" x14ac:dyDescent="0.3">
      <c r="AF10043" s="8"/>
      <c r="AG10043" s="8"/>
      <c r="AH10043" s="9"/>
      <c r="AI10043" s="8"/>
      <c r="AJ10043" s="8"/>
      <c r="AK10043" s="9"/>
    </row>
    <row r="10044" spans="32:37" x14ac:dyDescent="0.3">
      <c r="AF10044" s="8"/>
      <c r="AG10044" s="8"/>
      <c r="AH10044" s="9"/>
      <c r="AI10044" s="8"/>
      <c r="AJ10044" s="8"/>
      <c r="AK10044" s="9"/>
    </row>
    <row r="10045" spans="32:37" x14ac:dyDescent="0.3">
      <c r="AF10045" s="8"/>
      <c r="AG10045" s="8"/>
      <c r="AH10045" s="9"/>
      <c r="AI10045" s="8"/>
      <c r="AJ10045" s="8"/>
      <c r="AK10045" s="9"/>
    </row>
    <row r="10046" spans="32:37" x14ac:dyDescent="0.3">
      <c r="AF10046" s="8"/>
      <c r="AG10046" s="8"/>
      <c r="AH10046" s="9"/>
      <c r="AI10046" s="8"/>
      <c r="AJ10046" s="8"/>
      <c r="AK10046" s="9"/>
    </row>
    <row r="10047" spans="32:37" x14ac:dyDescent="0.3">
      <c r="AF10047" s="8"/>
      <c r="AG10047" s="8"/>
      <c r="AH10047" s="9"/>
      <c r="AI10047" s="8"/>
      <c r="AJ10047" s="8"/>
      <c r="AK10047" s="9"/>
    </row>
    <row r="10048" spans="32:37" x14ac:dyDescent="0.3">
      <c r="AF10048" s="8"/>
      <c r="AG10048" s="8"/>
      <c r="AH10048" s="9"/>
      <c r="AI10048" s="8"/>
      <c r="AJ10048" s="8"/>
      <c r="AK10048" s="9"/>
    </row>
    <row r="10049" spans="32:37" x14ac:dyDescent="0.3">
      <c r="AF10049" s="8"/>
      <c r="AG10049" s="8"/>
      <c r="AH10049" s="9"/>
      <c r="AI10049" s="8"/>
      <c r="AJ10049" s="8"/>
      <c r="AK10049" s="9"/>
    </row>
    <row r="10050" spans="32:37" x14ac:dyDescent="0.3">
      <c r="AF10050" s="8"/>
      <c r="AG10050" s="8"/>
      <c r="AH10050" s="9"/>
      <c r="AI10050" s="8"/>
      <c r="AJ10050" s="8"/>
      <c r="AK10050" s="9"/>
    </row>
    <row r="10051" spans="32:37" x14ac:dyDescent="0.3">
      <c r="AF10051" s="8"/>
      <c r="AG10051" s="8"/>
      <c r="AH10051" s="9"/>
      <c r="AI10051" s="8"/>
      <c r="AJ10051" s="8"/>
      <c r="AK10051" s="9"/>
    </row>
    <row r="10052" spans="32:37" x14ac:dyDescent="0.3">
      <c r="AF10052" s="8"/>
      <c r="AG10052" s="8"/>
      <c r="AH10052" s="9"/>
      <c r="AI10052" s="8"/>
      <c r="AJ10052" s="8"/>
      <c r="AK10052" s="9"/>
    </row>
    <row r="10053" spans="32:37" x14ac:dyDescent="0.3">
      <c r="AF10053" s="8"/>
      <c r="AG10053" s="8"/>
      <c r="AH10053" s="9"/>
      <c r="AI10053" s="8"/>
      <c r="AJ10053" s="8"/>
      <c r="AK10053" s="9"/>
    </row>
    <row r="10054" spans="32:37" x14ac:dyDescent="0.3">
      <c r="AF10054" s="8"/>
      <c r="AG10054" s="8"/>
      <c r="AH10054" s="9"/>
      <c r="AI10054" s="8"/>
      <c r="AJ10054" s="8"/>
      <c r="AK10054" s="9"/>
    </row>
    <row r="10055" spans="32:37" x14ac:dyDescent="0.3">
      <c r="AF10055" s="8"/>
      <c r="AG10055" s="8"/>
      <c r="AH10055" s="9"/>
      <c r="AI10055" s="8"/>
      <c r="AJ10055" s="8"/>
      <c r="AK10055" s="9"/>
    </row>
    <row r="10056" spans="32:37" x14ac:dyDescent="0.3">
      <c r="AF10056" s="8"/>
      <c r="AG10056" s="8"/>
      <c r="AH10056" s="9"/>
      <c r="AI10056" s="8"/>
      <c r="AJ10056" s="8"/>
      <c r="AK10056" s="9"/>
    </row>
    <row r="10057" spans="32:37" x14ac:dyDescent="0.3">
      <c r="AF10057" s="8"/>
      <c r="AG10057" s="8"/>
      <c r="AH10057" s="9"/>
      <c r="AI10057" s="8"/>
      <c r="AJ10057" s="8"/>
      <c r="AK10057" s="9"/>
    </row>
    <row r="10058" spans="32:37" x14ac:dyDescent="0.3">
      <c r="AF10058" s="8"/>
      <c r="AG10058" s="8"/>
      <c r="AH10058" s="9"/>
      <c r="AI10058" s="8"/>
      <c r="AJ10058" s="8"/>
      <c r="AK10058" s="9"/>
    </row>
    <row r="10059" spans="32:37" x14ac:dyDescent="0.3">
      <c r="AF10059" s="8"/>
      <c r="AG10059" s="8"/>
      <c r="AH10059" s="9"/>
      <c r="AI10059" s="8"/>
      <c r="AJ10059" s="8"/>
      <c r="AK10059" s="9"/>
    </row>
    <row r="10060" spans="32:37" x14ac:dyDescent="0.3">
      <c r="AF10060" s="8"/>
      <c r="AG10060" s="8"/>
      <c r="AH10060" s="9"/>
      <c r="AI10060" s="8"/>
      <c r="AJ10060" s="8"/>
      <c r="AK10060" s="9"/>
    </row>
    <row r="10061" spans="32:37" x14ac:dyDescent="0.3">
      <c r="AF10061" s="8"/>
      <c r="AG10061" s="8"/>
      <c r="AH10061" s="9"/>
      <c r="AI10061" s="8"/>
      <c r="AJ10061" s="8"/>
      <c r="AK10061" s="9"/>
    </row>
    <row r="10062" spans="32:37" x14ac:dyDescent="0.3">
      <c r="AF10062" s="8"/>
      <c r="AG10062" s="8"/>
      <c r="AH10062" s="9"/>
      <c r="AI10062" s="8"/>
      <c r="AJ10062" s="8"/>
      <c r="AK10062" s="9"/>
    </row>
    <row r="10063" spans="32:37" x14ac:dyDescent="0.3">
      <c r="AF10063" s="8"/>
      <c r="AG10063" s="8"/>
      <c r="AH10063" s="9"/>
      <c r="AI10063" s="8"/>
      <c r="AJ10063" s="8"/>
      <c r="AK10063" s="9"/>
    </row>
    <row r="10064" spans="32:37" x14ac:dyDescent="0.3">
      <c r="AF10064" s="8"/>
      <c r="AG10064" s="8"/>
      <c r="AH10064" s="9"/>
      <c r="AI10064" s="8"/>
      <c r="AJ10064" s="8"/>
      <c r="AK10064" s="9"/>
    </row>
    <row r="10065" spans="32:37" x14ac:dyDescent="0.3">
      <c r="AF10065" s="8"/>
      <c r="AG10065" s="8"/>
      <c r="AH10065" s="9"/>
      <c r="AI10065" s="8"/>
      <c r="AJ10065" s="8"/>
      <c r="AK10065" s="9"/>
    </row>
    <row r="10066" spans="32:37" x14ac:dyDescent="0.3">
      <c r="AF10066" s="8"/>
      <c r="AG10066" s="8"/>
      <c r="AH10066" s="9"/>
      <c r="AI10066" s="8"/>
      <c r="AJ10066" s="8"/>
      <c r="AK10066" s="9"/>
    </row>
    <row r="10067" spans="32:37" x14ac:dyDescent="0.3">
      <c r="AF10067" s="8"/>
      <c r="AG10067" s="8"/>
      <c r="AH10067" s="9"/>
      <c r="AI10067" s="8"/>
      <c r="AJ10067" s="8"/>
      <c r="AK10067" s="9"/>
    </row>
    <row r="10068" spans="32:37" x14ac:dyDescent="0.3">
      <c r="AF10068" s="8"/>
      <c r="AG10068" s="8"/>
      <c r="AH10068" s="9"/>
      <c r="AI10068" s="8"/>
      <c r="AJ10068" s="8"/>
      <c r="AK10068" s="9"/>
    </row>
    <row r="10069" spans="32:37" x14ac:dyDescent="0.3">
      <c r="AF10069" s="8"/>
      <c r="AG10069" s="8"/>
      <c r="AH10069" s="9"/>
      <c r="AI10069" s="8"/>
      <c r="AJ10069" s="8"/>
      <c r="AK10069" s="9"/>
    </row>
    <row r="10070" spans="32:37" x14ac:dyDescent="0.3">
      <c r="AF10070" s="8"/>
      <c r="AG10070" s="8"/>
      <c r="AH10070" s="9"/>
      <c r="AI10070" s="8"/>
      <c r="AJ10070" s="8"/>
      <c r="AK10070" s="9"/>
    </row>
    <row r="10071" spans="32:37" x14ac:dyDescent="0.3">
      <c r="AF10071" s="8"/>
      <c r="AG10071" s="8"/>
      <c r="AH10071" s="9"/>
      <c r="AI10071" s="8"/>
      <c r="AJ10071" s="8"/>
      <c r="AK10071" s="9"/>
    </row>
    <row r="10072" spans="32:37" x14ac:dyDescent="0.3">
      <c r="AF10072" s="8"/>
      <c r="AG10072" s="8"/>
      <c r="AH10072" s="9"/>
      <c r="AI10072" s="8"/>
      <c r="AJ10072" s="8"/>
      <c r="AK10072" s="9"/>
    </row>
    <row r="10073" spans="32:37" x14ac:dyDescent="0.3">
      <c r="AF10073" s="8"/>
      <c r="AG10073" s="8"/>
      <c r="AH10073" s="9"/>
      <c r="AI10073" s="8"/>
      <c r="AJ10073" s="8"/>
      <c r="AK10073" s="9"/>
    </row>
    <row r="10074" spans="32:37" x14ac:dyDescent="0.3">
      <c r="AF10074" s="8"/>
      <c r="AG10074" s="8"/>
      <c r="AH10074" s="9"/>
      <c r="AI10074" s="8"/>
      <c r="AJ10074" s="8"/>
      <c r="AK10074" s="9"/>
    </row>
    <row r="10075" spans="32:37" x14ac:dyDescent="0.3">
      <c r="AF10075" s="8"/>
      <c r="AG10075" s="8"/>
      <c r="AH10075" s="9"/>
      <c r="AI10075" s="8"/>
      <c r="AJ10075" s="8"/>
      <c r="AK10075" s="9"/>
    </row>
    <row r="10076" spans="32:37" x14ac:dyDescent="0.3">
      <c r="AF10076" s="8"/>
      <c r="AG10076" s="8"/>
      <c r="AH10076" s="9"/>
      <c r="AI10076" s="8"/>
      <c r="AJ10076" s="8"/>
      <c r="AK10076" s="9"/>
    </row>
    <row r="10077" spans="32:37" x14ac:dyDescent="0.3">
      <c r="AF10077" s="8"/>
      <c r="AG10077" s="8"/>
      <c r="AH10077" s="9"/>
      <c r="AI10077" s="8"/>
      <c r="AJ10077" s="8"/>
      <c r="AK10077" s="9"/>
    </row>
    <row r="10078" spans="32:37" x14ac:dyDescent="0.3">
      <c r="AF10078" s="8"/>
      <c r="AG10078" s="8"/>
      <c r="AH10078" s="9"/>
      <c r="AI10078" s="8"/>
      <c r="AJ10078" s="8"/>
      <c r="AK10078" s="9"/>
    </row>
    <row r="10079" spans="32:37" x14ac:dyDescent="0.3">
      <c r="AF10079" s="8"/>
      <c r="AG10079" s="8"/>
      <c r="AH10079" s="9"/>
      <c r="AI10079" s="8"/>
      <c r="AJ10079" s="8"/>
      <c r="AK10079" s="9"/>
    </row>
    <row r="10080" spans="32:37" x14ac:dyDescent="0.3">
      <c r="AF10080" s="8"/>
      <c r="AG10080" s="8"/>
      <c r="AH10080" s="9"/>
      <c r="AI10080" s="8"/>
      <c r="AJ10080" s="8"/>
      <c r="AK10080" s="9"/>
    </row>
    <row r="10081" spans="32:37" x14ac:dyDescent="0.3">
      <c r="AF10081" s="8"/>
      <c r="AG10081" s="8"/>
      <c r="AH10081" s="9"/>
      <c r="AI10081" s="8"/>
      <c r="AJ10081" s="8"/>
      <c r="AK10081" s="9"/>
    </row>
    <row r="10082" spans="32:37" x14ac:dyDescent="0.3">
      <c r="AF10082" s="8"/>
      <c r="AG10082" s="8"/>
      <c r="AH10082" s="9"/>
      <c r="AI10082" s="8"/>
      <c r="AJ10082" s="8"/>
      <c r="AK10082" s="9"/>
    </row>
    <row r="10083" spans="32:37" x14ac:dyDescent="0.3">
      <c r="AF10083" s="8"/>
      <c r="AG10083" s="8"/>
      <c r="AH10083" s="9"/>
      <c r="AI10083" s="8"/>
      <c r="AJ10083" s="8"/>
      <c r="AK10083" s="9"/>
    </row>
    <row r="10084" spans="32:37" x14ac:dyDescent="0.3">
      <c r="AF10084" s="8"/>
      <c r="AG10084" s="8"/>
      <c r="AH10084" s="9"/>
      <c r="AI10084" s="8"/>
      <c r="AJ10084" s="8"/>
      <c r="AK10084" s="9"/>
    </row>
    <row r="10085" spans="32:37" x14ac:dyDescent="0.3">
      <c r="AF10085" s="8"/>
      <c r="AG10085" s="8"/>
      <c r="AH10085" s="9"/>
      <c r="AI10085" s="8"/>
      <c r="AJ10085" s="8"/>
      <c r="AK10085" s="9"/>
    </row>
    <row r="10086" spans="32:37" x14ac:dyDescent="0.3">
      <c r="AF10086" s="8"/>
      <c r="AG10086" s="8"/>
      <c r="AH10086" s="9"/>
      <c r="AI10086" s="8"/>
      <c r="AJ10086" s="8"/>
      <c r="AK10086" s="9"/>
    </row>
    <row r="10087" spans="32:37" x14ac:dyDescent="0.3">
      <c r="AF10087" s="8"/>
      <c r="AG10087" s="8"/>
      <c r="AH10087" s="9"/>
      <c r="AI10087" s="8"/>
      <c r="AJ10087" s="8"/>
      <c r="AK10087" s="9"/>
    </row>
    <row r="10088" spans="32:37" x14ac:dyDescent="0.3">
      <c r="AF10088" s="8"/>
      <c r="AG10088" s="8"/>
      <c r="AH10088" s="9"/>
      <c r="AI10088" s="8"/>
      <c r="AJ10088" s="8"/>
      <c r="AK10088" s="9"/>
    </row>
    <row r="10089" spans="32:37" x14ac:dyDescent="0.3">
      <c r="AF10089" s="8"/>
      <c r="AG10089" s="8"/>
      <c r="AH10089" s="9"/>
      <c r="AI10089" s="8"/>
      <c r="AJ10089" s="8"/>
      <c r="AK10089" s="9"/>
    </row>
    <row r="10090" spans="32:37" x14ac:dyDescent="0.3">
      <c r="AF10090" s="8"/>
      <c r="AG10090" s="8"/>
      <c r="AH10090" s="9"/>
      <c r="AI10090" s="8"/>
      <c r="AJ10090" s="8"/>
      <c r="AK10090" s="9"/>
    </row>
    <row r="10091" spans="32:37" x14ac:dyDescent="0.3">
      <c r="AF10091" s="8"/>
      <c r="AG10091" s="8"/>
      <c r="AH10091" s="9"/>
      <c r="AI10091" s="8"/>
      <c r="AJ10091" s="8"/>
      <c r="AK10091" s="9"/>
    </row>
    <row r="10092" spans="32:37" x14ac:dyDescent="0.3">
      <c r="AF10092" s="8"/>
      <c r="AG10092" s="8"/>
      <c r="AH10092" s="9"/>
      <c r="AI10092" s="8"/>
      <c r="AJ10092" s="8"/>
      <c r="AK10092" s="9"/>
    </row>
    <row r="10093" spans="32:37" x14ac:dyDescent="0.3">
      <c r="AF10093" s="8"/>
      <c r="AG10093" s="8"/>
      <c r="AH10093" s="9"/>
      <c r="AI10093" s="8"/>
      <c r="AJ10093" s="8"/>
      <c r="AK10093" s="9"/>
    </row>
    <row r="10094" spans="32:37" x14ac:dyDescent="0.3">
      <c r="AF10094" s="8"/>
      <c r="AG10094" s="8"/>
      <c r="AH10094" s="9"/>
      <c r="AI10094" s="8"/>
      <c r="AJ10094" s="8"/>
      <c r="AK10094" s="9"/>
    </row>
    <row r="10095" spans="32:37" x14ac:dyDescent="0.3">
      <c r="AF10095" s="8"/>
      <c r="AG10095" s="8"/>
      <c r="AH10095" s="9"/>
      <c r="AI10095" s="8"/>
      <c r="AJ10095" s="8"/>
      <c r="AK10095" s="9"/>
    </row>
    <row r="10096" spans="32:37" x14ac:dyDescent="0.3">
      <c r="AF10096" s="8"/>
      <c r="AG10096" s="8"/>
      <c r="AH10096" s="9"/>
      <c r="AI10096" s="8"/>
      <c r="AJ10096" s="8"/>
      <c r="AK10096" s="9"/>
    </row>
    <row r="10097" spans="32:37" x14ac:dyDescent="0.3">
      <c r="AF10097" s="8"/>
      <c r="AG10097" s="8"/>
      <c r="AH10097" s="9"/>
      <c r="AI10097" s="8"/>
      <c r="AJ10097" s="8"/>
      <c r="AK10097" s="9"/>
    </row>
    <row r="10098" spans="32:37" x14ac:dyDescent="0.3">
      <c r="AF10098" s="8"/>
      <c r="AG10098" s="8"/>
      <c r="AH10098" s="9"/>
      <c r="AI10098" s="8"/>
      <c r="AJ10098" s="8"/>
      <c r="AK10098" s="9"/>
    </row>
    <row r="10099" spans="32:37" x14ac:dyDescent="0.3">
      <c r="AF10099" s="8"/>
      <c r="AG10099" s="8"/>
      <c r="AH10099" s="9"/>
      <c r="AI10099" s="8"/>
      <c r="AJ10099" s="8"/>
      <c r="AK10099" s="9"/>
    </row>
    <row r="10100" spans="32:37" x14ac:dyDescent="0.3">
      <c r="AF10100" s="8"/>
      <c r="AG10100" s="8"/>
      <c r="AH10100" s="9"/>
      <c r="AI10100" s="8"/>
      <c r="AJ10100" s="8"/>
      <c r="AK10100" s="9"/>
    </row>
    <row r="10101" spans="32:37" x14ac:dyDescent="0.3">
      <c r="AF10101" s="8"/>
      <c r="AG10101" s="8"/>
      <c r="AH10101" s="9"/>
      <c r="AI10101" s="8"/>
      <c r="AJ10101" s="8"/>
      <c r="AK10101" s="9"/>
    </row>
    <row r="10102" spans="32:37" x14ac:dyDescent="0.3">
      <c r="AF10102" s="8"/>
      <c r="AG10102" s="8"/>
      <c r="AH10102" s="9"/>
      <c r="AI10102" s="8"/>
      <c r="AJ10102" s="8"/>
      <c r="AK10102" s="9"/>
    </row>
    <row r="10103" spans="32:37" x14ac:dyDescent="0.3">
      <c r="AF10103" s="8"/>
      <c r="AG10103" s="8"/>
      <c r="AH10103" s="9"/>
      <c r="AI10103" s="8"/>
      <c r="AJ10103" s="8"/>
      <c r="AK10103" s="9"/>
    </row>
    <row r="10104" spans="32:37" x14ac:dyDescent="0.3">
      <c r="AF10104" s="8"/>
      <c r="AG10104" s="8"/>
      <c r="AH10104" s="9"/>
      <c r="AI10104" s="8"/>
      <c r="AJ10104" s="8"/>
      <c r="AK10104" s="9"/>
    </row>
    <row r="10105" spans="32:37" x14ac:dyDescent="0.3">
      <c r="AF10105" s="8"/>
      <c r="AG10105" s="8"/>
      <c r="AH10105" s="9"/>
      <c r="AI10105" s="8"/>
      <c r="AJ10105" s="8"/>
      <c r="AK10105" s="9"/>
    </row>
    <row r="10106" spans="32:37" x14ac:dyDescent="0.3">
      <c r="AF10106" s="8"/>
      <c r="AG10106" s="8"/>
      <c r="AH10106" s="9"/>
      <c r="AI10106" s="8"/>
      <c r="AJ10106" s="8"/>
      <c r="AK10106" s="9"/>
    </row>
    <row r="10107" spans="32:37" x14ac:dyDescent="0.3">
      <c r="AF10107" s="8"/>
      <c r="AG10107" s="8"/>
      <c r="AH10107" s="9"/>
      <c r="AI10107" s="8"/>
      <c r="AJ10107" s="8"/>
      <c r="AK10107" s="9"/>
    </row>
    <row r="10108" spans="32:37" x14ac:dyDescent="0.3">
      <c r="AF10108" s="8"/>
      <c r="AG10108" s="8"/>
      <c r="AH10108" s="9"/>
      <c r="AI10108" s="8"/>
      <c r="AJ10108" s="8"/>
      <c r="AK10108" s="9"/>
    </row>
    <row r="10109" spans="32:37" x14ac:dyDescent="0.3">
      <c r="AF10109" s="8"/>
      <c r="AG10109" s="8"/>
      <c r="AH10109" s="9"/>
      <c r="AI10109" s="8"/>
      <c r="AJ10109" s="8"/>
      <c r="AK10109" s="9"/>
    </row>
    <row r="10110" spans="32:37" x14ac:dyDescent="0.3">
      <c r="AF10110" s="8"/>
      <c r="AG10110" s="8"/>
      <c r="AH10110" s="9"/>
      <c r="AI10110" s="8"/>
      <c r="AJ10110" s="8"/>
      <c r="AK10110" s="9"/>
    </row>
    <row r="10111" spans="32:37" x14ac:dyDescent="0.3">
      <c r="AF10111" s="8"/>
      <c r="AG10111" s="8"/>
      <c r="AH10111" s="9"/>
      <c r="AI10111" s="8"/>
      <c r="AJ10111" s="8"/>
      <c r="AK10111" s="9"/>
    </row>
    <row r="10112" spans="32:37" x14ac:dyDescent="0.3">
      <c r="AF10112" s="8"/>
      <c r="AG10112" s="8"/>
      <c r="AH10112" s="9"/>
      <c r="AI10112" s="8"/>
      <c r="AJ10112" s="8"/>
      <c r="AK10112" s="9"/>
    </row>
    <row r="10113" spans="32:37" x14ac:dyDescent="0.3">
      <c r="AF10113" s="8"/>
      <c r="AG10113" s="8"/>
      <c r="AH10113" s="9"/>
      <c r="AI10113" s="8"/>
      <c r="AJ10113" s="8"/>
      <c r="AK10113" s="9"/>
    </row>
    <row r="10114" spans="32:37" x14ac:dyDescent="0.3">
      <c r="AF10114" s="8"/>
      <c r="AG10114" s="8"/>
      <c r="AH10114" s="9"/>
      <c r="AI10114" s="8"/>
      <c r="AJ10114" s="8"/>
      <c r="AK10114" s="9"/>
    </row>
    <row r="10115" spans="32:37" x14ac:dyDescent="0.3">
      <c r="AF10115" s="8"/>
      <c r="AG10115" s="8"/>
      <c r="AH10115" s="9"/>
      <c r="AI10115" s="8"/>
      <c r="AJ10115" s="8"/>
      <c r="AK10115" s="9"/>
    </row>
    <row r="10116" spans="32:37" x14ac:dyDescent="0.3">
      <c r="AF10116" s="8"/>
      <c r="AG10116" s="8"/>
      <c r="AH10116" s="9"/>
      <c r="AI10116" s="8"/>
      <c r="AJ10116" s="8"/>
      <c r="AK10116" s="9"/>
    </row>
    <row r="10117" spans="32:37" x14ac:dyDescent="0.3">
      <c r="AF10117" s="8"/>
      <c r="AG10117" s="8"/>
      <c r="AH10117" s="9"/>
      <c r="AI10117" s="8"/>
      <c r="AJ10117" s="8"/>
      <c r="AK10117" s="9"/>
    </row>
    <row r="10118" spans="32:37" x14ac:dyDescent="0.3">
      <c r="AF10118" s="8"/>
      <c r="AG10118" s="8"/>
      <c r="AH10118" s="9"/>
      <c r="AI10118" s="8"/>
      <c r="AJ10118" s="8"/>
      <c r="AK10118" s="9"/>
    </row>
    <row r="10119" spans="32:37" x14ac:dyDescent="0.3">
      <c r="AF10119" s="8"/>
      <c r="AG10119" s="8"/>
      <c r="AH10119" s="9"/>
      <c r="AI10119" s="8"/>
      <c r="AJ10119" s="8"/>
      <c r="AK10119" s="9"/>
    </row>
    <row r="10120" spans="32:37" x14ac:dyDescent="0.3">
      <c r="AF10120" s="8"/>
      <c r="AG10120" s="8"/>
      <c r="AH10120" s="9"/>
      <c r="AI10120" s="8"/>
      <c r="AJ10120" s="8"/>
      <c r="AK10120" s="9"/>
    </row>
    <row r="10121" spans="32:37" x14ac:dyDescent="0.3">
      <c r="AF10121" s="8"/>
      <c r="AG10121" s="8"/>
      <c r="AH10121" s="9"/>
      <c r="AI10121" s="8"/>
      <c r="AJ10121" s="8"/>
      <c r="AK10121" s="9"/>
    </row>
    <row r="10122" spans="32:37" x14ac:dyDescent="0.3">
      <c r="AF10122" s="8"/>
      <c r="AG10122" s="8"/>
      <c r="AH10122" s="9"/>
      <c r="AI10122" s="8"/>
      <c r="AJ10122" s="8"/>
      <c r="AK10122" s="9"/>
    </row>
    <row r="10123" spans="32:37" x14ac:dyDescent="0.3">
      <c r="AF10123" s="8"/>
      <c r="AG10123" s="8"/>
      <c r="AH10123" s="9"/>
      <c r="AI10123" s="8"/>
      <c r="AJ10123" s="8"/>
      <c r="AK10123" s="9"/>
    </row>
    <row r="10124" spans="32:37" x14ac:dyDescent="0.3">
      <c r="AF10124" s="8"/>
      <c r="AG10124" s="8"/>
      <c r="AH10124" s="9"/>
      <c r="AI10124" s="8"/>
      <c r="AJ10124" s="8"/>
      <c r="AK10124" s="9"/>
    </row>
    <row r="10125" spans="32:37" x14ac:dyDescent="0.3">
      <c r="AF10125" s="8"/>
      <c r="AG10125" s="8"/>
      <c r="AH10125" s="9"/>
      <c r="AI10125" s="8"/>
      <c r="AJ10125" s="8"/>
      <c r="AK10125" s="9"/>
    </row>
    <row r="10126" spans="32:37" x14ac:dyDescent="0.3">
      <c r="AF10126" s="8"/>
      <c r="AG10126" s="8"/>
      <c r="AH10126" s="9"/>
      <c r="AI10126" s="8"/>
      <c r="AJ10126" s="8"/>
      <c r="AK10126" s="9"/>
    </row>
    <row r="10127" spans="32:37" x14ac:dyDescent="0.3">
      <c r="AF10127" s="8"/>
      <c r="AG10127" s="8"/>
      <c r="AH10127" s="9"/>
      <c r="AI10127" s="8"/>
      <c r="AJ10127" s="8"/>
      <c r="AK10127" s="9"/>
    </row>
    <row r="10128" spans="32:37" x14ac:dyDescent="0.3">
      <c r="AF10128" s="8"/>
      <c r="AG10128" s="8"/>
      <c r="AH10128" s="9"/>
      <c r="AI10128" s="8"/>
      <c r="AJ10128" s="8"/>
      <c r="AK10128" s="9"/>
    </row>
    <row r="10129" spans="32:37" x14ac:dyDescent="0.3">
      <c r="AF10129" s="8"/>
      <c r="AG10129" s="8"/>
      <c r="AH10129" s="9"/>
      <c r="AI10129" s="8"/>
      <c r="AJ10129" s="8"/>
      <c r="AK10129" s="9"/>
    </row>
    <row r="10130" spans="32:37" x14ac:dyDescent="0.3">
      <c r="AF10130" s="8"/>
      <c r="AG10130" s="8"/>
      <c r="AH10130" s="9"/>
      <c r="AI10130" s="8"/>
      <c r="AJ10130" s="8"/>
      <c r="AK10130" s="9"/>
    </row>
    <row r="10131" spans="32:37" x14ac:dyDescent="0.3">
      <c r="AF10131" s="8"/>
      <c r="AG10131" s="8"/>
      <c r="AH10131" s="9"/>
      <c r="AI10131" s="8"/>
      <c r="AJ10131" s="8"/>
      <c r="AK10131" s="9"/>
    </row>
    <row r="10132" spans="32:37" x14ac:dyDescent="0.3">
      <c r="AF10132" s="8"/>
      <c r="AG10132" s="8"/>
      <c r="AH10132" s="9"/>
      <c r="AI10132" s="8"/>
      <c r="AJ10132" s="8"/>
      <c r="AK10132" s="9"/>
    </row>
    <row r="10133" spans="32:37" x14ac:dyDescent="0.3">
      <c r="AF10133" s="8"/>
      <c r="AG10133" s="8"/>
      <c r="AH10133" s="9"/>
      <c r="AI10133" s="8"/>
      <c r="AJ10133" s="8"/>
      <c r="AK10133" s="9"/>
    </row>
    <row r="10134" spans="32:37" x14ac:dyDescent="0.3">
      <c r="AF10134" s="8"/>
      <c r="AG10134" s="8"/>
      <c r="AH10134" s="9"/>
      <c r="AI10134" s="8"/>
      <c r="AJ10134" s="8"/>
      <c r="AK10134" s="9"/>
    </row>
    <row r="10135" spans="32:37" x14ac:dyDescent="0.3">
      <c r="AF10135" s="8"/>
      <c r="AG10135" s="8"/>
      <c r="AH10135" s="9"/>
      <c r="AI10135" s="8"/>
      <c r="AJ10135" s="8"/>
      <c r="AK10135" s="9"/>
    </row>
    <row r="10136" spans="32:37" x14ac:dyDescent="0.3">
      <c r="AF10136" s="8"/>
      <c r="AG10136" s="8"/>
      <c r="AH10136" s="9"/>
      <c r="AI10136" s="8"/>
      <c r="AJ10136" s="8"/>
      <c r="AK10136" s="9"/>
    </row>
    <row r="10137" spans="32:37" x14ac:dyDescent="0.3">
      <c r="AF10137" s="8"/>
      <c r="AG10137" s="8"/>
      <c r="AH10137" s="9"/>
      <c r="AI10137" s="8"/>
      <c r="AJ10137" s="8"/>
      <c r="AK10137" s="9"/>
    </row>
    <row r="10138" spans="32:37" x14ac:dyDescent="0.3">
      <c r="AF10138" s="8"/>
      <c r="AG10138" s="8"/>
      <c r="AH10138" s="9"/>
      <c r="AI10138" s="8"/>
      <c r="AJ10138" s="8"/>
      <c r="AK10138" s="9"/>
    </row>
    <row r="10139" spans="32:37" x14ac:dyDescent="0.3">
      <c r="AF10139" s="8"/>
      <c r="AG10139" s="8"/>
      <c r="AH10139" s="9"/>
      <c r="AI10139" s="8"/>
      <c r="AJ10139" s="8"/>
      <c r="AK10139" s="9"/>
    </row>
    <row r="10140" spans="32:37" x14ac:dyDescent="0.3">
      <c r="AF10140" s="8"/>
      <c r="AG10140" s="8"/>
      <c r="AH10140" s="9"/>
      <c r="AI10140" s="8"/>
      <c r="AJ10140" s="8"/>
      <c r="AK10140" s="9"/>
    </row>
    <row r="10141" spans="32:37" x14ac:dyDescent="0.3">
      <c r="AF10141" s="8"/>
      <c r="AG10141" s="8"/>
      <c r="AH10141" s="9"/>
      <c r="AI10141" s="8"/>
      <c r="AJ10141" s="8"/>
      <c r="AK10141" s="9"/>
    </row>
    <row r="10142" spans="32:37" x14ac:dyDescent="0.3">
      <c r="AF10142" s="8"/>
      <c r="AG10142" s="8"/>
      <c r="AH10142" s="9"/>
      <c r="AI10142" s="8"/>
      <c r="AJ10142" s="8"/>
      <c r="AK10142" s="9"/>
    </row>
    <row r="10143" spans="32:37" x14ac:dyDescent="0.3">
      <c r="AF10143" s="8"/>
      <c r="AG10143" s="8"/>
      <c r="AH10143" s="9"/>
      <c r="AI10143" s="8"/>
      <c r="AJ10143" s="8"/>
      <c r="AK10143" s="9"/>
    </row>
    <row r="10144" spans="32:37" x14ac:dyDescent="0.3">
      <c r="AF10144" s="8"/>
      <c r="AG10144" s="8"/>
      <c r="AH10144" s="9"/>
      <c r="AI10144" s="8"/>
      <c r="AJ10144" s="8"/>
      <c r="AK10144" s="9"/>
    </row>
    <row r="10145" spans="32:37" x14ac:dyDescent="0.3">
      <c r="AF10145" s="8"/>
      <c r="AG10145" s="8"/>
      <c r="AH10145" s="9"/>
      <c r="AI10145" s="8"/>
      <c r="AJ10145" s="8"/>
      <c r="AK10145" s="9"/>
    </row>
    <row r="10146" spans="32:37" x14ac:dyDescent="0.3">
      <c r="AF10146" s="8"/>
      <c r="AG10146" s="8"/>
      <c r="AH10146" s="9"/>
      <c r="AI10146" s="8"/>
      <c r="AJ10146" s="8"/>
      <c r="AK10146" s="9"/>
    </row>
    <row r="10147" spans="32:37" x14ac:dyDescent="0.3">
      <c r="AF10147" s="8"/>
      <c r="AG10147" s="8"/>
      <c r="AH10147" s="9"/>
      <c r="AI10147" s="8"/>
      <c r="AJ10147" s="8"/>
      <c r="AK10147" s="9"/>
    </row>
    <row r="10148" spans="32:37" x14ac:dyDescent="0.3">
      <c r="AF10148" s="8"/>
      <c r="AG10148" s="8"/>
      <c r="AH10148" s="9"/>
      <c r="AI10148" s="8"/>
      <c r="AJ10148" s="8"/>
      <c r="AK10148" s="9"/>
    </row>
    <row r="10149" spans="32:37" x14ac:dyDescent="0.3">
      <c r="AF10149" s="8"/>
      <c r="AG10149" s="8"/>
      <c r="AH10149" s="9"/>
      <c r="AI10149" s="8"/>
      <c r="AJ10149" s="8"/>
      <c r="AK10149" s="9"/>
    </row>
    <row r="10150" spans="32:37" x14ac:dyDescent="0.3">
      <c r="AF10150" s="8"/>
      <c r="AG10150" s="8"/>
      <c r="AH10150" s="9"/>
      <c r="AI10150" s="8"/>
      <c r="AJ10150" s="8"/>
      <c r="AK10150" s="9"/>
    </row>
    <row r="10151" spans="32:37" x14ac:dyDescent="0.3">
      <c r="AF10151" s="8"/>
      <c r="AG10151" s="8"/>
      <c r="AH10151" s="9"/>
      <c r="AI10151" s="8"/>
      <c r="AJ10151" s="8"/>
      <c r="AK10151" s="9"/>
    </row>
    <row r="10152" spans="32:37" x14ac:dyDescent="0.3">
      <c r="AF10152" s="8"/>
      <c r="AG10152" s="8"/>
      <c r="AH10152" s="9"/>
      <c r="AI10152" s="8"/>
      <c r="AJ10152" s="8"/>
      <c r="AK10152" s="9"/>
    </row>
    <row r="10153" spans="32:37" x14ac:dyDescent="0.3">
      <c r="AF10153" s="8"/>
      <c r="AG10153" s="8"/>
      <c r="AH10153" s="9"/>
      <c r="AI10153" s="8"/>
      <c r="AJ10153" s="8"/>
      <c r="AK10153" s="9"/>
    </row>
    <row r="10154" spans="32:37" x14ac:dyDescent="0.3">
      <c r="AF10154" s="8"/>
      <c r="AG10154" s="8"/>
      <c r="AH10154" s="9"/>
      <c r="AI10154" s="8"/>
      <c r="AJ10154" s="8"/>
      <c r="AK10154" s="9"/>
    </row>
    <row r="10155" spans="32:37" x14ac:dyDescent="0.3">
      <c r="AF10155" s="8"/>
      <c r="AG10155" s="8"/>
      <c r="AH10155" s="9"/>
      <c r="AI10155" s="8"/>
      <c r="AJ10155" s="8"/>
      <c r="AK10155" s="9"/>
    </row>
    <row r="10156" spans="32:37" x14ac:dyDescent="0.3">
      <c r="AF10156" s="8"/>
      <c r="AG10156" s="8"/>
      <c r="AH10156" s="9"/>
      <c r="AI10156" s="8"/>
      <c r="AJ10156" s="8"/>
      <c r="AK10156" s="9"/>
    </row>
    <row r="10157" spans="32:37" x14ac:dyDescent="0.3">
      <c r="AF10157" s="8"/>
      <c r="AG10157" s="8"/>
      <c r="AH10157" s="9"/>
      <c r="AI10157" s="8"/>
      <c r="AJ10157" s="8"/>
      <c r="AK10157" s="9"/>
    </row>
    <row r="10158" spans="32:37" x14ac:dyDescent="0.3">
      <c r="AF10158" s="8"/>
      <c r="AG10158" s="8"/>
      <c r="AH10158" s="9"/>
      <c r="AI10158" s="8"/>
      <c r="AJ10158" s="8"/>
      <c r="AK10158" s="9"/>
    </row>
    <row r="10159" spans="32:37" x14ac:dyDescent="0.3">
      <c r="AF10159" s="8"/>
      <c r="AG10159" s="8"/>
      <c r="AH10159" s="9"/>
      <c r="AI10159" s="8"/>
      <c r="AJ10159" s="8"/>
      <c r="AK10159" s="9"/>
    </row>
    <row r="10160" spans="32:37" x14ac:dyDescent="0.3">
      <c r="AF10160" s="8"/>
      <c r="AG10160" s="8"/>
      <c r="AH10160" s="9"/>
      <c r="AI10160" s="8"/>
      <c r="AJ10160" s="8"/>
      <c r="AK10160" s="9"/>
    </row>
    <row r="10161" spans="32:37" x14ac:dyDescent="0.3">
      <c r="AF10161" s="8"/>
      <c r="AG10161" s="8"/>
      <c r="AH10161" s="9"/>
      <c r="AI10161" s="8"/>
      <c r="AJ10161" s="8"/>
      <c r="AK10161" s="9"/>
    </row>
    <row r="10162" spans="32:37" x14ac:dyDescent="0.3">
      <c r="AF10162" s="8"/>
      <c r="AG10162" s="8"/>
      <c r="AH10162" s="9"/>
      <c r="AI10162" s="8"/>
      <c r="AJ10162" s="8"/>
      <c r="AK10162" s="9"/>
    </row>
    <row r="10163" spans="32:37" x14ac:dyDescent="0.3">
      <c r="AF10163" s="8"/>
      <c r="AG10163" s="8"/>
      <c r="AH10163" s="9"/>
      <c r="AI10163" s="8"/>
      <c r="AJ10163" s="8"/>
      <c r="AK10163" s="9"/>
    </row>
    <row r="10164" spans="32:37" x14ac:dyDescent="0.3">
      <c r="AF10164" s="8"/>
      <c r="AG10164" s="8"/>
      <c r="AH10164" s="9"/>
      <c r="AI10164" s="8"/>
      <c r="AJ10164" s="8"/>
      <c r="AK10164" s="9"/>
    </row>
    <row r="10165" spans="32:37" x14ac:dyDescent="0.3">
      <c r="AF10165" s="8"/>
      <c r="AG10165" s="8"/>
      <c r="AH10165" s="9"/>
      <c r="AI10165" s="8"/>
      <c r="AJ10165" s="8"/>
      <c r="AK10165" s="9"/>
    </row>
    <row r="10166" spans="32:37" x14ac:dyDescent="0.3">
      <c r="AF10166" s="8"/>
      <c r="AG10166" s="8"/>
      <c r="AH10166" s="9"/>
      <c r="AI10166" s="8"/>
      <c r="AJ10166" s="8"/>
      <c r="AK10166" s="9"/>
    </row>
    <row r="10167" spans="32:37" x14ac:dyDescent="0.3">
      <c r="AF10167" s="8"/>
      <c r="AG10167" s="8"/>
      <c r="AH10167" s="9"/>
      <c r="AI10167" s="8"/>
      <c r="AJ10167" s="8"/>
      <c r="AK10167" s="9"/>
    </row>
    <row r="10168" spans="32:37" x14ac:dyDescent="0.3">
      <c r="AF10168" s="8"/>
      <c r="AG10168" s="8"/>
      <c r="AH10168" s="9"/>
      <c r="AI10168" s="8"/>
      <c r="AJ10168" s="8"/>
      <c r="AK10168" s="9"/>
    </row>
    <row r="10169" spans="32:37" x14ac:dyDescent="0.3">
      <c r="AF10169" s="8"/>
      <c r="AG10169" s="8"/>
      <c r="AH10169" s="9"/>
      <c r="AI10169" s="8"/>
      <c r="AJ10169" s="8"/>
      <c r="AK10169" s="9"/>
    </row>
    <row r="10170" spans="32:37" x14ac:dyDescent="0.3">
      <c r="AF10170" s="8"/>
      <c r="AG10170" s="8"/>
      <c r="AH10170" s="9"/>
      <c r="AI10170" s="8"/>
      <c r="AJ10170" s="8"/>
      <c r="AK10170" s="9"/>
    </row>
    <row r="10171" spans="32:37" x14ac:dyDescent="0.3">
      <c r="AF10171" s="8"/>
      <c r="AG10171" s="8"/>
      <c r="AH10171" s="9"/>
      <c r="AI10171" s="8"/>
      <c r="AJ10171" s="8"/>
      <c r="AK10171" s="9"/>
    </row>
    <row r="10172" spans="32:37" x14ac:dyDescent="0.3">
      <c r="AF10172" s="8"/>
      <c r="AG10172" s="8"/>
      <c r="AH10172" s="9"/>
      <c r="AI10172" s="8"/>
      <c r="AJ10172" s="8"/>
      <c r="AK10172" s="9"/>
    </row>
    <row r="10173" spans="32:37" x14ac:dyDescent="0.3">
      <c r="AF10173" s="8"/>
      <c r="AG10173" s="8"/>
      <c r="AH10173" s="9"/>
      <c r="AI10173" s="8"/>
      <c r="AJ10173" s="8"/>
      <c r="AK10173" s="9"/>
    </row>
    <row r="10174" spans="32:37" x14ac:dyDescent="0.3">
      <c r="AF10174" s="8"/>
      <c r="AG10174" s="8"/>
      <c r="AH10174" s="9"/>
      <c r="AI10174" s="8"/>
      <c r="AJ10174" s="8"/>
      <c r="AK10174" s="9"/>
    </row>
    <row r="10175" spans="32:37" x14ac:dyDescent="0.3">
      <c r="AF10175" s="8"/>
      <c r="AG10175" s="8"/>
      <c r="AH10175" s="9"/>
      <c r="AI10175" s="8"/>
      <c r="AJ10175" s="8"/>
      <c r="AK10175" s="9"/>
    </row>
    <row r="10176" spans="32:37" x14ac:dyDescent="0.3">
      <c r="AF10176" s="8"/>
      <c r="AG10176" s="8"/>
      <c r="AH10176" s="9"/>
      <c r="AI10176" s="8"/>
      <c r="AJ10176" s="8"/>
      <c r="AK10176" s="9"/>
    </row>
    <row r="10177" spans="32:37" x14ac:dyDescent="0.3">
      <c r="AF10177" s="8"/>
      <c r="AG10177" s="8"/>
      <c r="AH10177" s="9"/>
      <c r="AI10177" s="8"/>
      <c r="AJ10177" s="8"/>
      <c r="AK10177" s="9"/>
    </row>
    <row r="10178" spans="32:37" x14ac:dyDescent="0.3">
      <c r="AF10178" s="8"/>
      <c r="AG10178" s="8"/>
      <c r="AH10178" s="9"/>
      <c r="AI10178" s="8"/>
      <c r="AJ10178" s="8"/>
      <c r="AK10178" s="9"/>
    </row>
    <row r="10179" spans="32:37" x14ac:dyDescent="0.3">
      <c r="AF10179" s="8"/>
      <c r="AG10179" s="8"/>
      <c r="AH10179" s="9"/>
      <c r="AI10179" s="8"/>
      <c r="AJ10179" s="8"/>
      <c r="AK10179" s="9"/>
    </row>
    <row r="10180" spans="32:37" x14ac:dyDescent="0.3">
      <c r="AF10180" s="8"/>
      <c r="AG10180" s="8"/>
      <c r="AH10180" s="9"/>
      <c r="AI10180" s="8"/>
      <c r="AJ10180" s="8"/>
      <c r="AK10180" s="9"/>
    </row>
    <row r="10181" spans="32:37" x14ac:dyDescent="0.3">
      <c r="AF10181" s="8"/>
      <c r="AG10181" s="8"/>
      <c r="AH10181" s="9"/>
      <c r="AI10181" s="8"/>
      <c r="AJ10181" s="8"/>
      <c r="AK10181" s="9"/>
    </row>
    <row r="10182" spans="32:37" x14ac:dyDescent="0.3">
      <c r="AF10182" s="8"/>
      <c r="AG10182" s="8"/>
      <c r="AH10182" s="9"/>
      <c r="AI10182" s="8"/>
      <c r="AJ10182" s="8"/>
      <c r="AK10182" s="9"/>
    </row>
    <row r="10183" spans="32:37" x14ac:dyDescent="0.3">
      <c r="AF10183" s="8"/>
      <c r="AG10183" s="8"/>
      <c r="AH10183" s="9"/>
      <c r="AI10183" s="8"/>
      <c r="AJ10183" s="8"/>
      <c r="AK10183" s="9"/>
    </row>
    <row r="10184" spans="32:37" x14ac:dyDescent="0.3">
      <c r="AF10184" s="8"/>
      <c r="AG10184" s="8"/>
      <c r="AH10184" s="9"/>
      <c r="AI10184" s="8"/>
      <c r="AJ10184" s="8"/>
      <c r="AK10184" s="9"/>
    </row>
    <row r="10185" spans="32:37" x14ac:dyDescent="0.3">
      <c r="AF10185" s="8"/>
      <c r="AG10185" s="8"/>
      <c r="AH10185" s="9"/>
      <c r="AI10185" s="8"/>
      <c r="AJ10185" s="8"/>
      <c r="AK10185" s="9"/>
    </row>
    <row r="10186" spans="32:37" x14ac:dyDescent="0.3">
      <c r="AF10186" s="8"/>
      <c r="AG10186" s="8"/>
      <c r="AH10186" s="9"/>
      <c r="AI10186" s="8"/>
      <c r="AJ10186" s="8"/>
      <c r="AK10186" s="9"/>
    </row>
    <row r="10187" spans="32:37" x14ac:dyDescent="0.3">
      <c r="AF10187" s="8"/>
      <c r="AG10187" s="8"/>
      <c r="AH10187" s="9"/>
      <c r="AI10187" s="8"/>
      <c r="AJ10187" s="8"/>
      <c r="AK10187" s="9"/>
    </row>
    <row r="10188" spans="32:37" x14ac:dyDescent="0.3">
      <c r="AF10188" s="8"/>
      <c r="AG10188" s="8"/>
      <c r="AH10188" s="9"/>
      <c r="AI10188" s="8"/>
      <c r="AJ10188" s="8"/>
      <c r="AK10188" s="9"/>
    </row>
    <row r="10189" spans="32:37" x14ac:dyDescent="0.3">
      <c r="AF10189" s="8"/>
      <c r="AG10189" s="8"/>
      <c r="AH10189" s="9"/>
      <c r="AI10189" s="8"/>
      <c r="AJ10189" s="8"/>
      <c r="AK10189" s="9"/>
    </row>
    <row r="10190" spans="32:37" x14ac:dyDescent="0.3">
      <c r="AF10190" s="8"/>
      <c r="AG10190" s="8"/>
      <c r="AH10190" s="9"/>
      <c r="AI10190" s="8"/>
      <c r="AJ10190" s="8"/>
      <c r="AK10190" s="9"/>
    </row>
    <row r="10191" spans="32:37" x14ac:dyDescent="0.3">
      <c r="AF10191" s="8"/>
      <c r="AG10191" s="8"/>
      <c r="AH10191" s="9"/>
      <c r="AI10191" s="8"/>
      <c r="AJ10191" s="8"/>
      <c r="AK10191" s="9"/>
    </row>
    <row r="10192" spans="32:37" x14ac:dyDescent="0.3">
      <c r="AF10192" s="8"/>
      <c r="AG10192" s="8"/>
      <c r="AH10192" s="9"/>
      <c r="AI10192" s="8"/>
      <c r="AJ10192" s="8"/>
      <c r="AK10192" s="9"/>
    </row>
    <row r="10193" spans="32:37" x14ac:dyDescent="0.3">
      <c r="AF10193" s="8"/>
      <c r="AG10193" s="8"/>
      <c r="AH10193" s="9"/>
      <c r="AI10193" s="8"/>
      <c r="AJ10193" s="8"/>
      <c r="AK10193" s="9"/>
    </row>
    <row r="10194" spans="32:37" x14ac:dyDescent="0.3">
      <c r="AF10194" s="8"/>
      <c r="AG10194" s="8"/>
      <c r="AH10194" s="9"/>
      <c r="AI10194" s="8"/>
      <c r="AJ10194" s="8"/>
      <c r="AK10194" s="9"/>
    </row>
    <row r="10195" spans="32:37" x14ac:dyDescent="0.3">
      <c r="AF10195" s="8"/>
      <c r="AG10195" s="8"/>
      <c r="AH10195" s="9"/>
      <c r="AI10195" s="8"/>
      <c r="AJ10195" s="8"/>
      <c r="AK10195" s="9"/>
    </row>
    <row r="10196" spans="32:37" x14ac:dyDescent="0.3">
      <c r="AF10196" s="8"/>
      <c r="AG10196" s="8"/>
      <c r="AH10196" s="9"/>
      <c r="AI10196" s="8"/>
      <c r="AJ10196" s="8"/>
      <c r="AK10196" s="9"/>
    </row>
    <row r="10197" spans="32:37" x14ac:dyDescent="0.3">
      <c r="AF10197" s="8"/>
      <c r="AG10197" s="8"/>
      <c r="AH10197" s="9"/>
      <c r="AI10197" s="8"/>
      <c r="AJ10197" s="8"/>
      <c r="AK10197" s="9"/>
    </row>
    <row r="10198" spans="32:37" x14ac:dyDescent="0.3">
      <c r="AF10198" s="8"/>
      <c r="AG10198" s="8"/>
      <c r="AH10198" s="9"/>
      <c r="AI10198" s="8"/>
      <c r="AJ10198" s="8"/>
      <c r="AK10198" s="9"/>
    </row>
    <row r="10199" spans="32:37" x14ac:dyDescent="0.3">
      <c r="AF10199" s="8"/>
      <c r="AG10199" s="8"/>
      <c r="AH10199" s="9"/>
      <c r="AI10199" s="8"/>
      <c r="AJ10199" s="8"/>
      <c r="AK10199" s="9"/>
    </row>
    <row r="10200" spans="32:37" x14ac:dyDescent="0.3">
      <c r="AF10200" s="8"/>
      <c r="AG10200" s="8"/>
      <c r="AH10200" s="9"/>
      <c r="AI10200" s="8"/>
      <c r="AJ10200" s="8"/>
      <c r="AK10200" s="9"/>
    </row>
    <row r="10201" spans="32:37" x14ac:dyDescent="0.3">
      <c r="AF10201" s="8"/>
      <c r="AG10201" s="8"/>
      <c r="AH10201" s="9"/>
      <c r="AI10201" s="8"/>
      <c r="AJ10201" s="8"/>
      <c r="AK10201" s="9"/>
    </row>
    <row r="10202" spans="32:37" x14ac:dyDescent="0.3">
      <c r="AF10202" s="8"/>
      <c r="AG10202" s="8"/>
      <c r="AH10202" s="9"/>
      <c r="AI10202" s="8"/>
      <c r="AJ10202" s="8"/>
      <c r="AK10202" s="9"/>
    </row>
    <row r="10203" spans="32:37" x14ac:dyDescent="0.3">
      <c r="AF10203" s="8"/>
      <c r="AG10203" s="8"/>
      <c r="AH10203" s="9"/>
      <c r="AI10203" s="8"/>
      <c r="AJ10203" s="8"/>
      <c r="AK10203" s="9"/>
    </row>
    <row r="10204" spans="32:37" x14ac:dyDescent="0.3">
      <c r="AF10204" s="8"/>
      <c r="AG10204" s="8"/>
      <c r="AH10204" s="9"/>
      <c r="AI10204" s="8"/>
      <c r="AJ10204" s="8"/>
      <c r="AK10204" s="9"/>
    </row>
    <row r="10205" spans="32:37" x14ac:dyDescent="0.3">
      <c r="AF10205" s="8"/>
      <c r="AG10205" s="8"/>
      <c r="AH10205" s="9"/>
      <c r="AI10205" s="8"/>
      <c r="AJ10205" s="8"/>
      <c r="AK10205" s="9"/>
    </row>
    <row r="10206" spans="32:37" x14ac:dyDescent="0.3">
      <c r="AF10206" s="8"/>
      <c r="AG10206" s="8"/>
      <c r="AH10206" s="9"/>
      <c r="AI10206" s="8"/>
      <c r="AJ10206" s="8"/>
      <c r="AK10206" s="9"/>
    </row>
    <row r="10207" spans="32:37" x14ac:dyDescent="0.3">
      <c r="AF10207" s="8"/>
      <c r="AG10207" s="8"/>
      <c r="AH10207" s="9"/>
      <c r="AI10207" s="8"/>
      <c r="AJ10207" s="8"/>
      <c r="AK10207" s="9"/>
    </row>
    <row r="10208" spans="32:37" x14ac:dyDescent="0.3">
      <c r="AF10208" s="8"/>
      <c r="AG10208" s="8"/>
      <c r="AH10208" s="9"/>
      <c r="AI10208" s="8"/>
      <c r="AJ10208" s="8"/>
      <c r="AK10208" s="9"/>
    </row>
    <row r="10209" spans="32:37" x14ac:dyDescent="0.3">
      <c r="AF10209" s="8"/>
      <c r="AG10209" s="8"/>
      <c r="AH10209" s="9"/>
      <c r="AI10209" s="8"/>
      <c r="AJ10209" s="8"/>
      <c r="AK10209" s="9"/>
    </row>
    <row r="10210" spans="32:37" x14ac:dyDescent="0.3">
      <c r="AF10210" s="8"/>
      <c r="AG10210" s="8"/>
      <c r="AH10210" s="9"/>
      <c r="AI10210" s="8"/>
      <c r="AJ10210" s="8"/>
      <c r="AK10210" s="9"/>
    </row>
    <row r="10211" spans="32:37" x14ac:dyDescent="0.3">
      <c r="AF10211" s="8"/>
      <c r="AG10211" s="8"/>
      <c r="AH10211" s="9"/>
      <c r="AI10211" s="8"/>
      <c r="AJ10211" s="8"/>
      <c r="AK10211" s="9"/>
    </row>
    <row r="10212" spans="32:37" x14ac:dyDescent="0.3">
      <c r="AF10212" s="8"/>
      <c r="AG10212" s="8"/>
      <c r="AH10212" s="9"/>
      <c r="AI10212" s="8"/>
      <c r="AJ10212" s="8"/>
      <c r="AK10212" s="9"/>
    </row>
    <row r="10213" spans="32:37" x14ac:dyDescent="0.3">
      <c r="AF10213" s="8"/>
      <c r="AG10213" s="8"/>
      <c r="AH10213" s="9"/>
      <c r="AI10213" s="8"/>
      <c r="AJ10213" s="8"/>
      <c r="AK10213" s="9"/>
    </row>
    <row r="10214" spans="32:37" x14ac:dyDescent="0.3">
      <c r="AF10214" s="8"/>
      <c r="AG10214" s="8"/>
      <c r="AH10214" s="9"/>
      <c r="AI10214" s="8"/>
      <c r="AJ10214" s="8"/>
      <c r="AK10214" s="9"/>
    </row>
    <row r="10215" spans="32:37" x14ac:dyDescent="0.3">
      <c r="AF10215" s="8"/>
      <c r="AG10215" s="8"/>
      <c r="AH10215" s="9"/>
      <c r="AI10215" s="8"/>
      <c r="AJ10215" s="8"/>
      <c r="AK10215" s="9"/>
    </row>
    <row r="10216" spans="32:37" x14ac:dyDescent="0.3">
      <c r="AF10216" s="8"/>
      <c r="AG10216" s="8"/>
      <c r="AH10216" s="9"/>
      <c r="AI10216" s="8"/>
      <c r="AJ10216" s="8"/>
      <c r="AK10216" s="9"/>
    </row>
    <row r="10217" spans="32:37" x14ac:dyDescent="0.3">
      <c r="AF10217" s="8"/>
      <c r="AG10217" s="8"/>
      <c r="AH10217" s="9"/>
      <c r="AI10217" s="8"/>
      <c r="AJ10217" s="8"/>
      <c r="AK10217" s="9"/>
    </row>
    <row r="10218" spans="32:37" x14ac:dyDescent="0.3">
      <c r="AF10218" s="8"/>
      <c r="AG10218" s="8"/>
      <c r="AH10218" s="9"/>
      <c r="AI10218" s="8"/>
      <c r="AJ10218" s="8"/>
      <c r="AK10218" s="9"/>
    </row>
    <row r="10219" spans="32:37" x14ac:dyDescent="0.3">
      <c r="AF10219" s="8"/>
      <c r="AG10219" s="8"/>
      <c r="AH10219" s="9"/>
      <c r="AI10219" s="8"/>
      <c r="AJ10219" s="8"/>
      <c r="AK10219" s="9"/>
    </row>
    <row r="10220" spans="32:37" x14ac:dyDescent="0.3">
      <c r="AF10220" s="8"/>
      <c r="AG10220" s="8"/>
      <c r="AH10220" s="9"/>
      <c r="AI10220" s="8"/>
      <c r="AJ10220" s="8"/>
      <c r="AK10220" s="9"/>
    </row>
    <row r="10221" spans="32:37" x14ac:dyDescent="0.3">
      <c r="AF10221" s="8"/>
      <c r="AG10221" s="8"/>
      <c r="AH10221" s="9"/>
      <c r="AI10221" s="8"/>
      <c r="AJ10221" s="8"/>
      <c r="AK10221" s="9"/>
    </row>
    <row r="10222" spans="32:37" x14ac:dyDescent="0.3">
      <c r="AF10222" s="8"/>
      <c r="AG10222" s="8"/>
      <c r="AH10222" s="9"/>
      <c r="AI10222" s="8"/>
      <c r="AJ10222" s="8"/>
      <c r="AK10222" s="9"/>
    </row>
    <row r="10223" spans="32:37" x14ac:dyDescent="0.3">
      <c r="AF10223" s="8"/>
      <c r="AG10223" s="8"/>
      <c r="AH10223" s="9"/>
      <c r="AI10223" s="8"/>
      <c r="AJ10223" s="8"/>
      <c r="AK10223" s="9"/>
    </row>
    <row r="10224" spans="32:37" x14ac:dyDescent="0.3">
      <c r="AF10224" s="8"/>
      <c r="AG10224" s="8"/>
      <c r="AH10224" s="9"/>
      <c r="AI10224" s="8"/>
      <c r="AJ10224" s="8"/>
      <c r="AK10224" s="9"/>
    </row>
    <row r="10225" spans="32:37" x14ac:dyDescent="0.3">
      <c r="AF10225" s="8"/>
      <c r="AG10225" s="8"/>
      <c r="AH10225" s="9"/>
      <c r="AI10225" s="8"/>
      <c r="AJ10225" s="8"/>
      <c r="AK10225" s="9"/>
    </row>
    <row r="10226" spans="32:37" x14ac:dyDescent="0.3">
      <c r="AF10226" s="8"/>
      <c r="AG10226" s="8"/>
      <c r="AH10226" s="9"/>
      <c r="AI10226" s="8"/>
      <c r="AJ10226" s="8"/>
      <c r="AK10226" s="9"/>
    </row>
    <row r="10227" spans="32:37" x14ac:dyDescent="0.3">
      <c r="AF10227" s="8"/>
      <c r="AG10227" s="8"/>
      <c r="AH10227" s="9"/>
      <c r="AI10227" s="8"/>
      <c r="AJ10227" s="8"/>
      <c r="AK10227" s="9"/>
    </row>
    <row r="10228" spans="32:37" x14ac:dyDescent="0.3">
      <c r="AF10228" s="8"/>
      <c r="AG10228" s="8"/>
      <c r="AH10228" s="9"/>
      <c r="AI10228" s="8"/>
      <c r="AJ10228" s="8"/>
      <c r="AK10228" s="9"/>
    </row>
    <row r="10229" spans="32:37" x14ac:dyDescent="0.3">
      <c r="AF10229" s="8"/>
      <c r="AG10229" s="8"/>
      <c r="AH10229" s="9"/>
      <c r="AI10229" s="8"/>
      <c r="AJ10229" s="8"/>
      <c r="AK10229" s="9"/>
    </row>
    <row r="10230" spans="32:37" x14ac:dyDescent="0.3">
      <c r="AF10230" s="8"/>
      <c r="AG10230" s="8"/>
      <c r="AH10230" s="9"/>
      <c r="AI10230" s="8"/>
      <c r="AJ10230" s="8"/>
      <c r="AK10230" s="9"/>
    </row>
    <row r="10231" spans="32:37" x14ac:dyDescent="0.3">
      <c r="AF10231" s="8"/>
      <c r="AG10231" s="8"/>
      <c r="AH10231" s="9"/>
      <c r="AI10231" s="8"/>
      <c r="AJ10231" s="8"/>
      <c r="AK10231" s="9"/>
    </row>
    <row r="10232" spans="32:37" x14ac:dyDescent="0.3">
      <c r="AF10232" s="8"/>
      <c r="AG10232" s="8"/>
      <c r="AH10232" s="9"/>
      <c r="AI10232" s="8"/>
      <c r="AJ10232" s="8"/>
      <c r="AK10232" s="9"/>
    </row>
    <row r="10233" spans="32:37" x14ac:dyDescent="0.3">
      <c r="AF10233" s="8"/>
      <c r="AG10233" s="8"/>
      <c r="AH10233" s="9"/>
      <c r="AI10233" s="8"/>
      <c r="AJ10233" s="8"/>
      <c r="AK10233" s="9"/>
    </row>
    <row r="10234" spans="32:37" x14ac:dyDescent="0.3">
      <c r="AF10234" s="8"/>
      <c r="AG10234" s="8"/>
      <c r="AH10234" s="9"/>
      <c r="AI10234" s="8"/>
      <c r="AJ10234" s="8"/>
      <c r="AK10234" s="9"/>
    </row>
    <row r="10235" spans="32:37" x14ac:dyDescent="0.3">
      <c r="AF10235" s="8"/>
      <c r="AG10235" s="8"/>
      <c r="AH10235" s="9"/>
      <c r="AI10235" s="8"/>
      <c r="AJ10235" s="8"/>
      <c r="AK10235" s="9"/>
    </row>
    <row r="10236" spans="32:37" x14ac:dyDescent="0.3">
      <c r="AF10236" s="8"/>
      <c r="AG10236" s="8"/>
      <c r="AH10236" s="9"/>
      <c r="AI10236" s="8"/>
      <c r="AJ10236" s="8"/>
      <c r="AK10236" s="9"/>
    </row>
    <row r="10237" spans="32:37" x14ac:dyDescent="0.3">
      <c r="AF10237" s="8"/>
      <c r="AG10237" s="8"/>
      <c r="AH10237" s="9"/>
      <c r="AI10237" s="8"/>
      <c r="AJ10237" s="8"/>
      <c r="AK10237" s="9"/>
    </row>
    <row r="10238" spans="32:37" x14ac:dyDescent="0.3">
      <c r="AF10238" s="8"/>
      <c r="AG10238" s="8"/>
      <c r="AH10238" s="9"/>
      <c r="AI10238" s="8"/>
      <c r="AJ10238" s="8"/>
      <c r="AK10238" s="9"/>
    </row>
    <row r="10239" spans="32:37" x14ac:dyDescent="0.3">
      <c r="AF10239" s="8"/>
      <c r="AG10239" s="8"/>
      <c r="AH10239" s="9"/>
      <c r="AI10239" s="8"/>
      <c r="AJ10239" s="8"/>
      <c r="AK10239" s="9"/>
    </row>
    <row r="10240" spans="32:37" x14ac:dyDescent="0.3">
      <c r="AF10240" s="8"/>
      <c r="AG10240" s="8"/>
      <c r="AH10240" s="9"/>
      <c r="AI10240" s="8"/>
      <c r="AJ10240" s="8"/>
      <c r="AK10240" s="9"/>
    </row>
    <row r="10241" spans="32:37" x14ac:dyDescent="0.3">
      <c r="AF10241" s="8"/>
      <c r="AG10241" s="8"/>
      <c r="AH10241" s="9"/>
      <c r="AI10241" s="8"/>
      <c r="AJ10241" s="8"/>
      <c r="AK10241" s="9"/>
    </row>
    <row r="10242" spans="32:37" x14ac:dyDescent="0.3">
      <c r="AF10242" s="8"/>
      <c r="AG10242" s="8"/>
      <c r="AH10242" s="9"/>
      <c r="AI10242" s="8"/>
      <c r="AJ10242" s="8"/>
      <c r="AK10242" s="9"/>
    </row>
    <row r="10243" spans="32:37" x14ac:dyDescent="0.3">
      <c r="AF10243" s="8"/>
      <c r="AG10243" s="8"/>
      <c r="AH10243" s="9"/>
      <c r="AI10243" s="8"/>
      <c r="AJ10243" s="8"/>
      <c r="AK10243" s="9"/>
    </row>
    <row r="10244" spans="32:37" x14ac:dyDescent="0.3">
      <c r="AF10244" s="8"/>
      <c r="AG10244" s="8"/>
      <c r="AH10244" s="9"/>
      <c r="AI10244" s="8"/>
      <c r="AJ10244" s="8"/>
      <c r="AK10244" s="9"/>
    </row>
    <row r="10245" spans="32:37" x14ac:dyDescent="0.3">
      <c r="AF10245" s="8"/>
      <c r="AG10245" s="8"/>
      <c r="AH10245" s="9"/>
      <c r="AI10245" s="8"/>
      <c r="AJ10245" s="8"/>
      <c r="AK10245" s="9"/>
    </row>
    <row r="10246" spans="32:37" x14ac:dyDescent="0.3">
      <c r="AF10246" s="8"/>
      <c r="AG10246" s="8"/>
      <c r="AH10246" s="9"/>
      <c r="AI10246" s="8"/>
      <c r="AJ10246" s="8"/>
      <c r="AK10246" s="9"/>
    </row>
    <row r="10247" spans="32:37" x14ac:dyDescent="0.3">
      <c r="AF10247" s="8"/>
      <c r="AG10247" s="8"/>
      <c r="AH10247" s="9"/>
      <c r="AI10247" s="8"/>
      <c r="AJ10247" s="8"/>
      <c r="AK10247" s="9"/>
    </row>
    <row r="10248" spans="32:37" x14ac:dyDescent="0.3">
      <c r="AF10248" s="8"/>
      <c r="AG10248" s="8"/>
      <c r="AH10248" s="9"/>
      <c r="AI10248" s="8"/>
      <c r="AJ10248" s="8"/>
      <c r="AK10248" s="9"/>
    </row>
    <row r="10249" spans="32:37" x14ac:dyDescent="0.3">
      <c r="AF10249" s="8"/>
      <c r="AG10249" s="8"/>
      <c r="AH10249" s="9"/>
      <c r="AI10249" s="8"/>
      <c r="AJ10249" s="8"/>
      <c r="AK10249" s="9"/>
    </row>
    <row r="10250" spans="32:37" x14ac:dyDescent="0.3">
      <c r="AF10250" s="8"/>
      <c r="AG10250" s="8"/>
      <c r="AH10250" s="9"/>
      <c r="AI10250" s="8"/>
      <c r="AJ10250" s="8"/>
      <c r="AK10250" s="9"/>
    </row>
    <row r="10251" spans="32:37" x14ac:dyDescent="0.3">
      <c r="AF10251" s="8"/>
      <c r="AG10251" s="8"/>
      <c r="AH10251" s="9"/>
      <c r="AI10251" s="8"/>
      <c r="AJ10251" s="8"/>
      <c r="AK10251" s="9"/>
    </row>
    <row r="10252" spans="32:37" x14ac:dyDescent="0.3">
      <c r="AF10252" s="8"/>
      <c r="AG10252" s="8"/>
      <c r="AH10252" s="9"/>
      <c r="AI10252" s="8"/>
      <c r="AJ10252" s="8"/>
      <c r="AK10252" s="9"/>
    </row>
    <row r="10253" spans="32:37" x14ac:dyDescent="0.3">
      <c r="AF10253" s="8"/>
      <c r="AG10253" s="8"/>
      <c r="AH10253" s="9"/>
      <c r="AI10253" s="8"/>
      <c r="AJ10253" s="8"/>
      <c r="AK10253" s="9"/>
    </row>
    <row r="10254" spans="32:37" x14ac:dyDescent="0.3">
      <c r="AF10254" s="8"/>
      <c r="AG10254" s="8"/>
      <c r="AH10254" s="9"/>
      <c r="AI10254" s="8"/>
      <c r="AJ10254" s="8"/>
      <c r="AK10254" s="9"/>
    </row>
    <row r="10255" spans="32:37" x14ac:dyDescent="0.3">
      <c r="AF10255" s="8"/>
      <c r="AG10255" s="8"/>
      <c r="AH10255" s="9"/>
      <c r="AI10255" s="8"/>
      <c r="AJ10255" s="8"/>
      <c r="AK10255" s="9"/>
    </row>
    <row r="10256" spans="32:37" x14ac:dyDescent="0.3">
      <c r="AF10256" s="8"/>
      <c r="AG10256" s="8"/>
      <c r="AH10256" s="9"/>
      <c r="AI10256" s="8"/>
      <c r="AJ10256" s="8"/>
      <c r="AK10256" s="9"/>
    </row>
    <row r="10257" spans="32:37" x14ac:dyDescent="0.3">
      <c r="AF10257" s="8"/>
      <c r="AG10257" s="8"/>
      <c r="AH10257" s="9"/>
      <c r="AI10257" s="8"/>
      <c r="AJ10257" s="8"/>
      <c r="AK10257" s="9"/>
    </row>
    <row r="10258" spans="32:37" x14ac:dyDescent="0.3">
      <c r="AF10258" s="8"/>
      <c r="AG10258" s="8"/>
      <c r="AH10258" s="9"/>
      <c r="AI10258" s="8"/>
      <c r="AJ10258" s="8"/>
      <c r="AK10258" s="9"/>
    </row>
    <row r="10259" spans="32:37" x14ac:dyDescent="0.3">
      <c r="AF10259" s="8"/>
      <c r="AG10259" s="8"/>
      <c r="AH10259" s="9"/>
      <c r="AI10259" s="8"/>
      <c r="AJ10259" s="8"/>
      <c r="AK10259" s="9"/>
    </row>
    <row r="10260" spans="32:37" x14ac:dyDescent="0.3">
      <c r="AF10260" s="8"/>
      <c r="AG10260" s="8"/>
      <c r="AH10260" s="9"/>
      <c r="AI10260" s="8"/>
      <c r="AJ10260" s="8"/>
      <c r="AK10260" s="9"/>
    </row>
    <row r="10261" spans="32:37" x14ac:dyDescent="0.3">
      <c r="AF10261" s="8"/>
      <c r="AG10261" s="8"/>
      <c r="AH10261" s="9"/>
      <c r="AI10261" s="8"/>
      <c r="AJ10261" s="8"/>
      <c r="AK10261" s="9"/>
    </row>
    <row r="10262" spans="32:37" x14ac:dyDescent="0.3">
      <c r="AF10262" s="8"/>
      <c r="AG10262" s="8"/>
      <c r="AH10262" s="9"/>
      <c r="AI10262" s="8"/>
      <c r="AJ10262" s="8"/>
      <c r="AK10262" s="9"/>
    </row>
    <row r="10263" spans="32:37" x14ac:dyDescent="0.3">
      <c r="AF10263" s="8"/>
      <c r="AG10263" s="8"/>
      <c r="AH10263" s="9"/>
      <c r="AI10263" s="8"/>
      <c r="AJ10263" s="8"/>
      <c r="AK10263" s="9"/>
    </row>
    <row r="10264" spans="32:37" x14ac:dyDescent="0.3">
      <c r="AF10264" s="8"/>
      <c r="AG10264" s="8"/>
      <c r="AH10264" s="9"/>
      <c r="AI10264" s="8"/>
      <c r="AJ10264" s="8"/>
      <c r="AK10264" s="9"/>
    </row>
    <row r="10265" spans="32:37" x14ac:dyDescent="0.3">
      <c r="AF10265" s="8"/>
      <c r="AG10265" s="8"/>
      <c r="AH10265" s="9"/>
      <c r="AI10265" s="8"/>
      <c r="AJ10265" s="8"/>
      <c r="AK10265" s="9"/>
    </row>
    <row r="10266" spans="32:37" x14ac:dyDescent="0.3">
      <c r="AF10266" s="8"/>
      <c r="AG10266" s="8"/>
      <c r="AH10266" s="9"/>
      <c r="AI10266" s="8"/>
      <c r="AJ10266" s="8"/>
      <c r="AK10266" s="9"/>
    </row>
    <row r="10267" spans="32:37" x14ac:dyDescent="0.3">
      <c r="AF10267" s="8"/>
      <c r="AG10267" s="8"/>
      <c r="AH10267" s="9"/>
      <c r="AI10267" s="8"/>
      <c r="AJ10267" s="8"/>
      <c r="AK10267" s="9"/>
    </row>
    <row r="10268" spans="32:37" x14ac:dyDescent="0.3">
      <c r="AF10268" s="8"/>
      <c r="AG10268" s="8"/>
      <c r="AH10268" s="9"/>
      <c r="AI10268" s="8"/>
      <c r="AJ10268" s="8"/>
      <c r="AK10268" s="9"/>
    </row>
    <row r="10269" spans="32:37" x14ac:dyDescent="0.3">
      <c r="AF10269" s="8"/>
      <c r="AG10269" s="8"/>
      <c r="AH10269" s="9"/>
      <c r="AI10269" s="8"/>
      <c r="AJ10269" s="8"/>
      <c r="AK10269" s="9"/>
    </row>
    <row r="10270" spans="32:37" x14ac:dyDescent="0.3">
      <c r="AF10270" s="8"/>
      <c r="AG10270" s="8"/>
      <c r="AH10270" s="9"/>
      <c r="AI10270" s="8"/>
      <c r="AJ10270" s="8"/>
      <c r="AK10270" s="9"/>
    </row>
    <row r="10271" spans="32:37" x14ac:dyDescent="0.3">
      <c r="AF10271" s="8"/>
      <c r="AG10271" s="8"/>
      <c r="AH10271" s="9"/>
      <c r="AI10271" s="8"/>
      <c r="AJ10271" s="8"/>
      <c r="AK10271" s="9"/>
    </row>
    <row r="10272" spans="32:37" x14ac:dyDescent="0.3">
      <c r="AF10272" s="8"/>
      <c r="AG10272" s="8"/>
      <c r="AH10272" s="9"/>
      <c r="AI10272" s="8"/>
      <c r="AJ10272" s="8"/>
      <c r="AK10272" s="9"/>
    </row>
    <row r="10273" spans="32:37" x14ac:dyDescent="0.3">
      <c r="AF10273" s="8"/>
      <c r="AG10273" s="8"/>
      <c r="AH10273" s="9"/>
      <c r="AI10273" s="8"/>
      <c r="AJ10273" s="8"/>
      <c r="AK10273" s="9"/>
    </row>
    <row r="10274" spans="32:37" x14ac:dyDescent="0.3">
      <c r="AF10274" s="8"/>
      <c r="AG10274" s="8"/>
      <c r="AH10274" s="9"/>
      <c r="AI10274" s="8"/>
      <c r="AJ10274" s="8"/>
      <c r="AK10274" s="9"/>
    </row>
    <row r="10275" spans="32:37" x14ac:dyDescent="0.3">
      <c r="AF10275" s="8"/>
      <c r="AG10275" s="8"/>
      <c r="AH10275" s="9"/>
      <c r="AI10275" s="8"/>
      <c r="AJ10275" s="8"/>
      <c r="AK10275" s="9"/>
    </row>
    <row r="10276" spans="32:37" x14ac:dyDescent="0.3">
      <c r="AF10276" s="8"/>
      <c r="AG10276" s="8"/>
      <c r="AH10276" s="9"/>
      <c r="AI10276" s="8"/>
      <c r="AJ10276" s="8"/>
      <c r="AK10276" s="9"/>
    </row>
    <row r="10277" spans="32:37" x14ac:dyDescent="0.3">
      <c r="AF10277" s="8"/>
      <c r="AG10277" s="8"/>
      <c r="AH10277" s="9"/>
      <c r="AI10277" s="8"/>
      <c r="AJ10277" s="8"/>
      <c r="AK10277" s="9"/>
    </row>
    <row r="10278" spans="32:37" x14ac:dyDescent="0.3">
      <c r="AF10278" s="8"/>
      <c r="AG10278" s="8"/>
      <c r="AH10278" s="9"/>
      <c r="AI10278" s="8"/>
      <c r="AJ10278" s="8"/>
      <c r="AK10278" s="9"/>
    </row>
    <row r="10279" spans="32:37" x14ac:dyDescent="0.3">
      <c r="AF10279" s="8"/>
      <c r="AG10279" s="8"/>
      <c r="AH10279" s="9"/>
      <c r="AI10279" s="8"/>
      <c r="AJ10279" s="8"/>
      <c r="AK10279" s="9"/>
    </row>
    <row r="10280" spans="32:37" x14ac:dyDescent="0.3">
      <c r="AF10280" s="8"/>
      <c r="AG10280" s="8"/>
      <c r="AH10280" s="9"/>
      <c r="AI10280" s="8"/>
      <c r="AJ10280" s="8"/>
      <c r="AK10280" s="9"/>
    </row>
    <row r="10281" spans="32:37" x14ac:dyDescent="0.3">
      <c r="AF10281" s="8"/>
      <c r="AG10281" s="8"/>
      <c r="AH10281" s="9"/>
      <c r="AI10281" s="8"/>
      <c r="AJ10281" s="8"/>
      <c r="AK10281" s="9"/>
    </row>
    <row r="10282" spans="32:37" x14ac:dyDescent="0.3">
      <c r="AF10282" s="8"/>
      <c r="AG10282" s="8"/>
      <c r="AH10282" s="9"/>
      <c r="AI10282" s="8"/>
      <c r="AJ10282" s="8"/>
      <c r="AK10282" s="9"/>
    </row>
    <row r="10283" spans="32:37" x14ac:dyDescent="0.3">
      <c r="AF10283" s="8"/>
      <c r="AG10283" s="8"/>
      <c r="AH10283" s="9"/>
      <c r="AI10283" s="8"/>
      <c r="AJ10283" s="8"/>
      <c r="AK10283" s="9"/>
    </row>
    <row r="10284" spans="32:37" x14ac:dyDescent="0.3">
      <c r="AF10284" s="8"/>
      <c r="AG10284" s="8"/>
      <c r="AH10284" s="9"/>
      <c r="AI10284" s="8"/>
      <c r="AJ10284" s="8"/>
      <c r="AK10284" s="9"/>
    </row>
    <row r="10285" spans="32:37" x14ac:dyDescent="0.3">
      <c r="AF10285" s="8"/>
      <c r="AG10285" s="8"/>
      <c r="AH10285" s="9"/>
      <c r="AI10285" s="8"/>
      <c r="AJ10285" s="8"/>
      <c r="AK10285" s="9"/>
    </row>
    <row r="10286" spans="32:37" x14ac:dyDescent="0.3">
      <c r="AF10286" s="8"/>
      <c r="AG10286" s="8"/>
      <c r="AH10286" s="9"/>
      <c r="AI10286" s="8"/>
      <c r="AJ10286" s="8"/>
      <c r="AK10286" s="9"/>
    </row>
    <row r="10287" spans="32:37" x14ac:dyDescent="0.3">
      <c r="AF10287" s="8"/>
      <c r="AG10287" s="8"/>
      <c r="AH10287" s="9"/>
      <c r="AI10287" s="8"/>
      <c r="AJ10287" s="8"/>
      <c r="AK10287" s="9"/>
    </row>
    <row r="10288" spans="32:37" x14ac:dyDescent="0.3">
      <c r="AF10288" s="8"/>
      <c r="AG10288" s="8"/>
      <c r="AH10288" s="9"/>
      <c r="AI10288" s="8"/>
      <c r="AJ10288" s="8"/>
      <c r="AK10288" s="9"/>
    </row>
    <row r="10289" spans="32:37" x14ac:dyDescent="0.3">
      <c r="AF10289" s="8"/>
      <c r="AG10289" s="8"/>
      <c r="AH10289" s="9"/>
      <c r="AI10289" s="8"/>
      <c r="AJ10289" s="8"/>
      <c r="AK10289" s="9"/>
    </row>
    <row r="10290" spans="32:37" x14ac:dyDescent="0.3">
      <c r="AF10290" s="8"/>
      <c r="AG10290" s="8"/>
      <c r="AH10290" s="9"/>
      <c r="AI10290" s="8"/>
      <c r="AJ10290" s="8"/>
      <c r="AK10290" s="9"/>
    </row>
    <row r="10291" spans="32:37" x14ac:dyDescent="0.3">
      <c r="AF10291" s="8"/>
      <c r="AG10291" s="8"/>
      <c r="AH10291" s="9"/>
      <c r="AI10291" s="8"/>
      <c r="AJ10291" s="8"/>
      <c r="AK10291" s="9"/>
    </row>
    <row r="10292" spans="32:37" x14ac:dyDescent="0.3">
      <c r="AF10292" s="8"/>
      <c r="AG10292" s="8"/>
      <c r="AH10292" s="9"/>
      <c r="AI10292" s="8"/>
      <c r="AJ10292" s="8"/>
      <c r="AK10292" s="9"/>
    </row>
    <row r="10293" spans="32:37" x14ac:dyDescent="0.3">
      <c r="AF10293" s="8"/>
      <c r="AG10293" s="8"/>
      <c r="AH10293" s="9"/>
      <c r="AI10293" s="8"/>
      <c r="AJ10293" s="8"/>
      <c r="AK10293" s="9"/>
    </row>
    <row r="10294" spans="32:37" x14ac:dyDescent="0.3">
      <c r="AF10294" s="8"/>
      <c r="AG10294" s="8"/>
      <c r="AH10294" s="9"/>
      <c r="AI10294" s="8"/>
      <c r="AJ10294" s="8"/>
      <c r="AK10294" s="9"/>
    </row>
    <row r="10295" spans="32:37" x14ac:dyDescent="0.3">
      <c r="AF10295" s="8"/>
      <c r="AG10295" s="8"/>
      <c r="AH10295" s="9"/>
      <c r="AI10295" s="8"/>
      <c r="AJ10295" s="8"/>
      <c r="AK10295" s="9"/>
    </row>
    <row r="10296" spans="32:37" x14ac:dyDescent="0.3">
      <c r="AF10296" s="8"/>
      <c r="AG10296" s="8"/>
      <c r="AH10296" s="9"/>
      <c r="AI10296" s="8"/>
      <c r="AJ10296" s="8"/>
      <c r="AK10296" s="9"/>
    </row>
    <row r="10297" spans="32:37" x14ac:dyDescent="0.3">
      <c r="AF10297" s="8"/>
      <c r="AG10297" s="8"/>
      <c r="AH10297" s="9"/>
      <c r="AI10297" s="8"/>
      <c r="AJ10297" s="8"/>
      <c r="AK10297" s="9"/>
    </row>
    <row r="10298" spans="32:37" x14ac:dyDescent="0.3">
      <c r="AF10298" s="8"/>
      <c r="AG10298" s="8"/>
      <c r="AH10298" s="9"/>
      <c r="AI10298" s="8"/>
      <c r="AJ10298" s="8"/>
      <c r="AK10298" s="9"/>
    </row>
    <row r="10299" spans="32:37" x14ac:dyDescent="0.3">
      <c r="AF10299" s="8"/>
      <c r="AG10299" s="8"/>
      <c r="AH10299" s="9"/>
      <c r="AI10299" s="8"/>
      <c r="AJ10299" s="8"/>
      <c r="AK10299" s="9"/>
    </row>
    <row r="10300" spans="32:37" x14ac:dyDescent="0.3">
      <c r="AF10300" s="8"/>
      <c r="AG10300" s="8"/>
      <c r="AH10300" s="9"/>
      <c r="AI10300" s="8"/>
      <c r="AJ10300" s="8"/>
      <c r="AK10300" s="9"/>
    </row>
    <row r="10301" spans="32:37" x14ac:dyDescent="0.3">
      <c r="AF10301" s="8"/>
      <c r="AG10301" s="8"/>
      <c r="AH10301" s="9"/>
      <c r="AI10301" s="8"/>
      <c r="AJ10301" s="8"/>
      <c r="AK10301" s="9"/>
    </row>
    <row r="10302" spans="32:37" x14ac:dyDescent="0.3">
      <c r="AF10302" s="8"/>
      <c r="AG10302" s="8"/>
      <c r="AH10302" s="9"/>
      <c r="AI10302" s="8"/>
      <c r="AJ10302" s="8"/>
      <c r="AK10302" s="9"/>
    </row>
    <row r="10303" spans="32:37" x14ac:dyDescent="0.3">
      <c r="AF10303" s="8"/>
      <c r="AG10303" s="8"/>
      <c r="AH10303" s="9"/>
      <c r="AI10303" s="8"/>
      <c r="AJ10303" s="8"/>
      <c r="AK10303" s="9"/>
    </row>
    <row r="10304" spans="32:37" x14ac:dyDescent="0.3">
      <c r="AF10304" s="8"/>
      <c r="AG10304" s="8"/>
      <c r="AH10304" s="9"/>
      <c r="AI10304" s="8"/>
      <c r="AJ10304" s="8"/>
      <c r="AK10304" s="9"/>
    </row>
    <row r="10305" spans="32:37" x14ac:dyDescent="0.3">
      <c r="AF10305" s="8"/>
      <c r="AG10305" s="8"/>
      <c r="AH10305" s="9"/>
      <c r="AI10305" s="8"/>
      <c r="AJ10305" s="8"/>
      <c r="AK10305" s="9"/>
    </row>
    <row r="10306" spans="32:37" x14ac:dyDescent="0.3">
      <c r="AF10306" s="8"/>
      <c r="AG10306" s="8"/>
      <c r="AH10306" s="9"/>
      <c r="AI10306" s="8"/>
      <c r="AJ10306" s="8"/>
      <c r="AK10306" s="9"/>
    </row>
    <row r="10307" spans="32:37" x14ac:dyDescent="0.3">
      <c r="AF10307" s="8"/>
      <c r="AG10307" s="8"/>
      <c r="AH10307" s="9"/>
      <c r="AI10307" s="8"/>
      <c r="AJ10307" s="8"/>
      <c r="AK10307" s="9"/>
    </row>
    <row r="10308" spans="32:37" x14ac:dyDescent="0.3">
      <c r="AF10308" s="8"/>
      <c r="AG10308" s="8"/>
      <c r="AH10308" s="9"/>
      <c r="AI10308" s="8"/>
      <c r="AJ10308" s="8"/>
      <c r="AK10308" s="9"/>
    </row>
    <row r="10309" spans="32:37" x14ac:dyDescent="0.3">
      <c r="AF10309" s="8"/>
      <c r="AG10309" s="8"/>
      <c r="AH10309" s="9"/>
      <c r="AI10309" s="8"/>
      <c r="AJ10309" s="8"/>
      <c r="AK10309" s="9"/>
    </row>
    <row r="10310" spans="32:37" x14ac:dyDescent="0.3">
      <c r="AF10310" s="8"/>
      <c r="AG10310" s="8"/>
      <c r="AH10310" s="9"/>
      <c r="AI10310" s="8"/>
      <c r="AJ10310" s="8"/>
      <c r="AK10310" s="9"/>
    </row>
    <row r="10311" spans="32:37" x14ac:dyDescent="0.3">
      <c r="AF10311" s="8"/>
      <c r="AG10311" s="8"/>
      <c r="AH10311" s="9"/>
      <c r="AI10311" s="8"/>
      <c r="AJ10311" s="8"/>
      <c r="AK10311" s="9"/>
    </row>
    <row r="10312" spans="32:37" x14ac:dyDescent="0.3">
      <c r="AF10312" s="8"/>
      <c r="AG10312" s="8"/>
      <c r="AH10312" s="9"/>
      <c r="AI10312" s="8"/>
      <c r="AJ10312" s="8"/>
      <c r="AK10312" s="9"/>
    </row>
    <row r="10313" spans="32:37" x14ac:dyDescent="0.3">
      <c r="AF10313" s="8"/>
      <c r="AG10313" s="8"/>
      <c r="AH10313" s="9"/>
      <c r="AI10313" s="8"/>
      <c r="AJ10313" s="8"/>
      <c r="AK10313" s="9"/>
    </row>
    <row r="10314" spans="32:37" x14ac:dyDescent="0.3">
      <c r="AF10314" s="8"/>
      <c r="AG10314" s="8"/>
      <c r="AH10314" s="9"/>
      <c r="AI10314" s="8"/>
      <c r="AJ10314" s="8"/>
      <c r="AK10314" s="9"/>
    </row>
    <row r="10315" spans="32:37" x14ac:dyDescent="0.3">
      <c r="AF10315" s="8"/>
      <c r="AG10315" s="8"/>
      <c r="AH10315" s="9"/>
      <c r="AI10315" s="8"/>
      <c r="AJ10315" s="8"/>
      <c r="AK10315" s="9"/>
    </row>
    <row r="10316" spans="32:37" x14ac:dyDescent="0.3">
      <c r="AF10316" s="8"/>
      <c r="AG10316" s="8"/>
      <c r="AH10316" s="9"/>
      <c r="AI10316" s="8"/>
      <c r="AJ10316" s="8"/>
      <c r="AK10316" s="9"/>
    </row>
    <row r="10317" spans="32:37" x14ac:dyDescent="0.3">
      <c r="AF10317" s="8"/>
      <c r="AG10317" s="8"/>
      <c r="AH10317" s="9"/>
      <c r="AI10317" s="8"/>
      <c r="AJ10317" s="8"/>
      <c r="AK10317" s="9"/>
    </row>
    <row r="10318" spans="32:37" x14ac:dyDescent="0.3">
      <c r="AF10318" s="8"/>
      <c r="AG10318" s="8"/>
      <c r="AH10318" s="9"/>
      <c r="AI10318" s="8"/>
      <c r="AJ10318" s="8"/>
      <c r="AK10318" s="9"/>
    </row>
    <row r="10319" spans="32:37" x14ac:dyDescent="0.3">
      <c r="AF10319" s="8"/>
      <c r="AG10319" s="8"/>
      <c r="AH10319" s="9"/>
      <c r="AI10319" s="8"/>
      <c r="AJ10319" s="8"/>
      <c r="AK10319" s="9"/>
    </row>
    <row r="10320" spans="32:37" x14ac:dyDescent="0.3">
      <c r="AF10320" s="8"/>
      <c r="AG10320" s="8"/>
      <c r="AH10320" s="9"/>
      <c r="AI10320" s="8"/>
      <c r="AJ10320" s="8"/>
      <c r="AK10320" s="9"/>
    </row>
    <row r="10321" spans="32:37" x14ac:dyDescent="0.3">
      <c r="AF10321" s="8"/>
      <c r="AG10321" s="8"/>
      <c r="AH10321" s="9"/>
      <c r="AI10321" s="8"/>
      <c r="AJ10321" s="8"/>
      <c r="AK10321" s="9"/>
    </row>
    <row r="10322" spans="32:37" x14ac:dyDescent="0.3">
      <c r="AF10322" s="8"/>
      <c r="AG10322" s="8"/>
      <c r="AH10322" s="9"/>
      <c r="AI10322" s="8"/>
      <c r="AJ10322" s="8"/>
      <c r="AK10322" s="9"/>
    </row>
    <row r="10323" spans="32:37" x14ac:dyDescent="0.3">
      <c r="AF10323" s="8"/>
      <c r="AG10323" s="8"/>
      <c r="AH10323" s="9"/>
      <c r="AI10323" s="8"/>
      <c r="AJ10323" s="8"/>
      <c r="AK10323" s="9"/>
    </row>
    <row r="10324" spans="32:37" x14ac:dyDescent="0.3">
      <c r="AF10324" s="8"/>
      <c r="AG10324" s="8"/>
      <c r="AH10324" s="9"/>
      <c r="AI10324" s="8"/>
      <c r="AJ10324" s="8"/>
      <c r="AK10324" s="9"/>
    </row>
    <row r="10325" spans="32:37" x14ac:dyDescent="0.3">
      <c r="AF10325" s="8"/>
      <c r="AG10325" s="8"/>
      <c r="AH10325" s="9"/>
      <c r="AI10325" s="8"/>
      <c r="AJ10325" s="8"/>
      <c r="AK10325" s="9"/>
    </row>
    <row r="10326" spans="32:37" x14ac:dyDescent="0.3">
      <c r="AF10326" s="8"/>
      <c r="AG10326" s="8"/>
      <c r="AH10326" s="9"/>
      <c r="AI10326" s="8"/>
      <c r="AJ10326" s="8"/>
      <c r="AK10326" s="9"/>
    </row>
    <row r="10327" spans="32:37" x14ac:dyDescent="0.3">
      <c r="AF10327" s="8"/>
      <c r="AG10327" s="8"/>
      <c r="AH10327" s="9"/>
      <c r="AI10327" s="8"/>
      <c r="AJ10327" s="8"/>
      <c r="AK10327" s="9"/>
    </row>
    <row r="10328" spans="32:37" x14ac:dyDescent="0.3">
      <c r="AF10328" s="8"/>
      <c r="AG10328" s="8"/>
      <c r="AH10328" s="9"/>
      <c r="AI10328" s="8"/>
      <c r="AJ10328" s="8"/>
      <c r="AK10328" s="9"/>
    </row>
    <row r="10329" spans="32:37" x14ac:dyDescent="0.3">
      <c r="AF10329" s="8"/>
      <c r="AG10329" s="8"/>
      <c r="AH10329" s="9"/>
      <c r="AI10329" s="8"/>
      <c r="AJ10329" s="8"/>
      <c r="AK10329" s="9"/>
    </row>
    <row r="10330" spans="32:37" x14ac:dyDescent="0.3">
      <c r="AF10330" s="8"/>
      <c r="AG10330" s="8"/>
      <c r="AH10330" s="9"/>
      <c r="AI10330" s="8"/>
      <c r="AJ10330" s="8"/>
      <c r="AK10330" s="9"/>
    </row>
    <row r="10331" spans="32:37" x14ac:dyDescent="0.3">
      <c r="AF10331" s="8"/>
      <c r="AG10331" s="8"/>
      <c r="AH10331" s="9"/>
      <c r="AI10331" s="8"/>
      <c r="AJ10331" s="8"/>
      <c r="AK10331" s="9"/>
    </row>
    <row r="10332" spans="32:37" x14ac:dyDescent="0.3">
      <c r="AF10332" s="8"/>
      <c r="AG10332" s="8"/>
      <c r="AH10332" s="9"/>
      <c r="AI10332" s="8"/>
      <c r="AJ10332" s="8"/>
      <c r="AK10332" s="9"/>
    </row>
    <row r="10333" spans="32:37" x14ac:dyDescent="0.3">
      <c r="AF10333" s="8"/>
      <c r="AG10333" s="8"/>
      <c r="AH10333" s="9"/>
      <c r="AI10333" s="8"/>
      <c r="AJ10333" s="8"/>
      <c r="AK10333" s="9"/>
    </row>
    <row r="10334" spans="32:37" x14ac:dyDescent="0.3">
      <c r="AF10334" s="8"/>
      <c r="AG10334" s="8"/>
      <c r="AH10334" s="9"/>
      <c r="AI10334" s="8"/>
      <c r="AJ10334" s="8"/>
      <c r="AK10334" s="9"/>
    </row>
    <row r="10335" spans="32:37" x14ac:dyDescent="0.3">
      <c r="AF10335" s="8"/>
      <c r="AG10335" s="8"/>
      <c r="AH10335" s="9"/>
      <c r="AI10335" s="8"/>
      <c r="AJ10335" s="8"/>
      <c r="AK10335" s="9"/>
    </row>
    <row r="10336" spans="32:37" x14ac:dyDescent="0.3">
      <c r="AF10336" s="8"/>
      <c r="AG10336" s="8"/>
      <c r="AH10336" s="9"/>
      <c r="AI10336" s="8"/>
      <c r="AJ10336" s="8"/>
      <c r="AK10336" s="9"/>
    </row>
    <row r="10337" spans="32:37" x14ac:dyDescent="0.3">
      <c r="AF10337" s="8"/>
      <c r="AG10337" s="8"/>
      <c r="AH10337" s="9"/>
      <c r="AI10337" s="8"/>
      <c r="AJ10337" s="8"/>
      <c r="AK10337" s="9"/>
    </row>
    <row r="10338" spans="32:37" x14ac:dyDescent="0.3">
      <c r="AF10338" s="8"/>
      <c r="AG10338" s="8"/>
      <c r="AH10338" s="9"/>
      <c r="AI10338" s="8"/>
      <c r="AJ10338" s="8"/>
      <c r="AK10338" s="9"/>
    </row>
    <row r="10339" spans="32:37" x14ac:dyDescent="0.3">
      <c r="AF10339" s="8"/>
      <c r="AG10339" s="8"/>
      <c r="AH10339" s="9"/>
      <c r="AI10339" s="8"/>
      <c r="AJ10339" s="8"/>
      <c r="AK10339" s="9"/>
    </row>
    <row r="10340" spans="32:37" x14ac:dyDescent="0.3">
      <c r="AF10340" s="8"/>
      <c r="AG10340" s="8"/>
      <c r="AH10340" s="9"/>
      <c r="AI10340" s="8"/>
      <c r="AJ10340" s="8"/>
      <c r="AK10340" s="9"/>
    </row>
    <row r="10341" spans="32:37" x14ac:dyDescent="0.3">
      <c r="AF10341" s="8"/>
      <c r="AG10341" s="8"/>
      <c r="AH10341" s="9"/>
      <c r="AI10341" s="8"/>
      <c r="AJ10341" s="8"/>
      <c r="AK10341" s="9"/>
    </row>
    <row r="10342" spans="32:37" x14ac:dyDescent="0.3">
      <c r="AF10342" s="8"/>
      <c r="AG10342" s="8"/>
      <c r="AH10342" s="9"/>
      <c r="AI10342" s="8"/>
      <c r="AJ10342" s="8"/>
      <c r="AK10342" s="9"/>
    </row>
    <row r="10343" spans="32:37" x14ac:dyDescent="0.3">
      <c r="AF10343" s="8"/>
      <c r="AG10343" s="8"/>
      <c r="AH10343" s="9"/>
      <c r="AI10343" s="8"/>
      <c r="AJ10343" s="8"/>
      <c r="AK10343" s="9"/>
    </row>
    <row r="10344" spans="32:37" x14ac:dyDescent="0.3">
      <c r="AF10344" s="8"/>
      <c r="AG10344" s="8"/>
      <c r="AH10344" s="9"/>
      <c r="AI10344" s="8"/>
      <c r="AJ10344" s="8"/>
      <c r="AK10344" s="9"/>
    </row>
    <row r="10345" spans="32:37" x14ac:dyDescent="0.3">
      <c r="AF10345" s="8"/>
      <c r="AG10345" s="8"/>
      <c r="AH10345" s="9"/>
      <c r="AI10345" s="8"/>
      <c r="AJ10345" s="8"/>
      <c r="AK10345" s="9"/>
    </row>
    <row r="10346" spans="32:37" x14ac:dyDescent="0.3">
      <c r="AF10346" s="8"/>
      <c r="AG10346" s="8"/>
      <c r="AH10346" s="9"/>
      <c r="AI10346" s="8"/>
      <c r="AJ10346" s="8"/>
      <c r="AK10346" s="9"/>
    </row>
    <row r="10347" spans="32:37" x14ac:dyDescent="0.3">
      <c r="AF10347" s="8"/>
      <c r="AG10347" s="8"/>
      <c r="AH10347" s="9"/>
      <c r="AI10347" s="8"/>
      <c r="AJ10347" s="8"/>
      <c r="AK10347" s="9"/>
    </row>
    <row r="10348" spans="32:37" x14ac:dyDescent="0.3">
      <c r="AF10348" s="8"/>
      <c r="AG10348" s="8"/>
      <c r="AH10348" s="9"/>
      <c r="AI10348" s="8"/>
      <c r="AJ10348" s="8"/>
      <c r="AK10348" s="9"/>
    </row>
    <row r="10349" spans="32:37" x14ac:dyDescent="0.3">
      <c r="AF10349" s="8"/>
      <c r="AG10349" s="8"/>
      <c r="AH10349" s="9"/>
      <c r="AI10349" s="8"/>
      <c r="AJ10349" s="8"/>
      <c r="AK10349" s="9"/>
    </row>
    <row r="10350" spans="32:37" x14ac:dyDescent="0.3">
      <c r="AF10350" s="8"/>
      <c r="AG10350" s="8"/>
      <c r="AH10350" s="9"/>
      <c r="AI10350" s="8"/>
      <c r="AJ10350" s="8"/>
      <c r="AK10350" s="9"/>
    </row>
    <row r="10351" spans="32:37" x14ac:dyDescent="0.3">
      <c r="AF10351" s="8"/>
      <c r="AG10351" s="8"/>
      <c r="AH10351" s="9"/>
      <c r="AI10351" s="8"/>
      <c r="AJ10351" s="8"/>
      <c r="AK10351" s="9"/>
    </row>
    <row r="10352" spans="32:37" x14ac:dyDescent="0.3">
      <c r="AF10352" s="8"/>
      <c r="AG10352" s="8"/>
      <c r="AH10352" s="9"/>
      <c r="AI10352" s="8"/>
      <c r="AJ10352" s="8"/>
      <c r="AK10352" s="9"/>
    </row>
    <row r="10353" spans="32:37" x14ac:dyDescent="0.3">
      <c r="AF10353" s="8"/>
      <c r="AG10353" s="8"/>
      <c r="AH10353" s="9"/>
      <c r="AI10353" s="8"/>
      <c r="AJ10353" s="8"/>
      <c r="AK10353" s="9"/>
    </row>
    <row r="10354" spans="32:37" x14ac:dyDescent="0.3">
      <c r="AF10354" s="8"/>
      <c r="AG10354" s="8"/>
      <c r="AH10354" s="9"/>
      <c r="AI10354" s="8"/>
      <c r="AJ10354" s="8"/>
      <c r="AK10354" s="9"/>
    </row>
    <row r="10355" spans="32:37" x14ac:dyDescent="0.3">
      <c r="AF10355" s="8"/>
      <c r="AG10355" s="8"/>
      <c r="AH10355" s="9"/>
      <c r="AI10355" s="8"/>
      <c r="AJ10355" s="8"/>
      <c r="AK10355" s="9"/>
    </row>
    <row r="10356" spans="32:37" x14ac:dyDescent="0.3">
      <c r="AF10356" s="8"/>
      <c r="AG10356" s="8"/>
      <c r="AH10356" s="9"/>
      <c r="AI10356" s="8"/>
      <c r="AJ10356" s="8"/>
      <c r="AK10356" s="9"/>
    </row>
    <row r="10357" spans="32:37" x14ac:dyDescent="0.3">
      <c r="AF10357" s="8"/>
      <c r="AG10357" s="8"/>
      <c r="AH10357" s="9"/>
      <c r="AI10357" s="8"/>
      <c r="AJ10357" s="8"/>
      <c r="AK10357" s="9"/>
    </row>
    <row r="10358" spans="32:37" x14ac:dyDescent="0.3">
      <c r="AF10358" s="8"/>
      <c r="AG10358" s="8"/>
      <c r="AH10358" s="9"/>
      <c r="AI10358" s="8"/>
      <c r="AJ10358" s="8"/>
      <c r="AK10358" s="9"/>
    </row>
    <row r="10359" spans="32:37" x14ac:dyDescent="0.3">
      <c r="AF10359" s="8"/>
      <c r="AG10359" s="8"/>
      <c r="AH10359" s="9"/>
      <c r="AI10359" s="8"/>
      <c r="AJ10359" s="8"/>
      <c r="AK10359" s="9"/>
    </row>
    <row r="10360" spans="32:37" x14ac:dyDescent="0.3">
      <c r="AF10360" s="8"/>
      <c r="AG10360" s="8"/>
      <c r="AH10360" s="9"/>
      <c r="AI10360" s="8"/>
      <c r="AJ10360" s="8"/>
      <c r="AK10360" s="9"/>
    </row>
    <row r="10361" spans="32:37" x14ac:dyDescent="0.3">
      <c r="AF10361" s="8"/>
      <c r="AG10361" s="8"/>
      <c r="AH10361" s="9"/>
      <c r="AI10361" s="8"/>
      <c r="AJ10361" s="8"/>
      <c r="AK10361" s="9"/>
    </row>
    <row r="10362" spans="32:37" x14ac:dyDescent="0.3">
      <c r="AF10362" s="8"/>
      <c r="AG10362" s="8"/>
      <c r="AH10362" s="9"/>
      <c r="AI10362" s="8"/>
      <c r="AJ10362" s="8"/>
      <c r="AK10362" s="9"/>
    </row>
    <row r="10363" spans="32:37" x14ac:dyDescent="0.3">
      <c r="AF10363" s="8"/>
      <c r="AG10363" s="8"/>
      <c r="AH10363" s="9"/>
      <c r="AI10363" s="8"/>
      <c r="AJ10363" s="8"/>
      <c r="AK10363" s="9"/>
    </row>
    <row r="10364" spans="32:37" x14ac:dyDescent="0.3">
      <c r="AF10364" s="8"/>
      <c r="AG10364" s="8"/>
      <c r="AH10364" s="9"/>
      <c r="AI10364" s="8"/>
      <c r="AJ10364" s="8"/>
      <c r="AK10364" s="9"/>
    </row>
    <row r="10365" spans="32:37" x14ac:dyDescent="0.3">
      <c r="AF10365" s="8"/>
      <c r="AG10365" s="8"/>
      <c r="AH10365" s="9"/>
      <c r="AI10365" s="8"/>
      <c r="AJ10365" s="8"/>
      <c r="AK10365" s="9"/>
    </row>
    <row r="10366" spans="32:37" x14ac:dyDescent="0.3">
      <c r="AF10366" s="8"/>
      <c r="AG10366" s="8"/>
      <c r="AH10366" s="9"/>
      <c r="AI10366" s="8"/>
      <c r="AJ10366" s="8"/>
      <c r="AK10366" s="9"/>
    </row>
    <row r="10367" spans="32:37" x14ac:dyDescent="0.3">
      <c r="AF10367" s="8"/>
      <c r="AG10367" s="8"/>
      <c r="AH10367" s="9"/>
      <c r="AI10367" s="8"/>
      <c r="AJ10367" s="8"/>
      <c r="AK10367" s="9"/>
    </row>
    <row r="10368" spans="32:37" x14ac:dyDescent="0.3">
      <c r="AF10368" s="8"/>
      <c r="AG10368" s="8"/>
      <c r="AH10368" s="9"/>
      <c r="AI10368" s="8"/>
      <c r="AJ10368" s="8"/>
      <c r="AK10368" s="9"/>
    </row>
    <row r="10369" spans="32:37" x14ac:dyDescent="0.3">
      <c r="AF10369" s="8"/>
      <c r="AG10369" s="8"/>
      <c r="AH10369" s="9"/>
      <c r="AI10369" s="8"/>
      <c r="AJ10369" s="8"/>
      <c r="AK10369" s="9"/>
    </row>
    <row r="10370" spans="32:37" x14ac:dyDescent="0.3">
      <c r="AF10370" s="8"/>
      <c r="AG10370" s="8"/>
      <c r="AH10370" s="9"/>
      <c r="AI10370" s="8"/>
      <c r="AJ10370" s="8"/>
      <c r="AK10370" s="9"/>
    </row>
    <row r="10371" spans="32:37" x14ac:dyDescent="0.3">
      <c r="AF10371" s="8"/>
      <c r="AG10371" s="8"/>
      <c r="AH10371" s="9"/>
      <c r="AI10371" s="8"/>
      <c r="AJ10371" s="8"/>
      <c r="AK10371" s="9"/>
    </row>
    <row r="10372" spans="32:37" x14ac:dyDescent="0.3">
      <c r="AF10372" s="8"/>
      <c r="AG10372" s="8"/>
      <c r="AH10372" s="9"/>
      <c r="AI10372" s="8"/>
      <c r="AJ10372" s="8"/>
      <c r="AK10372" s="9"/>
    </row>
    <row r="10373" spans="32:37" x14ac:dyDescent="0.3">
      <c r="AF10373" s="8"/>
      <c r="AG10373" s="8"/>
      <c r="AH10373" s="9"/>
      <c r="AI10373" s="8"/>
      <c r="AJ10373" s="8"/>
      <c r="AK10373" s="9"/>
    </row>
    <row r="10374" spans="32:37" x14ac:dyDescent="0.3">
      <c r="AF10374" s="8"/>
      <c r="AG10374" s="8"/>
      <c r="AH10374" s="9"/>
      <c r="AI10374" s="8"/>
      <c r="AJ10374" s="8"/>
      <c r="AK10374" s="9"/>
    </row>
    <row r="10375" spans="32:37" x14ac:dyDescent="0.3">
      <c r="AF10375" s="8"/>
      <c r="AG10375" s="8"/>
      <c r="AH10375" s="9"/>
      <c r="AI10375" s="8"/>
      <c r="AJ10375" s="8"/>
      <c r="AK10375" s="9"/>
    </row>
    <row r="10376" spans="32:37" x14ac:dyDescent="0.3">
      <c r="AF10376" s="8"/>
      <c r="AG10376" s="8"/>
      <c r="AH10376" s="9"/>
      <c r="AI10376" s="8"/>
      <c r="AJ10376" s="8"/>
      <c r="AK10376" s="9"/>
    </row>
    <row r="10377" spans="32:37" x14ac:dyDescent="0.3">
      <c r="AF10377" s="8"/>
      <c r="AG10377" s="8"/>
      <c r="AH10377" s="9"/>
      <c r="AI10377" s="8"/>
      <c r="AJ10377" s="8"/>
      <c r="AK10377" s="9"/>
    </row>
    <row r="10378" spans="32:37" x14ac:dyDescent="0.3">
      <c r="AF10378" s="8"/>
      <c r="AG10378" s="8"/>
      <c r="AH10378" s="9"/>
      <c r="AI10378" s="8"/>
      <c r="AJ10378" s="8"/>
      <c r="AK10378" s="9"/>
    </row>
    <row r="10379" spans="32:37" x14ac:dyDescent="0.3">
      <c r="AF10379" s="8"/>
      <c r="AG10379" s="8"/>
      <c r="AH10379" s="9"/>
      <c r="AI10379" s="8"/>
      <c r="AJ10379" s="8"/>
      <c r="AK10379" s="9"/>
    </row>
    <row r="10380" spans="32:37" x14ac:dyDescent="0.3">
      <c r="AF10380" s="8"/>
      <c r="AG10380" s="8"/>
      <c r="AH10380" s="9"/>
      <c r="AI10380" s="8"/>
      <c r="AJ10380" s="8"/>
      <c r="AK10380" s="9"/>
    </row>
    <row r="10381" spans="32:37" x14ac:dyDescent="0.3">
      <c r="AF10381" s="8"/>
      <c r="AG10381" s="8"/>
      <c r="AH10381" s="9"/>
      <c r="AI10381" s="8"/>
      <c r="AJ10381" s="8"/>
      <c r="AK10381" s="9"/>
    </row>
    <row r="10382" spans="32:37" x14ac:dyDescent="0.3">
      <c r="AF10382" s="8"/>
      <c r="AG10382" s="8"/>
      <c r="AH10382" s="9"/>
      <c r="AI10382" s="8"/>
      <c r="AJ10382" s="8"/>
      <c r="AK10382" s="9"/>
    </row>
    <row r="10383" spans="32:37" x14ac:dyDescent="0.3">
      <c r="AF10383" s="8"/>
      <c r="AG10383" s="8"/>
      <c r="AH10383" s="9"/>
      <c r="AI10383" s="8"/>
      <c r="AJ10383" s="8"/>
      <c r="AK10383" s="9"/>
    </row>
    <row r="10384" spans="32:37" x14ac:dyDescent="0.3">
      <c r="AF10384" s="8"/>
      <c r="AG10384" s="8"/>
      <c r="AH10384" s="9"/>
      <c r="AI10384" s="8"/>
      <c r="AJ10384" s="8"/>
      <c r="AK10384" s="9"/>
    </row>
    <row r="10385" spans="32:37" x14ac:dyDescent="0.3">
      <c r="AF10385" s="8"/>
      <c r="AG10385" s="8"/>
      <c r="AH10385" s="9"/>
      <c r="AI10385" s="8"/>
      <c r="AJ10385" s="8"/>
      <c r="AK10385" s="9"/>
    </row>
    <row r="10386" spans="32:37" x14ac:dyDescent="0.3">
      <c r="AF10386" s="8"/>
      <c r="AG10386" s="8"/>
      <c r="AH10386" s="9"/>
      <c r="AI10386" s="8"/>
      <c r="AJ10386" s="8"/>
      <c r="AK10386" s="9"/>
    </row>
    <row r="10387" spans="32:37" x14ac:dyDescent="0.3">
      <c r="AF10387" s="8"/>
      <c r="AG10387" s="8"/>
      <c r="AH10387" s="9"/>
      <c r="AI10387" s="8"/>
      <c r="AJ10387" s="8"/>
      <c r="AK10387" s="9"/>
    </row>
    <row r="10388" spans="32:37" x14ac:dyDescent="0.3">
      <c r="AF10388" s="8"/>
      <c r="AG10388" s="8"/>
      <c r="AH10388" s="9"/>
      <c r="AI10388" s="8"/>
      <c r="AJ10388" s="8"/>
      <c r="AK10388" s="9"/>
    </row>
    <row r="10389" spans="32:37" x14ac:dyDescent="0.3">
      <c r="AF10389" s="8"/>
      <c r="AG10389" s="8"/>
      <c r="AH10389" s="9"/>
      <c r="AI10389" s="8"/>
      <c r="AJ10389" s="8"/>
      <c r="AK10389" s="9"/>
    </row>
    <row r="10390" spans="32:37" x14ac:dyDescent="0.3">
      <c r="AF10390" s="8"/>
      <c r="AG10390" s="8"/>
      <c r="AH10390" s="9"/>
      <c r="AI10390" s="8"/>
      <c r="AJ10390" s="8"/>
      <c r="AK10390" s="9"/>
    </row>
    <row r="10391" spans="32:37" x14ac:dyDescent="0.3">
      <c r="AF10391" s="8"/>
      <c r="AG10391" s="8"/>
      <c r="AH10391" s="9"/>
      <c r="AI10391" s="8"/>
      <c r="AJ10391" s="8"/>
      <c r="AK10391" s="9"/>
    </row>
    <row r="10392" spans="32:37" x14ac:dyDescent="0.3">
      <c r="AF10392" s="8"/>
      <c r="AG10392" s="8"/>
      <c r="AH10392" s="9"/>
      <c r="AI10392" s="8"/>
      <c r="AJ10392" s="8"/>
      <c r="AK10392" s="9"/>
    </row>
    <row r="10393" spans="32:37" x14ac:dyDescent="0.3">
      <c r="AF10393" s="8"/>
      <c r="AG10393" s="8"/>
      <c r="AH10393" s="9"/>
      <c r="AI10393" s="8"/>
      <c r="AJ10393" s="8"/>
      <c r="AK10393" s="9"/>
    </row>
    <row r="10394" spans="32:37" x14ac:dyDescent="0.3">
      <c r="AF10394" s="8"/>
      <c r="AG10394" s="8"/>
      <c r="AH10394" s="9"/>
      <c r="AI10394" s="8"/>
      <c r="AJ10394" s="8"/>
      <c r="AK10394" s="9"/>
    </row>
    <row r="10395" spans="32:37" x14ac:dyDescent="0.3">
      <c r="AF10395" s="8"/>
      <c r="AG10395" s="8"/>
      <c r="AH10395" s="9"/>
      <c r="AI10395" s="8"/>
      <c r="AJ10395" s="8"/>
      <c r="AK10395" s="9"/>
    </row>
    <row r="10396" spans="32:37" x14ac:dyDescent="0.3">
      <c r="AF10396" s="8"/>
      <c r="AG10396" s="8"/>
      <c r="AH10396" s="9"/>
      <c r="AI10396" s="8"/>
      <c r="AJ10396" s="8"/>
      <c r="AK10396" s="9"/>
    </row>
    <row r="10397" spans="32:37" x14ac:dyDescent="0.3">
      <c r="AF10397" s="8"/>
      <c r="AG10397" s="8"/>
      <c r="AH10397" s="9"/>
      <c r="AI10397" s="8"/>
      <c r="AJ10397" s="8"/>
      <c r="AK10397" s="9"/>
    </row>
    <row r="10398" spans="32:37" x14ac:dyDescent="0.3">
      <c r="AF10398" s="8"/>
      <c r="AG10398" s="8"/>
      <c r="AH10398" s="9"/>
      <c r="AI10398" s="8"/>
      <c r="AJ10398" s="8"/>
      <c r="AK10398" s="9"/>
    </row>
    <row r="10399" spans="32:37" x14ac:dyDescent="0.3">
      <c r="AF10399" s="8"/>
      <c r="AG10399" s="8"/>
      <c r="AH10399" s="9"/>
      <c r="AI10399" s="8"/>
      <c r="AJ10399" s="8"/>
      <c r="AK10399" s="9"/>
    </row>
    <row r="10400" spans="32:37" x14ac:dyDescent="0.3">
      <c r="AF10400" s="8"/>
      <c r="AG10400" s="8"/>
      <c r="AH10400" s="9"/>
      <c r="AI10400" s="8"/>
      <c r="AJ10400" s="8"/>
      <c r="AK10400" s="9"/>
    </row>
    <row r="10401" spans="32:37" x14ac:dyDescent="0.3">
      <c r="AF10401" s="8"/>
      <c r="AG10401" s="8"/>
      <c r="AH10401" s="9"/>
      <c r="AI10401" s="8"/>
      <c r="AJ10401" s="8"/>
      <c r="AK10401" s="9"/>
    </row>
    <row r="10402" spans="32:37" x14ac:dyDescent="0.3">
      <c r="AF10402" s="8"/>
      <c r="AG10402" s="8"/>
      <c r="AH10402" s="9"/>
      <c r="AI10402" s="8"/>
      <c r="AJ10402" s="8"/>
      <c r="AK10402" s="9"/>
    </row>
    <row r="10403" spans="32:37" x14ac:dyDescent="0.3">
      <c r="AF10403" s="8"/>
      <c r="AG10403" s="8"/>
      <c r="AH10403" s="9"/>
      <c r="AI10403" s="8"/>
      <c r="AJ10403" s="8"/>
      <c r="AK10403" s="9"/>
    </row>
    <row r="10404" spans="32:37" x14ac:dyDescent="0.3">
      <c r="AF10404" s="8"/>
      <c r="AG10404" s="8"/>
      <c r="AH10404" s="9"/>
      <c r="AI10404" s="8"/>
      <c r="AJ10404" s="8"/>
      <c r="AK10404" s="9"/>
    </row>
    <row r="10405" spans="32:37" x14ac:dyDescent="0.3">
      <c r="AF10405" s="8"/>
      <c r="AG10405" s="8"/>
      <c r="AH10405" s="9"/>
      <c r="AI10405" s="8"/>
      <c r="AJ10405" s="8"/>
      <c r="AK10405" s="9"/>
    </row>
    <row r="10406" spans="32:37" x14ac:dyDescent="0.3">
      <c r="AF10406" s="8"/>
      <c r="AG10406" s="8"/>
      <c r="AH10406" s="9"/>
      <c r="AI10406" s="8"/>
      <c r="AJ10406" s="8"/>
      <c r="AK10406" s="9"/>
    </row>
    <row r="10407" spans="32:37" x14ac:dyDescent="0.3">
      <c r="AF10407" s="8"/>
      <c r="AG10407" s="8"/>
      <c r="AH10407" s="9"/>
      <c r="AI10407" s="8"/>
      <c r="AJ10407" s="8"/>
      <c r="AK10407" s="9"/>
    </row>
    <row r="10408" spans="32:37" x14ac:dyDescent="0.3">
      <c r="AF10408" s="8"/>
      <c r="AG10408" s="8"/>
      <c r="AH10408" s="9"/>
      <c r="AI10408" s="8"/>
      <c r="AJ10408" s="8"/>
      <c r="AK10408" s="9"/>
    </row>
    <row r="10409" spans="32:37" x14ac:dyDescent="0.3">
      <c r="AF10409" s="8"/>
      <c r="AG10409" s="8"/>
      <c r="AH10409" s="9"/>
      <c r="AI10409" s="8"/>
      <c r="AJ10409" s="8"/>
      <c r="AK10409" s="9"/>
    </row>
    <row r="10410" spans="32:37" x14ac:dyDescent="0.3">
      <c r="AF10410" s="8"/>
      <c r="AG10410" s="8"/>
      <c r="AH10410" s="9"/>
      <c r="AI10410" s="8"/>
      <c r="AJ10410" s="8"/>
      <c r="AK10410" s="9"/>
    </row>
    <row r="10411" spans="32:37" x14ac:dyDescent="0.3">
      <c r="AF10411" s="8"/>
      <c r="AG10411" s="8"/>
      <c r="AH10411" s="9"/>
      <c r="AI10411" s="8"/>
      <c r="AJ10411" s="8"/>
      <c r="AK10411" s="9"/>
    </row>
    <row r="10412" spans="32:37" x14ac:dyDescent="0.3">
      <c r="AF10412" s="8"/>
      <c r="AG10412" s="8"/>
      <c r="AH10412" s="9"/>
      <c r="AI10412" s="8"/>
      <c r="AJ10412" s="8"/>
      <c r="AK10412" s="9"/>
    </row>
    <row r="10413" spans="32:37" x14ac:dyDescent="0.3">
      <c r="AF10413" s="8"/>
      <c r="AG10413" s="8"/>
      <c r="AH10413" s="9"/>
      <c r="AI10413" s="8"/>
      <c r="AJ10413" s="8"/>
      <c r="AK10413" s="9"/>
    </row>
    <row r="10414" spans="32:37" x14ac:dyDescent="0.3">
      <c r="AF10414" s="8"/>
      <c r="AG10414" s="8"/>
      <c r="AH10414" s="9"/>
      <c r="AI10414" s="8"/>
      <c r="AJ10414" s="8"/>
      <c r="AK10414" s="9"/>
    </row>
    <row r="10415" spans="32:37" x14ac:dyDescent="0.3">
      <c r="AF10415" s="8"/>
      <c r="AG10415" s="8"/>
      <c r="AH10415" s="9"/>
      <c r="AI10415" s="8"/>
      <c r="AJ10415" s="8"/>
      <c r="AK10415" s="9"/>
    </row>
    <row r="10416" spans="32:37" x14ac:dyDescent="0.3">
      <c r="AF10416" s="8"/>
      <c r="AG10416" s="8"/>
      <c r="AH10416" s="9"/>
      <c r="AI10416" s="8"/>
      <c r="AJ10416" s="8"/>
      <c r="AK10416" s="9"/>
    </row>
    <row r="10417" spans="32:37" x14ac:dyDescent="0.3">
      <c r="AF10417" s="8"/>
      <c r="AG10417" s="8"/>
      <c r="AH10417" s="9"/>
      <c r="AI10417" s="8"/>
      <c r="AJ10417" s="8"/>
      <c r="AK10417" s="9"/>
    </row>
    <row r="10418" spans="32:37" x14ac:dyDescent="0.3">
      <c r="AF10418" s="8"/>
      <c r="AG10418" s="8"/>
      <c r="AH10418" s="9"/>
      <c r="AI10418" s="8"/>
      <c r="AJ10418" s="8"/>
      <c r="AK10418" s="9"/>
    </row>
    <row r="10419" spans="32:37" x14ac:dyDescent="0.3">
      <c r="AF10419" s="8"/>
      <c r="AG10419" s="8"/>
      <c r="AH10419" s="9"/>
      <c r="AI10419" s="8"/>
      <c r="AJ10419" s="8"/>
      <c r="AK10419" s="9"/>
    </row>
    <row r="10420" spans="32:37" x14ac:dyDescent="0.3">
      <c r="AF10420" s="8"/>
      <c r="AG10420" s="8"/>
      <c r="AH10420" s="9"/>
      <c r="AI10420" s="8"/>
      <c r="AJ10420" s="8"/>
      <c r="AK10420" s="9"/>
    </row>
    <row r="10421" spans="32:37" x14ac:dyDescent="0.3">
      <c r="AF10421" s="8"/>
      <c r="AG10421" s="8"/>
      <c r="AH10421" s="9"/>
      <c r="AI10421" s="8"/>
      <c r="AJ10421" s="8"/>
      <c r="AK10421" s="9"/>
    </row>
    <row r="10422" spans="32:37" x14ac:dyDescent="0.3">
      <c r="AF10422" s="8"/>
      <c r="AG10422" s="8"/>
      <c r="AH10422" s="9"/>
      <c r="AI10422" s="8"/>
      <c r="AJ10422" s="8"/>
      <c r="AK10422" s="9"/>
    </row>
    <row r="10423" spans="32:37" x14ac:dyDescent="0.3">
      <c r="AF10423" s="8"/>
      <c r="AG10423" s="8"/>
      <c r="AH10423" s="9"/>
      <c r="AI10423" s="8"/>
      <c r="AJ10423" s="8"/>
      <c r="AK10423" s="9"/>
    </row>
    <row r="10424" spans="32:37" x14ac:dyDescent="0.3">
      <c r="AF10424" s="8"/>
      <c r="AG10424" s="8"/>
      <c r="AH10424" s="9"/>
      <c r="AI10424" s="8"/>
      <c r="AJ10424" s="8"/>
      <c r="AK10424" s="9"/>
    </row>
    <row r="10425" spans="32:37" x14ac:dyDescent="0.3">
      <c r="AF10425" s="8"/>
      <c r="AG10425" s="8"/>
      <c r="AH10425" s="9"/>
      <c r="AI10425" s="8"/>
      <c r="AJ10425" s="8"/>
      <c r="AK10425" s="9"/>
    </row>
    <row r="10426" spans="32:37" x14ac:dyDescent="0.3">
      <c r="AF10426" s="8"/>
      <c r="AG10426" s="8"/>
      <c r="AH10426" s="9"/>
      <c r="AI10426" s="8"/>
      <c r="AJ10426" s="8"/>
      <c r="AK10426" s="9"/>
    </row>
    <row r="10427" spans="32:37" x14ac:dyDescent="0.3">
      <c r="AF10427" s="8"/>
      <c r="AG10427" s="8"/>
      <c r="AH10427" s="9"/>
      <c r="AI10427" s="8"/>
      <c r="AJ10427" s="8"/>
      <c r="AK10427" s="9"/>
    </row>
    <row r="10428" spans="32:37" x14ac:dyDescent="0.3">
      <c r="AF10428" s="8"/>
      <c r="AG10428" s="8"/>
      <c r="AH10428" s="9"/>
      <c r="AI10428" s="8"/>
      <c r="AJ10428" s="8"/>
      <c r="AK10428" s="9"/>
    </row>
    <row r="10429" spans="32:37" x14ac:dyDescent="0.3">
      <c r="AF10429" s="8"/>
      <c r="AG10429" s="8"/>
      <c r="AH10429" s="9"/>
      <c r="AI10429" s="8"/>
      <c r="AJ10429" s="8"/>
      <c r="AK10429" s="9"/>
    </row>
    <row r="10430" spans="32:37" x14ac:dyDescent="0.3">
      <c r="AF10430" s="8"/>
      <c r="AG10430" s="8"/>
      <c r="AH10430" s="9"/>
      <c r="AI10430" s="8"/>
      <c r="AJ10430" s="8"/>
      <c r="AK10430" s="9"/>
    </row>
    <row r="10431" spans="32:37" x14ac:dyDescent="0.3">
      <c r="AF10431" s="8"/>
      <c r="AG10431" s="8"/>
      <c r="AH10431" s="9"/>
      <c r="AI10431" s="8"/>
      <c r="AJ10431" s="8"/>
      <c r="AK10431" s="9"/>
    </row>
    <row r="10432" spans="32:37" x14ac:dyDescent="0.3">
      <c r="AF10432" s="8"/>
      <c r="AG10432" s="8"/>
      <c r="AH10432" s="9"/>
      <c r="AI10432" s="8"/>
      <c r="AJ10432" s="8"/>
      <c r="AK10432" s="9"/>
    </row>
    <row r="10433" spans="32:37" x14ac:dyDescent="0.3">
      <c r="AF10433" s="8"/>
      <c r="AG10433" s="8"/>
      <c r="AH10433" s="9"/>
      <c r="AI10433" s="8"/>
      <c r="AJ10433" s="8"/>
      <c r="AK10433" s="9"/>
    </row>
    <row r="10434" spans="32:37" x14ac:dyDescent="0.3">
      <c r="AF10434" s="8"/>
      <c r="AG10434" s="8"/>
      <c r="AH10434" s="9"/>
      <c r="AI10434" s="8"/>
      <c r="AJ10434" s="8"/>
      <c r="AK10434" s="9"/>
    </row>
    <row r="10435" spans="32:37" x14ac:dyDescent="0.3">
      <c r="AF10435" s="8"/>
      <c r="AG10435" s="8"/>
      <c r="AH10435" s="9"/>
      <c r="AI10435" s="8"/>
      <c r="AJ10435" s="8"/>
      <c r="AK10435" s="9"/>
    </row>
    <row r="10436" spans="32:37" x14ac:dyDescent="0.3">
      <c r="AF10436" s="8"/>
      <c r="AG10436" s="8"/>
      <c r="AH10436" s="9"/>
      <c r="AI10436" s="8"/>
      <c r="AJ10436" s="8"/>
      <c r="AK10436" s="9"/>
    </row>
    <row r="10437" spans="32:37" x14ac:dyDescent="0.3">
      <c r="AF10437" s="8"/>
      <c r="AG10437" s="8"/>
      <c r="AH10437" s="9"/>
      <c r="AI10437" s="8"/>
      <c r="AJ10437" s="8"/>
      <c r="AK10437" s="9"/>
    </row>
    <row r="10438" spans="32:37" x14ac:dyDescent="0.3">
      <c r="AF10438" s="8"/>
      <c r="AG10438" s="8"/>
      <c r="AH10438" s="9"/>
      <c r="AI10438" s="8"/>
      <c r="AJ10438" s="8"/>
      <c r="AK10438" s="9"/>
    </row>
    <row r="10439" spans="32:37" x14ac:dyDescent="0.3">
      <c r="AF10439" s="8"/>
      <c r="AG10439" s="8"/>
      <c r="AH10439" s="9"/>
      <c r="AI10439" s="8"/>
      <c r="AJ10439" s="8"/>
      <c r="AK10439" s="9"/>
    </row>
    <row r="10440" spans="32:37" x14ac:dyDescent="0.3">
      <c r="AF10440" s="8"/>
      <c r="AG10440" s="8"/>
      <c r="AH10440" s="9"/>
      <c r="AI10440" s="8"/>
      <c r="AJ10440" s="8"/>
      <c r="AK10440" s="9"/>
    </row>
    <row r="10441" spans="32:37" x14ac:dyDescent="0.3">
      <c r="AF10441" s="8"/>
      <c r="AG10441" s="8"/>
      <c r="AH10441" s="9"/>
      <c r="AI10441" s="8"/>
      <c r="AJ10441" s="8"/>
      <c r="AK10441" s="9"/>
    </row>
    <row r="10442" spans="32:37" x14ac:dyDescent="0.3">
      <c r="AF10442" s="8"/>
      <c r="AG10442" s="8"/>
      <c r="AH10442" s="9"/>
      <c r="AI10442" s="8"/>
      <c r="AJ10442" s="8"/>
      <c r="AK10442" s="9"/>
    </row>
    <row r="10443" spans="32:37" x14ac:dyDescent="0.3">
      <c r="AF10443" s="8"/>
      <c r="AG10443" s="8"/>
      <c r="AH10443" s="9"/>
      <c r="AI10443" s="8"/>
      <c r="AJ10443" s="8"/>
      <c r="AK10443" s="9"/>
    </row>
    <row r="10444" spans="32:37" x14ac:dyDescent="0.3">
      <c r="AF10444" s="8"/>
      <c r="AG10444" s="8"/>
      <c r="AH10444" s="9"/>
      <c r="AI10444" s="8"/>
      <c r="AJ10444" s="8"/>
      <c r="AK10444" s="9"/>
    </row>
    <row r="10445" spans="32:37" x14ac:dyDescent="0.3">
      <c r="AF10445" s="8"/>
      <c r="AG10445" s="8"/>
      <c r="AH10445" s="9"/>
      <c r="AI10445" s="8"/>
      <c r="AJ10445" s="8"/>
      <c r="AK10445" s="9"/>
    </row>
    <row r="10446" spans="32:37" x14ac:dyDescent="0.3">
      <c r="AF10446" s="8"/>
      <c r="AG10446" s="8"/>
      <c r="AH10446" s="9"/>
      <c r="AI10446" s="8"/>
      <c r="AJ10446" s="8"/>
      <c r="AK10446" s="9"/>
    </row>
    <row r="10447" spans="32:37" x14ac:dyDescent="0.3">
      <c r="AF10447" s="8"/>
      <c r="AG10447" s="8"/>
      <c r="AH10447" s="9"/>
      <c r="AI10447" s="8"/>
      <c r="AJ10447" s="8"/>
      <c r="AK10447" s="9"/>
    </row>
    <row r="10448" spans="32:37" x14ac:dyDescent="0.3">
      <c r="AF10448" s="8"/>
      <c r="AG10448" s="8"/>
      <c r="AH10448" s="9"/>
      <c r="AI10448" s="8"/>
      <c r="AJ10448" s="8"/>
      <c r="AK10448" s="9"/>
    </row>
    <row r="10449" spans="32:37" x14ac:dyDescent="0.3">
      <c r="AF10449" s="8"/>
      <c r="AG10449" s="8"/>
      <c r="AH10449" s="9"/>
      <c r="AI10449" s="8"/>
      <c r="AJ10449" s="8"/>
      <c r="AK10449" s="9"/>
    </row>
    <row r="10450" spans="32:37" x14ac:dyDescent="0.3">
      <c r="AF10450" s="8"/>
      <c r="AG10450" s="8"/>
      <c r="AH10450" s="9"/>
      <c r="AI10450" s="8"/>
      <c r="AJ10450" s="8"/>
      <c r="AK10450" s="9"/>
    </row>
    <row r="10451" spans="32:37" x14ac:dyDescent="0.3">
      <c r="AF10451" s="8"/>
      <c r="AG10451" s="8"/>
      <c r="AH10451" s="9"/>
      <c r="AI10451" s="8"/>
      <c r="AJ10451" s="8"/>
      <c r="AK10451" s="9"/>
    </row>
    <row r="10452" spans="32:37" x14ac:dyDescent="0.3">
      <c r="AF10452" s="8"/>
      <c r="AG10452" s="8"/>
      <c r="AH10452" s="9"/>
      <c r="AI10452" s="8"/>
      <c r="AJ10452" s="8"/>
      <c r="AK10452" s="9"/>
    </row>
    <row r="10453" spans="32:37" x14ac:dyDescent="0.3">
      <c r="AF10453" s="8"/>
      <c r="AG10453" s="8"/>
      <c r="AH10453" s="9"/>
      <c r="AI10453" s="8"/>
      <c r="AJ10453" s="8"/>
      <c r="AK10453" s="9"/>
    </row>
    <row r="10454" spans="32:37" x14ac:dyDescent="0.3">
      <c r="AF10454" s="8"/>
      <c r="AG10454" s="8"/>
      <c r="AH10454" s="9"/>
      <c r="AI10454" s="8"/>
      <c r="AJ10454" s="8"/>
      <c r="AK10454" s="9"/>
    </row>
    <row r="10455" spans="32:37" x14ac:dyDescent="0.3">
      <c r="AF10455" s="8"/>
      <c r="AG10455" s="8"/>
      <c r="AH10455" s="9"/>
      <c r="AI10455" s="8"/>
      <c r="AJ10455" s="8"/>
      <c r="AK10455" s="9"/>
    </row>
    <row r="10456" spans="32:37" x14ac:dyDescent="0.3">
      <c r="AF10456" s="8"/>
      <c r="AG10456" s="8"/>
      <c r="AH10456" s="9"/>
      <c r="AI10456" s="8"/>
      <c r="AJ10456" s="8"/>
      <c r="AK10456" s="9"/>
    </row>
    <row r="10457" spans="32:37" x14ac:dyDescent="0.3">
      <c r="AF10457" s="8"/>
      <c r="AG10457" s="8"/>
      <c r="AH10457" s="9"/>
      <c r="AI10457" s="8"/>
      <c r="AJ10457" s="8"/>
      <c r="AK10457" s="9"/>
    </row>
    <row r="10458" spans="32:37" x14ac:dyDescent="0.3">
      <c r="AF10458" s="8"/>
      <c r="AG10458" s="8"/>
      <c r="AH10458" s="9"/>
      <c r="AI10458" s="8"/>
      <c r="AJ10458" s="8"/>
      <c r="AK10458" s="9"/>
    </row>
    <row r="10459" spans="32:37" x14ac:dyDescent="0.3">
      <c r="AF10459" s="8"/>
      <c r="AG10459" s="8"/>
      <c r="AH10459" s="9"/>
      <c r="AI10459" s="8"/>
      <c r="AJ10459" s="8"/>
      <c r="AK10459" s="9"/>
    </row>
    <row r="10460" spans="32:37" x14ac:dyDescent="0.3">
      <c r="AF10460" s="8"/>
      <c r="AG10460" s="8"/>
      <c r="AH10460" s="9"/>
      <c r="AI10460" s="8"/>
      <c r="AJ10460" s="8"/>
      <c r="AK10460" s="9"/>
    </row>
    <row r="10461" spans="32:37" x14ac:dyDescent="0.3">
      <c r="AF10461" s="8"/>
      <c r="AG10461" s="8"/>
      <c r="AH10461" s="9"/>
      <c r="AI10461" s="8"/>
      <c r="AJ10461" s="8"/>
      <c r="AK10461" s="9"/>
    </row>
    <row r="10462" spans="32:37" x14ac:dyDescent="0.3">
      <c r="AF10462" s="8"/>
      <c r="AG10462" s="8"/>
      <c r="AH10462" s="9"/>
      <c r="AI10462" s="8"/>
      <c r="AJ10462" s="8"/>
      <c r="AK10462" s="9"/>
    </row>
    <row r="10463" spans="32:37" x14ac:dyDescent="0.3">
      <c r="AF10463" s="8"/>
      <c r="AG10463" s="8"/>
      <c r="AH10463" s="9"/>
      <c r="AI10463" s="8"/>
      <c r="AJ10463" s="8"/>
      <c r="AK10463" s="9"/>
    </row>
    <row r="10464" spans="32:37" x14ac:dyDescent="0.3">
      <c r="AF10464" s="8"/>
      <c r="AG10464" s="8"/>
      <c r="AH10464" s="9"/>
      <c r="AI10464" s="8"/>
      <c r="AJ10464" s="8"/>
      <c r="AK10464" s="9"/>
    </row>
    <row r="10465" spans="32:37" x14ac:dyDescent="0.3">
      <c r="AF10465" s="8"/>
      <c r="AG10465" s="8"/>
      <c r="AH10465" s="9"/>
      <c r="AI10465" s="8"/>
      <c r="AJ10465" s="8"/>
      <c r="AK10465" s="9"/>
    </row>
    <row r="10466" spans="32:37" x14ac:dyDescent="0.3">
      <c r="AF10466" s="8"/>
      <c r="AG10466" s="8"/>
      <c r="AH10466" s="9"/>
      <c r="AI10466" s="8"/>
      <c r="AJ10466" s="8"/>
      <c r="AK10466" s="9"/>
    </row>
    <row r="10467" spans="32:37" x14ac:dyDescent="0.3">
      <c r="AF10467" s="8"/>
      <c r="AG10467" s="8"/>
      <c r="AH10467" s="9"/>
      <c r="AI10467" s="8"/>
      <c r="AJ10467" s="8"/>
      <c r="AK10467" s="9"/>
    </row>
    <row r="10468" spans="32:37" x14ac:dyDescent="0.3">
      <c r="AF10468" s="8"/>
      <c r="AG10468" s="8"/>
      <c r="AH10468" s="9"/>
      <c r="AI10468" s="8"/>
      <c r="AJ10468" s="8"/>
      <c r="AK10468" s="9"/>
    </row>
    <row r="10469" spans="32:37" x14ac:dyDescent="0.3">
      <c r="AF10469" s="8"/>
      <c r="AG10469" s="8"/>
      <c r="AH10469" s="9"/>
      <c r="AI10469" s="8"/>
      <c r="AJ10469" s="8"/>
      <c r="AK10469" s="9"/>
    </row>
    <row r="10470" spans="32:37" x14ac:dyDescent="0.3">
      <c r="AF10470" s="8"/>
      <c r="AG10470" s="8"/>
      <c r="AH10470" s="9"/>
      <c r="AI10470" s="8"/>
      <c r="AJ10470" s="8"/>
      <c r="AK10470" s="9"/>
    </row>
    <row r="10471" spans="32:37" x14ac:dyDescent="0.3">
      <c r="AF10471" s="8"/>
      <c r="AG10471" s="8"/>
      <c r="AH10471" s="9"/>
      <c r="AI10471" s="8"/>
      <c r="AJ10471" s="8"/>
      <c r="AK10471" s="9"/>
    </row>
    <row r="10472" spans="32:37" x14ac:dyDescent="0.3">
      <c r="AF10472" s="8"/>
      <c r="AG10472" s="8"/>
      <c r="AH10472" s="9"/>
      <c r="AI10472" s="8"/>
      <c r="AJ10472" s="8"/>
      <c r="AK10472" s="9"/>
    </row>
    <row r="10473" spans="32:37" x14ac:dyDescent="0.3">
      <c r="AF10473" s="8"/>
      <c r="AG10473" s="8"/>
      <c r="AH10473" s="9"/>
      <c r="AI10473" s="8"/>
      <c r="AJ10473" s="8"/>
      <c r="AK10473" s="9"/>
    </row>
    <row r="10474" spans="32:37" x14ac:dyDescent="0.3">
      <c r="AF10474" s="8"/>
      <c r="AG10474" s="8"/>
      <c r="AH10474" s="9"/>
      <c r="AI10474" s="8"/>
      <c r="AJ10474" s="8"/>
      <c r="AK10474" s="9"/>
    </row>
    <row r="10475" spans="32:37" x14ac:dyDescent="0.3">
      <c r="AF10475" s="8"/>
      <c r="AG10475" s="8"/>
      <c r="AH10475" s="9"/>
      <c r="AI10475" s="8"/>
      <c r="AJ10475" s="8"/>
      <c r="AK10475" s="9"/>
    </row>
    <row r="10476" spans="32:37" x14ac:dyDescent="0.3">
      <c r="AF10476" s="8"/>
      <c r="AG10476" s="8"/>
      <c r="AH10476" s="9"/>
      <c r="AI10476" s="8"/>
      <c r="AJ10476" s="8"/>
      <c r="AK10476" s="9"/>
    </row>
    <row r="10477" spans="32:37" x14ac:dyDescent="0.3">
      <c r="AF10477" s="8"/>
      <c r="AG10477" s="8"/>
      <c r="AH10477" s="9"/>
      <c r="AI10477" s="8"/>
      <c r="AJ10477" s="8"/>
      <c r="AK10477" s="9"/>
    </row>
    <row r="10478" spans="32:37" x14ac:dyDescent="0.3">
      <c r="AF10478" s="8"/>
      <c r="AG10478" s="8"/>
      <c r="AH10478" s="9"/>
      <c r="AI10478" s="8"/>
      <c r="AJ10478" s="8"/>
      <c r="AK10478" s="9"/>
    </row>
    <row r="10479" spans="32:37" x14ac:dyDescent="0.3">
      <c r="AF10479" s="8"/>
      <c r="AG10479" s="8"/>
      <c r="AH10479" s="9"/>
      <c r="AI10479" s="8"/>
      <c r="AJ10479" s="8"/>
      <c r="AK10479" s="9"/>
    </row>
    <row r="10480" spans="32:37" x14ac:dyDescent="0.3">
      <c r="AF10480" s="8"/>
      <c r="AG10480" s="8"/>
      <c r="AH10480" s="9"/>
      <c r="AI10480" s="8"/>
      <c r="AJ10480" s="8"/>
      <c r="AK10480" s="9"/>
    </row>
    <row r="10481" spans="32:37" x14ac:dyDescent="0.3">
      <c r="AF10481" s="8"/>
      <c r="AG10481" s="8"/>
      <c r="AH10481" s="9"/>
      <c r="AI10481" s="8"/>
      <c r="AJ10481" s="8"/>
      <c r="AK10481" s="9"/>
    </row>
    <row r="10482" spans="32:37" x14ac:dyDescent="0.3">
      <c r="AF10482" s="8"/>
      <c r="AG10482" s="8"/>
      <c r="AH10482" s="9"/>
      <c r="AI10482" s="8"/>
      <c r="AJ10482" s="8"/>
      <c r="AK10482" s="9"/>
    </row>
    <row r="10483" spans="32:37" x14ac:dyDescent="0.3">
      <c r="AF10483" s="8"/>
      <c r="AG10483" s="8"/>
      <c r="AH10483" s="9"/>
      <c r="AI10483" s="8"/>
      <c r="AJ10483" s="8"/>
      <c r="AK10483" s="9"/>
    </row>
    <row r="10484" spans="32:37" x14ac:dyDescent="0.3">
      <c r="AF10484" s="8"/>
      <c r="AG10484" s="8"/>
      <c r="AH10484" s="9"/>
      <c r="AI10484" s="8"/>
      <c r="AJ10484" s="8"/>
      <c r="AK10484" s="9"/>
    </row>
    <row r="10485" spans="32:37" x14ac:dyDescent="0.3">
      <c r="AF10485" s="8"/>
      <c r="AG10485" s="8"/>
      <c r="AH10485" s="9"/>
      <c r="AI10485" s="8"/>
      <c r="AJ10485" s="8"/>
      <c r="AK10485" s="9"/>
    </row>
    <row r="10486" spans="32:37" x14ac:dyDescent="0.3">
      <c r="AF10486" s="8"/>
      <c r="AG10486" s="8"/>
      <c r="AH10486" s="9"/>
      <c r="AI10486" s="8"/>
      <c r="AJ10486" s="8"/>
      <c r="AK10486" s="9"/>
    </row>
    <row r="10487" spans="32:37" x14ac:dyDescent="0.3">
      <c r="AF10487" s="8"/>
      <c r="AG10487" s="8"/>
      <c r="AH10487" s="9"/>
      <c r="AI10487" s="8"/>
      <c r="AJ10487" s="8"/>
      <c r="AK10487" s="9"/>
    </row>
    <row r="10488" spans="32:37" x14ac:dyDescent="0.3">
      <c r="AF10488" s="8"/>
      <c r="AG10488" s="8"/>
      <c r="AH10488" s="9"/>
      <c r="AI10488" s="8"/>
      <c r="AJ10488" s="8"/>
      <c r="AK10488" s="9"/>
    </row>
    <row r="10489" spans="32:37" x14ac:dyDescent="0.3">
      <c r="AF10489" s="8"/>
      <c r="AG10489" s="8"/>
      <c r="AH10489" s="9"/>
      <c r="AI10489" s="8"/>
      <c r="AJ10489" s="8"/>
      <c r="AK10489" s="9"/>
    </row>
    <row r="10490" spans="32:37" x14ac:dyDescent="0.3">
      <c r="AF10490" s="8"/>
      <c r="AG10490" s="8"/>
      <c r="AH10490" s="9"/>
      <c r="AI10490" s="8"/>
      <c r="AJ10490" s="8"/>
      <c r="AK10490" s="9"/>
    </row>
    <row r="10491" spans="32:37" x14ac:dyDescent="0.3">
      <c r="AF10491" s="8"/>
      <c r="AG10491" s="8"/>
      <c r="AH10491" s="9"/>
      <c r="AI10491" s="8"/>
      <c r="AJ10491" s="8"/>
      <c r="AK10491" s="9"/>
    </row>
    <row r="10492" spans="32:37" x14ac:dyDescent="0.3">
      <c r="AF10492" s="8"/>
      <c r="AG10492" s="8"/>
      <c r="AH10492" s="9"/>
      <c r="AI10492" s="8"/>
      <c r="AJ10492" s="8"/>
      <c r="AK10492" s="9"/>
    </row>
    <row r="10493" spans="32:37" x14ac:dyDescent="0.3">
      <c r="AF10493" s="8"/>
      <c r="AG10493" s="8"/>
      <c r="AH10493" s="9"/>
      <c r="AI10493" s="8"/>
      <c r="AJ10493" s="8"/>
      <c r="AK10493" s="9"/>
    </row>
    <row r="10494" spans="32:37" x14ac:dyDescent="0.3">
      <c r="AF10494" s="8"/>
      <c r="AG10494" s="8"/>
      <c r="AH10494" s="9"/>
      <c r="AI10494" s="8"/>
      <c r="AJ10494" s="8"/>
      <c r="AK10494" s="9"/>
    </row>
    <row r="10495" spans="32:37" x14ac:dyDescent="0.3">
      <c r="AF10495" s="8"/>
      <c r="AG10495" s="8"/>
      <c r="AH10495" s="9"/>
      <c r="AI10495" s="8"/>
      <c r="AJ10495" s="8"/>
      <c r="AK10495" s="9"/>
    </row>
    <row r="10496" spans="32:37" x14ac:dyDescent="0.3">
      <c r="AF10496" s="8"/>
      <c r="AG10496" s="8"/>
      <c r="AH10496" s="9"/>
      <c r="AI10496" s="8"/>
      <c r="AJ10496" s="8"/>
      <c r="AK10496" s="9"/>
    </row>
    <row r="10497" spans="32:37" x14ac:dyDescent="0.3">
      <c r="AF10497" s="8"/>
      <c r="AG10497" s="8"/>
      <c r="AH10497" s="9"/>
      <c r="AI10497" s="8"/>
      <c r="AJ10497" s="8"/>
      <c r="AK10497" s="9"/>
    </row>
    <row r="10498" spans="32:37" x14ac:dyDescent="0.3">
      <c r="AF10498" s="8"/>
      <c r="AG10498" s="8"/>
      <c r="AH10498" s="9"/>
      <c r="AI10498" s="8"/>
      <c r="AJ10498" s="8"/>
      <c r="AK10498" s="9"/>
    </row>
    <row r="10499" spans="32:37" x14ac:dyDescent="0.3">
      <c r="AF10499" s="8"/>
      <c r="AG10499" s="8"/>
      <c r="AH10499" s="9"/>
      <c r="AI10499" s="8"/>
      <c r="AJ10499" s="8"/>
      <c r="AK10499" s="9"/>
    </row>
    <row r="10500" spans="32:37" x14ac:dyDescent="0.3">
      <c r="AF10500" s="8"/>
      <c r="AG10500" s="8"/>
      <c r="AH10500" s="9"/>
      <c r="AI10500" s="8"/>
      <c r="AJ10500" s="8"/>
      <c r="AK10500" s="9"/>
    </row>
    <row r="10501" spans="32:37" x14ac:dyDescent="0.3">
      <c r="AF10501" s="8"/>
      <c r="AG10501" s="8"/>
      <c r="AH10501" s="9"/>
      <c r="AI10501" s="8"/>
      <c r="AJ10501" s="8"/>
      <c r="AK10501" s="9"/>
    </row>
    <row r="10502" spans="32:37" x14ac:dyDescent="0.3">
      <c r="AF10502" s="8"/>
      <c r="AG10502" s="8"/>
      <c r="AH10502" s="9"/>
      <c r="AI10502" s="8"/>
      <c r="AJ10502" s="8"/>
      <c r="AK10502" s="9"/>
    </row>
    <row r="10503" spans="32:37" x14ac:dyDescent="0.3">
      <c r="AF10503" s="8"/>
      <c r="AG10503" s="8"/>
      <c r="AH10503" s="9"/>
      <c r="AI10503" s="8"/>
      <c r="AJ10503" s="8"/>
      <c r="AK10503" s="9"/>
    </row>
    <row r="10504" spans="32:37" x14ac:dyDescent="0.3">
      <c r="AF10504" s="8"/>
      <c r="AG10504" s="8"/>
      <c r="AH10504" s="9"/>
      <c r="AI10504" s="8"/>
      <c r="AJ10504" s="8"/>
      <c r="AK10504" s="9"/>
    </row>
    <row r="10505" spans="32:37" x14ac:dyDescent="0.3">
      <c r="AF10505" s="8"/>
      <c r="AG10505" s="8"/>
      <c r="AH10505" s="9"/>
      <c r="AI10505" s="8"/>
      <c r="AJ10505" s="8"/>
      <c r="AK10505" s="9"/>
    </row>
    <row r="10506" spans="32:37" x14ac:dyDescent="0.3">
      <c r="AF10506" s="8"/>
      <c r="AG10506" s="8"/>
      <c r="AH10506" s="9"/>
      <c r="AI10506" s="8"/>
      <c r="AJ10506" s="8"/>
      <c r="AK10506" s="9"/>
    </row>
    <row r="10507" spans="32:37" x14ac:dyDescent="0.3">
      <c r="AF10507" s="8"/>
      <c r="AG10507" s="8"/>
      <c r="AH10507" s="9"/>
      <c r="AI10507" s="8"/>
      <c r="AJ10507" s="8"/>
      <c r="AK10507" s="9"/>
    </row>
    <row r="10508" spans="32:37" x14ac:dyDescent="0.3">
      <c r="AF10508" s="8"/>
      <c r="AG10508" s="8"/>
      <c r="AH10508" s="9"/>
      <c r="AI10508" s="8"/>
      <c r="AJ10508" s="8"/>
      <c r="AK10508" s="9"/>
    </row>
    <row r="10509" spans="32:37" x14ac:dyDescent="0.3">
      <c r="AF10509" s="8"/>
      <c r="AG10509" s="8"/>
      <c r="AH10509" s="9"/>
      <c r="AI10509" s="8"/>
      <c r="AJ10509" s="8"/>
      <c r="AK10509" s="9"/>
    </row>
    <row r="10510" spans="32:37" x14ac:dyDescent="0.3">
      <c r="AF10510" s="8"/>
      <c r="AG10510" s="8"/>
      <c r="AH10510" s="9"/>
      <c r="AI10510" s="8"/>
      <c r="AJ10510" s="8"/>
      <c r="AK10510" s="9"/>
    </row>
    <row r="10511" spans="32:37" x14ac:dyDescent="0.3">
      <c r="AF10511" s="8"/>
      <c r="AG10511" s="8"/>
      <c r="AH10511" s="9"/>
      <c r="AI10511" s="8"/>
      <c r="AJ10511" s="8"/>
      <c r="AK10511" s="9"/>
    </row>
    <row r="10512" spans="32:37" x14ac:dyDescent="0.3">
      <c r="AF10512" s="8"/>
      <c r="AG10512" s="8"/>
      <c r="AH10512" s="9"/>
      <c r="AI10512" s="8"/>
      <c r="AJ10512" s="8"/>
      <c r="AK10512" s="9"/>
    </row>
    <row r="10513" spans="32:37" x14ac:dyDescent="0.3">
      <c r="AF10513" s="8"/>
      <c r="AG10513" s="8"/>
      <c r="AH10513" s="9"/>
      <c r="AI10513" s="8"/>
      <c r="AJ10513" s="8"/>
      <c r="AK10513" s="9"/>
    </row>
    <row r="10514" spans="32:37" x14ac:dyDescent="0.3">
      <c r="AF10514" s="8"/>
      <c r="AG10514" s="8"/>
      <c r="AH10514" s="9"/>
      <c r="AI10514" s="8"/>
      <c r="AJ10514" s="8"/>
      <c r="AK10514" s="9"/>
    </row>
    <row r="10515" spans="32:37" x14ac:dyDescent="0.3">
      <c r="AF10515" s="8"/>
      <c r="AG10515" s="8"/>
      <c r="AH10515" s="9"/>
      <c r="AI10515" s="8"/>
      <c r="AJ10515" s="8"/>
      <c r="AK10515" s="9"/>
    </row>
    <row r="10516" spans="32:37" x14ac:dyDescent="0.3">
      <c r="AF10516" s="8"/>
      <c r="AG10516" s="8"/>
      <c r="AH10516" s="9"/>
      <c r="AI10516" s="8"/>
      <c r="AJ10516" s="8"/>
      <c r="AK10516" s="9"/>
    </row>
    <row r="10517" spans="32:37" x14ac:dyDescent="0.3">
      <c r="AF10517" s="8"/>
      <c r="AG10517" s="8"/>
      <c r="AH10517" s="9"/>
      <c r="AI10517" s="8"/>
      <c r="AJ10517" s="8"/>
      <c r="AK10517" s="9"/>
    </row>
    <row r="10518" spans="32:37" x14ac:dyDescent="0.3">
      <c r="AF10518" s="8"/>
      <c r="AG10518" s="8"/>
      <c r="AH10518" s="9"/>
      <c r="AI10518" s="8"/>
      <c r="AJ10518" s="8"/>
      <c r="AK10518" s="9"/>
    </row>
    <row r="10519" spans="32:37" x14ac:dyDescent="0.3">
      <c r="AF10519" s="8"/>
      <c r="AG10519" s="8"/>
      <c r="AH10519" s="9"/>
      <c r="AI10519" s="8"/>
      <c r="AJ10519" s="8"/>
      <c r="AK10519" s="9"/>
    </row>
    <row r="10520" spans="32:37" x14ac:dyDescent="0.3">
      <c r="AF10520" s="8"/>
      <c r="AG10520" s="8"/>
      <c r="AH10520" s="9"/>
      <c r="AI10520" s="8"/>
      <c r="AJ10520" s="8"/>
      <c r="AK10520" s="9"/>
    </row>
    <row r="10521" spans="32:37" x14ac:dyDescent="0.3">
      <c r="AF10521" s="8"/>
      <c r="AG10521" s="8"/>
      <c r="AH10521" s="9"/>
      <c r="AI10521" s="8"/>
      <c r="AJ10521" s="8"/>
      <c r="AK10521" s="9"/>
    </row>
    <row r="10522" spans="32:37" x14ac:dyDescent="0.3">
      <c r="AF10522" s="8"/>
      <c r="AG10522" s="8"/>
      <c r="AH10522" s="9"/>
      <c r="AI10522" s="8"/>
      <c r="AJ10522" s="8"/>
      <c r="AK10522" s="9"/>
    </row>
    <row r="10523" spans="32:37" x14ac:dyDescent="0.3">
      <c r="AF10523" s="8"/>
      <c r="AG10523" s="8"/>
      <c r="AH10523" s="9"/>
      <c r="AI10523" s="8"/>
      <c r="AJ10523" s="8"/>
      <c r="AK10523" s="9"/>
    </row>
    <row r="10524" spans="32:37" x14ac:dyDescent="0.3">
      <c r="AF10524" s="8"/>
      <c r="AG10524" s="8"/>
      <c r="AH10524" s="9"/>
      <c r="AI10524" s="8"/>
      <c r="AJ10524" s="8"/>
      <c r="AK10524" s="9"/>
    </row>
    <row r="10525" spans="32:37" x14ac:dyDescent="0.3">
      <c r="AF10525" s="8"/>
      <c r="AG10525" s="8"/>
      <c r="AH10525" s="9"/>
      <c r="AI10525" s="8"/>
      <c r="AJ10525" s="8"/>
      <c r="AK10525" s="9"/>
    </row>
    <row r="10526" spans="32:37" x14ac:dyDescent="0.3">
      <c r="AF10526" s="8"/>
      <c r="AG10526" s="8"/>
      <c r="AH10526" s="9"/>
      <c r="AI10526" s="8"/>
      <c r="AJ10526" s="8"/>
      <c r="AK10526" s="9"/>
    </row>
    <row r="10527" spans="32:37" x14ac:dyDescent="0.3">
      <c r="AF10527" s="8"/>
      <c r="AG10527" s="8"/>
      <c r="AH10527" s="9"/>
      <c r="AI10527" s="8"/>
      <c r="AJ10527" s="8"/>
      <c r="AK10527" s="9"/>
    </row>
    <row r="10528" spans="32:37" x14ac:dyDescent="0.3">
      <c r="AF10528" s="8"/>
      <c r="AG10528" s="8"/>
      <c r="AH10528" s="9"/>
      <c r="AI10528" s="8"/>
      <c r="AJ10528" s="8"/>
      <c r="AK10528" s="9"/>
    </row>
    <row r="10529" spans="32:37" x14ac:dyDescent="0.3">
      <c r="AF10529" s="8"/>
      <c r="AG10529" s="8"/>
      <c r="AH10529" s="9"/>
      <c r="AI10529" s="8"/>
      <c r="AJ10529" s="8"/>
      <c r="AK10529" s="9"/>
    </row>
    <row r="10530" spans="32:37" x14ac:dyDescent="0.3">
      <c r="AF10530" s="8"/>
      <c r="AG10530" s="8"/>
      <c r="AH10530" s="9"/>
      <c r="AI10530" s="8"/>
      <c r="AJ10530" s="8"/>
      <c r="AK10530" s="9"/>
    </row>
    <row r="10531" spans="32:37" x14ac:dyDescent="0.3">
      <c r="AF10531" s="8"/>
      <c r="AG10531" s="8"/>
      <c r="AH10531" s="9"/>
      <c r="AI10531" s="8"/>
      <c r="AJ10531" s="8"/>
      <c r="AK10531" s="9"/>
    </row>
    <row r="10532" spans="32:37" x14ac:dyDescent="0.3">
      <c r="AF10532" s="8"/>
      <c r="AG10532" s="8"/>
      <c r="AH10532" s="9"/>
      <c r="AI10532" s="8"/>
      <c r="AJ10532" s="8"/>
      <c r="AK10532" s="9"/>
    </row>
    <row r="10533" spans="32:37" x14ac:dyDescent="0.3">
      <c r="AF10533" s="8"/>
      <c r="AG10533" s="8"/>
      <c r="AH10533" s="9"/>
      <c r="AI10533" s="8"/>
      <c r="AJ10533" s="8"/>
      <c r="AK10533" s="9"/>
    </row>
    <row r="10534" spans="32:37" x14ac:dyDescent="0.3">
      <c r="AF10534" s="8"/>
      <c r="AG10534" s="8"/>
      <c r="AH10534" s="9"/>
      <c r="AI10534" s="8"/>
      <c r="AJ10534" s="8"/>
      <c r="AK10534" s="9"/>
    </row>
    <row r="10535" spans="32:37" x14ac:dyDescent="0.3">
      <c r="AF10535" s="8"/>
      <c r="AG10535" s="8"/>
      <c r="AH10535" s="9"/>
      <c r="AI10535" s="8"/>
      <c r="AJ10535" s="8"/>
      <c r="AK10535" s="9"/>
    </row>
    <row r="10536" spans="32:37" x14ac:dyDescent="0.3">
      <c r="AF10536" s="8"/>
      <c r="AG10536" s="8"/>
      <c r="AH10536" s="9"/>
      <c r="AI10536" s="8"/>
      <c r="AJ10536" s="8"/>
      <c r="AK10536" s="9"/>
    </row>
    <row r="10537" spans="32:37" x14ac:dyDescent="0.3">
      <c r="AF10537" s="8"/>
      <c r="AG10537" s="8"/>
      <c r="AH10537" s="9"/>
      <c r="AI10537" s="8"/>
      <c r="AJ10537" s="8"/>
      <c r="AK10537" s="9"/>
    </row>
    <row r="10538" spans="32:37" x14ac:dyDescent="0.3">
      <c r="AF10538" s="8"/>
      <c r="AG10538" s="8"/>
      <c r="AH10538" s="9"/>
      <c r="AI10538" s="8"/>
      <c r="AJ10538" s="8"/>
      <c r="AK10538" s="9"/>
    </row>
    <row r="10539" spans="32:37" x14ac:dyDescent="0.3">
      <c r="AF10539" s="8"/>
      <c r="AG10539" s="8"/>
      <c r="AH10539" s="9"/>
      <c r="AI10539" s="8"/>
      <c r="AJ10539" s="8"/>
      <c r="AK10539" s="9"/>
    </row>
    <row r="10540" spans="32:37" x14ac:dyDescent="0.3">
      <c r="AF10540" s="8"/>
      <c r="AG10540" s="8"/>
      <c r="AH10540" s="9"/>
      <c r="AI10540" s="8"/>
      <c r="AJ10540" s="8"/>
      <c r="AK10540" s="9"/>
    </row>
    <row r="10541" spans="32:37" x14ac:dyDescent="0.3">
      <c r="AF10541" s="8"/>
      <c r="AG10541" s="8"/>
      <c r="AH10541" s="9"/>
      <c r="AI10541" s="8"/>
      <c r="AJ10541" s="8"/>
      <c r="AK10541" s="9"/>
    </row>
    <row r="10542" spans="32:37" x14ac:dyDescent="0.3">
      <c r="AF10542" s="8"/>
      <c r="AG10542" s="8"/>
      <c r="AH10542" s="9"/>
      <c r="AI10542" s="8"/>
      <c r="AJ10542" s="8"/>
      <c r="AK10542" s="9"/>
    </row>
    <row r="10543" spans="32:37" x14ac:dyDescent="0.3">
      <c r="AF10543" s="8"/>
      <c r="AG10543" s="8"/>
      <c r="AH10543" s="9"/>
      <c r="AI10543" s="8"/>
      <c r="AJ10543" s="8"/>
      <c r="AK10543" s="9"/>
    </row>
    <row r="10544" spans="32:37" x14ac:dyDescent="0.3">
      <c r="AF10544" s="8"/>
      <c r="AG10544" s="8"/>
      <c r="AH10544" s="9"/>
      <c r="AI10544" s="8"/>
      <c r="AJ10544" s="8"/>
      <c r="AK10544" s="9"/>
    </row>
    <row r="10545" spans="32:37" x14ac:dyDescent="0.3">
      <c r="AF10545" s="8"/>
      <c r="AG10545" s="8"/>
      <c r="AH10545" s="9"/>
      <c r="AI10545" s="8"/>
      <c r="AJ10545" s="8"/>
      <c r="AK10545" s="9"/>
    </row>
    <row r="10546" spans="32:37" x14ac:dyDescent="0.3">
      <c r="AF10546" s="8"/>
      <c r="AG10546" s="8"/>
      <c r="AH10546" s="9"/>
      <c r="AI10546" s="8"/>
      <c r="AJ10546" s="8"/>
      <c r="AK10546" s="9"/>
    </row>
    <row r="10547" spans="32:37" x14ac:dyDescent="0.3">
      <c r="AF10547" s="8"/>
      <c r="AG10547" s="8"/>
      <c r="AH10547" s="9"/>
      <c r="AI10547" s="8"/>
      <c r="AJ10547" s="8"/>
      <c r="AK10547" s="9"/>
    </row>
    <row r="10548" spans="32:37" x14ac:dyDescent="0.3">
      <c r="AF10548" s="8"/>
      <c r="AG10548" s="8"/>
      <c r="AH10548" s="9"/>
      <c r="AI10548" s="8"/>
      <c r="AJ10548" s="8"/>
      <c r="AK10548" s="9"/>
    </row>
    <row r="10549" spans="32:37" x14ac:dyDescent="0.3">
      <c r="AF10549" s="8"/>
      <c r="AG10549" s="8"/>
      <c r="AH10549" s="9"/>
      <c r="AI10549" s="8"/>
      <c r="AJ10549" s="8"/>
      <c r="AK10549" s="9"/>
    </row>
    <row r="10550" spans="32:37" x14ac:dyDescent="0.3">
      <c r="AF10550" s="8"/>
      <c r="AG10550" s="8"/>
      <c r="AH10550" s="9"/>
      <c r="AI10550" s="8"/>
      <c r="AJ10550" s="8"/>
      <c r="AK10550" s="9"/>
    </row>
    <row r="10551" spans="32:37" x14ac:dyDescent="0.3">
      <c r="AF10551" s="8"/>
      <c r="AG10551" s="8"/>
      <c r="AH10551" s="9"/>
      <c r="AI10551" s="8"/>
      <c r="AJ10551" s="8"/>
      <c r="AK10551" s="9"/>
    </row>
    <row r="10552" spans="32:37" x14ac:dyDescent="0.3">
      <c r="AF10552" s="8"/>
      <c r="AG10552" s="8"/>
      <c r="AH10552" s="9"/>
      <c r="AI10552" s="8"/>
      <c r="AJ10552" s="8"/>
      <c r="AK10552" s="9"/>
    </row>
    <row r="10553" spans="32:37" x14ac:dyDescent="0.3">
      <c r="AF10553" s="8"/>
      <c r="AG10553" s="8"/>
      <c r="AH10553" s="9"/>
      <c r="AI10553" s="8"/>
      <c r="AJ10553" s="8"/>
      <c r="AK10553" s="9"/>
    </row>
    <row r="10554" spans="32:37" x14ac:dyDescent="0.3">
      <c r="AF10554" s="8"/>
      <c r="AG10554" s="8"/>
      <c r="AH10554" s="9"/>
      <c r="AI10554" s="8"/>
      <c r="AJ10554" s="8"/>
      <c r="AK10554" s="9"/>
    </row>
    <row r="10555" spans="32:37" x14ac:dyDescent="0.3">
      <c r="AF10555" s="8"/>
      <c r="AG10555" s="8"/>
      <c r="AH10555" s="9"/>
      <c r="AI10555" s="8"/>
      <c r="AJ10555" s="8"/>
      <c r="AK10555" s="9"/>
    </row>
    <row r="10556" spans="32:37" x14ac:dyDescent="0.3">
      <c r="AF10556" s="8"/>
      <c r="AG10556" s="8"/>
      <c r="AH10556" s="9"/>
      <c r="AI10556" s="8"/>
      <c r="AJ10556" s="8"/>
      <c r="AK10556" s="9"/>
    </row>
    <row r="10557" spans="32:37" x14ac:dyDescent="0.3">
      <c r="AF10557" s="8"/>
      <c r="AG10557" s="8"/>
      <c r="AH10557" s="9"/>
      <c r="AI10557" s="8"/>
      <c r="AJ10557" s="8"/>
      <c r="AK10557" s="9"/>
    </row>
    <row r="10558" spans="32:37" x14ac:dyDescent="0.3">
      <c r="AF10558" s="8"/>
      <c r="AG10558" s="8"/>
      <c r="AH10558" s="9"/>
      <c r="AI10558" s="8"/>
      <c r="AJ10558" s="8"/>
      <c r="AK10558" s="9"/>
    </row>
    <row r="10559" spans="32:37" x14ac:dyDescent="0.3">
      <c r="AF10559" s="8"/>
      <c r="AG10559" s="8"/>
      <c r="AH10559" s="9"/>
      <c r="AI10559" s="8"/>
      <c r="AJ10559" s="8"/>
      <c r="AK10559" s="9"/>
    </row>
    <row r="10560" spans="32:37" x14ac:dyDescent="0.3">
      <c r="AF10560" s="8"/>
      <c r="AG10560" s="8"/>
      <c r="AH10560" s="9"/>
      <c r="AI10560" s="8"/>
      <c r="AJ10560" s="8"/>
      <c r="AK10560" s="9"/>
    </row>
    <row r="10561" spans="32:37" x14ac:dyDescent="0.3">
      <c r="AF10561" s="8"/>
      <c r="AG10561" s="8"/>
      <c r="AH10561" s="9"/>
      <c r="AI10561" s="8"/>
      <c r="AJ10561" s="8"/>
      <c r="AK10561" s="9"/>
    </row>
    <row r="10562" spans="32:37" x14ac:dyDescent="0.3">
      <c r="AF10562" s="8"/>
      <c r="AG10562" s="8"/>
      <c r="AH10562" s="9"/>
      <c r="AI10562" s="8"/>
      <c r="AJ10562" s="8"/>
      <c r="AK10562" s="9"/>
    </row>
    <row r="10563" spans="32:37" x14ac:dyDescent="0.3">
      <c r="AF10563" s="8"/>
      <c r="AG10563" s="8"/>
      <c r="AH10563" s="9"/>
      <c r="AI10563" s="8"/>
      <c r="AJ10563" s="8"/>
      <c r="AK10563" s="9"/>
    </row>
    <row r="10564" spans="32:37" x14ac:dyDescent="0.3">
      <c r="AF10564" s="8"/>
      <c r="AG10564" s="8"/>
      <c r="AH10564" s="9"/>
      <c r="AI10564" s="8"/>
      <c r="AJ10564" s="8"/>
      <c r="AK10564" s="9"/>
    </row>
    <row r="10565" spans="32:37" x14ac:dyDescent="0.3">
      <c r="AF10565" s="8"/>
      <c r="AG10565" s="8"/>
      <c r="AH10565" s="9"/>
      <c r="AI10565" s="8"/>
      <c r="AJ10565" s="8"/>
      <c r="AK10565" s="9"/>
    </row>
    <row r="10566" spans="32:37" x14ac:dyDescent="0.3">
      <c r="AF10566" s="8"/>
      <c r="AG10566" s="8"/>
      <c r="AH10566" s="9"/>
      <c r="AI10566" s="8"/>
      <c r="AJ10566" s="8"/>
      <c r="AK10566" s="9"/>
    </row>
    <row r="10567" spans="32:37" x14ac:dyDescent="0.3">
      <c r="AF10567" s="8"/>
      <c r="AG10567" s="8"/>
      <c r="AH10567" s="9"/>
      <c r="AI10567" s="8"/>
      <c r="AJ10567" s="8"/>
      <c r="AK10567" s="9"/>
    </row>
    <row r="10568" spans="32:37" x14ac:dyDescent="0.3">
      <c r="AF10568" s="8"/>
      <c r="AG10568" s="8"/>
      <c r="AH10568" s="9"/>
      <c r="AI10568" s="8"/>
      <c r="AJ10568" s="8"/>
      <c r="AK10568" s="9"/>
    </row>
    <row r="10569" spans="32:37" x14ac:dyDescent="0.3">
      <c r="AF10569" s="8"/>
      <c r="AG10569" s="8"/>
      <c r="AH10569" s="9"/>
      <c r="AI10569" s="8"/>
      <c r="AJ10569" s="8"/>
      <c r="AK10569" s="9"/>
    </row>
    <row r="10570" spans="32:37" x14ac:dyDescent="0.3">
      <c r="AF10570" s="8"/>
      <c r="AG10570" s="8"/>
      <c r="AH10570" s="9"/>
      <c r="AI10570" s="8"/>
      <c r="AJ10570" s="8"/>
      <c r="AK10570" s="9"/>
    </row>
    <row r="10571" spans="32:37" x14ac:dyDescent="0.3">
      <c r="AF10571" s="8"/>
      <c r="AG10571" s="8"/>
      <c r="AH10571" s="9"/>
      <c r="AI10571" s="8"/>
      <c r="AJ10571" s="8"/>
      <c r="AK10571" s="9"/>
    </row>
    <row r="10572" spans="32:37" x14ac:dyDescent="0.3">
      <c r="AF10572" s="8"/>
      <c r="AG10572" s="8"/>
      <c r="AH10572" s="9"/>
      <c r="AI10572" s="8"/>
      <c r="AJ10572" s="8"/>
      <c r="AK10572" s="9"/>
    </row>
    <row r="10573" spans="32:37" x14ac:dyDescent="0.3">
      <c r="AF10573" s="8"/>
      <c r="AG10573" s="8"/>
      <c r="AH10573" s="9"/>
      <c r="AI10573" s="8"/>
      <c r="AJ10573" s="8"/>
      <c r="AK10573" s="9"/>
    </row>
    <row r="10574" spans="32:37" x14ac:dyDescent="0.3">
      <c r="AF10574" s="8"/>
      <c r="AG10574" s="8"/>
      <c r="AH10574" s="9"/>
      <c r="AI10574" s="8"/>
      <c r="AJ10574" s="8"/>
      <c r="AK10574" s="9"/>
    </row>
    <row r="10575" spans="32:37" x14ac:dyDescent="0.3">
      <c r="AF10575" s="8"/>
      <c r="AG10575" s="8"/>
      <c r="AH10575" s="9"/>
      <c r="AI10575" s="8"/>
      <c r="AJ10575" s="8"/>
      <c r="AK10575" s="9"/>
    </row>
    <row r="10576" spans="32:37" x14ac:dyDescent="0.3">
      <c r="AF10576" s="8"/>
      <c r="AG10576" s="8"/>
      <c r="AH10576" s="9"/>
      <c r="AI10576" s="8"/>
      <c r="AJ10576" s="8"/>
      <c r="AK10576" s="9"/>
    </row>
    <row r="10577" spans="32:37" x14ac:dyDescent="0.3">
      <c r="AF10577" s="8"/>
      <c r="AG10577" s="8"/>
      <c r="AH10577" s="9"/>
      <c r="AI10577" s="8"/>
      <c r="AJ10577" s="8"/>
      <c r="AK10577" s="9"/>
    </row>
    <row r="10578" spans="32:37" x14ac:dyDescent="0.3">
      <c r="AF10578" s="8"/>
      <c r="AG10578" s="8"/>
      <c r="AH10578" s="9"/>
      <c r="AI10578" s="8"/>
      <c r="AJ10578" s="8"/>
      <c r="AK10578" s="9"/>
    </row>
    <row r="10579" spans="32:37" x14ac:dyDescent="0.3">
      <c r="AF10579" s="8"/>
      <c r="AG10579" s="8"/>
      <c r="AH10579" s="9"/>
      <c r="AI10579" s="8"/>
      <c r="AJ10579" s="8"/>
      <c r="AK10579" s="9"/>
    </row>
    <row r="10580" spans="32:37" x14ac:dyDescent="0.3">
      <c r="AF10580" s="8"/>
      <c r="AG10580" s="8"/>
      <c r="AH10580" s="9"/>
      <c r="AI10580" s="8"/>
      <c r="AJ10580" s="8"/>
      <c r="AK10580" s="9"/>
    </row>
    <row r="10581" spans="32:37" x14ac:dyDescent="0.3">
      <c r="AF10581" s="8"/>
      <c r="AG10581" s="8"/>
      <c r="AH10581" s="9"/>
      <c r="AI10581" s="8"/>
      <c r="AJ10581" s="8"/>
      <c r="AK10581" s="9"/>
    </row>
    <row r="10582" spans="32:37" x14ac:dyDescent="0.3">
      <c r="AF10582" s="8"/>
      <c r="AG10582" s="8"/>
      <c r="AH10582" s="9"/>
      <c r="AI10582" s="8"/>
      <c r="AJ10582" s="8"/>
      <c r="AK10582" s="9"/>
    </row>
    <row r="10583" spans="32:37" x14ac:dyDescent="0.3">
      <c r="AF10583" s="8"/>
      <c r="AG10583" s="8"/>
      <c r="AH10583" s="9"/>
      <c r="AI10583" s="8"/>
      <c r="AJ10583" s="8"/>
      <c r="AK10583" s="9"/>
    </row>
    <row r="10584" spans="32:37" x14ac:dyDescent="0.3">
      <c r="AF10584" s="8"/>
      <c r="AG10584" s="8"/>
      <c r="AH10584" s="9"/>
      <c r="AI10584" s="8"/>
      <c r="AJ10584" s="8"/>
      <c r="AK10584" s="9"/>
    </row>
    <row r="10585" spans="32:37" x14ac:dyDescent="0.3">
      <c r="AF10585" s="8"/>
      <c r="AG10585" s="8"/>
      <c r="AH10585" s="9"/>
      <c r="AI10585" s="8"/>
      <c r="AJ10585" s="8"/>
      <c r="AK10585" s="9"/>
    </row>
    <row r="10586" spans="32:37" x14ac:dyDescent="0.3">
      <c r="AF10586" s="8"/>
      <c r="AG10586" s="8"/>
      <c r="AH10586" s="9"/>
      <c r="AI10586" s="8"/>
      <c r="AJ10586" s="8"/>
      <c r="AK10586" s="9"/>
    </row>
    <row r="10587" spans="32:37" x14ac:dyDescent="0.3">
      <c r="AF10587" s="8"/>
      <c r="AG10587" s="8"/>
      <c r="AH10587" s="9"/>
      <c r="AI10587" s="8"/>
      <c r="AJ10587" s="8"/>
      <c r="AK10587" s="9"/>
    </row>
    <row r="10588" spans="32:37" x14ac:dyDescent="0.3">
      <c r="AF10588" s="8"/>
      <c r="AG10588" s="8"/>
      <c r="AH10588" s="9"/>
      <c r="AI10588" s="8"/>
      <c r="AJ10588" s="8"/>
      <c r="AK10588" s="9"/>
    </row>
    <row r="10589" spans="32:37" x14ac:dyDescent="0.3">
      <c r="AF10589" s="8"/>
      <c r="AG10589" s="8"/>
      <c r="AH10589" s="9"/>
      <c r="AI10589" s="8"/>
      <c r="AJ10589" s="8"/>
      <c r="AK10589" s="9"/>
    </row>
    <row r="10590" spans="32:37" x14ac:dyDescent="0.3">
      <c r="AF10590" s="8"/>
      <c r="AG10590" s="8"/>
      <c r="AH10590" s="9"/>
      <c r="AI10590" s="8"/>
      <c r="AJ10590" s="8"/>
      <c r="AK10590" s="9"/>
    </row>
    <row r="10591" spans="32:37" x14ac:dyDescent="0.3">
      <c r="AF10591" s="8"/>
      <c r="AG10591" s="8"/>
      <c r="AH10591" s="9"/>
      <c r="AI10591" s="8"/>
      <c r="AJ10591" s="8"/>
      <c r="AK10591" s="9"/>
    </row>
    <row r="10592" spans="32:37" x14ac:dyDescent="0.3">
      <c r="AF10592" s="8"/>
      <c r="AG10592" s="8"/>
      <c r="AH10592" s="9"/>
      <c r="AI10592" s="8"/>
      <c r="AJ10592" s="8"/>
      <c r="AK10592" s="9"/>
    </row>
    <row r="10593" spans="32:37" x14ac:dyDescent="0.3">
      <c r="AF10593" s="8"/>
      <c r="AG10593" s="8"/>
      <c r="AH10593" s="9"/>
      <c r="AI10593" s="8"/>
      <c r="AJ10593" s="8"/>
      <c r="AK10593" s="9"/>
    </row>
    <row r="10594" spans="32:37" x14ac:dyDescent="0.3">
      <c r="AF10594" s="8"/>
      <c r="AG10594" s="8"/>
      <c r="AH10594" s="9"/>
      <c r="AI10594" s="8"/>
      <c r="AJ10594" s="8"/>
      <c r="AK10594" s="9"/>
    </row>
    <row r="10595" spans="32:37" x14ac:dyDescent="0.3">
      <c r="AF10595" s="8"/>
      <c r="AG10595" s="8"/>
      <c r="AH10595" s="9"/>
      <c r="AI10595" s="8"/>
      <c r="AJ10595" s="8"/>
      <c r="AK10595" s="9"/>
    </row>
    <row r="10596" spans="32:37" x14ac:dyDescent="0.3">
      <c r="AF10596" s="8"/>
      <c r="AG10596" s="8"/>
      <c r="AH10596" s="9"/>
      <c r="AI10596" s="8"/>
      <c r="AJ10596" s="8"/>
      <c r="AK10596" s="9"/>
    </row>
    <row r="10597" spans="32:37" x14ac:dyDescent="0.3">
      <c r="AF10597" s="8"/>
      <c r="AG10597" s="8"/>
      <c r="AH10597" s="9"/>
      <c r="AI10597" s="8"/>
      <c r="AJ10597" s="8"/>
      <c r="AK10597" s="9"/>
    </row>
    <row r="10598" spans="32:37" x14ac:dyDescent="0.3">
      <c r="AF10598" s="8"/>
      <c r="AG10598" s="8"/>
      <c r="AH10598" s="9"/>
      <c r="AI10598" s="8"/>
      <c r="AJ10598" s="8"/>
      <c r="AK10598" s="9"/>
    </row>
    <row r="10599" spans="32:37" x14ac:dyDescent="0.3">
      <c r="AF10599" s="8"/>
      <c r="AG10599" s="8"/>
      <c r="AH10599" s="9"/>
      <c r="AI10599" s="8"/>
      <c r="AJ10599" s="8"/>
      <c r="AK10599" s="9"/>
    </row>
    <row r="10600" spans="32:37" x14ac:dyDescent="0.3">
      <c r="AF10600" s="8"/>
      <c r="AG10600" s="8"/>
      <c r="AH10600" s="9"/>
      <c r="AI10600" s="8"/>
      <c r="AJ10600" s="8"/>
      <c r="AK10600" s="9"/>
    </row>
    <row r="10601" spans="32:37" x14ac:dyDescent="0.3">
      <c r="AF10601" s="8"/>
      <c r="AG10601" s="8"/>
      <c r="AH10601" s="9"/>
      <c r="AI10601" s="8"/>
      <c r="AJ10601" s="8"/>
      <c r="AK10601" s="9"/>
    </row>
    <row r="10602" spans="32:37" x14ac:dyDescent="0.3">
      <c r="AF10602" s="8"/>
      <c r="AG10602" s="8"/>
      <c r="AH10602" s="9"/>
      <c r="AI10602" s="8"/>
      <c r="AJ10602" s="8"/>
      <c r="AK10602" s="9"/>
    </row>
    <row r="10603" spans="32:37" x14ac:dyDescent="0.3">
      <c r="AF10603" s="8"/>
      <c r="AG10603" s="8"/>
      <c r="AH10603" s="9"/>
      <c r="AI10603" s="8"/>
      <c r="AJ10603" s="8"/>
      <c r="AK10603" s="9"/>
    </row>
    <row r="10604" spans="32:37" x14ac:dyDescent="0.3">
      <c r="AF10604" s="8"/>
      <c r="AG10604" s="8"/>
      <c r="AH10604" s="9"/>
      <c r="AI10604" s="8"/>
      <c r="AJ10604" s="8"/>
      <c r="AK10604" s="9"/>
    </row>
    <row r="10605" spans="32:37" x14ac:dyDescent="0.3">
      <c r="AF10605" s="8"/>
      <c r="AG10605" s="8"/>
      <c r="AH10605" s="9"/>
      <c r="AI10605" s="8"/>
      <c r="AJ10605" s="8"/>
      <c r="AK10605" s="9"/>
    </row>
    <row r="10606" spans="32:37" x14ac:dyDescent="0.3">
      <c r="AF10606" s="8"/>
      <c r="AG10606" s="8"/>
      <c r="AH10606" s="9"/>
      <c r="AI10606" s="8"/>
      <c r="AJ10606" s="8"/>
      <c r="AK10606" s="9"/>
    </row>
    <row r="10607" spans="32:37" x14ac:dyDescent="0.3">
      <c r="AF10607" s="8"/>
      <c r="AG10607" s="8"/>
      <c r="AH10607" s="9"/>
      <c r="AI10607" s="8"/>
      <c r="AJ10607" s="8"/>
      <c r="AK10607" s="9"/>
    </row>
    <row r="10608" spans="32:37" x14ac:dyDescent="0.3">
      <c r="AF10608" s="8"/>
      <c r="AG10608" s="8"/>
      <c r="AH10608" s="9"/>
      <c r="AI10608" s="8"/>
      <c r="AJ10608" s="8"/>
      <c r="AK10608" s="9"/>
    </row>
    <row r="10609" spans="32:37" x14ac:dyDescent="0.3">
      <c r="AF10609" s="8"/>
      <c r="AG10609" s="8"/>
      <c r="AH10609" s="9"/>
      <c r="AI10609" s="8"/>
      <c r="AJ10609" s="8"/>
      <c r="AK10609" s="9"/>
    </row>
    <row r="10610" spans="32:37" x14ac:dyDescent="0.3">
      <c r="AF10610" s="8"/>
      <c r="AG10610" s="8"/>
      <c r="AH10610" s="9"/>
      <c r="AI10610" s="8"/>
      <c r="AJ10610" s="8"/>
      <c r="AK10610" s="9"/>
    </row>
    <row r="10611" spans="32:37" x14ac:dyDescent="0.3">
      <c r="AF10611" s="8"/>
      <c r="AG10611" s="8"/>
      <c r="AH10611" s="9"/>
      <c r="AI10611" s="8"/>
      <c r="AJ10611" s="8"/>
      <c r="AK10611" s="9"/>
    </row>
    <row r="10612" spans="32:37" x14ac:dyDescent="0.3">
      <c r="AF10612" s="8"/>
      <c r="AG10612" s="8"/>
      <c r="AH10612" s="9"/>
      <c r="AI10612" s="8"/>
      <c r="AJ10612" s="8"/>
      <c r="AK10612" s="9"/>
    </row>
    <row r="10613" spans="32:37" x14ac:dyDescent="0.3">
      <c r="AF10613" s="8"/>
      <c r="AG10613" s="8"/>
      <c r="AH10613" s="9"/>
      <c r="AI10613" s="8"/>
      <c r="AJ10613" s="8"/>
      <c r="AK10613" s="9"/>
    </row>
    <row r="10614" spans="32:37" x14ac:dyDescent="0.3">
      <c r="AF10614" s="8"/>
      <c r="AG10614" s="8"/>
      <c r="AH10614" s="9"/>
      <c r="AI10614" s="8"/>
      <c r="AJ10614" s="8"/>
      <c r="AK10614" s="9"/>
    </row>
    <row r="10615" spans="32:37" x14ac:dyDescent="0.3">
      <c r="AF10615" s="8"/>
      <c r="AG10615" s="8"/>
      <c r="AH10615" s="9"/>
      <c r="AI10615" s="8"/>
      <c r="AJ10615" s="8"/>
      <c r="AK10615" s="9"/>
    </row>
    <row r="10616" spans="32:37" x14ac:dyDescent="0.3">
      <c r="AF10616" s="8"/>
      <c r="AG10616" s="8"/>
      <c r="AH10616" s="9"/>
      <c r="AI10616" s="8"/>
      <c r="AJ10616" s="8"/>
      <c r="AK10616" s="9"/>
    </row>
    <row r="10617" spans="32:37" x14ac:dyDescent="0.3">
      <c r="AF10617" s="8"/>
      <c r="AG10617" s="8"/>
      <c r="AH10617" s="9"/>
      <c r="AI10617" s="8"/>
      <c r="AJ10617" s="8"/>
      <c r="AK10617" s="9"/>
    </row>
    <row r="10618" spans="32:37" x14ac:dyDescent="0.3">
      <c r="AF10618" s="8"/>
      <c r="AG10618" s="8"/>
      <c r="AH10618" s="9"/>
      <c r="AI10618" s="8"/>
      <c r="AJ10618" s="8"/>
      <c r="AK10618" s="9"/>
    </row>
    <row r="10619" spans="32:37" x14ac:dyDescent="0.3">
      <c r="AF10619" s="8"/>
      <c r="AG10619" s="8"/>
      <c r="AH10619" s="9"/>
      <c r="AI10619" s="8"/>
      <c r="AJ10619" s="8"/>
      <c r="AK10619" s="9"/>
    </row>
    <row r="10620" spans="32:37" x14ac:dyDescent="0.3">
      <c r="AF10620" s="8"/>
      <c r="AG10620" s="8"/>
      <c r="AH10620" s="9"/>
      <c r="AI10620" s="8"/>
      <c r="AJ10620" s="8"/>
      <c r="AK10620" s="9"/>
    </row>
    <row r="10621" spans="32:37" x14ac:dyDescent="0.3">
      <c r="AF10621" s="8"/>
      <c r="AG10621" s="8"/>
      <c r="AH10621" s="9"/>
      <c r="AI10621" s="8"/>
      <c r="AJ10621" s="8"/>
      <c r="AK10621" s="9"/>
    </row>
    <row r="10622" spans="32:37" x14ac:dyDescent="0.3">
      <c r="AF10622" s="8"/>
      <c r="AG10622" s="8"/>
      <c r="AH10622" s="9"/>
      <c r="AI10622" s="8"/>
      <c r="AJ10622" s="8"/>
      <c r="AK10622" s="9"/>
    </row>
    <row r="10623" spans="32:37" x14ac:dyDescent="0.3">
      <c r="AF10623" s="8"/>
      <c r="AG10623" s="8"/>
      <c r="AH10623" s="9"/>
      <c r="AI10623" s="8"/>
      <c r="AJ10623" s="8"/>
      <c r="AK10623" s="9"/>
    </row>
    <row r="10624" spans="32:37" x14ac:dyDescent="0.3">
      <c r="AF10624" s="8"/>
      <c r="AG10624" s="8"/>
      <c r="AH10624" s="9"/>
      <c r="AI10624" s="8"/>
      <c r="AJ10624" s="8"/>
      <c r="AK10624" s="9"/>
    </row>
    <row r="10625" spans="32:37" x14ac:dyDescent="0.3">
      <c r="AF10625" s="8"/>
      <c r="AG10625" s="8"/>
      <c r="AH10625" s="9"/>
      <c r="AI10625" s="8"/>
      <c r="AJ10625" s="8"/>
      <c r="AK10625" s="9"/>
    </row>
    <row r="10626" spans="32:37" x14ac:dyDescent="0.3">
      <c r="AF10626" s="8"/>
      <c r="AG10626" s="8"/>
      <c r="AH10626" s="9"/>
      <c r="AI10626" s="8"/>
      <c r="AJ10626" s="8"/>
      <c r="AK10626" s="9"/>
    </row>
    <row r="10627" spans="32:37" x14ac:dyDescent="0.3">
      <c r="AF10627" s="8"/>
      <c r="AG10627" s="8"/>
      <c r="AH10627" s="9"/>
      <c r="AI10627" s="8"/>
      <c r="AJ10627" s="8"/>
      <c r="AK10627" s="9"/>
    </row>
    <row r="10628" spans="32:37" x14ac:dyDescent="0.3">
      <c r="AF10628" s="8"/>
      <c r="AG10628" s="8"/>
      <c r="AH10628" s="9"/>
      <c r="AI10628" s="8"/>
      <c r="AJ10628" s="8"/>
      <c r="AK10628" s="9"/>
    </row>
    <row r="10629" spans="32:37" x14ac:dyDescent="0.3">
      <c r="AF10629" s="8"/>
      <c r="AG10629" s="8"/>
      <c r="AH10629" s="9"/>
      <c r="AI10629" s="8"/>
      <c r="AJ10629" s="8"/>
      <c r="AK10629" s="9"/>
    </row>
    <row r="10630" spans="32:37" x14ac:dyDescent="0.3">
      <c r="AF10630" s="8"/>
      <c r="AG10630" s="8"/>
      <c r="AH10630" s="9"/>
      <c r="AI10630" s="8"/>
      <c r="AJ10630" s="8"/>
      <c r="AK10630" s="9"/>
    </row>
    <row r="10631" spans="32:37" x14ac:dyDescent="0.3">
      <c r="AF10631" s="8"/>
      <c r="AG10631" s="8"/>
      <c r="AH10631" s="9"/>
      <c r="AI10631" s="8"/>
      <c r="AJ10631" s="8"/>
      <c r="AK10631" s="9"/>
    </row>
    <row r="10632" spans="32:37" x14ac:dyDescent="0.3">
      <c r="AF10632" s="8"/>
      <c r="AG10632" s="8"/>
      <c r="AH10632" s="9"/>
      <c r="AI10632" s="8"/>
      <c r="AJ10632" s="8"/>
      <c r="AK10632" s="9"/>
    </row>
    <row r="10633" spans="32:37" x14ac:dyDescent="0.3">
      <c r="AF10633" s="8"/>
      <c r="AG10633" s="8"/>
      <c r="AH10633" s="9"/>
      <c r="AI10633" s="8"/>
      <c r="AJ10633" s="8"/>
      <c r="AK10633" s="9"/>
    </row>
    <row r="10634" spans="32:37" x14ac:dyDescent="0.3">
      <c r="AF10634" s="8"/>
      <c r="AG10634" s="8"/>
      <c r="AH10634" s="9"/>
      <c r="AI10634" s="8"/>
      <c r="AJ10634" s="8"/>
      <c r="AK10634" s="9"/>
    </row>
    <row r="10635" spans="32:37" x14ac:dyDescent="0.3">
      <c r="AF10635" s="8"/>
      <c r="AG10635" s="8"/>
      <c r="AH10635" s="9"/>
      <c r="AI10635" s="8"/>
      <c r="AJ10635" s="8"/>
      <c r="AK10635" s="9"/>
    </row>
    <row r="10636" spans="32:37" x14ac:dyDescent="0.3">
      <c r="AF10636" s="8"/>
      <c r="AG10636" s="8"/>
      <c r="AH10636" s="9"/>
      <c r="AI10636" s="8"/>
      <c r="AJ10636" s="8"/>
      <c r="AK10636" s="9"/>
    </row>
    <row r="10637" spans="32:37" x14ac:dyDescent="0.3">
      <c r="AF10637" s="8"/>
      <c r="AG10637" s="8"/>
      <c r="AH10637" s="9"/>
      <c r="AI10637" s="8"/>
      <c r="AJ10637" s="8"/>
      <c r="AK10637" s="9"/>
    </row>
    <row r="10638" spans="32:37" x14ac:dyDescent="0.3">
      <c r="AF10638" s="8"/>
      <c r="AG10638" s="8"/>
      <c r="AH10638" s="9"/>
      <c r="AI10638" s="8"/>
      <c r="AJ10638" s="8"/>
      <c r="AK10638" s="9"/>
    </row>
    <row r="10639" spans="32:37" x14ac:dyDescent="0.3">
      <c r="AF10639" s="8"/>
      <c r="AG10639" s="8"/>
      <c r="AH10639" s="9"/>
      <c r="AI10639" s="8"/>
      <c r="AJ10639" s="8"/>
      <c r="AK10639" s="9"/>
    </row>
    <row r="10640" spans="32:37" x14ac:dyDescent="0.3">
      <c r="AF10640" s="8"/>
      <c r="AG10640" s="8"/>
      <c r="AH10640" s="9"/>
      <c r="AI10640" s="8"/>
      <c r="AJ10640" s="8"/>
      <c r="AK10640" s="9"/>
    </row>
    <row r="10641" spans="32:37" x14ac:dyDescent="0.3">
      <c r="AF10641" s="8"/>
      <c r="AG10641" s="8"/>
      <c r="AH10641" s="9"/>
      <c r="AI10641" s="8"/>
      <c r="AJ10641" s="8"/>
      <c r="AK10641" s="9"/>
    </row>
    <row r="10642" spans="32:37" x14ac:dyDescent="0.3">
      <c r="AF10642" s="8"/>
      <c r="AG10642" s="8"/>
      <c r="AH10642" s="9"/>
      <c r="AI10642" s="8"/>
      <c r="AJ10642" s="8"/>
      <c r="AK10642" s="9"/>
    </row>
    <row r="10643" spans="32:37" x14ac:dyDescent="0.3">
      <c r="AF10643" s="8"/>
      <c r="AG10643" s="8"/>
      <c r="AH10643" s="9"/>
      <c r="AI10643" s="8"/>
      <c r="AJ10643" s="8"/>
      <c r="AK10643" s="9"/>
    </row>
    <row r="10644" spans="32:37" x14ac:dyDescent="0.3">
      <c r="AF10644" s="8"/>
      <c r="AG10644" s="8"/>
      <c r="AH10644" s="9"/>
      <c r="AI10644" s="8"/>
      <c r="AJ10644" s="8"/>
      <c r="AK10644" s="9"/>
    </row>
    <row r="10645" spans="32:37" x14ac:dyDescent="0.3">
      <c r="AF10645" s="8"/>
      <c r="AG10645" s="8"/>
      <c r="AH10645" s="9"/>
      <c r="AI10645" s="8"/>
      <c r="AJ10645" s="8"/>
      <c r="AK10645" s="9"/>
    </row>
    <row r="10646" spans="32:37" x14ac:dyDescent="0.3">
      <c r="AF10646" s="8"/>
      <c r="AG10646" s="8"/>
      <c r="AH10646" s="9"/>
      <c r="AI10646" s="8"/>
      <c r="AJ10646" s="8"/>
      <c r="AK10646" s="9"/>
    </row>
    <row r="10647" spans="32:37" x14ac:dyDescent="0.3">
      <c r="AF10647" s="8"/>
      <c r="AG10647" s="8"/>
      <c r="AH10647" s="9"/>
      <c r="AI10647" s="8"/>
      <c r="AJ10647" s="8"/>
      <c r="AK10647" s="9"/>
    </row>
    <row r="10648" spans="32:37" x14ac:dyDescent="0.3">
      <c r="AF10648" s="8"/>
      <c r="AG10648" s="8"/>
      <c r="AH10648" s="9"/>
      <c r="AI10648" s="8"/>
      <c r="AJ10648" s="8"/>
      <c r="AK10648" s="9"/>
    </row>
    <row r="10649" spans="32:37" x14ac:dyDescent="0.3">
      <c r="AF10649" s="8"/>
      <c r="AG10649" s="8"/>
      <c r="AH10649" s="9"/>
      <c r="AI10649" s="8"/>
      <c r="AJ10649" s="8"/>
      <c r="AK10649" s="9"/>
    </row>
    <row r="10650" spans="32:37" x14ac:dyDescent="0.3">
      <c r="AF10650" s="8"/>
      <c r="AG10650" s="8"/>
      <c r="AH10650" s="9"/>
      <c r="AI10650" s="8"/>
      <c r="AJ10650" s="8"/>
      <c r="AK10650" s="9"/>
    </row>
    <row r="10651" spans="32:37" x14ac:dyDescent="0.3">
      <c r="AF10651" s="8"/>
      <c r="AG10651" s="8"/>
      <c r="AH10651" s="9"/>
      <c r="AI10651" s="8"/>
      <c r="AJ10651" s="8"/>
      <c r="AK10651" s="9"/>
    </row>
    <row r="10652" spans="32:37" x14ac:dyDescent="0.3">
      <c r="AF10652" s="8"/>
      <c r="AG10652" s="8"/>
      <c r="AH10652" s="9"/>
      <c r="AI10652" s="8"/>
      <c r="AJ10652" s="8"/>
      <c r="AK10652" s="9"/>
    </row>
    <row r="10653" spans="32:37" x14ac:dyDescent="0.3">
      <c r="AF10653" s="8"/>
      <c r="AG10653" s="8"/>
      <c r="AH10653" s="9"/>
      <c r="AI10653" s="8"/>
      <c r="AJ10653" s="8"/>
      <c r="AK10653" s="9"/>
    </row>
    <row r="10654" spans="32:37" x14ac:dyDescent="0.3">
      <c r="AF10654" s="8"/>
      <c r="AG10654" s="8"/>
      <c r="AH10654" s="9"/>
      <c r="AI10654" s="8"/>
      <c r="AJ10654" s="8"/>
      <c r="AK10654" s="9"/>
    </row>
    <row r="10655" spans="32:37" x14ac:dyDescent="0.3">
      <c r="AF10655" s="8"/>
      <c r="AG10655" s="8"/>
      <c r="AH10655" s="9"/>
      <c r="AI10655" s="8"/>
      <c r="AJ10655" s="8"/>
      <c r="AK10655" s="9"/>
    </row>
    <row r="10656" spans="32:37" x14ac:dyDescent="0.3">
      <c r="AF10656" s="8"/>
      <c r="AG10656" s="8"/>
      <c r="AH10656" s="9"/>
      <c r="AI10656" s="8"/>
      <c r="AJ10656" s="8"/>
      <c r="AK10656" s="9"/>
    </row>
    <row r="10657" spans="32:37" x14ac:dyDescent="0.3">
      <c r="AF10657" s="8"/>
      <c r="AG10657" s="8"/>
      <c r="AH10657" s="9"/>
      <c r="AI10657" s="8"/>
      <c r="AJ10657" s="8"/>
      <c r="AK10657" s="9"/>
    </row>
    <row r="10658" spans="32:37" x14ac:dyDescent="0.3">
      <c r="AF10658" s="8"/>
      <c r="AG10658" s="8"/>
      <c r="AH10658" s="9"/>
      <c r="AI10658" s="8"/>
      <c r="AJ10658" s="8"/>
      <c r="AK10658" s="9"/>
    </row>
    <row r="10659" spans="32:37" x14ac:dyDescent="0.3">
      <c r="AF10659" s="8"/>
      <c r="AG10659" s="8"/>
      <c r="AH10659" s="9"/>
      <c r="AI10659" s="8"/>
      <c r="AJ10659" s="8"/>
      <c r="AK10659" s="9"/>
    </row>
    <row r="10660" spans="32:37" x14ac:dyDescent="0.3">
      <c r="AF10660" s="8"/>
      <c r="AG10660" s="8"/>
      <c r="AH10660" s="9"/>
      <c r="AI10660" s="8"/>
      <c r="AJ10660" s="8"/>
      <c r="AK10660" s="9"/>
    </row>
    <row r="10661" spans="32:37" x14ac:dyDescent="0.3">
      <c r="AF10661" s="8"/>
      <c r="AG10661" s="8"/>
      <c r="AH10661" s="9"/>
      <c r="AI10661" s="8"/>
      <c r="AJ10661" s="8"/>
      <c r="AK10661" s="9"/>
    </row>
    <row r="10662" spans="32:37" x14ac:dyDescent="0.3">
      <c r="AF10662" s="8"/>
      <c r="AG10662" s="8"/>
      <c r="AH10662" s="9"/>
      <c r="AI10662" s="8"/>
      <c r="AJ10662" s="8"/>
      <c r="AK10662" s="9"/>
    </row>
    <row r="10663" spans="32:37" x14ac:dyDescent="0.3">
      <c r="AF10663" s="8"/>
      <c r="AG10663" s="8"/>
      <c r="AH10663" s="9"/>
      <c r="AI10663" s="8"/>
      <c r="AJ10663" s="8"/>
      <c r="AK10663" s="9"/>
    </row>
    <row r="10664" spans="32:37" x14ac:dyDescent="0.3">
      <c r="AF10664" s="8"/>
      <c r="AG10664" s="8"/>
      <c r="AH10664" s="9"/>
      <c r="AI10664" s="8"/>
      <c r="AJ10664" s="8"/>
      <c r="AK10664" s="9"/>
    </row>
    <row r="10665" spans="32:37" x14ac:dyDescent="0.3">
      <c r="AF10665" s="8"/>
      <c r="AG10665" s="8"/>
      <c r="AH10665" s="9"/>
      <c r="AI10665" s="8"/>
      <c r="AJ10665" s="8"/>
      <c r="AK10665" s="9"/>
    </row>
    <row r="10666" spans="32:37" x14ac:dyDescent="0.3">
      <c r="AF10666" s="8"/>
      <c r="AG10666" s="8"/>
      <c r="AH10666" s="9"/>
      <c r="AI10666" s="8"/>
      <c r="AJ10666" s="8"/>
      <c r="AK10666" s="9"/>
    </row>
    <row r="10667" spans="32:37" x14ac:dyDescent="0.3">
      <c r="AF10667" s="8"/>
      <c r="AG10667" s="8"/>
      <c r="AH10667" s="9"/>
      <c r="AI10667" s="8"/>
      <c r="AJ10667" s="8"/>
      <c r="AK10667" s="9"/>
    </row>
    <row r="10668" spans="32:37" x14ac:dyDescent="0.3">
      <c r="AF10668" s="8"/>
      <c r="AG10668" s="8"/>
      <c r="AH10668" s="9"/>
      <c r="AI10668" s="8"/>
      <c r="AJ10668" s="8"/>
      <c r="AK10668" s="9"/>
    </row>
    <row r="10669" spans="32:37" x14ac:dyDescent="0.3">
      <c r="AF10669" s="8"/>
      <c r="AG10669" s="8"/>
      <c r="AH10669" s="9"/>
      <c r="AI10669" s="8"/>
      <c r="AJ10669" s="8"/>
      <c r="AK10669" s="9"/>
    </row>
    <row r="10670" spans="32:37" x14ac:dyDescent="0.3">
      <c r="AF10670" s="8"/>
      <c r="AG10670" s="8"/>
      <c r="AH10670" s="9"/>
      <c r="AI10670" s="8"/>
      <c r="AJ10670" s="8"/>
      <c r="AK10670" s="9"/>
    </row>
    <row r="10671" spans="32:37" x14ac:dyDescent="0.3">
      <c r="AF10671" s="8"/>
      <c r="AG10671" s="8"/>
      <c r="AH10671" s="9"/>
      <c r="AI10671" s="8"/>
      <c r="AJ10671" s="8"/>
      <c r="AK10671" s="9"/>
    </row>
    <row r="10672" spans="32:37" x14ac:dyDescent="0.3">
      <c r="AF10672" s="8"/>
      <c r="AG10672" s="8"/>
      <c r="AH10672" s="9"/>
      <c r="AI10672" s="8"/>
      <c r="AJ10672" s="8"/>
      <c r="AK10672" s="9"/>
    </row>
    <row r="10673" spans="32:37" x14ac:dyDescent="0.3">
      <c r="AF10673" s="8"/>
      <c r="AG10673" s="8"/>
      <c r="AH10673" s="9"/>
      <c r="AI10673" s="8"/>
      <c r="AJ10673" s="8"/>
      <c r="AK10673" s="9"/>
    </row>
    <row r="10674" spans="32:37" x14ac:dyDescent="0.3">
      <c r="AF10674" s="8"/>
      <c r="AG10674" s="8"/>
      <c r="AH10674" s="9"/>
      <c r="AI10674" s="8"/>
      <c r="AJ10674" s="8"/>
      <c r="AK10674" s="9"/>
    </row>
    <row r="10675" spans="32:37" x14ac:dyDescent="0.3">
      <c r="AF10675" s="8"/>
      <c r="AG10675" s="8"/>
      <c r="AH10675" s="9"/>
      <c r="AI10675" s="8"/>
      <c r="AJ10675" s="8"/>
      <c r="AK10675" s="9"/>
    </row>
    <row r="10676" spans="32:37" x14ac:dyDescent="0.3">
      <c r="AF10676" s="8"/>
      <c r="AG10676" s="8"/>
      <c r="AH10676" s="9"/>
      <c r="AI10676" s="8"/>
      <c r="AJ10676" s="8"/>
      <c r="AK10676" s="9"/>
    </row>
    <row r="10677" spans="32:37" x14ac:dyDescent="0.3">
      <c r="AF10677" s="8"/>
      <c r="AG10677" s="8"/>
      <c r="AH10677" s="9"/>
      <c r="AI10677" s="8"/>
      <c r="AJ10677" s="8"/>
      <c r="AK10677" s="9"/>
    </row>
    <row r="10678" spans="32:37" x14ac:dyDescent="0.3">
      <c r="AF10678" s="8"/>
      <c r="AG10678" s="8"/>
      <c r="AH10678" s="9"/>
      <c r="AI10678" s="8"/>
      <c r="AJ10678" s="8"/>
      <c r="AK10678" s="9"/>
    </row>
    <row r="10679" spans="32:37" x14ac:dyDescent="0.3">
      <c r="AF10679" s="8"/>
      <c r="AG10679" s="8"/>
      <c r="AH10679" s="9"/>
      <c r="AI10679" s="8"/>
      <c r="AJ10679" s="8"/>
      <c r="AK10679" s="9"/>
    </row>
    <row r="10680" spans="32:37" x14ac:dyDescent="0.3">
      <c r="AF10680" s="8"/>
      <c r="AG10680" s="8"/>
      <c r="AH10680" s="9"/>
      <c r="AI10680" s="8"/>
      <c r="AJ10680" s="8"/>
      <c r="AK10680" s="9"/>
    </row>
    <row r="10681" spans="32:37" x14ac:dyDescent="0.3">
      <c r="AF10681" s="8"/>
      <c r="AG10681" s="8"/>
      <c r="AH10681" s="9"/>
      <c r="AI10681" s="8"/>
      <c r="AJ10681" s="8"/>
      <c r="AK10681" s="9"/>
    </row>
    <row r="10682" spans="32:37" x14ac:dyDescent="0.3">
      <c r="AF10682" s="8"/>
      <c r="AG10682" s="8"/>
      <c r="AH10682" s="9"/>
      <c r="AI10682" s="8"/>
      <c r="AJ10682" s="8"/>
      <c r="AK10682" s="9"/>
    </row>
    <row r="10683" spans="32:37" x14ac:dyDescent="0.3">
      <c r="AF10683" s="8"/>
      <c r="AG10683" s="8"/>
      <c r="AH10683" s="9"/>
      <c r="AI10683" s="8"/>
      <c r="AJ10683" s="8"/>
      <c r="AK10683" s="9"/>
    </row>
    <row r="10684" spans="32:37" x14ac:dyDescent="0.3">
      <c r="AF10684" s="8"/>
      <c r="AG10684" s="8"/>
      <c r="AH10684" s="9"/>
      <c r="AI10684" s="8"/>
      <c r="AJ10684" s="8"/>
      <c r="AK10684" s="9"/>
    </row>
    <row r="10685" spans="32:37" x14ac:dyDescent="0.3">
      <c r="AF10685" s="8"/>
      <c r="AG10685" s="8"/>
      <c r="AH10685" s="9"/>
      <c r="AI10685" s="8"/>
      <c r="AJ10685" s="8"/>
      <c r="AK10685" s="9"/>
    </row>
    <row r="10686" spans="32:37" x14ac:dyDescent="0.3">
      <c r="AF10686" s="8"/>
      <c r="AG10686" s="8"/>
      <c r="AH10686" s="9"/>
      <c r="AI10686" s="8"/>
      <c r="AJ10686" s="8"/>
      <c r="AK10686" s="9"/>
    </row>
    <row r="10687" spans="32:37" x14ac:dyDescent="0.3">
      <c r="AF10687" s="8"/>
      <c r="AG10687" s="8"/>
      <c r="AH10687" s="9"/>
      <c r="AI10687" s="8"/>
      <c r="AJ10687" s="8"/>
      <c r="AK10687" s="9"/>
    </row>
    <row r="10688" spans="32:37" x14ac:dyDescent="0.3">
      <c r="AF10688" s="8"/>
      <c r="AG10688" s="8"/>
      <c r="AH10688" s="9"/>
      <c r="AI10688" s="8"/>
      <c r="AJ10688" s="8"/>
      <c r="AK10688" s="9"/>
    </row>
    <row r="10689" spans="32:37" x14ac:dyDescent="0.3">
      <c r="AF10689" s="8"/>
      <c r="AG10689" s="8"/>
      <c r="AH10689" s="9"/>
      <c r="AI10689" s="8"/>
      <c r="AJ10689" s="8"/>
      <c r="AK10689" s="9"/>
    </row>
    <row r="10690" spans="32:37" x14ac:dyDescent="0.3">
      <c r="AF10690" s="8"/>
      <c r="AG10690" s="8"/>
      <c r="AH10690" s="9"/>
      <c r="AI10690" s="8"/>
      <c r="AJ10690" s="8"/>
      <c r="AK10690" s="9"/>
    </row>
    <row r="10691" spans="32:37" x14ac:dyDescent="0.3">
      <c r="AF10691" s="8"/>
      <c r="AG10691" s="8"/>
      <c r="AH10691" s="9"/>
      <c r="AI10691" s="8"/>
      <c r="AJ10691" s="8"/>
      <c r="AK10691" s="9"/>
    </row>
    <row r="10692" spans="32:37" x14ac:dyDescent="0.3">
      <c r="AF10692" s="8"/>
      <c r="AG10692" s="8"/>
      <c r="AH10692" s="9"/>
      <c r="AI10692" s="8"/>
      <c r="AJ10692" s="8"/>
      <c r="AK10692" s="9"/>
    </row>
    <row r="10693" spans="32:37" x14ac:dyDescent="0.3">
      <c r="AF10693" s="8"/>
      <c r="AG10693" s="8"/>
      <c r="AH10693" s="9"/>
      <c r="AI10693" s="8"/>
      <c r="AJ10693" s="8"/>
      <c r="AK10693" s="9"/>
    </row>
    <row r="10694" spans="32:37" x14ac:dyDescent="0.3">
      <c r="AF10694" s="8"/>
      <c r="AG10694" s="8"/>
      <c r="AH10694" s="9"/>
      <c r="AI10694" s="8"/>
      <c r="AJ10694" s="8"/>
      <c r="AK10694" s="9"/>
    </row>
    <row r="10695" spans="32:37" x14ac:dyDescent="0.3">
      <c r="AF10695" s="8"/>
      <c r="AG10695" s="8"/>
      <c r="AH10695" s="9"/>
      <c r="AI10695" s="8"/>
      <c r="AJ10695" s="8"/>
      <c r="AK10695" s="9"/>
    </row>
    <row r="10696" spans="32:37" x14ac:dyDescent="0.3">
      <c r="AF10696" s="8"/>
      <c r="AG10696" s="8"/>
      <c r="AH10696" s="9"/>
      <c r="AI10696" s="8"/>
      <c r="AJ10696" s="8"/>
      <c r="AK10696" s="9"/>
    </row>
    <row r="10697" spans="32:37" x14ac:dyDescent="0.3">
      <c r="AF10697" s="8"/>
      <c r="AG10697" s="8"/>
      <c r="AH10697" s="9"/>
      <c r="AI10697" s="8"/>
      <c r="AJ10697" s="8"/>
      <c r="AK10697" s="9"/>
    </row>
    <row r="10698" spans="32:37" x14ac:dyDescent="0.3">
      <c r="AF10698" s="8"/>
      <c r="AG10698" s="8"/>
      <c r="AH10698" s="9"/>
      <c r="AI10698" s="8"/>
      <c r="AJ10698" s="8"/>
      <c r="AK10698" s="9"/>
    </row>
    <row r="10699" spans="32:37" x14ac:dyDescent="0.3">
      <c r="AF10699" s="8"/>
      <c r="AG10699" s="8"/>
      <c r="AH10699" s="9"/>
      <c r="AI10699" s="8"/>
      <c r="AJ10699" s="8"/>
      <c r="AK10699" s="9"/>
    </row>
    <row r="10700" spans="32:37" x14ac:dyDescent="0.3">
      <c r="AF10700" s="8"/>
      <c r="AG10700" s="8"/>
      <c r="AH10700" s="9"/>
      <c r="AI10700" s="8"/>
      <c r="AJ10700" s="8"/>
      <c r="AK10700" s="9"/>
    </row>
    <row r="10701" spans="32:37" x14ac:dyDescent="0.3">
      <c r="AF10701" s="8"/>
      <c r="AG10701" s="8"/>
      <c r="AH10701" s="9"/>
      <c r="AI10701" s="8"/>
      <c r="AJ10701" s="8"/>
      <c r="AK10701" s="9"/>
    </row>
    <row r="10702" spans="32:37" x14ac:dyDescent="0.3">
      <c r="AF10702" s="8"/>
      <c r="AG10702" s="8"/>
      <c r="AH10702" s="9"/>
      <c r="AI10702" s="8"/>
      <c r="AJ10702" s="8"/>
      <c r="AK10702" s="9"/>
    </row>
    <row r="10703" spans="32:37" x14ac:dyDescent="0.3">
      <c r="AF10703" s="8"/>
      <c r="AG10703" s="8"/>
      <c r="AH10703" s="9"/>
      <c r="AI10703" s="8"/>
      <c r="AJ10703" s="8"/>
      <c r="AK10703" s="9"/>
    </row>
    <row r="10704" spans="32:37" x14ac:dyDescent="0.3">
      <c r="AF10704" s="8"/>
      <c r="AG10704" s="8"/>
      <c r="AH10704" s="9"/>
      <c r="AI10704" s="8"/>
      <c r="AJ10704" s="8"/>
      <c r="AK10704" s="9"/>
    </row>
    <row r="10705" spans="32:37" x14ac:dyDescent="0.3">
      <c r="AF10705" s="8"/>
      <c r="AG10705" s="8"/>
      <c r="AH10705" s="9"/>
      <c r="AI10705" s="8"/>
      <c r="AJ10705" s="8"/>
      <c r="AK10705" s="9"/>
    </row>
    <row r="10706" spans="32:37" x14ac:dyDescent="0.3">
      <c r="AF10706" s="8"/>
      <c r="AG10706" s="8"/>
      <c r="AH10706" s="9"/>
      <c r="AI10706" s="8"/>
      <c r="AJ10706" s="8"/>
      <c r="AK10706" s="9"/>
    </row>
    <row r="10707" spans="32:37" x14ac:dyDescent="0.3">
      <c r="AF10707" s="8"/>
      <c r="AG10707" s="8"/>
      <c r="AH10707" s="9"/>
      <c r="AI10707" s="8"/>
      <c r="AJ10707" s="8"/>
      <c r="AK10707" s="9"/>
    </row>
    <row r="10708" spans="32:37" x14ac:dyDescent="0.3">
      <c r="AF10708" s="8"/>
      <c r="AG10708" s="8"/>
      <c r="AH10708" s="9"/>
      <c r="AI10708" s="8"/>
      <c r="AJ10708" s="8"/>
      <c r="AK10708" s="9"/>
    </row>
    <row r="10709" spans="32:37" x14ac:dyDescent="0.3">
      <c r="AF10709" s="8"/>
      <c r="AG10709" s="8"/>
      <c r="AH10709" s="9"/>
      <c r="AI10709" s="8"/>
      <c r="AJ10709" s="8"/>
      <c r="AK10709" s="9"/>
    </row>
    <row r="10710" spans="32:37" x14ac:dyDescent="0.3">
      <c r="AF10710" s="8"/>
      <c r="AG10710" s="8"/>
      <c r="AH10710" s="9"/>
      <c r="AI10710" s="8"/>
      <c r="AJ10710" s="8"/>
      <c r="AK10710" s="9"/>
    </row>
    <row r="10711" spans="32:37" x14ac:dyDescent="0.3">
      <c r="AF10711" s="8"/>
      <c r="AG10711" s="8"/>
      <c r="AH10711" s="9"/>
      <c r="AI10711" s="8"/>
      <c r="AJ10711" s="8"/>
      <c r="AK10711" s="9"/>
    </row>
    <row r="10712" spans="32:37" x14ac:dyDescent="0.3">
      <c r="AF10712" s="8"/>
      <c r="AG10712" s="8"/>
      <c r="AH10712" s="9"/>
      <c r="AI10712" s="8"/>
      <c r="AJ10712" s="8"/>
      <c r="AK10712" s="9"/>
    </row>
    <row r="10713" spans="32:37" x14ac:dyDescent="0.3">
      <c r="AF10713" s="8"/>
      <c r="AG10713" s="8"/>
      <c r="AH10713" s="9"/>
      <c r="AI10713" s="8"/>
      <c r="AJ10713" s="8"/>
      <c r="AK10713" s="9"/>
    </row>
    <row r="10714" spans="32:37" x14ac:dyDescent="0.3">
      <c r="AF10714" s="8"/>
      <c r="AG10714" s="8"/>
      <c r="AH10714" s="9"/>
      <c r="AI10714" s="8"/>
      <c r="AJ10714" s="8"/>
      <c r="AK10714" s="9"/>
    </row>
    <row r="10715" spans="32:37" x14ac:dyDescent="0.3">
      <c r="AF10715" s="8"/>
      <c r="AG10715" s="8"/>
      <c r="AH10715" s="9"/>
      <c r="AI10715" s="8"/>
      <c r="AJ10715" s="8"/>
      <c r="AK10715" s="9"/>
    </row>
    <row r="10716" spans="32:37" x14ac:dyDescent="0.3">
      <c r="AF10716" s="8"/>
      <c r="AG10716" s="8"/>
      <c r="AH10716" s="9"/>
      <c r="AI10716" s="8"/>
      <c r="AJ10716" s="8"/>
      <c r="AK10716" s="9"/>
    </row>
    <row r="10717" spans="32:37" x14ac:dyDescent="0.3">
      <c r="AF10717" s="8"/>
      <c r="AG10717" s="8"/>
      <c r="AH10717" s="9"/>
      <c r="AI10717" s="8"/>
      <c r="AJ10717" s="8"/>
      <c r="AK10717" s="9"/>
    </row>
    <row r="10718" spans="32:37" x14ac:dyDescent="0.3">
      <c r="AF10718" s="8"/>
      <c r="AG10718" s="8"/>
      <c r="AH10718" s="9"/>
      <c r="AI10718" s="8"/>
      <c r="AJ10718" s="8"/>
      <c r="AK10718" s="9"/>
    </row>
    <row r="10719" spans="32:37" x14ac:dyDescent="0.3">
      <c r="AF10719" s="8"/>
      <c r="AG10719" s="8"/>
      <c r="AH10719" s="9"/>
      <c r="AI10719" s="8"/>
      <c r="AJ10719" s="8"/>
      <c r="AK10719" s="9"/>
    </row>
    <row r="10720" spans="32:37" x14ac:dyDescent="0.3">
      <c r="AF10720" s="8"/>
      <c r="AG10720" s="8"/>
      <c r="AH10720" s="9"/>
      <c r="AI10720" s="8"/>
      <c r="AJ10720" s="8"/>
      <c r="AK10720" s="9"/>
    </row>
    <row r="10721" spans="32:37" x14ac:dyDescent="0.3">
      <c r="AF10721" s="8"/>
      <c r="AG10721" s="8"/>
      <c r="AH10721" s="9"/>
      <c r="AI10721" s="8"/>
      <c r="AJ10721" s="8"/>
      <c r="AK10721" s="9"/>
    </row>
    <row r="10722" spans="32:37" x14ac:dyDescent="0.3">
      <c r="AF10722" s="8"/>
      <c r="AG10722" s="8"/>
      <c r="AH10722" s="9"/>
      <c r="AI10722" s="8"/>
      <c r="AJ10722" s="8"/>
      <c r="AK10722" s="9"/>
    </row>
    <row r="10723" spans="32:37" x14ac:dyDescent="0.3">
      <c r="AF10723" s="8"/>
      <c r="AG10723" s="8"/>
      <c r="AH10723" s="9"/>
      <c r="AI10723" s="8"/>
      <c r="AJ10723" s="8"/>
      <c r="AK10723" s="9"/>
    </row>
    <row r="10724" spans="32:37" x14ac:dyDescent="0.3">
      <c r="AF10724" s="8"/>
      <c r="AG10724" s="8"/>
      <c r="AH10724" s="9"/>
      <c r="AI10724" s="8"/>
      <c r="AJ10724" s="8"/>
      <c r="AK10724" s="9"/>
    </row>
    <row r="10725" spans="32:37" x14ac:dyDescent="0.3">
      <c r="AF10725" s="8"/>
      <c r="AG10725" s="8"/>
      <c r="AH10725" s="9"/>
      <c r="AI10725" s="8"/>
      <c r="AJ10725" s="8"/>
      <c r="AK10725" s="9"/>
    </row>
    <row r="10726" spans="32:37" x14ac:dyDescent="0.3">
      <c r="AF10726" s="8"/>
      <c r="AG10726" s="8"/>
      <c r="AH10726" s="9"/>
      <c r="AI10726" s="8"/>
      <c r="AJ10726" s="8"/>
      <c r="AK10726" s="9"/>
    </row>
    <row r="10727" spans="32:37" x14ac:dyDescent="0.3">
      <c r="AF10727" s="8"/>
      <c r="AG10727" s="8"/>
      <c r="AH10727" s="9"/>
      <c r="AI10727" s="8"/>
      <c r="AJ10727" s="8"/>
      <c r="AK10727" s="9"/>
    </row>
    <row r="10728" spans="32:37" x14ac:dyDescent="0.3">
      <c r="AF10728" s="8"/>
      <c r="AG10728" s="8"/>
      <c r="AH10728" s="9"/>
      <c r="AI10728" s="8"/>
      <c r="AJ10728" s="8"/>
      <c r="AK10728" s="9"/>
    </row>
    <row r="10729" spans="32:37" x14ac:dyDescent="0.3">
      <c r="AF10729" s="8"/>
      <c r="AG10729" s="8"/>
      <c r="AH10729" s="9"/>
      <c r="AI10729" s="8"/>
      <c r="AJ10729" s="8"/>
      <c r="AK10729" s="9"/>
    </row>
    <row r="10730" spans="32:37" x14ac:dyDescent="0.3">
      <c r="AF10730" s="8"/>
      <c r="AG10730" s="8"/>
      <c r="AH10730" s="9"/>
      <c r="AI10730" s="8"/>
      <c r="AJ10730" s="8"/>
      <c r="AK10730" s="9"/>
    </row>
    <row r="10731" spans="32:37" x14ac:dyDescent="0.3">
      <c r="AF10731" s="8"/>
      <c r="AG10731" s="8"/>
      <c r="AH10731" s="9"/>
      <c r="AI10731" s="8"/>
      <c r="AJ10731" s="8"/>
      <c r="AK10731" s="9"/>
    </row>
    <row r="10732" spans="32:37" x14ac:dyDescent="0.3">
      <c r="AF10732" s="8"/>
      <c r="AG10732" s="8"/>
      <c r="AH10732" s="9"/>
      <c r="AI10732" s="8"/>
      <c r="AJ10732" s="8"/>
      <c r="AK10732" s="9"/>
    </row>
    <row r="10733" spans="32:37" x14ac:dyDescent="0.3">
      <c r="AF10733" s="8"/>
      <c r="AG10733" s="8"/>
      <c r="AH10733" s="9"/>
      <c r="AI10733" s="8"/>
      <c r="AJ10733" s="8"/>
      <c r="AK10733" s="9"/>
    </row>
    <row r="10734" spans="32:37" x14ac:dyDescent="0.3">
      <c r="AF10734" s="8"/>
      <c r="AG10734" s="8"/>
      <c r="AH10734" s="9"/>
      <c r="AI10734" s="8"/>
      <c r="AJ10734" s="8"/>
      <c r="AK10734" s="9"/>
    </row>
    <row r="10735" spans="32:37" x14ac:dyDescent="0.3">
      <c r="AF10735" s="8"/>
      <c r="AG10735" s="8"/>
      <c r="AH10735" s="9"/>
      <c r="AI10735" s="8"/>
      <c r="AJ10735" s="8"/>
      <c r="AK10735" s="9"/>
    </row>
    <row r="10736" spans="32:37" x14ac:dyDescent="0.3">
      <c r="AF10736" s="8"/>
      <c r="AG10736" s="8"/>
      <c r="AH10736" s="9"/>
      <c r="AI10736" s="8"/>
      <c r="AJ10736" s="8"/>
      <c r="AK10736" s="9"/>
    </row>
    <row r="10737" spans="32:37" x14ac:dyDescent="0.3">
      <c r="AF10737" s="8"/>
      <c r="AG10737" s="8"/>
      <c r="AH10737" s="9"/>
      <c r="AI10737" s="8"/>
      <c r="AJ10737" s="8"/>
      <c r="AK10737" s="9"/>
    </row>
    <row r="10738" spans="32:37" x14ac:dyDescent="0.3">
      <c r="AF10738" s="8"/>
      <c r="AG10738" s="8"/>
      <c r="AH10738" s="9"/>
      <c r="AI10738" s="8"/>
      <c r="AJ10738" s="8"/>
      <c r="AK10738" s="9"/>
    </row>
    <row r="10739" spans="32:37" x14ac:dyDescent="0.3">
      <c r="AF10739" s="8"/>
      <c r="AG10739" s="8"/>
      <c r="AH10739" s="9"/>
      <c r="AI10739" s="8"/>
      <c r="AJ10739" s="8"/>
      <c r="AK10739" s="9"/>
    </row>
    <row r="10740" spans="32:37" x14ac:dyDescent="0.3">
      <c r="AF10740" s="8"/>
      <c r="AG10740" s="8"/>
      <c r="AH10740" s="9"/>
      <c r="AI10740" s="8"/>
      <c r="AJ10740" s="8"/>
      <c r="AK10740" s="9"/>
    </row>
    <row r="10741" spans="32:37" x14ac:dyDescent="0.3">
      <c r="AF10741" s="8"/>
      <c r="AG10741" s="8"/>
      <c r="AH10741" s="9"/>
      <c r="AI10741" s="8"/>
      <c r="AJ10741" s="8"/>
      <c r="AK10741" s="9"/>
    </row>
    <row r="10742" spans="32:37" x14ac:dyDescent="0.3">
      <c r="AF10742" s="8"/>
      <c r="AG10742" s="8"/>
      <c r="AH10742" s="9"/>
      <c r="AI10742" s="8"/>
      <c r="AJ10742" s="8"/>
      <c r="AK10742" s="9"/>
    </row>
    <row r="10743" spans="32:37" x14ac:dyDescent="0.3">
      <c r="AF10743" s="8"/>
      <c r="AG10743" s="8"/>
      <c r="AH10743" s="9"/>
      <c r="AI10743" s="8"/>
      <c r="AJ10743" s="8"/>
      <c r="AK10743" s="9"/>
    </row>
    <row r="10744" spans="32:37" x14ac:dyDescent="0.3">
      <c r="AF10744" s="8"/>
      <c r="AG10744" s="8"/>
      <c r="AH10744" s="9"/>
      <c r="AI10744" s="8"/>
      <c r="AJ10744" s="8"/>
      <c r="AK10744" s="9"/>
    </row>
    <row r="10745" spans="32:37" x14ac:dyDescent="0.3">
      <c r="AF10745" s="8"/>
      <c r="AG10745" s="8"/>
      <c r="AH10745" s="9"/>
      <c r="AI10745" s="8"/>
      <c r="AJ10745" s="8"/>
      <c r="AK10745" s="9"/>
    </row>
    <row r="10746" spans="32:37" x14ac:dyDescent="0.3">
      <c r="AF10746" s="8"/>
      <c r="AG10746" s="8"/>
      <c r="AH10746" s="9"/>
      <c r="AI10746" s="8"/>
      <c r="AJ10746" s="8"/>
      <c r="AK10746" s="9"/>
    </row>
    <row r="10747" spans="32:37" x14ac:dyDescent="0.3">
      <c r="AF10747" s="8"/>
      <c r="AG10747" s="8"/>
      <c r="AH10747" s="9"/>
      <c r="AI10747" s="8"/>
      <c r="AJ10747" s="8"/>
      <c r="AK10747" s="9"/>
    </row>
    <row r="10748" spans="32:37" x14ac:dyDescent="0.3">
      <c r="AF10748" s="8"/>
      <c r="AG10748" s="8"/>
      <c r="AH10748" s="9"/>
      <c r="AI10748" s="8"/>
      <c r="AJ10748" s="8"/>
      <c r="AK10748" s="9"/>
    </row>
    <row r="10749" spans="32:37" x14ac:dyDescent="0.3">
      <c r="AF10749" s="8"/>
      <c r="AG10749" s="8"/>
      <c r="AH10749" s="9"/>
      <c r="AI10749" s="8"/>
      <c r="AJ10749" s="8"/>
      <c r="AK10749" s="9"/>
    </row>
    <row r="10750" spans="32:37" x14ac:dyDescent="0.3">
      <c r="AF10750" s="8"/>
      <c r="AG10750" s="8"/>
      <c r="AH10750" s="9"/>
      <c r="AI10750" s="8"/>
      <c r="AJ10750" s="8"/>
      <c r="AK10750" s="9"/>
    </row>
    <row r="10751" spans="32:37" x14ac:dyDescent="0.3">
      <c r="AF10751" s="8"/>
      <c r="AG10751" s="8"/>
      <c r="AH10751" s="9"/>
      <c r="AI10751" s="8"/>
      <c r="AJ10751" s="8"/>
      <c r="AK10751" s="9"/>
    </row>
    <row r="10752" spans="32:37" x14ac:dyDescent="0.3">
      <c r="AF10752" s="8"/>
      <c r="AG10752" s="8"/>
      <c r="AH10752" s="9"/>
      <c r="AI10752" s="8"/>
      <c r="AJ10752" s="8"/>
      <c r="AK10752" s="9"/>
    </row>
    <row r="10753" spans="32:37" x14ac:dyDescent="0.3">
      <c r="AF10753" s="8"/>
      <c r="AG10753" s="8"/>
      <c r="AH10753" s="9"/>
      <c r="AI10753" s="8"/>
      <c r="AJ10753" s="8"/>
      <c r="AK10753" s="9"/>
    </row>
    <row r="10754" spans="32:37" x14ac:dyDescent="0.3">
      <c r="AF10754" s="8"/>
      <c r="AG10754" s="8"/>
      <c r="AH10754" s="9"/>
      <c r="AI10754" s="8"/>
      <c r="AJ10754" s="8"/>
      <c r="AK10754" s="9"/>
    </row>
    <row r="10755" spans="32:37" x14ac:dyDescent="0.3">
      <c r="AF10755" s="8"/>
      <c r="AG10755" s="8"/>
      <c r="AH10755" s="9"/>
      <c r="AI10755" s="8"/>
      <c r="AJ10755" s="8"/>
      <c r="AK10755" s="9"/>
    </row>
    <row r="10756" spans="32:37" x14ac:dyDescent="0.3">
      <c r="AF10756" s="8"/>
      <c r="AG10756" s="8"/>
      <c r="AH10756" s="9"/>
      <c r="AI10756" s="8"/>
      <c r="AJ10756" s="8"/>
      <c r="AK10756" s="9"/>
    </row>
    <row r="10757" spans="32:37" x14ac:dyDescent="0.3">
      <c r="AF10757" s="8"/>
      <c r="AG10757" s="8"/>
      <c r="AH10757" s="9"/>
      <c r="AI10757" s="8"/>
      <c r="AJ10757" s="8"/>
      <c r="AK10757" s="9"/>
    </row>
    <row r="10758" spans="32:37" x14ac:dyDescent="0.3">
      <c r="AF10758" s="8"/>
      <c r="AG10758" s="8"/>
      <c r="AH10758" s="9"/>
      <c r="AI10758" s="8"/>
      <c r="AJ10758" s="8"/>
      <c r="AK10758" s="9"/>
    </row>
    <row r="10759" spans="32:37" x14ac:dyDescent="0.3">
      <c r="AF10759" s="8"/>
      <c r="AG10759" s="8"/>
      <c r="AH10759" s="9"/>
      <c r="AI10759" s="8"/>
      <c r="AJ10759" s="8"/>
      <c r="AK10759" s="9"/>
    </row>
    <row r="10760" spans="32:37" x14ac:dyDescent="0.3">
      <c r="AF10760" s="8"/>
      <c r="AG10760" s="8"/>
      <c r="AH10760" s="9"/>
      <c r="AI10760" s="8"/>
      <c r="AJ10760" s="8"/>
      <c r="AK10760" s="9"/>
    </row>
    <row r="10761" spans="32:37" x14ac:dyDescent="0.3">
      <c r="AF10761" s="8"/>
      <c r="AG10761" s="8"/>
      <c r="AH10761" s="9"/>
      <c r="AI10761" s="8"/>
      <c r="AJ10761" s="8"/>
      <c r="AK10761" s="9"/>
    </row>
    <row r="10762" spans="32:37" x14ac:dyDescent="0.3">
      <c r="AF10762" s="8"/>
      <c r="AG10762" s="8"/>
      <c r="AH10762" s="9"/>
      <c r="AI10762" s="8"/>
      <c r="AJ10762" s="8"/>
      <c r="AK10762" s="9"/>
    </row>
    <row r="10763" spans="32:37" x14ac:dyDescent="0.3">
      <c r="AF10763" s="8"/>
      <c r="AG10763" s="8"/>
      <c r="AH10763" s="9"/>
      <c r="AI10763" s="8"/>
      <c r="AJ10763" s="8"/>
      <c r="AK10763" s="9"/>
    </row>
    <row r="10764" spans="32:37" x14ac:dyDescent="0.3">
      <c r="AF10764" s="8"/>
      <c r="AG10764" s="8"/>
      <c r="AH10764" s="9"/>
      <c r="AI10764" s="8"/>
      <c r="AJ10764" s="8"/>
      <c r="AK10764" s="9"/>
    </row>
    <row r="10765" spans="32:37" x14ac:dyDescent="0.3">
      <c r="AF10765" s="8"/>
      <c r="AG10765" s="8"/>
      <c r="AH10765" s="9"/>
      <c r="AI10765" s="8"/>
      <c r="AJ10765" s="8"/>
      <c r="AK10765" s="9"/>
    </row>
    <row r="10766" spans="32:37" x14ac:dyDescent="0.3">
      <c r="AF10766" s="8"/>
      <c r="AG10766" s="8"/>
      <c r="AH10766" s="9"/>
      <c r="AI10766" s="8"/>
      <c r="AJ10766" s="8"/>
      <c r="AK10766" s="9"/>
    </row>
    <row r="10767" spans="32:37" x14ac:dyDescent="0.3">
      <c r="AF10767" s="8"/>
      <c r="AG10767" s="8"/>
      <c r="AH10767" s="9"/>
      <c r="AI10767" s="8"/>
      <c r="AJ10767" s="8"/>
      <c r="AK10767" s="9"/>
    </row>
    <row r="10768" spans="32:37" x14ac:dyDescent="0.3">
      <c r="AF10768" s="8"/>
      <c r="AG10768" s="8"/>
      <c r="AH10768" s="9"/>
      <c r="AI10768" s="8"/>
      <c r="AJ10768" s="8"/>
      <c r="AK10768" s="9"/>
    </row>
    <row r="10769" spans="32:37" x14ac:dyDescent="0.3">
      <c r="AF10769" s="8"/>
      <c r="AG10769" s="8"/>
      <c r="AH10769" s="9"/>
      <c r="AI10769" s="8"/>
      <c r="AJ10769" s="8"/>
      <c r="AK10769" s="9"/>
    </row>
    <row r="10770" spans="32:37" x14ac:dyDescent="0.3">
      <c r="AF10770" s="8"/>
      <c r="AG10770" s="8"/>
      <c r="AH10770" s="9"/>
      <c r="AI10770" s="8"/>
      <c r="AJ10770" s="8"/>
      <c r="AK10770" s="9"/>
    </row>
    <row r="10771" spans="32:37" x14ac:dyDescent="0.3">
      <c r="AF10771" s="8"/>
      <c r="AG10771" s="8"/>
      <c r="AH10771" s="9"/>
      <c r="AI10771" s="8"/>
      <c r="AJ10771" s="8"/>
      <c r="AK10771" s="9"/>
    </row>
    <row r="10772" spans="32:37" x14ac:dyDescent="0.3">
      <c r="AF10772" s="8"/>
      <c r="AG10772" s="8"/>
      <c r="AH10772" s="9"/>
      <c r="AI10772" s="8"/>
      <c r="AJ10772" s="8"/>
      <c r="AK10772" s="9"/>
    </row>
    <row r="10773" spans="32:37" x14ac:dyDescent="0.3">
      <c r="AF10773" s="8"/>
      <c r="AG10773" s="8"/>
      <c r="AH10773" s="9"/>
      <c r="AI10773" s="8"/>
      <c r="AJ10773" s="8"/>
      <c r="AK10773" s="9"/>
    </row>
    <row r="10774" spans="32:37" x14ac:dyDescent="0.3">
      <c r="AF10774" s="8"/>
      <c r="AG10774" s="8"/>
      <c r="AH10774" s="9"/>
      <c r="AI10774" s="8"/>
      <c r="AJ10774" s="8"/>
      <c r="AK10774" s="9"/>
    </row>
    <row r="10775" spans="32:37" x14ac:dyDescent="0.3">
      <c r="AF10775" s="8"/>
      <c r="AG10775" s="8"/>
      <c r="AH10775" s="9"/>
      <c r="AI10775" s="8"/>
      <c r="AJ10775" s="8"/>
      <c r="AK10775" s="9"/>
    </row>
    <row r="10776" spans="32:37" x14ac:dyDescent="0.3">
      <c r="AF10776" s="8"/>
      <c r="AG10776" s="8"/>
      <c r="AH10776" s="9"/>
      <c r="AI10776" s="8"/>
      <c r="AJ10776" s="8"/>
      <c r="AK10776" s="9"/>
    </row>
    <row r="10777" spans="32:37" x14ac:dyDescent="0.3">
      <c r="AF10777" s="8"/>
      <c r="AG10777" s="8"/>
      <c r="AH10777" s="9"/>
      <c r="AI10777" s="8"/>
      <c r="AJ10777" s="8"/>
      <c r="AK10777" s="9"/>
    </row>
    <row r="10778" spans="32:37" x14ac:dyDescent="0.3">
      <c r="AF10778" s="8"/>
      <c r="AG10778" s="8"/>
      <c r="AH10778" s="9"/>
      <c r="AI10778" s="8"/>
      <c r="AJ10778" s="8"/>
      <c r="AK10778" s="9"/>
    </row>
    <row r="10779" spans="32:37" x14ac:dyDescent="0.3">
      <c r="AF10779" s="8"/>
      <c r="AG10779" s="8"/>
      <c r="AH10779" s="9"/>
      <c r="AI10779" s="8"/>
      <c r="AJ10779" s="8"/>
      <c r="AK10779" s="9"/>
    </row>
    <row r="10780" spans="32:37" x14ac:dyDescent="0.3">
      <c r="AF10780" s="8"/>
      <c r="AG10780" s="8"/>
      <c r="AH10780" s="9"/>
      <c r="AI10780" s="8"/>
      <c r="AJ10780" s="8"/>
      <c r="AK10780" s="9"/>
    </row>
    <row r="10781" spans="32:37" x14ac:dyDescent="0.3">
      <c r="AF10781" s="8"/>
      <c r="AG10781" s="8"/>
      <c r="AH10781" s="9"/>
      <c r="AI10781" s="8"/>
      <c r="AJ10781" s="8"/>
      <c r="AK10781" s="9"/>
    </row>
    <row r="10782" spans="32:37" x14ac:dyDescent="0.3">
      <c r="AF10782" s="8"/>
      <c r="AG10782" s="8"/>
      <c r="AH10782" s="9"/>
      <c r="AI10782" s="8"/>
      <c r="AJ10782" s="8"/>
      <c r="AK10782" s="9"/>
    </row>
    <row r="10783" spans="32:37" x14ac:dyDescent="0.3">
      <c r="AF10783" s="8"/>
      <c r="AG10783" s="8"/>
      <c r="AH10783" s="9"/>
      <c r="AI10783" s="8"/>
      <c r="AJ10783" s="8"/>
      <c r="AK10783" s="9"/>
    </row>
    <row r="10784" spans="32:37" x14ac:dyDescent="0.3">
      <c r="AF10784" s="8"/>
      <c r="AG10784" s="8"/>
      <c r="AH10784" s="9"/>
      <c r="AI10784" s="8"/>
      <c r="AJ10784" s="8"/>
      <c r="AK10784" s="9"/>
    </row>
    <row r="10785" spans="32:37" x14ac:dyDescent="0.3">
      <c r="AF10785" s="8"/>
      <c r="AG10785" s="8"/>
      <c r="AH10785" s="9"/>
      <c r="AI10785" s="8"/>
      <c r="AJ10785" s="8"/>
      <c r="AK10785" s="9"/>
    </row>
    <row r="10786" spans="32:37" x14ac:dyDescent="0.3">
      <c r="AF10786" s="8"/>
      <c r="AG10786" s="8"/>
      <c r="AH10786" s="9"/>
      <c r="AI10786" s="8"/>
      <c r="AJ10786" s="8"/>
      <c r="AK10786" s="9"/>
    </row>
    <row r="10787" spans="32:37" x14ac:dyDescent="0.3">
      <c r="AF10787" s="8"/>
      <c r="AG10787" s="8"/>
      <c r="AH10787" s="9"/>
      <c r="AI10787" s="8"/>
      <c r="AJ10787" s="8"/>
      <c r="AK10787" s="9"/>
    </row>
    <row r="10788" spans="32:37" x14ac:dyDescent="0.3">
      <c r="AF10788" s="8"/>
      <c r="AG10788" s="8"/>
      <c r="AH10788" s="9"/>
      <c r="AI10788" s="8"/>
      <c r="AJ10788" s="8"/>
      <c r="AK10788" s="9"/>
    </row>
    <row r="10789" spans="32:37" x14ac:dyDescent="0.3">
      <c r="AF10789" s="8"/>
      <c r="AG10789" s="8"/>
      <c r="AH10789" s="9"/>
      <c r="AI10789" s="8"/>
      <c r="AJ10789" s="8"/>
      <c r="AK10789" s="9"/>
    </row>
    <row r="10790" spans="32:37" x14ac:dyDescent="0.3">
      <c r="AF10790" s="8"/>
      <c r="AG10790" s="8"/>
      <c r="AH10790" s="9"/>
      <c r="AI10790" s="8"/>
      <c r="AJ10790" s="8"/>
      <c r="AK10790" s="9"/>
    </row>
    <row r="10791" spans="32:37" x14ac:dyDescent="0.3">
      <c r="AF10791" s="8"/>
      <c r="AG10791" s="8"/>
      <c r="AH10791" s="9"/>
      <c r="AI10791" s="8"/>
      <c r="AJ10791" s="8"/>
      <c r="AK10791" s="9"/>
    </row>
    <row r="10792" spans="32:37" x14ac:dyDescent="0.3">
      <c r="AF10792" s="8"/>
      <c r="AG10792" s="8"/>
      <c r="AH10792" s="9"/>
      <c r="AI10792" s="8"/>
      <c r="AJ10792" s="8"/>
      <c r="AK10792" s="9"/>
    </row>
    <row r="10793" spans="32:37" x14ac:dyDescent="0.3">
      <c r="AF10793" s="8"/>
      <c r="AG10793" s="8"/>
      <c r="AH10793" s="9"/>
      <c r="AI10793" s="8"/>
      <c r="AJ10793" s="8"/>
      <c r="AK10793" s="9"/>
    </row>
    <row r="10794" spans="32:37" x14ac:dyDescent="0.3">
      <c r="AF10794" s="8"/>
      <c r="AG10794" s="8"/>
      <c r="AH10794" s="9"/>
      <c r="AI10794" s="8"/>
      <c r="AJ10794" s="8"/>
      <c r="AK10794" s="9"/>
    </row>
    <row r="10795" spans="32:37" x14ac:dyDescent="0.3">
      <c r="AF10795" s="8"/>
      <c r="AG10795" s="8"/>
      <c r="AH10795" s="9"/>
      <c r="AI10795" s="8"/>
      <c r="AJ10795" s="8"/>
      <c r="AK10795" s="9"/>
    </row>
    <row r="10796" spans="32:37" x14ac:dyDescent="0.3">
      <c r="AF10796" s="8"/>
      <c r="AG10796" s="8"/>
      <c r="AH10796" s="9"/>
      <c r="AI10796" s="8"/>
      <c r="AJ10796" s="8"/>
      <c r="AK10796" s="9"/>
    </row>
    <row r="10797" spans="32:37" x14ac:dyDescent="0.3">
      <c r="AF10797" s="8"/>
      <c r="AG10797" s="8"/>
      <c r="AH10797" s="9"/>
      <c r="AI10797" s="8"/>
      <c r="AJ10797" s="8"/>
      <c r="AK10797" s="9"/>
    </row>
    <row r="10798" spans="32:37" x14ac:dyDescent="0.3">
      <c r="AF10798" s="8"/>
      <c r="AG10798" s="8"/>
      <c r="AH10798" s="9"/>
      <c r="AI10798" s="8"/>
      <c r="AJ10798" s="8"/>
      <c r="AK10798" s="9"/>
    </row>
    <row r="10799" spans="32:37" x14ac:dyDescent="0.3">
      <c r="AF10799" s="8"/>
      <c r="AG10799" s="8"/>
      <c r="AH10799" s="9"/>
      <c r="AI10799" s="8"/>
      <c r="AJ10799" s="8"/>
      <c r="AK10799" s="9"/>
    </row>
    <row r="10800" spans="32:37" x14ac:dyDescent="0.3">
      <c r="AF10800" s="8"/>
      <c r="AG10800" s="8"/>
      <c r="AH10800" s="9"/>
      <c r="AI10800" s="8"/>
      <c r="AJ10800" s="8"/>
      <c r="AK10800" s="9"/>
    </row>
    <row r="10801" spans="32:37" x14ac:dyDescent="0.3">
      <c r="AF10801" s="8"/>
      <c r="AG10801" s="8"/>
      <c r="AH10801" s="9"/>
      <c r="AI10801" s="8"/>
      <c r="AJ10801" s="8"/>
      <c r="AK10801" s="9"/>
    </row>
    <row r="10802" spans="32:37" x14ac:dyDescent="0.3">
      <c r="AF10802" s="8"/>
      <c r="AG10802" s="8"/>
      <c r="AH10802" s="9"/>
      <c r="AI10802" s="8"/>
      <c r="AJ10802" s="8"/>
      <c r="AK10802" s="9"/>
    </row>
    <row r="10803" spans="32:37" x14ac:dyDescent="0.3">
      <c r="AF10803" s="8"/>
      <c r="AG10803" s="8"/>
      <c r="AH10803" s="9"/>
      <c r="AI10803" s="8"/>
      <c r="AJ10803" s="8"/>
      <c r="AK10803" s="9"/>
    </row>
    <row r="10804" spans="32:37" x14ac:dyDescent="0.3">
      <c r="AF10804" s="8"/>
      <c r="AG10804" s="8"/>
      <c r="AH10804" s="9"/>
      <c r="AI10804" s="8"/>
      <c r="AJ10804" s="8"/>
      <c r="AK10804" s="9"/>
    </row>
    <row r="10805" spans="32:37" x14ac:dyDescent="0.3">
      <c r="AF10805" s="8"/>
      <c r="AG10805" s="8"/>
      <c r="AH10805" s="9"/>
      <c r="AI10805" s="8"/>
      <c r="AJ10805" s="8"/>
      <c r="AK10805" s="9"/>
    </row>
    <row r="10806" spans="32:37" x14ac:dyDescent="0.3">
      <c r="AF10806" s="8"/>
      <c r="AG10806" s="8"/>
      <c r="AH10806" s="9"/>
      <c r="AI10806" s="8"/>
      <c r="AJ10806" s="8"/>
      <c r="AK10806" s="9"/>
    </row>
    <row r="10807" spans="32:37" x14ac:dyDescent="0.3">
      <c r="AF10807" s="8"/>
      <c r="AG10807" s="8"/>
      <c r="AH10807" s="9"/>
      <c r="AI10807" s="8"/>
      <c r="AJ10807" s="8"/>
      <c r="AK10807" s="9"/>
    </row>
    <row r="10808" spans="32:37" x14ac:dyDescent="0.3">
      <c r="AF10808" s="8"/>
      <c r="AG10808" s="8"/>
      <c r="AH10808" s="9"/>
      <c r="AI10808" s="8"/>
      <c r="AJ10808" s="8"/>
      <c r="AK10808" s="9"/>
    </row>
    <row r="10809" spans="32:37" x14ac:dyDescent="0.3">
      <c r="AF10809" s="8"/>
      <c r="AG10809" s="8"/>
      <c r="AH10809" s="9"/>
      <c r="AI10809" s="8"/>
      <c r="AJ10809" s="8"/>
      <c r="AK10809" s="9"/>
    </row>
    <row r="10810" spans="32:37" x14ac:dyDescent="0.3">
      <c r="AF10810" s="8"/>
      <c r="AG10810" s="8"/>
      <c r="AH10810" s="9"/>
      <c r="AI10810" s="8"/>
      <c r="AJ10810" s="8"/>
      <c r="AK10810" s="9"/>
    </row>
    <row r="10811" spans="32:37" x14ac:dyDescent="0.3">
      <c r="AF10811" s="8"/>
      <c r="AG10811" s="8"/>
      <c r="AH10811" s="9"/>
      <c r="AI10811" s="8"/>
      <c r="AJ10811" s="8"/>
      <c r="AK10811" s="9"/>
    </row>
    <row r="10812" spans="32:37" x14ac:dyDescent="0.3">
      <c r="AF10812" s="8"/>
      <c r="AG10812" s="8"/>
      <c r="AH10812" s="9"/>
      <c r="AI10812" s="8"/>
      <c r="AJ10812" s="8"/>
      <c r="AK10812" s="9"/>
    </row>
    <row r="10813" spans="32:37" x14ac:dyDescent="0.3">
      <c r="AF10813" s="8"/>
      <c r="AG10813" s="8"/>
      <c r="AH10813" s="9"/>
      <c r="AI10813" s="8"/>
      <c r="AJ10813" s="8"/>
      <c r="AK10813" s="9"/>
    </row>
    <row r="10814" spans="32:37" x14ac:dyDescent="0.3">
      <c r="AF10814" s="8"/>
      <c r="AG10814" s="8"/>
      <c r="AH10814" s="9"/>
      <c r="AI10814" s="8"/>
      <c r="AJ10814" s="8"/>
      <c r="AK10814" s="9"/>
    </row>
    <row r="10815" spans="32:37" x14ac:dyDescent="0.3">
      <c r="AF10815" s="8"/>
      <c r="AG10815" s="8"/>
      <c r="AH10815" s="9"/>
      <c r="AI10815" s="8"/>
      <c r="AJ10815" s="8"/>
      <c r="AK10815" s="9"/>
    </row>
    <row r="10816" spans="32:37" x14ac:dyDescent="0.3">
      <c r="AF10816" s="8"/>
      <c r="AG10816" s="8"/>
      <c r="AH10816" s="9"/>
      <c r="AI10816" s="8"/>
      <c r="AJ10816" s="8"/>
      <c r="AK10816" s="9"/>
    </row>
    <row r="10817" spans="32:37" x14ac:dyDescent="0.3">
      <c r="AF10817" s="8"/>
      <c r="AG10817" s="8"/>
      <c r="AH10817" s="9"/>
      <c r="AI10817" s="8"/>
      <c r="AJ10817" s="8"/>
      <c r="AK10817" s="9"/>
    </row>
    <row r="10818" spans="32:37" x14ac:dyDescent="0.3">
      <c r="AF10818" s="8"/>
      <c r="AG10818" s="8"/>
      <c r="AH10818" s="9"/>
      <c r="AI10818" s="8"/>
      <c r="AJ10818" s="8"/>
      <c r="AK10818" s="9"/>
    </row>
    <row r="10819" spans="32:37" x14ac:dyDescent="0.3">
      <c r="AF10819" s="8"/>
      <c r="AG10819" s="8"/>
      <c r="AH10819" s="9"/>
      <c r="AI10819" s="8"/>
      <c r="AJ10819" s="8"/>
      <c r="AK10819" s="9"/>
    </row>
    <row r="10820" spans="32:37" x14ac:dyDescent="0.3">
      <c r="AF10820" s="8"/>
      <c r="AG10820" s="8"/>
      <c r="AH10820" s="9"/>
      <c r="AI10820" s="8"/>
      <c r="AJ10820" s="8"/>
      <c r="AK10820" s="9"/>
    </row>
    <row r="10821" spans="32:37" x14ac:dyDescent="0.3">
      <c r="AF10821" s="8"/>
      <c r="AG10821" s="8"/>
      <c r="AH10821" s="9"/>
      <c r="AI10821" s="8"/>
      <c r="AJ10821" s="8"/>
      <c r="AK10821" s="9"/>
    </row>
    <row r="10822" spans="32:37" x14ac:dyDescent="0.3">
      <c r="AF10822" s="8"/>
      <c r="AG10822" s="8"/>
      <c r="AH10822" s="9"/>
      <c r="AI10822" s="8"/>
      <c r="AJ10822" s="8"/>
      <c r="AK10822" s="9"/>
    </row>
    <row r="10823" spans="32:37" x14ac:dyDescent="0.3">
      <c r="AF10823" s="8"/>
      <c r="AG10823" s="8"/>
      <c r="AH10823" s="9"/>
      <c r="AI10823" s="8"/>
      <c r="AJ10823" s="8"/>
      <c r="AK10823" s="9"/>
    </row>
    <row r="10824" spans="32:37" x14ac:dyDescent="0.3">
      <c r="AF10824" s="8"/>
      <c r="AG10824" s="8"/>
      <c r="AH10824" s="9"/>
      <c r="AI10824" s="8"/>
      <c r="AJ10824" s="8"/>
      <c r="AK10824" s="9"/>
    </row>
    <row r="10825" spans="32:37" x14ac:dyDescent="0.3">
      <c r="AF10825" s="8"/>
      <c r="AG10825" s="8"/>
      <c r="AH10825" s="9"/>
      <c r="AI10825" s="8"/>
      <c r="AJ10825" s="8"/>
      <c r="AK10825" s="9"/>
    </row>
    <row r="10826" spans="32:37" x14ac:dyDescent="0.3">
      <c r="AF10826" s="8"/>
      <c r="AG10826" s="8"/>
      <c r="AH10826" s="9"/>
      <c r="AI10826" s="8"/>
      <c r="AJ10826" s="8"/>
      <c r="AK10826" s="9"/>
    </row>
    <row r="10827" spans="32:37" x14ac:dyDescent="0.3">
      <c r="AF10827" s="8"/>
      <c r="AG10827" s="8"/>
      <c r="AH10827" s="9"/>
      <c r="AI10827" s="8"/>
      <c r="AJ10827" s="8"/>
      <c r="AK10827" s="9"/>
    </row>
    <row r="10828" spans="32:37" x14ac:dyDescent="0.3">
      <c r="AF10828" s="8"/>
      <c r="AG10828" s="8"/>
      <c r="AH10828" s="9"/>
      <c r="AI10828" s="8"/>
      <c r="AJ10828" s="8"/>
      <c r="AK10828" s="9"/>
    </row>
    <row r="10829" spans="32:37" x14ac:dyDescent="0.3">
      <c r="AF10829" s="8"/>
      <c r="AG10829" s="8"/>
      <c r="AH10829" s="9"/>
      <c r="AI10829" s="8"/>
      <c r="AJ10829" s="8"/>
      <c r="AK10829" s="9"/>
    </row>
    <row r="10830" spans="32:37" x14ac:dyDescent="0.3">
      <c r="AF10830" s="8"/>
      <c r="AG10830" s="8"/>
      <c r="AH10830" s="9"/>
      <c r="AI10830" s="8"/>
      <c r="AJ10830" s="8"/>
      <c r="AK10830" s="9"/>
    </row>
    <row r="10831" spans="32:37" x14ac:dyDescent="0.3">
      <c r="AF10831" s="8"/>
      <c r="AG10831" s="8"/>
      <c r="AH10831" s="9"/>
      <c r="AI10831" s="8"/>
      <c r="AJ10831" s="8"/>
      <c r="AK10831" s="9"/>
    </row>
    <row r="10832" spans="32:37" x14ac:dyDescent="0.3">
      <c r="AF10832" s="8"/>
      <c r="AG10832" s="8"/>
      <c r="AH10832" s="9"/>
      <c r="AI10832" s="8"/>
      <c r="AJ10832" s="8"/>
      <c r="AK10832" s="9"/>
    </row>
    <row r="10833" spans="32:37" x14ac:dyDescent="0.3">
      <c r="AF10833" s="8"/>
      <c r="AG10833" s="8"/>
      <c r="AH10833" s="9"/>
      <c r="AI10833" s="8"/>
      <c r="AJ10833" s="8"/>
      <c r="AK10833" s="9"/>
    </row>
    <row r="10834" spans="32:37" x14ac:dyDescent="0.3">
      <c r="AF10834" s="8"/>
      <c r="AG10834" s="8"/>
      <c r="AH10834" s="9"/>
      <c r="AI10834" s="8"/>
      <c r="AJ10834" s="8"/>
      <c r="AK10834" s="9"/>
    </row>
    <row r="10835" spans="32:37" x14ac:dyDescent="0.3">
      <c r="AF10835" s="8"/>
      <c r="AG10835" s="8"/>
      <c r="AH10835" s="9"/>
      <c r="AI10835" s="8"/>
      <c r="AJ10835" s="8"/>
      <c r="AK10835" s="9"/>
    </row>
    <row r="10836" spans="32:37" x14ac:dyDescent="0.3">
      <c r="AF10836" s="8"/>
      <c r="AG10836" s="8"/>
      <c r="AH10836" s="9"/>
      <c r="AI10836" s="8"/>
      <c r="AJ10836" s="8"/>
      <c r="AK10836" s="9"/>
    </row>
    <row r="10837" spans="32:37" x14ac:dyDescent="0.3">
      <c r="AF10837" s="8"/>
      <c r="AG10837" s="8"/>
      <c r="AH10837" s="9"/>
      <c r="AI10837" s="8"/>
      <c r="AJ10837" s="8"/>
      <c r="AK10837" s="9"/>
    </row>
    <row r="10838" spans="32:37" x14ac:dyDescent="0.3">
      <c r="AF10838" s="8"/>
      <c r="AG10838" s="8"/>
      <c r="AH10838" s="9"/>
      <c r="AI10838" s="8"/>
      <c r="AJ10838" s="8"/>
      <c r="AK10838" s="9"/>
    </row>
    <row r="10839" spans="32:37" x14ac:dyDescent="0.3">
      <c r="AF10839" s="8"/>
      <c r="AG10839" s="8"/>
      <c r="AH10839" s="9"/>
      <c r="AI10839" s="8"/>
      <c r="AJ10839" s="8"/>
      <c r="AK10839" s="9"/>
    </row>
    <row r="10840" spans="32:37" x14ac:dyDescent="0.3">
      <c r="AF10840" s="8"/>
      <c r="AG10840" s="8"/>
      <c r="AH10840" s="9"/>
      <c r="AI10840" s="8"/>
      <c r="AJ10840" s="8"/>
      <c r="AK10840" s="9"/>
    </row>
    <row r="10841" spans="32:37" x14ac:dyDescent="0.3">
      <c r="AF10841" s="8"/>
      <c r="AG10841" s="8"/>
      <c r="AH10841" s="9"/>
      <c r="AI10841" s="8"/>
      <c r="AJ10841" s="8"/>
      <c r="AK10841" s="9"/>
    </row>
    <row r="10842" spans="32:37" x14ac:dyDescent="0.3">
      <c r="AF10842" s="8"/>
      <c r="AG10842" s="8"/>
      <c r="AH10842" s="9"/>
      <c r="AI10842" s="8"/>
      <c r="AJ10842" s="8"/>
      <c r="AK10842" s="9"/>
    </row>
    <row r="10843" spans="32:37" x14ac:dyDescent="0.3">
      <c r="AF10843" s="8"/>
      <c r="AG10843" s="8"/>
      <c r="AH10843" s="9"/>
      <c r="AI10843" s="8"/>
      <c r="AJ10843" s="8"/>
      <c r="AK10843" s="9"/>
    </row>
    <row r="10844" spans="32:37" x14ac:dyDescent="0.3">
      <c r="AF10844" s="8"/>
      <c r="AG10844" s="8"/>
      <c r="AH10844" s="9"/>
      <c r="AI10844" s="8"/>
      <c r="AJ10844" s="8"/>
      <c r="AK10844" s="9"/>
    </row>
    <row r="10845" spans="32:37" x14ac:dyDescent="0.3">
      <c r="AF10845" s="8"/>
      <c r="AG10845" s="8"/>
      <c r="AH10845" s="9"/>
      <c r="AI10845" s="8"/>
      <c r="AJ10845" s="8"/>
      <c r="AK10845" s="9"/>
    </row>
    <row r="10846" spans="32:37" x14ac:dyDescent="0.3">
      <c r="AF10846" s="8"/>
      <c r="AG10846" s="8"/>
      <c r="AH10846" s="9"/>
      <c r="AI10846" s="8"/>
      <c r="AJ10846" s="8"/>
      <c r="AK10846" s="9"/>
    </row>
    <row r="10847" spans="32:37" x14ac:dyDescent="0.3">
      <c r="AF10847" s="8"/>
      <c r="AG10847" s="8"/>
      <c r="AH10847" s="9"/>
      <c r="AI10847" s="8"/>
      <c r="AJ10847" s="8"/>
      <c r="AK10847" s="9"/>
    </row>
    <row r="10848" spans="32:37" x14ac:dyDescent="0.3">
      <c r="AF10848" s="8"/>
      <c r="AG10848" s="8"/>
      <c r="AH10848" s="9"/>
      <c r="AI10848" s="8"/>
      <c r="AJ10848" s="8"/>
      <c r="AK10848" s="9"/>
    </row>
    <row r="10849" spans="32:37" x14ac:dyDescent="0.3">
      <c r="AF10849" s="8"/>
      <c r="AG10849" s="8"/>
      <c r="AH10849" s="9"/>
      <c r="AI10849" s="8"/>
      <c r="AJ10849" s="8"/>
      <c r="AK10849" s="9"/>
    </row>
    <row r="10850" spans="32:37" x14ac:dyDescent="0.3">
      <c r="AF10850" s="8"/>
      <c r="AG10850" s="8"/>
      <c r="AH10850" s="9"/>
      <c r="AI10850" s="8"/>
      <c r="AJ10850" s="8"/>
      <c r="AK10850" s="9"/>
    </row>
    <row r="10851" spans="32:37" x14ac:dyDescent="0.3">
      <c r="AF10851" s="8"/>
      <c r="AG10851" s="8"/>
      <c r="AH10851" s="9"/>
      <c r="AI10851" s="8"/>
      <c r="AJ10851" s="8"/>
      <c r="AK10851" s="9"/>
    </row>
    <row r="10852" spans="32:37" x14ac:dyDescent="0.3">
      <c r="AF10852" s="8"/>
      <c r="AG10852" s="8"/>
      <c r="AH10852" s="9"/>
      <c r="AI10852" s="8"/>
      <c r="AJ10852" s="8"/>
      <c r="AK10852" s="9"/>
    </row>
    <row r="10853" spans="32:37" x14ac:dyDescent="0.3">
      <c r="AF10853" s="8"/>
      <c r="AG10853" s="8"/>
      <c r="AH10853" s="9"/>
      <c r="AI10853" s="8"/>
      <c r="AJ10853" s="8"/>
      <c r="AK10853" s="9"/>
    </row>
    <row r="10854" spans="32:37" x14ac:dyDescent="0.3">
      <c r="AF10854" s="8"/>
      <c r="AG10854" s="8"/>
      <c r="AH10854" s="9"/>
      <c r="AI10854" s="8"/>
      <c r="AJ10854" s="8"/>
      <c r="AK10854" s="9"/>
    </row>
    <row r="10855" spans="32:37" x14ac:dyDescent="0.3">
      <c r="AF10855" s="8"/>
      <c r="AG10855" s="8"/>
      <c r="AH10855" s="9"/>
      <c r="AI10855" s="8"/>
      <c r="AJ10855" s="8"/>
      <c r="AK10855" s="9"/>
    </row>
    <row r="10856" spans="32:37" x14ac:dyDescent="0.3">
      <c r="AF10856" s="8"/>
      <c r="AG10856" s="8"/>
      <c r="AH10856" s="9"/>
      <c r="AI10856" s="8"/>
      <c r="AJ10856" s="8"/>
      <c r="AK10856" s="9"/>
    </row>
    <row r="10857" spans="32:37" x14ac:dyDescent="0.3">
      <c r="AF10857" s="8"/>
      <c r="AG10857" s="8"/>
      <c r="AH10857" s="9"/>
      <c r="AI10857" s="8"/>
      <c r="AJ10857" s="8"/>
      <c r="AK10857" s="9"/>
    </row>
    <row r="10858" spans="32:37" x14ac:dyDescent="0.3">
      <c r="AF10858" s="8"/>
      <c r="AG10858" s="8"/>
      <c r="AH10858" s="9"/>
      <c r="AI10858" s="8"/>
      <c r="AJ10858" s="8"/>
      <c r="AK10858" s="9"/>
    </row>
    <row r="10859" spans="32:37" x14ac:dyDescent="0.3">
      <c r="AF10859" s="8"/>
      <c r="AG10859" s="8"/>
      <c r="AH10859" s="9"/>
      <c r="AI10859" s="8"/>
      <c r="AJ10859" s="8"/>
      <c r="AK10859" s="9"/>
    </row>
    <row r="10860" spans="32:37" x14ac:dyDescent="0.3">
      <c r="AF10860" s="8"/>
      <c r="AG10860" s="8"/>
      <c r="AH10860" s="9"/>
      <c r="AI10860" s="8"/>
      <c r="AJ10860" s="8"/>
      <c r="AK10860" s="9"/>
    </row>
    <row r="10861" spans="32:37" x14ac:dyDescent="0.3">
      <c r="AF10861" s="8"/>
      <c r="AG10861" s="8"/>
      <c r="AH10861" s="9"/>
      <c r="AI10861" s="8"/>
      <c r="AJ10861" s="8"/>
      <c r="AK10861" s="9"/>
    </row>
    <row r="10862" spans="32:37" x14ac:dyDescent="0.3">
      <c r="AF10862" s="8"/>
      <c r="AG10862" s="8"/>
      <c r="AH10862" s="9"/>
      <c r="AI10862" s="8"/>
      <c r="AJ10862" s="8"/>
      <c r="AK10862" s="9"/>
    </row>
    <row r="10863" spans="32:37" x14ac:dyDescent="0.3">
      <c r="AF10863" s="8"/>
      <c r="AG10863" s="8"/>
      <c r="AH10863" s="9"/>
      <c r="AI10863" s="8"/>
      <c r="AJ10863" s="8"/>
      <c r="AK10863" s="9"/>
    </row>
    <row r="10864" spans="32:37" x14ac:dyDescent="0.3">
      <c r="AF10864" s="8"/>
      <c r="AG10864" s="8"/>
      <c r="AH10864" s="9"/>
      <c r="AI10864" s="8"/>
      <c r="AJ10864" s="8"/>
      <c r="AK10864" s="9"/>
    </row>
    <row r="10865" spans="32:37" x14ac:dyDescent="0.3">
      <c r="AF10865" s="8"/>
      <c r="AG10865" s="8"/>
      <c r="AH10865" s="9"/>
      <c r="AI10865" s="8"/>
      <c r="AJ10865" s="8"/>
      <c r="AK10865" s="9"/>
    </row>
    <row r="10866" spans="32:37" x14ac:dyDescent="0.3">
      <c r="AF10866" s="8"/>
      <c r="AG10866" s="8"/>
      <c r="AH10866" s="9"/>
      <c r="AI10866" s="8"/>
      <c r="AJ10866" s="8"/>
      <c r="AK10866" s="9"/>
    </row>
    <row r="10867" spans="32:37" x14ac:dyDescent="0.3">
      <c r="AF10867" s="8"/>
      <c r="AG10867" s="8"/>
      <c r="AH10867" s="9"/>
      <c r="AI10867" s="8"/>
      <c r="AJ10867" s="8"/>
      <c r="AK10867" s="9"/>
    </row>
    <row r="10868" spans="32:37" x14ac:dyDescent="0.3">
      <c r="AF10868" s="8"/>
      <c r="AG10868" s="8"/>
      <c r="AH10868" s="9"/>
      <c r="AI10868" s="8"/>
      <c r="AJ10868" s="8"/>
      <c r="AK10868" s="9"/>
    </row>
    <row r="10869" spans="32:37" x14ac:dyDescent="0.3">
      <c r="AF10869" s="8"/>
      <c r="AG10869" s="8"/>
      <c r="AH10869" s="9"/>
      <c r="AI10869" s="8"/>
      <c r="AJ10869" s="8"/>
      <c r="AK10869" s="9"/>
    </row>
    <row r="10870" spans="32:37" x14ac:dyDescent="0.3">
      <c r="AF10870" s="8"/>
      <c r="AG10870" s="8"/>
      <c r="AH10870" s="9"/>
      <c r="AI10870" s="8"/>
      <c r="AJ10870" s="8"/>
      <c r="AK10870" s="9"/>
    </row>
    <row r="10871" spans="32:37" x14ac:dyDescent="0.3">
      <c r="AF10871" s="8"/>
      <c r="AG10871" s="8"/>
      <c r="AH10871" s="9"/>
      <c r="AI10871" s="8"/>
      <c r="AJ10871" s="8"/>
      <c r="AK10871" s="9"/>
    </row>
    <row r="10872" spans="32:37" x14ac:dyDescent="0.3">
      <c r="AF10872" s="8"/>
      <c r="AG10872" s="8"/>
      <c r="AH10872" s="9"/>
      <c r="AI10872" s="8"/>
      <c r="AJ10872" s="8"/>
      <c r="AK10872" s="9"/>
    </row>
    <row r="10873" spans="32:37" x14ac:dyDescent="0.3">
      <c r="AF10873" s="8"/>
      <c r="AG10873" s="8"/>
      <c r="AH10873" s="9"/>
      <c r="AI10873" s="8"/>
      <c r="AJ10873" s="8"/>
      <c r="AK10873" s="9"/>
    </row>
    <row r="10874" spans="32:37" x14ac:dyDescent="0.3">
      <c r="AF10874" s="8"/>
      <c r="AG10874" s="8"/>
      <c r="AH10874" s="9"/>
      <c r="AI10874" s="8"/>
      <c r="AJ10874" s="8"/>
      <c r="AK10874" s="9"/>
    </row>
    <row r="10875" spans="32:37" x14ac:dyDescent="0.3">
      <c r="AF10875" s="8"/>
      <c r="AG10875" s="8"/>
      <c r="AH10875" s="9"/>
      <c r="AI10875" s="8"/>
      <c r="AJ10875" s="8"/>
      <c r="AK10875" s="9"/>
    </row>
    <row r="10876" spans="32:37" x14ac:dyDescent="0.3">
      <c r="AF10876" s="8"/>
      <c r="AG10876" s="8"/>
      <c r="AH10876" s="9"/>
      <c r="AI10876" s="8"/>
      <c r="AJ10876" s="8"/>
      <c r="AK10876" s="9"/>
    </row>
    <row r="10877" spans="32:37" x14ac:dyDescent="0.3">
      <c r="AF10877" s="8"/>
      <c r="AG10877" s="8"/>
      <c r="AH10877" s="9"/>
      <c r="AI10877" s="8"/>
      <c r="AJ10877" s="8"/>
      <c r="AK10877" s="9"/>
    </row>
    <row r="10878" spans="32:37" x14ac:dyDescent="0.3">
      <c r="AF10878" s="8"/>
      <c r="AG10878" s="8"/>
      <c r="AH10878" s="9"/>
      <c r="AI10878" s="8"/>
      <c r="AJ10878" s="8"/>
      <c r="AK10878" s="9"/>
    </row>
    <row r="10879" spans="32:37" x14ac:dyDescent="0.3">
      <c r="AF10879" s="8"/>
      <c r="AG10879" s="8"/>
      <c r="AH10879" s="9"/>
      <c r="AI10879" s="8"/>
      <c r="AJ10879" s="8"/>
      <c r="AK10879" s="9"/>
    </row>
    <row r="10880" spans="32:37" x14ac:dyDescent="0.3">
      <c r="AF10880" s="8"/>
      <c r="AG10880" s="8"/>
      <c r="AH10880" s="9"/>
      <c r="AI10880" s="8"/>
      <c r="AJ10880" s="8"/>
      <c r="AK10880" s="9"/>
    </row>
    <row r="10881" spans="32:37" x14ac:dyDescent="0.3">
      <c r="AF10881" s="8"/>
      <c r="AG10881" s="8"/>
      <c r="AH10881" s="9"/>
      <c r="AI10881" s="8"/>
      <c r="AJ10881" s="8"/>
      <c r="AK10881" s="9"/>
    </row>
    <row r="10882" spans="32:37" x14ac:dyDescent="0.3">
      <c r="AF10882" s="8"/>
      <c r="AG10882" s="8"/>
      <c r="AH10882" s="9"/>
      <c r="AI10882" s="8"/>
      <c r="AJ10882" s="8"/>
      <c r="AK10882" s="9"/>
    </row>
    <row r="10883" spans="32:37" x14ac:dyDescent="0.3">
      <c r="AF10883" s="8"/>
      <c r="AG10883" s="8"/>
      <c r="AH10883" s="9"/>
      <c r="AI10883" s="8"/>
      <c r="AJ10883" s="8"/>
      <c r="AK10883" s="9"/>
    </row>
    <row r="10884" spans="32:37" x14ac:dyDescent="0.3">
      <c r="AF10884" s="8"/>
      <c r="AG10884" s="8"/>
      <c r="AH10884" s="9"/>
      <c r="AI10884" s="8"/>
      <c r="AJ10884" s="8"/>
      <c r="AK10884" s="9"/>
    </row>
    <row r="10885" spans="32:37" x14ac:dyDescent="0.3">
      <c r="AF10885" s="8"/>
      <c r="AG10885" s="8"/>
      <c r="AH10885" s="9"/>
      <c r="AI10885" s="8"/>
      <c r="AJ10885" s="8"/>
      <c r="AK10885" s="9"/>
    </row>
    <row r="10886" spans="32:37" x14ac:dyDescent="0.3">
      <c r="AF10886" s="8"/>
      <c r="AG10886" s="8"/>
      <c r="AH10886" s="9"/>
      <c r="AI10886" s="8"/>
      <c r="AJ10886" s="8"/>
      <c r="AK10886" s="9"/>
    </row>
    <row r="10887" spans="32:37" x14ac:dyDescent="0.3">
      <c r="AF10887" s="8"/>
      <c r="AG10887" s="8"/>
      <c r="AH10887" s="9"/>
      <c r="AI10887" s="8"/>
      <c r="AJ10887" s="8"/>
      <c r="AK10887" s="9"/>
    </row>
    <row r="10888" spans="32:37" x14ac:dyDescent="0.3">
      <c r="AF10888" s="8"/>
      <c r="AG10888" s="8"/>
      <c r="AH10888" s="9"/>
      <c r="AI10888" s="8"/>
      <c r="AJ10888" s="8"/>
      <c r="AK10888" s="9"/>
    </row>
    <row r="10889" spans="32:37" x14ac:dyDescent="0.3">
      <c r="AF10889" s="8"/>
      <c r="AG10889" s="8"/>
      <c r="AH10889" s="9"/>
      <c r="AI10889" s="8"/>
      <c r="AJ10889" s="8"/>
      <c r="AK10889" s="9"/>
    </row>
    <row r="10890" spans="32:37" x14ac:dyDescent="0.3">
      <c r="AF10890" s="8"/>
      <c r="AG10890" s="8"/>
      <c r="AH10890" s="9"/>
      <c r="AI10890" s="8"/>
      <c r="AJ10890" s="8"/>
      <c r="AK10890" s="9"/>
    </row>
    <row r="10891" spans="32:37" x14ac:dyDescent="0.3">
      <c r="AF10891" s="8"/>
      <c r="AG10891" s="8"/>
      <c r="AH10891" s="9"/>
      <c r="AI10891" s="8"/>
      <c r="AJ10891" s="8"/>
      <c r="AK10891" s="9"/>
    </row>
    <row r="10892" spans="32:37" x14ac:dyDescent="0.3">
      <c r="AF10892" s="8"/>
      <c r="AG10892" s="8"/>
      <c r="AH10892" s="9"/>
      <c r="AI10892" s="8"/>
      <c r="AJ10892" s="8"/>
      <c r="AK10892" s="9"/>
    </row>
    <row r="10893" spans="32:37" x14ac:dyDescent="0.3">
      <c r="AF10893" s="8"/>
      <c r="AG10893" s="8"/>
      <c r="AH10893" s="9"/>
      <c r="AI10893" s="8"/>
      <c r="AJ10893" s="8"/>
      <c r="AK10893" s="9"/>
    </row>
    <row r="10894" spans="32:37" x14ac:dyDescent="0.3">
      <c r="AF10894" s="8"/>
      <c r="AG10894" s="8"/>
      <c r="AH10894" s="9"/>
      <c r="AI10894" s="8"/>
      <c r="AJ10894" s="8"/>
      <c r="AK10894" s="9"/>
    </row>
    <row r="10895" spans="32:37" x14ac:dyDescent="0.3">
      <c r="AF10895" s="8"/>
      <c r="AG10895" s="8"/>
      <c r="AH10895" s="9"/>
      <c r="AI10895" s="8"/>
      <c r="AJ10895" s="8"/>
      <c r="AK10895" s="9"/>
    </row>
    <row r="10896" spans="32:37" x14ac:dyDescent="0.3">
      <c r="AF10896" s="8"/>
      <c r="AG10896" s="8"/>
      <c r="AH10896" s="9"/>
      <c r="AI10896" s="8"/>
      <c r="AJ10896" s="8"/>
      <c r="AK10896" s="9"/>
    </row>
    <row r="10897" spans="32:37" x14ac:dyDescent="0.3">
      <c r="AF10897" s="8"/>
      <c r="AG10897" s="8"/>
      <c r="AH10897" s="9"/>
      <c r="AI10897" s="8"/>
      <c r="AJ10897" s="8"/>
      <c r="AK10897" s="9"/>
    </row>
    <row r="10898" spans="32:37" x14ac:dyDescent="0.3">
      <c r="AF10898" s="8"/>
      <c r="AG10898" s="8"/>
      <c r="AH10898" s="9"/>
      <c r="AI10898" s="8"/>
      <c r="AJ10898" s="8"/>
      <c r="AK10898" s="9"/>
    </row>
    <row r="10899" spans="32:37" x14ac:dyDescent="0.3">
      <c r="AF10899" s="8"/>
      <c r="AG10899" s="8"/>
      <c r="AH10899" s="9"/>
      <c r="AI10899" s="8"/>
      <c r="AJ10899" s="8"/>
      <c r="AK10899" s="9"/>
    </row>
    <row r="10900" spans="32:37" x14ac:dyDescent="0.3">
      <c r="AF10900" s="8"/>
      <c r="AG10900" s="8"/>
      <c r="AH10900" s="9"/>
      <c r="AI10900" s="8"/>
      <c r="AJ10900" s="8"/>
      <c r="AK10900" s="9"/>
    </row>
    <row r="10901" spans="32:37" x14ac:dyDescent="0.3">
      <c r="AF10901" s="8"/>
      <c r="AG10901" s="8"/>
      <c r="AH10901" s="9"/>
      <c r="AI10901" s="8"/>
      <c r="AJ10901" s="8"/>
      <c r="AK10901" s="9"/>
    </row>
    <row r="10902" spans="32:37" x14ac:dyDescent="0.3">
      <c r="AF10902" s="8"/>
      <c r="AG10902" s="8"/>
      <c r="AH10902" s="9"/>
      <c r="AI10902" s="8"/>
      <c r="AJ10902" s="8"/>
      <c r="AK10902" s="9"/>
    </row>
    <row r="10903" spans="32:37" x14ac:dyDescent="0.3">
      <c r="AF10903" s="8"/>
      <c r="AG10903" s="8"/>
      <c r="AH10903" s="9"/>
      <c r="AI10903" s="8"/>
      <c r="AJ10903" s="8"/>
      <c r="AK10903" s="9"/>
    </row>
    <row r="10904" spans="32:37" x14ac:dyDescent="0.3">
      <c r="AF10904" s="8"/>
      <c r="AG10904" s="8"/>
      <c r="AH10904" s="9"/>
      <c r="AI10904" s="8"/>
      <c r="AJ10904" s="8"/>
      <c r="AK10904" s="9"/>
    </row>
    <row r="10905" spans="32:37" x14ac:dyDescent="0.3">
      <c r="AF10905" s="8"/>
      <c r="AG10905" s="8"/>
      <c r="AH10905" s="9"/>
      <c r="AI10905" s="8"/>
      <c r="AJ10905" s="8"/>
      <c r="AK10905" s="9"/>
    </row>
    <row r="10906" spans="32:37" x14ac:dyDescent="0.3">
      <c r="AF10906" s="8"/>
      <c r="AG10906" s="8"/>
      <c r="AH10906" s="9"/>
      <c r="AI10906" s="8"/>
      <c r="AJ10906" s="8"/>
      <c r="AK10906" s="9"/>
    </row>
    <row r="10907" spans="32:37" x14ac:dyDescent="0.3">
      <c r="AF10907" s="8"/>
      <c r="AG10907" s="8"/>
      <c r="AH10907" s="9"/>
      <c r="AI10907" s="8"/>
      <c r="AJ10907" s="8"/>
      <c r="AK10907" s="9"/>
    </row>
    <row r="10908" spans="32:37" x14ac:dyDescent="0.3">
      <c r="AF10908" s="8"/>
      <c r="AG10908" s="8"/>
      <c r="AH10908" s="9"/>
      <c r="AI10908" s="8"/>
      <c r="AJ10908" s="8"/>
      <c r="AK10908" s="9"/>
    </row>
    <row r="10909" spans="32:37" x14ac:dyDescent="0.3">
      <c r="AF10909" s="8"/>
      <c r="AG10909" s="8"/>
      <c r="AH10909" s="9"/>
      <c r="AI10909" s="8"/>
      <c r="AJ10909" s="8"/>
      <c r="AK10909" s="9"/>
    </row>
    <row r="10910" spans="32:37" x14ac:dyDescent="0.3">
      <c r="AF10910" s="8"/>
      <c r="AG10910" s="8"/>
      <c r="AH10910" s="9"/>
      <c r="AI10910" s="8"/>
      <c r="AJ10910" s="8"/>
      <c r="AK10910" s="9"/>
    </row>
    <row r="10911" spans="32:37" x14ac:dyDescent="0.3">
      <c r="AF10911" s="8"/>
      <c r="AG10911" s="8"/>
      <c r="AH10911" s="9"/>
      <c r="AI10911" s="8"/>
      <c r="AJ10911" s="8"/>
      <c r="AK10911" s="9"/>
    </row>
    <row r="10912" spans="32:37" x14ac:dyDescent="0.3">
      <c r="AF10912" s="8"/>
      <c r="AG10912" s="8"/>
      <c r="AH10912" s="9"/>
      <c r="AI10912" s="8"/>
      <c r="AJ10912" s="8"/>
      <c r="AK10912" s="9"/>
    </row>
    <row r="10913" spans="32:37" x14ac:dyDescent="0.3">
      <c r="AF10913" s="8"/>
      <c r="AG10913" s="8"/>
      <c r="AH10913" s="9"/>
      <c r="AI10913" s="8"/>
      <c r="AJ10913" s="8"/>
      <c r="AK10913" s="9"/>
    </row>
    <row r="10914" spans="32:37" x14ac:dyDescent="0.3">
      <c r="AF10914" s="8"/>
      <c r="AG10914" s="8"/>
      <c r="AH10914" s="9"/>
      <c r="AI10914" s="8"/>
      <c r="AJ10914" s="8"/>
      <c r="AK10914" s="9"/>
    </row>
    <row r="10915" spans="32:37" x14ac:dyDescent="0.3">
      <c r="AF10915" s="8"/>
      <c r="AG10915" s="8"/>
      <c r="AH10915" s="9"/>
      <c r="AI10915" s="8"/>
      <c r="AJ10915" s="8"/>
      <c r="AK10915" s="9"/>
    </row>
    <row r="10916" spans="32:37" x14ac:dyDescent="0.3">
      <c r="AF10916" s="8"/>
      <c r="AG10916" s="8"/>
      <c r="AH10916" s="9"/>
      <c r="AI10916" s="8"/>
      <c r="AJ10916" s="8"/>
      <c r="AK10916" s="9"/>
    </row>
    <row r="10917" spans="32:37" x14ac:dyDescent="0.3">
      <c r="AF10917" s="8"/>
      <c r="AG10917" s="8"/>
      <c r="AH10917" s="9"/>
      <c r="AI10917" s="8"/>
      <c r="AJ10917" s="8"/>
      <c r="AK10917" s="9"/>
    </row>
    <row r="10918" spans="32:37" x14ac:dyDescent="0.3">
      <c r="AF10918" s="8"/>
      <c r="AG10918" s="8"/>
      <c r="AH10918" s="9"/>
      <c r="AI10918" s="8"/>
      <c r="AJ10918" s="8"/>
      <c r="AK10918" s="9"/>
    </row>
    <row r="10919" spans="32:37" x14ac:dyDescent="0.3">
      <c r="AF10919" s="8"/>
      <c r="AG10919" s="8"/>
      <c r="AH10919" s="9"/>
      <c r="AI10919" s="8"/>
      <c r="AJ10919" s="8"/>
      <c r="AK10919" s="9"/>
    </row>
    <row r="10920" spans="32:37" x14ac:dyDescent="0.3">
      <c r="AF10920" s="8"/>
      <c r="AG10920" s="8"/>
      <c r="AH10920" s="9"/>
      <c r="AI10920" s="8"/>
      <c r="AJ10920" s="8"/>
      <c r="AK10920" s="9"/>
    </row>
    <row r="10921" spans="32:37" x14ac:dyDescent="0.3">
      <c r="AF10921" s="8"/>
      <c r="AG10921" s="8"/>
      <c r="AH10921" s="9"/>
      <c r="AI10921" s="8"/>
      <c r="AJ10921" s="8"/>
      <c r="AK10921" s="9"/>
    </row>
    <row r="10922" spans="32:37" x14ac:dyDescent="0.3">
      <c r="AF10922" s="8"/>
      <c r="AG10922" s="8"/>
      <c r="AH10922" s="9"/>
      <c r="AI10922" s="8"/>
      <c r="AJ10922" s="8"/>
      <c r="AK10922" s="9"/>
    </row>
    <row r="10923" spans="32:37" x14ac:dyDescent="0.3">
      <c r="AF10923" s="8"/>
      <c r="AG10923" s="8"/>
      <c r="AH10923" s="9"/>
      <c r="AI10923" s="8"/>
      <c r="AJ10923" s="8"/>
      <c r="AK10923" s="9"/>
    </row>
    <row r="10924" spans="32:37" x14ac:dyDescent="0.3">
      <c r="AF10924" s="8"/>
      <c r="AG10924" s="8"/>
      <c r="AH10924" s="9"/>
      <c r="AI10924" s="8"/>
      <c r="AJ10924" s="8"/>
      <c r="AK10924" s="9"/>
    </row>
    <row r="10925" spans="32:37" x14ac:dyDescent="0.3">
      <c r="AF10925" s="8"/>
      <c r="AG10925" s="8"/>
      <c r="AH10925" s="9"/>
      <c r="AI10925" s="8"/>
      <c r="AJ10925" s="8"/>
      <c r="AK10925" s="9"/>
    </row>
    <row r="10926" spans="32:37" x14ac:dyDescent="0.3">
      <c r="AF10926" s="8"/>
      <c r="AG10926" s="8"/>
      <c r="AH10926" s="9"/>
      <c r="AI10926" s="8"/>
      <c r="AJ10926" s="8"/>
      <c r="AK10926" s="9"/>
    </row>
    <row r="10927" spans="32:37" x14ac:dyDescent="0.3">
      <c r="AF10927" s="8"/>
      <c r="AG10927" s="8"/>
      <c r="AH10927" s="9"/>
      <c r="AI10927" s="8"/>
      <c r="AJ10927" s="8"/>
      <c r="AK10927" s="9"/>
    </row>
    <row r="10928" spans="32:37" x14ac:dyDescent="0.3">
      <c r="AF10928" s="8"/>
      <c r="AG10928" s="8"/>
      <c r="AH10928" s="9"/>
      <c r="AI10928" s="8"/>
      <c r="AJ10928" s="8"/>
      <c r="AK10928" s="9"/>
    </row>
    <row r="10929" spans="32:37" x14ac:dyDescent="0.3">
      <c r="AF10929" s="8"/>
      <c r="AG10929" s="8"/>
      <c r="AH10929" s="9"/>
      <c r="AI10929" s="8"/>
      <c r="AJ10929" s="8"/>
      <c r="AK10929" s="9"/>
    </row>
    <row r="10930" spans="32:37" x14ac:dyDescent="0.3">
      <c r="AF10930" s="8"/>
      <c r="AG10930" s="8"/>
      <c r="AH10930" s="9"/>
      <c r="AI10930" s="8"/>
      <c r="AJ10930" s="8"/>
      <c r="AK10930" s="9"/>
    </row>
    <row r="10931" spans="32:37" x14ac:dyDescent="0.3">
      <c r="AF10931" s="8"/>
      <c r="AG10931" s="8"/>
      <c r="AH10931" s="9"/>
      <c r="AI10931" s="8"/>
      <c r="AJ10931" s="8"/>
      <c r="AK10931" s="9"/>
    </row>
    <row r="10932" spans="32:37" x14ac:dyDescent="0.3">
      <c r="AF10932" s="8"/>
      <c r="AG10932" s="8"/>
      <c r="AH10932" s="9"/>
      <c r="AI10932" s="8"/>
      <c r="AJ10932" s="8"/>
      <c r="AK10932" s="9"/>
    </row>
    <row r="10933" spans="32:37" x14ac:dyDescent="0.3">
      <c r="AF10933" s="8"/>
      <c r="AG10933" s="8"/>
      <c r="AH10933" s="9"/>
      <c r="AI10933" s="8"/>
      <c r="AJ10933" s="8"/>
      <c r="AK10933" s="9"/>
    </row>
    <row r="10934" spans="32:37" x14ac:dyDescent="0.3">
      <c r="AF10934" s="8"/>
      <c r="AG10934" s="8"/>
      <c r="AH10934" s="9"/>
      <c r="AI10934" s="8"/>
      <c r="AJ10934" s="8"/>
      <c r="AK10934" s="9"/>
    </row>
    <row r="10935" spans="32:37" x14ac:dyDescent="0.3">
      <c r="AF10935" s="8"/>
      <c r="AG10935" s="8"/>
      <c r="AH10935" s="9"/>
      <c r="AI10935" s="8"/>
      <c r="AJ10935" s="8"/>
      <c r="AK10935" s="9"/>
    </row>
    <row r="10936" spans="32:37" x14ac:dyDescent="0.3">
      <c r="AF10936" s="8"/>
      <c r="AG10936" s="8"/>
      <c r="AH10936" s="9"/>
      <c r="AI10936" s="8"/>
      <c r="AJ10936" s="8"/>
      <c r="AK10936" s="9"/>
    </row>
    <row r="10937" spans="32:37" x14ac:dyDescent="0.3">
      <c r="AF10937" s="8"/>
      <c r="AG10937" s="8"/>
      <c r="AH10937" s="9"/>
      <c r="AI10937" s="8"/>
      <c r="AJ10937" s="8"/>
      <c r="AK10937" s="9"/>
    </row>
    <row r="10938" spans="32:37" x14ac:dyDescent="0.3">
      <c r="AF10938" s="8"/>
      <c r="AG10938" s="8"/>
      <c r="AH10938" s="9"/>
      <c r="AI10938" s="8"/>
      <c r="AJ10938" s="8"/>
      <c r="AK10938" s="9"/>
    </row>
    <row r="10939" spans="32:37" x14ac:dyDescent="0.3">
      <c r="AF10939" s="8"/>
      <c r="AG10939" s="8"/>
      <c r="AH10939" s="9"/>
      <c r="AI10939" s="8"/>
      <c r="AJ10939" s="8"/>
      <c r="AK10939" s="9"/>
    </row>
    <row r="10940" spans="32:37" x14ac:dyDescent="0.3">
      <c r="AF10940" s="8"/>
      <c r="AG10940" s="8"/>
      <c r="AH10940" s="9"/>
      <c r="AI10940" s="8"/>
      <c r="AJ10940" s="8"/>
      <c r="AK10940" s="9"/>
    </row>
    <row r="10941" spans="32:37" x14ac:dyDescent="0.3">
      <c r="AF10941" s="8"/>
      <c r="AG10941" s="8"/>
      <c r="AH10941" s="9"/>
      <c r="AI10941" s="8"/>
      <c r="AJ10941" s="8"/>
      <c r="AK10941" s="9"/>
    </row>
    <row r="10942" spans="32:37" x14ac:dyDescent="0.3">
      <c r="AF10942" s="8"/>
      <c r="AG10942" s="8"/>
      <c r="AH10942" s="9"/>
      <c r="AI10942" s="8"/>
      <c r="AJ10942" s="8"/>
      <c r="AK10942" s="9"/>
    </row>
    <row r="10943" spans="32:37" x14ac:dyDescent="0.3">
      <c r="AF10943" s="8"/>
      <c r="AG10943" s="8"/>
      <c r="AH10943" s="9"/>
      <c r="AI10943" s="8"/>
      <c r="AJ10943" s="8"/>
      <c r="AK10943" s="9"/>
    </row>
    <row r="10944" spans="32:37" x14ac:dyDescent="0.3">
      <c r="AF10944" s="8"/>
      <c r="AG10944" s="8"/>
      <c r="AH10944" s="9"/>
      <c r="AI10944" s="8"/>
      <c r="AJ10944" s="8"/>
      <c r="AK10944" s="9"/>
    </row>
    <row r="10945" spans="32:37" x14ac:dyDescent="0.3">
      <c r="AF10945" s="8"/>
      <c r="AG10945" s="8"/>
      <c r="AH10945" s="9"/>
      <c r="AI10945" s="8"/>
      <c r="AJ10945" s="8"/>
      <c r="AK10945" s="9"/>
    </row>
    <row r="10946" spans="32:37" x14ac:dyDescent="0.3">
      <c r="AF10946" s="8"/>
      <c r="AG10946" s="8"/>
      <c r="AH10946" s="9"/>
      <c r="AI10946" s="8"/>
      <c r="AJ10946" s="8"/>
      <c r="AK10946" s="9"/>
    </row>
    <row r="10947" spans="32:37" x14ac:dyDescent="0.3">
      <c r="AF10947" s="8"/>
      <c r="AG10947" s="8"/>
      <c r="AH10947" s="9"/>
      <c r="AI10947" s="8"/>
      <c r="AJ10947" s="8"/>
      <c r="AK10947" s="9"/>
    </row>
    <row r="10948" spans="32:37" x14ac:dyDescent="0.3">
      <c r="AF10948" s="8"/>
      <c r="AG10948" s="8"/>
      <c r="AH10948" s="9"/>
      <c r="AI10948" s="8"/>
      <c r="AJ10948" s="8"/>
      <c r="AK10948" s="9"/>
    </row>
    <row r="10949" spans="32:37" x14ac:dyDescent="0.3">
      <c r="AF10949" s="8"/>
      <c r="AG10949" s="8"/>
      <c r="AH10949" s="9"/>
      <c r="AI10949" s="8"/>
      <c r="AJ10949" s="8"/>
      <c r="AK10949" s="9"/>
    </row>
    <row r="10950" spans="32:37" x14ac:dyDescent="0.3">
      <c r="AF10950" s="8"/>
      <c r="AG10950" s="8"/>
      <c r="AH10950" s="9"/>
      <c r="AI10950" s="8"/>
      <c r="AJ10950" s="8"/>
      <c r="AK10950" s="9"/>
    </row>
    <row r="10951" spans="32:37" x14ac:dyDescent="0.3">
      <c r="AF10951" s="8"/>
      <c r="AG10951" s="8"/>
      <c r="AH10951" s="9"/>
      <c r="AI10951" s="8"/>
      <c r="AJ10951" s="8"/>
      <c r="AK10951" s="9"/>
    </row>
    <row r="10952" spans="32:37" x14ac:dyDescent="0.3">
      <c r="AF10952" s="8"/>
      <c r="AG10952" s="8"/>
      <c r="AH10952" s="9"/>
      <c r="AI10952" s="8"/>
      <c r="AJ10952" s="8"/>
      <c r="AK10952" s="9"/>
    </row>
    <row r="10953" spans="32:37" x14ac:dyDescent="0.3">
      <c r="AF10953" s="8"/>
      <c r="AG10953" s="8"/>
      <c r="AH10953" s="9"/>
      <c r="AI10953" s="8"/>
      <c r="AJ10953" s="8"/>
      <c r="AK10953" s="9"/>
    </row>
    <row r="10954" spans="32:37" x14ac:dyDescent="0.3">
      <c r="AF10954" s="8"/>
      <c r="AG10954" s="8"/>
      <c r="AH10954" s="9"/>
      <c r="AI10954" s="8"/>
      <c r="AJ10954" s="8"/>
      <c r="AK10954" s="9"/>
    </row>
    <row r="10955" spans="32:37" x14ac:dyDescent="0.3">
      <c r="AF10955" s="8"/>
      <c r="AG10955" s="8"/>
      <c r="AH10955" s="9"/>
      <c r="AI10955" s="8"/>
      <c r="AJ10955" s="8"/>
      <c r="AK10955" s="9"/>
    </row>
    <row r="10956" spans="32:37" x14ac:dyDescent="0.3">
      <c r="AF10956" s="8"/>
      <c r="AG10956" s="8"/>
      <c r="AH10956" s="9"/>
      <c r="AI10956" s="8"/>
      <c r="AJ10956" s="8"/>
      <c r="AK10956" s="9"/>
    </row>
    <row r="10957" spans="32:37" x14ac:dyDescent="0.3">
      <c r="AF10957" s="8"/>
      <c r="AG10957" s="8"/>
      <c r="AH10957" s="9"/>
      <c r="AI10957" s="8"/>
      <c r="AJ10957" s="8"/>
      <c r="AK10957" s="9"/>
    </row>
    <row r="10958" spans="32:37" x14ac:dyDescent="0.3">
      <c r="AF10958" s="8"/>
      <c r="AG10958" s="8"/>
      <c r="AH10958" s="9"/>
      <c r="AI10958" s="8"/>
      <c r="AJ10958" s="8"/>
      <c r="AK10958" s="9"/>
    </row>
    <row r="10959" spans="32:37" x14ac:dyDescent="0.3">
      <c r="AF10959" s="8"/>
      <c r="AG10959" s="8"/>
      <c r="AH10959" s="9"/>
      <c r="AI10959" s="8"/>
      <c r="AJ10959" s="8"/>
      <c r="AK10959" s="9"/>
    </row>
    <row r="10960" spans="32:37" x14ac:dyDescent="0.3">
      <c r="AF10960" s="8"/>
      <c r="AG10960" s="8"/>
      <c r="AH10960" s="9"/>
      <c r="AI10960" s="8"/>
      <c r="AJ10960" s="8"/>
      <c r="AK10960" s="9"/>
    </row>
    <row r="10961" spans="32:37" x14ac:dyDescent="0.3">
      <c r="AF10961" s="8"/>
      <c r="AG10961" s="8"/>
      <c r="AH10961" s="9"/>
      <c r="AI10961" s="8"/>
      <c r="AJ10961" s="8"/>
      <c r="AK10961" s="9"/>
    </row>
    <row r="10962" spans="32:37" x14ac:dyDescent="0.3">
      <c r="AF10962" s="8"/>
      <c r="AG10962" s="8"/>
      <c r="AH10962" s="9"/>
      <c r="AI10962" s="8"/>
      <c r="AJ10962" s="8"/>
      <c r="AK10962" s="9"/>
    </row>
    <row r="10963" spans="32:37" x14ac:dyDescent="0.3">
      <c r="AF10963" s="8"/>
      <c r="AG10963" s="8"/>
      <c r="AH10963" s="9"/>
      <c r="AI10963" s="8"/>
      <c r="AJ10963" s="8"/>
      <c r="AK10963" s="9"/>
    </row>
    <row r="10964" spans="32:37" x14ac:dyDescent="0.3">
      <c r="AF10964" s="8"/>
      <c r="AG10964" s="8"/>
      <c r="AH10964" s="9"/>
      <c r="AI10964" s="8"/>
      <c r="AJ10964" s="8"/>
      <c r="AK10964" s="9"/>
    </row>
    <row r="10965" spans="32:37" x14ac:dyDescent="0.3">
      <c r="AF10965" s="8"/>
      <c r="AG10965" s="8"/>
      <c r="AH10965" s="9"/>
      <c r="AI10965" s="8"/>
      <c r="AJ10965" s="8"/>
      <c r="AK10965" s="9"/>
    </row>
    <row r="10966" spans="32:37" x14ac:dyDescent="0.3">
      <c r="AF10966" s="8"/>
      <c r="AG10966" s="8"/>
      <c r="AH10966" s="9"/>
      <c r="AI10966" s="8"/>
      <c r="AJ10966" s="8"/>
      <c r="AK10966" s="9"/>
    </row>
    <row r="10967" spans="32:37" x14ac:dyDescent="0.3">
      <c r="AF10967" s="8"/>
      <c r="AG10967" s="8"/>
      <c r="AH10967" s="9"/>
      <c r="AI10967" s="8"/>
      <c r="AJ10967" s="8"/>
      <c r="AK10967" s="9"/>
    </row>
    <row r="10968" spans="32:37" x14ac:dyDescent="0.3">
      <c r="AF10968" s="8"/>
      <c r="AG10968" s="8"/>
      <c r="AH10968" s="9"/>
      <c r="AI10968" s="8"/>
      <c r="AJ10968" s="8"/>
      <c r="AK10968" s="9"/>
    </row>
    <row r="10969" spans="32:37" x14ac:dyDescent="0.3">
      <c r="AF10969" s="8"/>
      <c r="AG10969" s="8"/>
      <c r="AH10969" s="9"/>
      <c r="AI10969" s="8"/>
      <c r="AJ10969" s="8"/>
      <c r="AK10969" s="9"/>
    </row>
    <row r="10970" spans="32:37" x14ac:dyDescent="0.3">
      <c r="AF10970" s="8"/>
      <c r="AG10970" s="8"/>
      <c r="AH10970" s="9"/>
      <c r="AI10970" s="8"/>
      <c r="AJ10970" s="8"/>
      <c r="AK10970" s="9"/>
    </row>
    <row r="10971" spans="32:37" x14ac:dyDescent="0.3">
      <c r="AF10971" s="8"/>
      <c r="AG10971" s="8"/>
      <c r="AH10971" s="9"/>
      <c r="AI10971" s="8"/>
      <c r="AJ10971" s="8"/>
      <c r="AK10971" s="9"/>
    </row>
    <row r="10972" spans="32:37" x14ac:dyDescent="0.3">
      <c r="AF10972" s="8"/>
      <c r="AG10972" s="8"/>
      <c r="AH10972" s="9"/>
      <c r="AI10972" s="8"/>
      <c r="AJ10972" s="8"/>
      <c r="AK10972" s="9"/>
    </row>
    <row r="10973" spans="32:37" x14ac:dyDescent="0.3">
      <c r="AF10973" s="8"/>
      <c r="AG10973" s="8"/>
      <c r="AH10973" s="9"/>
      <c r="AI10973" s="8"/>
      <c r="AJ10973" s="8"/>
      <c r="AK10973" s="9"/>
    </row>
    <row r="10974" spans="32:37" x14ac:dyDescent="0.3">
      <c r="AF10974" s="8"/>
      <c r="AG10974" s="8"/>
      <c r="AH10974" s="9"/>
      <c r="AI10974" s="8"/>
      <c r="AJ10974" s="8"/>
      <c r="AK10974" s="9"/>
    </row>
    <row r="10975" spans="32:37" x14ac:dyDescent="0.3">
      <c r="AF10975" s="8"/>
      <c r="AG10975" s="8"/>
      <c r="AH10975" s="9"/>
      <c r="AI10975" s="8"/>
      <c r="AJ10975" s="8"/>
      <c r="AK10975" s="9"/>
    </row>
    <row r="10976" spans="32:37" x14ac:dyDescent="0.3">
      <c r="AF10976" s="8"/>
      <c r="AG10976" s="8"/>
      <c r="AH10976" s="9"/>
      <c r="AI10976" s="8"/>
      <c r="AJ10976" s="8"/>
      <c r="AK10976" s="9"/>
    </row>
    <row r="10977" spans="32:37" x14ac:dyDescent="0.3">
      <c r="AF10977" s="8"/>
      <c r="AG10977" s="8"/>
      <c r="AH10977" s="9"/>
      <c r="AI10977" s="8"/>
      <c r="AJ10977" s="8"/>
      <c r="AK10977" s="9"/>
    </row>
    <row r="10978" spans="32:37" x14ac:dyDescent="0.3">
      <c r="AF10978" s="8"/>
      <c r="AG10978" s="8"/>
      <c r="AH10978" s="9"/>
      <c r="AI10978" s="8"/>
      <c r="AJ10978" s="8"/>
      <c r="AK10978" s="9"/>
    </row>
    <row r="10979" spans="32:37" x14ac:dyDescent="0.3">
      <c r="AF10979" s="8"/>
      <c r="AG10979" s="8"/>
      <c r="AH10979" s="9"/>
      <c r="AI10979" s="8"/>
      <c r="AJ10979" s="8"/>
      <c r="AK10979" s="9"/>
    </row>
    <row r="10980" spans="32:37" x14ac:dyDescent="0.3">
      <c r="AF10980" s="8"/>
      <c r="AG10980" s="8"/>
      <c r="AH10980" s="9"/>
      <c r="AI10980" s="8"/>
      <c r="AJ10980" s="8"/>
      <c r="AK10980" s="9"/>
    </row>
    <row r="10981" spans="32:37" x14ac:dyDescent="0.3">
      <c r="AF10981" s="8"/>
      <c r="AG10981" s="8"/>
      <c r="AH10981" s="9"/>
      <c r="AI10981" s="8"/>
      <c r="AJ10981" s="8"/>
      <c r="AK10981" s="9"/>
    </row>
    <row r="10982" spans="32:37" x14ac:dyDescent="0.3">
      <c r="AF10982" s="8"/>
      <c r="AG10982" s="8"/>
      <c r="AH10982" s="9"/>
      <c r="AI10982" s="8"/>
      <c r="AJ10982" s="8"/>
      <c r="AK10982" s="9"/>
    </row>
    <row r="10983" spans="32:37" x14ac:dyDescent="0.3">
      <c r="AF10983" s="8"/>
      <c r="AG10983" s="8"/>
      <c r="AH10983" s="9"/>
      <c r="AI10983" s="8"/>
      <c r="AJ10983" s="8"/>
      <c r="AK10983" s="9"/>
    </row>
    <row r="10984" spans="32:37" x14ac:dyDescent="0.3">
      <c r="AF10984" s="8"/>
      <c r="AG10984" s="8"/>
      <c r="AH10984" s="9"/>
      <c r="AI10984" s="8"/>
      <c r="AJ10984" s="8"/>
      <c r="AK10984" s="9"/>
    </row>
    <row r="10985" spans="32:37" x14ac:dyDescent="0.3">
      <c r="AF10985" s="8"/>
      <c r="AG10985" s="8"/>
      <c r="AH10985" s="9"/>
      <c r="AI10985" s="8"/>
      <c r="AJ10985" s="8"/>
      <c r="AK10985" s="9"/>
    </row>
    <row r="10986" spans="32:37" x14ac:dyDescent="0.3">
      <c r="AF10986" s="8"/>
      <c r="AG10986" s="8"/>
      <c r="AH10986" s="9"/>
      <c r="AI10986" s="8"/>
      <c r="AJ10986" s="8"/>
      <c r="AK10986" s="9"/>
    </row>
    <row r="10987" spans="32:37" x14ac:dyDescent="0.3">
      <c r="AF10987" s="8"/>
      <c r="AG10987" s="8"/>
      <c r="AH10987" s="9"/>
      <c r="AI10987" s="8"/>
      <c r="AJ10987" s="8"/>
      <c r="AK10987" s="9"/>
    </row>
    <row r="10988" spans="32:37" x14ac:dyDescent="0.3">
      <c r="AF10988" s="8"/>
      <c r="AG10988" s="8"/>
      <c r="AH10988" s="9"/>
      <c r="AI10988" s="8"/>
      <c r="AJ10988" s="8"/>
      <c r="AK10988" s="9"/>
    </row>
    <row r="10989" spans="32:37" x14ac:dyDescent="0.3">
      <c r="AF10989" s="8"/>
      <c r="AG10989" s="8"/>
      <c r="AH10989" s="9"/>
      <c r="AI10989" s="8"/>
      <c r="AJ10989" s="8"/>
      <c r="AK10989" s="9"/>
    </row>
    <row r="10990" spans="32:37" x14ac:dyDescent="0.3">
      <c r="AF10990" s="8"/>
      <c r="AG10990" s="8"/>
      <c r="AH10990" s="9"/>
      <c r="AI10990" s="8"/>
      <c r="AJ10990" s="8"/>
      <c r="AK10990" s="9"/>
    </row>
    <row r="10991" spans="32:37" x14ac:dyDescent="0.3">
      <c r="AF10991" s="8"/>
      <c r="AG10991" s="8"/>
      <c r="AH10991" s="9"/>
      <c r="AI10991" s="8"/>
      <c r="AJ10991" s="8"/>
      <c r="AK10991" s="9"/>
    </row>
    <row r="10992" spans="32:37" x14ac:dyDescent="0.3">
      <c r="AF10992" s="8"/>
      <c r="AG10992" s="8"/>
      <c r="AH10992" s="9"/>
      <c r="AI10992" s="8"/>
      <c r="AJ10992" s="8"/>
      <c r="AK10992" s="9"/>
    </row>
    <row r="10993" spans="32:37" x14ac:dyDescent="0.3">
      <c r="AF10993" s="8"/>
      <c r="AG10993" s="8"/>
      <c r="AH10993" s="9"/>
      <c r="AI10993" s="8"/>
      <c r="AJ10993" s="8"/>
      <c r="AK10993" s="9"/>
    </row>
    <row r="10994" spans="32:37" x14ac:dyDescent="0.3">
      <c r="AF10994" s="8"/>
      <c r="AG10994" s="8"/>
      <c r="AH10994" s="9"/>
      <c r="AI10994" s="8"/>
      <c r="AJ10994" s="8"/>
      <c r="AK10994" s="9"/>
    </row>
    <row r="10995" spans="32:37" x14ac:dyDescent="0.3">
      <c r="AF10995" s="8"/>
      <c r="AG10995" s="8"/>
      <c r="AH10995" s="9"/>
      <c r="AI10995" s="8"/>
      <c r="AJ10995" s="8"/>
      <c r="AK10995" s="9"/>
    </row>
    <row r="10996" spans="32:37" x14ac:dyDescent="0.3">
      <c r="AF10996" s="8"/>
      <c r="AG10996" s="8"/>
      <c r="AH10996" s="9"/>
      <c r="AI10996" s="8"/>
      <c r="AJ10996" s="8"/>
      <c r="AK10996" s="9"/>
    </row>
    <row r="10997" spans="32:37" x14ac:dyDescent="0.3">
      <c r="AF10997" s="8"/>
      <c r="AG10997" s="8"/>
      <c r="AH10997" s="9"/>
      <c r="AI10997" s="8"/>
      <c r="AJ10997" s="8"/>
      <c r="AK10997" s="9"/>
    </row>
    <row r="10998" spans="32:37" x14ac:dyDescent="0.3">
      <c r="AF10998" s="8"/>
      <c r="AG10998" s="8"/>
      <c r="AH10998" s="9"/>
      <c r="AI10998" s="8"/>
      <c r="AJ10998" s="8"/>
      <c r="AK10998" s="9"/>
    </row>
    <row r="10999" spans="32:37" x14ac:dyDescent="0.3">
      <c r="AF10999" s="8"/>
      <c r="AG10999" s="8"/>
      <c r="AH10999" s="9"/>
      <c r="AI10999" s="8"/>
      <c r="AJ10999" s="8"/>
      <c r="AK10999" s="9"/>
    </row>
    <row r="11000" spans="32:37" x14ac:dyDescent="0.3">
      <c r="AF11000" s="8"/>
      <c r="AG11000" s="8"/>
      <c r="AH11000" s="9"/>
      <c r="AI11000" s="8"/>
      <c r="AJ11000" s="8"/>
      <c r="AK11000" s="9"/>
    </row>
    <row r="11001" spans="32:37" x14ac:dyDescent="0.3">
      <c r="AF11001" s="8"/>
      <c r="AG11001" s="8"/>
      <c r="AH11001" s="9"/>
      <c r="AI11001" s="8"/>
      <c r="AJ11001" s="8"/>
      <c r="AK11001" s="9"/>
    </row>
    <row r="11002" spans="32:37" x14ac:dyDescent="0.3">
      <c r="AF11002" s="8"/>
      <c r="AG11002" s="8"/>
      <c r="AH11002" s="9"/>
      <c r="AI11002" s="8"/>
      <c r="AJ11002" s="8"/>
      <c r="AK11002" s="9"/>
    </row>
    <row r="11003" spans="32:37" x14ac:dyDescent="0.3">
      <c r="AF11003" s="8"/>
      <c r="AG11003" s="8"/>
      <c r="AH11003" s="9"/>
      <c r="AI11003" s="8"/>
      <c r="AJ11003" s="8"/>
      <c r="AK11003" s="9"/>
    </row>
    <row r="11004" spans="32:37" x14ac:dyDescent="0.3">
      <c r="AF11004" s="8"/>
      <c r="AG11004" s="8"/>
      <c r="AH11004" s="9"/>
      <c r="AI11004" s="8"/>
      <c r="AJ11004" s="8"/>
      <c r="AK11004" s="9"/>
    </row>
    <row r="11005" spans="32:37" x14ac:dyDescent="0.3">
      <c r="AF11005" s="8"/>
      <c r="AG11005" s="8"/>
      <c r="AH11005" s="9"/>
      <c r="AI11005" s="8"/>
      <c r="AJ11005" s="8"/>
      <c r="AK11005" s="9"/>
    </row>
    <row r="11006" spans="32:37" x14ac:dyDescent="0.3">
      <c r="AF11006" s="8"/>
      <c r="AG11006" s="8"/>
      <c r="AH11006" s="9"/>
      <c r="AI11006" s="8"/>
      <c r="AJ11006" s="8"/>
      <c r="AK11006" s="9"/>
    </row>
    <row r="11007" spans="32:37" x14ac:dyDescent="0.3">
      <c r="AF11007" s="8"/>
      <c r="AG11007" s="8"/>
      <c r="AH11007" s="9"/>
      <c r="AI11007" s="8"/>
      <c r="AJ11007" s="8"/>
      <c r="AK11007" s="9"/>
    </row>
    <row r="11008" spans="32:37" x14ac:dyDescent="0.3">
      <c r="AF11008" s="8"/>
      <c r="AG11008" s="8"/>
      <c r="AH11008" s="9"/>
      <c r="AI11008" s="8"/>
      <c r="AJ11008" s="8"/>
      <c r="AK11008" s="9"/>
    </row>
    <row r="11009" spans="32:37" x14ac:dyDescent="0.3">
      <c r="AF11009" s="8"/>
      <c r="AG11009" s="8"/>
      <c r="AH11009" s="9"/>
      <c r="AI11009" s="8"/>
      <c r="AJ11009" s="8"/>
      <c r="AK11009" s="9"/>
    </row>
    <row r="11010" spans="32:37" x14ac:dyDescent="0.3">
      <c r="AF11010" s="8"/>
      <c r="AG11010" s="8"/>
      <c r="AH11010" s="9"/>
      <c r="AI11010" s="8"/>
      <c r="AJ11010" s="8"/>
      <c r="AK11010" s="9"/>
    </row>
    <row r="11011" spans="32:37" x14ac:dyDescent="0.3">
      <c r="AF11011" s="8"/>
      <c r="AG11011" s="8"/>
      <c r="AH11011" s="9"/>
      <c r="AI11011" s="8"/>
      <c r="AJ11011" s="8"/>
      <c r="AK11011" s="9"/>
    </row>
    <row r="11012" spans="32:37" x14ac:dyDescent="0.3">
      <c r="AF11012" s="8"/>
      <c r="AG11012" s="8"/>
      <c r="AH11012" s="9"/>
      <c r="AI11012" s="8"/>
      <c r="AJ11012" s="8"/>
      <c r="AK11012" s="9"/>
    </row>
    <row r="11013" spans="32:37" x14ac:dyDescent="0.3">
      <c r="AF11013" s="8"/>
      <c r="AG11013" s="8"/>
      <c r="AH11013" s="9"/>
      <c r="AI11013" s="8"/>
      <c r="AJ11013" s="8"/>
      <c r="AK11013" s="9"/>
    </row>
    <row r="11014" spans="32:37" x14ac:dyDescent="0.3">
      <c r="AF11014" s="8"/>
      <c r="AG11014" s="8"/>
      <c r="AH11014" s="9"/>
      <c r="AI11014" s="8"/>
      <c r="AJ11014" s="8"/>
      <c r="AK11014" s="9"/>
    </row>
    <row r="11015" spans="32:37" x14ac:dyDescent="0.3">
      <c r="AF11015" s="8"/>
      <c r="AG11015" s="8"/>
      <c r="AH11015" s="9"/>
      <c r="AI11015" s="8"/>
      <c r="AJ11015" s="8"/>
      <c r="AK11015" s="9"/>
    </row>
    <row r="11016" spans="32:37" x14ac:dyDescent="0.3">
      <c r="AF11016" s="8"/>
      <c r="AG11016" s="8"/>
      <c r="AH11016" s="9"/>
      <c r="AI11016" s="8"/>
      <c r="AJ11016" s="8"/>
      <c r="AK11016" s="9"/>
    </row>
    <row r="11017" spans="32:37" x14ac:dyDescent="0.3">
      <c r="AF11017" s="8"/>
      <c r="AG11017" s="8"/>
      <c r="AH11017" s="9"/>
      <c r="AI11017" s="8"/>
      <c r="AJ11017" s="8"/>
      <c r="AK11017" s="9"/>
    </row>
    <row r="11018" spans="32:37" x14ac:dyDescent="0.3">
      <c r="AF11018" s="8"/>
      <c r="AG11018" s="8"/>
      <c r="AH11018" s="9"/>
      <c r="AI11018" s="8"/>
      <c r="AJ11018" s="8"/>
      <c r="AK11018" s="9"/>
    </row>
    <row r="11019" spans="32:37" x14ac:dyDescent="0.3">
      <c r="AF11019" s="8"/>
      <c r="AG11019" s="8"/>
      <c r="AH11019" s="9"/>
      <c r="AI11019" s="8"/>
      <c r="AJ11019" s="8"/>
      <c r="AK11019" s="9"/>
    </row>
    <row r="11020" spans="32:37" x14ac:dyDescent="0.3">
      <c r="AF11020" s="8"/>
      <c r="AG11020" s="8"/>
      <c r="AH11020" s="9"/>
      <c r="AI11020" s="8"/>
      <c r="AJ11020" s="8"/>
      <c r="AK11020" s="9"/>
    </row>
    <row r="11021" spans="32:37" x14ac:dyDescent="0.3">
      <c r="AF11021" s="8"/>
      <c r="AG11021" s="8"/>
      <c r="AH11021" s="9"/>
      <c r="AI11021" s="8"/>
      <c r="AJ11021" s="8"/>
      <c r="AK11021" s="9"/>
    </row>
    <row r="11022" spans="32:37" x14ac:dyDescent="0.3">
      <c r="AF11022" s="8"/>
      <c r="AG11022" s="8"/>
      <c r="AH11022" s="9"/>
      <c r="AI11022" s="8"/>
      <c r="AJ11022" s="8"/>
      <c r="AK11022" s="9"/>
    </row>
    <row r="11023" spans="32:37" x14ac:dyDescent="0.3">
      <c r="AF11023" s="8"/>
      <c r="AG11023" s="8"/>
      <c r="AH11023" s="9"/>
      <c r="AI11023" s="8"/>
      <c r="AJ11023" s="8"/>
      <c r="AK11023" s="9"/>
    </row>
    <row r="11024" spans="32:37" x14ac:dyDescent="0.3">
      <c r="AF11024" s="8"/>
      <c r="AG11024" s="8"/>
      <c r="AH11024" s="9"/>
      <c r="AI11024" s="8"/>
      <c r="AJ11024" s="8"/>
      <c r="AK11024" s="9"/>
    </row>
    <row r="11025" spans="32:37" x14ac:dyDescent="0.3">
      <c r="AF11025" s="8"/>
      <c r="AG11025" s="8"/>
      <c r="AH11025" s="9"/>
      <c r="AI11025" s="8"/>
      <c r="AJ11025" s="8"/>
      <c r="AK11025" s="9"/>
    </row>
    <row r="11026" spans="32:37" x14ac:dyDescent="0.3">
      <c r="AF11026" s="8"/>
      <c r="AG11026" s="8"/>
      <c r="AH11026" s="9"/>
      <c r="AI11026" s="8"/>
      <c r="AJ11026" s="8"/>
      <c r="AK11026" s="9"/>
    </row>
    <row r="11027" spans="32:37" x14ac:dyDescent="0.3">
      <c r="AF11027" s="8"/>
      <c r="AG11027" s="8"/>
      <c r="AH11027" s="9"/>
      <c r="AI11027" s="8"/>
      <c r="AJ11027" s="8"/>
      <c r="AK11027" s="9"/>
    </row>
    <row r="11028" spans="32:37" x14ac:dyDescent="0.3">
      <c r="AF11028" s="8"/>
      <c r="AG11028" s="8"/>
      <c r="AH11028" s="9"/>
      <c r="AI11028" s="8"/>
      <c r="AJ11028" s="8"/>
      <c r="AK11028" s="9"/>
    </row>
    <row r="11029" spans="32:37" x14ac:dyDescent="0.3">
      <c r="AF11029" s="8"/>
      <c r="AG11029" s="8"/>
      <c r="AH11029" s="9"/>
      <c r="AI11029" s="8"/>
      <c r="AJ11029" s="8"/>
      <c r="AK11029" s="9"/>
    </row>
    <row r="11030" spans="32:37" x14ac:dyDescent="0.3">
      <c r="AF11030" s="8"/>
      <c r="AG11030" s="8"/>
      <c r="AH11030" s="9"/>
      <c r="AI11030" s="8"/>
      <c r="AJ11030" s="8"/>
      <c r="AK11030" s="9"/>
    </row>
    <row r="11031" spans="32:37" x14ac:dyDescent="0.3">
      <c r="AF11031" s="8"/>
      <c r="AG11031" s="8"/>
      <c r="AH11031" s="9"/>
      <c r="AI11031" s="8"/>
      <c r="AJ11031" s="8"/>
      <c r="AK11031" s="9"/>
    </row>
    <row r="11032" spans="32:37" x14ac:dyDescent="0.3">
      <c r="AF11032" s="8"/>
      <c r="AG11032" s="8"/>
      <c r="AH11032" s="9"/>
      <c r="AI11032" s="8"/>
      <c r="AJ11032" s="8"/>
      <c r="AK11032" s="9"/>
    </row>
    <row r="11033" spans="32:37" x14ac:dyDescent="0.3">
      <c r="AF11033" s="8"/>
      <c r="AG11033" s="8"/>
      <c r="AH11033" s="9"/>
      <c r="AI11033" s="8"/>
      <c r="AJ11033" s="8"/>
      <c r="AK11033" s="9"/>
    </row>
    <row r="11034" spans="32:37" x14ac:dyDescent="0.3">
      <c r="AF11034" s="8"/>
      <c r="AG11034" s="8"/>
      <c r="AH11034" s="9"/>
      <c r="AI11034" s="8"/>
      <c r="AJ11034" s="8"/>
      <c r="AK11034" s="9"/>
    </row>
    <row r="11035" spans="32:37" x14ac:dyDescent="0.3">
      <c r="AF11035" s="8"/>
      <c r="AG11035" s="8"/>
      <c r="AH11035" s="9"/>
      <c r="AI11035" s="8"/>
      <c r="AJ11035" s="8"/>
      <c r="AK11035" s="9"/>
    </row>
    <row r="11036" spans="32:37" x14ac:dyDescent="0.3">
      <c r="AF11036" s="8"/>
      <c r="AG11036" s="8"/>
      <c r="AH11036" s="9"/>
      <c r="AI11036" s="8"/>
      <c r="AJ11036" s="8"/>
      <c r="AK11036" s="9"/>
    </row>
    <row r="11037" spans="32:37" x14ac:dyDescent="0.3">
      <c r="AF11037" s="8"/>
      <c r="AG11037" s="8"/>
      <c r="AH11037" s="9"/>
      <c r="AI11037" s="8"/>
      <c r="AJ11037" s="8"/>
      <c r="AK11037" s="9"/>
    </row>
    <row r="11038" spans="32:37" x14ac:dyDescent="0.3">
      <c r="AF11038" s="8"/>
      <c r="AG11038" s="8"/>
      <c r="AH11038" s="9"/>
      <c r="AI11038" s="8"/>
      <c r="AJ11038" s="8"/>
      <c r="AK11038" s="9"/>
    </row>
    <row r="11039" spans="32:37" x14ac:dyDescent="0.3">
      <c r="AF11039" s="8"/>
      <c r="AG11039" s="8"/>
      <c r="AH11039" s="9"/>
      <c r="AI11039" s="8"/>
      <c r="AJ11039" s="8"/>
      <c r="AK11039" s="9"/>
    </row>
    <row r="11040" spans="32:37" x14ac:dyDescent="0.3">
      <c r="AF11040" s="8"/>
      <c r="AG11040" s="8"/>
      <c r="AH11040" s="9"/>
      <c r="AI11040" s="8"/>
      <c r="AJ11040" s="8"/>
      <c r="AK11040" s="9"/>
    </row>
    <row r="11041" spans="32:37" x14ac:dyDescent="0.3">
      <c r="AF11041" s="8"/>
      <c r="AG11041" s="8"/>
      <c r="AH11041" s="9"/>
      <c r="AI11041" s="8"/>
      <c r="AJ11041" s="8"/>
      <c r="AK11041" s="9"/>
    </row>
    <row r="11042" spans="32:37" x14ac:dyDescent="0.3">
      <c r="AF11042" s="8"/>
      <c r="AG11042" s="8"/>
      <c r="AH11042" s="9"/>
      <c r="AI11042" s="8"/>
      <c r="AJ11042" s="8"/>
      <c r="AK11042" s="9"/>
    </row>
    <row r="11043" spans="32:37" x14ac:dyDescent="0.3">
      <c r="AF11043" s="8"/>
      <c r="AG11043" s="8"/>
      <c r="AH11043" s="9"/>
      <c r="AI11043" s="8"/>
      <c r="AJ11043" s="8"/>
      <c r="AK11043" s="9"/>
    </row>
    <row r="11044" spans="32:37" x14ac:dyDescent="0.3">
      <c r="AF11044" s="8"/>
      <c r="AG11044" s="8"/>
      <c r="AH11044" s="9"/>
      <c r="AI11044" s="8"/>
      <c r="AJ11044" s="8"/>
      <c r="AK11044" s="9"/>
    </row>
    <row r="11045" spans="32:37" x14ac:dyDescent="0.3">
      <c r="AF11045" s="8"/>
      <c r="AG11045" s="8"/>
      <c r="AH11045" s="9"/>
      <c r="AI11045" s="8"/>
      <c r="AJ11045" s="8"/>
      <c r="AK11045" s="9"/>
    </row>
    <row r="11046" spans="32:37" x14ac:dyDescent="0.3">
      <c r="AF11046" s="8"/>
      <c r="AG11046" s="8"/>
      <c r="AH11046" s="9"/>
      <c r="AI11046" s="8"/>
      <c r="AJ11046" s="8"/>
      <c r="AK11046" s="9"/>
    </row>
    <row r="11047" spans="32:37" x14ac:dyDescent="0.3">
      <c r="AF11047" s="8"/>
      <c r="AG11047" s="8"/>
      <c r="AH11047" s="9"/>
      <c r="AI11047" s="8"/>
      <c r="AJ11047" s="8"/>
      <c r="AK11047" s="9"/>
    </row>
    <row r="11048" spans="32:37" x14ac:dyDescent="0.3">
      <c r="AF11048" s="8"/>
      <c r="AG11048" s="8"/>
      <c r="AH11048" s="9"/>
      <c r="AI11048" s="8"/>
      <c r="AJ11048" s="8"/>
      <c r="AK11048" s="9"/>
    </row>
    <row r="11049" spans="32:37" x14ac:dyDescent="0.3">
      <c r="AF11049" s="8"/>
      <c r="AG11049" s="8"/>
      <c r="AH11049" s="9"/>
      <c r="AI11049" s="8"/>
      <c r="AJ11049" s="8"/>
      <c r="AK11049" s="9"/>
    </row>
    <row r="11050" spans="32:37" x14ac:dyDescent="0.3">
      <c r="AF11050" s="8"/>
      <c r="AG11050" s="8"/>
      <c r="AH11050" s="9"/>
      <c r="AI11050" s="8"/>
      <c r="AJ11050" s="8"/>
      <c r="AK11050" s="9"/>
    </row>
    <row r="11051" spans="32:37" x14ac:dyDescent="0.3">
      <c r="AF11051" s="8"/>
      <c r="AG11051" s="8"/>
      <c r="AH11051" s="9"/>
      <c r="AI11051" s="8"/>
      <c r="AJ11051" s="8"/>
      <c r="AK11051" s="9"/>
    </row>
    <row r="11052" spans="32:37" x14ac:dyDescent="0.3">
      <c r="AF11052" s="8"/>
      <c r="AG11052" s="8"/>
      <c r="AH11052" s="9"/>
      <c r="AI11052" s="8"/>
      <c r="AJ11052" s="8"/>
      <c r="AK11052" s="9"/>
    </row>
    <row r="11053" spans="32:37" x14ac:dyDescent="0.3">
      <c r="AF11053" s="8"/>
      <c r="AG11053" s="8"/>
      <c r="AH11053" s="9"/>
      <c r="AI11053" s="8"/>
      <c r="AJ11053" s="8"/>
      <c r="AK11053" s="9"/>
    </row>
    <row r="11054" spans="32:37" x14ac:dyDescent="0.3">
      <c r="AF11054" s="8"/>
      <c r="AG11054" s="8"/>
      <c r="AH11054" s="9"/>
      <c r="AI11054" s="8"/>
      <c r="AJ11054" s="8"/>
      <c r="AK11054" s="9"/>
    </row>
    <row r="11055" spans="32:37" x14ac:dyDescent="0.3">
      <c r="AF11055" s="8"/>
      <c r="AG11055" s="8"/>
      <c r="AH11055" s="9"/>
      <c r="AI11055" s="8"/>
      <c r="AJ11055" s="8"/>
      <c r="AK11055" s="9"/>
    </row>
    <row r="11056" spans="32:37" x14ac:dyDescent="0.3">
      <c r="AF11056" s="8"/>
      <c r="AG11056" s="8"/>
      <c r="AH11056" s="9"/>
      <c r="AI11056" s="8"/>
      <c r="AJ11056" s="8"/>
      <c r="AK11056" s="9"/>
    </row>
    <row r="11057" spans="32:37" x14ac:dyDescent="0.3">
      <c r="AF11057" s="8"/>
      <c r="AG11057" s="8"/>
      <c r="AH11057" s="9"/>
      <c r="AI11057" s="8"/>
      <c r="AJ11057" s="8"/>
      <c r="AK11057" s="9"/>
    </row>
    <row r="11058" spans="32:37" x14ac:dyDescent="0.3">
      <c r="AF11058" s="8"/>
      <c r="AG11058" s="8"/>
      <c r="AH11058" s="9"/>
      <c r="AI11058" s="8"/>
      <c r="AJ11058" s="8"/>
      <c r="AK11058" s="9"/>
    </row>
    <row r="11059" spans="32:37" x14ac:dyDescent="0.3">
      <c r="AF11059" s="8"/>
      <c r="AG11059" s="8"/>
      <c r="AH11059" s="9"/>
      <c r="AI11059" s="8"/>
      <c r="AJ11059" s="8"/>
      <c r="AK11059" s="9"/>
    </row>
    <row r="11060" spans="32:37" x14ac:dyDescent="0.3">
      <c r="AF11060" s="8"/>
      <c r="AG11060" s="8"/>
      <c r="AH11060" s="9"/>
      <c r="AI11060" s="8"/>
      <c r="AJ11060" s="8"/>
      <c r="AK11060" s="9"/>
    </row>
    <row r="11061" spans="32:37" x14ac:dyDescent="0.3">
      <c r="AF11061" s="8"/>
      <c r="AG11061" s="8"/>
      <c r="AH11061" s="9"/>
      <c r="AI11061" s="8"/>
      <c r="AJ11061" s="8"/>
      <c r="AK11061" s="9"/>
    </row>
    <row r="11062" spans="32:37" x14ac:dyDescent="0.3">
      <c r="AF11062" s="8"/>
      <c r="AG11062" s="8"/>
      <c r="AH11062" s="9"/>
      <c r="AI11062" s="8"/>
      <c r="AJ11062" s="8"/>
      <c r="AK11062" s="9"/>
    </row>
    <row r="11063" spans="32:37" x14ac:dyDescent="0.3">
      <c r="AF11063" s="8"/>
      <c r="AG11063" s="8"/>
      <c r="AH11063" s="9"/>
      <c r="AI11063" s="8"/>
      <c r="AJ11063" s="8"/>
      <c r="AK11063" s="9"/>
    </row>
    <row r="11064" spans="32:37" x14ac:dyDescent="0.3">
      <c r="AF11064" s="8"/>
      <c r="AG11064" s="8"/>
      <c r="AH11064" s="9"/>
      <c r="AI11064" s="8"/>
      <c r="AJ11064" s="8"/>
      <c r="AK11064" s="9"/>
    </row>
    <row r="11065" spans="32:37" x14ac:dyDescent="0.3">
      <c r="AF11065" s="8"/>
      <c r="AG11065" s="8"/>
      <c r="AH11065" s="9"/>
      <c r="AI11065" s="8"/>
      <c r="AJ11065" s="8"/>
      <c r="AK11065" s="9"/>
    </row>
    <row r="11066" spans="32:37" x14ac:dyDescent="0.3">
      <c r="AF11066" s="8"/>
      <c r="AG11066" s="8"/>
      <c r="AH11066" s="9"/>
      <c r="AI11066" s="8"/>
      <c r="AJ11066" s="8"/>
      <c r="AK11066" s="9"/>
    </row>
    <row r="11067" spans="32:37" x14ac:dyDescent="0.3">
      <c r="AF11067" s="8"/>
      <c r="AG11067" s="8"/>
      <c r="AH11067" s="9"/>
      <c r="AI11067" s="8"/>
      <c r="AJ11067" s="8"/>
      <c r="AK11067" s="9"/>
    </row>
    <row r="11068" spans="32:37" x14ac:dyDescent="0.3">
      <c r="AF11068" s="8"/>
      <c r="AG11068" s="8"/>
      <c r="AH11068" s="9"/>
      <c r="AI11068" s="8"/>
      <c r="AJ11068" s="8"/>
      <c r="AK11068" s="9"/>
    </row>
    <row r="11069" spans="32:37" x14ac:dyDescent="0.3">
      <c r="AF11069" s="8"/>
      <c r="AG11069" s="8"/>
      <c r="AH11069" s="9"/>
      <c r="AI11069" s="8"/>
      <c r="AJ11069" s="8"/>
      <c r="AK11069" s="9"/>
    </row>
    <row r="11070" spans="32:37" x14ac:dyDescent="0.3">
      <c r="AF11070" s="8"/>
      <c r="AG11070" s="8"/>
      <c r="AH11070" s="9"/>
      <c r="AI11070" s="8"/>
      <c r="AJ11070" s="8"/>
      <c r="AK11070" s="9"/>
    </row>
    <row r="11071" spans="32:37" x14ac:dyDescent="0.3">
      <c r="AF11071" s="8"/>
      <c r="AG11071" s="8"/>
      <c r="AH11071" s="9"/>
      <c r="AI11071" s="8"/>
      <c r="AJ11071" s="8"/>
      <c r="AK11071" s="9"/>
    </row>
    <row r="11072" spans="32:37" x14ac:dyDescent="0.3">
      <c r="AF11072" s="8"/>
      <c r="AG11072" s="8"/>
      <c r="AH11072" s="9"/>
      <c r="AI11072" s="8"/>
      <c r="AJ11072" s="8"/>
      <c r="AK11072" s="9"/>
    </row>
    <row r="11073" spans="32:37" x14ac:dyDescent="0.3">
      <c r="AF11073" s="8"/>
      <c r="AG11073" s="8"/>
      <c r="AH11073" s="9"/>
      <c r="AI11073" s="8"/>
      <c r="AJ11073" s="8"/>
      <c r="AK11073" s="9"/>
    </row>
    <row r="11074" spans="32:37" x14ac:dyDescent="0.3">
      <c r="AF11074" s="8"/>
      <c r="AG11074" s="8"/>
      <c r="AH11074" s="9"/>
      <c r="AI11074" s="8"/>
      <c r="AJ11074" s="8"/>
      <c r="AK11074" s="9"/>
    </row>
    <row r="11075" spans="32:37" x14ac:dyDescent="0.3">
      <c r="AF11075" s="8"/>
      <c r="AG11075" s="8"/>
      <c r="AH11075" s="9"/>
      <c r="AI11075" s="8"/>
      <c r="AJ11075" s="8"/>
      <c r="AK11075" s="9"/>
    </row>
    <row r="11076" spans="32:37" x14ac:dyDescent="0.3">
      <c r="AF11076" s="8"/>
      <c r="AG11076" s="8"/>
      <c r="AH11076" s="9"/>
      <c r="AI11076" s="8"/>
      <c r="AJ11076" s="8"/>
      <c r="AK11076" s="9"/>
    </row>
    <row r="11077" spans="32:37" x14ac:dyDescent="0.3">
      <c r="AF11077" s="8"/>
      <c r="AG11077" s="8"/>
      <c r="AH11077" s="9"/>
      <c r="AI11077" s="8"/>
      <c r="AJ11077" s="8"/>
      <c r="AK11077" s="9"/>
    </row>
    <row r="11078" spans="32:37" x14ac:dyDescent="0.3">
      <c r="AF11078" s="8"/>
      <c r="AG11078" s="8"/>
      <c r="AH11078" s="9"/>
      <c r="AI11078" s="8"/>
      <c r="AJ11078" s="8"/>
      <c r="AK11078" s="9"/>
    </row>
    <row r="11079" spans="32:37" x14ac:dyDescent="0.3">
      <c r="AF11079" s="8"/>
      <c r="AG11079" s="8"/>
      <c r="AH11079" s="9"/>
      <c r="AI11079" s="8"/>
      <c r="AJ11079" s="8"/>
      <c r="AK11079" s="9"/>
    </row>
    <row r="11080" spans="32:37" x14ac:dyDescent="0.3">
      <c r="AF11080" s="8"/>
      <c r="AG11080" s="8"/>
      <c r="AH11080" s="9"/>
      <c r="AI11080" s="8"/>
      <c r="AJ11080" s="8"/>
      <c r="AK11080" s="9"/>
    </row>
    <row r="11081" spans="32:37" x14ac:dyDescent="0.3">
      <c r="AF11081" s="8"/>
      <c r="AG11081" s="8"/>
      <c r="AH11081" s="9"/>
      <c r="AI11081" s="8"/>
      <c r="AJ11081" s="8"/>
      <c r="AK11081" s="9"/>
    </row>
    <row r="11082" spans="32:37" x14ac:dyDescent="0.3">
      <c r="AF11082" s="8"/>
      <c r="AG11082" s="8"/>
      <c r="AH11082" s="9"/>
      <c r="AI11082" s="8"/>
      <c r="AJ11082" s="8"/>
      <c r="AK11082" s="9"/>
    </row>
    <row r="11083" spans="32:37" x14ac:dyDescent="0.3">
      <c r="AF11083" s="8"/>
      <c r="AG11083" s="8"/>
      <c r="AH11083" s="9"/>
      <c r="AI11083" s="8"/>
      <c r="AJ11083" s="8"/>
      <c r="AK11083" s="9"/>
    </row>
    <row r="11084" spans="32:37" x14ac:dyDescent="0.3">
      <c r="AF11084" s="8"/>
      <c r="AG11084" s="8"/>
      <c r="AH11084" s="9"/>
      <c r="AI11084" s="8"/>
      <c r="AJ11084" s="8"/>
      <c r="AK11084" s="9"/>
    </row>
    <row r="11085" spans="32:37" x14ac:dyDescent="0.3">
      <c r="AF11085" s="8"/>
      <c r="AG11085" s="8"/>
      <c r="AH11085" s="9"/>
      <c r="AI11085" s="8"/>
      <c r="AJ11085" s="8"/>
      <c r="AK11085" s="9"/>
    </row>
    <row r="11086" spans="32:37" x14ac:dyDescent="0.3">
      <c r="AF11086" s="8"/>
      <c r="AG11086" s="8"/>
      <c r="AH11086" s="9"/>
      <c r="AI11086" s="8"/>
      <c r="AJ11086" s="8"/>
      <c r="AK11086" s="9"/>
    </row>
    <row r="11087" spans="32:37" x14ac:dyDescent="0.3">
      <c r="AF11087" s="8"/>
      <c r="AG11087" s="8"/>
      <c r="AH11087" s="9"/>
      <c r="AI11087" s="8"/>
      <c r="AJ11087" s="8"/>
      <c r="AK11087" s="9"/>
    </row>
    <row r="11088" spans="32:37" x14ac:dyDescent="0.3">
      <c r="AF11088" s="8"/>
      <c r="AG11088" s="8"/>
      <c r="AH11088" s="9"/>
      <c r="AI11088" s="8"/>
      <c r="AJ11088" s="8"/>
      <c r="AK11088" s="9"/>
    </row>
    <row r="11089" spans="32:37" x14ac:dyDescent="0.3">
      <c r="AF11089" s="8"/>
      <c r="AG11089" s="8"/>
      <c r="AH11089" s="9"/>
      <c r="AI11089" s="8"/>
      <c r="AJ11089" s="8"/>
      <c r="AK11089" s="9"/>
    </row>
    <row r="11090" spans="32:37" x14ac:dyDescent="0.3">
      <c r="AF11090" s="8"/>
      <c r="AG11090" s="8"/>
      <c r="AH11090" s="9"/>
      <c r="AI11090" s="8"/>
      <c r="AJ11090" s="8"/>
      <c r="AK11090" s="9"/>
    </row>
    <row r="11091" spans="32:37" x14ac:dyDescent="0.3">
      <c r="AF11091" s="8"/>
      <c r="AG11091" s="8"/>
      <c r="AH11091" s="9"/>
      <c r="AI11091" s="8"/>
      <c r="AJ11091" s="8"/>
      <c r="AK11091" s="9"/>
    </row>
    <row r="11092" spans="32:37" x14ac:dyDescent="0.3">
      <c r="AF11092" s="8"/>
      <c r="AG11092" s="8"/>
      <c r="AH11092" s="9"/>
      <c r="AI11092" s="8"/>
      <c r="AJ11092" s="8"/>
      <c r="AK11092" s="9"/>
    </row>
    <row r="11093" spans="32:37" x14ac:dyDescent="0.3">
      <c r="AF11093" s="8"/>
      <c r="AG11093" s="8"/>
      <c r="AH11093" s="9"/>
      <c r="AI11093" s="8"/>
      <c r="AJ11093" s="8"/>
      <c r="AK11093" s="9"/>
    </row>
    <row r="11094" spans="32:37" x14ac:dyDescent="0.3">
      <c r="AF11094" s="8"/>
      <c r="AG11094" s="8"/>
      <c r="AH11094" s="9"/>
      <c r="AI11094" s="8"/>
      <c r="AJ11094" s="8"/>
      <c r="AK11094" s="9"/>
    </row>
    <row r="11095" spans="32:37" x14ac:dyDescent="0.3">
      <c r="AF11095" s="8"/>
      <c r="AG11095" s="8"/>
      <c r="AH11095" s="9"/>
      <c r="AI11095" s="8"/>
      <c r="AJ11095" s="8"/>
      <c r="AK11095" s="9"/>
    </row>
    <row r="11096" spans="32:37" x14ac:dyDescent="0.3">
      <c r="AF11096" s="8"/>
      <c r="AG11096" s="8"/>
      <c r="AH11096" s="9"/>
      <c r="AI11096" s="8"/>
      <c r="AJ11096" s="8"/>
      <c r="AK11096" s="9"/>
    </row>
    <row r="11097" spans="32:37" x14ac:dyDescent="0.3">
      <c r="AF11097" s="8"/>
      <c r="AG11097" s="8"/>
      <c r="AH11097" s="9"/>
      <c r="AI11097" s="8"/>
      <c r="AJ11097" s="8"/>
      <c r="AK11097" s="9"/>
    </row>
    <row r="11098" spans="32:37" x14ac:dyDescent="0.3">
      <c r="AF11098" s="8"/>
      <c r="AG11098" s="8"/>
      <c r="AH11098" s="9"/>
      <c r="AI11098" s="8"/>
      <c r="AJ11098" s="8"/>
      <c r="AK11098" s="9"/>
    </row>
    <row r="11099" spans="32:37" x14ac:dyDescent="0.3">
      <c r="AF11099" s="8"/>
      <c r="AG11099" s="8"/>
      <c r="AH11099" s="9"/>
      <c r="AI11099" s="8"/>
      <c r="AJ11099" s="8"/>
      <c r="AK11099" s="9"/>
    </row>
    <row r="11100" spans="32:37" x14ac:dyDescent="0.3">
      <c r="AF11100" s="8"/>
      <c r="AG11100" s="8"/>
      <c r="AH11100" s="9"/>
      <c r="AI11100" s="8"/>
      <c r="AJ11100" s="8"/>
      <c r="AK11100" s="9"/>
    </row>
    <row r="11101" spans="32:37" x14ac:dyDescent="0.3">
      <c r="AF11101" s="8"/>
      <c r="AG11101" s="8"/>
      <c r="AH11101" s="9"/>
      <c r="AI11101" s="8"/>
      <c r="AJ11101" s="8"/>
      <c r="AK11101" s="9"/>
    </row>
    <row r="11102" spans="32:37" x14ac:dyDescent="0.3">
      <c r="AF11102" s="8"/>
      <c r="AG11102" s="8"/>
      <c r="AH11102" s="9"/>
      <c r="AI11102" s="8"/>
      <c r="AJ11102" s="8"/>
      <c r="AK11102" s="9"/>
    </row>
    <row r="11103" spans="32:37" x14ac:dyDescent="0.3">
      <c r="AF11103" s="8"/>
      <c r="AG11103" s="8"/>
      <c r="AH11103" s="9"/>
      <c r="AI11103" s="8"/>
      <c r="AJ11103" s="8"/>
      <c r="AK11103" s="9"/>
    </row>
    <row r="11104" spans="32:37" x14ac:dyDescent="0.3">
      <c r="AF11104" s="8"/>
      <c r="AG11104" s="8"/>
      <c r="AH11104" s="9"/>
      <c r="AI11104" s="8"/>
      <c r="AJ11104" s="8"/>
      <c r="AK11104" s="9"/>
    </row>
    <row r="11105" spans="32:37" x14ac:dyDescent="0.3">
      <c r="AF11105" s="8"/>
      <c r="AG11105" s="8"/>
      <c r="AH11105" s="9"/>
      <c r="AI11105" s="8"/>
      <c r="AJ11105" s="8"/>
      <c r="AK11105" s="9"/>
    </row>
    <row r="11106" spans="32:37" x14ac:dyDescent="0.3">
      <c r="AF11106" s="8"/>
      <c r="AG11106" s="8"/>
      <c r="AH11106" s="9"/>
      <c r="AI11106" s="8"/>
      <c r="AJ11106" s="8"/>
      <c r="AK11106" s="9"/>
    </row>
    <row r="11107" spans="32:37" x14ac:dyDescent="0.3">
      <c r="AF11107" s="8"/>
      <c r="AG11107" s="8"/>
      <c r="AH11107" s="9"/>
      <c r="AI11107" s="8"/>
      <c r="AJ11107" s="8"/>
      <c r="AK11107" s="9"/>
    </row>
    <row r="11108" spans="32:37" x14ac:dyDescent="0.3">
      <c r="AF11108" s="8"/>
      <c r="AG11108" s="8"/>
      <c r="AH11108" s="9"/>
      <c r="AI11108" s="8"/>
      <c r="AJ11108" s="8"/>
      <c r="AK11108" s="9"/>
    </row>
    <row r="11109" spans="32:37" x14ac:dyDescent="0.3">
      <c r="AF11109" s="8"/>
      <c r="AG11109" s="8"/>
      <c r="AH11109" s="9"/>
      <c r="AI11109" s="8"/>
      <c r="AJ11109" s="8"/>
      <c r="AK11109" s="9"/>
    </row>
    <row r="11110" spans="32:37" x14ac:dyDescent="0.3">
      <c r="AF11110" s="8"/>
      <c r="AG11110" s="8"/>
      <c r="AH11110" s="9"/>
      <c r="AI11110" s="8"/>
      <c r="AJ11110" s="8"/>
      <c r="AK11110" s="9"/>
    </row>
    <row r="11111" spans="32:37" x14ac:dyDescent="0.3">
      <c r="AF11111" s="8"/>
      <c r="AG11111" s="8"/>
      <c r="AH11111" s="9"/>
      <c r="AI11111" s="8"/>
      <c r="AJ11111" s="8"/>
      <c r="AK11111" s="9"/>
    </row>
    <row r="11112" spans="32:37" x14ac:dyDescent="0.3">
      <c r="AF11112" s="8"/>
      <c r="AG11112" s="8"/>
      <c r="AH11112" s="9"/>
      <c r="AI11112" s="8"/>
      <c r="AJ11112" s="8"/>
      <c r="AK11112" s="9"/>
    </row>
    <row r="11113" spans="32:37" x14ac:dyDescent="0.3">
      <c r="AF11113" s="8"/>
      <c r="AG11113" s="8"/>
      <c r="AH11113" s="9"/>
      <c r="AI11113" s="8"/>
      <c r="AJ11113" s="8"/>
      <c r="AK11113" s="9"/>
    </row>
    <row r="11114" spans="32:37" x14ac:dyDescent="0.3">
      <c r="AF11114" s="8"/>
      <c r="AG11114" s="8"/>
      <c r="AH11114" s="9"/>
      <c r="AI11114" s="8"/>
      <c r="AJ11114" s="8"/>
      <c r="AK11114" s="9"/>
    </row>
    <row r="11115" spans="32:37" x14ac:dyDescent="0.3">
      <c r="AF11115" s="8"/>
      <c r="AG11115" s="8"/>
      <c r="AH11115" s="9"/>
      <c r="AI11115" s="8"/>
      <c r="AJ11115" s="8"/>
      <c r="AK11115" s="9"/>
    </row>
    <row r="11116" spans="32:37" x14ac:dyDescent="0.3">
      <c r="AF11116" s="8"/>
      <c r="AG11116" s="8"/>
      <c r="AH11116" s="9"/>
      <c r="AI11116" s="8"/>
      <c r="AJ11116" s="8"/>
      <c r="AK11116" s="9"/>
    </row>
    <row r="11117" spans="32:37" x14ac:dyDescent="0.3">
      <c r="AF11117" s="8"/>
      <c r="AG11117" s="8"/>
      <c r="AH11117" s="9"/>
      <c r="AI11117" s="8"/>
      <c r="AJ11117" s="8"/>
      <c r="AK11117" s="9"/>
    </row>
    <row r="11118" spans="32:37" x14ac:dyDescent="0.3">
      <c r="AF11118" s="8"/>
      <c r="AG11118" s="8"/>
      <c r="AH11118" s="9"/>
      <c r="AI11118" s="8"/>
      <c r="AJ11118" s="8"/>
      <c r="AK11118" s="9"/>
    </row>
    <row r="11119" spans="32:37" x14ac:dyDescent="0.3">
      <c r="AF11119" s="8"/>
      <c r="AG11119" s="8"/>
      <c r="AH11119" s="9"/>
      <c r="AI11119" s="8"/>
      <c r="AJ11119" s="8"/>
      <c r="AK11119" s="9"/>
    </row>
    <row r="11120" spans="32:37" x14ac:dyDescent="0.3">
      <c r="AF11120" s="8"/>
      <c r="AG11120" s="8"/>
      <c r="AH11120" s="9"/>
      <c r="AI11120" s="8"/>
      <c r="AJ11120" s="8"/>
      <c r="AK11120" s="9"/>
    </row>
    <row r="11121" spans="32:37" x14ac:dyDescent="0.3">
      <c r="AF11121" s="8"/>
      <c r="AG11121" s="8"/>
      <c r="AH11121" s="9"/>
      <c r="AI11121" s="8"/>
      <c r="AJ11121" s="8"/>
      <c r="AK11121" s="9"/>
    </row>
    <row r="11122" spans="32:37" x14ac:dyDescent="0.3">
      <c r="AF11122" s="8"/>
      <c r="AG11122" s="8"/>
      <c r="AH11122" s="9"/>
      <c r="AI11122" s="8"/>
      <c r="AJ11122" s="8"/>
      <c r="AK11122" s="9"/>
    </row>
    <row r="11123" spans="32:37" x14ac:dyDescent="0.3">
      <c r="AF11123" s="8"/>
      <c r="AG11123" s="8"/>
      <c r="AH11123" s="9"/>
      <c r="AI11123" s="8"/>
      <c r="AJ11123" s="8"/>
      <c r="AK11123" s="9"/>
    </row>
    <row r="11124" spans="32:37" x14ac:dyDescent="0.3">
      <c r="AF11124" s="8"/>
      <c r="AG11124" s="8"/>
      <c r="AH11124" s="9"/>
      <c r="AI11124" s="8"/>
      <c r="AJ11124" s="8"/>
      <c r="AK11124" s="9"/>
    </row>
    <row r="11125" spans="32:37" x14ac:dyDescent="0.3">
      <c r="AF11125" s="8"/>
      <c r="AG11125" s="8"/>
      <c r="AH11125" s="9"/>
      <c r="AI11125" s="8"/>
      <c r="AJ11125" s="8"/>
      <c r="AK11125" s="9"/>
    </row>
    <row r="11126" spans="32:37" x14ac:dyDescent="0.3">
      <c r="AF11126" s="8"/>
      <c r="AG11126" s="8"/>
      <c r="AH11126" s="9"/>
      <c r="AI11126" s="8"/>
      <c r="AJ11126" s="8"/>
      <c r="AK11126" s="9"/>
    </row>
    <row r="11127" spans="32:37" x14ac:dyDescent="0.3">
      <c r="AF11127" s="8"/>
      <c r="AG11127" s="8"/>
      <c r="AH11127" s="9"/>
      <c r="AI11127" s="8"/>
      <c r="AJ11127" s="8"/>
      <c r="AK11127" s="9"/>
    </row>
    <row r="11128" spans="32:37" x14ac:dyDescent="0.3">
      <c r="AF11128" s="8"/>
      <c r="AG11128" s="8"/>
      <c r="AH11128" s="9"/>
      <c r="AI11128" s="8"/>
      <c r="AJ11128" s="8"/>
      <c r="AK11128" s="9"/>
    </row>
    <row r="11129" spans="32:37" x14ac:dyDescent="0.3">
      <c r="AF11129" s="8"/>
      <c r="AG11129" s="8"/>
      <c r="AH11129" s="9"/>
      <c r="AI11129" s="8"/>
      <c r="AJ11129" s="8"/>
      <c r="AK11129" s="9"/>
    </row>
    <row r="11130" spans="32:37" x14ac:dyDescent="0.3">
      <c r="AF11130" s="8"/>
      <c r="AG11130" s="8"/>
      <c r="AH11130" s="9"/>
      <c r="AI11130" s="8"/>
      <c r="AJ11130" s="8"/>
      <c r="AK11130" s="9"/>
    </row>
    <row r="11131" spans="32:37" x14ac:dyDescent="0.3">
      <c r="AF11131" s="8"/>
      <c r="AG11131" s="8"/>
      <c r="AH11131" s="9"/>
      <c r="AI11131" s="8"/>
      <c r="AJ11131" s="8"/>
      <c r="AK11131" s="9"/>
    </row>
    <row r="11132" spans="32:37" x14ac:dyDescent="0.3">
      <c r="AF11132" s="8"/>
      <c r="AG11132" s="8"/>
      <c r="AH11132" s="9"/>
      <c r="AI11132" s="8"/>
      <c r="AJ11132" s="8"/>
      <c r="AK11132" s="9"/>
    </row>
    <row r="11133" spans="32:37" x14ac:dyDescent="0.3">
      <c r="AF11133" s="8"/>
      <c r="AG11133" s="8"/>
      <c r="AH11133" s="9"/>
      <c r="AI11133" s="8"/>
      <c r="AJ11133" s="8"/>
      <c r="AK11133" s="9"/>
    </row>
    <row r="11134" spans="32:37" x14ac:dyDescent="0.3">
      <c r="AF11134" s="8"/>
      <c r="AG11134" s="8"/>
      <c r="AH11134" s="9"/>
      <c r="AI11134" s="8"/>
      <c r="AJ11134" s="8"/>
      <c r="AK11134" s="9"/>
    </row>
    <row r="11135" spans="32:37" x14ac:dyDescent="0.3">
      <c r="AF11135" s="8"/>
      <c r="AG11135" s="8"/>
      <c r="AH11135" s="9"/>
      <c r="AI11135" s="8"/>
      <c r="AJ11135" s="8"/>
      <c r="AK11135" s="9"/>
    </row>
    <row r="11136" spans="32:37" x14ac:dyDescent="0.3">
      <c r="AF11136" s="8"/>
      <c r="AG11136" s="8"/>
      <c r="AH11136" s="9"/>
      <c r="AI11136" s="8"/>
      <c r="AJ11136" s="8"/>
      <c r="AK11136" s="9"/>
    </row>
    <row r="11137" spans="32:37" x14ac:dyDescent="0.3">
      <c r="AF11137" s="8"/>
      <c r="AG11137" s="8"/>
      <c r="AH11137" s="9"/>
      <c r="AI11137" s="8"/>
      <c r="AJ11137" s="8"/>
      <c r="AK11137" s="9"/>
    </row>
    <row r="11138" spans="32:37" x14ac:dyDescent="0.3">
      <c r="AF11138" s="8"/>
      <c r="AG11138" s="8"/>
      <c r="AH11138" s="9"/>
      <c r="AI11138" s="8"/>
      <c r="AJ11138" s="8"/>
      <c r="AK11138" s="9"/>
    </row>
    <row r="11139" spans="32:37" x14ac:dyDescent="0.3">
      <c r="AF11139" s="8"/>
      <c r="AG11139" s="8"/>
      <c r="AH11139" s="9"/>
      <c r="AI11139" s="8"/>
      <c r="AJ11139" s="8"/>
      <c r="AK11139" s="9"/>
    </row>
    <row r="11140" spans="32:37" x14ac:dyDescent="0.3">
      <c r="AF11140" s="8"/>
      <c r="AG11140" s="8"/>
      <c r="AH11140" s="9"/>
      <c r="AI11140" s="8"/>
      <c r="AJ11140" s="8"/>
      <c r="AK11140" s="9"/>
    </row>
    <row r="11141" spans="32:37" x14ac:dyDescent="0.3">
      <c r="AF11141" s="8"/>
      <c r="AG11141" s="8"/>
      <c r="AH11141" s="9"/>
      <c r="AI11141" s="8"/>
      <c r="AJ11141" s="8"/>
      <c r="AK11141" s="9"/>
    </row>
    <row r="11142" spans="32:37" x14ac:dyDescent="0.3">
      <c r="AF11142" s="8"/>
      <c r="AG11142" s="8"/>
      <c r="AH11142" s="9"/>
      <c r="AI11142" s="8"/>
      <c r="AJ11142" s="8"/>
      <c r="AK11142" s="9"/>
    </row>
    <row r="11143" spans="32:37" x14ac:dyDescent="0.3">
      <c r="AF11143" s="8"/>
      <c r="AG11143" s="8"/>
      <c r="AH11143" s="9"/>
      <c r="AI11143" s="8"/>
      <c r="AJ11143" s="8"/>
      <c r="AK11143" s="9"/>
    </row>
    <row r="11144" spans="32:37" x14ac:dyDescent="0.3">
      <c r="AF11144" s="8"/>
      <c r="AG11144" s="8"/>
      <c r="AH11144" s="9"/>
      <c r="AI11144" s="8"/>
      <c r="AJ11144" s="8"/>
      <c r="AK11144" s="9"/>
    </row>
    <row r="11145" spans="32:37" x14ac:dyDescent="0.3">
      <c r="AF11145" s="8"/>
      <c r="AG11145" s="8"/>
      <c r="AH11145" s="9"/>
      <c r="AI11145" s="8"/>
      <c r="AJ11145" s="8"/>
      <c r="AK11145" s="9"/>
    </row>
    <row r="11146" spans="32:37" x14ac:dyDescent="0.3">
      <c r="AF11146" s="8"/>
      <c r="AG11146" s="8"/>
      <c r="AH11146" s="9"/>
      <c r="AI11146" s="8"/>
      <c r="AJ11146" s="8"/>
      <c r="AK11146" s="9"/>
    </row>
    <row r="11147" spans="32:37" x14ac:dyDescent="0.3">
      <c r="AF11147" s="8"/>
      <c r="AG11147" s="8"/>
      <c r="AH11147" s="9"/>
      <c r="AI11147" s="8"/>
      <c r="AJ11147" s="8"/>
      <c r="AK11147" s="9"/>
    </row>
    <row r="11148" spans="32:37" x14ac:dyDescent="0.3">
      <c r="AF11148" s="8"/>
      <c r="AG11148" s="8"/>
      <c r="AH11148" s="9"/>
      <c r="AI11148" s="8"/>
      <c r="AJ11148" s="8"/>
      <c r="AK11148" s="9"/>
    </row>
    <row r="11149" spans="32:37" x14ac:dyDescent="0.3">
      <c r="AF11149" s="8"/>
      <c r="AG11149" s="8"/>
      <c r="AH11149" s="9"/>
      <c r="AI11149" s="8"/>
      <c r="AJ11149" s="8"/>
      <c r="AK11149" s="9"/>
    </row>
    <row r="11150" spans="32:37" x14ac:dyDescent="0.3">
      <c r="AF11150" s="8"/>
      <c r="AG11150" s="8"/>
      <c r="AH11150" s="9"/>
      <c r="AI11150" s="8"/>
      <c r="AJ11150" s="8"/>
      <c r="AK11150" s="9"/>
    </row>
    <row r="11151" spans="32:37" x14ac:dyDescent="0.3">
      <c r="AF11151" s="8"/>
      <c r="AG11151" s="8"/>
      <c r="AH11151" s="9"/>
      <c r="AI11151" s="8"/>
      <c r="AJ11151" s="8"/>
      <c r="AK11151" s="9"/>
    </row>
    <row r="11152" spans="32:37" x14ac:dyDescent="0.3">
      <c r="AF11152" s="8"/>
      <c r="AG11152" s="8"/>
      <c r="AH11152" s="9"/>
      <c r="AI11152" s="8"/>
      <c r="AJ11152" s="8"/>
      <c r="AK11152" s="9"/>
    </row>
    <row r="11153" spans="32:37" x14ac:dyDescent="0.3">
      <c r="AF11153" s="8"/>
      <c r="AG11153" s="8"/>
      <c r="AH11153" s="9"/>
      <c r="AI11153" s="8"/>
      <c r="AJ11153" s="8"/>
      <c r="AK11153" s="9"/>
    </row>
    <row r="11154" spans="32:37" x14ac:dyDescent="0.3">
      <c r="AF11154" s="8"/>
      <c r="AG11154" s="8"/>
      <c r="AH11154" s="9"/>
      <c r="AI11154" s="8"/>
      <c r="AJ11154" s="8"/>
      <c r="AK11154" s="9"/>
    </row>
    <row r="11155" spans="32:37" x14ac:dyDescent="0.3">
      <c r="AF11155" s="8"/>
      <c r="AG11155" s="8"/>
      <c r="AH11155" s="9"/>
      <c r="AI11155" s="8"/>
      <c r="AJ11155" s="8"/>
      <c r="AK11155" s="9"/>
    </row>
    <row r="11156" spans="32:37" x14ac:dyDescent="0.3">
      <c r="AF11156" s="8"/>
      <c r="AG11156" s="8"/>
      <c r="AH11156" s="9"/>
      <c r="AI11156" s="8"/>
      <c r="AJ11156" s="8"/>
      <c r="AK11156" s="9"/>
    </row>
    <row r="11157" spans="32:37" x14ac:dyDescent="0.3">
      <c r="AF11157" s="8"/>
      <c r="AG11157" s="8"/>
      <c r="AH11157" s="9"/>
      <c r="AI11157" s="8"/>
      <c r="AJ11157" s="8"/>
      <c r="AK11157" s="9"/>
    </row>
    <row r="11158" spans="32:37" x14ac:dyDescent="0.3">
      <c r="AF11158" s="8"/>
      <c r="AG11158" s="8"/>
      <c r="AH11158" s="9"/>
      <c r="AI11158" s="8"/>
      <c r="AJ11158" s="8"/>
      <c r="AK11158" s="9"/>
    </row>
    <row r="11159" spans="32:37" x14ac:dyDescent="0.3">
      <c r="AF11159" s="8"/>
      <c r="AG11159" s="8"/>
      <c r="AH11159" s="9"/>
      <c r="AI11159" s="8"/>
      <c r="AJ11159" s="8"/>
      <c r="AK11159" s="9"/>
    </row>
    <row r="11160" spans="32:37" x14ac:dyDescent="0.3">
      <c r="AF11160" s="8"/>
      <c r="AG11160" s="8"/>
      <c r="AH11160" s="9"/>
      <c r="AI11160" s="8"/>
      <c r="AJ11160" s="8"/>
      <c r="AK11160" s="9"/>
    </row>
    <row r="11161" spans="32:37" x14ac:dyDescent="0.3">
      <c r="AF11161" s="8"/>
      <c r="AG11161" s="8"/>
      <c r="AH11161" s="9"/>
      <c r="AI11161" s="8"/>
      <c r="AJ11161" s="8"/>
      <c r="AK11161" s="9"/>
    </row>
    <row r="11162" spans="32:37" x14ac:dyDescent="0.3">
      <c r="AF11162" s="8"/>
      <c r="AG11162" s="8"/>
      <c r="AH11162" s="9"/>
      <c r="AI11162" s="8"/>
      <c r="AJ11162" s="8"/>
      <c r="AK11162" s="9"/>
    </row>
    <row r="11163" spans="32:37" x14ac:dyDescent="0.3">
      <c r="AF11163" s="8"/>
      <c r="AG11163" s="8"/>
      <c r="AH11163" s="9"/>
      <c r="AI11163" s="8"/>
      <c r="AJ11163" s="8"/>
      <c r="AK11163" s="9"/>
    </row>
    <row r="11164" spans="32:37" x14ac:dyDescent="0.3">
      <c r="AF11164" s="8"/>
      <c r="AG11164" s="8"/>
      <c r="AH11164" s="9"/>
      <c r="AI11164" s="8"/>
      <c r="AJ11164" s="8"/>
      <c r="AK11164" s="9"/>
    </row>
    <row r="11165" spans="32:37" x14ac:dyDescent="0.3">
      <c r="AF11165" s="8"/>
      <c r="AG11165" s="8"/>
      <c r="AH11165" s="9"/>
      <c r="AI11165" s="8"/>
      <c r="AJ11165" s="8"/>
      <c r="AK11165" s="9"/>
    </row>
    <row r="11166" spans="32:37" x14ac:dyDescent="0.3">
      <c r="AF11166" s="8"/>
      <c r="AG11166" s="8"/>
      <c r="AH11166" s="9"/>
      <c r="AI11166" s="8"/>
      <c r="AJ11166" s="8"/>
      <c r="AK11166" s="9"/>
    </row>
    <row r="11167" spans="32:37" x14ac:dyDescent="0.3">
      <c r="AF11167" s="8"/>
      <c r="AG11167" s="8"/>
      <c r="AH11167" s="9"/>
      <c r="AI11167" s="8"/>
      <c r="AJ11167" s="8"/>
      <c r="AK11167" s="9"/>
    </row>
    <row r="11168" spans="32:37" x14ac:dyDescent="0.3">
      <c r="AF11168" s="8"/>
      <c r="AG11168" s="8"/>
      <c r="AH11168" s="9"/>
      <c r="AI11168" s="8"/>
      <c r="AJ11168" s="8"/>
      <c r="AK11168" s="9"/>
    </row>
    <row r="11169" spans="32:37" x14ac:dyDescent="0.3">
      <c r="AF11169" s="8"/>
      <c r="AG11169" s="8"/>
      <c r="AH11169" s="9"/>
      <c r="AI11169" s="8"/>
      <c r="AJ11169" s="8"/>
      <c r="AK11169" s="9"/>
    </row>
    <row r="11170" spans="32:37" x14ac:dyDescent="0.3">
      <c r="AF11170" s="8"/>
      <c r="AG11170" s="8"/>
      <c r="AH11170" s="9"/>
      <c r="AI11170" s="8"/>
      <c r="AJ11170" s="8"/>
      <c r="AK11170" s="9"/>
    </row>
    <row r="11171" spans="32:37" x14ac:dyDescent="0.3">
      <c r="AF11171" s="8"/>
      <c r="AG11171" s="8"/>
      <c r="AH11171" s="9"/>
      <c r="AI11171" s="8"/>
      <c r="AJ11171" s="8"/>
      <c r="AK11171" s="9"/>
    </row>
    <row r="11172" spans="32:37" x14ac:dyDescent="0.3">
      <c r="AF11172" s="8"/>
      <c r="AG11172" s="8"/>
      <c r="AH11172" s="9"/>
      <c r="AI11172" s="8"/>
      <c r="AJ11172" s="8"/>
      <c r="AK11172" s="9"/>
    </row>
    <row r="11173" spans="32:37" x14ac:dyDescent="0.3">
      <c r="AF11173" s="8"/>
      <c r="AG11173" s="8"/>
      <c r="AH11173" s="9"/>
      <c r="AI11173" s="8"/>
      <c r="AJ11173" s="8"/>
      <c r="AK11173" s="9"/>
    </row>
    <row r="11174" spans="32:37" x14ac:dyDescent="0.3">
      <c r="AF11174" s="8"/>
      <c r="AG11174" s="8"/>
      <c r="AH11174" s="9"/>
      <c r="AI11174" s="8"/>
      <c r="AJ11174" s="8"/>
      <c r="AK11174" s="9"/>
    </row>
    <row r="11175" spans="32:37" x14ac:dyDescent="0.3">
      <c r="AF11175" s="8"/>
      <c r="AG11175" s="8"/>
      <c r="AH11175" s="9"/>
      <c r="AI11175" s="8"/>
      <c r="AJ11175" s="8"/>
      <c r="AK11175" s="9"/>
    </row>
    <row r="11176" spans="32:37" x14ac:dyDescent="0.3">
      <c r="AF11176" s="8"/>
      <c r="AG11176" s="8"/>
      <c r="AH11176" s="9"/>
      <c r="AI11176" s="8"/>
      <c r="AJ11176" s="8"/>
      <c r="AK11176" s="9"/>
    </row>
    <row r="11177" spans="32:37" x14ac:dyDescent="0.3">
      <c r="AF11177" s="8"/>
      <c r="AG11177" s="8"/>
      <c r="AH11177" s="9"/>
      <c r="AI11177" s="8"/>
      <c r="AJ11177" s="8"/>
      <c r="AK11177" s="9"/>
    </row>
    <row r="11178" spans="32:37" x14ac:dyDescent="0.3">
      <c r="AF11178" s="8"/>
      <c r="AG11178" s="8"/>
      <c r="AH11178" s="9"/>
      <c r="AI11178" s="8"/>
      <c r="AJ11178" s="8"/>
      <c r="AK11178" s="9"/>
    </row>
    <row r="11179" spans="32:37" x14ac:dyDescent="0.3">
      <c r="AF11179" s="8"/>
      <c r="AG11179" s="8"/>
      <c r="AH11179" s="9"/>
      <c r="AI11179" s="8"/>
      <c r="AJ11179" s="8"/>
      <c r="AK11179" s="9"/>
    </row>
    <row r="11180" spans="32:37" x14ac:dyDescent="0.3">
      <c r="AF11180" s="8"/>
      <c r="AG11180" s="8"/>
      <c r="AH11180" s="9"/>
      <c r="AI11180" s="8"/>
      <c r="AJ11180" s="8"/>
      <c r="AK11180" s="9"/>
    </row>
    <row r="11181" spans="32:37" x14ac:dyDescent="0.3">
      <c r="AF11181" s="8"/>
      <c r="AG11181" s="8"/>
      <c r="AH11181" s="9"/>
      <c r="AI11181" s="8"/>
      <c r="AJ11181" s="8"/>
      <c r="AK11181" s="9"/>
    </row>
    <row r="11182" spans="32:37" x14ac:dyDescent="0.3">
      <c r="AF11182" s="8"/>
      <c r="AG11182" s="8"/>
      <c r="AH11182" s="9"/>
      <c r="AI11182" s="8"/>
      <c r="AJ11182" s="8"/>
      <c r="AK11182" s="9"/>
    </row>
    <row r="11183" spans="32:37" x14ac:dyDescent="0.3">
      <c r="AF11183" s="8"/>
      <c r="AG11183" s="8"/>
      <c r="AH11183" s="9"/>
      <c r="AI11183" s="8"/>
      <c r="AJ11183" s="8"/>
      <c r="AK11183" s="9"/>
    </row>
    <row r="11184" spans="32:37" x14ac:dyDescent="0.3">
      <c r="AF11184" s="8"/>
      <c r="AG11184" s="8"/>
      <c r="AH11184" s="9"/>
      <c r="AI11184" s="8"/>
      <c r="AJ11184" s="8"/>
      <c r="AK11184" s="9"/>
    </row>
    <row r="11185" spans="32:37" x14ac:dyDescent="0.3">
      <c r="AF11185" s="8"/>
      <c r="AG11185" s="8"/>
      <c r="AH11185" s="9"/>
      <c r="AI11185" s="8"/>
      <c r="AJ11185" s="8"/>
      <c r="AK11185" s="9"/>
    </row>
    <row r="11186" spans="32:37" x14ac:dyDescent="0.3">
      <c r="AF11186" s="8"/>
      <c r="AG11186" s="8"/>
      <c r="AH11186" s="9"/>
      <c r="AI11186" s="8"/>
      <c r="AJ11186" s="8"/>
      <c r="AK11186" s="9"/>
    </row>
    <row r="11187" spans="32:37" x14ac:dyDescent="0.3">
      <c r="AF11187" s="8"/>
      <c r="AG11187" s="8"/>
      <c r="AH11187" s="9"/>
      <c r="AI11187" s="8"/>
      <c r="AJ11187" s="8"/>
      <c r="AK11187" s="9"/>
    </row>
    <row r="11188" spans="32:37" x14ac:dyDescent="0.3">
      <c r="AF11188" s="8"/>
      <c r="AG11188" s="8"/>
      <c r="AH11188" s="9"/>
      <c r="AI11188" s="8"/>
      <c r="AJ11188" s="8"/>
      <c r="AK11188" s="9"/>
    </row>
    <row r="11189" spans="32:37" x14ac:dyDescent="0.3">
      <c r="AF11189" s="8"/>
      <c r="AG11189" s="8"/>
      <c r="AH11189" s="9"/>
      <c r="AI11189" s="8"/>
      <c r="AJ11189" s="8"/>
      <c r="AK11189" s="9"/>
    </row>
    <row r="11190" spans="32:37" x14ac:dyDescent="0.3">
      <c r="AF11190" s="8"/>
      <c r="AG11190" s="8"/>
      <c r="AH11190" s="9"/>
      <c r="AI11190" s="8"/>
      <c r="AJ11190" s="8"/>
      <c r="AK11190" s="9"/>
    </row>
    <row r="11191" spans="32:37" x14ac:dyDescent="0.3">
      <c r="AF11191" s="8"/>
      <c r="AG11191" s="8"/>
      <c r="AH11191" s="9"/>
      <c r="AI11191" s="8"/>
      <c r="AJ11191" s="8"/>
      <c r="AK11191" s="9"/>
    </row>
    <row r="11192" spans="32:37" x14ac:dyDescent="0.3">
      <c r="AF11192" s="8"/>
      <c r="AG11192" s="8"/>
      <c r="AH11192" s="9"/>
      <c r="AI11192" s="8"/>
      <c r="AJ11192" s="8"/>
      <c r="AK11192" s="9"/>
    </row>
    <row r="11193" spans="32:37" x14ac:dyDescent="0.3">
      <c r="AF11193" s="8"/>
      <c r="AG11193" s="8"/>
      <c r="AH11193" s="9"/>
      <c r="AI11193" s="8"/>
      <c r="AJ11193" s="8"/>
      <c r="AK11193" s="9"/>
    </row>
    <row r="11194" spans="32:37" x14ac:dyDescent="0.3">
      <c r="AF11194" s="8"/>
      <c r="AG11194" s="8"/>
      <c r="AH11194" s="9"/>
      <c r="AI11194" s="8"/>
      <c r="AJ11194" s="8"/>
      <c r="AK11194" s="9"/>
    </row>
    <row r="11195" spans="32:37" x14ac:dyDescent="0.3">
      <c r="AF11195" s="8"/>
      <c r="AG11195" s="8"/>
      <c r="AH11195" s="9"/>
      <c r="AI11195" s="8"/>
      <c r="AJ11195" s="8"/>
      <c r="AK11195" s="9"/>
    </row>
    <row r="11196" spans="32:37" x14ac:dyDescent="0.3">
      <c r="AF11196" s="8"/>
      <c r="AG11196" s="8"/>
      <c r="AH11196" s="9"/>
      <c r="AI11196" s="8"/>
      <c r="AJ11196" s="8"/>
      <c r="AK11196" s="9"/>
    </row>
    <row r="11197" spans="32:37" x14ac:dyDescent="0.3">
      <c r="AF11197" s="8"/>
      <c r="AG11197" s="8"/>
      <c r="AH11197" s="9"/>
      <c r="AI11197" s="8"/>
      <c r="AJ11197" s="8"/>
      <c r="AK11197" s="9"/>
    </row>
    <row r="11198" spans="32:37" x14ac:dyDescent="0.3">
      <c r="AF11198" s="8"/>
      <c r="AG11198" s="8"/>
      <c r="AH11198" s="9"/>
      <c r="AI11198" s="8"/>
      <c r="AJ11198" s="8"/>
      <c r="AK11198" s="9"/>
    </row>
    <row r="11199" spans="32:37" x14ac:dyDescent="0.3">
      <c r="AF11199" s="8"/>
      <c r="AG11199" s="8"/>
      <c r="AH11199" s="9"/>
      <c r="AI11199" s="8"/>
      <c r="AJ11199" s="8"/>
      <c r="AK11199" s="9"/>
    </row>
    <row r="11200" spans="32:37" x14ac:dyDescent="0.3">
      <c r="AF11200" s="8"/>
      <c r="AG11200" s="8"/>
      <c r="AH11200" s="9"/>
      <c r="AI11200" s="8"/>
      <c r="AJ11200" s="8"/>
      <c r="AK11200" s="9"/>
    </row>
    <row r="11201" spans="32:37" x14ac:dyDescent="0.3">
      <c r="AF11201" s="8"/>
      <c r="AG11201" s="8"/>
      <c r="AH11201" s="9"/>
      <c r="AI11201" s="8"/>
      <c r="AJ11201" s="8"/>
      <c r="AK11201" s="9"/>
    </row>
    <row r="11202" spans="32:37" x14ac:dyDescent="0.3">
      <c r="AF11202" s="8"/>
      <c r="AG11202" s="8"/>
      <c r="AH11202" s="9"/>
      <c r="AI11202" s="8"/>
      <c r="AJ11202" s="8"/>
      <c r="AK11202" s="9"/>
    </row>
    <row r="11203" spans="32:37" x14ac:dyDescent="0.3">
      <c r="AF11203" s="8"/>
      <c r="AG11203" s="8"/>
      <c r="AH11203" s="9"/>
      <c r="AI11203" s="8"/>
      <c r="AJ11203" s="8"/>
      <c r="AK11203" s="9"/>
    </row>
    <row r="11204" spans="32:37" x14ac:dyDescent="0.3">
      <c r="AF11204" s="8"/>
      <c r="AG11204" s="8"/>
      <c r="AH11204" s="9"/>
      <c r="AI11204" s="8"/>
      <c r="AJ11204" s="8"/>
      <c r="AK11204" s="9"/>
    </row>
    <row r="11205" spans="32:37" x14ac:dyDescent="0.3">
      <c r="AF11205" s="8"/>
      <c r="AG11205" s="8"/>
      <c r="AH11205" s="9"/>
      <c r="AI11205" s="8"/>
      <c r="AJ11205" s="8"/>
      <c r="AK11205" s="9"/>
    </row>
    <row r="11206" spans="32:37" x14ac:dyDescent="0.3">
      <c r="AF11206" s="8"/>
      <c r="AG11206" s="8"/>
      <c r="AH11206" s="9"/>
      <c r="AI11206" s="8"/>
      <c r="AJ11206" s="8"/>
      <c r="AK11206" s="9"/>
    </row>
    <row r="11207" spans="32:37" x14ac:dyDescent="0.3">
      <c r="AF11207" s="8"/>
      <c r="AG11207" s="8"/>
      <c r="AH11207" s="9"/>
      <c r="AI11207" s="8"/>
      <c r="AJ11207" s="8"/>
      <c r="AK11207" s="9"/>
    </row>
    <row r="11208" spans="32:37" x14ac:dyDescent="0.3">
      <c r="AF11208" s="8"/>
      <c r="AG11208" s="8"/>
      <c r="AH11208" s="9"/>
      <c r="AI11208" s="8"/>
      <c r="AJ11208" s="8"/>
      <c r="AK11208" s="9"/>
    </row>
    <row r="11209" spans="32:37" x14ac:dyDescent="0.3">
      <c r="AF11209" s="8"/>
      <c r="AG11209" s="8"/>
      <c r="AH11209" s="9"/>
      <c r="AI11209" s="8"/>
      <c r="AJ11209" s="8"/>
      <c r="AK11209" s="9"/>
    </row>
    <row r="11210" spans="32:37" x14ac:dyDescent="0.3">
      <c r="AF11210" s="8"/>
      <c r="AG11210" s="8"/>
      <c r="AH11210" s="9"/>
      <c r="AI11210" s="8"/>
      <c r="AJ11210" s="8"/>
      <c r="AK11210" s="9"/>
    </row>
    <row r="11211" spans="32:37" x14ac:dyDescent="0.3">
      <c r="AF11211" s="8"/>
      <c r="AG11211" s="8"/>
      <c r="AH11211" s="9"/>
      <c r="AI11211" s="8"/>
      <c r="AJ11211" s="8"/>
      <c r="AK11211" s="9"/>
    </row>
    <row r="11212" spans="32:37" x14ac:dyDescent="0.3">
      <c r="AF11212" s="8"/>
      <c r="AG11212" s="8"/>
      <c r="AH11212" s="9"/>
      <c r="AI11212" s="8"/>
      <c r="AJ11212" s="8"/>
      <c r="AK11212" s="9"/>
    </row>
    <row r="11213" spans="32:37" x14ac:dyDescent="0.3">
      <c r="AF11213" s="8"/>
      <c r="AG11213" s="8"/>
      <c r="AH11213" s="9"/>
      <c r="AI11213" s="8"/>
      <c r="AJ11213" s="8"/>
      <c r="AK11213" s="9"/>
    </row>
    <row r="11214" spans="32:37" x14ac:dyDescent="0.3">
      <c r="AF11214" s="8"/>
      <c r="AG11214" s="8"/>
      <c r="AH11214" s="9"/>
      <c r="AI11214" s="8"/>
      <c r="AJ11214" s="8"/>
      <c r="AK11214" s="9"/>
    </row>
    <row r="11215" spans="32:37" x14ac:dyDescent="0.3">
      <c r="AF11215" s="8"/>
      <c r="AG11215" s="8"/>
      <c r="AH11215" s="9"/>
      <c r="AI11215" s="8"/>
      <c r="AJ11215" s="8"/>
      <c r="AK11215" s="9"/>
    </row>
    <row r="11216" spans="32:37" x14ac:dyDescent="0.3">
      <c r="AF11216" s="8"/>
      <c r="AG11216" s="8"/>
      <c r="AH11216" s="9"/>
      <c r="AI11216" s="8"/>
      <c r="AJ11216" s="8"/>
      <c r="AK11216" s="9"/>
    </row>
    <row r="11217" spans="32:37" x14ac:dyDescent="0.3">
      <c r="AF11217" s="8"/>
      <c r="AG11217" s="8"/>
      <c r="AH11217" s="9"/>
      <c r="AI11217" s="8"/>
      <c r="AJ11217" s="8"/>
      <c r="AK11217" s="9"/>
    </row>
    <row r="11218" spans="32:37" x14ac:dyDescent="0.3">
      <c r="AF11218" s="8"/>
      <c r="AG11218" s="8"/>
      <c r="AH11218" s="9"/>
      <c r="AI11218" s="8"/>
      <c r="AJ11218" s="8"/>
      <c r="AK11218" s="9"/>
    </row>
    <row r="11219" spans="32:37" x14ac:dyDescent="0.3">
      <c r="AF11219" s="8"/>
      <c r="AG11219" s="8"/>
      <c r="AH11219" s="9"/>
      <c r="AI11219" s="8"/>
      <c r="AJ11219" s="8"/>
      <c r="AK11219" s="9"/>
    </row>
    <row r="11220" spans="32:37" x14ac:dyDescent="0.3">
      <c r="AF11220" s="8"/>
      <c r="AG11220" s="8"/>
      <c r="AH11220" s="9"/>
      <c r="AI11220" s="8"/>
      <c r="AJ11220" s="8"/>
      <c r="AK11220" s="9"/>
    </row>
    <row r="11221" spans="32:37" x14ac:dyDescent="0.3">
      <c r="AF11221" s="8"/>
      <c r="AG11221" s="8"/>
      <c r="AH11221" s="9"/>
      <c r="AI11221" s="8"/>
      <c r="AJ11221" s="8"/>
      <c r="AK11221" s="9"/>
    </row>
    <row r="11222" spans="32:37" x14ac:dyDescent="0.3">
      <c r="AF11222" s="8"/>
      <c r="AG11222" s="8"/>
      <c r="AH11222" s="9"/>
      <c r="AI11222" s="8"/>
      <c r="AJ11222" s="8"/>
      <c r="AK11222" s="9"/>
    </row>
    <row r="11223" spans="32:37" x14ac:dyDescent="0.3">
      <c r="AF11223" s="8"/>
      <c r="AG11223" s="8"/>
      <c r="AH11223" s="9"/>
      <c r="AI11223" s="8"/>
      <c r="AJ11223" s="8"/>
      <c r="AK11223" s="9"/>
    </row>
    <row r="11224" spans="32:37" x14ac:dyDescent="0.3">
      <c r="AF11224" s="8"/>
      <c r="AG11224" s="8"/>
      <c r="AH11224" s="9"/>
      <c r="AI11224" s="8"/>
      <c r="AJ11224" s="8"/>
      <c r="AK11224" s="9"/>
    </row>
    <row r="11225" spans="32:37" x14ac:dyDescent="0.3">
      <c r="AF11225" s="8"/>
      <c r="AG11225" s="8"/>
      <c r="AH11225" s="9"/>
      <c r="AI11225" s="8"/>
      <c r="AJ11225" s="8"/>
      <c r="AK11225" s="9"/>
    </row>
    <row r="11226" spans="32:37" x14ac:dyDescent="0.3">
      <c r="AF11226" s="8"/>
      <c r="AG11226" s="8"/>
      <c r="AH11226" s="9"/>
      <c r="AI11226" s="8"/>
      <c r="AJ11226" s="8"/>
      <c r="AK11226" s="9"/>
    </row>
    <row r="11227" spans="32:37" x14ac:dyDescent="0.3">
      <c r="AF11227" s="8"/>
      <c r="AG11227" s="8"/>
      <c r="AH11227" s="9"/>
      <c r="AI11227" s="8"/>
      <c r="AJ11227" s="8"/>
      <c r="AK11227" s="9"/>
    </row>
    <row r="11228" spans="32:37" x14ac:dyDescent="0.3">
      <c r="AF11228" s="8"/>
      <c r="AG11228" s="8"/>
      <c r="AH11228" s="9"/>
      <c r="AI11228" s="8"/>
      <c r="AJ11228" s="8"/>
      <c r="AK11228" s="9"/>
    </row>
    <row r="11229" spans="32:37" x14ac:dyDescent="0.3">
      <c r="AF11229" s="8"/>
      <c r="AG11229" s="8"/>
      <c r="AH11229" s="9"/>
      <c r="AI11229" s="8"/>
      <c r="AJ11229" s="8"/>
      <c r="AK11229" s="9"/>
    </row>
    <row r="11230" spans="32:37" x14ac:dyDescent="0.3">
      <c r="AF11230" s="8"/>
      <c r="AG11230" s="8"/>
      <c r="AH11230" s="9"/>
      <c r="AI11230" s="8"/>
      <c r="AJ11230" s="8"/>
      <c r="AK11230" s="9"/>
    </row>
    <row r="11231" spans="32:37" x14ac:dyDescent="0.3">
      <c r="AF11231" s="8"/>
      <c r="AG11231" s="8"/>
      <c r="AH11231" s="9"/>
      <c r="AI11231" s="8"/>
      <c r="AJ11231" s="8"/>
      <c r="AK11231" s="9"/>
    </row>
    <row r="11232" spans="32:37" x14ac:dyDescent="0.3">
      <c r="AF11232" s="8"/>
      <c r="AG11232" s="8"/>
      <c r="AH11232" s="9"/>
      <c r="AI11232" s="8"/>
      <c r="AJ11232" s="8"/>
      <c r="AK11232" s="9"/>
    </row>
    <row r="11233" spans="32:37" x14ac:dyDescent="0.3">
      <c r="AF11233" s="8"/>
      <c r="AG11233" s="8"/>
      <c r="AH11233" s="9"/>
      <c r="AI11233" s="8"/>
      <c r="AJ11233" s="8"/>
      <c r="AK11233" s="9"/>
    </row>
    <row r="11234" spans="32:37" x14ac:dyDescent="0.3">
      <c r="AF11234" s="8"/>
      <c r="AG11234" s="8"/>
      <c r="AH11234" s="9"/>
      <c r="AI11234" s="8"/>
      <c r="AJ11234" s="8"/>
      <c r="AK11234" s="9"/>
    </row>
    <row r="11235" spans="32:37" x14ac:dyDescent="0.3">
      <c r="AF11235" s="8"/>
      <c r="AG11235" s="8"/>
      <c r="AH11235" s="9"/>
      <c r="AI11235" s="8"/>
      <c r="AJ11235" s="8"/>
      <c r="AK11235" s="9"/>
    </row>
    <row r="11236" spans="32:37" x14ac:dyDescent="0.3">
      <c r="AF11236" s="8"/>
      <c r="AG11236" s="8"/>
      <c r="AH11236" s="9"/>
      <c r="AI11236" s="8"/>
      <c r="AJ11236" s="8"/>
      <c r="AK11236" s="9"/>
    </row>
    <row r="11237" spans="32:37" x14ac:dyDescent="0.3">
      <c r="AF11237" s="8"/>
      <c r="AG11237" s="8"/>
      <c r="AH11237" s="9"/>
      <c r="AI11237" s="8"/>
      <c r="AJ11237" s="8"/>
      <c r="AK11237" s="9"/>
    </row>
    <row r="11238" spans="32:37" x14ac:dyDescent="0.3">
      <c r="AF11238" s="8"/>
      <c r="AG11238" s="8"/>
      <c r="AH11238" s="9"/>
      <c r="AI11238" s="8"/>
      <c r="AJ11238" s="8"/>
      <c r="AK11238" s="9"/>
    </row>
    <row r="11239" spans="32:37" x14ac:dyDescent="0.3">
      <c r="AF11239" s="8"/>
      <c r="AG11239" s="8"/>
      <c r="AH11239" s="9"/>
      <c r="AI11239" s="8"/>
      <c r="AJ11239" s="8"/>
      <c r="AK11239" s="9"/>
    </row>
    <row r="11240" spans="32:37" x14ac:dyDescent="0.3">
      <c r="AF11240" s="8"/>
      <c r="AG11240" s="8"/>
      <c r="AH11240" s="9"/>
      <c r="AI11240" s="8"/>
      <c r="AJ11240" s="8"/>
      <c r="AK11240" s="9"/>
    </row>
    <row r="11241" spans="32:37" x14ac:dyDescent="0.3">
      <c r="AF11241" s="8"/>
      <c r="AG11241" s="8"/>
      <c r="AH11241" s="9"/>
      <c r="AI11241" s="8"/>
      <c r="AJ11241" s="8"/>
      <c r="AK11241" s="9"/>
    </row>
    <row r="11242" spans="32:37" x14ac:dyDescent="0.3">
      <c r="AF11242" s="8"/>
      <c r="AG11242" s="8"/>
      <c r="AH11242" s="9"/>
      <c r="AI11242" s="8"/>
      <c r="AJ11242" s="8"/>
      <c r="AK11242" s="9"/>
    </row>
    <row r="11243" spans="32:37" x14ac:dyDescent="0.3">
      <c r="AF11243" s="8"/>
      <c r="AG11243" s="8"/>
      <c r="AH11243" s="9"/>
      <c r="AI11243" s="8"/>
      <c r="AJ11243" s="8"/>
      <c r="AK11243" s="9"/>
    </row>
    <row r="11244" spans="32:37" x14ac:dyDescent="0.3">
      <c r="AF11244" s="8"/>
      <c r="AG11244" s="8"/>
      <c r="AH11244" s="9"/>
      <c r="AI11244" s="8"/>
      <c r="AJ11244" s="8"/>
      <c r="AK11244" s="9"/>
    </row>
    <row r="11245" spans="32:37" x14ac:dyDescent="0.3">
      <c r="AF11245" s="8"/>
      <c r="AG11245" s="8"/>
      <c r="AH11245" s="9"/>
      <c r="AI11245" s="8"/>
      <c r="AJ11245" s="8"/>
      <c r="AK11245" s="9"/>
    </row>
    <row r="11246" spans="32:37" x14ac:dyDescent="0.3">
      <c r="AF11246" s="8"/>
      <c r="AG11246" s="8"/>
      <c r="AH11246" s="9"/>
      <c r="AI11246" s="8"/>
      <c r="AJ11246" s="8"/>
      <c r="AK11246" s="9"/>
    </row>
    <row r="11247" spans="32:37" x14ac:dyDescent="0.3">
      <c r="AF11247" s="8"/>
      <c r="AG11247" s="8"/>
      <c r="AH11247" s="9"/>
      <c r="AI11247" s="8"/>
      <c r="AJ11247" s="8"/>
      <c r="AK11247" s="9"/>
    </row>
    <row r="11248" spans="32:37" x14ac:dyDescent="0.3">
      <c r="AF11248" s="8"/>
      <c r="AG11248" s="8"/>
      <c r="AH11248" s="9"/>
      <c r="AI11248" s="8"/>
      <c r="AJ11248" s="8"/>
      <c r="AK11248" s="9"/>
    </row>
    <row r="11249" spans="32:37" x14ac:dyDescent="0.3">
      <c r="AF11249" s="8"/>
      <c r="AG11249" s="8"/>
      <c r="AH11249" s="9"/>
      <c r="AI11249" s="8"/>
      <c r="AJ11249" s="8"/>
      <c r="AK11249" s="9"/>
    </row>
    <row r="11250" spans="32:37" x14ac:dyDescent="0.3">
      <c r="AF11250" s="8"/>
      <c r="AG11250" s="8"/>
      <c r="AH11250" s="9"/>
      <c r="AI11250" s="8"/>
      <c r="AJ11250" s="8"/>
      <c r="AK11250" s="9"/>
    </row>
    <row r="11251" spans="32:37" x14ac:dyDescent="0.3">
      <c r="AF11251" s="8"/>
      <c r="AG11251" s="8"/>
      <c r="AH11251" s="9"/>
      <c r="AI11251" s="8"/>
      <c r="AJ11251" s="8"/>
      <c r="AK11251" s="9"/>
    </row>
    <row r="11252" spans="32:37" x14ac:dyDescent="0.3">
      <c r="AF11252" s="8"/>
      <c r="AG11252" s="8"/>
      <c r="AH11252" s="9"/>
      <c r="AI11252" s="8"/>
      <c r="AJ11252" s="8"/>
      <c r="AK11252" s="9"/>
    </row>
    <row r="11253" spans="32:37" x14ac:dyDescent="0.3">
      <c r="AF11253" s="8"/>
      <c r="AG11253" s="8"/>
      <c r="AH11253" s="9"/>
      <c r="AI11253" s="8"/>
      <c r="AJ11253" s="8"/>
      <c r="AK11253" s="9"/>
    </row>
    <row r="11254" spans="32:37" x14ac:dyDescent="0.3">
      <c r="AF11254" s="8"/>
      <c r="AG11254" s="8"/>
      <c r="AH11254" s="9"/>
      <c r="AI11254" s="8"/>
      <c r="AJ11254" s="8"/>
      <c r="AK11254" s="9"/>
    </row>
    <row r="11255" spans="32:37" x14ac:dyDescent="0.3">
      <c r="AF11255" s="8"/>
      <c r="AG11255" s="8"/>
      <c r="AH11255" s="9"/>
      <c r="AI11255" s="8"/>
      <c r="AJ11255" s="8"/>
      <c r="AK11255" s="9"/>
    </row>
    <row r="11256" spans="32:37" x14ac:dyDescent="0.3">
      <c r="AF11256" s="8"/>
      <c r="AG11256" s="8"/>
      <c r="AH11256" s="9"/>
      <c r="AI11256" s="8"/>
      <c r="AJ11256" s="8"/>
      <c r="AK11256" s="9"/>
    </row>
    <row r="11257" spans="32:37" x14ac:dyDescent="0.3">
      <c r="AF11257" s="8"/>
      <c r="AG11257" s="8"/>
      <c r="AH11257" s="9"/>
      <c r="AI11257" s="8"/>
      <c r="AJ11257" s="8"/>
      <c r="AK11257" s="9"/>
    </row>
    <row r="11258" spans="32:37" x14ac:dyDescent="0.3">
      <c r="AF11258" s="8"/>
      <c r="AG11258" s="8"/>
      <c r="AH11258" s="9"/>
      <c r="AI11258" s="8"/>
      <c r="AJ11258" s="8"/>
      <c r="AK11258" s="9"/>
    </row>
    <row r="11259" spans="32:37" x14ac:dyDescent="0.3">
      <c r="AF11259" s="8"/>
      <c r="AG11259" s="8"/>
      <c r="AH11259" s="9"/>
      <c r="AI11259" s="8"/>
      <c r="AJ11259" s="8"/>
      <c r="AK11259" s="9"/>
    </row>
    <row r="11260" spans="32:37" x14ac:dyDescent="0.3">
      <c r="AF11260" s="8"/>
      <c r="AG11260" s="8"/>
      <c r="AH11260" s="9"/>
      <c r="AI11260" s="8"/>
      <c r="AJ11260" s="8"/>
      <c r="AK11260" s="9"/>
    </row>
    <row r="11261" spans="32:37" x14ac:dyDescent="0.3">
      <c r="AF11261" s="8"/>
      <c r="AG11261" s="8"/>
      <c r="AH11261" s="9"/>
      <c r="AI11261" s="8"/>
      <c r="AJ11261" s="8"/>
      <c r="AK11261" s="9"/>
    </row>
    <row r="11262" spans="32:37" x14ac:dyDescent="0.3">
      <c r="AF11262" s="8"/>
      <c r="AG11262" s="8"/>
      <c r="AH11262" s="9"/>
      <c r="AI11262" s="8"/>
      <c r="AJ11262" s="8"/>
      <c r="AK11262" s="9"/>
    </row>
    <row r="11263" spans="32:37" x14ac:dyDescent="0.3">
      <c r="AF11263" s="8"/>
      <c r="AG11263" s="8"/>
      <c r="AH11263" s="9"/>
      <c r="AI11263" s="8"/>
      <c r="AJ11263" s="8"/>
      <c r="AK11263" s="9"/>
    </row>
    <row r="11264" spans="32:37" x14ac:dyDescent="0.3">
      <c r="AF11264" s="8"/>
      <c r="AG11264" s="8"/>
      <c r="AH11264" s="9"/>
      <c r="AI11264" s="8"/>
      <c r="AJ11264" s="8"/>
      <c r="AK11264" s="9"/>
    </row>
    <row r="11265" spans="32:37" x14ac:dyDescent="0.3">
      <c r="AF11265" s="8"/>
      <c r="AG11265" s="8"/>
      <c r="AH11265" s="9"/>
      <c r="AI11265" s="8"/>
      <c r="AJ11265" s="8"/>
      <c r="AK11265" s="9"/>
    </row>
    <row r="11266" spans="32:37" x14ac:dyDescent="0.3">
      <c r="AF11266" s="8"/>
      <c r="AG11266" s="8"/>
      <c r="AH11266" s="9"/>
      <c r="AI11266" s="8"/>
      <c r="AJ11266" s="8"/>
      <c r="AK11266" s="9"/>
    </row>
    <row r="11267" spans="32:37" x14ac:dyDescent="0.3">
      <c r="AF11267" s="8"/>
      <c r="AG11267" s="8"/>
      <c r="AH11267" s="9"/>
      <c r="AI11267" s="8"/>
      <c r="AJ11267" s="8"/>
      <c r="AK11267" s="9"/>
    </row>
    <row r="11268" spans="32:37" x14ac:dyDescent="0.3">
      <c r="AF11268" s="8"/>
      <c r="AG11268" s="8"/>
      <c r="AH11268" s="9"/>
      <c r="AI11268" s="8"/>
      <c r="AJ11268" s="8"/>
      <c r="AK11268" s="9"/>
    </row>
    <row r="11269" spans="32:37" x14ac:dyDescent="0.3">
      <c r="AF11269" s="8"/>
      <c r="AG11269" s="8"/>
      <c r="AH11269" s="9"/>
      <c r="AI11269" s="8"/>
      <c r="AJ11269" s="8"/>
      <c r="AK11269" s="9"/>
    </row>
    <row r="11270" spans="32:37" x14ac:dyDescent="0.3">
      <c r="AF11270" s="8"/>
      <c r="AG11270" s="8"/>
      <c r="AH11270" s="9"/>
      <c r="AI11270" s="8"/>
      <c r="AJ11270" s="8"/>
      <c r="AK11270" s="9"/>
    </row>
    <row r="11271" spans="32:37" x14ac:dyDescent="0.3">
      <c r="AF11271" s="8"/>
      <c r="AG11271" s="8"/>
      <c r="AH11271" s="9"/>
      <c r="AI11271" s="8"/>
      <c r="AJ11271" s="8"/>
      <c r="AK11271" s="9"/>
    </row>
    <row r="11272" spans="32:37" x14ac:dyDescent="0.3">
      <c r="AF11272" s="8"/>
      <c r="AG11272" s="8"/>
      <c r="AH11272" s="9"/>
      <c r="AI11272" s="8"/>
      <c r="AJ11272" s="8"/>
      <c r="AK11272" s="9"/>
    </row>
    <row r="11273" spans="32:37" x14ac:dyDescent="0.3">
      <c r="AF11273" s="8"/>
      <c r="AG11273" s="8"/>
      <c r="AH11273" s="9"/>
      <c r="AI11273" s="8"/>
      <c r="AJ11273" s="8"/>
      <c r="AK11273" s="9"/>
    </row>
    <row r="11274" spans="32:37" x14ac:dyDescent="0.3">
      <c r="AF11274" s="8"/>
      <c r="AG11274" s="8"/>
      <c r="AH11274" s="9"/>
      <c r="AI11274" s="8"/>
      <c r="AJ11274" s="8"/>
      <c r="AK11274" s="9"/>
    </row>
    <row r="11275" spans="32:37" x14ac:dyDescent="0.3">
      <c r="AF11275" s="8"/>
      <c r="AG11275" s="8"/>
      <c r="AH11275" s="9"/>
      <c r="AI11275" s="8"/>
      <c r="AJ11275" s="8"/>
      <c r="AK11275" s="9"/>
    </row>
    <row r="11276" spans="32:37" x14ac:dyDescent="0.3">
      <c r="AF11276" s="8"/>
      <c r="AG11276" s="8"/>
      <c r="AH11276" s="9"/>
      <c r="AI11276" s="8"/>
      <c r="AJ11276" s="8"/>
      <c r="AK11276" s="9"/>
    </row>
    <row r="11277" spans="32:37" x14ac:dyDescent="0.3">
      <c r="AF11277" s="8"/>
      <c r="AG11277" s="8"/>
      <c r="AH11277" s="9"/>
      <c r="AI11277" s="8"/>
      <c r="AJ11277" s="8"/>
      <c r="AK11277" s="9"/>
    </row>
    <row r="11278" spans="32:37" x14ac:dyDescent="0.3">
      <c r="AF11278" s="8"/>
      <c r="AG11278" s="8"/>
      <c r="AH11278" s="9"/>
      <c r="AI11278" s="8"/>
      <c r="AJ11278" s="8"/>
      <c r="AK11278" s="9"/>
    </row>
    <row r="11279" spans="32:37" x14ac:dyDescent="0.3">
      <c r="AF11279" s="8"/>
      <c r="AG11279" s="8"/>
      <c r="AH11279" s="9"/>
      <c r="AI11279" s="8"/>
      <c r="AJ11279" s="8"/>
      <c r="AK11279" s="9"/>
    </row>
    <row r="11280" spans="32:37" x14ac:dyDescent="0.3">
      <c r="AF11280" s="8"/>
      <c r="AG11280" s="8"/>
      <c r="AH11280" s="9"/>
      <c r="AI11280" s="8"/>
      <c r="AJ11280" s="8"/>
      <c r="AK11280" s="9"/>
    </row>
    <row r="11281" spans="32:37" x14ac:dyDescent="0.3">
      <c r="AF11281" s="8"/>
      <c r="AG11281" s="8"/>
      <c r="AH11281" s="9"/>
      <c r="AI11281" s="8"/>
      <c r="AJ11281" s="8"/>
      <c r="AK11281" s="9"/>
    </row>
    <row r="11282" spans="32:37" x14ac:dyDescent="0.3">
      <c r="AF11282" s="8"/>
      <c r="AG11282" s="8"/>
      <c r="AH11282" s="9"/>
      <c r="AI11282" s="8"/>
      <c r="AJ11282" s="8"/>
      <c r="AK11282" s="9"/>
    </row>
    <row r="11283" spans="32:37" x14ac:dyDescent="0.3">
      <c r="AF11283" s="8"/>
      <c r="AG11283" s="8"/>
      <c r="AH11283" s="9"/>
      <c r="AI11283" s="8"/>
      <c r="AJ11283" s="8"/>
      <c r="AK11283" s="9"/>
    </row>
    <row r="11284" spans="32:37" x14ac:dyDescent="0.3">
      <c r="AF11284" s="8"/>
      <c r="AG11284" s="8"/>
      <c r="AH11284" s="9"/>
      <c r="AI11284" s="8"/>
      <c r="AJ11284" s="8"/>
      <c r="AK11284" s="9"/>
    </row>
    <row r="11285" spans="32:37" x14ac:dyDescent="0.3">
      <c r="AF11285" s="8"/>
      <c r="AG11285" s="8"/>
      <c r="AH11285" s="9"/>
      <c r="AI11285" s="8"/>
      <c r="AJ11285" s="8"/>
      <c r="AK11285" s="9"/>
    </row>
    <row r="11286" spans="32:37" x14ac:dyDescent="0.3">
      <c r="AF11286" s="8"/>
      <c r="AG11286" s="8"/>
      <c r="AH11286" s="9"/>
      <c r="AI11286" s="8"/>
      <c r="AJ11286" s="8"/>
      <c r="AK11286" s="9"/>
    </row>
    <row r="11287" spans="32:37" x14ac:dyDescent="0.3">
      <c r="AF11287" s="8"/>
      <c r="AG11287" s="8"/>
      <c r="AH11287" s="9"/>
      <c r="AI11287" s="8"/>
      <c r="AJ11287" s="8"/>
      <c r="AK11287" s="9"/>
    </row>
    <row r="11288" spans="32:37" x14ac:dyDescent="0.3">
      <c r="AF11288" s="8"/>
      <c r="AG11288" s="8"/>
      <c r="AH11288" s="9"/>
      <c r="AI11288" s="8"/>
      <c r="AJ11288" s="8"/>
      <c r="AK11288" s="9"/>
    </row>
    <row r="11289" spans="32:37" x14ac:dyDescent="0.3">
      <c r="AF11289" s="8"/>
      <c r="AG11289" s="8"/>
      <c r="AH11289" s="9"/>
      <c r="AI11289" s="8"/>
      <c r="AJ11289" s="8"/>
      <c r="AK11289" s="9"/>
    </row>
    <row r="11290" spans="32:37" x14ac:dyDescent="0.3">
      <c r="AF11290" s="8"/>
      <c r="AG11290" s="8"/>
      <c r="AH11290" s="9"/>
      <c r="AI11290" s="8"/>
      <c r="AJ11290" s="8"/>
      <c r="AK11290" s="9"/>
    </row>
    <row r="11291" spans="32:37" x14ac:dyDescent="0.3">
      <c r="AF11291" s="8"/>
      <c r="AG11291" s="8"/>
      <c r="AH11291" s="9"/>
      <c r="AI11291" s="8"/>
      <c r="AJ11291" s="8"/>
      <c r="AK11291" s="9"/>
    </row>
    <row r="11292" spans="32:37" x14ac:dyDescent="0.3">
      <c r="AF11292" s="8"/>
      <c r="AG11292" s="8"/>
      <c r="AH11292" s="9"/>
      <c r="AI11292" s="8"/>
      <c r="AJ11292" s="8"/>
      <c r="AK11292" s="9"/>
    </row>
    <row r="11293" spans="32:37" x14ac:dyDescent="0.3">
      <c r="AF11293" s="8"/>
      <c r="AG11293" s="8"/>
      <c r="AH11293" s="9"/>
      <c r="AI11293" s="8"/>
      <c r="AJ11293" s="8"/>
      <c r="AK11293" s="9"/>
    </row>
    <row r="11294" spans="32:37" x14ac:dyDescent="0.3">
      <c r="AF11294" s="8"/>
      <c r="AG11294" s="8"/>
      <c r="AH11294" s="9"/>
      <c r="AI11294" s="8"/>
      <c r="AJ11294" s="8"/>
      <c r="AK11294" s="9"/>
    </row>
    <row r="11295" spans="32:37" x14ac:dyDescent="0.3">
      <c r="AF11295" s="8"/>
      <c r="AG11295" s="8"/>
      <c r="AH11295" s="9"/>
      <c r="AI11295" s="8"/>
      <c r="AJ11295" s="8"/>
      <c r="AK11295" s="9"/>
    </row>
    <row r="11296" spans="32:37" x14ac:dyDescent="0.3">
      <c r="AF11296" s="8"/>
      <c r="AG11296" s="8"/>
      <c r="AH11296" s="9"/>
      <c r="AI11296" s="8"/>
      <c r="AJ11296" s="8"/>
      <c r="AK11296" s="9"/>
    </row>
    <row r="11297" spans="32:37" x14ac:dyDescent="0.3">
      <c r="AF11297" s="8"/>
      <c r="AG11297" s="8"/>
      <c r="AH11297" s="9"/>
      <c r="AI11297" s="8"/>
      <c r="AJ11297" s="8"/>
      <c r="AK11297" s="9"/>
    </row>
    <row r="11298" spans="32:37" x14ac:dyDescent="0.3">
      <c r="AF11298" s="8"/>
      <c r="AG11298" s="8"/>
      <c r="AH11298" s="9"/>
      <c r="AI11298" s="8"/>
      <c r="AJ11298" s="8"/>
      <c r="AK11298" s="9"/>
    </row>
    <row r="11299" spans="32:37" x14ac:dyDescent="0.3">
      <c r="AF11299" s="8"/>
      <c r="AG11299" s="8"/>
      <c r="AH11299" s="9"/>
      <c r="AI11299" s="8"/>
      <c r="AJ11299" s="8"/>
      <c r="AK11299" s="9"/>
    </row>
    <row r="11300" spans="32:37" x14ac:dyDescent="0.3">
      <c r="AF11300" s="8"/>
      <c r="AG11300" s="8"/>
      <c r="AH11300" s="9"/>
      <c r="AI11300" s="8"/>
      <c r="AJ11300" s="8"/>
      <c r="AK11300" s="9"/>
    </row>
    <row r="11301" spans="32:37" x14ac:dyDescent="0.3">
      <c r="AF11301" s="8"/>
      <c r="AG11301" s="8"/>
      <c r="AH11301" s="9"/>
      <c r="AI11301" s="8"/>
      <c r="AJ11301" s="8"/>
      <c r="AK11301" s="9"/>
    </row>
    <row r="11302" spans="32:37" x14ac:dyDescent="0.3">
      <c r="AF11302" s="8"/>
      <c r="AG11302" s="8"/>
      <c r="AH11302" s="9"/>
      <c r="AI11302" s="8"/>
      <c r="AJ11302" s="8"/>
      <c r="AK11302" s="9"/>
    </row>
    <row r="11303" spans="32:37" x14ac:dyDescent="0.3">
      <c r="AF11303" s="8"/>
      <c r="AG11303" s="8"/>
      <c r="AH11303" s="9"/>
      <c r="AI11303" s="8"/>
      <c r="AJ11303" s="8"/>
      <c r="AK11303" s="9"/>
    </row>
    <row r="11304" spans="32:37" x14ac:dyDescent="0.3">
      <c r="AF11304" s="8"/>
      <c r="AG11304" s="8"/>
      <c r="AH11304" s="9"/>
      <c r="AI11304" s="8"/>
      <c r="AJ11304" s="8"/>
      <c r="AK11304" s="9"/>
    </row>
    <row r="11305" spans="32:37" x14ac:dyDescent="0.3">
      <c r="AF11305" s="8"/>
      <c r="AG11305" s="8"/>
      <c r="AH11305" s="9"/>
      <c r="AI11305" s="8"/>
      <c r="AJ11305" s="8"/>
      <c r="AK11305" s="9"/>
    </row>
    <row r="11306" spans="32:37" x14ac:dyDescent="0.3">
      <c r="AF11306" s="8"/>
      <c r="AG11306" s="8"/>
      <c r="AH11306" s="9"/>
      <c r="AI11306" s="8"/>
      <c r="AJ11306" s="8"/>
      <c r="AK11306" s="9"/>
    </row>
    <row r="11307" spans="32:37" x14ac:dyDescent="0.3">
      <c r="AF11307" s="8"/>
      <c r="AG11307" s="8"/>
      <c r="AH11307" s="9"/>
      <c r="AI11307" s="8"/>
      <c r="AJ11307" s="8"/>
      <c r="AK11307" s="9"/>
    </row>
    <row r="11308" spans="32:37" x14ac:dyDescent="0.3">
      <c r="AF11308" s="8"/>
      <c r="AG11308" s="8"/>
      <c r="AH11308" s="9"/>
      <c r="AI11308" s="8"/>
      <c r="AJ11308" s="8"/>
      <c r="AK11308" s="9"/>
    </row>
    <row r="11309" spans="32:37" x14ac:dyDescent="0.3">
      <c r="AF11309" s="8"/>
      <c r="AG11309" s="8"/>
      <c r="AH11309" s="9"/>
      <c r="AI11309" s="8"/>
      <c r="AJ11309" s="8"/>
      <c r="AK11309" s="9"/>
    </row>
    <row r="11310" spans="32:37" x14ac:dyDescent="0.3">
      <c r="AF11310" s="8"/>
      <c r="AG11310" s="8"/>
      <c r="AH11310" s="9"/>
      <c r="AI11310" s="8"/>
      <c r="AJ11310" s="8"/>
      <c r="AK11310" s="9"/>
    </row>
    <row r="11311" spans="32:37" x14ac:dyDescent="0.3">
      <c r="AF11311" s="8"/>
      <c r="AG11311" s="8"/>
      <c r="AH11311" s="9"/>
      <c r="AI11311" s="8"/>
      <c r="AJ11311" s="8"/>
      <c r="AK11311" s="9"/>
    </row>
    <row r="11312" spans="32:37" x14ac:dyDescent="0.3">
      <c r="AF11312" s="8"/>
      <c r="AG11312" s="8"/>
      <c r="AH11312" s="9"/>
      <c r="AI11312" s="8"/>
      <c r="AJ11312" s="8"/>
      <c r="AK11312" s="9"/>
    </row>
    <row r="11313" spans="32:37" x14ac:dyDescent="0.3">
      <c r="AF11313" s="8"/>
      <c r="AG11313" s="8"/>
      <c r="AH11313" s="9"/>
      <c r="AI11313" s="8"/>
      <c r="AJ11313" s="8"/>
      <c r="AK11313" s="9"/>
    </row>
    <row r="11314" spans="32:37" x14ac:dyDescent="0.3">
      <c r="AF11314" s="8"/>
      <c r="AG11314" s="8"/>
      <c r="AH11314" s="9"/>
      <c r="AI11314" s="8"/>
      <c r="AJ11314" s="8"/>
      <c r="AK11314" s="9"/>
    </row>
    <row r="11315" spans="32:37" x14ac:dyDescent="0.3">
      <c r="AF11315" s="8"/>
      <c r="AG11315" s="8"/>
      <c r="AH11315" s="9"/>
      <c r="AI11315" s="8"/>
      <c r="AJ11315" s="8"/>
      <c r="AK11315" s="9"/>
    </row>
    <row r="11316" spans="32:37" x14ac:dyDescent="0.3">
      <c r="AF11316" s="8"/>
      <c r="AG11316" s="8"/>
      <c r="AH11316" s="9"/>
      <c r="AI11316" s="8"/>
      <c r="AJ11316" s="8"/>
      <c r="AK11316" s="9"/>
    </row>
    <row r="11317" spans="32:37" x14ac:dyDescent="0.3">
      <c r="AF11317" s="8"/>
      <c r="AG11317" s="8"/>
      <c r="AH11317" s="9"/>
      <c r="AI11317" s="8"/>
      <c r="AJ11317" s="8"/>
      <c r="AK11317" s="9"/>
    </row>
    <row r="11318" spans="32:37" x14ac:dyDescent="0.3">
      <c r="AF11318" s="8"/>
      <c r="AG11318" s="8"/>
      <c r="AH11318" s="9"/>
      <c r="AI11318" s="8"/>
      <c r="AJ11318" s="8"/>
      <c r="AK11318" s="9"/>
    </row>
    <row r="11319" spans="32:37" x14ac:dyDescent="0.3">
      <c r="AF11319" s="8"/>
      <c r="AG11319" s="8"/>
      <c r="AH11319" s="9"/>
      <c r="AI11319" s="8"/>
      <c r="AJ11319" s="8"/>
      <c r="AK11319" s="9"/>
    </row>
    <row r="11320" spans="32:37" x14ac:dyDescent="0.3">
      <c r="AF11320" s="8"/>
      <c r="AG11320" s="8"/>
      <c r="AH11320" s="9"/>
      <c r="AI11320" s="8"/>
      <c r="AJ11320" s="8"/>
      <c r="AK11320" s="9"/>
    </row>
    <row r="11321" spans="32:37" x14ac:dyDescent="0.3">
      <c r="AF11321" s="8"/>
      <c r="AG11321" s="8"/>
      <c r="AH11321" s="9"/>
      <c r="AI11321" s="8"/>
      <c r="AJ11321" s="8"/>
      <c r="AK11321" s="9"/>
    </row>
    <row r="11322" spans="32:37" x14ac:dyDescent="0.3">
      <c r="AF11322" s="8"/>
      <c r="AG11322" s="8"/>
      <c r="AH11322" s="9"/>
      <c r="AI11322" s="8"/>
      <c r="AJ11322" s="8"/>
      <c r="AK11322" s="9"/>
    </row>
    <row r="11323" spans="32:37" x14ac:dyDescent="0.3">
      <c r="AF11323" s="8"/>
      <c r="AG11323" s="8"/>
      <c r="AH11323" s="9"/>
      <c r="AI11323" s="8"/>
      <c r="AJ11323" s="8"/>
      <c r="AK11323" s="9"/>
    </row>
    <row r="11324" spans="32:37" x14ac:dyDescent="0.3">
      <c r="AF11324" s="8"/>
      <c r="AG11324" s="8"/>
      <c r="AH11324" s="9"/>
      <c r="AI11324" s="8"/>
      <c r="AJ11324" s="8"/>
      <c r="AK11324" s="9"/>
    </row>
    <row r="11325" spans="32:37" x14ac:dyDescent="0.3">
      <c r="AF11325" s="8"/>
      <c r="AG11325" s="8"/>
      <c r="AH11325" s="9"/>
      <c r="AI11325" s="8"/>
      <c r="AJ11325" s="8"/>
      <c r="AK11325" s="9"/>
    </row>
    <row r="11326" spans="32:37" x14ac:dyDescent="0.3">
      <c r="AF11326" s="8"/>
      <c r="AG11326" s="8"/>
      <c r="AH11326" s="9"/>
      <c r="AI11326" s="8"/>
      <c r="AJ11326" s="8"/>
      <c r="AK11326" s="9"/>
    </row>
    <row r="11327" spans="32:37" x14ac:dyDescent="0.3">
      <c r="AF11327" s="8"/>
      <c r="AG11327" s="8"/>
      <c r="AH11327" s="9"/>
      <c r="AI11327" s="8"/>
      <c r="AJ11327" s="8"/>
      <c r="AK11327" s="9"/>
    </row>
    <row r="11328" spans="32:37" x14ac:dyDescent="0.3">
      <c r="AF11328" s="8"/>
      <c r="AG11328" s="8"/>
      <c r="AH11328" s="9"/>
      <c r="AI11328" s="8"/>
      <c r="AJ11328" s="8"/>
      <c r="AK11328" s="9"/>
    </row>
    <row r="11329" spans="32:37" x14ac:dyDescent="0.3">
      <c r="AF11329" s="8"/>
      <c r="AG11329" s="8"/>
      <c r="AH11329" s="9"/>
      <c r="AI11329" s="8"/>
      <c r="AJ11329" s="8"/>
      <c r="AK11329" s="9"/>
    </row>
    <row r="11330" spans="32:37" x14ac:dyDescent="0.3">
      <c r="AF11330" s="8"/>
      <c r="AG11330" s="8"/>
      <c r="AH11330" s="9"/>
      <c r="AI11330" s="8"/>
      <c r="AJ11330" s="8"/>
      <c r="AK11330" s="9"/>
    </row>
    <row r="11331" spans="32:37" x14ac:dyDescent="0.3">
      <c r="AF11331" s="8"/>
      <c r="AG11331" s="8"/>
      <c r="AH11331" s="9"/>
      <c r="AI11331" s="8"/>
      <c r="AJ11331" s="8"/>
      <c r="AK11331" s="9"/>
    </row>
    <row r="11332" spans="32:37" x14ac:dyDescent="0.3">
      <c r="AF11332" s="8"/>
      <c r="AG11332" s="8"/>
      <c r="AH11332" s="9"/>
      <c r="AI11332" s="8"/>
      <c r="AJ11332" s="8"/>
      <c r="AK11332" s="9"/>
    </row>
    <row r="11333" spans="32:37" x14ac:dyDescent="0.3">
      <c r="AF11333" s="8"/>
      <c r="AG11333" s="8"/>
      <c r="AH11333" s="9"/>
      <c r="AI11333" s="8"/>
      <c r="AJ11333" s="8"/>
      <c r="AK11333" s="9"/>
    </row>
    <row r="11334" spans="32:37" x14ac:dyDescent="0.3">
      <c r="AF11334" s="8"/>
      <c r="AG11334" s="8"/>
      <c r="AH11334" s="9"/>
      <c r="AI11334" s="8"/>
      <c r="AJ11334" s="8"/>
      <c r="AK11334" s="9"/>
    </row>
    <row r="11335" spans="32:37" x14ac:dyDescent="0.3">
      <c r="AF11335" s="8"/>
      <c r="AG11335" s="8"/>
      <c r="AH11335" s="9"/>
      <c r="AI11335" s="8"/>
      <c r="AJ11335" s="8"/>
      <c r="AK11335" s="9"/>
    </row>
    <row r="11336" spans="32:37" x14ac:dyDescent="0.3">
      <c r="AF11336" s="8"/>
      <c r="AG11336" s="8"/>
      <c r="AH11336" s="9"/>
      <c r="AI11336" s="8"/>
      <c r="AJ11336" s="8"/>
      <c r="AK11336" s="9"/>
    </row>
    <row r="11337" spans="32:37" x14ac:dyDescent="0.3">
      <c r="AF11337" s="8"/>
      <c r="AG11337" s="8"/>
      <c r="AH11337" s="9"/>
      <c r="AI11337" s="8"/>
      <c r="AJ11337" s="8"/>
      <c r="AK11337" s="9"/>
    </row>
    <row r="11338" spans="32:37" x14ac:dyDescent="0.3">
      <c r="AF11338" s="8"/>
      <c r="AG11338" s="8"/>
      <c r="AH11338" s="9"/>
      <c r="AI11338" s="8"/>
      <c r="AJ11338" s="8"/>
      <c r="AK11338" s="9"/>
    </row>
    <row r="11339" spans="32:37" x14ac:dyDescent="0.3">
      <c r="AF11339" s="8"/>
      <c r="AG11339" s="8"/>
      <c r="AH11339" s="9"/>
      <c r="AI11339" s="8"/>
      <c r="AJ11339" s="8"/>
      <c r="AK11339" s="9"/>
    </row>
    <row r="11340" spans="32:37" x14ac:dyDescent="0.3">
      <c r="AF11340" s="8"/>
      <c r="AG11340" s="8"/>
      <c r="AH11340" s="9"/>
      <c r="AI11340" s="8"/>
      <c r="AJ11340" s="8"/>
      <c r="AK11340" s="9"/>
    </row>
    <row r="11341" spans="32:37" x14ac:dyDescent="0.3">
      <c r="AF11341" s="8"/>
      <c r="AG11341" s="8"/>
      <c r="AH11341" s="9"/>
      <c r="AI11341" s="8"/>
      <c r="AJ11341" s="8"/>
      <c r="AK11341" s="9"/>
    </row>
    <row r="11342" spans="32:37" x14ac:dyDescent="0.3">
      <c r="AF11342" s="8"/>
      <c r="AG11342" s="8"/>
      <c r="AH11342" s="9"/>
      <c r="AI11342" s="8"/>
      <c r="AJ11342" s="8"/>
      <c r="AK11342" s="9"/>
    </row>
    <row r="11343" spans="32:37" x14ac:dyDescent="0.3">
      <c r="AF11343" s="8"/>
      <c r="AG11343" s="8"/>
      <c r="AH11343" s="9"/>
      <c r="AI11343" s="8"/>
      <c r="AJ11343" s="8"/>
      <c r="AK11343" s="9"/>
    </row>
    <row r="11344" spans="32:37" x14ac:dyDescent="0.3">
      <c r="AF11344" s="8"/>
      <c r="AG11344" s="8"/>
      <c r="AH11344" s="9"/>
      <c r="AI11344" s="8"/>
      <c r="AJ11344" s="8"/>
      <c r="AK11344" s="9"/>
    </row>
    <row r="11345" spans="32:37" x14ac:dyDescent="0.3">
      <c r="AF11345" s="8"/>
      <c r="AG11345" s="8"/>
      <c r="AH11345" s="9"/>
      <c r="AI11345" s="8"/>
      <c r="AJ11345" s="8"/>
      <c r="AK11345" s="9"/>
    </row>
    <row r="11346" spans="32:37" x14ac:dyDescent="0.3">
      <c r="AF11346" s="8"/>
      <c r="AG11346" s="8"/>
      <c r="AH11346" s="9"/>
      <c r="AI11346" s="8"/>
      <c r="AJ11346" s="8"/>
      <c r="AK11346" s="9"/>
    </row>
    <row r="11347" spans="32:37" x14ac:dyDescent="0.3">
      <c r="AF11347" s="8"/>
      <c r="AG11347" s="8"/>
      <c r="AH11347" s="9"/>
      <c r="AI11347" s="8"/>
      <c r="AJ11347" s="8"/>
      <c r="AK11347" s="9"/>
    </row>
    <row r="11348" spans="32:37" x14ac:dyDescent="0.3">
      <c r="AF11348" s="8"/>
      <c r="AG11348" s="8"/>
      <c r="AH11348" s="9"/>
      <c r="AI11348" s="8"/>
      <c r="AJ11348" s="8"/>
      <c r="AK11348" s="9"/>
    </row>
    <row r="11349" spans="32:37" x14ac:dyDescent="0.3">
      <c r="AF11349" s="8"/>
      <c r="AG11349" s="8"/>
      <c r="AH11349" s="9"/>
      <c r="AI11349" s="8"/>
      <c r="AJ11349" s="8"/>
      <c r="AK11349" s="9"/>
    </row>
    <row r="11350" spans="32:37" x14ac:dyDescent="0.3">
      <c r="AF11350" s="8"/>
      <c r="AG11350" s="8"/>
      <c r="AH11350" s="9"/>
      <c r="AI11350" s="8"/>
      <c r="AJ11350" s="8"/>
      <c r="AK11350" s="9"/>
    </row>
    <row r="11351" spans="32:37" x14ac:dyDescent="0.3">
      <c r="AF11351" s="8"/>
      <c r="AG11351" s="8"/>
      <c r="AH11351" s="9"/>
      <c r="AI11351" s="8"/>
      <c r="AJ11351" s="8"/>
      <c r="AK11351" s="9"/>
    </row>
    <row r="11352" spans="32:37" x14ac:dyDescent="0.3">
      <c r="AF11352" s="8"/>
      <c r="AG11352" s="8"/>
      <c r="AH11352" s="9"/>
      <c r="AI11352" s="8"/>
      <c r="AJ11352" s="8"/>
      <c r="AK11352" s="9"/>
    </row>
    <row r="11353" spans="32:37" x14ac:dyDescent="0.3">
      <c r="AF11353" s="8"/>
      <c r="AG11353" s="8"/>
      <c r="AH11353" s="9"/>
      <c r="AI11353" s="8"/>
      <c r="AJ11353" s="8"/>
      <c r="AK11353" s="9"/>
    </row>
    <row r="11354" spans="32:37" x14ac:dyDescent="0.3">
      <c r="AF11354" s="8"/>
      <c r="AG11354" s="8"/>
      <c r="AH11354" s="9"/>
      <c r="AI11354" s="8"/>
      <c r="AJ11354" s="8"/>
      <c r="AK11354" s="9"/>
    </row>
    <row r="11355" spans="32:37" x14ac:dyDescent="0.3">
      <c r="AF11355" s="8"/>
      <c r="AG11355" s="8"/>
      <c r="AH11355" s="9"/>
      <c r="AI11355" s="8"/>
      <c r="AJ11355" s="8"/>
      <c r="AK11355" s="9"/>
    </row>
    <row r="11356" spans="32:37" x14ac:dyDescent="0.3">
      <c r="AF11356" s="8"/>
      <c r="AG11356" s="8"/>
      <c r="AH11356" s="9"/>
      <c r="AI11356" s="8"/>
      <c r="AJ11356" s="8"/>
      <c r="AK11356" s="9"/>
    </row>
    <row r="11357" spans="32:37" x14ac:dyDescent="0.3">
      <c r="AF11357" s="8"/>
      <c r="AG11357" s="8"/>
      <c r="AH11357" s="9"/>
      <c r="AI11357" s="8"/>
      <c r="AJ11357" s="8"/>
      <c r="AK11357" s="9"/>
    </row>
    <row r="11358" spans="32:37" x14ac:dyDescent="0.3">
      <c r="AF11358" s="8"/>
      <c r="AG11358" s="8"/>
      <c r="AH11358" s="9"/>
      <c r="AI11358" s="8"/>
      <c r="AJ11358" s="8"/>
      <c r="AK11358" s="9"/>
    </row>
    <row r="11359" spans="32:37" x14ac:dyDescent="0.3">
      <c r="AF11359" s="8"/>
      <c r="AG11359" s="8"/>
      <c r="AH11359" s="9"/>
      <c r="AI11359" s="8"/>
      <c r="AJ11359" s="8"/>
      <c r="AK11359" s="9"/>
    </row>
    <row r="11360" spans="32:37" x14ac:dyDescent="0.3">
      <c r="AF11360" s="8"/>
      <c r="AG11360" s="8"/>
      <c r="AH11360" s="9"/>
      <c r="AI11360" s="8"/>
      <c r="AJ11360" s="8"/>
      <c r="AK11360" s="9"/>
    </row>
    <row r="11361" spans="32:37" x14ac:dyDescent="0.3">
      <c r="AF11361" s="8"/>
      <c r="AG11361" s="8"/>
      <c r="AH11361" s="9"/>
      <c r="AI11361" s="8"/>
      <c r="AJ11361" s="8"/>
      <c r="AK11361" s="9"/>
    </row>
    <row r="11362" spans="32:37" x14ac:dyDescent="0.3">
      <c r="AF11362" s="8"/>
      <c r="AG11362" s="8"/>
      <c r="AH11362" s="9"/>
      <c r="AI11362" s="8"/>
      <c r="AJ11362" s="8"/>
      <c r="AK11362" s="9"/>
    </row>
    <row r="11363" spans="32:37" x14ac:dyDescent="0.3">
      <c r="AF11363" s="8"/>
      <c r="AG11363" s="8"/>
      <c r="AH11363" s="9"/>
      <c r="AI11363" s="8"/>
      <c r="AJ11363" s="8"/>
      <c r="AK11363" s="9"/>
    </row>
    <row r="11364" spans="32:37" x14ac:dyDescent="0.3">
      <c r="AF11364" s="8"/>
      <c r="AG11364" s="8"/>
      <c r="AH11364" s="9"/>
      <c r="AI11364" s="8"/>
      <c r="AJ11364" s="8"/>
      <c r="AK11364" s="9"/>
    </row>
    <row r="11365" spans="32:37" x14ac:dyDescent="0.3">
      <c r="AF11365" s="8"/>
      <c r="AG11365" s="8"/>
      <c r="AH11365" s="9"/>
      <c r="AI11365" s="8"/>
      <c r="AJ11365" s="8"/>
      <c r="AK11365" s="9"/>
    </row>
    <row r="11366" spans="32:37" x14ac:dyDescent="0.3">
      <c r="AF11366" s="8"/>
      <c r="AG11366" s="8"/>
      <c r="AH11366" s="9"/>
      <c r="AI11366" s="8"/>
      <c r="AJ11366" s="8"/>
      <c r="AK11366" s="9"/>
    </row>
    <row r="11367" spans="32:37" x14ac:dyDescent="0.3">
      <c r="AF11367" s="8"/>
      <c r="AG11367" s="8"/>
      <c r="AH11367" s="9"/>
      <c r="AI11367" s="8"/>
      <c r="AJ11367" s="8"/>
      <c r="AK11367" s="9"/>
    </row>
    <row r="11368" spans="32:37" x14ac:dyDescent="0.3">
      <c r="AF11368" s="8"/>
      <c r="AG11368" s="8"/>
      <c r="AH11368" s="9"/>
      <c r="AI11368" s="8"/>
      <c r="AJ11368" s="8"/>
      <c r="AK11368" s="9"/>
    </row>
    <row r="11369" spans="32:37" x14ac:dyDescent="0.3">
      <c r="AF11369" s="8"/>
      <c r="AG11369" s="8"/>
      <c r="AH11369" s="9"/>
      <c r="AI11369" s="8"/>
      <c r="AJ11369" s="8"/>
      <c r="AK11369" s="9"/>
    </row>
    <row r="11370" spans="32:37" x14ac:dyDescent="0.3">
      <c r="AF11370" s="8"/>
      <c r="AG11370" s="8"/>
      <c r="AH11370" s="9"/>
      <c r="AI11370" s="8"/>
      <c r="AJ11370" s="8"/>
      <c r="AK11370" s="9"/>
    </row>
    <row r="11371" spans="32:37" x14ac:dyDescent="0.3">
      <c r="AF11371" s="8"/>
      <c r="AG11371" s="8"/>
      <c r="AH11371" s="9"/>
      <c r="AI11371" s="8"/>
      <c r="AJ11371" s="8"/>
      <c r="AK11371" s="9"/>
    </row>
    <row r="11372" spans="32:37" x14ac:dyDescent="0.3">
      <c r="AF11372" s="8"/>
      <c r="AG11372" s="8"/>
      <c r="AH11372" s="9"/>
      <c r="AI11372" s="8"/>
      <c r="AJ11372" s="8"/>
      <c r="AK11372" s="9"/>
    </row>
    <row r="11373" spans="32:37" x14ac:dyDescent="0.3">
      <c r="AF11373" s="8"/>
      <c r="AG11373" s="8"/>
      <c r="AH11373" s="9"/>
      <c r="AI11373" s="8"/>
      <c r="AJ11373" s="8"/>
      <c r="AK11373" s="9"/>
    </row>
    <row r="11374" spans="32:37" x14ac:dyDescent="0.3">
      <c r="AF11374" s="8"/>
      <c r="AG11374" s="8"/>
      <c r="AH11374" s="9"/>
      <c r="AI11374" s="8"/>
      <c r="AJ11374" s="8"/>
      <c r="AK11374" s="9"/>
    </row>
    <row r="11375" spans="32:37" x14ac:dyDescent="0.3">
      <c r="AF11375" s="8"/>
      <c r="AG11375" s="8"/>
      <c r="AH11375" s="9"/>
      <c r="AI11375" s="8"/>
      <c r="AJ11375" s="8"/>
      <c r="AK11375" s="9"/>
    </row>
    <row r="11376" spans="32:37" x14ac:dyDescent="0.3">
      <c r="AF11376" s="8"/>
      <c r="AG11376" s="8"/>
      <c r="AH11376" s="9"/>
      <c r="AI11376" s="8"/>
      <c r="AJ11376" s="8"/>
      <c r="AK11376" s="9"/>
    </row>
    <row r="11377" spans="32:37" x14ac:dyDescent="0.3">
      <c r="AF11377" s="8"/>
      <c r="AG11377" s="8"/>
      <c r="AH11377" s="9"/>
      <c r="AI11377" s="8"/>
      <c r="AJ11377" s="8"/>
      <c r="AK11377" s="9"/>
    </row>
    <row r="11378" spans="32:37" x14ac:dyDescent="0.3">
      <c r="AF11378" s="8"/>
      <c r="AG11378" s="8"/>
      <c r="AH11378" s="9"/>
      <c r="AI11378" s="8"/>
      <c r="AJ11378" s="8"/>
      <c r="AK11378" s="9"/>
    </row>
    <row r="11379" spans="32:37" x14ac:dyDescent="0.3">
      <c r="AF11379" s="8"/>
      <c r="AG11379" s="8"/>
      <c r="AH11379" s="9"/>
      <c r="AI11379" s="8"/>
      <c r="AJ11379" s="8"/>
      <c r="AK11379" s="9"/>
    </row>
    <row r="11380" spans="32:37" x14ac:dyDescent="0.3">
      <c r="AF11380" s="8"/>
      <c r="AG11380" s="8"/>
      <c r="AH11380" s="9"/>
      <c r="AI11380" s="8"/>
      <c r="AJ11380" s="8"/>
      <c r="AK11380" s="9"/>
    </row>
    <row r="11381" spans="32:37" x14ac:dyDescent="0.3">
      <c r="AF11381" s="8"/>
      <c r="AG11381" s="8"/>
      <c r="AH11381" s="9"/>
      <c r="AI11381" s="8"/>
      <c r="AJ11381" s="8"/>
      <c r="AK11381" s="9"/>
    </row>
    <row r="11382" spans="32:37" x14ac:dyDescent="0.3">
      <c r="AF11382" s="8"/>
      <c r="AG11382" s="8"/>
      <c r="AH11382" s="9"/>
      <c r="AI11382" s="8"/>
      <c r="AJ11382" s="8"/>
      <c r="AK11382" s="9"/>
    </row>
    <row r="11383" spans="32:37" x14ac:dyDescent="0.3">
      <c r="AF11383" s="8"/>
      <c r="AG11383" s="8"/>
      <c r="AH11383" s="9"/>
      <c r="AI11383" s="8"/>
      <c r="AJ11383" s="8"/>
      <c r="AK11383" s="9"/>
    </row>
    <row r="11384" spans="32:37" x14ac:dyDescent="0.3">
      <c r="AF11384" s="8"/>
      <c r="AG11384" s="8"/>
      <c r="AH11384" s="9"/>
      <c r="AI11384" s="8"/>
      <c r="AJ11384" s="8"/>
      <c r="AK11384" s="9"/>
    </row>
    <row r="11385" spans="32:37" x14ac:dyDescent="0.3">
      <c r="AF11385" s="8"/>
      <c r="AG11385" s="8"/>
      <c r="AH11385" s="9"/>
      <c r="AI11385" s="8"/>
      <c r="AJ11385" s="8"/>
      <c r="AK11385" s="9"/>
    </row>
    <row r="11386" spans="32:37" x14ac:dyDescent="0.3">
      <c r="AF11386" s="8"/>
      <c r="AG11386" s="8"/>
      <c r="AH11386" s="9"/>
      <c r="AI11386" s="8"/>
      <c r="AJ11386" s="8"/>
      <c r="AK11386" s="9"/>
    </row>
    <row r="11387" spans="32:37" x14ac:dyDescent="0.3">
      <c r="AF11387" s="8"/>
      <c r="AG11387" s="8"/>
      <c r="AH11387" s="9"/>
      <c r="AI11387" s="8"/>
      <c r="AJ11387" s="8"/>
      <c r="AK11387" s="9"/>
    </row>
    <row r="11388" spans="32:37" x14ac:dyDescent="0.3">
      <c r="AF11388" s="8"/>
      <c r="AG11388" s="8"/>
      <c r="AH11388" s="9"/>
      <c r="AI11388" s="8"/>
      <c r="AJ11388" s="8"/>
      <c r="AK11388" s="9"/>
    </row>
    <row r="11389" spans="32:37" x14ac:dyDescent="0.3">
      <c r="AF11389" s="8"/>
      <c r="AG11389" s="8"/>
      <c r="AH11389" s="9"/>
      <c r="AI11389" s="8"/>
      <c r="AJ11389" s="8"/>
      <c r="AK11389" s="9"/>
    </row>
    <row r="11390" spans="32:37" x14ac:dyDescent="0.3">
      <c r="AF11390" s="8"/>
      <c r="AG11390" s="8"/>
      <c r="AH11390" s="9"/>
      <c r="AI11390" s="8"/>
      <c r="AJ11390" s="8"/>
      <c r="AK11390" s="9"/>
    </row>
    <row r="11391" spans="32:37" x14ac:dyDescent="0.3">
      <c r="AF11391" s="8"/>
      <c r="AG11391" s="8"/>
      <c r="AH11391" s="9"/>
      <c r="AI11391" s="8"/>
      <c r="AJ11391" s="8"/>
      <c r="AK11391" s="9"/>
    </row>
    <row r="11392" spans="32:37" x14ac:dyDescent="0.3">
      <c r="AF11392" s="8"/>
      <c r="AG11392" s="8"/>
      <c r="AH11392" s="9"/>
      <c r="AI11392" s="8"/>
      <c r="AJ11392" s="8"/>
      <c r="AK11392" s="9"/>
    </row>
    <row r="11393" spans="32:37" x14ac:dyDescent="0.3">
      <c r="AF11393" s="8"/>
      <c r="AG11393" s="8"/>
      <c r="AH11393" s="9"/>
      <c r="AI11393" s="8"/>
      <c r="AJ11393" s="8"/>
      <c r="AK11393" s="9"/>
    </row>
    <row r="11394" spans="32:37" x14ac:dyDescent="0.3">
      <c r="AF11394" s="8"/>
      <c r="AG11394" s="8"/>
      <c r="AH11394" s="9"/>
      <c r="AI11394" s="8"/>
      <c r="AJ11394" s="8"/>
      <c r="AK11394" s="9"/>
    </row>
    <row r="11395" spans="32:37" x14ac:dyDescent="0.3">
      <c r="AF11395" s="8"/>
      <c r="AG11395" s="8"/>
      <c r="AH11395" s="9"/>
      <c r="AI11395" s="8"/>
      <c r="AJ11395" s="8"/>
      <c r="AK11395" s="9"/>
    </row>
    <row r="11396" spans="32:37" x14ac:dyDescent="0.3">
      <c r="AF11396" s="8"/>
      <c r="AG11396" s="8"/>
      <c r="AH11396" s="9"/>
      <c r="AI11396" s="8"/>
      <c r="AJ11396" s="8"/>
      <c r="AK11396" s="9"/>
    </row>
    <row r="11397" spans="32:37" x14ac:dyDescent="0.3">
      <c r="AF11397" s="8"/>
      <c r="AG11397" s="8"/>
      <c r="AH11397" s="9"/>
      <c r="AI11397" s="8"/>
      <c r="AJ11397" s="8"/>
      <c r="AK11397" s="9"/>
    </row>
    <row r="11398" spans="32:37" x14ac:dyDescent="0.3">
      <c r="AF11398" s="8"/>
      <c r="AG11398" s="8"/>
      <c r="AH11398" s="9"/>
      <c r="AI11398" s="8"/>
      <c r="AJ11398" s="8"/>
      <c r="AK11398" s="9"/>
    </row>
    <row r="11399" spans="32:37" x14ac:dyDescent="0.3">
      <c r="AF11399" s="8"/>
      <c r="AG11399" s="8"/>
      <c r="AH11399" s="9"/>
      <c r="AI11399" s="8"/>
      <c r="AJ11399" s="8"/>
      <c r="AK11399" s="9"/>
    </row>
    <row r="11400" spans="32:37" x14ac:dyDescent="0.3">
      <c r="AF11400" s="8"/>
      <c r="AG11400" s="8"/>
      <c r="AH11400" s="9"/>
      <c r="AI11400" s="8"/>
      <c r="AJ11400" s="8"/>
      <c r="AK11400" s="9"/>
    </row>
    <row r="11401" spans="32:37" x14ac:dyDescent="0.3">
      <c r="AF11401" s="8"/>
      <c r="AG11401" s="8"/>
      <c r="AH11401" s="9"/>
      <c r="AI11401" s="8"/>
      <c r="AJ11401" s="8"/>
      <c r="AK11401" s="9"/>
    </row>
    <row r="11402" spans="32:37" x14ac:dyDescent="0.3">
      <c r="AF11402" s="8"/>
      <c r="AG11402" s="8"/>
      <c r="AH11402" s="9"/>
      <c r="AI11402" s="8"/>
      <c r="AJ11402" s="8"/>
      <c r="AK11402" s="9"/>
    </row>
    <row r="11403" spans="32:37" x14ac:dyDescent="0.3">
      <c r="AF11403" s="8"/>
      <c r="AG11403" s="8"/>
      <c r="AH11403" s="9"/>
      <c r="AI11403" s="8"/>
      <c r="AJ11403" s="8"/>
      <c r="AK11403" s="9"/>
    </row>
    <row r="11404" spans="32:37" x14ac:dyDescent="0.3">
      <c r="AF11404" s="8"/>
      <c r="AG11404" s="8"/>
      <c r="AH11404" s="9"/>
      <c r="AI11404" s="8"/>
      <c r="AJ11404" s="8"/>
      <c r="AK11404" s="9"/>
    </row>
    <row r="11405" spans="32:37" x14ac:dyDescent="0.3">
      <c r="AF11405" s="8"/>
      <c r="AG11405" s="8"/>
      <c r="AH11405" s="9"/>
      <c r="AI11405" s="8"/>
      <c r="AJ11405" s="8"/>
      <c r="AK11405" s="9"/>
    </row>
    <row r="11406" spans="32:37" x14ac:dyDescent="0.3">
      <c r="AF11406" s="8"/>
      <c r="AG11406" s="8"/>
      <c r="AH11406" s="9"/>
      <c r="AI11406" s="8"/>
      <c r="AJ11406" s="8"/>
      <c r="AK11406" s="9"/>
    </row>
    <row r="11407" spans="32:37" x14ac:dyDescent="0.3">
      <c r="AF11407" s="8"/>
      <c r="AG11407" s="8"/>
      <c r="AH11407" s="9"/>
      <c r="AI11407" s="8"/>
      <c r="AJ11407" s="8"/>
      <c r="AK11407" s="9"/>
    </row>
    <row r="11408" spans="32:37" x14ac:dyDescent="0.3">
      <c r="AF11408" s="8"/>
      <c r="AG11408" s="8"/>
      <c r="AH11408" s="9"/>
      <c r="AI11408" s="8"/>
      <c r="AJ11408" s="8"/>
      <c r="AK11408" s="9"/>
    </row>
    <row r="11409" spans="32:37" x14ac:dyDescent="0.3">
      <c r="AF11409" s="8"/>
      <c r="AG11409" s="8"/>
      <c r="AH11409" s="9"/>
      <c r="AI11409" s="8"/>
      <c r="AJ11409" s="8"/>
      <c r="AK11409" s="9"/>
    </row>
    <row r="11410" spans="32:37" x14ac:dyDescent="0.3">
      <c r="AF11410" s="8"/>
      <c r="AG11410" s="8"/>
      <c r="AH11410" s="9"/>
      <c r="AI11410" s="8"/>
      <c r="AJ11410" s="8"/>
      <c r="AK11410" s="9"/>
    </row>
    <row r="11411" spans="32:37" x14ac:dyDescent="0.3">
      <c r="AF11411" s="8"/>
      <c r="AG11411" s="8"/>
      <c r="AH11411" s="9"/>
      <c r="AI11411" s="8"/>
      <c r="AJ11411" s="8"/>
      <c r="AK11411" s="9"/>
    </row>
    <row r="11412" spans="32:37" x14ac:dyDescent="0.3">
      <c r="AF11412" s="8"/>
      <c r="AG11412" s="8"/>
      <c r="AH11412" s="9"/>
      <c r="AI11412" s="8"/>
      <c r="AJ11412" s="8"/>
      <c r="AK11412" s="9"/>
    </row>
    <row r="11413" spans="32:37" x14ac:dyDescent="0.3">
      <c r="AF11413" s="8"/>
      <c r="AG11413" s="8"/>
      <c r="AH11413" s="9"/>
      <c r="AI11413" s="8"/>
      <c r="AJ11413" s="8"/>
      <c r="AK11413" s="9"/>
    </row>
    <row r="11414" spans="32:37" x14ac:dyDescent="0.3">
      <c r="AF11414" s="8"/>
      <c r="AG11414" s="8"/>
      <c r="AH11414" s="9"/>
      <c r="AI11414" s="8"/>
      <c r="AJ11414" s="8"/>
      <c r="AK11414" s="9"/>
    </row>
    <row r="11415" spans="32:37" x14ac:dyDescent="0.3">
      <c r="AF11415" s="8"/>
      <c r="AG11415" s="8"/>
      <c r="AH11415" s="9"/>
      <c r="AI11415" s="8"/>
      <c r="AJ11415" s="8"/>
      <c r="AK11415" s="9"/>
    </row>
    <row r="11416" spans="32:37" x14ac:dyDescent="0.3">
      <c r="AF11416" s="8"/>
      <c r="AG11416" s="8"/>
      <c r="AH11416" s="9"/>
      <c r="AI11416" s="8"/>
      <c r="AJ11416" s="8"/>
      <c r="AK11416" s="9"/>
    </row>
    <row r="11417" spans="32:37" x14ac:dyDescent="0.3">
      <c r="AF11417" s="8"/>
      <c r="AG11417" s="8"/>
      <c r="AH11417" s="9"/>
      <c r="AI11417" s="8"/>
      <c r="AJ11417" s="8"/>
      <c r="AK11417" s="9"/>
    </row>
    <row r="11418" spans="32:37" x14ac:dyDescent="0.3">
      <c r="AF11418" s="8"/>
      <c r="AG11418" s="8"/>
      <c r="AH11418" s="9"/>
      <c r="AI11418" s="8"/>
      <c r="AJ11418" s="8"/>
      <c r="AK11418" s="9"/>
    </row>
    <row r="11419" spans="32:37" x14ac:dyDescent="0.3">
      <c r="AF11419" s="8"/>
      <c r="AG11419" s="8"/>
      <c r="AH11419" s="9"/>
      <c r="AI11419" s="8"/>
      <c r="AJ11419" s="8"/>
      <c r="AK11419" s="9"/>
    </row>
    <row r="11420" spans="32:37" x14ac:dyDescent="0.3">
      <c r="AF11420" s="8"/>
      <c r="AG11420" s="8"/>
      <c r="AH11420" s="9"/>
      <c r="AI11420" s="8"/>
      <c r="AJ11420" s="8"/>
      <c r="AK11420" s="9"/>
    </row>
    <row r="11421" spans="32:37" x14ac:dyDescent="0.3">
      <c r="AF11421" s="8"/>
      <c r="AG11421" s="8"/>
      <c r="AH11421" s="9"/>
      <c r="AI11421" s="8"/>
      <c r="AJ11421" s="8"/>
      <c r="AK11421" s="9"/>
    </row>
    <row r="11422" spans="32:37" x14ac:dyDescent="0.3">
      <c r="AF11422" s="8"/>
      <c r="AG11422" s="8"/>
      <c r="AH11422" s="9"/>
      <c r="AI11422" s="8"/>
      <c r="AJ11422" s="8"/>
      <c r="AK11422" s="9"/>
    </row>
    <row r="11423" spans="32:37" x14ac:dyDescent="0.3">
      <c r="AF11423" s="8"/>
      <c r="AG11423" s="8"/>
      <c r="AH11423" s="9"/>
      <c r="AI11423" s="8"/>
      <c r="AJ11423" s="8"/>
      <c r="AK11423" s="9"/>
    </row>
    <row r="11424" spans="32:37" x14ac:dyDescent="0.3">
      <c r="AF11424" s="8"/>
      <c r="AG11424" s="8"/>
      <c r="AH11424" s="9"/>
      <c r="AI11424" s="8"/>
      <c r="AJ11424" s="8"/>
      <c r="AK11424" s="9"/>
    </row>
    <row r="11425" spans="32:37" x14ac:dyDescent="0.3">
      <c r="AF11425" s="8"/>
      <c r="AG11425" s="8"/>
      <c r="AH11425" s="9"/>
      <c r="AI11425" s="8"/>
      <c r="AJ11425" s="8"/>
      <c r="AK11425" s="9"/>
    </row>
    <row r="11426" spans="32:37" x14ac:dyDescent="0.3">
      <c r="AF11426" s="8"/>
      <c r="AG11426" s="8"/>
      <c r="AH11426" s="9"/>
      <c r="AI11426" s="8"/>
      <c r="AJ11426" s="8"/>
      <c r="AK11426" s="9"/>
    </row>
    <row r="11427" spans="32:37" x14ac:dyDescent="0.3">
      <c r="AF11427" s="8"/>
      <c r="AG11427" s="8"/>
      <c r="AH11427" s="9"/>
      <c r="AI11427" s="8"/>
      <c r="AJ11427" s="8"/>
      <c r="AK11427" s="9"/>
    </row>
    <row r="11428" spans="32:37" x14ac:dyDescent="0.3">
      <c r="AF11428" s="8"/>
      <c r="AG11428" s="8"/>
      <c r="AH11428" s="9"/>
      <c r="AI11428" s="8"/>
      <c r="AJ11428" s="8"/>
      <c r="AK11428" s="9"/>
    </row>
    <row r="11429" spans="32:37" x14ac:dyDescent="0.3">
      <c r="AF11429" s="8"/>
      <c r="AG11429" s="8"/>
      <c r="AH11429" s="9"/>
      <c r="AI11429" s="8"/>
      <c r="AJ11429" s="8"/>
      <c r="AK11429" s="9"/>
    </row>
    <row r="11430" spans="32:37" x14ac:dyDescent="0.3">
      <c r="AF11430" s="8"/>
      <c r="AG11430" s="8"/>
      <c r="AH11430" s="9"/>
      <c r="AI11430" s="8"/>
      <c r="AJ11430" s="8"/>
      <c r="AK11430" s="9"/>
    </row>
    <row r="11431" spans="32:37" x14ac:dyDescent="0.3">
      <c r="AF11431" s="8"/>
      <c r="AG11431" s="8"/>
      <c r="AH11431" s="9"/>
      <c r="AI11431" s="8"/>
      <c r="AJ11431" s="8"/>
      <c r="AK11431" s="9"/>
    </row>
    <row r="11432" spans="32:37" x14ac:dyDescent="0.3">
      <c r="AF11432" s="8"/>
      <c r="AG11432" s="8"/>
      <c r="AH11432" s="9"/>
      <c r="AI11432" s="8"/>
      <c r="AJ11432" s="8"/>
      <c r="AK11432" s="9"/>
    </row>
    <row r="11433" spans="32:37" x14ac:dyDescent="0.3">
      <c r="AF11433" s="8"/>
      <c r="AG11433" s="8"/>
      <c r="AH11433" s="9"/>
      <c r="AI11433" s="8"/>
      <c r="AJ11433" s="8"/>
      <c r="AK11433" s="9"/>
    </row>
    <row r="11434" spans="32:37" x14ac:dyDescent="0.3">
      <c r="AF11434" s="8"/>
      <c r="AG11434" s="8"/>
      <c r="AH11434" s="9"/>
      <c r="AI11434" s="8"/>
      <c r="AJ11434" s="8"/>
      <c r="AK11434" s="9"/>
    </row>
    <row r="11435" spans="32:37" x14ac:dyDescent="0.3">
      <c r="AF11435" s="8"/>
      <c r="AG11435" s="8"/>
      <c r="AH11435" s="9"/>
      <c r="AI11435" s="8"/>
      <c r="AJ11435" s="8"/>
      <c r="AK11435" s="9"/>
    </row>
    <row r="11436" spans="32:37" x14ac:dyDescent="0.3">
      <c r="AF11436" s="8"/>
      <c r="AG11436" s="8"/>
      <c r="AH11436" s="9"/>
      <c r="AI11436" s="8"/>
      <c r="AJ11436" s="8"/>
      <c r="AK11436" s="9"/>
    </row>
    <row r="11437" spans="32:37" x14ac:dyDescent="0.3">
      <c r="AF11437" s="8"/>
      <c r="AG11437" s="8"/>
      <c r="AH11437" s="9"/>
      <c r="AI11437" s="8"/>
      <c r="AJ11437" s="8"/>
      <c r="AK11437" s="9"/>
    </row>
    <row r="11438" spans="32:37" x14ac:dyDescent="0.3">
      <c r="AF11438" s="8"/>
      <c r="AG11438" s="8"/>
      <c r="AH11438" s="9"/>
      <c r="AI11438" s="8"/>
      <c r="AJ11438" s="8"/>
      <c r="AK11438" s="9"/>
    </row>
    <row r="11439" spans="32:37" x14ac:dyDescent="0.3">
      <c r="AF11439" s="8"/>
      <c r="AG11439" s="8"/>
      <c r="AH11439" s="9"/>
      <c r="AI11439" s="8"/>
      <c r="AJ11439" s="8"/>
      <c r="AK11439" s="9"/>
    </row>
    <row r="11440" spans="32:37" x14ac:dyDescent="0.3">
      <c r="AF11440" s="8"/>
      <c r="AG11440" s="8"/>
      <c r="AH11440" s="9"/>
      <c r="AI11440" s="8"/>
      <c r="AJ11440" s="8"/>
      <c r="AK11440" s="9"/>
    </row>
    <row r="11441" spans="32:37" x14ac:dyDescent="0.3">
      <c r="AF11441" s="8"/>
      <c r="AG11441" s="8"/>
      <c r="AH11441" s="9"/>
      <c r="AI11441" s="8"/>
      <c r="AJ11441" s="8"/>
      <c r="AK11441" s="9"/>
    </row>
    <row r="11442" spans="32:37" x14ac:dyDescent="0.3">
      <c r="AF11442" s="8"/>
      <c r="AG11442" s="8"/>
      <c r="AH11442" s="9"/>
      <c r="AI11442" s="8"/>
      <c r="AJ11442" s="8"/>
      <c r="AK11442" s="9"/>
    </row>
    <row r="11443" spans="32:37" x14ac:dyDescent="0.3">
      <c r="AF11443" s="8"/>
      <c r="AG11443" s="8"/>
      <c r="AH11443" s="9"/>
      <c r="AI11443" s="8"/>
      <c r="AJ11443" s="8"/>
      <c r="AK11443" s="9"/>
    </row>
    <row r="11444" spans="32:37" x14ac:dyDescent="0.3">
      <c r="AF11444" s="8"/>
      <c r="AG11444" s="8"/>
      <c r="AH11444" s="9"/>
      <c r="AI11444" s="8"/>
      <c r="AJ11444" s="8"/>
      <c r="AK11444" s="9"/>
    </row>
    <row r="11445" spans="32:37" x14ac:dyDescent="0.3">
      <c r="AF11445" s="8"/>
      <c r="AG11445" s="8"/>
      <c r="AH11445" s="9"/>
      <c r="AI11445" s="8"/>
      <c r="AJ11445" s="8"/>
      <c r="AK11445" s="9"/>
    </row>
    <row r="11446" spans="32:37" x14ac:dyDescent="0.3">
      <c r="AF11446" s="8"/>
      <c r="AG11446" s="8"/>
      <c r="AH11446" s="9"/>
      <c r="AI11446" s="8"/>
      <c r="AJ11446" s="8"/>
      <c r="AK11446" s="9"/>
    </row>
    <row r="11447" spans="32:37" x14ac:dyDescent="0.3">
      <c r="AF11447" s="8"/>
      <c r="AG11447" s="8"/>
      <c r="AH11447" s="9"/>
      <c r="AI11447" s="8"/>
      <c r="AJ11447" s="8"/>
      <c r="AK11447" s="9"/>
    </row>
    <row r="11448" spans="32:37" x14ac:dyDescent="0.3">
      <c r="AF11448" s="8"/>
      <c r="AG11448" s="8"/>
      <c r="AH11448" s="9"/>
      <c r="AI11448" s="8"/>
      <c r="AJ11448" s="8"/>
      <c r="AK11448" s="9"/>
    </row>
    <row r="11449" spans="32:37" x14ac:dyDescent="0.3">
      <c r="AF11449" s="8"/>
      <c r="AG11449" s="8"/>
      <c r="AH11449" s="9"/>
      <c r="AI11449" s="8"/>
      <c r="AJ11449" s="8"/>
      <c r="AK11449" s="9"/>
    </row>
    <row r="11450" spans="32:37" x14ac:dyDescent="0.3">
      <c r="AF11450" s="8"/>
      <c r="AG11450" s="8"/>
      <c r="AH11450" s="9"/>
      <c r="AI11450" s="8"/>
      <c r="AJ11450" s="8"/>
      <c r="AK11450" s="9"/>
    </row>
    <row r="11451" spans="32:37" x14ac:dyDescent="0.3">
      <c r="AF11451" s="8"/>
      <c r="AG11451" s="8"/>
      <c r="AH11451" s="9"/>
      <c r="AI11451" s="8"/>
      <c r="AJ11451" s="8"/>
      <c r="AK11451" s="9"/>
    </row>
    <row r="11452" spans="32:37" x14ac:dyDescent="0.3">
      <c r="AF11452" s="8"/>
      <c r="AG11452" s="8"/>
      <c r="AH11452" s="9"/>
      <c r="AI11452" s="8"/>
      <c r="AJ11452" s="8"/>
      <c r="AK11452" s="9"/>
    </row>
    <row r="11453" spans="32:37" x14ac:dyDescent="0.3">
      <c r="AF11453" s="8"/>
      <c r="AG11453" s="8"/>
      <c r="AH11453" s="9"/>
      <c r="AI11453" s="8"/>
      <c r="AJ11453" s="8"/>
      <c r="AK11453" s="9"/>
    </row>
    <row r="11454" spans="32:37" x14ac:dyDescent="0.3">
      <c r="AF11454" s="8"/>
      <c r="AG11454" s="8"/>
      <c r="AH11454" s="9"/>
      <c r="AI11454" s="8"/>
      <c r="AJ11454" s="8"/>
      <c r="AK11454" s="9"/>
    </row>
    <row r="11455" spans="32:37" x14ac:dyDescent="0.3">
      <c r="AF11455" s="8"/>
      <c r="AG11455" s="8"/>
      <c r="AH11455" s="9"/>
      <c r="AI11455" s="8"/>
      <c r="AJ11455" s="8"/>
      <c r="AK11455" s="9"/>
    </row>
    <row r="11456" spans="32:37" x14ac:dyDescent="0.3">
      <c r="AF11456" s="8"/>
      <c r="AG11456" s="8"/>
      <c r="AH11456" s="9"/>
      <c r="AI11456" s="8"/>
      <c r="AJ11456" s="8"/>
      <c r="AK11456" s="9"/>
    </row>
    <row r="11457" spans="32:37" x14ac:dyDescent="0.3">
      <c r="AF11457" s="8"/>
      <c r="AG11457" s="8"/>
      <c r="AH11457" s="9"/>
      <c r="AI11457" s="8"/>
      <c r="AJ11457" s="8"/>
      <c r="AK11457" s="9"/>
    </row>
    <row r="11458" spans="32:37" x14ac:dyDescent="0.3">
      <c r="AF11458" s="8"/>
      <c r="AG11458" s="8"/>
      <c r="AH11458" s="9"/>
      <c r="AI11458" s="8"/>
      <c r="AJ11458" s="8"/>
      <c r="AK11458" s="9"/>
    </row>
    <row r="11459" spans="32:37" x14ac:dyDescent="0.3">
      <c r="AF11459" s="8"/>
      <c r="AG11459" s="8"/>
      <c r="AH11459" s="9"/>
      <c r="AI11459" s="8"/>
      <c r="AJ11459" s="8"/>
      <c r="AK11459" s="9"/>
    </row>
    <row r="11460" spans="32:37" x14ac:dyDescent="0.3">
      <c r="AF11460" s="8"/>
      <c r="AG11460" s="8"/>
      <c r="AH11460" s="9"/>
      <c r="AI11460" s="8"/>
      <c r="AJ11460" s="8"/>
      <c r="AK11460" s="9"/>
    </row>
    <row r="11461" spans="32:37" x14ac:dyDescent="0.3">
      <c r="AF11461" s="8"/>
      <c r="AG11461" s="8"/>
      <c r="AH11461" s="9"/>
      <c r="AI11461" s="8"/>
      <c r="AJ11461" s="8"/>
      <c r="AK11461" s="9"/>
    </row>
    <row r="11462" spans="32:37" x14ac:dyDescent="0.3">
      <c r="AF11462" s="8"/>
      <c r="AG11462" s="8"/>
      <c r="AH11462" s="9"/>
      <c r="AI11462" s="8"/>
      <c r="AJ11462" s="8"/>
      <c r="AK11462" s="9"/>
    </row>
    <row r="11463" spans="32:37" x14ac:dyDescent="0.3">
      <c r="AF11463" s="8"/>
      <c r="AG11463" s="8"/>
      <c r="AH11463" s="9"/>
      <c r="AI11463" s="8"/>
      <c r="AJ11463" s="8"/>
      <c r="AK11463" s="9"/>
    </row>
    <row r="11464" spans="32:37" x14ac:dyDescent="0.3">
      <c r="AF11464" s="8"/>
      <c r="AG11464" s="8"/>
      <c r="AH11464" s="9"/>
      <c r="AI11464" s="8"/>
      <c r="AJ11464" s="8"/>
      <c r="AK11464" s="9"/>
    </row>
    <row r="11465" spans="32:37" x14ac:dyDescent="0.3">
      <c r="AF11465" s="8"/>
      <c r="AG11465" s="8"/>
      <c r="AH11465" s="9"/>
      <c r="AI11465" s="8"/>
      <c r="AJ11465" s="8"/>
      <c r="AK11465" s="9"/>
    </row>
    <row r="11466" spans="32:37" x14ac:dyDescent="0.3">
      <c r="AF11466" s="8"/>
      <c r="AG11466" s="8"/>
      <c r="AH11466" s="9"/>
      <c r="AI11466" s="8"/>
      <c r="AJ11466" s="8"/>
      <c r="AK11466" s="9"/>
    </row>
    <row r="11467" spans="32:37" x14ac:dyDescent="0.3">
      <c r="AF11467" s="8"/>
      <c r="AG11467" s="8"/>
      <c r="AH11467" s="9"/>
      <c r="AI11467" s="8"/>
      <c r="AJ11467" s="8"/>
      <c r="AK11467" s="9"/>
    </row>
    <row r="11468" spans="32:37" x14ac:dyDescent="0.3">
      <c r="AF11468" s="8"/>
      <c r="AG11468" s="8"/>
      <c r="AH11468" s="9"/>
      <c r="AI11468" s="8"/>
      <c r="AJ11468" s="8"/>
      <c r="AK11468" s="9"/>
    </row>
    <row r="11469" spans="32:37" x14ac:dyDescent="0.3">
      <c r="AF11469" s="8"/>
      <c r="AG11469" s="8"/>
      <c r="AH11469" s="9"/>
      <c r="AI11469" s="8"/>
      <c r="AJ11469" s="8"/>
      <c r="AK11469" s="9"/>
    </row>
    <row r="11470" spans="32:37" x14ac:dyDescent="0.3">
      <c r="AF11470" s="8"/>
      <c r="AG11470" s="8"/>
      <c r="AH11470" s="9"/>
      <c r="AI11470" s="8"/>
      <c r="AJ11470" s="8"/>
      <c r="AK11470" s="9"/>
    </row>
    <row r="11471" spans="32:37" x14ac:dyDescent="0.3">
      <c r="AF11471" s="8"/>
      <c r="AG11471" s="8"/>
      <c r="AH11471" s="9"/>
      <c r="AI11471" s="8"/>
      <c r="AJ11471" s="8"/>
      <c r="AK11471" s="9"/>
    </row>
    <row r="11472" spans="32:37" x14ac:dyDescent="0.3">
      <c r="AF11472" s="8"/>
      <c r="AG11472" s="8"/>
      <c r="AH11472" s="9"/>
      <c r="AI11472" s="8"/>
      <c r="AJ11472" s="8"/>
      <c r="AK11472" s="9"/>
    </row>
    <row r="11473" spans="32:37" x14ac:dyDescent="0.3">
      <c r="AF11473" s="8"/>
      <c r="AG11473" s="8"/>
      <c r="AH11473" s="9"/>
      <c r="AI11473" s="8"/>
      <c r="AJ11473" s="8"/>
      <c r="AK11473" s="9"/>
    </row>
    <row r="11474" spans="32:37" x14ac:dyDescent="0.3">
      <c r="AF11474" s="8"/>
      <c r="AG11474" s="8"/>
      <c r="AH11474" s="9"/>
      <c r="AI11474" s="8"/>
      <c r="AJ11474" s="8"/>
      <c r="AK11474" s="9"/>
    </row>
    <row r="11475" spans="32:37" x14ac:dyDescent="0.3">
      <c r="AF11475" s="8"/>
      <c r="AG11475" s="8"/>
      <c r="AH11475" s="9"/>
      <c r="AI11475" s="8"/>
      <c r="AJ11475" s="8"/>
      <c r="AK11475" s="9"/>
    </row>
    <row r="11476" spans="32:37" x14ac:dyDescent="0.3">
      <c r="AF11476" s="8"/>
      <c r="AG11476" s="8"/>
      <c r="AH11476" s="9"/>
      <c r="AI11476" s="8"/>
      <c r="AJ11476" s="8"/>
      <c r="AK11476" s="9"/>
    </row>
    <row r="11477" spans="32:37" x14ac:dyDescent="0.3">
      <c r="AF11477" s="8"/>
      <c r="AG11477" s="8"/>
      <c r="AH11477" s="9"/>
      <c r="AI11477" s="8"/>
      <c r="AJ11477" s="8"/>
      <c r="AK11477" s="9"/>
    </row>
    <row r="11478" spans="32:37" x14ac:dyDescent="0.3">
      <c r="AF11478" s="8"/>
      <c r="AG11478" s="8"/>
      <c r="AH11478" s="9"/>
      <c r="AI11478" s="8"/>
      <c r="AJ11478" s="8"/>
      <c r="AK11478" s="9"/>
    </row>
    <row r="11479" spans="32:37" x14ac:dyDescent="0.3">
      <c r="AF11479" s="8"/>
      <c r="AG11479" s="8"/>
      <c r="AH11479" s="9"/>
      <c r="AI11479" s="8"/>
      <c r="AJ11479" s="8"/>
      <c r="AK11479" s="9"/>
    </row>
    <row r="11480" spans="32:37" x14ac:dyDescent="0.3">
      <c r="AF11480" s="8"/>
      <c r="AG11480" s="8"/>
      <c r="AH11480" s="9"/>
      <c r="AI11480" s="8"/>
      <c r="AJ11480" s="8"/>
      <c r="AK11480" s="9"/>
    </row>
    <row r="11481" spans="32:37" x14ac:dyDescent="0.3">
      <c r="AF11481" s="8"/>
      <c r="AG11481" s="8"/>
      <c r="AH11481" s="9"/>
      <c r="AI11481" s="8"/>
      <c r="AJ11481" s="8"/>
      <c r="AK11481" s="9"/>
    </row>
    <row r="11482" spans="32:37" x14ac:dyDescent="0.3">
      <c r="AF11482" s="8"/>
      <c r="AG11482" s="8"/>
      <c r="AH11482" s="9"/>
      <c r="AI11482" s="8"/>
      <c r="AJ11482" s="8"/>
      <c r="AK11482" s="9"/>
    </row>
    <row r="11483" spans="32:37" x14ac:dyDescent="0.3">
      <c r="AF11483" s="8"/>
      <c r="AG11483" s="8"/>
      <c r="AH11483" s="9"/>
      <c r="AI11483" s="8"/>
      <c r="AJ11483" s="8"/>
      <c r="AK11483" s="9"/>
    </row>
    <row r="11484" spans="32:37" x14ac:dyDescent="0.3">
      <c r="AF11484" s="8"/>
      <c r="AG11484" s="8"/>
      <c r="AH11484" s="9"/>
      <c r="AI11484" s="8"/>
      <c r="AJ11484" s="8"/>
      <c r="AK11484" s="9"/>
    </row>
    <row r="11485" spans="32:37" x14ac:dyDescent="0.3">
      <c r="AF11485" s="8"/>
      <c r="AG11485" s="8"/>
      <c r="AH11485" s="9"/>
      <c r="AI11485" s="8"/>
      <c r="AJ11485" s="8"/>
      <c r="AK11485" s="9"/>
    </row>
    <row r="11486" spans="32:37" x14ac:dyDescent="0.3">
      <c r="AF11486" s="8"/>
      <c r="AG11486" s="8"/>
      <c r="AH11486" s="9"/>
      <c r="AI11486" s="8"/>
      <c r="AJ11486" s="8"/>
      <c r="AK11486" s="9"/>
    </row>
    <row r="11487" spans="32:37" x14ac:dyDescent="0.3">
      <c r="AF11487" s="8"/>
      <c r="AG11487" s="8"/>
      <c r="AH11487" s="9"/>
      <c r="AI11487" s="8"/>
      <c r="AJ11487" s="8"/>
      <c r="AK11487" s="9"/>
    </row>
    <row r="11488" spans="32:37" x14ac:dyDescent="0.3">
      <c r="AF11488" s="8"/>
      <c r="AG11488" s="8"/>
      <c r="AH11488" s="9"/>
      <c r="AI11488" s="8"/>
      <c r="AJ11488" s="8"/>
      <c r="AK11488" s="9"/>
    </row>
    <row r="11489" spans="32:37" x14ac:dyDescent="0.3">
      <c r="AF11489" s="8"/>
      <c r="AG11489" s="8"/>
      <c r="AH11489" s="9"/>
      <c r="AI11489" s="8"/>
      <c r="AJ11489" s="8"/>
      <c r="AK11489" s="9"/>
    </row>
    <row r="11490" spans="32:37" x14ac:dyDescent="0.3">
      <c r="AF11490" s="8"/>
      <c r="AG11490" s="8"/>
      <c r="AH11490" s="9"/>
      <c r="AI11490" s="8"/>
      <c r="AJ11490" s="8"/>
      <c r="AK11490" s="9"/>
    </row>
    <row r="11491" spans="32:37" x14ac:dyDescent="0.3">
      <c r="AF11491" s="8"/>
      <c r="AG11491" s="8"/>
      <c r="AH11491" s="9"/>
      <c r="AI11491" s="8"/>
      <c r="AJ11491" s="8"/>
      <c r="AK11491" s="9"/>
    </row>
    <row r="11492" spans="32:37" x14ac:dyDescent="0.3">
      <c r="AF11492" s="8"/>
      <c r="AG11492" s="8"/>
      <c r="AH11492" s="9"/>
      <c r="AI11492" s="8"/>
      <c r="AJ11492" s="8"/>
      <c r="AK11492" s="9"/>
    </row>
    <row r="11493" spans="32:37" x14ac:dyDescent="0.3">
      <c r="AF11493" s="8"/>
      <c r="AG11493" s="8"/>
      <c r="AH11493" s="9"/>
      <c r="AI11493" s="8"/>
      <c r="AJ11493" s="8"/>
      <c r="AK11493" s="9"/>
    </row>
    <row r="11494" spans="32:37" x14ac:dyDescent="0.3">
      <c r="AF11494" s="8"/>
      <c r="AG11494" s="8"/>
      <c r="AH11494" s="9"/>
      <c r="AI11494" s="8"/>
      <c r="AJ11494" s="8"/>
      <c r="AK11494" s="9"/>
    </row>
    <row r="11495" spans="32:37" x14ac:dyDescent="0.3">
      <c r="AF11495" s="8"/>
      <c r="AG11495" s="8"/>
      <c r="AH11495" s="9"/>
      <c r="AI11495" s="8"/>
      <c r="AJ11495" s="8"/>
      <c r="AK11495" s="9"/>
    </row>
    <row r="11496" spans="32:37" x14ac:dyDescent="0.3">
      <c r="AF11496" s="8"/>
      <c r="AG11496" s="8"/>
      <c r="AH11496" s="9"/>
      <c r="AI11496" s="8"/>
      <c r="AJ11496" s="8"/>
      <c r="AK11496" s="9"/>
    </row>
    <row r="11497" spans="32:37" x14ac:dyDescent="0.3">
      <c r="AF11497" s="8"/>
      <c r="AG11497" s="8"/>
      <c r="AH11497" s="9"/>
      <c r="AI11497" s="8"/>
      <c r="AJ11497" s="8"/>
      <c r="AK11497" s="9"/>
    </row>
    <row r="11498" spans="32:37" x14ac:dyDescent="0.3">
      <c r="AF11498" s="8"/>
      <c r="AG11498" s="8"/>
      <c r="AH11498" s="9"/>
      <c r="AI11498" s="8"/>
      <c r="AJ11498" s="8"/>
      <c r="AK11498" s="9"/>
    </row>
    <row r="11499" spans="32:37" x14ac:dyDescent="0.3">
      <c r="AF11499" s="8"/>
      <c r="AG11499" s="8"/>
      <c r="AH11499" s="9"/>
      <c r="AI11499" s="8"/>
      <c r="AJ11499" s="8"/>
      <c r="AK11499" s="9"/>
    </row>
    <row r="11500" spans="32:37" x14ac:dyDescent="0.3">
      <c r="AF11500" s="8"/>
      <c r="AG11500" s="8"/>
      <c r="AH11500" s="9"/>
      <c r="AI11500" s="8"/>
      <c r="AJ11500" s="8"/>
      <c r="AK11500" s="9"/>
    </row>
    <row r="11501" spans="32:37" x14ac:dyDescent="0.3">
      <c r="AF11501" s="8"/>
      <c r="AG11501" s="8"/>
      <c r="AH11501" s="9"/>
      <c r="AI11501" s="8"/>
      <c r="AJ11501" s="8"/>
      <c r="AK11501" s="9"/>
    </row>
    <row r="11502" spans="32:37" x14ac:dyDescent="0.3">
      <c r="AF11502" s="8"/>
      <c r="AG11502" s="8"/>
      <c r="AH11502" s="9"/>
      <c r="AI11502" s="8"/>
      <c r="AJ11502" s="8"/>
      <c r="AK11502" s="9"/>
    </row>
    <row r="11503" spans="32:37" x14ac:dyDescent="0.3">
      <c r="AF11503" s="8"/>
      <c r="AG11503" s="8"/>
      <c r="AH11503" s="9"/>
      <c r="AI11503" s="8"/>
      <c r="AJ11503" s="8"/>
      <c r="AK11503" s="9"/>
    </row>
    <row r="11504" spans="32:37" x14ac:dyDescent="0.3">
      <c r="AF11504" s="8"/>
      <c r="AG11504" s="8"/>
      <c r="AH11504" s="9"/>
      <c r="AI11504" s="8"/>
      <c r="AJ11504" s="8"/>
      <c r="AK11504" s="9"/>
    </row>
    <row r="11505" spans="32:37" x14ac:dyDescent="0.3">
      <c r="AF11505" s="8"/>
      <c r="AG11505" s="8"/>
      <c r="AH11505" s="9"/>
      <c r="AI11505" s="8"/>
      <c r="AJ11505" s="8"/>
      <c r="AK11505" s="9"/>
    </row>
    <row r="11506" spans="32:37" x14ac:dyDescent="0.3">
      <c r="AF11506" s="8"/>
      <c r="AG11506" s="8"/>
      <c r="AH11506" s="9"/>
      <c r="AI11506" s="8"/>
      <c r="AJ11506" s="8"/>
      <c r="AK11506" s="9"/>
    </row>
    <row r="11507" spans="32:37" x14ac:dyDescent="0.3">
      <c r="AF11507" s="8"/>
      <c r="AG11507" s="8"/>
      <c r="AH11507" s="9"/>
      <c r="AI11507" s="8"/>
      <c r="AJ11507" s="8"/>
      <c r="AK11507" s="9"/>
    </row>
    <row r="11508" spans="32:37" x14ac:dyDescent="0.3">
      <c r="AF11508" s="8"/>
      <c r="AG11508" s="8"/>
      <c r="AH11508" s="9"/>
      <c r="AI11508" s="8"/>
      <c r="AJ11508" s="8"/>
      <c r="AK11508" s="9"/>
    </row>
    <row r="11509" spans="32:37" x14ac:dyDescent="0.3">
      <c r="AF11509" s="8"/>
      <c r="AG11509" s="8"/>
      <c r="AH11509" s="9"/>
      <c r="AI11509" s="8"/>
      <c r="AJ11509" s="8"/>
      <c r="AK11509" s="9"/>
    </row>
    <row r="11510" spans="32:37" x14ac:dyDescent="0.3">
      <c r="AF11510" s="8"/>
      <c r="AG11510" s="8"/>
      <c r="AH11510" s="9"/>
      <c r="AI11510" s="8"/>
      <c r="AJ11510" s="8"/>
      <c r="AK11510" s="9"/>
    </row>
    <row r="11511" spans="32:37" x14ac:dyDescent="0.3">
      <c r="AF11511" s="8"/>
      <c r="AG11511" s="8"/>
      <c r="AH11511" s="9"/>
      <c r="AI11511" s="8"/>
      <c r="AJ11511" s="8"/>
      <c r="AK11511" s="9"/>
    </row>
    <row r="11512" spans="32:37" x14ac:dyDescent="0.3">
      <c r="AF11512" s="8"/>
      <c r="AG11512" s="8"/>
      <c r="AH11512" s="9"/>
      <c r="AI11512" s="8"/>
      <c r="AJ11512" s="8"/>
      <c r="AK11512" s="9"/>
    </row>
    <row r="11513" spans="32:37" x14ac:dyDescent="0.3">
      <c r="AF11513" s="8"/>
      <c r="AG11513" s="8"/>
      <c r="AH11513" s="9"/>
      <c r="AI11513" s="8"/>
      <c r="AJ11513" s="8"/>
      <c r="AK11513" s="9"/>
    </row>
    <row r="11514" spans="32:37" x14ac:dyDescent="0.3">
      <c r="AF11514" s="8"/>
      <c r="AG11514" s="8"/>
      <c r="AH11514" s="9"/>
      <c r="AI11514" s="8"/>
      <c r="AJ11514" s="8"/>
      <c r="AK11514" s="9"/>
    </row>
    <row r="11515" spans="32:37" x14ac:dyDescent="0.3">
      <c r="AF11515" s="8"/>
      <c r="AG11515" s="8"/>
      <c r="AH11515" s="9"/>
      <c r="AI11515" s="8"/>
      <c r="AJ11515" s="8"/>
      <c r="AK11515" s="9"/>
    </row>
    <row r="11516" spans="32:37" x14ac:dyDescent="0.3">
      <c r="AF11516" s="8"/>
      <c r="AG11516" s="8"/>
      <c r="AH11516" s="9"/>
      <c r="AI11516" s="8"/>
      <c r="AJ11516" s="8"/>
      <c r="AK11516" s="9"/>
    </row>
    <row r="11517" spans="32:37" x14ac:dyDescent="0.3">
      <c r="AF11517" s="8"/>
      <c r="AG11517" s="8"/>
      <c r="AH11517" s="9"/>
      <c r="AI11517" s="8"/>
      <c r="AJ11517" s="8"/>
      <c r="AK11517" s="9"/>
    </row>
    <row r="11518" spans="32:37" x14ac:dyDescent="0.3">
      <c r="AF11518" s="8"/>
      <c r="AG11518" s="8"/>
      <c r="AH11518" s="9"/>
      <c r="AI11518" s="8"/>
      <c r="AJ11518" s="8"/>
      <c r="AK11518" s="9"/>
    </row>
    <row r="11519" spans="32:37" x14ac:dyDescent="0.3">
      <c r="AF11519" s="8"/>
      <c r="AG11519" s="8"/>
      <c r="AH11519" s="9"/>
      <c r="AI11519" s="8"/>
      <c r="AJ11519" s="8"/>
      <c r="AK11519" s="9"/>
    </row>
    <row r="11520" spans="32:37" x14ac:dyDescent="0.3">
      <c r="AF11520" s="8"/>
      <c r="AG11520" s="8"/>
      <c r="AH11520" s="9"/>
      <c r="AI11520" s="8"/>
      <c r="AJ11520" s="8"/>
      <c r="AK11520" s="9"/>
    </row>
    <row r="11521" spans="32:37" x14ac:dyDescent="0.3">
      <c r="AF11521" s="8"/>
      <c r="AG11521" s="8"/>
      <c r="AH11521" s="9"/>
      <c r="AI11521" s="8"/>
      <c r="AJ11521" s="8"/>
      <c r="AK11521" s="9"/>
    </row>
    <row r="11522" spans="32:37" x14ac:dyDescent="0.3">
      <c r="AF11522" s="8"/>
      <c r="AG11522" s="8"/>
      <c r="AH11522" s="9"/>
      <c r="AI11522" s="8"/>
      <c r="AJ11522" s="8"/>
      <c r="AK11522" s="9"/>
    </row>
    <row r="11523" spans="32:37" x14ac:dyDescent="0.3">
      <c r="AF11523" s="8"/>
      <c r="AG11523" s="8"/>
      <c r="AH11523" s="9"/>
      <c r="AI11523" s="8"/>
      <c r="AJ11523" s="8"/>
      <c r="AK11523" s="9"/>
    </row>
    <row r="11524" spans="32:37" x14ac:dyDescent="0.3">
      <c r="AF11524" s="8"/>
      <c r="AG11524" s="8"/>
      <c r="AH11524" s="9"/>
      <c r="AI11524" s="8"/>
      <c r="AJ11524" s="8"/>
      <c r="AK11524" s="9"/>
    </row>
    <row r="11525" spans="32:37" x14ac:dyDescent="0.3">
      <c r="AF11525" s="8"/>
      <c r="AG11525" s="8"/>
      <c r="AH11525" s="9"/>
      <c r="AI11525" s="8"/>
      <c r="AJ11525" s="8"/>
      <c r="AK11525" s="9"/>
    </row>
    <row r="11526" spans="32:37" x14ac:dyDescent="0.3">
      <c r="AF11526" s="8"/>
      <c r="AG11526" s="8"/>
      <c r="AH11526" s="9"/>
      <c r="AI11526" s="8"/>
      <c r="AJ11526" s="8"/>
      <c r="AK11526" s="9"/>
    </row>
    <row r="11527" spans="32:37" x14ac:dyDescent="0.3">
      <c r="AF11527" s="8"/>
      <c r="AG11527" s="8"/>
      <c r="AH11527" s="9"/>
      <c r="AI11527" s="8"/>
      <c r="AJ11527" s="8"/>
      <c r="AK11527" s="9"/>
    </row>
    <row r="11528" spans="32:37" x14ac:dyDescent="0.3">
      <c r="AF11528" s="8"/>
      <c r="AG11528" s="8"/>
      <c r="AH11528" s="9"/>
      <c r="AI11528" s="8"/>
      <c r="AJ11528" s="8"/>
      <c r="AK11528" s="9"/>
    </row>
    <row r="11529" spans="32:37" x14ac:dyDescent="0.3">
      <c r="AF11529" s="8"/>
      <c r="AG11529" s="8"/>
      <c r="AH11529" s="9"/>
      <c r="AI11529" s="8"/>
      <c r="AJ11529" s="8"/>
      <c r="AK11529" s="9"/>
    </row>
    <row r="11530" spans="32:37" x14ac:dyDescent="0.3">
      <c r="AF11530" s="8"/>
      <c r="AG11530" s="8"/>
      <c r="AH11530" s="9"/>
      <c r="AI11530" s="8"/>
      <c r="AJ11530" s="8"/>
      <c r="AK11530" s="9"/>
    </row>
    <row r="11531" spans="32:37" x14ac:dyDescent="0.3">
      <c r="AF11531" s="8"/>
      <c r="AG11531" s="8"/>
      <c r="AH11531" s="9"/>
      <c r="AI11531" s="8"/>
      <c r="AJ11531" s="8"/>
      <c r="AK11531" s="9"/>
    </row>
    <row r="11532" spans="32:37" x14ac:dyDescent="0.3">
      <c r="AF11532" s="8"/>
      <c r="AG11532" s="8"/>
      <c r="AH11532" s="9"/>
      <c r="AI11532" s="8"/>
      <c r="AJ11532" s="8"/>
      <c r="AK11532" s="9"/>
    </row>
    <row r="11533" spans="32:37" x14ac:dyDescent="0.3">
      <c r="AF11533" s="8"/>
      <c r="AG11533" s="8"/>
      <c r="AH11533" s="9"/>
      <c r="AI11533" s="8"/>
      <c r="AJ11533" s="8"/>
      <c r="AK11533" s="9"/>
    </row>
    <row r="11534" spans="32:37" x14ac:dyDescent="0.3">
      <c r="AF11534" s="8"/>
      <c r="AG11534" s="8"/>
      <c r="AH11534" s="9"/>
      <c r="AI11534" s="8"/>
      <c r="AJ11534" s="8"/>
      <c r="AK11534" s="9"/>
    </row>
    <row r="11535" spans="32:37" x14ac:dyDescent="0.3">
      <c r="AF11535" s="8"/>
      <c r="AG11535" s="8"/>
      <c r="AH11535" s="9"/>
      <c r="AI11535" s="8"/>
      <c r="AJ11535" s="8"/>
      <c r="AK11535" s="9"/>
    </row>
    <row r="11536" spans="32:37" x14ac:dyDescent="0.3">
      <c r="AF11536" s="8"/>
      <c r="AG11536" s="8"/>
      <c r="AH11536" s="9"/>
      <c r="AI11536" s="8"/>
      <c r="AJ11536" s="8"/>
      <c r="AK11536" s="9"/>
    </row>
    <row r="11537" spans="32:37" x14ac:dyDescent="0.3">
      <c r="AF11537" s="8"/>
      <c r="AG11537" s="8"/>
      <c r="AH11537" s="9"/>
      <c r="AI11537" s="8"/>
      <c r="AJ11537" s="8"/>
      <c r="AK11537" s="9"/>
    </row>
    <row r="11538" spans="32:37" x14ac:dyDescent="0.3">
      <c r="AF11538" s="8"/>
      <c r="AG11538" s="8"/>
      <c r="AH11538" s="9"/>
      <c r="AI11538" s="8"/>
      <c r="AJ11538" s="8"/>
      <c r="AK11538" s="9"/>
    </row>
    <row r="11539" spans="32:37" x14ac:dyDescent="0.3">
      <c r="AF11539" s="8"/>
      <c r="AG11539" s="8"/>
      <c r="AH11539" s="9"/>
      <c r="AI11539" s="8"/>
      <c r="AJ11539" s="8"/>
      <c r="AK11539" s="9"/>
    </row>
    <row r="11540" spans="32:37" x14ac:dyDescent="0.3">
      <c r="AF11540" s="8"/>
      <c r="AG11540" s="8"/>
      <c r="AH11540" s="9"/>
      <c r="AI11540" s="8"/>
      <c r="AJ11540" s="8"/>
      <c r="AK11540" s="9"/>
    </row>
    <row r="11541" spans="32:37" x14ac:dyDescent="0.3">
      <c r="AF11541" s="8"/>
      <c r="AG11541" s="8"/>
      <c r="AH11541" s="9"/>
      <c r="AI11541" s="8"/>
      <c r="AJ11541" s="8"/>
      <c r="AK11541" s="9"/>
    </row>
    <row r="11542" spans="32:37" x14ac:dyDescent="0.3">
      <c r="AF11542" s="8"/>
      <c r="AG11542" s="8"/>
      <c r="AH11542" s="9"/>
      <c r="AI11542" s="8"/>
      <c r="AJ11542" s="8"/>
      <c r="AK11542" s="9"/>
    </row>
    <row r="11543" spans="32:37" x14ac:dyDescent="0.3">
      <c r="AF11543" s="8"/>
      <c r="AG11543" s="8"/>
      <c r="AH11543" s="9"/>
      <c r="AI11543" s="8"/>
      <c r="AJ11543" s="8"/>
      <c r="AK11543" s="9"/>
    </row>
    <row r="11544" spans="32:37" x14ac:dyDescent="0.3">
      <c r="AF11544" s="8"/>
      <c r="AG11544" s="8"/>
      <c r="AH11544" s="9"/>
      <c r="AI11544" s="8"/>
      <c r="AJ11544" s="8"/>
      <c r="AK11544" s="9"/>
    </row>
    <row r="11545" spans="32:37" x14ac:dyDescent="0.3">
      <c r="AF11545" s="8"/>
      <c r="AG11545" s="8"/>
      <c r="AH11545" s="9"/>
      <c r="AI11545" s="8"/>
      <c r="AJ11545" s="8"/>
      <c r="AK11545" s="9"/>
    </row>
    <row r="11546" spans="32:37" x14ac:dyDescent="0.3">
      <c r="AF11546" s="8"/>
      <c r="AG11546" s="8"/>
      <c r="AH11546" s="9"/>
      <c r="AI11546" s="8"/>
      <c r="AJ11546" s="8"/>
      <c r="AK11546" s="9"/>
    </row>
    <row r="11547" spans="32:37" x14ac:dyDescent="0.3">
      <c r="AF11547" s="8"/>
      <c r="AG11547" s="8"/>
      <c r="AH11547" s="9"/>
      <c r="AI11547" s="8"/>
      <c r="AJ11547" s="8"/>
      <c r="AK11547" s="9"/>
    </row>
    <row r="11548" spans="32:37" x14ac:dyDescent="0.3">
      <c r="AF11548" s="8"/>
      <c r="AG11548" s="8"/>
      <c r="AH11548" s="9"/>
      <c r="AI11548" s="8"/>
      <c r="AJ11548" s="8"/>
      <c r="AK11548" s="9"/>
    </row>
    <row r="11549" spans="32:37" x14ac:dyDescent="0.3">
      <c r="AF11549" s="8"/>
      <c r="AG11549" s="8"/>
      <c r="AH11549" s="9"/>
      <c r="AI11549" s="8"/>
      <c r="AJ11549" s="8"/>
      <c r="AK11549" s="9"/>
    </row>
    <row r="11550" spans="32:37" x14ac:dyDescent="0.3">
      <c r="AF11550" s="8"/>
      <c r="AG11550" s="8"/>
      <c r="AH11550" s="9"/>
      <c r="AI11550" s="8"/>
      <c r="AJ11550" s="8"/>
      <c r="AK11550" s="9"/>
    </row>
    <row r="11551" spans="32:37" x14ac:dyDescent="0.3">
      <c r="AF11551" s="8"/>
      <c r="AG11551" s="8"/>
      <c r="AH11551" s="9"/>
      <c r="AI11551" s="8"/>
      <c r="AJ11551" s="8"/>
      <c r="AK11551" s="9"/>
    </row>
    <row r="11552" spans="32:37" x14ac:dyDescent="0.3">
      <c r="AF11552" s="8"/>
      <c r="AG11552" s="8"/>
      <c r="AH11552" s="9"/>
      <c r="AI11552" s="8"/>
      <c r="AJ11552" s="8"/>
      <c r="AK11552" s="9"/>
    </row>
    <row r="11553" spans="32:37" x14ac:dyDescent="0.3">
      <c r="AF11553" s="8"/>
      <c r="AG11553" s="8"/>
      <c r="AH11553" s="9"/>
      <c r="AI11553" s="8"/>
      <c r="AJ11553" s="8"/>
      <c r="AK11553" s="9"/>
    </row>
    <row r="11554" spans="32:37" x14ac:dyDescent="0.3">
      <c r="AF11554" s="8"/>
      <c r="AG11554" s="8"/>
      <c r="AH11554" s="9"/>
      <c r="AI11554" s="8"/>
      <c r="AJ11554" s="8"/>
      <c r="AK11554" s="9"/>
    </row>
    <row r="11555" spans="32:37" x14ac:dyDescent="0.3">
      <c r="AF11555" s="8"/>
      <c r="AG11555" s="8"/>
      <c r="AH11555" s="9"/>
      <c r="AI11555" s="8"/>
      <c r="AJ11555" s="8"/>
      <c r="AK11555" s="9"/>
    </row>
    <row r="11556" spans="32:37" x14ac:dyDescent="0.3">
      <c r="AF11556" s="8"/>
      <c r="AG11556" s="8"/>
      <c r="AH11556" s="9"/>
      <c r="AI11556" s="8"/>
      <c r="AJ11556" s="8"/>
      <c r="AK11556" s="9"/>
    </row>
    <row r="11557" spans="32:37" x14ac:dyDescent="0.3">
      <c r="AF11557" s="8"/>
      <c r="AG11557" s="8"/>
      <c r="AH11557" s="9"/>
      <c r="AI11557" s="8"/>
      <c r="AJ11557" s="8"/>
      <c r="AK11557" s="9"/>
    </row>
    <row r="11558" spans="32:37" x14ac:dyDescent="0.3">
      <c r="AF11558" s="8"/>
      <c r="AG11558" s="8"/>
      <c r="AH11558" s="9"/>
      <c r="AI11558" s="8"/>
      <c r="AJ11558" s="8"/>
      <c r="AK11558" s="9"/>
    </row>
    <row r="11559" spans="32:37" x14ac:dyDescent="0.3">
      <c r="AF11559" s="8"/>
      <c r="AG11559" s="8"/>
      <c r="AH11559" s="9"/>
      <c r="AI11559" s="8"/>
      <c r="AJ11559" s="8"/>
      <c r="AK11559" s="9"/>
    </row>
    <row r="11560" spans="32:37" x14ac:dyDescent="0.3">
      <c r="AF11560" s="8"/>
      <c r="AG11560" s="8"/>
      <c r="AH11560" s="9"/>
      <c r="AI11560" s="8"/>
      <c r="AJ11560" s="8"/>
      <c r="AK11560" s="9"/>
    </row>
    <row r="11561" spans="32:37" x14ac:dyDescent="0.3">
      <c r="AF11561" s="8"/>
      <c r="AG11561" s="8"/>
      <c r="AH11561" s="9"/>
      <c r="AI11561" s="8"/>
      <c r="AJ11561" s="8"/>
      <c r="AK11561" s="9"/>
    </row>
    <row r="11562" spans="32:37" x14ac:dyDescent="0.3">
      <c r="AF11562" s="8"/>
      <c r="AG11562" s="8"/>
      <c r="AH11562" s="9"/>
      <c r="AI11562" s="8"/>
      <c r="AJ11562" s="8"/>
      <c r="AK11562" s="9"/>
    </row>
    <row r="11563" spans="32:37" x14ac:dyDescent="0.3">
      <c r="AF11563" s="8"/>
      <c r="AG11563" s="8"/>
      <c r="AH11563" s="9"/>
      <c r="AI11563" s="8"/>
      <c r="AJ11563" s="8"/>
      <c r="AK11563" s="9"/>
    </row>
    <row r="11564" spans="32:37" x14ac:dyDescent="0.3">
      <c r="AF11564" s="8"/>
      <c r="AG11564" s="8"/>
      <c r="AH11564" s="9"/>
      <c r="AI11564" s="8"/>
      <c r="AJ11564" s="8"/>
      <c r="AK11564" s="9"/>
    </row>
    <row r="11565" spans="32:37" x14ac:dyDescent="0.3">
      <c r="AF11565" s="8"/>
      <c r="AG11565" s="8"/>
      <c r="AH11565" s="9"/>
      <c r="AI11565" s="8"/>
      <c r="AJ11565" s="8"/>
      <c r="AK11565" s="9"/>
    </row>
    <row r="11566" spans="32:37" x14ac:dyDescent="0.3">
      <c r="AF11566" s="8"/>
      <c r="AG11566" s="8"/>
      <c r="AH11566" s="9"/>
      <c r="AI11566" s="8"/>
      <c r="AJ11566" s="8"/>
      <c r="AK11566" s="9"/>
    </row>
    <row r="11567" spans="32:37" x14ac:dyDescent="0.3">
      <c r="AF11567" s="8"/>
      <c r="AG11567" s="8"/>
      <c r="AH11567" s="9"/>
      <c r="AI11567" s="8"/>
      <c r="AJ11567" s="8"/>
      <c r="AK11567" s="9"/>
    </row>
    <row r="11568" spans="32:37" x14ac:dyDescent="0.3">
      <c r="AF11568" s="8"/>
      <c r="AG11568" s="8"/>
      <c r="AH11568" s="9"/>
      <c r="AI11568" s="8"/>
      <c r="AJ11568" s="8"/>
      <c r="AK11568" s="9"/>
    </row>
    <row r="11569" spans="32:37" x14ac:dyDescent="0.3">
      <c r="AF11569" s="8"/>
      <c r="AG11569" s="8"/>
      <c r="AH11569" s="9"/>
      <c r="AI11569" s="8"/>
      <c r="AJ11569" s="8"/>
      <c r="AK11569" s="9"/>
    </row>
    <row r="11570" spans="32:37" x14ac:dyDescent="0.3">
      <c r="AF11570" s="8"/>
      <c r="AG11570" s="8"/>
      <c r="AH11570" s="9"/>
      <c r="AI11570" s="8"/>
      <c r="AJ11570" s="8"/>
      <c r="AK11570" s="9"/>
    </row>
    <row r="11571" spans="32:37" x14ac:dyDescent="0.3">
      <c r="AF11571" s="8"/>
      <c r="AG11571" s="8"/>
      <c r="AH11571" s="9"/>
      <c r="AI11571" s="8"/>
      <c r="AJ11571" s="8"/>
      <c r="AK11571" s="9"/>
    </row>
    <row r="11572" spans="32:37" x14ac:dyDescent="0.3">
      <c r="AF11572" s="8"/>
      <c r="AG11572" s="8"/>
      <c r="AH11572" s="9"/>
      <c r="AI11572" s="8"/>
      <c r="AJ11572" s="8"/>
      <c r="AK11572" s="9"/>
    </row>
    <row r="11573" spans="32:37" x14ac:dyDescent="0.3">
      <c r="AF11573" s="8"/>
      <c r="AG11573" s="8"/>
      <c r="AH11573" s="9"/>
      <c r="AI11573" s="8"/>
      <c r="AJ11573" s="8"/>
      <c r="AK11573" s="9"/>
    </row>
    <row r="11574" spans="32:37" x14ac:dyDescent="0.3">
      <c r="AF11574" s="8"/>
      <c r="AG11574" s="8"/>
      <c r="AH11574" s="9"/>
      <c r="AI11574" s="8"/>
      <c r="AJ11574" s="8"/>
      <c r="AK11574" s="9"/>
    </row>
    <row r="11575" spans="32:37" x14ac:dyDescent="0.3">
      <c r="AF11575" s="8"/>
      <c r="AG11575" s="8"/>
      <c r="AH11575" s="9"/>
      <c r="AI11575" s="8"/>
      <c r="AJ11575" s="8"/>
      <c r="AK11575" s="9"/>
    </row>
    <row r="11576" spans="32:37" x14ac:dyDescent="0.3">
      <c r="AF11576" s="8"/>
      <c r="AG11576" s="8"/>
      <c r="AH11576" s="9"/>
      <c r="AI11576" s="8"/>
      <c r="AJ11576" s="8"/>
      <c r="AK11576" s="9"/>
    </row>
    <row r="11577" spans="32:37" x14ac:dyDescent="0.3">
      <c r="AF11577" s="8"/>
      <c r="AG11577" s="8"/>
      <c r="AH11577" s="9"/>
      <c r="AI11577" s="8"/>
      <c r="AJ11577" s="8"/>
      <c r="AK11577" s="9"/>
    </row>
    <row r="11578" spans="32:37" x14ac:dyDescent="0.3">
      <c r="AF11578" s="8"/>
      <c r="AG11578" s="8"/>
      <c r="AH11578" s="9"/>
      <c r="AI11578" s="8"/>
      <c r="AJ11578" s="8"/>
      <c r="AK11578" s="9"/>
    </row>
    <row r="11579" spans="32:37" x14ac:dyDescent="0.3">
      <c r="AF11579" s="8"/>
      <c r="AG11579" s="8"/>
      <c r="AH11579" s="9"/>
      <c r="AI11579" s="8"/>
      <c r="AJ11579" s="8"/>
      <c r="AK11579" s="9"/>
    </row>
    <row r="11580" spans="32:37" x14ac:dyDescent="0.3">
      <c r="AF11580" s="8"/>
      <c r="AG11580" s="8"/>
      <c r="AH11580" s="9"/>
      <c r="AI11580" s="8"/>
      <c r="AJ11580" s="8"/>
      <c r="AK11580" s="9"/>
    </row>
    <row r="11581" spans="32:37" x14ac:dyDescent="0.3">
      <c r="AF11581" s="8"/>
      <c r="AG11581" s="8"/>
      <c r="AH11581" s="9"/>
      <c r="AI11581" s="8"/>
      <c r="AJ11581" s="8"/>
      <c r="AK11581" s="9"/>
    </row>
    <row r="11582" spans="32:37" x14ac:dyDescent="0.3">
      <c r="AF11582" s="8"/>
      <c r="AG11582" s="8"/>
      <c r="AH11582" s="9"/>
      <c r="AI11582" s="8"/>
      <c r="AJ11582" s="8"/>
      <c r="AK11582" s="9"/>
    </row>
    <row r="11583" spans="32:37" x14ac:dyDescent="0.3">
      <c r="AF11583" s="8"/>
      <c r="AG11583" s="8"/>
      <c r="AH11583" s="9"/>
      <c r="AI11583" s="8"/>
      <c r="AJ11583" s="8"/>
      <c r="AK11583" s="9"/>
    </row>
    <row r="11584" spans="32:37" x14ac:dyDescent="0.3">
      <c r="AF11584" s="8"/>
      <c r="AG11584" s="8"/>
      <c r="AH11584" s="9"/>
      <c r="AI11584" s="8"/>
      <c r="AJ11584" s="8"/>
      <c r="AK11584" s="9"/>
    </row>
    <row r="11585" spans="32:37" x14ac:dyDescent="0.3">
      <c r="AF11585" s="8"/>
      <c r="AG11585" s="8"/>
      <c r="AH11585" s="9"/>
      <c r="AI11585" s="8"/>
      <c r="AJ11585" s="8"/>
      <c r="AK11585" s="9"/>
    </row>
    <row r="11586" spans="32:37" x14ac:dyDescent="0.3">
      <c r="AF11586" s="8"/>
      <c r="AG11586" s="8"/>
      <c r="AH11586" s="9"/>
      <c r="AI11586" s="8"/>
      <c r="AJ11586" s="8"/>
      <c r="AK11586" s="9"/>
    </row>
    <row r="11587" spans="32:37" x14ac:dyDescent="0.3">
      <c r="AF11587" s="8"/>
      <c r="AG11587" s="8"/>
      <c r="AH11587" s="9"/>
      <c r="AI11587" s="8"/>
      <c r="AJ11587" s="8"/>
      <c r="AK11587" s="9"/>
    </row>
    <row r="11588" spans="32:37" x14ac:dyDescent="0.3">
      <c r="AF11588" s="8"/>
      <c r="AG11588" s="8"/>
      <c r="AH11588" s="9"/>
      <c r="AI11588" s="8"/>
      <c r="AJ11588" s="8"/>
      <c r="AK11588" s="9"/>
    </row>
    <row r="11589" spans="32:37" x14ac:dyDescent="0.3">
      <c r="AF11589" s="8"/>
      <c r="AG11589" s="8"/>
      <c r="AH11589" s="9"/>
      <c r="AI11589" s="8"/>
      <c r="AJ11589" s="8"/>
      <c r="AK11589" s="9"/>
    </row>
    <row r="11590" spans="32:37" x14ac:dyDescent="0.3">
      <c r="AF11590" s="8"/>
      <c r="AG11590" s="8"/>
      <c r="AH11590" s="9"/>
      <c r="AI11590" s="8"/>
      <c r="AJ11590" s="8"/>
      <c r="AK11590" s="9"/>
    </row>
    <row r="11591" spans="32:37" x14ac:dyDescent="0.3">
      <c r="AF11591" s="8"/>
      <c r="AG11591" s="8"/>
      <c r="AH11591" s="9"/>
      <c r="AI11591" s="8"/>
      <c r="AJ11591" s="8"/>
      <c r="AK11591" s="9"/>
    </row>
    <row r="11592" spans="32:37" x14ac:dyDescent="0.3">
      <c r="AF11592" s="8"/>
      <c r="AG11592" s="8"/>
      <c r="AH11592" s="9"/>
      <c r="AI11592" s="8"/>
      <c r="AJ11592" s="8"/>
      <c r="AK11592" s="9"/>
    </row>
    <row r="11593" spans="32:37" x14ac:dyDescent="0.3">
      <c r="AF11593" s="8"/>
      <c r="AG11593" s="8"/>
      <c r="AH11593" s="9"/>
      <c r="AI11593" s="8"/>
      <c r="AJ11593" s="8"/>
      <c r="AK11593" s="9"/>
    </row>
    <row r="11594" spans="32:37" x14ac:dyDescent="0.3">
      <c r="AF11594" s="8"/>
      <c r="AG11594" s="8"/>
      <c r="AH11594" s="9"/>
      <c r="AI11594" s="8"/>
      <c r="AJ11594" s="8"/>
      <c r="AK11594" s="9"/>
    </row>
    <row r="11595" spans="32:37" x14ac:dyDescent="0.3">
      <c r="AF11595" s="8"/>
      <c r="AG11595" s="8"/>
      <c r="AH11595" s="9"/>
      <c r="AI11595" s="8"/>
      <c r="AJ11595" s="8"/>
      <c r="AK11595" s="9"/>
    </row>
    <row r="11596" spans="32:37" x14ac:dyDescent="0.3">
      <c r="AF11596" s="8"/>
      <c r="AG11596" s="8"/>
      <c r="AH11596" s="9"/>
      <c r="AI11596" s="8"/>
      <c r="AJ11596" s="8"/>
      <c r="AK11596" s="9"/>
    </row>
    <row r="11597" spans="32:37" x14ac:dyDescent="0.3">
      <c r="AF11597" s="8"/>
      <c r="AG11597" s="8"/>
      <c r="AH11597" s="9"/>
      <c r="AI11597" s="8"/>
      <c r="AJ11597" s="8"/>
      <c r="AK11597" s="9"/>
    </row>
    <row r="11598" spans="32:37" x14ac:dyDescent="0.3">
      <c r="AF11598" s="8"/>
      <c r="AG11598" s="8"/>
      <c r="AH11598" s="9"/>
      <c r="AI11598" s="8"/>
      <c r="AJ11598" s="8"/>
      <c r="AK11598" s="9"/>
    </row>
    <row r="11599" spans="32:37" x14ac:dyDescent="0.3">
      <c r="AF11599" s="8"/>
      <c r="AG11599" s="8"/>
      <c r="AH11599" s="9"/>
      <c r="AI11599" s="8"/>
      <c r="AJ11599" s="8"/>
      <c r="AK11599" s="9"/>
    </row>
    <row r="11600" spans="32:37" x14ac:dyDescent="0.3">
      <c r="AF11600" s="8"/>
      <c r="AG11600" s="8"/>
      <c r="AH11600" s="9"/>
      <c r="AI11600" s="8"/>
      <c r="AJ11600" s="8"/>
      <c r="AK11600" s="9"/>
    </row>
    <row r="11601" spans="32:37" x14ac:dyDescent="0.3">
      <c r="AF11601" s="8"/>
      <c r="AG11601" s="8"/>
      <c r="AH11601" s="9"/>
      <c r="AI11601" s="8"/>
      <c r="AJ11601" s="8"/>
      <c r="AK11601" s="9"/>
    </row>
    <row r="11602" spans="32:37" x14ac:dyDescent="0.3">
      <c r="AF11602" s="8"/>
      <c r="AG11602" s="8"/>
      <c r="AH11602" s="9"/>
      <c r="AI11602" s="8"/>
      <c r="AJ11602" s="8"/>
      <c r="AK11602" s="9"/>
    </row>
    <row r="11603" spans="32:37" x14ac:dyDescent="0.3">
      <c r="AF11603" s="8"/>
      <c r="AG11603" s="8"/>
      <c r="AH11603" s="9"/>
      <c r="AI11603" s="8"/>
      <c r="AJ11603" s="8"/>
      <c r="AK11603" s="9"/>
    </row>
    <row r="11604" spans="32:37" x14ac:dyDescent="0.3">
      <c r="AF11604" s="8"/>
      <c r="AG11604" s="8"/>
      <c r="AH11604" s="9"/>
      <c r="AI11604" s="8"/>
      <c r="AJ11604" s="8"/>
      <c r="AK11604" s="9"/>
    </row>
    <row r="11605" spans="32:37" x14ac:dyDescent="0.3">
      <c r="AF11605" s="8"/>
      <c r="AG11605" s="8"/>
      <c r="AH11605" s="9"/>
      <c r="AI11605" s="8"/>
      <c r="AJ11605" s="8"/>
      <c r="AK11605" s="9"/>
    </row>
    <row r="11606" spans="32:37" x14ac:dyDescent="0.3">
      <c r="AF11606" s="8"/>
      <c r="AG11606" s="8"/>
      <c r="AH11606" s="9"/>
      <c r="AI11606" s="8"/>
      <c r="AJ11606" s="8"/>
      <c r="AK11606" s="9"/>
    </row>
    <row r="11607" spans="32:37" x14ac:dyDescent="0.3">
      <c r="AF11607" s="8"/>
      <c r="AG11607" s="8"/>
      <c r="AH11607" s="9"/>
      <c r="AI11607" s="8"/>
      <c r="AJ11607" s="8"/>
      <c r="AK11607" s="9"/>
    </row>
    <row r="11608" spans="32:37" x14ac:dyDescent="0.3">
      <c r="AF11608" s="8"/>
      <c r="AG11608" s="8"/>
      <c r="AH11608" s="9"/>
      <c r="AI11608" s="8"/>
      <c r="AJ11608" s="8"/>
      <c r="AK11608" s="9"/>
    </row>
    <row r="11609" spans="32:37" x14ac:dyDescent="0.3">
      <c r="AF11609" s="8"/>
      <c r="AG11609" s="8"/>
      <c r="AH11609" s="9"/>
      <c r="AI11609" s="8"/>
      <c r="AJ11609" s="8"/>
      <c r="AK11609" s="9"/>
    </row>
    <row r="11610" spans="32:37" x14ac:dyDescent="0.3">
      <c r="AF11610" s="8"/>
      <c r="AG11610" s="8"/>
      <c r="AH11610" s="9"/>
      <c r="AI11610" s="8"/>
      <c r="AJ11610" s="8"/>
      <c r="AK11610" s="9"/>
    </row>
    <row r="11611" spans="32:37" x14ac:dyDescent="0.3">
      <c r="AF11611" s="8"/>
      <c r="AG11611" s="8"/>
      <c r="AH11611" s="9"/>
      <c r="AI11611" s="8"/>
      <c r="AJ11611" s="8"/>
      <c r="AK11611" s="9"/>
    </row>
    <row r="11612" spans="32:37" x14ac:dyDescent="0.3">
      <c r="AF11612" s="8"/>
      <c r="AG11612" s="8"/>
      <c r="AH11612" s="9"/>
      <c r="AI11612" s="8"/>
      <c r="AJ11612" s="8"/>
      <c r="AK11612" s="9"/>
    </row>
    <row r="11613" spans="32:37" x14ac:dyDescent="0.3">
      <c r="AF11613" s="8"/>
      <c r="AG11613" s="8"/>
      <c r="AH11613" s="9"/>
      <c r="AI11613" s="8"/>
      <c r="AJ11613" s="8"/>
      <c r="AK11613" s="9"/>
    </row>
    <row r="11614" spans="32:37" x14ac:dyDescent="0.3">
      <c r="AF11614" s="8"/>
      <c r="AG11614" s="8"/>
      <c r="AH11614" s="9"/>
      <c r="AI11614" s="8"/>
      <c r="AJ11614" s="8"/>
      <c r="AK11614" s="9"/>
    </row>
    <row r="11615" spans="32:37" x14ac:dyDescent="0.3">
      <c r="AF11615" s="8"/>
      <c r="AG11615" s="8"/>
      <c r="AH11615" s="9"/>
      <c r="AI11615" s="8"/>
      <c r="AJ11615" s="8"/>
      <c r="AK11615" s="9"/>
    </row>
    <row r="11616" spans="32:37" x14ac:dyDescent="0.3">
      <c r="AF11616" s="8"/>
      <c r="AG11616" s="8"/>
      <c r="AH11616" s="9"/>
      <c r="AI11616" s="8"/>
      <c r="AJ11616" s="8"/>
      <c r="AK11616" s="9"/>
    </row>
    <row r="11617" spans="32:37" x14ac:dyDescent="0.3">
      <c r="AF11617" s="8"/>
      <c r="AG11617" s="8"/>
      <c r="AH11617" s="9"/>
      <c r="AI11617" s="8"/>
      <c r="AJ11617" s="8"/>
      <c r="AK11617" s="9"/>
    </row>
    <row r="11618" spans="32:37" x14ac:dyDescent="0.3">
      <c r="AF11618" s="8"/>
      <c r="AG11618" s="8"/>
      <c r="AH11618" s="9"/>
      <c r="AI11618" s="8"/>
      <c r="AJ11618" s="8"/>
      <c r="AK11618" s="9"/>
    </row>
    <row r="11619" spans="32:37" x14ac:dyDescent="0.3">
      <c r="AF11619" s="8"/>
      <c r="AG11619" s="8"/>
      <c r="AH11619" s="9"/>
      <c r="AI11619" s="8"/>
      <c r="AJ11619" s="8"/>
      <c r="AK11619" s="9"/>
    </row>
    <row r="11620" spans="32:37" x14ac:dyDescent="0.3">
      <c r="AF11620" s="8"/>
      <c r="AG11620" s="8"/>
      <c r="AH11620" s="9"/>
      <c r="AI11620" s="8"/>
      <c r="AJ11620" s="8"/>
      <c r="AK11620" s="9"/>
    </row>
    <row r="11621" spans="32:37" x14ac:dyDescent="0.3">
      <c r="AF11621" s="8"/>
      <c r="AG11621" s="8"/>
      <c r="AH11621" s="9"/>
      <c r="AI11621" s="8"/>
      <c r="AJ11621" s="8"/>
      <c r="AK11621" s="9"/>
    </row>
    <row r="11622" spans="32:37" x14ac:dyDescent="0.3">
      <c r="AF11622" s="8"/>
      <c r="AG11622" s="8"/>
      <c r="AH11622" s="9"/>
      <c r="AI11622" s="8"/>
      <c r="AJ11622" s="8"/>
      <c r="AK11622" s="9"/>
    </row>
    <row r="11623" spans="32:37" x14ac:dyDescent="0.3">
      <c r="AF11623" s="8"/>
      <c r="AG11623" s="8"/>
      <c r="AH11623" s="9"/>
      <c r="AI11623" s="8"/>
      <c r="AJ11623" s="8"/>
      <c r="AK11623" s="9"/>
    </row>
    <row r="11624" spans="32:37" x14ac:dyDescent="0.3">
      <c r="AF11624" s="8"/>
      <c r="AG11624" s="8"/>
      <c r="AH11624" s="9"/>
      <c r="AI11624" s="8"/>
      <c r="AJ11624" s="8"/>
      <c r="AK11624" s="9"/>
    </row>
    <row r="11625" spans="32:37" x14ac:dyDescent="0.3">
      <c r="AF11625" s="8"/>
      <c r="AG11625" s="8"/>
      <c r="AH11625" s="9"/>
      <c r="AI11625" s="8"/>
      <c r="AJ11625" s="8"/>
      <c r="AK11625" s="9"/>
    </row>
    <row r="11626" spans="32:37" x14ac:dyDescent="0.3">
      <c r="AF11626" s="8"/>
      <c r="AG11626" s="8"/>
      <c r="AH11626" s="9"/>
      <c r="AI11626" s="8"/>
      <c r="AJ11626" s="8"/>
      <c r="AK11626" s="9"/>
    </row>
    <row r="11627" spans="32:37" x14ac:dyDescent="0.3">
      <c r="AF11627" s="8"/>
      <c r="AG11627" s="8"/>
      <c r="AH11627" s="9"/>
      <c r="AI11627" s="8"/>
      <c r="AJ11627" s="8"/>
      <c r="AK11627" s="9"/>
    </row>
    <row r="11628" spans="32:37" x14ac:dyDescent="0.3">
      <c r="AF11628" s="8"/>
      <c r="AG11628" s="8"/>
      <c r="AH11628" s="9"/>
      <c r="AI11628" s="8"/>
      <c r="AJ11628" s="8"/>
      <c r="AK11628" s="9"/>
    </row>
    <row r="11629" spans="32:37" x14ac:dyDescent="0.3">
      <c r="AF11629" s="8"/>
      <c r="AG11629" s="8"/>
      <c r="AH11629" s="9"/>
      <c r="AI11629" s="8"/>
      <c r="AJ11629" s="8"/>
      <c r="AK11629" s="9"/>
    </row>
    <row r="11630" spans="32:37" x14ac:dyDescent="0.3">
      <c r="AF11630" s="8"/>
      <c r="AG11630" s="8"/>
      <c r="AH11630" s="9"/>
      <c r="AI11630" s="8"/>
      <c r="AJ11630" s="8"/>
      <c r="AK11630" s="9"/>
    </row>
    <row r="11631" spans="32:37" x14ac:dyDescent="0.3">
      <c r="AF11631" s="8"/>
      <c r="AG11631" s="8"/>
      <c r="AH11631" s="9"/>
      <c r="AI11631" s="8"/>
      <c r="AJ11631" s="8"/>
      <c r="AK11631" s="9"/>
    </row>
    <row r="11632" spans="32:37" x14ac:dyDescent="0.3">
      <c r="AF11632" s="8"/>
      <c r="AG11632" s="8"/>
      <c r="AH11632" s="9"/>
      <c r="AI11632" s="8"/>
      <c r="AJ11632" s="8"/>
      <c r="AK11632" s="9"/>
    </row>
    <row r="11633" spans="32:37" x14ac:dyDescent="0.3">
      <c r="AF11633" s="8"/>
      <c r="AG11633" s="8"/>
      <c r="AH11633" s="9"/>
      <c r="AI11633" s="8"/>
      <c r="AJ11633" s="8"/>
      <c r="AK11633" s="9"/>
    </row>
    <row r="11634" spans="32:37" x14ac:dyDescent="0.3">
      <c r="AF11634" s="8"/>
      <c r="AG11634" s="8"/>
      <c r="AH11634" s="9"/>
      <c r="AI11634" s="8"/>
      <c r="AJ11634" s="8"/>
      <c r="AK11634" s="9"/>
    </row>
    <row r="11635" spans="32:37" x14ac:dyDescent="0.3">
      <c r="AF11635" s="8"/>
      <c r="AG11635" s="8"/>
      <c r="AH11635" s="9"/>
      <c r="AI11635" s="8"/>
      <c r="AJ11635" s="8"/>
      <c r="AK11635" s="9"/>
    </row>
    <row r="11636" spans="32:37" x14ac:dyDescent="0.3">
      <c r="AF11636" s="8"/>
      <c r="AG11636" s="8"/>
      <c r="AH11636" s="9"/>
      <c r="AI11636" s="8"/>
      <c r="AJ11636" s="8"/>
      <c r="AK11636" s="9"/>
    </row>
    <row r="11637" spans="32:37" x14ac:dyDescent="0.3">
      <c r="AF11637" s="8"/>
      <c r="AG11637" s="8"/>
      <c r="AH11637" s="9"/>
      <c r="AI11637" s="8"/>
      <c r="AJ11637" s="8"/>
      <c r="AK11637" s="9"/>
    </row>
    <row r="11638" spans="32:37" x14ac:dyDescent="0.3">
      <c r="AF11638" s="8"/>
      <c r="AG11638" s="8"/>
      <c r="AH11638" s="9"/>
      <c r="AI11638" s="8"/>
      <c r="AJ11638" s="8"/>
      <c r="AK11638" s="9"/>
    </row>
    <row r="11639" spans="32:37" x14ac:dyDescent="0.3">
      <c r="AF11639" s="8"/>
      <c r="AG11639" s="8"/>
      <c r="AH11639" s="9"/>
      <c r="AI11639" s="8"/>
      <c r="AJ11639" s="8"/>
      <c r="AK11639" s="9"/>
    </row>
    <row r="11640" spans="32:37" x14ac:dyDescent="0.3">
      <c r="AF11640" s="8"/>
      <c r="AG11640" s="8"/>
      <c r="AH11640" s="9"/>
      <c r="AI11640" s="8"/>
      <c r="AJ11640" s="8"/>
      <c r="AK11640" s="9"/>
    </row>
    <row r="11641" spans="32:37" x14ac:dyDescent="0.3">
      <c r="AF11641" s="8"/>
      <c r="AG11641" s="8"/>
      <c r="AH11641" s="9"/>
      <c r="AI11641" s="8"/>
      <c r="AJ11641" s="8"/>
      <c r="AK11641" s="9"/>
    </row>
    <row r="11642" spans="32:37" x14ac:dyDescent="0.3">
      <c r="AF11642" s="8"/>
      <c r="AG11642" s="8"/>
      <c r="AH11642" s="9"/>
      <c r="AI11642" s="8"/>
      <c r="AJ11642" s="8"/>
      <c r="AK11642" s="9"/>
    </row>
    <row r="11643" spans="32:37" x14ac:dyDescent="0.3">
      <c r="AF11643" s="8"/>
      <c r="AG11643" s="8"/>
      <c r="AH11643" s="9"/>
      <c r="AI11643" s="8"/>
      <c r="AJ11643" s="8"/>
      <c r="AK11643" s="9"/>
    </row>
    <row r="11644" spans="32:37" x14ac:dyDescent="0.3">
      <c r="AF11644" s="8"/>
      <c r="AG11644" s="8"/>
      <c r="AH11644" s="9"/>
      <c r="AI11644" s="8"/>
      <c r="AJ11644" s="8"/>
      <c r="AK11644" s="9"/>
    </row>
    <row r="11645" spans="32:37" x14ac:dyDescent="0.3">
      <c r="AF11645" s="8"/>
      <c r="AG11645" s="8"/>
      <c r="AH11645" s="9"/>
      <c r="AI11645" s="8"/>
      <c r="AJ11645" s="8"/>
      <c r="AK11645" s="9"/>
    </row>
    <row r="11646" spans="32:37" x14ac:dyDescent="0.3">
      <c r="AF11646" s="8"/>
      <c r="AG11646" s="8"/>
      <c r="AH11646" s="9"/>
      <c r="AI11646" s="8"/>
      <c r="AJ11646" s="8"/>
      <c r="AK11646" s="9"/>
    </row>
    <row r="11647" spans="32:37" x14ac:dyDescent="0.3">
      <c r="AF11647" s="8"/>
      <c r="AG11647" s="8"/>
      <c r="AH11647" s="9"/>
      <c r="AI11647" s="8"/>
      <c r="AJ11647" s="8"/>
      <c r="AK11647" s="9"/>
    </row>
    <row r="11648" spans="32:37" x14ac:dyDescent="0.3">
      <c r="AF11648" s="8"/>
      <c r="AG11648" s="8"/>
      <c r="AH11648" s="9"/>
      <c r="AI11648" s="8"/>
      <c r="AJ11648" s="8"/>
      <c r="AK11648" s="9"/>
    </row>
    <row r="11649" spans="32:37" x14ac:dyDescent="0.3">
      <c r="AF11649" s="8"/>
      <c r="AG11649" s="8"/>
      <c r="AH11649" s="9"/>
      <c r="AI11649" s="8"/>
      <c r="AJ11649" s="8"/>
      <c r="AK11649" s="9"/>
    </row>
    <row r="11650" spans="32:37" x14ac:dyDescent="0.3">
      <c r="AF11650" s="8"/>
      <c r="AG11650" s="8"/>
      <c r="AH11650" s="9"/>
      <c r="AI11650" s="8"/>
      <c r="AJ11650" s="8"/>
      <c r="AK11650" s="9"/>
    </row>
    <row r="11651" spans="32:37" x14ac:dyDescent="0.3">
      <c r="AF11651" s="8"/>
      <c r="AG11651" s="8"/>
      <c r="AH11651" s="9"/>
      <c r="AI11651" s="8"/>
      <c r="AJ11651" s="8"/>
      <c r="AK11651" s="9"/>
    </row>
    <row r="11652" spans="32:37" x14ac:dyDescent="0.3">
      <c r="AF11652" s="8"/>
      <c r="AG11652" s="8"/>
      <c r="AH11652" s="9"/>
      <c r="AI11652" s="8"/>
      <c r="AJ11652" s="8"/>
      <c r="AK11652" s="9"/>
    </row>
    <row r="11653" spans="32:37" x14ac:dyDescent="0.3">
      <c r="AF11653" s="8"/>
      <c r="AG11653" s="8"/>
      <c r="AH11653" s="9"/>
      <c r="AI11653" s="8"/>
      <c r="AJ11653" s="8"/>
      <c r="AK11653" s="9"/>
    </row>
    <row r="11654" spans="32:37" x14ac:dyDescent="0.3">
      <c r="AF11654" s="8"/>
      <c r="AG11654" s="8"/>
      <c r="AH11654" s="9"/>
      <c r="AI11654" s="8"/>
      <c r="AJ11654" s="8"/>
      <c r="AK11654" s="9"/>
    </row>
    <row r="11655" spans="32:37" x14ac:dyDescent="0.3">
      <c r="AF11655" s="8"/>
      <c r="AG11655" s="8"/>
      <c r="AH11655" s="9"/>
      <c r="AI11655" s="8"/>
      <c r="AJ11655" s="8"/>
      <c r="AK11655" s="9"/>
    </row>
    <row r="11656" spans="32:37" x14ac:dyDescent="0.3">
      <c r="AF11656" s="8"/>
      <c r="AG11656" s="8"/>
      <c r="AH11656" s="9"/>
      <c r="AI11656" s="8"/>
      <c r="AJ11656" s="8"/>
      <c r="AK11656" s="9"/>
    </row>
    <row r="11657" spans="32:37" x14ac:dyDescent="0.3">
      <c r="AF11657" s="8"/>
      <c r="AG11657" s="8"/>
      <c r="AH11657" s="9"/>
      <c r="AI11657" s="8"/>
      <c r="AJ11657" s="8"/>
      <c r="AK11657" s="9"/>
    </row>
    <row r="11658" spans="32:37" x14ac:dyDescent="0.3">
      <c r="AF11658" s="8"/>
      <c r="AG11658" s="8"/>
      <c r="AH11658" s="9"/>
      <c r="AI11658" s="8"/>
      <c r="AJ11658" s="8"/>
      <c r="AK11658" s="9"/>
    </row>
    <row r="11659" spans="32:37" x14ac:dyDescent="0.3">
      <c r="AF11659" s="8"/>
      <c r="AG11659" s="8"/>
      <c r="AH11659" s="9"/>
      <c r="AI11659" s="8"/>
      <c r="AJ11659" s="8"/>
      <c r="AK11659" s="9"/>
    </row>
    <row r="11660" spans="32:37" x14ac:dyDescent="0.3">
      <c r="AF11660" s="8"/>
      <c r="AG11660" s="8"/>
      <c r="AH11660" s="9"/>
      <c r="AI11660" s="8"/>
      <c r="AJ11660" s="8"/>
      <c r="AK11660" s="9"/>
    </row>
    <row r="11661" spans="32:37" x14ac:dyDescent="0.3">
      <c r="AF11661" s="8"/>
      <c r="AG11661" s="8"/>
      <c r="AH11661" s="9"/>
      <c r="AI11661" s="8"/>
      <c r="AJ11661" s="8"/>
      <c r="AK11661" s="9"/>
    </row>
    <row r="11662" spans="32:37" x14ac:dyDescent="0.3">
      <c r="AF11662" s="8"/>
      <c r="AG11662" s="8"/>
      <c r="AH11662" s="9"/>
      <c r="AI11662" s="8"/>
      <c r="AJ11662" s="8"/>
      <c r="AK11662" s="9"/>
    </row>
    <row r="11663" spans="32:37" x14ac:dyDescent="0.3">
      <c r="AF11663" s="8"/>
      <c r="AG11663" s="8"/>
      <c r="AH11663" s="9"/>
      <c r="AI11663" s="8"/>
      <c r="AJ11663" s="8"/>
      <c r="AK11663" s="9"/>
    </row>
    <row r="11664" spans="32:37" x14ac:dyDescent="0.3">
      <c r="AF11664" s="8"/>
      <c r="AG11664" s="8"/>
      <c r="AH11664" s="9"/>
      <c r="AI11664" s="8"/>
      <c r="AJ11664" s="8"/>
      <c r="AK11664" s="9"/>
    </row>
    <row r="11665" spans="32:37" x14ac:dyDescent="0.3">
      <c r="AF11665" s="8"/>
      <c r="AG11665" s="8"/>
      <c r="AH11665" s="9"/>
      <c r="AI11665" s="8"/>
      <c r="AJ11665" s="8"/>
      <c r="AK11665" s="9"/>
    </row>
    <row r="11666" spans="32:37" x14ac:dyDescent="0.3">
      <c r="AF11666" s="8"/>
      <c r="AG11666" s="8"/>
      <c r="AH11666" s="9"/>
      <c r="AI11666" s="8"/>
      <c r="AJ11666" s="8"/>
      <c r="AK11666" s="9"/>
    </row>
    <row r="11667" spans="32:37" x14ac:dyDescent="0.3">
      <c r="AF11667" s="8"/>
      <c r="AG11667" s="8"/>
      <c r="AH11667" s="9"/>
      <c r="AI11667" s="8"/>
      <c r="AJ11667" s="8"/>
      <c r="AK11667" s="9"/>
    </row>
    <row r="11668" spans="32:37" x14ac:dyDescent="0.3">
      <c r="AF11668" s="8"/>
      <c r="AG11668" s="8"/>
      <c r="AH11668" s="9"/>
      <c r="AI11668" s="8"/>
      <c r="AJ11668" s="8"/>
      <c r="AK11668" s="9"/>
    </row>
    <row r="11669" spans="32:37" x14ac:dyDescent="0.3">
      <c r="AF11669" s="8"/>
      <c r="AG11669" s="8"/>
      <c r="AH11669" s="9"/>
      <c r="AI11669" s="8"/>
      <c r="AJ11669" s="8"/>
      <c r="AK11669" s="9"/>
    </row>
    <row r="11670" spans="32:37" x14ac:dyDescent="0.3">
      <c r="AF11670" s="8"/>
      <c r="AG11670" s="8"/>
      <c r="AH11670" s="9"/>
      <c r="AI11670" s="8"/>
      <c r="AJ11670" s="8"/>
      <c r="AK11670" s="9"/>
    </row>
    <row r="11671" spans="32:37" x14ac:dyDescent="0.3">
      <c r="AF11671" s="8"/>
      <c r="AG11671" s="8"/>
      <c r="AH11671" s="9"/>
      <c r="AI11671" s="8"/>
      <c r="AJ11671" s="8"/>
      <c r="AK11671" s="9"/>
    </row>
    <row r="11672" spans="32:37" x14ac:dyDescent="0.3">
      <c r="AF11672" s="8"/>
      <c r="AG11672" s="8"/>
      <c r="AH11672" s="9"/>
      <c r="AI11672" s="8"/>
      <c r="AJ11672" s="8"/>
      <c r="AK11672" s="9"/>
    </row>
    <row r="11673" spans="32:37" x14ac:dyDescent="0.3">
      <c r="AF11673" s="8"/>
      <c r="AG11673" s="8"/>
      <c r="AH11673" s="9"/>
      <c r="AI11673" s="8"/>
      <c r="AJ11673" s="8"/>
      <c r="AK11673" s="9"/>
    </row>
    <row r="11674" spans="32:37" x14ac:dyDescent="0.3">
      <c r="AF11674" s="8"/>
      <c r="AG11674" s="8"/>
      <c r="AH11674" s="9"/>
      <c r="AI11674" s="8"/>
      <c r="AJ11674" s="8"/>
      <c r="AK11674" s="9"/>
    </row>
    <row r="11675" spans="32:37" x14ac:dyDescent="0.3">
      <c r="AF11675" s="8"/>
      <c r="AG11675" s="8"/>
      <c r="AH11675" s="9"/>
      <c r="AI11675" s="8"/>
      <c r="AJ11675" s="8"/>
      <c r="AK11675" s="9"/>
    </row>
    <row r="11676" spans="32:37" x14ac:dyDescent="0.3">
      <c r="AF11676" s="8"/>
      <c r="AG11676" s="8"/>
      <c r="AH11676" s="9"/>
      <c r="AI11676" s="8"/>
      <c r="AJ11676" s="8"/>
      <c r="AK11676" s="9"/>
    </row>
    <row r="11677" spans="32:37" x14ac:dyDescent="0.3">
      <c r="AF11677" s="8"/>
      <c r="AG11677" s="8"/>
      <c r="AH11677" s="9"/>
      <c r="AI11677" s="8"/>
      <c r="AJ11677" s="8"/>
      <c r="AK11677" s="9"/>
    </row>
    <row r="11678" spans="32:37" x14ac:dyDescent="0.3">
      <c r="AF11678" s="8"/>
      <c r="AG11678" s="8"/>
      <c r="AH11678" s="9"/>
      <c r="AI11678" s="8"/>
      <c r="AJ11678" s="8"/>
      <c r="AK11678" s="9"/>
    </row>
    <row r="11679" spans="32:37" x14ac:dyDescent="0.3">
      <c r="AF11679" s="8"/>
      <c r="AG11679" s="8"/>
      <c r="AH11679" s="9"/>
      <c r="AI11679" s="8"/>
      <c r="AJ11679" s="8"/>
      <c r="AK11679" s="9"/>
    </row>
    <row r="11680" spans="32:37" x14ac:dyDescent="0.3">
      <c r="AF11680" s="8"/>
      <c r="AG11680" s="8"/>
      <c r="AH11680" s="9"/>
      <c r="AI11680" s="8"/>
      <c r="AJ11680" s="8"/>
      <c r="AK11680" s="9"/>
    </row>
    <row r="11681" spans="32:37" x14ac:dyDescent="0.3">
      <c r="AF11681" s="8"/>
      <c r="AG11681" s="8"/>
      <c r="AH11681" s="9"/>
      <c r="AI11681" s="8"/>
      <c r="AJ11681" s="8"/>
      <c r="AK11681" s="9"/>
    </row>
    <row r="11682" spans="32:37" x14ac:dyDescent="0.3">
      <c r="AF11682" s="8"/>
      <c r="AG11682" s="8"/>
      <c r="AH11682" s="9"/>
      <c r="AI11682" s="8"/>
      <c r="AJ11682" s="8"/>
      <c r="AK11682" s="9"/>
    </row>
    <row r="11683" spans="32:37" x14ac:dyDescent="0.3">
      <c r="AF11683" s="8"/>
      <c r="AG11683" s="8"/>
      <c r="AH11683" s="9"/>
      <c r="AI11683" s="8"/>
      <c r="AJ11683" s="8"/>
      <c r="AK11683" s="9"/>
    </row>
    <row r="11684" spans="32:37" x14ac:dyDescent="0.3">
      <c r="AF11684" s="8"/>
      <c r="AG11684" s="8"/>
      <c r="AH11684" s="9"/>
      <c r="AI11684" s="8"/>
      <c r="AJ11684" s="8"/>
      <c r="AK11684" s="9"/>
    </row>
    <row r="11685" spans="32:37" x14ac:dyDescent="0.3">
      <c r="AF11685" s="8"/>
      <c r="AG11685" s="8"/>
      <c r="AH11685" s="9"/>
      <c r="AI11685" s="8"/>
      <c r="AJ11685" s="8"/>
      <c r="AK11685" s="9"/>
    </row>
    <row r="11686" spans="32:37" x14ac:dyDescent="0.3">
      <c r="AF11686" s="8"/>
      <c r="AG11686" s="8"/>
      <c r="AH11686" s="9"/>
      <c r="AI11686" s="8"/>
      <c r="AJ11686" s="8"/>
      <c r="AK11686" s="9"/>
    </row>
    <row r="11687" spans="32:37" x14ac:dyDescent="0.3">
      <c r="AF11687" s="8"/>
      <c r="AG11687" s="8"/>
      <c r="AH11687" s="9"/>
      <c r="AI11687" s="8"/>
      <c r="AJ11687" s="8"/>
      <c r="AK11687" s="9"/>
    </row>
    <row r="11688" spans="32:37" x14ac:dyDescent="0.3">
      <c r="AF11688" s="8"/>
      <c r="AG11688" s="8"/>
      <c r="AH11688" s="9"/>
      <c r="AI11688" s="8"/>
      <c r="AJ11688" s="8"/>
      <c r="AK11688" s="9"/>
    </row>
    <row r="11689" spans="32:37" x14ac:dyDescent="0.3">
      <c r="AF11689" s="8"/>
      <c r="AG11689" s="8"/>
      <c r="AH11689" s="9"/>
      <c r="AI11689" s="8"/>
      <c r="AJ11689" s="8"/>
      <c r="AK11689" s="9"/>
    </row>
    <row r="11690" spans="32:37" x14ac:dyDescent="0.3">
      <c r="AF11690" s="8"/>
      <c r="AG11690" s="8"/>
      <c r="AH11690" s="9"/>
      <c r="AI11690" s="8"/>
      <c r="AJ11690" s="8"/>
      <c r="AK11690" s="9"/>
    </row>
    <row r="11691" spans="32:37" x14ac:dyDescent="0.3">
      <c r="AF11691" s="8"/>
      <c r="AG11691" s="8"/>
      <c r="AH11691" s="9"/>
      <c r="AI11691" s="8"/>
      <c r="AJ11691" s="8"/>
      <c r="AK11691" s="9"/>
    </row>
    <row r="11692" spans="32:37" x14ac:dyDescent="0.3">
      <c r="AF11692" s="8"/>
      <c r="AG11692" s="8"/>
      <c r="AH11692" s="9"/>
      <c r="AI11692" s="8"/>
      <c r="AJ11692" s="8"/>
      <c r="AK11692" s="9"/>
    </row>
    <row r="11693" spans="32:37" x14ac:dyDescent="0.3">
      <c r="AF11693" s="8"/>
      <c r="AG11693" s="8"/>
      <c r="AH11693" s="9"/>
      <c r="AI11693" s="8"/>
      <c r="AJ11693" s="8"/>
      <c r="AK11693" s="9"/>
    </row>
    <row r="11694" spans="32:37" x14ac:dyDescent="0.3">
      <c r="AF11694" s="8"/>
      <c r="AG11694" s="8"/>
      <c r="AH11694" s="9"/>
      <c r="AI11694" s="8"/>
      <c r="AJ11694" s="8"/>
      <c r="AK11694" s="9"/>
    </row>
    <row r="11695" spans="32:37" x14ac:dyDescent="0.3">
      <c r="AF11695" s="8"/>
      <c r="AG11695" s="8"/>
      <c r="AH11695" s="9"/>
      <c r="AI11695" s="8"/>
      <c r="AJ11695" s="8"/>
      <c r="AK11695" s="9"/>
    </row>
    <row r="11696" spans="32:37" x14ac:dyDescent="0.3">
      <c r="AF11696" s="8"/>
      <c r="AG11696" s="8"/>
      <c r="AH11696" s="9"/>
      <c r="AI11696" s="8"/>
      <c r="AJ11696" s="8"/>
      <c r="AK11696" s="9"/>
    </row>
    <row r="11697" spans="32:37" x14ac:dyDescent="0.3">
      <c r="AF11697" s="8"/>
      <c r="AG11697" s="8"/>
      <c r="AH11697" s="9"/>
      <c r="AI11697" s="8"/>
      <c r="AJ11697" s="8"/>
      <c r="AK11697" s="9"/>
    </row>
    <row r="11698" spans="32:37" x14ac:dyDescent="0.3">
      <c r="AF11698" s="8"/>
      <c r="AG11698" s="8"/>
      <c r="AH11698" s="9"/>
      <c r="AI11698" s="8"/>
      <c r="AJ11698" s="8"/>
      <c r="AK11698" s="9"/>
    </row>
    <row r="11699" spans="32:37" x14ac:dyDescent="0.3">
      <c r="AF11699" s="8"/>
      <c r="AG11699" s="8"/>
      <c r="AH11699" s="9"/>
      <c r="AI11699" s="8"/>
      <c r="AJ11699" s="8"/>
      <c r="AK11699" s="9"/>
    </row>
    <row r="11700" spans="32:37" x14ac:dyDescent="0.3">
      <c r="AF11700" s="8"/>
      <c r="AG11700" s="8"/>
      <c r="AH11700" s="9"/>
      <c r="AI11700" s="8"/>
      <c r="AJ11700" s="8"/>
      <c r="AK11700" s="9"/>
    </row>
    <row r="11701" spans="32:37" x14ac:dyDescent="0.3">
      <c r="AF11701" s="8"/>
      <c r="AG11701" s="8"/>
      <c r="AH11701" s="9"/>
      <c r="AI11701" s="8"/>
      <c r="AJ11701" s="8"/>
      <c r="AK11701" s="9"/>
    </row>
    <row r="11702" spans="32:37" x14ac:dyDescent="0.3">
      <c r="AF11702" s="8"/>
      <c r="AG11702" s="8"/>
      <c r="AH11702" s="9"/>
      <c r="AI11702" s="8"/>
      <c r="AJ11702" s="8"/>
      <c r="AK11702" s="9"/>
    </row>
    <row r="11703" spans="32:37" x14ac:dyDescent="0.3">
      <c r="AF11703" s="8"/>
      <c r="AG11703" s="8"/>
      <c r="AH11703" s="9"/>
      <c r="AI11703" s="8"/>
      <c r="AJ11703" s="8"/>
      <c r="AK11703" s="9"/>
    </row>
    <row r="11704" spans="32:37" x14ac:dyDescent="0.3">
      <c r="AF11704" s="8"/>
      <c r="AG11704" s="8"/>
      <c r="AH11704" s="9"/>
      <c r="AI11704" s="8"/>
      <c r="AJ11704" s="8"/>
      <c r="AK11704" s="9"/>
    </row>
    <row r="11705" spans="32:37" x14ac:dyDescent="0.3">
      <c r="AF11705" s="8"/>
      <c r="AG11705" s="8"/>
      <c r="AH11705" s="9"/>
      <c r="AI11705" s="8"/>
      <c r="AJ11705" s="8"/>
      <c r="AK11705" s="9"/>
    </row>
    <row r="11706" spans="32:37" x14ac:dyDescent="0.3">
      <c r="AF11706" s="8"/>
      <c r="AG11706" s="8"/>
      <c r="AH11706" s="9"/>
      <c r="AI11706" s="8"/>
      <c r="AJ11706" s="8"/>
      <c r="AK11706" s="9"/>
    </row>
    <row r="11707" spans="32:37" x14ac:dyDescent="0.3">
      <c r="AF11707" s="8"/>
      <c r="AG11707" s="8"/>
      <c r="AH11707" s="9"/>
      <c r="AI11707" s="8"/>
      <c r="AJ11707" s="8"/>
      <c r="AK11707" s="9"/>
    </row>
    <row r="11708" spans="32:37" x14ac:dyDescent="0.3">
      <c r="AF11708" s="8"/>
      <c r="AG11708" s="8"/>
      <c r="AH11708" s="9"/>
      <c r="AI11708" s="8"/>
      <c r="AJ11708" s="8"/>
      <c r="AK11708" s="9"/>
    </row>
    <row r="11709" spans="32:37" x14ac:dyDescent="0.3">
      <c r="AF11709" s="8"/>
      <c r="AG11709" s="8"/>
      <c r="AH11709" s="9"/>
      <c r="AI11709" s="8"/>
      <c r="AJ11709" s="8"/>
      <c r="AK11709" s="9"/>
    </row>
    <row r="11710" spans="32:37" x14ac:dyDescent="0.3">
      <c r="AF11710" s="8"/>
      <c r="AG11710" s="8"/>
      <c r="AH11710" s="9"/>
      <c r="AI11710" s="8"/>
      <c r="AJ11710" s="8"/>
      <c r="AK11710" s="9"/>
    </row>
    <row r="11711" spans="32:37" x14ac:dyDescent="0.3">
      <c r="AF11711" s="8"/>
      <c r="AG11711" s="8"/>
      <c r="AH11711" s="9"/>
      <c r="AI11711" s="8"/>
      <c r="AJ11711" s="8"/>
      <c r="AK11711" s="9"/>
    </row>
    <row r="11712" spans="32:37" x14ac:dyDescent="0.3">
      <c r="AF11712" s="8"/>
      <c r="AG11712" s="8"/>
      <c r="AH11712" s="9"/>
      <c r="AI11712" s="8"/>
      <c r="AJ11712" s="8"/>
      <c r="AK11712" s="9"/>
    </row>
    <row r="11713" spans="32:37" x14ac:dyDescent="0.3">
      <c r="AF11713" s="8"/>
      <c r="AG11713" s="8"/>
      <c r="AH11713" s="9"/>
      <c r="AI11713" s="8"/>
      <c r="AJ11713" s="8"/>
      <c r="AK11713" s="9"/>
    </row>
    <row r="11714" spans="32:37" x14ac:dyDescent="0.3">
      <c r="AF11714" s="8"/>
      <c r="AG11714" s="8"/>
      <c r="AH11714" s="9"/>
      <c r="AI11714" s="8"/>
      <c r="AJ11714" s="8"/>
      <c r="AK11714" s="9"/>
    </row>
    <row r="11715" spans="32:37" x14ac:dyDescent="0.3">
      <c r="AF11715" s="8"/>
      <c r="AG11715" s="8"/>
      <c r="AH11715" s="9"/>
      <c r="AI11715" s="8"/>
      <c r="AJ11715" s="8"/>
      <c r="AK11715" s="9"/>
    </row>
    <row r="11716" spans="32:37" x14ac:dyDescent="0.3">
      <c r="AF11716" s="8"/>
      <c r="AG11716" s="8"/>
      <c r="AH11716" s="9"/>
      <c r="AI11716" s="8"/>
      <c r="AJ11716" s="8"/>
      <c r="AK11716" s="9"/>
    </row>
    <row r="11717" spans="32:37" x14ac:dyDescent="0.3">
      <c r="AF11717" s="8"/>
      <c r="AG11717" s="8"/>
      <c r="AH11717" s="9"/>
      <c r="AI11717" s="8"/>
      <c r="AJ11717" s="8"/>
      <c r="AK11717" s="9"/>
    </row>
    <row r="11718" spans="32:37" x14ac:dyDescent="0.3">
      <c r="AF11718" s="8"/>
      <c r="AG11718" s="8"/>
      <c r="AH11718" s="9"/>
      <c r="AI11718" s="8"/>
      <c r="AJ11718" s="8"/>
      <c r="AK11718" s="9"/>
    </row>
    <row r="11719" spans="32:37" x14ac:dyDescent="0.3">
      <c r="AF11719" s="8"/>
      <c r="AG11719" s="8"/>
      <c r="AH11719" s="9"/>
      <c r="AI11719" s="8"/>
      <c r="AJ11719" s="8"/>
      <c r="AK11719" s="9"/>
    </row>
    <row r="11720" spans="32:37" x14ac:dyDescent="0.3">
      <c r="AF11720" s="8"/>
      <c r="AG11720" s="8"/>
      <c r="AH11720" s="9"/>
      <c r="AI11720" s="8"/>
      <c r="AJ11720" s="8"/>
      <c r="AK11720" s="9"/>
    </row>
    <row r="11721" spans="32:37" x14ac:dyDescent="0.3">
      <c r="AF11721" s="8"/>
      <c r="AG11721" s="8"/>
      <c r="AH11721" s="9"/>
      <c r="AI11721" s="8"/>
      <c r="AJ11721" s="8"/>
      <c r="AK11721" s="9"/>
    </row>
    <row r="11722" spans="32:37" x14ac:dyDescent="0.3">
      <c r="AF11722" s="8"/>
      <c r="AG11722" s="8"/>
      <c r="AH11722" s="9"/>
      <c r="AI11722" s="8"/>
      <c r="AJ11722" s="8"/>
      <c r="AK11722" s="9"/>
    </row>
    <row r="11723" spans="32:37" x14ac:dyDescent="0.3">
      <c r="AF11723" s="8"/>
      <c r="AG11723" s="8"/>
      <c r="AH11723" s="9"/>
      <c r="AI11723" s="8"/>
      <c r="AJ11723" s="8"/>
      <c r="AK11723" s="9"/>
    </row>
    <row r="11724" spans="32:37" x14ac:dyDescent="0.3">
      <c r="AF11724" s="8"/>
      <c r="AG11724" s="8"/>
      <c r="AH11724" s="9"/>
      <c r="AI11724" s="8"/>
      <c r="AJ11724" s="8"/>
      <c r="AK11724" s="9"/>
    </row>
    <row r="11725" spans="32:37" x14ac:dyDescent="0.3">
      <c r="AF11725" s="8"/>
      <c r="AG11725" s="8"/>
      <c r="AH11725" s="9"/>
      <c r="AI11725" s="8"/>
      <c r="AJ11725" s="8"/>
      <c r="AK11725" s="9"/>
    </row>
    <row r="11726" spans="32:37" x14ac:dyDescent="0.3">
      <c r="AF11726" s="8"/>
      <c r="AG11726" s="8"/>
      <c r="AH11726" s="9"/>
      <c r="AI11726" s="8"/>
      <c r="AJ11726" s="8"/>
      <c r="AK11726" s="9"/>
    </row>
    <row r="11727" spans="32:37" x14ac:dyDescent="0.3">
      <c r="AF11727" s="8"/>
      <c r="AG11727" s="8"/>
      <c r="AH11727" s="9"/>
      <c r="AI11727" s="8"/>
      <c r="AJ11727" s="8"/>
      <c r="AK11727" s="9"/>
    </row>
    <row r="11728" spans="32:37" x14ac:dyDescent="0.3">
      <c r="AF11728" s="8"/>
      <c r="AG11728" s="8"/>
      <c r="AH11728" s="9"/>
      <c r="AI11728" s="8"/>
      <c r="AJ11728" s="8"/>
      <c r="AK11728" s="9"/>
    </row>
    <row r="11729" spans="32:37" x14ac:dyDescent="0.3">
      <c r="AF11729" s="8"/>
      <c r="AG11729" s="8"/>
      <c r="AH11729" s="9"/>
      <c r="AI11729" s="8"/>
      <c r="AJ11729" s="8"/>
      <c r="AK11729" s="9"/>
    </row>
    <row r="11730" spans="32:37" x14ac:dyDescent="0.3">
      <c r="AF11730" s="8"/>
      <c r="AG11730" s="8"/>
      <c r="AH11730" s="9"/>
      <c r="AI11730" s="8"/>
      <c r="AJ11730" s="8"/>
      <c r="AK11730" s="9"/>
    </row>
    <row r="11731" spans="32:37" x14ac:dyDescent="0.3">
      <c r="AF11731" s="8"/>
      <c r="AG11731" s="8"/>
      <c r="AH11731" s="9"/>
      <c r="AI11731" s="8"/>
      <c r="AJ11731" s="8"/>
      <c r="AK11731" s="9"/>
    </row>
    <row r="11732" spans="32:37" x14ac:dyDescent="0.3">
      <c r="AF11732" s="8"/>
      <c r="AG11732" s="8"/>
      <c r="AH11732" s="9"/>
      <c r="AI11732" s="8"/>
      <c r="AJ11732" s="8"/>
      <c r="AK11732" s="9"/>
    </row>
    <row r="11733" spans="32:37" x14ac:dyDescent="0.3">
      <c r="AF11733" s="8"/>
      <c r="AG11733" s="8"/>
      <c r="AH11733" s="9"/>
      <c r="AI11733" s="8"/>
      <c r="AJ11733" s="8"/>
      <c r="AK11733" s="9"/>
    </row>
    <row r="11734" spans="32:37" x14ac:dyDescent="0.3">
      <c r="AF11734" s="8"/>
      <c r="AG11734" s="8"/>
      <c r="AH11734" s="9"/>
      <c r="AI11734" s="8"/>
      <c r="AJ11734" s="8"/>
      <c r="AK11734" s="9"/>
    </row>
    <row r="11735" spans="32:37" x14ac:dyDescent="0.3">
      <c r="AF11735" s="8"/>
      <c r="AG11735" s="8"/>
      <c r="AH11735" s="9"/>
      <c r="AI11735" s="8"/>
      <c r="AJ11735" s="8"/>
      <c r="AK11735" s="9"/>
    </row>
    <row r="11736" spans="32:37" x14ac:dyDescent="0.3">
      <c r="AF11736" s="8"/>
      <c r="AG11736" s="8"/>
      <c r="AH11736" s="9"/>
      <c r="AI11736" s="8"/>
      <c r="AJ11736" s="8"/>
      <c r="AK11736" s="9"/>
    </row>
    <row r="11737" spans="32:37" x14ac:dyDescent="0.3">
      <c r="AF11737" s="8"/>
      <c r="AG11737" s="8"/>
      <c r="AH11737" s="9"/>
      <c r="AI11737" s="8"/>
      <c r="AJ11737" s="8"/>
      <c r="AK11737" s="9"/>
    </row>
    <row r="11738" spans="32:37" x14ac:dyDescent="0.3">
      <c r="AF11738" s="8"/>
      <c r="AG11738" s="8"/>
      <c r="AH11738" s="9"/>
      <c r="AI11738" s="8"/>
      <c r="AJ11738" s="8"/>
      <c r="AK11738" s="9"/>
    </row>
    <row r="11739" spans="32:37" x14ac:dyDescent="0.3">
      <c r="AF11739" s="8"/>
      <c r="AG11739" s="8"/>
      <c r="AH11739" s="9"/>
      <c r="AI11739" s="8"/>
      <c r="AJ11739" s="8"/>
      <c r="AK11739" s="9"/>
    </row>
    <row r="11740" spans="32:37" x14ac:dyDescent="0.3">
      <c r="AF11740" s="8"/>
      <c r="AG11740" s="8"/>
      <c r="AH11740" s="9"/>
      <c r="AI11740" s="8"/>
      <c r="AJ11740" s="8"/>
      <c r="AK11740" s="9"/>
    </row>
    <row r="11741" spans="32:37" x14ac:dyDescent="0.3">
      <c r="AF11741" s="8"/>
      <c r="AG11741" s="8"/>
      <c r="AH11741" s="9"/>
      <c r="AI11741" s="8"/>
      <c r="AJ11741" s="8"/>
      <c r="AK11741" s="9"/>
    </row>
    <row r="11742" spans="32:37" x14ac:dyDescent="0.3">
      <c r="AF11742" s="8"/>
      <c r="AG11742" s="8"/>
      <c r="AH11742" s="9"/>
      <c r="AI11742" s="8"/>
      <c r="AJ11742" s="8"/>
      <c r="AK11742" s="9"/>
    </row>
    <row r="11743" spans="32:37" x14ac:dyDescent="0.3">
      <c r="AF11743" s="8"/>
      <c r="AG11743" s="8"/>
      <c r="AH11743" s="9"/>
      <c r="AI11743" s="8"/>
      <c r="AJ11743" s="8"/>
      <c r="AK11743" s="9"/>
    </row>
    <row r="11744" spans="32:37" x14ac:dyDescent="0.3">
      <c r="AF11744" s="8"/>
      <c r="AG11744" s="8"/>
      <c r="AH11744" s="9"/>
      <c r="AI11744" s="8"/>
      <c r="AJ11744" s="8"/>
      <c r="AK11744" s="9"/>
    </row>
    <row r="11745" spans="32:37" x14ac:dyDescent="0.3">
      <c r="AF11745" s="8"/>
      <c r="AG11745" s="8"/>
      <c r="AH11745" s="9"/>
      <c r="AI11745" s="8"/>
      <c r="AJ11745" s="8"/>
      <c r="AK11745" s="9"/>
    </row>
    <row r="11746" spans="32:37" x14ac:dyDescent="0.3">
      <c r="AF11746" s="8"/>
      <c r="AG11746" s="8"/>
      <c r="AH11746" s="9"/>
      <c r="AI11746" s="8"/>
      <c r="AJ11746" s="8"/>
      <c r="AK11746" s="9"/>
    </row>
    <row r="11747" spans="32:37" x14ac:dyDescent="0.3">
      <c r="AF11747" s="8"/>
      <c r="AG11747" s="8"/>
      <c r="AH11747" s="9"/>
      <c r="AI11747" s="8"/>
      <c r="AJ11747" s="8"/>
      <c r="AK11747" s="9"/>
    </row>
    <row r="11748" spans="32:37" x14ac:dyDescent="0.3">
      <c r="AF11748" s="8"/>
      <c r="AG11748" s="8"/>
      <c r="AH11748" s="9"/>
      <c r="AI11748" s="8"/>
      <c r="AJ11748" s="8"/>
      <c r="AK11748" s="9"/>
    </row>
    <row r="11749" spans="32:37" x14ac:dyDescent="0.3">
      <c r="AF11749" s="8"/>
      <c r="AG11749" s="8"/>
      <c r="AH11749" s="9"/>
      <c r="AI11749" s="8"/>
      <c r="AJ11749" s="8"/>
      <c r="AK11749" s="9"/>
    </row>
    <row r="11750" spans="32:37" x14ac:dyDescent="0.3">
      <c r="AF11750" s="8"/>
      <c r="AG11750" s="8"/>
      <c r="AH11750" s="9"/>
      <c r="AI11750" s="8"/>
      <c r="AJ11750" s="8"/>
      <c r="AK11750" s="9"/>
    </row>
    <row r="11751" spans="32:37" x14ac:dyDescent="0.3">
      <c r="AF11751" s="8"/>
      <c r="AG11751" s="8"/>
      <c r="AH11751" s="9"/>
      <c r="AI11751" s="8"/>
      <c r="AJ11751" s="8"/>
      <c r="AK11751" s="9"/>
    </row>
    <row r="11752" spans="32:37" x14ac:dyDescent="0.3">
      <c r="AF11752" s="8"/>
      <c r="AG11752" s="8"/>
      <c r="AH11752" s="9"/>
      <c r="AI11752" s="8"/>
      <c r="AJ11752" s="8"/>
      <c r="AK11752" s="9"/>
    </row>
    <row r="11753" spans="32:37" x14ac:dyDescent="0.3">
      <c r="AF11753" s="8"/>
      <c r="AG11753" s="8"/>
      <c r="AH11753" s="9"/>
      <c r="AI11753" s="8"/>
      <c r="AJ11753" s="8"/>
      <c r="AK11753" s="9"/>
    </row>
    <row r="11754" spans="32:37" x14ac:dyDescent="0.3">
      <c r="AF11754" s="8"/>
      <c r="AG11754" s="8"/>
      <c r="AH11754" s="9"/>
      <c r="AI11754" s="8"/>
      <c r="AJ11754" s="8"/>
      <c r="AK11754" s="9"/>
    </row>
    <row r="11755" spans="32:37" x14ac:dyDescent="0.3">
      <c r="AF11755" s="8"/>
      <c r="AG11755" s="8"/>
      <c r="AH11755" s="9"/>
      <c r="AI11755" s="8"/>
      <c r="AJ11755" s="8"/>
      <c r="AK11755" s="9"/>
    </row>
    <row r="11756" spans="32:37" x14ac:dyDescent="0.3">
      <c r="AF11756" s="8"/>
      <c r="AG11756" s="8"/>
      <c r="AH11756" s="9"/>
      <c r="AI11756" s="8"/>
      <c r="AJ11756" s="8"/>
      <c r="AK11756" s="9"/>
    </row>
    <row r="11757" spans="32:37" x14ac:dyDescent="0.3">
      <c r="AF11757" s="8"/>
      <c r="AG11757" s="8"/>
      <c r="AH11757" s="9"/>
      <c r="AI11757" s="8"/>
      <c r="AJ11757" s="8"/>
      <c r="AK11757" s="9"/>
    </row>
    <row r="11758" spans="32:37" x14ac:dyDescent="0.3">
      <c r="AF11758" s="8"/>
      <c r="AG11758" s="8"/>
      <c r="AH11758" s="9"/>
      <c r="AI11758" s="8"/>
      <c r="AJ11758" s="8"/>
      <c r="AK11758" s="9"/>
    </row>
    <row r="11759" spans="32:37" x14ac:dyDescent="0.3">
      <c r="AF11759" s="8"/>
      <c r="AG11759" s="8"/>
      <c r="AH11759" s="9"/>
      <c r="AI11759" s="8"/>
      <c r="AJ11759" s="8"/>
      <c r="AK11759" s="9"/>
    </row>
    <row r="11760" spans="32:37" x14ac:dyDescent="0.3">
      <c r="AF11760" s="8"/>
      <c r="AG11760" s="8"/>
      <c r="AH11760" s="9"/>
      <c r="AI11760" s="8"/>
      <c r="AJ11760" s="8"/>
      <c r="AK11760" s="9"/>
    </row>
    <row r="11761" spans="32:37" x14ac:dyDescent="0.3">
      <c r="AF11761" s="8"/>
      <c r="AG11761" s="8"/>
      <c r="AH11761" s="9"/>
      <c r="AI11761" s="8"/>
      <c r="AJ11761" s="8"/>
      <c r="AK11761" s="9"/>
    </row>
    <row r="11762" spans="32:37" x14ac:dyDescent="0.3">
      <c r="AF11762" s="8"/>
      <c r="AG11762" s="8"/>
      <c r="AH11762" s="9"/>
      <c r="AI11762" s="8"/>
      <c r="AJ11762" s="8"/>
      <c r="AK11762" s="9"/>
    </row>
    <row r="11763" spans="32:37" x14ac:dyDescent="0.3">
      <c r="AF11763" s="8"/>
      <c r="AG11763" s="8"/>
      <c r="AH11763" s="9"/>
      <c r="AI11763" s="8"/>
      <c r="AJ11763" s="8"/>
      <c r="AK11763" s="9"/>
    </row>
    <row r="11764" spans="32:37" x14ac:dyDescent="0.3">
      <c r="AF11764" s="8"/>
      <c r="AG11764" s="8"/>
      <c r="AH11764" s="9"/>
      <c r="AI11764" s="8"/>
      <c r="AJ11764" s="8"/>
      <c r="AK11764" s="9"/>
    </row>
    <row r="11765" spans="32:37" x14ac:dyDescent="0.3">
      <c r="AF11765" s="8"/>
      <c r="AG11765" s="8"/>
      <c r="AH11765" s="9"/>
      <c r="AI11765" s="8"/>
      <c r="AJ11765" s="8"/>
      <c r="AK11765" s="9"/>
    </row>
    <row r="11766" spans="32:37" x14ac:dyDescent="0.3">
      <c r="AF11766" s="8"/>
      <c r="AG11766" s="8"/>
      <c r="AH11766" s="9"/>
      <c r="AI11766" s="8"/>
      <c r="AJ11766" s="8"/>
      <c r="AK11766" s="9"/>
    </row>
    <row r="11767" spans="32:37" x14ac:dyDescent="0.3">
      <c r="AF11767" s="8"/>
      <c r="AG11767" s="8"/>
      <c r="AH11767" s="9"/>
      <c r="AI11767" s="8"/>
      <c r="AJ11767" s="8"/>
      <c r="AK11767" s="9"/>
    </row>
    <row r="11768" spans="32:37" x14ac:dyDescent="0.3">
      <c r="AF11768" s="8"/>
      <c r="AG11768" s="8"/>
      <c r="AH11768" s="9"/>
      <c r="AI11768" s="8"/>
      <c r="AJ11768" s="8"/>
      <c r="AK11768" s="9"/>
    </row>
    <row r="11769" spans="32:37" x14ac:dyDescent="0.3">
      <c r="AF11769" s="8"/>
      <c r="AG11769" s="8"/>
      <c r="AH11769" s="9"/>
      <c r="AI11769" s="8"/>
      <c r="AJ11769" s="8"/>
      <c r="AK11769" s="9"/>
    </row>
    <row r="11770" spans="32:37" x14ac:dyDescent="0.3">
      <c r="AF11770" s="8"/>
      <c r="AG11770" s="8"/>
      <c r="AH11770" s="9"/>
      <c r="AI11770" s="8"/>
      <c r="AJ11770" s="8"/>
      <c r="AK11770" s="9"/>
    </row>
    <row r="11771" spans="32:37" x14ac:dyDescent="0.3">
      <c r="AF11771" s="8"/>
      <c r="AG11771" s="8"/>
      <c r="AH11771" s="9"/>
      <c r="AI11771" s="8"/>
      <c r="AJ11771" s="8"/>
      <c r="AK11771" s="9"/>
    </row>
    <row r="11772" spans="32:37" x14ac:dyDescent="0.3">
      <c r="AF11772" s="8"/>
      <c r="AG11772" s="8"/>
      <c r="AH11772" s="9"/>
      <c r="AI11772" s="8"/>
      <c r="AJ11772" s="8"/>
      <c r="AK11772" s="9"/>
    </row>
    <row r="11773" spans="32:37" x14ac:dyDescent="0.3">
      <c r="AF11773" s="8"/>
      <c r="AG11773" s="8"/>
      <c r="AH11773" s="9"/>
      <c r="AI11773" s="8"/>
      <c r="AJ11773" s="8"/>
      <c r="AK11773" s="9"/>
    </row>
    <row r="11774" spans="32:37" x14ac:dyDescent="0.3">
      <c r="AF11774" s="8"/>
      <c r="AG11774" s="8"/>
      <c r="AH11774" s="9"/>
      <c r="AI11774" s="8"/>
      <c r="AJ11774" s="8"/>
      <c r="AK11774" s="9"/>
    </row>
    <row r="11775" spans="32:37" x14ac:dyDescent="0.3">
      <c r="AF11775" s="8"/>
      <c r="AG11775" s="8"/>
      <c r="AH11775" s="9"/>
      <c r="AI11775" s="8"/>
      <c r="AJ11775" s="8"/>
      <c r="AK11775" s="9"/>
    </row>
    <row r="11776" spans="32:37" x14ac:dyDescent="0.3">
      <c r="AF11776" s="8"/>
      <c r="AG11776" s="8"/>
      <c r="AH11776" s="9"/>
      <c r="AI11776" s="8"/>
      <c r="AJ11776" s="8"/>
      <c r="AK11776" s="9"/>
    </row>
    <row r="11777" spans="32:37" x14ac:dyDescent="0.3">
      <c r="AF11777" s="8"/>
      <c r="AG11777" s="8"/>
      <c r="AH11777" s="9"/>
      <c r="AI11777" s="8"/>
      <c r="AJ11777" s="8"/>
      <c r="AK11777" s="9"/>
    </row>
    <row r="11778" spans="32:37" x14ac:dyDescent="0.3">
      <c r="AF11778" s="8"/>
      <c r="AG11778" s="8"/>
      <c r="AH11778" s="9"/>
      <c r="AI11778" s="8"/>
      <c r="AJ11778" s="8"/>
      <c r="AK11778" s="9"/>
    </row>
    <row r="11779" spans="32:37" x14ac:dyDescent="0.3">
      <c r="AF11779" s="8"/>
      <c r="AG11779" s="8"/>
      <c r="AH11779" s="9"/>
      <c r="AI11779" s="8"/>
      <c r="AJ11779" s="8"/>
      <c r="AK11779" s="9"/>
    </row>
    <row r="11780" spans="32:37" x14ac:dyDescent="0.3">
      <c r="AF11780" s="8"/>
      <c r="AG11780" s="8"/>
      <c r="AH11780" s="9"/>
      <c r="AI11780" s="8"/>
      <c r="AJ11780" s="8"/>
      <c r="AK11780" s="9"/>
    </row>
    <row r="11781" spans="32:37" x14ac:dyDescent="0.3">
      <c r="AF11781" s="8"/>
      <c r="AG11781" s="8"/>
      <c r="AH11781" s="9"/>
      <c r="AI11781" s="8"/>
      <c r="AJ11781" s="8"/>
      <c r="AK11781" s="9"/>
    </row>
    <row r="11782" spans="32:37" x14ac:dyDescent="0.3">
      <c r="AF11782" s="8"/>
      <c r="AG11782" s="8"/>
      <c r="AH11782" s="9"/>
      <c r="AI11782" s="8"/>
      <c r="AJ11782" s="8"/>
      <c r="AK11782" s="9"/>
    </row>
    <row r="11783" spans="32:37" x14ac:dyDescent="0.3">
      <c r="AF11783" s="8"/>
      <c r="AG11783" s="8"/>
      <c r="AH11783" s="9"/>
      <c r="AI11783" s="8"/>
      <c r="AJ11783" s="8"/>
      <c r="AK11783" s="9"/>
    </row>
    <row r="11784" spans="32:37" x14ac:dyDescent="0.3">
      <c r="AF11784" s="8"/>
      <c r="AG11784" s="8"/>
      <c r="AH11784" s="9"/>
      <c r="AI11784" s="8"/>
      <c r="AJ11784" s="8"/>
      <c r="AK11784" s="9"/>
    </row>
    <row r="11785" spans="32:37" x14ac:dyDescent="0.3">
      <c r="AF11785" s="8"/>
      <c r="AG11785" s="8"/>
      <c r="AH11785" s="9"/>
      <c r="AI11785" s="8"/>
      <c r="AJ11785" s="8"/>
      <c r="AK11785" s="9"/>
    </row>
    <row r="11786" spans="32:37" x14ac:dyDescent="0.3">
      <c r="AF11786" s="8"/>
      <c r="AG11786" s="8"/>
      <c r="AH11786" s="9"/>
      <c r="AI11786" s="8"/>
      <c r="AJ11786" s="8"/>
      <c r="AK11786" s="9"/>
    </row>
    <row r="11787" spans="32:37" x14ac:dyDescent="0.3">
      <c r="AF11787" s="8"/>
      <c r="AG11787" s="8"/>
      <c r="AH11787" s="9"/>
      <c r="AI11787" s="8"/>
      <c r="AJ11787" s="8"/>
      <c r="AK11787" s="9"/>
    </row>
    <row r="11788" spans="32:37" x14ac:dyDescent="0.3">
      <c r="AF11788" s="8"/>
      <c r="AG11788" s="8"/>
      <c r="AH11788" s="9"/>
      <c r="AI11788" s="8"/>
      <c r="AJ11788" s="8"/>
      <c r="AK11788" s="9"/>
    </row>
    <row r="11789" spans="32:37" x14ac:dyDescent="0.3">
      <c r="AF11789" s="8"/>
      <c r="AG11789" s="8"/>
      <c r="AH11789" s="9"/>
      <c r="AI11789" s="8"/>
      <c r="AJ11789" s="8"/>
      <c r="AK11789" s="9"/>
    </row>
    <row r="11790" spans="32:37" x14ac:dyDescent="0.3">
      <c r="AF11790" s="8"/>
      <c r="AG11790" s="8"/>
      <c r="AH11790" s="9"/>
      <c r="AI11790" s="8"/>
      <c r="AJ11790" s="8"/>
      <c r="AK11790" s="9"/>
    </row>
    <row r="11791" spans="32:37" x14ac:dyDescent="0.3">
      <c r="AF11791" s="8"/>
      <c r="AG11791" s="8"/>
      <c r="AH11791" s="9"/>
      <c r="AI11791" s="8"/>
      <c r="AJ11791" s="8"/>
      <c r="AK11791" s="9"/>
    </row>
    <row r="11792" spans="32:37" x14ac:dyDescent="0.3">
      <c r="AF11792" s="8"/>
      <c r="AG11792" s="8"/>
      <c r="AH11792" s="9"/>
      <c r="AI11792" s="8"/>
      <c r="AJ11792" s="8"/>
      <c r="AK11792" s="9"/>
    </row>
    <row r="11793" spans="32:37" x14ac:dyDescent="0.3">
      <c r="AF11793" s="8"/>
      <c r="AG11793" s="8"/>
      <c r="AH11793" s="9"/>
      <c r="AI11793" s="8"/>
      <c r="AJ11793" s="8"/>
      <c r="AK11793" s="9"/>
    </row>
    <row r="11794" spans="32:37" x14ac:dyDescent="0.3">
      <c r="AF11794" s="8"/>
      <c r="AG11794" s="8"/>
      <c r="AH11794" s="9"/>
      <c r="AI11794" s="8"/>
      <c r="AJ11794" s="8"/>
      <c r="AK11794" s="9"/>
    </row>
    <row r="11795" spans="32:37" x14ac:dyDescent="0.3">
      <c r="AF11795" s="8"/>
      <c r="AG11795" s="8"/>
      <c r="AH11795" s="9"/>
      <c r="AI11795" s="8"/>
      <c r="AJ11795" s="8"/>
      <c r="AK11795" s="9"/>
    </row>
    <row r="11796" spans="32:37" x14ac:dyDescent="0.3">
      <c r="AF11796" s="8"/>
      <c r="AG11796" s="8"/>
      <c r="AH11796" s="9"/>
      <c r="AI11796" s="8"/>
      <c r="AJ11796" s="8"/>
      <c r="AK11796" s="9"/>
    </row>
    <row r="11797" spans="32:37" x14ac:dyDescent="0.3">
      <c r="AF11797" s="8"/>
      <c r="AG11797" s="8"/>
      <c r="AH11797" s="9"/>
      <c r="AI11797" s="8"/>
      <c r="AJ11797" s="8"/>
      <c r="AK11797" s="9"/>
    </row>
    <row r="11798" spans="32:37" x14ac:dyDescent="0.3">
      <c r="AF11798" s="8"/>
      <c r="AG11798" s="8"/>
      <c r="AH11798" s="9"/>
      <c r="AI11798" s="8"/>
      <c r="AJ11798" s="8"/>
      <c r="AK11798" s="9"/>
    </row>
    <row r="11799" spans="32:37" x14ac:dyDescent="0.3">
      <c r="AF11799" s="8"/>
      <c r="AG11799" s="8"/>
      <c r="AH11799" s="9"/>
      <c r="AI11799" s="8"/>
      <c r="AJ11799" s="8"/>
      <c r="AK11799" s="9"/>
    </row>
    <row r="11800" spans="32:37" x14ac:dyDescent="0.3">
      <c r="AF11800" s="8"/>
      <c r="AG11800" s="8"/>
      <c r="AH11800" s="9"/>
      <c r="AI11800" s="8"/>
      <c r="AJ11800" s="8"/>
      <c r="AK11800" s="9"/>
    </row>
    <row r="11801" spans="32:37" x14ac:dyDescent="0.3">
      <c r="AF11801" s="8"/>
      <c r="AG11801" s="8"/>
      <c r="AH11801" s="9"/>
      <c r="AI11801" s="8"/>
      <c r="AJ11801" s="8"/>
      <c r="AK11801" s="9"/>
    </row>
    <row r="11802" spans="32:37" x14ac:dyDescent="0.3">
      <c r="AF11802" s="8"/>
      <c r="AG11802" s="8"/>
      <c r="AH11802" s="9"/>
      <c r="AI11802" s="8"/>
      <c r="AJ11802" s="8"/>
      <c r="AK11802" s="9"/>
    </row>
    <row r="11803" spans="32:37" x14ac:dyDescent="0.3">
      <c r="AF11803" s="8"/>
      <c r="AG11803" s="8"/>
      <c r="AH11803" s="9"/>
      <c r="AI11803" s="8"/>
      <c r="AJ11803" s="8"/>
      <c r="AK11803" s="9"/>
    </row>
    <row r="11804" spans="32:37" x14ac:dyDescent="0.3">
      <c r="AF11804" s="8"/>
      <c r="AG11804" s="8"/>
      <c r="AH11804" s="9"/>
      <c r="AI11804" s="8"/>
      <c r="AJ11804" s="8"/>
      <c r="AK11804" s="9"/>
    </row>
    <row r="11805" spans="32:37" x14ac:dyDescent="0.3">
      <c r="AF11805" s="8"/>
      <c r="AG11805" s="8"/>
      <c r="AH11805" s="9"/>
      <c r="AI11805" s="8"/>
      <c r="AJ11805" s="8"/>
      <c r="AK11805" s="9"/>
    </row>
    <row r="11806" spans="32:37" x14ac:dyDescent="0.3">
      <c r="AF11806" s="8"/>
      <c r="AG11806" s="8"/>
      <c r="AH11806" s="9"/>
      <c r="AI11806" s="8"/>
      <c r="AJ11806" s="8"/>
      <c r="AK11806" s="9"/>
    </row>
    <row r="11807" spans="32:37" x14ac:dyDescent="0.3">
      <c r="AF11807" s="8"/>
      <c r="AG11807" s="8"/>
      <c r="AH11807" s="9"/>
      <c r="AI11807" s="8"/>
      <c r="AJ11807" s="8"/>
      <c r="AK11807" s="9"/>
    </row>
    <row r="11808" spans="32:37" x14ac:dyDescent="0.3">
      <c r="AF11808" s="8"/>
      <c r="AG11808" s="8"/>
      <c r="AH11808" s="9"/>
      <c r="AI11808" s="8"/>
      <c r="AJ11808" s="8"/>
      <c r="AK11808" s="9"/>
    </row>
    <row r="11809" spans="32:37" x14ac:dyDescent="0.3">
      <c r="AF11809" s="8"/>
      <c r="AG11809" s="8"/>
      <c r="AH11809" s="9"/>
      <c r="AI11809" s="8"/>
      <c r="AJ11809" s="8"/>
      <c r="AK11809" s="9"/>
    </row>
    <row r="11810" spans="32:37" x14ac:dyDescent="0.3">
      <c r="AF11810" s="8"/>
      <c r="AG11810" s="8"/>
      <c r="AH11810" s="9"/>
      <c r="AI11810" s="8"/>
      <c r="AJ11810" s="8"/>
      <c r="AK11810" s="9"/>
    </row>
    <row r="11811" spans="32:37" x14ac:dyDescent="0.3">
      <c r="AF11811" s="8"/>
      <c r="AG11811" s="8"/>
      <c r="AH11811" s="9"/>
      <c r="AI11811" s="8"/>
      <c r="AJ11811" s="8"/>
      <c r="AK11811" s="9"/>
    </row>
    <row r="11812" spans="32:37" x14ac:dyDescent="0.3">
      <c r="AF11812" s="8"/>
      <c r="AG11812" s="8"/>
      <c r="AH11812" s="9"/>
      <c r="AI11812" s="8"/>
      <c r="AJ11812" s="8"/>
      <c r="AK11812" s="9"/>
    </row>
    <row r="11813" spans="32:37" x14ac:dyDescent="0.3">
      <c r="AF11813" s="8"/>
      <c r="AG11813" s="8"/>
      <c r="AH11813" s="9"/>
      <c r="AI11813" s="8"/>
      <c r="AJ11813" s="8"/>
      <c r="AK11813" s="9"/>
    </row>
    <row r="11814" spans="32:37" x14ac:dyDescent="0.3">
      <c r="AF11814" s="8"/>
      <c r="AG11814" s="8"/>
      <c r="AH11814" s="9"/>
      <c r="AI11814" s="8"/>
      <c r="AJ11814" s="8"/>
      <c r="AK11814" s="9"/>
    </row>
    <row r="11815" spans="32:37" x14ac:dyDescent="0.3">
      <c r="AF11815" s="8"/>
      <c r="AG11815" s="8"/>
      <c r="AH11815" s="9"/>
      <c r="AI11815" s="8"/>
      <c r="AJ11815" s="8"/>
      <c r="AK11815" s="9"/>
    </row>
    <row r="11816" spans="32:37" x14ac:dyDescent="0.3">
      <c r="AF11816" s="8"/>
      <c r="AG11816" s="8"/>
      <c r="AH11816" s="9"/>
      <c r="AI11816" s="8"/>
      <c r="AJ11816" s="8"/>
      <c r="AK11816" s="9"/>
    </row>
    <row r="11817" spans="32:37" x14ac:dyDescent="0.3">
      <c r="AF11817" s="8"/>
      <c r="AG11817" s="8"/>
      <c r="AH11817" s="9"/>
      <c r="AI11817" s="8"/>
      <c r="AJ11817" s="8"/>
      <c r="AK11817" s="9"/>
    </row>
    <row r="11818" spans="32:37" x14ac:dyDescent="0.3">
      <c r="AF11818" s="8"/>
      <c r="AG11818" s="8"/>
      <c r="AH11818" s="9"/>
      <c r="AI11818" s="8"/>
      <c r="AJ11818" s="8"/>
      <c r="AK11818" s="9"/>
    </row>
    <row r="11819" spans="32:37" x14ac:dyDescent="0.3">
      <c r="AF11819" s="8"/>
      <c r="AG11819" s="8"/>
      <c r="AH11819" s="9"/>
      <c r="AI11819" s="8"/>
      <c r="AJ11819" s="8"/>
      <c r="AK11819" s="9"/>
    </row>
    <row r="11820" spans="32:37" x14ac:dyDescent="0.3">
      <c r="AF11820" s="8"/>
      <c r="AG11820" s="8"/>
      <c r="AH11820" s="9"/>
      <c r="AI11820" s="8"/>
      <c r="AJ11820" s="8"/>
      <c r="AK11820" s="9"/>
    </row>
    <row r="11821" spans="32:37" x14ac:dyDescent="0.3">
      <c r="AF11821" s="8"/>
      <c r="AG11821" s="8"/>
      <c r="AH11821" s="9"/>
      <c r="AI11821" s="8"/>
      <c r="AJ11821" s="8"/>
      <c r="AK11821" s="9"/>
    </row>
    <row r="11822" spans="32:37" x14ac:dyDescent="0.3">
      <c r="AF11822" s="8"/>
      <c r="AG11822" s="8"/>
      <c r="AH11822" s="9"/>
      <c r="AI11822" s="8"/>
      <c r="AJ11822" s="8"/>
      <c r="AK11822" s="9"/>
    </row>
    <row r="11823" spans="32:37" x14ac:dyDescent="0.3">
      <c r="AF11823" s="8"/>
      <c r="AG11823" s="8"/>
      <c r="AH11823" s="9"/>
      <c r="AI11823" s="8"/>
      <c r="AJ11823" s="8"/>
      <c r="AK11823" s="9"/>
    </row>
    <row r="11824" spans="32:37" x14ac:dyDescent="0.3">
      <c r="AF11824" s="8"/>
      <c r="AG11824" s="8"/>
      <c r="AH11824" s="9"/>
      <c r="AI11824" s="8"/>
      <c r="AJ11824" s="8"/>
      <c r="AK11824" s="9"/>
    </row>
    <row r="11825" spans="32:37" x14ac:dyDescent="0.3">
      <c r="AF11825" s="8"/>
      <c r="AG11825" s="8"/>
      <c r="AH11825" s="9"/>
      <c r="AI11825" s="8"/>
      <c r="AJ11825" s="8"/>
      <c r="AK11825" s="9"/>
    </row>
    <row r="11826" spans="32:37" x14ac:dyDescent="0.3">
      <c r="AF11826" s="8"/>
      <c r="AG11826" s="8"/>
      <c r="AH11826" s="9"/>
      <c r="AI11826" s="8"/>
      <c r="AJ11826" s="8"/>
      <c r="AK11826" s="9"/>
    </row>
    <row r="11827" spans="32:37" x14ac:dyDescent="0.3">
      <c r="AF11827" s="8"/>
      <c r="AG11827" s="8"/>
      <c r="AH11827" s="9"/>
      <c r="AI11827" s="8"/>
      <c r="AJ11827" s="8"/>
      <c r="AK11827" s="9"/>
    </row>
    <row r="11828" spans="32:37" x14ac:dyDescent="0.3">
      <c r="AF11828" s="8"/>
      <c r="AG11828" s="8"/>
      <c r="AH11828" s="9"/>
      <c r="AI11828" s="8"/>
      <c r="AJ11828" s="8"/>
      <c r="AK11828" s="9"/>
    </row>
    <row r="11829" spans="32:37" x14ac:dyDescent="0.3">
      <c r="AF11829" s="8"/>
      <c r="AG11829" s="8"/>
      <c r="AH11829" s="9"/>
      <c r="AI11829" s="8"/>
      <c r="AJ11829" s="8"/>
      <c r="AK11829" s="9"/>
    </row>
    <row r="11830" spans="32:37" x14ac:dyDescent="0.3">
      <c r="AF11830" s="8"/>
      <c r="AG11830" s="8"/>
      <c r="AH11830" s="9"/>
      <c r="AI11830" s="8"/>
      <c r="AJ11830" s="8"/>
      <c r="AK11830" s="9"/>
    </row>
    <row r="11831" spans="32:37" x14ac:dyDescent="0.3">
      <c r="AF11831" s="8"/>
      <c r="AG11831" s="8"/>
      <c r="AH11831" s="9"/>
      <c r="AI11831" s="8"/>
      <c r="AJ11831" s="8"/>
      <c r="AK11831" s="9"/>
    </row>
    <row r="11832" spans="32:37" x14ac:dyDescent="0.3">
      <c r="AF11832" s="8"/>
      <c r="AG11832" s="8"/>
      <c r="AH11832" s="9"/>
      <c r="AI11832" s="8"/>
      <c r="AJ11832" s="8"/>
      <c r="AK11832" s="9"/>
    </row>
    <row r="11833" spans="32:37" x14ac:dyDescent="0.3">
      <c r="AF11833" s="8"/>
      <c r="AG11833" s="8"/>
      <c r="AH11833" s="9"/>
      <c r="AI11833" s="8"/>
      <c r="AJ11833" s="8"/>
      <c r="AK11833" s="9"/>
    </row>
    <row r="11834" spans="32:37" x14ac:dyDescent="0.3">
      <c r="AF11834" s="8"/>
      <c r="AG11834" s="8"/>
      <c r="AH11834" s="9"/>
      <c r="AI11834" s="8"/>
      <c r="AJ11834" s="8"/>
      <c r="AK11834" s="9"/>
    </row>
    <row r="11835" spans="32:37" x14ac:dyDescent="0.3">
      <c r="AF11835" s="8"/>
      <c r="AG11835" s="8"/>
      <c r="AH11835" s="9"/>
      <c r="AI11835" s="8"/>
      <c r="AJ11835" s="8"/>
      <c r="AK11835" s="9"/>
    </row>
    <row r="11836" spans="32:37" x14ac:dyDescent="0.3">
      <c r="AF11836" s="8"/>
      <c r="AG11836" s="8"/>
      <c r="AH11836" s="9"/>
      <c r="AI11836" s="8"/>
      <c r="AJ11836" s="8"/>
      <c r="AK11836" s="9"/>
    </row>
    <row r="11837" spans="32:37" x14ac:dyDescent="0.3">
      <c r="AF11837" s="8"/>
      <c r="AG11837" s="8"/>
      <c r="AH11837" s="9"/>
      <c r="AI11837" s="8"/>
      <c r="AJ11837" s="8"/>
      <c r="AK11837" s="9"/>
    </row>
    <row r="11838" spans="32:37" x14ac:dyDescent="0.3">
      <c r="AF11838" s="8"/>
      <c r="AG11838" s="8"/>
      <c r="AH11838" s="9"/>
      <c r="AI11838" s="8"/>
      <c r="AJ11838" s="8"/>
      <c r="AK11838" s="9"/>
    </row>
    <row r="11839" spans="32:37" x14ac:dyDescent="0.3">
      <c r="AF11839" s="8"/>
      <c r="AG11839" s="8"/>
      <c r="AH11839" s="9"/>
      <c r="AI11839" s="8"/>
      <c r="AJ11839" s="8"/>
      <c r="AK11839" s="9"/>
    </row>
    <row r="11840" spans="32:37" x14ac:dyDescent="0.3">
      <c r="AF11840" s="8"/>
      <c r="AG11840" s="8"/>
      <c r="AH11840" s="9"/>
      <c r="AI11840" s="8"/>
      <c r="AJ11840" s="8"/>
      <c r="AK11840" s="9"/>
    </row>
    <row r="11841" spans="32:37" x14ac:dyDescent="0.3">
      <c r="AF11841" s="8"/>
      <c r="AG11841" s="8"/>
      <c r="AH11841" s="9"/>
      <c r="AI11841" s="8"/>
      <c r="AJ11841" s="8"/>
      <c r="AK11841" s="9"/>
    </row>
    <row r="11842" spans="32:37" x14ac:dyDescent="0.3">
      <c r="AF11842" s="8"/>
      <c r="AG11842" s="8"/>
      <c r="AH11842" s="9"/>
      <c r="AI11842" s="8"/>
      <c r="AJ11842" s="8"/>
      <c r="AK11842" s="9"/>
    </row>
    <row r="11843" spans="32:37" x14ac:dyDescent="0.3">
      <c r="AF11843" s="8"/>
      <c r="AG11843" s="8"/>
      <c r="AH11843" s="9"/>
      <c r="AI11843" s="8"/>
      <c r="AJ11843" s="8"/>
      <c r="AK11843" s="9"/>
    </row>
    <row r="11844" spans="32:37" x14ac:dyDescent="0.3">
      <c r="AF11844" s="8"/>
      <c r="AG11844" s="8"/>
      <c r="AH11844" s="9"/>
      <c r="AI11844" s="8"/>
      <c r="AJ11844" s="8"/>
      <c r="AK11844" s="9"/>
    </row>
    <row r="11845" spans="32:37" x14ac:dyDescent="0.3">
      <c r="AF11845" s="8"/>
      <c r="AG11845" s="8"/>
      <c r="AH11845" s="9"/>
      <c r="AI11845" s="8"/>
      <c r="AJ11845" s="8"/>
      <c r="AK11845" s="9"/>
    </row>
    <row r="11846" spans="32:37" x14ac:dyDescent="0.3">
      <c r="AF11846" s="8"/>
      <c r="AG11846" s="8"/>
      <c r="AH11846" s="9"/>
      <c r="AI11846" s="8"/>
      <c r="AJ11846" s="8"/>
      <c r="AK11846" s="9"/>
    </row>
    <row r="11847" spans="32:37" x14ac:dyDescent="0.3">
      <c r="AF11847" s="8"/>
      <c r="AG11847" s="8"/>
      <c r="AH11847" s="9"/>
      <c r="AI11847" s="8"/>
      <c r="AJ11847" s="8"/>
      <c r="AK11847" s="9"/>
    </row>
    <row r="11848" spans="32:37" x14ac:dyDescent="0.3">
      <c r="AF11848" s="8"/>
      <c r="AG11848" s="8"/>
      <c r="AH11848" s="9"/>
      <c r="AI11848" s="8"/>
      <c r="AJ11848" s="8"/>
      <c r="AK11848" s="9"/>
    </row>
    <row r="11849" spans="32:37" x14ac:dyDescent="0.3">
      <c r="AF11849" s="8"/>
      <c r="AG11849" s="8"/>
      <c r="AH11849" s="9"/>
      <c r="AI11849" s="8"/>
      <c r="AJ11849" s="8"/>
      <c r="AK11849" s="9"/>
    </row>
    <row r="11850" spans="32:37" x14ac:dyDescent="0.3">
      <c r="AF11850" s="8"/>
      <c r="AG11850" s="8"/>
      <c r="AH11850" s="9"/>
      <c r="AI11850" s="8"/>
      <c r="AJ11850" s="8"/>
      <c r="AK11850" s="9"/>
    </row>
    <row r="11851" spans="32:37" x14ac:dyDescent="0.3">
      <c r="AF11851" s="8"/>
      <c r="AG11851" s="8"/>
      <c r="AH11851" s="9"/>
      <c r="AI11851" s="8"/>
      <c r="AJ11851" s="8"/>
      <c r="AK11851" s="9"/>
    </row>
    <row r="11852" spans="32:37" x14ac:dyDescent="0.3">
      <c r="AF11852" s="8"/>
      <c r="AG11852" s="8"/>
      <c r="AH11852" s="9"/>
      <c r="AI11852" s="8"/>
      <c r="AJ11852" s="8"/>
      <c r="AK11852" s="9"/>
    </row>
    <row r="11853" spans="32:37" x14ac:dyDescent="0.3">
      <c r="AF11853" s="8"/>
      <c r="AG11853" s="8"/>
      <c r="AH11853" s="9"/>
      <c r="AI11853" s="8"/>
      <c r="AJ11853" s="8"/>
      <c r="AK11853" s="9"/>
    </row>
    <row r="11854" spans="32:37" x14ac:dyDescent="0.3">
      <c r="AF11854" s="8"/>
      <c r="AG11854" s="8"/>
      <c r="AH11854" s="9"/>
      <c r="AI11854" s="8"/>
      <c r="AJ11854" s="8"/>
      <c r="AK11854" s="9"/>
    </row>
    <row r="11855" spans="32:37" x14ac:dyDescent="0.3">
      <c r="AF11855" s="8"/>
      <c r="AG11855" s="8"/>
      <c r="AH11855" s="9"/>
      <c r="AI11855" s="8"/>
      <c r="AJ11855" s="8"/>
      <c r="AK11855" s="9"/>
    </row>
    <row r="11856" spans="32:37" x14ac:dyDescent="0.3">
      <c r="AF11856" s="8"/>
      <c r="AG11856" s="8"/>
      <c r="AH11856" s="9"/>
      <c r="AI11856" s="8"/>
      <c r="AJ11856" s="8"/>
      <c r="AK11856" s="9"/>
    </row>
    <row r="11857" spans="32:37" x14ac:dyDescent="0.3">
      <c r="AF11857" s="8"/>
      <c r="AG11857" s="8"/>
      <c r="AH11857" s="9"/>
      <c r="AI11857" s="8"/>
      <c r="AJ11857" s="8"/>
      <c r="AK11857" s="9"/>
    </row>
    <row r="11858" spans="32:37" x14ac:dyDescent="0.3">
      <c r="AF11858" s="8"/>
      <c r="AG11858" s="8"/>
      <c r="AH11858" s="9"/>
      <c r="AI11858" s="8"/>
      <c r="AJ11858" s="8"/>
      <c r="AK11858" s="9"/>
    </row>
    <row r="11859" spans="32:37" x14ac:dyDescent="0.3">
      <c r="AF11859" s="8"/>
      <c r="AG11859" s="8"/>
      <c r="AH11859" s="9"/>
      <c r="AI11859" s="8"/>
      <c r="AJ11859" s="8"/>
      <c r="AK11859" s="9"/>
    </row>
    <row r="11860" spans="32:37" x14ac:dyDescent="0.3">
      <c r="AF11860" s="8"/>
      <c r="AG11860" s="8"/>
      <c r="AH11860" s="9"/>
      <c r="AI11860" s="8"/>
      <c r="AJ11860" s="8"/>
      <c r="AK11860" s="9"/>
    </row>
    <row r="11861" spans="32:37" x14ac:dyDescent="0.3">
      <c r="AF11861" s="8"/>
      <c r="AG11861" s="8"/>
      <c r="AH11861" s="9"/>
      <c r="AI11861" s="8"/>
      <c r="AJ11861" s="8"/>
      <c r="AK11861" s="9"/>
    </row>
    <row r="11862" spans="32:37" x14ac:dyDescent="0.3">
      <c r="AF11862" s="8"/>
      <c r="AG11862" s="8"/>
      <c r="AH11862" s="9"/>
      <c r="AI11862" s="8"/>
      <c r="AJ11862" s="8"/>
      <c r="AK11862" s="9"/>
    </row>
    <row r="11863" spans="32:37" x14ac:dyDescent="0.3">
      <c r="AF11863" s="8"/>
      <c r="AG11863" s="8"/>
      <c r="AH11863" s="9"/>
      <c r="AI11863" s="8"/>
      <c r="AJ11863" s="8"/>
      <c r="AK11863" s="9"/>
    </row>
    <row r="11864" spans="32:37" x14ac:dyDescent="0.3">
      <c r="AF11864" s="8"/>
      <c r="AG11864" s="8"/>
      <c r="AH11864" s="9"/>
      <c r="AI11864" s="8"/>
      <c r="AJ11864" s="8"/>
      <c r="AK11864" s="9"/>
    </row>
    <row r="11865" spans="32:37" x14ac:dyDescent="0.3">
      <c r="AF11865" s="8"/>
      <c r="AG11865" s="8"/>
      <c r="AH11865" s="9"/>
      <c r="AI11865" s="8"/>
      <c r="AJ11865" s="8"/>
      <c r="AK11865" s="9"/>
    </row>
    <row r="11866" spans="32:37" x14ac:dyDescent="0.3">
      <c r="AF11866" s="8"/>
      <c r="AG11866" s="8"/>
      <c r="AH11866" s="9"/>
      <c r="AI11866" s="8"/>
      <c r="AJ11866" s="8"/>
      <c r="AK11866" s="9"/>
    </row>
    <row r="11867" spans="32:37" x14ac:dyDescent="0.3">
      <c r="AF11867" s="8"/>
      <c r="AG11867" s="8"/>
      <c r="AH11867" s="9"/>
      <c r="AI11867" s="8"/>
      <c r="AJ11867" s="8"/>
      <c r="AK11867" s="9"/>
    </row>
    <row r="11868" spans="32:37" x14ac:dyDescent="0.3">
      <c r="AF11868" s="8"/>
      <c r="AG11868" s="8"/>
      <c r="AH11868" s="9"/>
      <c r="AI11868" s="8"/>
      <c r="AJ11868" s="8"/>
      <c r="AK11868" s="9"/>
    </row>
    <row r="11869" spans="32:37" x14ac:dyDescent="0.3">
      <c r="AF11869" s="8"/>
      <c r="AG11869" s="8"/>
      <c r="AH11869" s="9"/>
      <c r="AI11869" s="8"/>
      <c r="AJ11869" s="8"/>
      <c r="AK11869" s="9"/>
    </row>
    <row r="11870" spans="32:37" x14ac:dyDescent="0.3">
      <c r="AF11870" s="8"/>
      <c r="AG11870" s="8"/>
      <c r="AH11870" s="9"/>
      <c r="AI11870" s="8"/>
      <c r="AJ11870" s="8"/>
      <c r="AK11870" s="9"/>
    </row>
    <row r="11871" spans="32:37" x14ac:dyDescent="0.3">
      <c r="AF11871" s="8"/>
      <c r="AG11871" s="8"/>
      <c r="AH11871" s="9"/>
      <c r="AI11871" s="8"/>
      <c r="AJ11871" s="8"/>
      <c r="AK11871" s="9"/>
    </row>
    <row r="11872" spans="32:37" x14ac:dyDescent="0.3">
      <c r="AF11872" s="8"/>
      <c r="AG11872" s="8"/>
      <c r="AH11872" s="9"/>
      <c r="AI11872" s="8"/>
      <c r="AJ11872" s="8"/>
      <c r="AK11872" s="9"/>
    </row>
    <row r="11873" spans="32:37" x14ac:dyDescent="0.3">
      <c r="AF11873" s="8"/>
      <c r="AG11873" s="8"/>
      <c r="AH11873" s="9"/>
      <c r="AI11873" s="8"/>
      <c r="AJ11873" s="8"/>
      <c r="AK11873" s="9"/>
    </row>
    <row r="11874" spans="32:37" x14ac:dyDescent="0.3">
      <c r="AF11874" s="8"/>
      <c r="AG11874" s="8"/>
      <c r="AH11874" s="9"/>
      <c r="AI11874" s="8"/>
      <c r="AJ11874" s="8"/>
      <c r="AK11874" s="9"/>
    </row>
    <row r="11875" spans="32:37" x14ac:dyDescent="0.3">
      <c r="AF11875" s="8"/>
      <c r="AG11875" s="8"/>
      <c r="AH11875" s="9"/>
      <c r="AI11875" s="8"/>
      <c r="AJ11875" s="8"/>
      <c r="AK11875" s="9"/>
    </row>
    <row r="11876" spans="32:37" x14ac:dyDescent="0.3">
      <c r="AF11876" s="8"/>
      <c r="AG11876" s="8"/>
      <c r="AH11876" s="9"/>
      <c r="AI11876" s="8"/>
      <c r="AJ11876" s="8"/>
      <c r="AK11876" s="9"/>
    </row>
    <row r="11877" spans="32:37" x14ac:dyDescent="0.3">
      <c r="AF11877" s="8"/>
      <c r="AG11877" s="8"/>
      <c r="AH11877" s="9"/>
      <c r="AI11877" s="8"/>
      <c r="AJ11877" s="8"/>
      <c r="AK11877" s="9"/>
    </row>
    <row r="11878" spans="32:37" x14ac:dyDescent="0.3">
      <c r="AF11878" s="8"/>
      <c r="AG11878" s="8"/>
      <c r="AH11878" s="9"/>
      <c r="AI11878" s="8"/>
      <c r="AJ11878" s="8"/>
      <c r="AK11878" s="9"/>
    </row>
    <row r="11879" spans="32:37" x14ac:dyDescent="0.3">
      <c r="AF11879" s="8"/>
      <c r="AG11879" s="8"/>
      <c r="AH11879" s="9"/>
      <c r="AI11879" s="8"/>
      <c r="AJ11879" s="8"/>
      <c r="AK11879" s="9"/>
    </row>
    <row r="11880" spans="32:37" x14ac:dyDescent="0.3">
      <c r="AF11880" s="8"/>
      <c r="AG11880" s="8"/>
      <c r="AH11880" s="9"/>
      <c r="AI11880" s="8"/>
      <c r="AJ11880" s="8"/>
      <c r="AK11880" s="9"/>
    </row>
    <row r="11881" spans="32:37" x14ac:dyDescent="0.3">
      <c r="AF11881" s="8"/>
      <c r="AG11881" s="8"/>
      <c r="AH11881" s="9"/>
      <c r="AI11881" s="8"/>
      <c r="AJ11881" s="8"/>
      <c r="AK11881" s="9"/>
    </row>
    <row r="11882" spans="32:37" x14ac:dyDescent="0.3">
      <c r="AF11882" s="8"/>
      <c r="AG11882" s="8"/>
      <c r="AH11882" s="9"/>
      <c r="AI11882" s="8"/>
      <c r="AJ11882" s="8"/>
      <c r="AK11882" s="9"/>
    </row>
    <row r="11883" spans="32:37" x14ac:dyDescent="0.3">
      <c r="AF11883" s="8"/>
      <c r="AG11883" s="8"/>
      <c r="AH11883" s="9"/>
      <c r="AI11883" s="8"/>
      <c r="AJ11883" s="8"/>
      <c r="AK11883" s="9"/>
    </row>
    <row r="11884" spans="32:37" x14ac:dyDescent="0.3">
      <c r="AF11884" s="8"/>
      <c r="AG11884" s="8"/>
      <c r="AH11884" s="9"/>
      <c r="AI11884" s="8"/>
      <c r="AJ11884" s="8"/>
      <c r="AK11884" s="9"/>
    </row>
    <row r="11885" spans="32:37" x14ac:dyDescent="0.3">
      <c r="AF11885" s="8"/>
      <c r="AG11885" s="8"/>
      <c r="AH11885" s="9"/>
      <c r="AI11885" s="8"/>
      <c r="AJ11885" s="8"/>
      <c r="AK11885" s="9"/>
    </row>
    <row r="11886" spans="32:37" x14ac:dyDescent="0.3">
      <c r="AF11886" s="8"/>
      <c r="AG11886" s="8"/>
      <c r="AH11886" s="9"/>
      <c r="AI11886" s="8"/>
      <c r="AJ11886" s="8"/>
      <c r="AK11886" s="9"/>
    </row>
    <row r="11887" spans="32:37" x14ac:dyDescent="0.3">
      <c r="AF11887" s="8"/>
      <c r="AG11887" s="8"/>
      <c r="AH11887" s="9"/>
      <c r="AI11887" s="8"/>
      <c r="AJ11887" s="8"/>
      <c r="AK11887" s="9"/>
    </row>
    <row r="11888" spans="32:37" x14ac:dyDescent="0.3">
      <c r="AF11888" s="8"/>
      <c r="AG11888" s="8"/>
      <c r="AH11888" s="9"/>
      <c r="AI11888" s="8"/>
      <c r="AJ11888" s="8"/>
      <c r="AK11888" s="9"/>
    </row>
    <row r="11889" spans="32:37" x14ac:dyDescent="0.3">
      <c r="AF11889" s="8"/>
      <c r="AG11889" s="8"/>
      <c r="AH11889" s="9"/>
      <c r="AI11889" s="8"/>
      <c r="AJ11889" s="8"/>
      <c r="AK11889" s="9"/>
    </row>
    <row r="11890" spans="32:37" x14ac:dyDescent="0.3">
      <c r="AF11890" s="8"/>
      <c r="AG11890" s="8"/>
      <c r="AH11890" s="9"/>
      <c r="AI11890" s="8"/>
      <c r="AJ11890" s="8"/>
      <c r="AK11890" s="9"/>
    </row>
    <row r="11891" spans="32:37" x14ac:dyDescent="0.3">
      <c r="AF11891" s="8"/>
      <c r="AG11891" s="8"/>
      <c r="AH11891" s="9"/>
      <c r="AI11891" s="8"/>
      <c r="AJ11891" s="8"/>
      <c r="AK11891" s="9"/>
    </row>
    <row r="11892" spans="32:37" x14ac:dyDescent="0.3">
      <c r="AF11892" s="8"/>
      <c r="AG11892" s="8"/>
      <c r="AH11892" s="9"/>
      <c r="AI11892" s="8"/>
      <c r="AJ11892" s="8"/>
      <c r="AK11892" s="9"/>
    </row>
    <row r="11893" spans="32:37" x14ac:dyDescent="0.3">
      <c r="AF11893" s="8"/>
      <c r="AG11893" s="8"/>
      <c r="AH11893" s="9"/>
      <c r="AI11893" s="8"/>
      <c r="AJ11893" s="8"/>
      <c r="AK11893" s="9"/>
    </row>
    <row r="11894" spans="32:37" x14ac:dyDescent="0.3">
      <c r="AF11894" s="8"/>
      <c r="AG11894" s="8"/>
      <c r="AH11894" s="9"/>
      <c r="AI11894" s="8"/>
      <c r="AJ11894" s="8"/>
      <c r="AK11894" s="9"/>
    </row>
    <row r="11895" spans="32:37" x14ac:dyDescent="0.3">
      <c r="AF11895" s="8"/>
      <c r="AG11895" s="8"/>
      <c r="AH11895" s="9"/>
      <c r="AI11895" s="8"/>
      <c r="AJ11895" s="8"/>
      <c r="AK11895" s="9"/>
    </row>
    <row r="11896" spans="32:37" x14ac:dyDescent="0.3">
      <c r="AF11896" s="8"/>
      <c r="AG11896" s="8"/>
      <c r="AH11896" s="9"/>
      <c r="AI11896" s="8"/>
      <c r="AJ11896" s="8"/>
      <c r="AK11896" s="9"/>
    </row>
    <row r="11897" spans="32:37" x14ac:dyDescent="0.3">
      <c r="AF11897" s="8"/>
      <c r="AG11897" s="8"/>
      <c r="AH11897" s="9"/>
      <c r="AI11897" s="8"/>
      <c r="AJ11897" s="8"/>
      <c r="AK11897" s="9"/>
    </row>
    <row r="11898" spans="32:37" x14ac:dyDescent="0.3">
      <c r="AF11898" s="8"/>
      <c r="AG11898" s="8"/>
      <c r="AH11898" s="9"/>
      <c r="AI11898" s="8"/>
      <c r="AJ11898" s="8"/>
      <c r="AK11898" s="9"/>
    </row>
    <row r="11899" spans="32:37" x14ac:dyDescent="0.3">
      <c r="AF11899" s="8"/>
      <c r="AG11899" s="8"/>
      <c r="AH11899" s="9"/>
      <c r="AI11899" s="8"/>
      <c r="AJ11899" s="8"/>
      <c r="AK11899" s="9"/>
    </row>
    <row r="11900" spans="32:37" x14ac:dyDescent="0.3">
      <c r="AF11900" s="8"/>
      <c r="AG11900" s="8"/>
      <c r="AH11900" s="9"/>
      <c r="AI11900" s="8"/>
      <c r="AJ11900" s="8"/>
      <c r="AK11900" s="9"/>
    </row>
    <row r="11901" spans="32:37" x14ac:dyDescent="0.3">
      <c r="AF11901" s="8"/>
      <c r="AG11901" s="8"/>
      <c r="AH11901" s="9"/>
      <c r="AI11901" s="8"/>
      <c r="AJ11901" s="8"/>
      <c r="AK11901" s="9"/>
    </row>
    <row r="11902" spans="32:37" x14ac:dyDescent="0.3">
      <c r="AF11902" s="8"/>
      <c r="AG11902" s="8"/>
      <c r="AH11902" s="9"/>
      <c r="AI11902" s="8"/>
      <c r="AJ11902" s="8"/>
      <c r="AK11902" s="9"/>
    </row>
    <row r="11903" spans="32:37" x14ac:dyDescent="0.3">
      <c r="AF11903" s="8"/>
      <c r="AG11903" s="8"/>
      <c r="AH11903" s="9"/>
      <c r="AI11903" s="8"/>
      <c r="AJ11903" s="8"/>
      <c r="AK11903" s="9"/>
    </row>
    <row r="11904" spans="32:37" x14ac:dyDescent="0.3">
      <c r="AF11904" s="8"/>
      <c r="AG11904" s="8"/>
      <c r="AH11904" s="9"/>
      <c r="AI11904" s="8"/>
      <c r="AJ11904" s="8"/>
      <c r="AK11904" s="9"/>
    </row>
    <row r="11905" spans="32:37" x14ac:dyDescent="0.3">
      <c r="AF11905" s="8"/>
      <c r="AG11905" s="8"/>
      <c r="AH11905" s="9"/>
      <c r="AI11905" s="8"/>
      <c r="AJ11905" s="8"/>
      <c r="AK11905" s="9"/>
    </row>
    <row r="11906" spans="32:37" x14ac:dyDescent="0.3">
      <c r="AF11906" s="8"/>
      <c r="AG11906" s="8"/>
      <c r="AH11906" s="9"/>
      <c r="AI11906" s="8"/>
      <c r="AJ11906" s="8"/>
      <c r="AK11906" s="9"/>
    </row>
    <row r="11907" spans="32:37" x14ac:dyDescent="0.3">
      <c r="AF11907" s="8"/>
      <c r="AG11907" s="8"/>
      <c r="AH11907" s="9"/>
      <c r="AI11907" s="8"/>
      <c r="AJ11907" s="8"/>
      <c r="AK11907" s="9"/>
    </row>
    <row r="11908" spans="32:37" x14ac:dyDescent="0.3">
      <c r="AF11908" s="8"/>
      <c r="AG11908" s="8"/>
      <c r="AH11908" s="9"/>
      <c r="AI11908" s="8"/>
      <c r="AJ11908" s="8"/>
      <c r="AK11908" s="9"/>
    </row>
    <row r="11909" spans="32:37" x14ac:dyDescent="0.3">
      <c r="AF11909" s="8"/>
      <c r="AG11909" s="8"/>
      <c r="AH11909" s="9"/>
      <c r="AI11909" s="8"/>
      <c r="AJ11909" s="8"/>
      <c r="AK11909" s="9"/>
    </row>
    <row r="11910" spans="32:37" x14ac:dyDescent="0.3">
      <c r="AF11910" s="8"/>
      <c r="AG11910" s="8"/>
      <c r="AH11910" s="9"/>
      <c r="AI11910" s="8"/>
      <c r="AJ11910" s="8"/>
      <c r="AK11910" s="9"/>
    </row>
    <row r="11911" spans="32:37" x14ac:dyDescent="0.3">
      <c r="AF11911" s="8"/>
      <c r="AG11911" s="8"/>
      <c r="AH11911" s="9"/>
      <c r="AI11911" s="8"/>
      <c r="AJ11911" s="8"/>
      <c r="AK11911" s="9"/>
    </row>
    <row r="11912" spans="32:37" x14ac:dyDescent="0.3">
      <c r="AF11912" s="8"/>
      <c r="AG11912" s="8"/>
      <c r="AH11912" s="9"/>
      <c r="AI11912" s="8"/>
      <c r="AJ11912" s="8"/>
      <c r="AK11912" s="9"/>
    </row>
    <row r="11913" spans="32:37" x14ac:dyDescent="0.3">
      <c r="AF11913" s="8"/>
      <c r="AG11913" s="8"/>
      <c r="AH11913" s="9"/>
      <c r="AI11913" s="8"/>
      <c r="AJ11913" s="8"/>
      <c r="AK11913" s="9"/>
    </row>
    <row r="11914" spans="32:37" x14ac:dyDescent="0.3">
      <c r="AF11914" s="8"/>
      <c r="AG11914" s="8"/>
      <c r="AH11914" s="9"/>
      <c r="AI11914" s="8"/>
      <c r="AJ11914" s="8"/>
      <c r="AK11914" s="9"/>
    </row>
    <row r="11915" spans="32:37" x14ac:dyDescent="0.3">
      <c r="AF11915" s="8"/>
      <c r="AG11915" s="8"/>
      <c r="AH11915" s="9"/>
      <c r="AI11915" s="8"/>
      <c r="AJ11915" s="8"/>
      <c r="AK11915" s="9"/>
    </row>
    <row r="11916" spans="32:37" x14ac:dyDescent="0.3">
      <c r="AF11916" s="8"/>
      <c r="AG11916" s="8"/>
      <c r="AH11916" s="9"/>
      <c r="AI11916" s="8"/>
      <c r="AJ11916" s="8"/>
      <c r="AK11916" s="9"/>
    </row>
    <row r="11917" spans="32:37" x14ac:dyDescent="0.3">
      <c r="AF11917" s="8"/>
      <c r="AG11917" s="8"/>
      <c r="AH11917" s="9"/>
      <c r="AI11917" s="8"/>
      <c r="AJ11917" s="8"/>
      <c r="AK11917" s="9"/>
    </row>
    <row r="11918" spans="32:37" x14ac:dyDescent="0.3">
      <c r="AF11918" s="8"/>
      <c r="AG11918" s="8"/>
      <c r="AH11918" s="9"/>
      <c r="AI11918" s="8"/>
      <c r="AJ11918" s="8"/>
      <c r="AK11918" s="9"/>
    </row>
    <row r="11919" spans="32:37" x14ac:dyDescent="0.3">
      <c r="AF11919" s="8"/>
      <c r="AG11919" s="8"/>
      <c r="AH11919" s="9"/>
      <c r="AI11919" s="8"/>
      <c r="AJ11919" s="8"/>
      <c r="AK11919" s="9"/>
    </row>
    <row r="11920" spans="32:37" x14ac:dyDescent="0.3">
      <c r="AF11920" s="8"/>
      <c r="AG11920" s="8"/>
      <c r="AH11920" s="9"/>
      <c r="AI11920" s="8"/>
      <c r="AJ11920" s="8"/>
      <c r="AK11920" s="9"/>
    </row>
    <row r="11921" spans="32:37" x14ac:dyDescent="0.3">
      <c r="AF11921" s="8"/>
      <c r="AG11921" s="8"/>
      <c r="AH11921" s="9"/>
      <c r="AI11921" s="8"/>
      <c r="AJ11921" s="8"/>
      <c r="AK11921" s="9"/>
    </row>
    <row r="11922" spans="32:37" x14ac:dyDescent="0.3">
      <c r="AF11922" s="8"/>
      <c r="AG11922" s="8"/>
      <c r="AH11922" s="9"/>
      <c r="AI11922" s="8"/>
      <c r="AJ11922" s="8"/>
      <c r="AK11922" s="9"/>
    </row>
    <row r="11923" spans="32:37" x14ac:dyDescent="0.3">
      <c r="AF11923" s="8"/>
      <c r="AG11923" s="8"/>
      <c r="AH11923" s="9"/>
      <c r="AI11923" s="8"/>
      <c r="AJ11923" s="8"/>
      <c r="AK11923" s="9"/>
    </row>
    <row r="11924" spans="32:37" x14ac:dyDescent="0.3">
      <c r="AF11924" s="8"/>
      <c r="AG11924" s="8"/>
      <c r="AH11924" s="9"/>
      <c r="AI11924" s="8"/>
      <c r="AJ11924" s="8"/>
      <c r="AK11924" s="9"/>
    </row>
    <row r="11925" spans="32:37" x14ac:dyDescent="0.3">
      <c r="AF11925" s="8"/>
      <c r="AG11925" s="8"/>
      <c r="AH11925" s="9"/>
      <c r="AI11925" s="8"/>
      <c r="AJ11925" s="8"/>
      <c r="AK11925" s="9"/>
    </row>
    <row r="11926" spans="32:37" x14ac:dyDescent="0.3">
      <c r="AF11926" s="8"/>
      <c r="AG11926" s="8"/>
      <c r="AH11926" s="9"/>
      <c r="AI11926" s="8"/>
      <c r="AJ11926" s="8"/>
      <c r="AK11926" s="9"/>
    </row>
    <row r="11927" spans="32:37" x14ac:dyDescent="0.3">
      <c r="AF11927" s="8"/>
      <c r="AG11927" s="8"/>
      <c r="AH11927" s="9"/>
      <c r="AI11927" s="8"/>
      <c r="AJ11927" s="8"/>
      <c r="AK11927" s="9"/>
    </row>
    <row r="11928" spans="32:37" x14ac:dyDescent="0.3">
      <c r="AF11928" s="8"/>
      <c r="AG11928" s="8"/>
      <c r="AH11928" s="9"/>
      <c r="AI11928" s="8"/>
      <c r="AJ11928" s="8"/>
      <c r="AK11928" s="9"/>
    </row>
    <row r="11929" spans="32:37" x14ac:dyDescent="0.3">
      <c r="AF11929" s="8"/>
      <c r="AG11929" s="8"/>
      <c r="AH11929" s="9"/>
      <c r="AI11929" s="8"/>
      <c r="AJ11929" s="8"/>
      <c r="AK11929" s="9"/>
    </row>
    <row r="11930" spans="32:37" x14ac:dyDescent="0.3">
      <c r="AF11930" s="8"/>
      <c r="AG11930" s="8"/>
      <c r="AH11930" s="9"/>
      <c r="AI11930" s="8"/>
      <c r="AJ11930" s="8"/>
      <c r="AK11930" s="9"/>
    </row>
    <row r="11931" spans="32:37" x14ac:dyDescent="0.3">
      <c r="AF11931" s="8"/>
      <c r="AG11931" s="8"/>
      <c r="AH11931" s="9"/>
      <c r="AI11931" s="8"/>
      <c r="AJ11931" s="8"/>
      <c r="AK11931" s="9"/>
    </row>
    <row r="11932" spans="32:37" x14ac:dyDescent="0.3">
      <c r="AF11932" s="8"/>
      <c r="AG11932" s="8"/>
      <c r="AH11932" s="9"/>
      <c r="AI11932" s="8"/>
      <c r="AJ11932" s="8"/>
      <c r="AK11932" s="9"/>
    </row>
    <row r="11933" spans="32:37" x14ac:dyDescent="0.3">
      <c r="AF11933" s="8"/>
      <c r="AG11933" s="8"/>
      <c r="AH11933" s="9"/>
      <c r="AI11933" s="8"/>
      <c r="AJ11933" s="8"/>
      <c r="AK11933" s="9"/>
    </row>
    <row r="11934" spans="32:37" x14ac:dyDescent="0.3">
      <c r="AF11934" s="8"/>
      <c r="AG11934" s="8"/>
      <c r="AH11934" s="9"/>
      <c r="AI11934" s="8"/>
      <c r="AJ11934" s="8"/>
      <c r="AK11934" s="9"/>
    </row>
    <row r="11935" spans="32:37" x14ac:dyDescent="0.3">
      <c r="AF11935" s="8"/>
      <c r="AG11935" s="8"/>
      <c r="AH11935" s="9"/>
      <c r="AI11935" s="8"/>
      <c r="AJ11935" s="8"/>
      <c r="AK11935" s="9"/>
    </row>
    <row r="11936" spans="32:37" x14ac:dyDescent="0.3">
      <c r="AF11936" s="8"/>
      <c r="AG11936" s="8"/>
      <c r="AH11936" s="9"/>
      <c r="AI11936" s="8"/>
      <c r="AJ11936" s="8"/>
      <c r="AK11936" s="9"/>
    </row>
    <row r="11937" spans="32:37" x14ac:dyDescent="0.3">
      <c r="AF11937" s="8"/>
      <c r="AG11937" s="8"/>
      <c r="AH11937" s="9"/>
      <c r="AI11937" s="8"/>
      <c r="AJ11937" s="8"/>
      <c r="AK11937" s="9"/>
    </row>
    <row r="11938" spans="32:37" x14ac:dyDescent="0.3">
      <c r="AF11938" s="8"/>
      <c r="AG11938" s="8"/>
      <c r="AH11938" s="9"/>
      <c r="AI11938" s="8"/>
      <c r="AJ11938" s="8"/>
      <c r="AK11938" s="9"/>
    </row>
    <row r="11939" spans="32:37" x14ac:dyDescent="0.3">
      <c r="AF11939" s="8"/>
      <c r="AG11939" s="8"/>
      <c r="AH11939" s="9"/>
      <c r="AI11939" s="8"/>
      <c r="AJ11939" s="8"/>
      <c r="AK11939" s="9"/>
    </row>
    <row r="11940" spans="32:37" x14ac:dyDescent="0.3">
      <c r="AF11940" s="8"/>
      <c r="AG11940" s="8"/>
      <c r="AH11940" s="9"/>
      <c r="AI11940" s="8"/>
      <c r="AJ11940" s="8"/>
      <c r="AK11940" s="9"/>
    </row>
    <row r="11941" spans="32:37" x14ac:dyDescent="0.3">
      <c r="AF11941" s="8"/>
      <c r="AG11941" s="8"/>
      <c r="AH11941" s="9"/>
      <c r="AI11941" s="8"/>
      <c r="AJ11941" s="8"/>
      <c r="AK11941" s="9"/>
    </row>
    <row r="11942" spans="32:37" x14ac:dyDescent="0.3">
      <c r="AF11942" s="8"/>
      <c r="AG11942" s="8"/>
      <c r="AH11942" s="9"/>
      <c r="AI11942" s="8"/>
      <c r="AJ11942" s="8"/>
      <c r="AK11942" s="9"/>
    </row>
    <row r="11943" spans="32:37" x14ac:dyDescent="0.3">
      <c r="AF11943" s="8"/>
      <c r="AG11943" s="8"/>
      <c r="AH11943" s="9"/>
      <c r="AI11943" s="8"/>
      <c r="AJ11943" s="8"/>
      <c r="AK11943" s="9"/>
    </row>
    <row r="11944" spans="32:37" x14ac:dyDescent="0.3">
      <c r="AF11944" s="8"/>
      <c r="AG11944" s="8"/>
      <c r="AH11944" s="9"/>
      <c r="AI11944" s="8"/>
      <c r="AJ11944" s="8"/>
      <c r="AK11944" s="9"/>
    </row>
    <row r="11945" spans="32:37" x14ac:dyDescent="0.3">
      <c r="AF11945" s="8"/>
      <c r="AG11945" s="8"/>
      <c r="AH11945" s="9"/>
      <c r="AI11945" s="8"/>
      <c r="AJ11945" s="8"/>
      <c r="AK11945" s="9"/>
    </row>
    <row r="11946" spans="32:37" x14ac:dyDescent="0.3">
      <c r="AF11946" s="8"/>
      <c r="AG11946" s="8"/>
      <c r="AH11946" s="9"/>
      <c r="AI11946" s="8"/>
      <c r="AJ11946" s="8"/>
      <c r="AK11946" s="9"/>
    </row>
    <row r="11947" spans="32:37" x14ac:dyDescent="0.3">
      <c r="AF11947" s="8"/>
      <c r="AG11947" s="8"/>
      <c r="AH11947" s="9"/>
      <c r="AI11947" s="8"/>
      <c r="AJ11947" s="8"/>
      <c r="AK11947" s="9"/>
    </row>
    <row r="11948" spans="32:37" x14ac:dyDescent="0.3">
      <c r="AF11948" s="8"/>
      <c r="AG11948" s="8"/>
      <c r="AH11948" s="9"/>
      <c r="AI11948" s="8"/>
      <c r="AJ11948" s="8"/>
      <c r="AK11948" s="9"/>
    </row>
    <row r="11949" spans="32:37" x14ac:dyDescent="0.3">
      <c r="AF11949" s="8"/>
      <c r="AG11949" s="8"/>
      <c r="AH11949" s="9"/>
      <c r="AI11949" s="8"/>
      <c r="AJ11949" s="8"/>
      <c r="AK11949" s="9"/>
    </row>
    <row r="11950" spans="32:37" x14ac:dyDescent="0.3">
      <c r="AF11950" s="8"/>
      <c r="AG11950" s="8"/>
      <c r="AH11950" s="9"/>
      <c r="AI11950" s="8"/>
      <c r="AJ11950" s="8"/>
      <c r="AK11950" s="9"/>
    </row>
    <row r="11951" spans="32:37" x14ac:dyDescent="0.3">
      <c r="AF11951" s="8"/>
      <c r="AG11951" s="8"/>
      <c r="AH11951" s="9"/>
      <c r="AI11951" s="8"/>
      <c r="AJ11951" s="8"/>
      <c r="AK11951" s="9"/>
    </row>
    <row r="11952" spans="32:37" x14ac:dyDescent="0.3">
      <c r="AF11952" s="8"/>
      <c r="AG11952" s="8"/>
      <c r="AH11952" s="9"/>
      <c r="AI11952" s="8"/>
      <c r="AJ11952" s="8"/>
      <c r="AK11952" s="9"/>
    </row>
    <row r="11953" spans="32:37" x14ac:dyDescent="0.3">
      <c r="AF11953" s="8"/>
      <c r="AG11953" s="8"/>
      <c r="AH11953" s="9"/>
      <c r="AI11953" s="8"/>
      <c r="AJ11953" s="8"/>
      <c r="AK11953" s="9"/>
    </row>
    <row r="11954" spans="32:37" x14ac:dyDescent="0.3">
      <c r="AF11954" s="8"/>
      <c r="AG11954" s="8"/>
      <c r="AH11954" s="9"/>
      <c r="AI11954" s="8"/>
      <c r="AJ11954" s="8"/>
      <c r="AK11954" s="9"/>
    </row>
    <row r="11955" spans="32:37" x14ac:dyDescent="0.3">
      <c r="AF11955" s="8"/>
      <c r="AG11955" s="8"/>
      <c r="AH11955" s="9"/>
      <c r="AI11955" s="8"/>
      <c r="AJ11955" s="8"/>
      <c r="AK11955" s="9"/>
    </row>
    <row r="11956" spans="32:37" x14ac:dyDescent="0.3">
      <c r="AF11956" s="8"/>
      <c r="AG11956" s="8"/>
      <c r="AH11956" s="9"/>
      <c r="AI11956" s="8"/>
      <c r="AJ11956" s="8"/>
      <c r="AK11956" s="9"/>
    </row>
    <row r="11957" spans="32:37" x14ac:dyDescent="0.3">
      <c r="AF11957" s="8"/>
      <c r="AG11957" s="8"/>
      <c r="AH11957" s="9"/>
      <c r="AI11957" s="8"/>
      <c r="AJ11957" s="8"/>
      <c r="AK11957" s="9"/>
    </row>
    <row r="11958" spans="32:37" x14ac:dyDescent="0.3">
      <c r="AF11958" s="8"/>
      <c r="AG11958" s="8"/>
      <c r="AH11958" s="9"/>
      <c r="AI11958" s="8"/>
      <c r="AJ11958" s="8"/>
      <c r="AK11958" s="9"/>
    </row>
    <row r="11959" spans="32:37" x14ac:dyDescent="0.3">
      <c r="AF11959" s="8"/>
      <c r="AG11959" s="8"/>
      <c r="AH11959" s="9"/>
      <c r="AI11959" s="8"/>
      <c r="AJ11959" s="8"/>
      <c r="AK11959" s="9"/>
    </row>
    <row r="11960" spans="32:37" x14ac:dyDescent="0.3">
      <c r="AF11960" s="8"/>
      <c r="AG11960" s="8"/>
      <c r="AH11960" s="9"/>
      <c r="AI11960" s="8"/>
      <c r="AJ11960" s="8"/>
      <c r="AK11960" s="9"/>
    </row>
    <row r="11961" spans="32:37" x14ac:dyDescent="0.3">
      <c r="AF11961" s="8"/>
      <c r="AG11961" s="8"/>
      <c r="AH11961" s="9"/>
      <c r="AI11961" s="8"/>
      <c r="AJ11961" s="8"/>
      <c r="AK11961" s="9"/>
    </row>
    <row r="11962" spans="32:37" x14ac:dyDescent="0.3">
      <c r="AF11962" s="8"/>
      <c r="AG11962" s="8"/>
      <c r="AH11962" s="9"/>
      <c r="AI11962" s="8"/>
      <c r="AJ11962" s="8"/>
      <c r="AK11962" s="9"/>
    </row>
    <row r="11963" spans="32:37" x14ac:dyDescent="0.3">
      <c r="AF11963" s="8"/>
      <c r="AG11963" s="8"/>
      <c r="AH11963" s="9"/>
      <c r="AI11963" s="8"/>
      <c r="AJ11963" s="8"/>
      <c r="AK11963" s="9"/>
    </row>
    <row r="11964" spans="32:37" x14ac:dyDescent="0.3">
      <c r="AF11964" s="8"/>
      <c r="AG11964" s="8"/>
      <c r="AH11964" s="9"/>
      <c r="AI11964" s="8"/>
      <c r="AJ11964" s="8"/>
      <c r="AK11964" s="9"/>
    </row>
    <row r="11965" spans="32:37" x14ac:dyDescent="0.3">
      <c r="AF11965" s="8"/>
      <c r="AG11965" s="8"/>
      <c r="AH11965" s="9"/>
      <c r="AI11965" s="8"/>
      <c r="AJ11965" s="8"/>
      <c r="AK11965" s="9"/>
    </row>
    <row r="11966" spans="32:37" x14ac:dyDescent="0.3">
      <c r="AF11966" s="8"/>
      <c r="AG11966" s="8"/>
      <c r="AH11966" s="9"/>
      <c r="AI11966" s="8"/>
      <c r="AJ11966" s="8"/>
      <c r="AK11966" s="9"/>
    </row>
    <row r="11967" spans="32:37" x14ac:dyDescent="0.3">
      <c r="AF11967" s="8"/>
      <c r="AG11967" s="8"/>
      <c r="AH11967" s="9"/>
      <c r="AI11967" s="8"/>
      <c r="AJ11967" s="8"/>
      <c r="AK11967" s="9"/>
    </row>
    <row r="11968" spans="32:37" x14ac:dyDescent="0.3">
      <c r="AF11968" s="8"/>
      <c r="AG11968" s="8"/>
      <c r="AH11968" s="9"/>
      <c r="AI11968" s="8"/>
      <c r="AJ11968" s="8"/>
      <c r="AK11968" s="9"/>
    </row>
    <row r="11969" spans="32:37" x14ac:dyDescent="0.3">
      <c r="AF11969" s="8"/>
      <c r="AG11969" s="8"/>
      <c r="AH11969" s="9"/>
      <c r="AI11969" s="8"/>
      <c r="AJ11969" s="8"/>
      <c r="AK11969" s="9"/>
    </row>
    <row r="11970" spans="32:37" x14ac:dyDescent="0.3">
      <c r="AF11970" s="8"/>
      <c r="AG11970" s="8"/>
      <c r="AH11970" s="9"/>
      <c r="AI11970" s="8"/>
      <c r="AJ11970" s="8"/>
      <c r="AK11970" s="9"/>
    </row>
    <row r="11971" spans="32:37" x14ac:dyDescent="0.3">
      <c r="AF11971" s="8"/>
      <c r="AG11971" s="8"/>
      <c r="AH11971" s="9"/>
      <c r="AI11971" s="8"/>
      <c r="AJ11971" s="8"/>
      <c r="AK11971" s="9"/>
    </row>
    <row r="11972" spans="32:37" x14ac:dyDescent="0.3">
      <c r="AF11972" s="8"/>
      <c r="AG11972" s="8"/>
      <c r="AH11972" s="9"/>
      <c r="AI11972" s="8"/>
      <c r="AJ11972" s="8"/>
      <c r="AK11972" s="9"/>
    </row>
    <row r="11973" spans="32:37" x14ac:dyDescent="0.3">
      <c r="AF11973" s="8"/>
      <c r="AG11973" s="8"/>
      <c r="AH11973" s="9"/>
      <c r="AI11973" s="8"/>
      <c r="AJ11973" s="8"/>
      <c r="AK11973" s="9"/>
    </row>
    <row r="11974" spans="32:37" x14ac:dyDescent="0.3">
      <c r="AF11974" s="8"/>
      <c r="AG11974" s="8"/>
      <c r="AH11974" s="9"/>
      <c r="AI11974" s="8"/>
      <c r="AJ11974" s="8"/>
      <c r="AK11974" s="9"/>
    </row>
    <row r="11975" spans="32:37" x14ac:dyDescent="0.3">
      <c r="AF11975" s="8"/>
      <c r="AG11975" s="8"/>
      <c r="AH11975" s="9"/>
      <c r="AI11975" s="8"/>
      <c r="AJ11975" s="8"/>
      <c r="AK11975" s="9"/>
    </row>
    <row r="11976" spans="32:37" x14ac:dyDescent="0.3">
      <c r="AF11976" s="8"/>
      <c r="AG11976" s="8"/>
      <c r="AH11976" s="9"/>
      <c r="AI11976" s="8"/>
      <c r="AJ11976" s="8"/>
      <c r="AK11976" s="9"/>
    </row>
    <row r="11977" spans="32:37" x14ac:dyDescent="0.3">
      <c r="AF11977" s="8"/>
      <c r="AG11977" s="8"/>
      <c r="AH11977" s="9"/>
      <c r="AI11977" s="8"/>
      <c r="AJ11977" s="8"/>
      <c r="AK11977" s="9"/>
    </row>
    <row r="11978" spans="32:37" x14ac:dyDescent="0.3">
      <c r="AF11978" s="8"/>
      <c r="AG11978" s="8"/>
      <c r="AH11978" s="9"/>
      <c r="AI11978" s="8"/>
      <c r="AJ11978" s="8"/>
      <c r="AK11978" s="9"/>
    </row>
    <row r="11979" spans="32:37" x14ac:dyDescent="0.3">
      <c r="AF11979" s="8"/>
      <c r="AG11979" s="8"/>
      <c r="AH11979" s="9"/>
      <c r="AI11979" s="8"/>
      <c r="AJ11979" s="8"/>
      <c r="AK11979" s="9"/>
    </row>
    <row r="11980" spans="32:37" x14ac:dyDescent="0.3">
      <c r="AF11980" s="8"/>
      <c r="AG11980" s="8"/>
      <c r="AH11980" s="9"/>
      <c r="AI11980" s="8"/>
      <c r="AJ11980" s="8"/>
      <c r="AK11980" s="9"/>
    </row>
    <row r="11981" spans="32:37" x14ac:dyDescent="0.3">
      <c r="AF11981" s="8"/>
      <c r="AG11981" s="8"/>
      <c r="AH11981" s="9"/>
      <c r="AI11981" s="8"/>
      <c r="AJ11981" s="8"/>
      <c r="AK11981" s="9"/>
    </row>
    <row r="11982" spans="32:37" x14ac:dyDescent="0.3">
      <c r="AF11982" s="8"/>
      <c r="AG11982" s="8"/>
      <c r="AH11982" s="9"/>
      <c r="AI11982" s="8"/>
      <c r="AJ11982" s="8"/>
      <c r="AK11982" s="9"/>
    </row>
    <row r="11983" spans="32:37" x14ac:dyDescent="0.3">
      <c r="AF11983" s="8"/>
      <c r="AG11983" s="8"/>
      <c r="AH11983" s="9"/>
      <c r="AI11983" s="8"/>
      <c r="AJ11983" s="8"/>
      <c r="AK11983" s="9"/>
    </row>
    <row r="11984" spans="32:37" x14ac:dyDescent="0.3">
      <c r="AF11984" s="8"/>
      <c r="AG11984" s="8"/>
      <c r="AH11984" s="9"/>
      <c r="AI11984" s="8"/>
      <c r="AJ11984" s="8"/>
      <c r="AK11984" s="9"/>
    </row>
    <row r="11985" spans="32:37" x14ac:dyDescent="0.3">
      <c r="AF11985" s="8"/>
      <c r="AG11985" s="8"/>
      <c r="AH11985" s="9"/>
      <c r="AI11985" s="8"/>
      <c r="AJ11985" s="8"/>
      <c r="AK11985" s="9"/>
    </row>
    <row r="11986" spans="32:37" x14ac:dyDescent="0.3">
      <c r="AF11986" s="8"/>
      <c r="AG11986" s="8"/>
      <c r="AH11986" s="9"/>
      <c r="AI11986" s="8"/>
      <c r="AJ11986" s="8"/>
      <c r="AK11986" s="9"/>
    </row>
    <row r="11987" spans="32:37" x14ac:dyDescent="0.3">
      <c r="AF11987" s="8"/>
      <c r="AG11987" s="8"/>
      <c r="AH11987" s="9"/>
      <c r="AI11987" s="8"/>
      <c r="AJ11987" s="8"/>
      <c r="AK11987" s="9"/>
    </row>
    <row r="11988" spans="32:37" x14ac:dyDescent="0.3">
      <c r="AF11988" s="8"/>
      <c r="AG11988" s="8"/>
      <c r="AH11988" s="9"/>
      <c r="AI11988" s="8"/>
      <c r="AJ11988" s="8"/>
      <c r="AK11988" s="9"/>
    </row>
    <row r="11989" spans="32:37" x14ac:dyDescent="0.3">
      <c r="AF11989" s="8"/>
      <c r="AG11989" s="8"/>
      <c r="AH11989" s="9"/>
      <c r="AI11989" s="8"/>
      <c r="AJ11989" s="8"/>
      <c r="AK11989" s="9"/>
    </row>
    <row r="11990" spans="32:37" x14ac:dyDescent="0.3">
      <c r="AF11990" s="8"/>
      <c r="AG11990" s="8"/>
      <c r="AH11990" s="9"/>
      <c r="AI11990" s="8"/>
      <c r="AJ11990" s="8"/>
      <c r="AK11990" s="9"/>
    </row>
    <row r="11991" spans="32:37" x14ac:dyDescent="0.3">
      <c r="AF11991" s="8"/>
      <c r="AG11991" s="8"/>
      <c r="AH11991" s="9"/>
      <c r="AI11991" s="8"/>
      <c r="AJ11991" s="8"/>
      <c r="AK11991" s="9"/>
    </row>
    <row r="11992" spans="32:37" x14ac:dyDescent="0.3">
      <c r="AF11992" s="8"/>
      <c r="AG11992" s="8"/>
      <c r="AH11992" s="9"/>
      <c r="AI11992" s="8"/>
      <c r="AJ11992" s="8"/>
      <c r="AK11992" s="9"/>
    </row>
    <row r="11993" spans="32:37" x14ac:dyDescent="0.3">
      <c r="AF11993" s="8"/>
      <c r="AG11993" s="8"/>
      <c r="AH11993" s="9"/>
      <c r="AI11993" s="8"/>
      <c r="AJ11993" s="8"/>
      <c r="AK11993" s="9"/>
    </row>
    <row r="11994" spans="32:37" x14ac:dyDescent="0.3">
      <c r="AF11994" s="8"/>
      <c r="AG11994" s="8"/>
      <c r="AH11994" s="9"/>
      <c r="AI11994" s="8"/>
      <c r="AJ11994" s="8"/>
      <c r="AK11994" s="9"/>
    </row>
    <row r="11995" spans="32:37" x14ac:dyDescent="0.3">
      <c r="AF11995" s="8"/>
      <c r="AG11995" s="8"/>
      <c r="AH11995" s="9"/>
      <c r="AI11995" s="8"/>
      <c r="AJ11995" s="8"/>
      <c r="AK11995" s="9"/>
    </row>
    <row r="11996" spans="32:37" x14ac:dyDescent="0.3">
      <c r="AF11996" s="8"/>
      <c r="AG11996" s="8"/>
      <c r="AH11996" s="9"/>
      <c r="AI11996" s="8"/>
      <c r="AJ11996" s="8"/>
      <c r="AK11996" s="9"/>
    </row>
    <row r="11997" spans="32:37" x14ac:dyDescent="0.3">
      <c r="AF11997" s="8"/>
      <c r="AG11997" s="8"/>
      <c r="AH11997" s="9"/>
      <c r="AI11997" s="8"/>
      <c r="AJ11997" s="8"/>
      <c r="AK11997" s="9"/>
    </row>
    <row r="11998" spans="32:37" x14ac:dyDescent="0.3">
      <c r="AF11998" s="8"/>
      <c r="AG11998" s="8"/>
      <c r="AH11998" s="9"/>
      <c r="AI11998" s="8"/>
      <c r="AJ11998" s="8"/>
      <c r="AK11998" s="9"/>
    </row>
    <row r="11999" spans="32:37" x14ac:dyDescent="0.3">
      <c r="AF11999" s="8"/>
      <c r="AG11999" s="8"/>
      <c r="AH11999" s="9"/>
      <c r="AI11999" s="8"/>
      <c r="AJ11999" s="8"/>
      <c r="AK11999" s="9"/>
    </row>
    <row r="12000" spans="32:37" x14ac:dyDescent="0.3">
      <c r="AF12000" s="8"/>
      <c r="AG12000" s="8"/>
      <c r="AH12000" s="9"/>
      <c r="AI12000" s="8"/>
      <c r="AJ12000" s="8"/>
      <c r="AK12000" s="9"/>
    </row>
    <row r="12001" spans="32:37" x14ac:dyDescent="0.3">
      <c r="AF12001" s="8"/>
      <c r="AG12001" s="8"/>
      <c r="AH12001" s="9"/>
      <c r="AI12001" s="8"/>
      <c r="AJ12001" s="8"/>
      <c r="AK12001" s="9"/>
    </row>
    <row r="12002" spans="32:37" x14ac:dyDescent="0.3">
      <c r="AF12002" s="8"/>
      <c r="AG12002" s="8"/>
      <c r="AH12002" s="9"/>
      <c r="AI12002" s="8"/>
      <c r="AJ12002" s="8"/>
      <c r="AK12002" s="9"/>
    </row>
    <row r="12003" spans="32:37" x14ac:dyDescent="0.3">
      <c r="AF12003" s="8"/>
      <c r="AG12003" s="8"/>
      <c r="AH12003" s="9"/>
      <c r="AI12003" s="8"/>
      <c r="AJ12003" s="8"/>
      <c r="AK12003" s="9"/>
    </row>
    <row r="12004" spans="32:37" x14ac:dyDescent="0.3">
      <c r="AF12004" s="8"/>
      <c r="AG12004" s="8"/>
      <c r="AH12004" s="9"/>
      <c r="AI12004" s="8"/>
      <c r="AJ12004" s="8"/>
      <c r="AK12004" s="9"/>
    </row>
    <row r="12005" spans="32:37" x14ac:dyDescent="0.3">
      <c r="AF12005" s="8"/>
      <c r="AG12005" s="8"/>
      <c r="AH12005" s="9"/>
      <c r="AI12005" s="8"/>
      <c r="AJ12005" s="8"/>
      <c r="AK12005" s="9"/>
    </row>
    <row r="12006" spans="32:37" x14ac:dyDescent="0.3">
      <c r="AF12006" s="8"/>
      <c r="AG12006" s="8"/>
      <c r="AH12006" s="9"/>
      <c r="AI12006" s="8"/>
      <c r="AJ12006" s="8"/>
      <c r="AK12006" s="9"/>
    </row>
    <row r="12007" spans="32:37" x14ac:dyDescent="0.3">
      <c r="AF12007" s="8"/>
      <c r="AG12007" s="8"/>
      <c r="AH12007" s="9"/>
      <c r="AI12007" s="8"/>
      <c r="AJ12007" s="8"/>
      <c r="AK12007" s="9"/>
    </row>
    <row r="12008" spans="32:37" x14ac:dyDescent="0.3">
      <c r="AF12008" s="8"/>
      <c r="AG12008" s="8"/>
      <c r="AH12008" s="9"/>
      <c r="AI12008" s="8"/>
      <c r="AJ12008" s="8"/>
      <c r="AK12008" s="9"/>
    </row>
    <row r="12009" spans="32:37" x14ac:dyDescent="0.3">
      <c r="AF12009" s="8"/>
      <c r="AG12009" s="8"/>
      <c r="AH12009" s="9"/>
      <c r="AI12009" s="8"/>
      <c r="AJ12009" s="8"/>
      <c r="AK12009" s="9"/>
    </row>
    <row r="12010" spans="32:37" x14ac:dyDescent="0.3">
      <c r="AF12010" s="8"/>
      <c r="AG12010" s="8"/>
      <c r="AH12010" s="9"/>
      <c r="AI12010" s="8"/>
      <c r="AJ12010" s="8"/>
      <c r="AK12010" s="9"/>
    </row>
    <row r="12011" spans="32:37" x14ac:dyDescent="0.3">
      <c r="AF12011" s="8"/>
      <c r="AG12011" s="8"/>
      <c r="AH12011" s="9"/>
      <c r="AI12011" s="8"/>
      <c r="AJ12011" s="8"/>
      <c r="AK12011" s="9"/>
    </row>
    <row r="12012" spans="32:37" x14ac:dyDescent="0.3">
      <c r="AF12012" s="8"/>
      <c r="AG12012" s="8"/>
      <c r="AH12012" s="9"/>
      <c r="AI12012" s="8"/>
      <c r="AJ12012" s="8"/>
      <c r="AK12012" s="9"/>
    </row>
    <row r="12013" spans="32:37" x14ac:dyDescent="0.3">
      <c r="AF12013" s="8"/>
      <c r="AG12013" s="8"/>
      <c r="AH12013" s="9"/>
      <c r="AI12013" s="8"/>
      <c r="AJ12013" s="8"/>
      <c r="AK12013" s="9"/>
    </row>
    <row r="12014" spans="32:37" x14ac:dyDescent="0.3">
      <c r="AF12014" s="8"/>
      <c r="AG12014" s="8"/>
      <c r="AH12014" s="9"/>
      <c r="AI12014" s="8"/>
      <c r="AJ12014" s="8"/>
      <c r="AK12014" s="9"/>
    </row>
    <row r="12015" spans="32:37" x14ac:dyDescent="0.3">
      <c r="AF12015" s="8"/>
      <c r="AG12015" s="8"/>
      <c r="AH12015" s="9"/>
      <c r="AI12015" s="8"/>
      <c r="AJ12015" s="8"/>
      <c r="AK12015" s="9"/>
    </row>
    <row r="12016" spans="32:37" x14ac:dyDescent="0.3">
      <c r="AF12016" s="8"/>
      <c r="AG12016" s="8"/>
      <c r="AH12016" s="9"/>
      <c r="AI12016" s="8"/>
      <c r="AJ12016" s="8"/>
      <c r="AK12016" s="9"/>
    </row>
    <row r="12017" spans="32:37" x14ac:dyDescent="0.3">
      <c r="AF12017" s="8"/>
      <c r="AG12017" s="8"/>
      <c r="AH12017" s="9"/>
      <c r="AI12017" s="8"/>
      <c r="AJ12017" s="8"/>
      <c r="AK12017" s="9"/>
    </row>
    <row r="12018" spans="32:37" x14ac:dyDescent="0.3">
      <c r="AF12018" s="8"/>
      <c r="AG12018" s="8"/>
      <c r="AH12018" s="9"/>
      <c r="AI12018" s="8"/>
      <c r="AJ12018" s="8"/>
      <c r="AK12018" s="9"/>
    </row>
    <row r="12019" spans="32:37" x14ac:dyDescent="0.3">
      <c r="AF12019" s="8"/>
      <c r="AG12019" s="8"/>
      <c r="AH12019" s="9"/>
      <c r="AI12019" s="8"/>
      <c r="AJ12019" s="8"/>
      <c r="AK12019" s="9"/>
    </row>
    <row r="12020" spans="32:37" x14ac:dyDescent="0.3">
      <c r="AF12020" s="8"/>
      <c r="AG12020" s="8"/>
      <c r="AH12020" s="9"/>
      <c r="AI12020" s="8"/>
      <c r="AJ12020" s="8"/>
      <c r="AK12020" s="9"/>
    </row>
    <row r="12021" spans="32:37" x14ac:dyDescent="0.3">
      <c r="AF12021" s="8"/>
      <c r="AG12021" s="8"/>
      <c r="AH12021" s="9"/>
      <c r="AI12021" s="8"/>
      <c r="AJ12021" s="8"/>
      <c r="AK12021" s="9"/>
    </row>
    <row r="12022" spans="32:37" x14ac:dyDescent="0.3">
      <c r="AF12022" s="8"/>
      <c r="AG12022" s="8"/>
      <c r="AH12022" s="9"/>
      <c r="AI12022" s="8"/>
      <c r="AJ12022" s="8"/>
      <c r="AK12022" s="9"/>
    </row>
    <row r="12023" spans="32:37" x14ac:dyDescent="0.3">
      <c r="AF12023" s="8"/>
      <c r="AG12023" s="8"/>
      <c r="AH12023" s="9"/>
      <c r="AI12023" s="8"/>
      <c r="AJ12023" s="8"/>
      <c r="AK12023" s="9"/>
    </row>
    <row r="12024" spans="32:37" x14ac:dyDescent="0.3">
      <c r="AF12024" s="8"/>
      <c r="AG12024" s="8"/>
      <c r="AH12024" s="9"/>
      <c r="AI12024" s="8"/>
      <c r="AJ12024" s="8"/>
      <c r="AK12024" s="9"/>
    </row>
    <row r="12025" spans="32:37" x14ac:dyDescent="0.3">
      <c r="AF12025" s="8"/>
      <c r="AG12025" s="8"/>
      <c r="AH12025" s="9"/>
      <c r="AI12025" s="8"/>
      <c r="AJ12025" s="8"/>
      <c r="AK12025" s="9"/>
    </row>
    <row r="12026" spans="32:37" x14ac:dyDescent="0.3">
      <c r="AF12026" s="8"/>
      <c r="AG12026" s="8"/>
      <c r="AH12026" s="9"/>
      <c r="AI12026" s="8"/>
      <c r="AJ12026" s="8"/>
      <c r="AK12026" s="9"/>
    </row>
    <row r="12027" spans="32:37" x14ac:dyDescent="0.3">
      <c r="AF12027" s="8"/>
      <c r="AG12027" s="8"/>
      <c r="AH12027" s="9"/>
      <c r="AI12027" s="8"/>
      <c r="AJ12027" s="8"/>
      <c r="AK12027" s="9"/>
    </row>
    <row r="12028" spans="32:37" x14ac:dyDescent="0.3">
      <c r="AF12028" s="8"/>
      <c r="AG12028" s="8"/>
      <c r="AH12028" s="9"/>
      <c r="AI12028" s="8"/>
      <c r="AJ12028" s="8"/>
      <c r="AK12028" s="9"/>
    </row>
    <row r="12029" spans="32:37" x14ac:dyDescent="0.3">
      <c r="AF12029" s="8"/>
      <c r="AG12029" s="8"/>
      <c r="AH12029" s="9"/>
      <c r="AI12029" s="8"/>
      <c r="AJ12029" s="8"/>
      <c r="AK12029" s="9"/>
    </row>
    <row r="12030" spans="32:37" x14ac:dyDescent="0.3">
      <c r="AF12030" s="8"/>
      <c r="AG12030" s="8"/>
      <c r="AH12030" s="9"/>
      <c r="AI12030" s="8"/>
      <c r="AJ12030" s="8"/>
      <c r="AK12030" s="9"/>
    </row>
    <row r="12031" spans="32:37" x14ac:dyDescent="0.3">
      <c r="AF12031" s="8"/>
      <c r="AG12031" s="8"/>
      <c r="AH12031" s="9"/>
      <c r="AI12031" s="8"/>
      <c r="AJ12031" s="8"/>
      <c r="AK12031" s="9"/>
    </row>
    <row r="12032" spans="32:37" x14ac:dyDescent="0.3">
      <c r="AF12032" s="8"/>
      <c r="AG12032" s="8"/>
      <c r="AH12032" s="9"/>
      <c r="AI12032" s="8"/>
      <c r="AJ12032" s="8"/>
      <c r="AK12032" s="9"/>
    </row>
    <row r="12033" spans="32:37" x14ac:dyDescent="0.3">
      <c r="AF12033" s="8"/>
      <c r="AG12033" s="8"/>
      <c r="AH12033" s="9"/>
      <c r="AI12033" s="8"/>
      <c r="AJ12033" s="8"/>
      <c r="AK12033" s="9"/>
    </row>
    <row r="12034" spans="32:37" x14ac:dyDescent="0.3">
      <c r="AF12034" s="8"/>
      <c r="AG12034" s="8"/>
      <c r="AH12034" s="9"/>
      <c r="AI12034" s="8"/>
      <c r="AJ12034" s="8"/>
      <c r="AK12034" s="9"/>
    </row>
    <row r="12035" spans="32:37" x14ac:dyDescent="0.3">
      <c r="AF12035" s="8"/>
      <c r="AG12035" s="8"/>
      <c r="AH12035" s="9"/>
      <c r="AI12035" s="8"/>
      <c r="AJ12035" s="8"/>
      <c r="AK12035" s="9"/>
    </row>
    <row r="12036" spans="32:37" x14ac:dyDescent="0.3">
      <c r="AF12036" s="8"/>
      <c r="AG12036" s="8"/>
      <c r="AH12036" s="9"/>
      <c r="AI12036" s="8"/>
      <c r="AJ12036" s="8"/>
      <c r="AK12036" s="9"/>
    </row>
    <row r="12037" spans="32:37" x14ac:dyDescent="0.3">
      <c r="AF12037" s="8"/>
      <c r="AG12037" s="8"/>
      <c r="AH12037" s="9"/>
      <c r="AI12037" s="8"/>
      <c r="AJ12037" s="8"/>
      <c r="AK12037" s="9"/>
    </row>
    <row r="12038" spans="32:37" x14ac:dyDescent="0.3">
      <c r="AF12038" s="8"/>
      <c r="AG12038" s="8"/>
      <c r="AH12038" s="9"/>
      <c r="AI12038" s="8"/>
      <c r="AJ12038" s="8"/>
      <c r="AK12038" s="9"/>
    </row>
    <row r="12039" spans="32:37" x14ac:dyDescent="0.3">
      <c r="AF12039" s="8"/>
      <c r="AG12039" s="8"/>
      <c r="AH12039" s="9"/>
      <c r="AI12039" s="8"/>
      <c r="AJ12039" s="8"/>
      <c r="AK12039" s="9"/>
    </row>
    <row r="12040" spans="32:37" x14ac:dyDescent="0.3">
      <c r="AF12040" s="8"/>
      <c r="AG12040" s="8"/>
      <c r="AH12040" s="9"/>
      <c r="AI12040" s="8"/>
      <c r="AJ12040" s="8"/>
      <c r="AK12040" s="9"/>
    </row>
    <row r="12041" spans="32:37" x14ac:dyDescent="0.3">
      <c r="AF12041" s="8"/>
      <c r="AG12041" s="8"/>
      <c r="AH12041" s="9"/>
      <c r="AI12041" s="8"/>
      <c r="AJ12041" s="8"/>
      <c r="AK12041" s="9"/>
    </row>
    <row r="12042" spans="32:37" x14ac:dyDescent="0.3">
      <c r="AF12042" s="8"/>
      <c r="AG12042" s="8"/>
      <c r="AH12042" s="9"/>
      <c r="AI12042" s="8"/>
      <c r="AJ12042" s="8"/>
      <c r="AK12042" s="9"/>
    </row>
    <row r="12043" spans="32:37" x14ac:dyDescent="0.3">
      <c r="AF12043" s="8"/>
      <c r="AG12043" s="8"/>
      <c r="AH12043" s="9"/>
      <c r="AI12043" s="8"/>
      <c r="AJ12043" s="8"/>
      <c r="AK12043" s="9"/>
    </row>
    <row r="12044" spans="32:37" x14ac:dyDescent="0.3">
      <c r="AF12044" s="8"/>
      <c r="AG12044" s="8"/>
      <c r="AH12044" s="9"/>
      <c r="AI12044" s="8"/>
      <c r="AJ12044" s="8"/>
      <c r="AK12044" s="9"/>
    </row>
    <row r="12045" spans="32:37" x14ac:dyDescent="0.3">
      <c r="AF12045" s="8"/>
      <c r="AG12045" s="8"/>
      <c r="AH12045" s="9"/>
      <c r="AI12045" s="8"/>
      <c r="AJ12045" s="8"/>
      <c r="AK12045" s="9"/>
    </row>
    <row r="12046" spans="32:37" x14ac:dyDescent="0.3">
      <c r="AF12046" s="8"/>
      <c r="AG12046" s="8"/>
      <c r="AH12046" s="9"/>
      <c r="AI12046" s="8"/>
      <c r="AJ12046" s="8"/>
      <c r="AK12046" s="9"/>
    </row>
    <row r="12047" spans="32:37" x14ac:dyDescent="0.3">
      <c r="AF12047" s="8"/>
      <c r="AG12047" s="8"/>
      <c r="AH12047" s="9"/>
      <c r="AI12047" s="8"/>
      <c r="AJ12047" s="8"/>
      <c r="AK12047" s="9"/>
    </row>
    <row r="12048" spans="32:37" x14ac:dyDescent="0.3">
      <c r="AF12048" s="8"/>
      <c r="AG12048" s="8"/>
      <c r="AH12048" s="9"/>
      <c r="AI12048" s="8"/>
      <c r="AJ12048" s="8"/>
      <c r="AK12048" s="9"/>
    </row>
    <row r="12049" spans="32:37" x14ac:dyDescent="0.3">
      <c r="AF12049" s="8"/>
      <c r="AG12049" s="8"/>
      <c r="AH12049" s="9"/>
      <c r="AI12049" s="8"/>
      <c r="AJ12049" s="8"/>
      <c r="AK12049" s="9"/>
    </row>
    <row r="12050" spans="32:37" x14ac:dyDescent="0.3">
      <c r="AF12050" s="8"/>
      <c r="AG12050" s="8"/>
      <c r="AH12050" s="9"/>
      <c r="AI12050" s="8"/>
      <c r="AJ12050" s="8"/>
      <c r="AK12050" s="9"/>
    </row>
    <row r="12051" spans="32:37" x14ac:dyDescent="0.3">
      <c r="AF12051" s="8"/>
      <c r="AG12051" s="8"/>
      <c r="AH12051" s="9"/>
      <c r="AI12051" s="8"/>
      <c r="AJ12051" s="8"/>
      <c r="AK12051" s="9"/>
    </row>
    <row r="12052" spans="32:37" x14ac:dyDescent="0.3">
      <c r="AF12052" s="8"/>
      <c r="AG12052" s="8"/>
      <c r="AH12052" s="9"/>
      <c r="AI12052" s="8"/>
      <c r="AJ12052" s="8"/>
      <c r="AK12052" s="9"/>
    </row>
    <row r="12053" spans="32:37" x14ac:dyDescent="0.3">
      <c r="AF12053" s="8"/>
      <c r="AG12053" s="8"/>
      <c r="AH12053" s="9"/>
      <c r="AI12053" s="8"/>
      <c r="AJ12053" s="8"/>
      <c r="AK12053" s="9"/>
    </row>
    <row r="12054" spans="32:37" x14ac:dyDescent="0.3">
      <c r="AF12054" s="8"/>
      <c r="AG12054" s="8"/>
      <c r="AH12054" s="9"/>
      <c r="AI12054" s="8"/>
      <c r="AJ12054" s="8"/>
      <c r="AK12054" s="9"/>
    </row>
    <row r="12055" spans="32:37" x14ac:dyDescent="0.3">
      <c r="AF12055" s="8"/>
      <c r="AG12055" s="8"/>
      <c r="AH12055" s="9"/>
      <c r="AI12055" s="8"/>
      <c r="AJ12055" s="8"/>
      <c r="AK12055" s="9"/>
    </row>
    <row r="12056" spans="32:37" x14ac:dyDescent="0.3">
      <c r="AF12056" s="8"/>
      <c r="AG12056" s="8"/>
      <c r="AH12056" s="9"/>
      <c r="AI12056" s="8"/>
      <c r="AJ12056" s="8"/>
      <c r="AK12056" s="9"/>
    </row>
    <row r="12057" spans="32:37" x14ac:dyDescent="0.3">
      <c r="AF12057" s="8"/>
      <c r="AG12057" s="8"/>
      <c r="AH12057" s="9"/>
      <c r="AI12057" s="8"/>
      <c r="AJ12057" s="8"/>
      <c r="AK12057" s="9"/>
    </row>
    <row r="12058" spans="32:37" x14ac:dyDescent="0.3">
      <c r="AF12058" s="8"/>
      <c r="AG12058" s="8"/>
      <c r="AH12058" s="9"/>
      <c r="AI12058" s="8"/>
      <c r="AJ12058" s="8"/>
      <c r="AK12058" s="9"/>
    </row>
    <row r="12059" spans="32:37" x14ac:dyDescent="0.3">
      <c r="AF12059" s="8"/>
      <c r="AG12059" s="8"/>
      <c r="AH12059" s="9"/>
      <c r="AI12059" s="8"/>
      <c r="AJ12059" s="8"/>
      <c r="AK12059" s="9"/>
    </row>
    <row r="12060" spans="32:37" x14ac:dyDescent="0.3">
      <c r="AF12060" s="8"/>
      <c r="AG12060" s="8"/>
      <c r="AH12060" s="9"/>
      <c r="AI12060" s="8"/>
      <c r="AJ12060" s="8"/>
      <c r="AK12060" s="9"/>
    </row>
    <row r="12061" spans="32:37" x14ac:dyDescent="0.3">
      <c r="AF12061" s="8"/>
      <c r="AG12061" s="8"/>
      <c r="AH12061" s="9"/>
      <c r="AI12061" s="8"/>
      <c r="AJ12061" s="8"/>
      <c r="AK12061" s="9"/>
    </row>
    <row r="12062" spans="32:37" x14ac:dyDescent="0.3">
      <c r="AF12062" s="8"/>
      <c r="AG12062" s="8"/>
      <c r="AH12062" s="9"/>
      <c r="AI12062" s="8"/>
      <c r="AJ12062" s="8"/>
      <c r="AK12062" s="9"/>
    </row>
    <row r="12063" spans="32:37" x14ac:dyDescent="0.3">
      <c r="AF12063" s="8"/>
      <c r="AG12063" s="8"/>
      <c r="AH12063" s="9"/>
      <c r="AI12063" s="8"/>
      <c r="AJ12063" s="8"/>
      <c r="AK12063" s="9"/>
    </row>
    <row r="12064" spans="32:37" x14ac:dyDescent="0.3">
      <c r="AF12064" s="8"/>
      <c r="AG12064" s="8"/>
      <c r="AH12064" s="9"/>
      <c r="AI12064" s="8"/>
      <c r="AJ12064" s="8"/>
      <c r="AK12064" s="9"/>
    </row>
    <row r="12065" spans="32:37" x14ac:dyDescent="0.3">
      <c r="AF12065" s="8"/>
      <c r="AG12065" s="8"/>
      <c r="AH12065" s="9"/>
      <c r="AI12065" s="8"/>
      <c r="AJ12065" s="8"/>
      <c r="AK12065" s="9"/>
    </row>
    <row r="12066" spans="32:37" x14ac:dyDescent="0.3">
      <c r="AF12066" s="8"/>
      <c r="AG12066" s="8"/>
      <c r="AH12066" s="9"/>
      <c r="AI12066" s="8"/>
      <c r="AJ12066" s="8"/>
      <c r="AK12066" s="9"/>
    </row>
    <row r="12067" spans="32:37" x14ac:dyDescent="0.3">
      <c r="AF12067" s="8"/>
      <c r="AG12067" s="8"/>
      <c r="AH12067" s="9"/>
      <c r="AI12067" s="8"/>
      <c r="AJ12067" s="8"/>
      <c r="AK12067" s="9"/>
    </row>
    <row r="12068" spans="32:37" x14ac:dyDescent="0.3">
      <c r="AF12068" s="8"/>
      <c r="AG12068" s="8"/>
      <c r="AH12068" s="9"/>
      <c r="AI12068" s="8"/>
      <c r="AJ12068" s="8"/>
      <c r="AK12068" s="9"/>
    </row>
    <row r="12069" spans="32:37" x14ac:dyDescent="0.3">
      <c r="AF12069" s="8"/>
      <c r="AG12069" s="8"/>
      <c r="AH12069" s="9"/>
      <c r="AI12069" s="8"/>
      <c r="AJ12069" s="8"/>
      <c r="AK12069" s="9"/>
    </row>
    <row r="12070" spans="32:37" x14ac:dyDescent="0.3">
      <c r="AF12070" s="8"/>
      <c r="AG12070" s="8"/>
      <c r="AH12070" s="9"/>
      <c r="AI12070" s="8"/>
      <c r="AJ12070" s="8"/>
      <c r="AK12070" s="9"/>
    </row>
    <row r="12071" spans="32:37" x14ac:dyDescent="0.3">
      <c r="AF12071" s="8"/>
      <c r="AG12071" s="8"/>
      <c r="AH12071" s="9"/>
      <c r="AI12071" s="8"/>
      <c r="AJ12071" s="8"/>
      <c r="AK12071" s="9"/>
    </row>
    <row r="12072" spans="32:37" x14ac:dyDescent="0.3">
      <c r="AF12072" s="8"/>
      <c r="AG12072" s="8"/>
      <c r="AH12072" s="9"/>
      <c r="AI12072" s="8"/>
      <c r="AJ12072" s="8"/>
      <c r="AK12072" s="9"/>
    </row>
    <row r="12073" spans="32:37" x14ac:dyDescent="0.3">
      <c r="AF12073" s="8"/>
      <c r="AG12073" s="8"/>
      <c r="AH12073" s="9"/>
      <c r="AI12073" s="8"/>
      <c r="AJ12073" s="8"/>
      <c r="AK12073" s="9"/>
    </row>
    <row r="12074" spans="32:37" x14ac:dyDescent="0.3">
      <c r="AF12074" s="8"/>
      <c r="AG12074" s="8"/>
      <c r="AH12074" s="9"/>
      <c r="AI12074" s="8"/>
      <c r="AJ12074" s="8"/>
      <c r="AK12074" s="9"/>
    </row>
    <row r="12075" spans="32:37" x14ac:dyDescent="0.3">
      <c r="AF12075" s="8"/>
      <c r="AG12075" s="8"/>
      <c r="AH12075" s="9"/>
      <c r="AI12075" s="8"/>
      <c r="AJ12075" s="8"/>
      <c r="AK12075" s="9"/>
    </row>
    <row r="12076" spans="32:37" x14ac:dyDescent="0.3">
      <c r="AF12076" s="8"/>
      <c r="AG12076" s="8"/>
      <c r="AH12076" s="9"/>
      <c r="AI12076" s="8"/>
      <c r="AJ12076" s="8"/>
      <c r="AK12076" s="9"/>
    </row>
    <row r="12077" spans="32:37" x14ac:dyDescent="0.3">
      <c r="AF12077" s="8"/>
      <c r="AG12077" s="8"/>
      <c r="AH12077" s="9"/>
      <c r="AI12077" s="8"/>
      <c r="AJ12077" s="8"/>
      <c r="AK12077" s="9"/>
    </row>
    <row r="12078" spans="32:37" x14ac:dyDescent="0.3">
      <c r="AF12078" s="8"/>
      <c r="AG12078" s="8"/>
      <c r="AH12078" s="9"/>
      <c r="AI12078" s="8"/>
      <c r="AJ12078" s="8"/>
      <c r="AK12078" s="9"/>
    </row>
    <row r="12079" spans="32:37" x14ac:dyDescent="0.3">
      <c r="AF12079" s="8"/>
      <c r="AG12079" s="8"/>
      <c r="AH12079" s="9"/>
      <c r="AI12079" s="8"/>
      <c r="AJ12079" s="8"/>
      <c r="AK12079" s="9"/>
    </row>
    <row r="12080" spans="32:37" x14ac:dyDescent="0.3">
      <c r="AF12080" s="8"/>
      <c r="AG12080" s="8"/>
      <c r="AH12080" s="9"/>
      <c r="AI12080" s="8"/>
      <c r="AJ12080" s="8"/>
      <c r="AK12080" s="9"/>
    </row>
    <row r="12081" spans="32:37" x14ac:dyDescent="0.3">
      <c r="AF12081" s="8"/>
      <c r="AG12081" s="8"/>
      <c r="AH12081" s="9"/>
      <c r="AI12081" s="8"/>
      <c r="AJ12081" s="8"/>
      <c r="AK12081" s="9"/>
    </row>
    <row r="12082" spans="32:37" x14ac:dyDescent="0.3">
      <c r="AF12082" s="8"/>
      <c r="AG12082" s="8"/>
      <c r="AH12082" s="9"/>
      <c r="AI12082" s="8"/>
      <c r="AJ12082" s="8"/>
      <c r="AK12082" s="9"/>
    </row>
    <row r="12083" spans="32:37" x14ac:dyDescent="0.3">
      <c r="AF12083" s="8"/>
      <c r="AG12083" s="8"/>
      <c r="AH12083" s="9"/>
      <c r="AI12083" s="8"/>
      <c r="AJ12083" s="8"/>
      <c r="AK12083" s="9"/>
    </row>
    <row r="12084" spans="32:37" x14ac:dyDescent="0.3">
      <c r="AF12084" s="8"/>
      <c r="AG12084" s="8"/>
      <c r="AH12084" s="9"/>
      <c r="AI12084" s="8"/>
      <c r="AJ12084" s="8"/>
      <c r="AK12084" s="9"/>
    </row>
    <row r="12085" spans="32:37" x14ac:dyDescent="0.3">
      <c r="AF12085" s="8"/>
      <c r="AG12085" s="8"/>
      <c r="AH12085" s="9"/>
      <c r="AI12085" s="8"/>
      <c r="AJ12085" s="8"/>
      <c r="AK12085" s="9"/>
    </row>
    <row r="12086" spans="32:37" x14ac:dyDescent="0.3">
      <c r="AF12086" s="8"/>
      <c r="AG12086" s="8"/>
      <c r="AH12086" s="9"/>
      <c r="AI12086" s="8"/>
      <c r="AJ12086" s="8"/>
      <c r="AK12086" s="9"/>
    </row>
    <row r="12087" spans="32:37" x14ac:dyDescent="0.3">
      <c r="AF12087" s="8"/>
      <c r="AG12087" s="8"/>
      <c r="AH12087" s="9"/>
      <c r="AI12087" s="8"/>
      <c r="AJ12087" s="8"/>
      <c r="AK12087" s="9"/>
    </row>
    <row r="12088" spans="32:37" x14ac:dyDescent="0.3">
      <c r="AF12088" s="8"/>
      <c r="AG12088" s="8"/>
      <c r="AH12088" s="9"/>
      <c r="AI12088" s="8"/>
      <c r="AJ12088" s="8"/>
      <c r="AK12088" s="9"/>
    </row>
    <row r="12089" spans="32:37" x14ac:dyDescent="0.3">
      <c r="AF12089" s="8"/>
      <c r="AG12089" s="8"/>
      <c r="AH12089" s="9"/>
      <c r="AI12089" s="8"/>
      <c r="AJ12089" s="8"/>
      <c r="AK12089" s="9"/>
    </row>
    <row r="12090" spans="32:37" x14ac:dyDescent="0.3">
      <c r="AF12090" s="8"/>
      <c r="AG12090" s="8"/>
      <c r="AH12090" s="9"/>
      <c r="AI12090" s="8"/>
      <c r="AJ12090" s="8"/>
      <c r="AK12090" s="9"/>
    </row>
    <row r="12091" spans="32:37" x14ac:dyDescent="0.3">
      <c r="AF12091" s="8"/>
      <c r="AG12091" s="8"/>
      <c r="AH12091" s="9"/>
      <c r="AI12091" s="8"/>
      <c r="AJ12091" s="8"/>
      <c r="AK12091" s="9"/>
    </row>
    <row r="12092" spans="32:37" x14ac:dyDescent="0.3">
      <c r="AF12092" s="8"/>
      <c r="AG12092" s="8"/>
      <c r="AH12092" s="9"/>
      <c r="AI12092" s="8"/>
      <c r="AJ12092" s="8"/>
      <c r="AK12092" s="9"/>
    </row>
    <row r="12093" spans="32:37" x14ac:dyDescent="0.3">
      <c r="AF12093" s="8"/>
      <c r="AG12093" s="8"/>
      <c r="AH12093" s="9"/>
      <c r="AI12093" s="8"/>
      <c r="AJ12093" s="8"/>
      <c r="AK12093" s="9"/>
    </row>
    <row r="12094" spans="32:37" x14ac:dyDescent="0.3">
      <c r="AF12094" s="8"/>
      <c r="AG12094" s="8"/>
      <c r="AH12094" s="9"/>
      <c r="AI12094" s="8"/>
      <c r="AJ12094" s="8"/>
      <c r="AK12094" s="9"/>
    </row>
    <row r="12095" spans="32:37" x14ac:dyDescent="0.3">
      <c r="AF12095" s="8"/>
      <c r="AG12095" s="8"/>
      <c r="AH12095" s="9"/>
      <c r="AI12095" s="8"/>
      <c r="AJ12095" s="8"/>
      <c r="AK12095" s="9"/>
    </row>
    <row r="12096" spans="32:37" x14ac:dyDescent="0.3">
      <c r="AF12096" s="8"/>
      <c r="AG12096" s="8"/>
      <c r="AH12096" s="9"/>
      <c r="AI12096" s="8"/>
      <c r="AJ12096" s="8"/>
      <c r="AK12096" s="9"/>
    </row>
    <row r="12097" spans="32:37" x14ac:dyDescent="0.3">
      <c r="AF12097" s="8"/>
      <c r="AG12097" s="8"/>
      <c r="AH12097" s="9"/>
      <c r="AI12097" s="8"/>
      <c r="AJ12097" s="8"/>
      <c r="AK12097" s="9"/>
    </row>
    <row r="12098" spans="32:37" x14ac:dyDescent="0.3">
      <c r="AF12098" s="8"/>
      <c r="AG12098" s="8"/>
      <c r="AH12098" s="9"/>
      <c r="AI12098" s="8"/>
      <c r="AJ12098" s="8"/>
      <c r="AK12098" s="9"/>
    </row>
    <row r="12099" spans="32:37" x14ac:dyDescent="0.3">
      <c r="AF12099" s="8"/>
      <c r="AG12099" s="8"/>
      <c r="AH12099" s="9"/>
      <c r="AI12099" s="8"/>
      <c r="AJ12099" s="8"/>
      <c r="AK12099" s="9"/>
    </row>
    <row r="12100" spans="32:37" x14ac:dyDescent="0.3">
      <c r="AF12100" s="8"/>
      <c r="AG12100" s="8"/>
      <c r="AH12100" s="9"/>
      <c r="AI12100" s="8"/>
      <c r="AJ12100" s="8"/>
      <c r="AK12100" s="9"/>
    </row>
    <row r="12101" spans="32:37" x14ac:dyDescent="0.3">
      <c r="AF12101" s="8"/>
      <c r="AG12101" s="8"/>
      <c r="AH12101" s="9"/>
      <c r="AI12101" s="8"/>
      <c r="AJ12101" s="8"/>
      <c r="AK12101" s="9"/>
    </row>
    <row r="12102" spans="32:37" x14ac:dyDescent="0.3">
      <c r="AF12102" s="8"/>
      <c r="AG12102" s="8"/>
      <c r="AH12102" s="9"/>
      <c r="AI12102" s="8"/>
      <c r="AJ12102" s="8"/>
      <c r="AK12102" s="9"/>
    </row>
    <row r="12103" spans="32:37" x14ac:dyDescent="0.3">
      <c r="AF12103" s="8"/>
      <c r="AG12103" s="8"/>
      <c r="AH12103" s="9"/>
      <c r="AI12103" s="8"/>
      <c r="AJ12103" s="8"/>
      <c r="AK12103" s="9"/>
    </row>
    <row r="12104" spans="32:37" x14ac:dyDescent="0.3">
      <c r="AF12104" s="8"/>
      <c r="AG12104" s="8"/>
      <c r="AH12104" s="9"/>
      <c r="AI12104" s="8"/>
      <c r="AJ12104" s="8"/>
      <c r="AK12104" s="9"/>
    </row>
    <row r="12105" spans="32:37" x14ac:dyDescent="0.3">
      <c r="AF12105" s="8"/>
      <c r="AG12105" s="8"/>
      <c r="AH12105" s="9"/>
      <c r="AI12105" s="8"/>
      <c r="AJ12105" s="8"/>
      <c r="AK12105" s="9"/>
    </row>
    <row r="12106" spans="32:37" x14ac:dyDescent="0.3">
      <c r="AF12106" s="8"/>
      <c r="AG12106" s="8"/>
      <c r="AH12106" s="9"/>
      <c r="AI12106" s="8"/>
      <c r="AJ12106" s="8"/>
      <c r="AK12106" s="9"/>
    </row>
    <row r="12107" spans="32:37" x14ac:dyDescent="0.3">
      <c r="AF12107" s="8"/>
      <c r="AG12107" s="8"/>
      <c r="AH12107" s="9"/>
      <c r="AI12107" s="8"/>
      <c r="AJ12107" s="8"/>
      <c r="AK12107" s="9"/>
    </row>
    <row r="12108" spans="32:37" x14ac:dyDescent="0.3">
      <c r="AF12108" s="8"/>
      <c r="AG12108" s="8"/>
      <c r="AH12108" s="9"/>
      <c r="AI12108" s="8"/>
      <c r="AJ12108" s="8"/>
      <c r="AK12108" s="9"/>
    </row>
    <row r="12109" spans="32:37" x14ac:dyDescent="0.3">
      <c r="AF12109" s="8"/>
      <c r="AG12109" s="8"/>
      <c r="AH12109" s="9"/>
      <c r="AI12109" s="8"/>
      <c r="AJ12109" s="8"/>
      <c r="AK12109" s="9"/>
    </row>
    <row r="12110" spans="32:37" x14ac:dyDescent="0.3">
      <c r="AF12110" s="8"/>
      <c r="AG12110" s="8"/>
      <c r="AH12110" s="9"/>
      <c r="AI12110" s="8"/>
      <c r="AJ12110" s="8"/>
      <c r="AK12110" s="9"/>
    </row>
    <row r="12111" spans="32:37" x14ac:dyDescent="0.3">
      <c r="AF12111" s="8"/>
      <c r="AG12111" s="8"/>
      <c r="AH12111" s="9"/>
      <c r="AI12111" s="8"/>
      <c r="AJ12111" s="8"/>
      <c r="AK12111" s="9"/>
    </row>
    <row r="12112" spans="32:37" x14ac:dyDescent="0.3">
      <c r="AF12112" s="8"/>
      <c r="AG12112" s="8"/>
      <c r="AH12112" s="9"/>
      <c r="AI12112" s="8"/>
      <c r="AJ12112" s="8"/>
      <c r="AK12112" s="9"/>
    </row>
    <row r="12113" spans="32:37" x14ac:dyDescent="0.3">
      <c r="AF12113" s="8"/>
      <c r="AG12113" s="8"/>
      <c r="AH12113" s="9"/>
      <c r="AI12113" s="8"/>
      <c r="AJ12113" s="8"/>
      <c r="AK12113" s="9"/>
    </row>
    <row r="12114" spans="32:37" x14ac:dyDescent="0.3">
      <c r="AF12114" s="8"/>
      <c r="AG12114" s="8"/>
      <c r="AH12114" s="9"/>
      <c r="AI12114" s="8"/>
      <c r="AJ12114" s="8"/>
      <c r="AK12114" s="9"/>
    </row>
    <row r="12115" spans="32:37" x14ac:dyDescent="0.3">
      <c r="AF12115" s="8"/>
      <c r="AG12115" s="8"/>
      <c r="AH12115" s="9"/>
      <c r="AI12115" s="8"/>
      <c r="AJ12115" s="8"/>
      <c r="AK12115" s="9"/>
    </row>
    <row r="12116" spans="32:37" x14ac:dyDescent="0.3">
      <c r="AF12116" s="8"/>
      <c r="AG12116" s="8"/>
      <c r="AH12116" s="9"/>
      <c r="AI12116" s="8"/>
      <c r="AJ12116" s="8"/>
      <c r="AK12116" s="9"/>
    </row>
    <row r="12117" spans="32:37" x14ac:dyDescent="0.3">
      <c r="AF12117" s="8"/>
      <c r="AG12117" s="8"/>
      <c r="AH12117" s="9"/>
      <c r="AI12117" s="8"/>
      <c r="AJ12117" s="8"/>
      <c r="AK12117" s="9"/>
    </row>
    <row r="12118" spans="32:37" x14ac:dyDescent="0.3">
      <c r="AF12118" s="8"/>
      <c r="AG12118" s="8"/>
      <c r="AH12118" s="9"/>
      <c r="AI12118" s="8"/>
      <c r="AJ12118" s="8"/>
      <c r="AK12118" s="9"/>
    </row>
    <row r="12119" spans="32:37" x14ac:dyDescent="0.3">
      <c r="AF12119" s="8"/>
      <c r="AG12119" s="8"/>
      <c r="AH12119" s="9"/>
      <c r="AI12119" s="8"/>
      <c r="AJ12119" s="8"/>
      <c r="AK12119" s="9"/>
    </row>
    <row r="12120" spans="32:37" x14ac:dyDescent="0.3">
      <c r="AF12120" s="8"/>
      <c r="AG12120" s="8"/>
      <c r="AH12120" s="9"/>
      <c r="AI12120" s="8"/>
      <c r="AJ12120" s="8"/>
      <c r="AK12120" s="9"/>
    </row>
    <row r="12121" spans="32:37" x14ac:dyDescent="0.3">
      <c r="AF12121" s="8"/>
      <c r="AG12121" s="8"/>
      <c r="AH12121" s="9"/>
      <c r="AI12121" s="8"/>
      <c r="AJ12121" s="8"/>
      <c r="AK12121" s="9"/>
    </row>
    <row r="12122" spans="32:37" x14ac:dyDescent="0.3">
      <c r="AF12122" s="8"/>
      <c r="AG12122" s="8"/>
      <c r="AH12122" s="9"/>
      <c r="AI12122" s="8"/>
      <c r="AJ12122" s="8"/>
      <c r="AK12122" s="9"/>
    </row>
    <row r="12123" spans="32:37" x14ac:dyDescent="0.3">
      <c r="AF12123" s="8"/>
      <c r="AG12123" s="8"/>
      <c r="AH12123" s="9"/>
      <c r="AI12123" s="8"/>
      <c r="AJ12123" s="8"/>
      <c r="AK12123" s="9"/>
    </row>
    <row r="12124" spans="32:37" x14ac:dyDescent="0.3">
      <c r="AF12124" s="8"/>
      <c r="AG12124" s="8"/>
      <c r="AH12124" s="9"/>
      <c r="AI12124" s="8"/>
      <c r="AJ12124" s="8"/>
      <c r="AK12124" s="9"/>
    </row>
    <row r="12125" spans="32:37" x14ac:dyDescent="0.3">
      <c r="AF12125" s="8"/>
      <c r="AG12125" s="8"/>
      <c r="AH12125" s="9"/>
      <c r="AI12125" s="8"/>
      <c r="AJ12125" s="8"/>
      <c r="AK12125" s="9"/>
    </row>
    <row r="12126" spans="32:37" x14ac:dyDescent="0.3">
      <c r="AF12126" s="8"/>
      <c r="AG12126" s="8"/>
      <c r="AH12126" s="9"/>
      <c r="AI12126" s="8"/>
      <c r="AJ12126" s="8"/>
      <c r="AK12126" s="9"/>
    </row>
    <row r="12127" spans="32:37" x14ac:dyDescent="0.3">
      <c r="AF12127" s="8"/>
      <c r="AG12127" s="8"/>
      <c r="AH12127" s="9"/>
      <c r="AI12127" s="8"/>
      <c r="AJ12127" s="8"/>
      <c r="AK12127" s="9"/>
    </row>
    <row r="12128" spans="32:37" x14ac:dyDescent="0.3">
      <c r="AF12128" s="8"/>
      <c r="AG12128" s="8"/>
      <c r="AH12128" s="9"/>
      <c r="AI12128" s="8"/>
      <c r="AJ12128" s="8"/>
      <c r="AK12128" s="9"/>
    </row>
    <row r="12129" spans="32:37" x14ac:dyDescent="0.3">
      <c r="AF12129" s="8"/>
      <c r="AG12129" s="8"/>
      <c r="AH12129" s="9"/>
      <c r="AI12129" s="8"/>
      <c r="AJ12129" s="8"/>
      <c r="AK12129" s="9"/>
    </row>
    <row r="12130" spans="32:37" x14ac:dyDescent="0.3">
      <c r="AF12130" s="8"/>
      <c r="AG12130" s="8"/>
      <c r="AH12130" s="9"/>
      <c r="AI12130" s="8"/>
      <c r="AJ12130" s="8"/>
      <c r="AK12130" s="9"/>
    </row>
    <row r="12131" spans="32:37" x14ac:dyDescent="0.3">
      <c r="AF12131" s="8"/>
      <c r="AG12131" s="8"/>
      <c r="AH12131" s="9"/>
      <c r="AI12131" s="8"/>
      <c r="AJ12131" s="8"/>
      <c r="AK12131" s="9"/>
    </row>
    <row r="12132" spans="32:37" x14ac:dyDescent="0.3">
      <c r="AF12132" s="8"/>
      <c r="AG12132" s="8"/>
      <c r="AH12132" s="9"/>
      <c r="AI12132" s="8"/>
      <c r="AJ12132" s="8"/>
      <c r="AK12132" s="9"/>
    </row>
    <row r="12133" spans="32:37" x14ac:dyDescent="0.3">
      <c r="AF12133" s="8"/>
      <c r="AG12133" s="8"/>
      <c r="AH12133" s="9"/>
      <c r="AI12133" s="8"/>
      <c r="AJ12133" s="8"/>
      <c r="AK12133" s="9"/>
    </row>
    <row r="12134" spans="32:37" x14ac:dyDescent="0.3">
      <c r="AF12134" s="8"/>
      <c r="AG12134" s="8"/>
      <c r="AH12134" s="9"/>
      <c r="AI12134" s="8"/>
      <c r="AJ12134" s="8"/>
      <c r="AK12134" s="9"/>
    </row>
    <row r="12135" spans="32:37" x14ac:dyDescent="0.3">
      <c r="AF12135" s="8"/>
      <c r="AG12135" s="8"/>
      <c r="AH12135" s="9"/>
      <c r="AI12135" s="8"/>
      <c r="AJ12135" s="8"/>
      <c r="AK12135" s="9"/>
    </row>
    <row r="12136" spans="32:37" x14ac:dyDescent="0.3">
      <c r="AF12136" s="8"/>
      <c r="AG12136" s="8"/>
      <c r="AH12136" s="9"/>
      <c r="AI12136" s="8"/>
      <c r="AJ12136" s="8"/>
      <c r="AK12136" s="9"/>
    </row>
    <row r="12137" spans="32:37" x14ac:dyDescent="0.3">
      <c r="AF12137" s="8"/>
      <c r="AG12137" s="8"/>
      <c r="AH12137" s="9"/>
      <c r="AI12137" s="8"/>
      <c r="AJ12137" s="8"/>
      <c r="AK12137" s="9"/>
    </row>
    <row r="12138" spans="32:37" x14ac:dyDescent="0.3">
      <c r="AF12138" s="8"/>
      <c r="AG12138" s="8"/>
      <c r="AH12138" s="9"/>
      <c r="AI12138" s="8"/>
      <c r="AJ12138" s="8"/>
      <c r="AK12138" s="9"/>
    </row>
    <row r="12139" spans="32:37" x14ac:dyDescent="0.3">
      <c r="AF12139" s="8"/>
      <c r="AG12139" s="8"/>
      <c r="AH12139" s="9"/>
      <c r="AI12139" s="8"/>
      <c r="AJ12139" s="8"/>
      <c r="AK12139" s="9"/>
    </row>
    <row r="12140" spans="32:37" x14ac:dyDescent="0.3">
      <c r="AF12140" s="8"/>
      <c r="AG12140" s="8"/>
      <c r="AH12140" s="9"/>
      <c r="AI12140" s="8"/>
      <c r="AJ12140" s="8"/>
      <c r="AK12140" s="9"/>
    </row>
    <row r="12141" spans="32:37" x14ac:dyDescent="0.3">
      <c r="AF12141" s="8"/>
      <c r="AG12141" s="8"/>
      <c r="AH12141" s="9"/>
      <c r="AI12141" s="8"/>
      <c r="AJ12141" s="8"/>
      <c r="AK12141" s="9"/>
    </row>
    <row r="12142" spans="32:37" x14ac:dyDescent="0.3">
      <c r="AF12142" s="8"/>
      <c r="AG12142" s="8"/>
      <c r="AH12142" s="9"/>
      <c r="AI12142" s="8"/>
      <c r="AJ12142" s="8"/>
      <c r="AK12142" s="9"/>
    </row>
    <row r="12143" spans="32:37" x14ac:dyDescent="0.3">
      <c r="AF12143" s="8"/>
      <c r="AG12143" s="8"/>
      <c r="AH12143" s="9"/>
      <c r="AI12143" s="8"/>
      <c r="AJ12143" s="8"/>
      <c r="AK12143" s="9"/>
    </row>
    <row r="12144" spans="32:37" x14ac:dyDescent="0.3">
      <c r="AF12144" s="8"/>
      <c r="AG12144" s="8"/>
      <c r="AH12144" s="9"/>
      <c r="AI12144" s="8"/>
      <c r="AJ12144" s="8"/>
      <c r="AK12144" s="9"/>
    </row>
    <row r="12145" spans="32:37" x14ac:dyDescent="0.3">
      <c r="AF12145" s="8"/>
      <c r="AG12145" s="8"/>
      <c r="AH12145" s="9"/>
      <c r="AI12145" s="8"/>
      <c r="AJ12145" s="8"/>
      <c r="AK12145" s="9"/>
    </row>
    <row r="12146" spans="32:37" x14ac:dyDescent="0.3">
      <c r="AF12146" s="8"/>
      <c r="AG12146" s="8"/>
      <c r="AH12146" s="9"/>
      <c r="AI12146" s="8"/>
      <c r="AJ12146" s="8"/>
      <c r="AK12146" s="9"/>
    </row>
    <row r="12147" spans="32:37" x14ac:dyDescent="0.3">
      <c r="AF12147" s="8"/>
      <c r="AG12147" s="8"/>
      <c r="AH12147" s="9"/>
      <c r="AI12147" s="8"/>
      <c r="AJ12147" s="8"/>
      <c r="AK12147" s="9"/>
    </row>
    <row r="12148" spans="32:37" x14ac:dyDescent="0.3">
      <c r="AF12148" s="8"/>
      <c r="AG12148" s="8"/>
      <c r="AH12148" s="9"/>
      <c r="AI12148" s="8"/>
      <c r="AJ12148" s="8"/>
      <c r="AK12148" s="9"/>
    </row>
    <row r="12149" spans="32:37" x14ac:dyDescent="0.3">
      <c r="AF12149" s="8"/>
      <c r="AG12149" s="8"/>
      <c r="AH12149" s="9"/>
      <c r="AI12149" s="8"/>
      <c r="AJ12149" s="8"/>
      <c r="AK12149" s="9"/>
    </row>
    <row r="12150" spans="32:37" x14ac:dyDescent="0.3">
      <c r="AF12150" s="8"/>
      <c r="AG12150" s="8"/>
      <c r="AH12150" s="9"/>
      <c r="AI12150" s="8"/>
      <c r="AJ12150" s="8"/>
      <c r="AK12150" s="9"/>
    </row>
    <row r="12151" spans="32:37" x14ac:dyDescent="0.3">
      <c r="AF12151" s="8"/>
      <c r="AG12151" s="8"/>
      <c r="AH12151" s="9"/>
      <c r="AI12151" s="8"/>
      <c r="AJ12151" s="8"/>
      <c r="AK12151" s="9"/>
    </row>
    <row r="12152" spans="32:37" x14ac:dyDescent="0.3">
      <c r="AF12152" s="8"/>
      <c r="AG12152" s="8"/>
      <c r="AH12152" s="9"/>
      <c r="AI12152" s="8"/>
      <c r="AJ12152" s="8"/>
      <c r="AK12152" s="9"/>
    </row>
    <row r="12153" spans="32:37" x14ac:dyDescent="0.3">
      <c r="AF12153" s="8"/>
      <c r="AG12153" s="8"/>
      <c r="AH12153" s="9"/>
      <c r="AI12153" s="8"/>
      <c r="AJ12153" s="8"/>
      <c r="AK12153" s="9"/>
    </row>
    <row r="12154" spans="32:37" x14ac:dyDescent="0.3">
      <c r="AF12154" s="8"/>
      <c r="AG12154" s="8"/>
      <c r="AH12154" s="9"/>
      <c r="AI12154" s="8"/>
      <c r="AJ12154" s="8"/>
      <c r="AK12154" s="9"/>
    </row>
    <row r="12155" spans="32:37" x14ac:dyDescent="0.3">
      <c r="AF12155" s="8"/>
      <c r="AG12155" s="8"/>
      <c r="AH12155" s="9"/>
      <c r="AI12155" s="8"/>
      <c r="AJ12155" s="8"/>
      <c r="AK12155" s="9"/>
    </row>
    <row r="12156" spans="32:37" x14ac:dyDescent="0.3">
      <c r="AF12156" s="8"/>
      <c r="AG12156" s="8"/>
      <c r="AH12156" s="9"/>
      <c r="AI12156" s="8"/>
      <c r="AJ12156" s="8"/>
      <c r="AK12156" s="9"/>
    </row>
    <row r="12157" spans="32:37" x14ac:dyDescent="0.3">
      <c r="AF12157" s="8"/>
      <c r="AG12157" s="8"/>
      <c r="AH12157" s="9"/>
      <c r="AI12157" s="8"/>
      <c r="AJ12157" s="8"/>
      <c r="AK12157" s="9"/>
    </row>
    <row r="12158" spans="32:37" x14ac:dyDescent="0.3">
      <c r="AF12158" s="8"/>
      <c r="AG12158" s="8"/>
      <c r="AH12158" s="9"/>
      <c r="AI12158" s="8"/>
      <c r="AJ12158" s="8"/>
      <c r="AK12158" s="9"/>
    </row>
    <row r="12159" spans="32:37" x14ac:dyDescent="0.3">
      <c r="AF12159" s="8"/>
      <c r="AG12159" s="8"/>
      <c r="AH12159" s="9"/>
      <c r="AI12159" s="8"/>
      <c r="AJ12159" s="8"/>
      <c r="AK12159" s="9"/>
    </row>
    <row r="12160" spans="32:37" x14ac:dyDescent="0.3">
      <c r="AF12160" s="8"/>
      <c r="AG12160" s="8"/>
      <c r="AH12160" s="9"/>
      <c r="AI12160" s="8"/>
      <c r="AJ12160" s="8"/>
      <c r="AK12160" s="9"/>
    </row>
    <row r="12161" spans="32:37" x14ac:dyDescent="0.3">
      <c r="AF12161" s="8"/>
      <c r="AG12161" s="8"/>
      <c r="AH12161" s="9"/>
      <c r="AI12161" s="8"/>
      <c r="AJ12161" s="8"/>
      <c r="AK12161" s="9"/>
    </row>
    <row r="12162" spans="32:37" x14ac:dyDescent="0.3">
      <c r="AF12162" s="8"/>
      <c r="AG12162" s="8"/>
      <c r="AH12162" s="9"/>
      <c r="AI12162" s="8"/>
      <c r="AJ12162" s="8"/>
      <c r="AK12162" s="9"/>
    </row>
    <row r="12163" spans="32:37" x14ac:dyDescent="0.3">
      <c r="AF12163" s="8"/>
      <c r="AG12163" s="8"/>
      <c r="AH12163" s="9"/>
      <c r="AI12163" s="8"/>
      <c r="AJ12163" s="8"/>
      <c r="AK12163" s="9"/>
    </row>
    <row r="12164" spans="32:37" x14ac:dyDescent="0.3">
      <c r="AF12164" s="8"/>
      <c r="AG12164" s="8"/>
      <c r="AH12164" s="9"/>
      <c r="AI12164" s="8"/>
      <c r="AJ12164" s="8"/>
      <c r="AK12164" s="9"/>
    </row>
    <row r="12165" spans="32:37" x14ac:dyDescent="0.3">
      <c r="AF12165" s="8"/>
      <c r="AG12165" s="8"/>
      <c r="AH12165" s="9"/>
      <c r="AI12165" s="8"/>
      <c r="AJ12165" s="8"/>
      <c r="AK12165" s="9"/>
    </row>
    <row r="12166" spans="32:37" x14ac:dyDescent="0.3">
      <c r="AF12166" s="8"/>
      <c r="AG12166" s="8"/>
      <c r="AH12166" s="9"/>
      <c r="AI12166" s="8"/>
      <c r="AJ12166" s="8"/>
      <c r="AK12166" s="9"/>
    </row>
    <row r="12167" spans="32:37" x14ac:dyDescent="0.3">
      <c r="AF12167" s="8"/>
      <c r="AG12167" s="8"/>
      <c r="AH12167" s="9"/>
      <c r="AI12167" s="8"/>
      <c r="AJ12167" s="8"/>
      <c r="AK12167" s="9"/>
    </row>
    <row r="12168" spans="32:37" x14ac:dyDescent="0.3">
      <c r="AF12168" s="8"/>
      <c r="AG12168" s="8"/>
      <c r="AH12168" s="9"/>
      <c r="AI12168" s="8"/>
      <c r="AJ12168" s="8"/>
      <c r="AK12168" s="9"/>
    </row>
    <row r="12169" spans="32:37" x14ac:dyDescent="0.3">
      <c r="AF12169" s="8"/>
      <c r="AG12169" s="8"/>
      <c r="AH12169" s="9"/>
      <c r="AI12169" s="8"/>
      <c r="AJ12169" s="8"/>
      <c r="AK12169" s="9"/>
    </row>
    <row r="12170" spans="32:37" x14ac:dyDescent="0.3">
      <c r="AF12170" s="8"/>
      <c r="AG12170" s="8"/>
      <c r="AH12170" s="9"/>
      <c r="AI12170" s="8"/>
      <c r="AJ12170" s="8"/>
      <c r="AK12170" s="9"/>
    </row>
    <row r="12171" spans="32:37" x14ac:dyDescent="0.3">
      <c r="AF12171" s="8"/>
      <c r="AG12171" s="8"/>
      <c r="AH12171" s="9"/>
      <c r="AI12171" s="8"/>
      <c r="AJ12171" s="8"/>
      <c r="AK12171" s="9"/>
    </row>
    <row r="12172" spans="32:37" x14ac:dyDescent="0.3">
      <c r="AF12172" s="8"/>
      <c r="AG12172" s="8"/>
      <c r="AH12172" s="9"/>
      <c r="AI12172" s="8"/>
      <c r="AJ12172" s="8"/>
      <c r="AK12172" s="9"/>
    </row>
    <row r="12173" spans="32:37" x14ac:dyDescent="0.3">
      <c r="AF12173" s="8"/>
      <c r="AG12173" s="8"/>
      <c r="AH12173" s="9"/>
      <c r="AI12173" s="8"/>
      <c r="AJ12173" s="8"/>
      <c r="AK12173" s="9"/>
    </row>
    <row r="12174" spans="32:37" x14ac:dyDescent="0.3">
      <c r="AF12174" s="8"/>
      <c r="AG12174" s="8"/>
      <c r="AH12174" s="9"/>
      <c r="AI12174" s="8"/>
      <c r="AJ12174" s="8"/>
      <c r="AK12174" s="9"/>
    </row>
    <row r="12175" spans="32:37" x14ac:dyDescent="0.3">
      <c r="AF12175" s="8"/>
      <c r="AG12175" s="8"/>
      <c r="AH12175" s="9"/>
      <c r="AI12175" s="8"/>
      <c r="AJ12175" s="8"/>
      <c r="AK12175" s="9"/>
    </row>
    <row r="12176" spans="32:37" x14ac:dyDescent="0.3">
      <c r="AF12176" s="8"/>
      <c r="AG12176" s="8"/>
      <c r="AH12176" s="9"/>
      <c r="AI12176" s="8"/>
      <c r="AJ12176" s="8"/>
      <c r="AK12176" s="9"/>
    </row>
    <row r="12177" spans="32:37" x14ac:dyDescent="0.3">
      <c r="AF12177" s="8"/>
      <c r="AG12177" s="8"/>
      <c r="AH12177" s="9"/>
      <c r="AI12177" s="8"/>
      <c r="AJ12177" s="8"/>
      <c r="AK12177" s="9"/>
    </row>
    <row r="12178" spans="32:37" x14ac:dyDescent="0.3">
      <c r="AF12178" s="8"/>
      <c r="AG12178" s="8"/>
      <c r="AH12178" s="9"/>
      <c r="AI12178" s="8"/>
      <c r="AJ12178" s="8"/>
      <c r="AK12178" s="9"/>
    </row>
    <row r="12179" spans="32:37" x14ac:dyDescent="0.3">
      <c r="AF12179" s="8"/>
      <c r="AG12179" s="8"/>
      <c r="AH12179" s="9"/>
      <c r="AI12179" s="8"/>
      <c r="AJ12179" s="8"/>
      <c r="AK12179" s="9"/>
    </row>
    <row r="12180" spans="32:37" x14ac:dyDescent="0.3">
      <c r="AF12180" s="8"/>
      <c r="AG12180" s="8"/>
      <c r="AH12180" s="9"/>
      <c r="AI12180" s="8"/>
      <c r="AJ12180" s="8"/>
      <c r="AK12180" s="9"/>
    </row>
    <row r="12181" spans="32:37" x14ac:dyDescent="0.3">
      <c r="AF12181" s="8"/>
      <c r="AG12181" s="8"/>
      <c r="AH12181" s="9"/>
      <c r="AI12181" s="8"/>
      <c r="AJ12181" s="8"/>
      <c r="AK12181" s="9"/>
    </row>
    <row r="12182" spans="32:37" x14ac:dyDescent="0.3">
      <c r="AF12182" s="8"/>
      <c r="AG12182" s="8"/>
      <c r="AH12182" s="9"/>
      <c r="AI12182" s="8"/>
      <c r="AJ12182" s="8"/>
      <c r="AK12182" s="9"/>
    </row>
    <row r="12183" spans="32:37" x14ac:dyDescent="0.3">
      <c r="AF12183" s="8"/>
      <c r="AG12183" s="8"/>
      <c r="AH12183" s="9"/>
      <c r="AI12183" s="8"/>
      <c r="AJ12183" s="8"/>
      <c r="AK12183" s="9"/>
    </row>
    <row r="12184" spans="32:37" x14ac:dyDescent="0.3">
      <c r="AF12184" s="8"/>
      <c r="AG12184" s="8"/>
      <c r="AH12184" s="9"/>
      <c r="AI12184" s="8"/>
      <c r="AJ12184" s="8"/>
      <c r="AK12184" s="9"/>
    </row>
    <row r="12185" spans="32:37" x14ac:dyDescent="0.3">
      <c r="AF12185" s="8"/>
      <c r="AG12185" s="8"/>
      <c r="AH12185" s="9"/>
      <c r="AI12185" s="8"/>
      <c r="AJ12185" s="8"/>
      <c r="AK12185" s="9"/>
    </row>
    <row r="12186" spans="32:37" x14ac:dyDescent="0.3">
      <c r="AF12186" s="8"/>
      <c r="AG12186" s="8"/>
      <c r="AH12186" s="9"/>
      <c r="AI12186" s="8"/>
      <c r="AJ12186" s="8"/>
      <c r="AK12186" s="9"/>
    </row>
    <row r="12187" spans="32:37" x14ac:dyDescent="0.3">
      <c r="AF12187" s="8"/>
      <c r="AG12187" s="8"/>
      <c r="AH12187" s="9"/>
      <c r="AI12187" s="8"/>
      <c r="AJ12187" s="8"/>
      <c r="AK12187" s="9"/>
    </row>
    <row r="12188" spans="32:37" x14ac:dyDescent="0.3">
      <c r="AF12188" s="8"/>
      <c r="AG12188" s="8"/>
      <c r="AH12188" s="9"/>
      <c r="AI12188" s="8"/>
      <c r="AJ12188" s="8"/>
      <c r="AK12188" s="9"/>
    </row>
    <row r="12189" spans="32:37" x14ac:dyDescent="0.3">
      <c r="AF12189" s="8"/>
      <c r="AG12189" s="8"/>
      <c r="AH12189" s="9"/>
      <c r="AI12189" s="8"/>
      <c r="AJ12189" s="8"/>
      <c r="AK12189" s="9"/>
    </row>
    <row r="12190" spans="32:37" x14ac:dyDescent="0.3">
      <c r="AF12190" s="8"/>
      <c r="AG12190" s="8"/>
      <c r="AH12190" s="9"/>
      <c r="AI12190" s="8"/>
      <c r="AJ12190" s="8"/>
      <c r="AK12190" s="9"/>
    </row>
    <row r="12191" spans="32:37" x14ac:dyDescent="0.3">
      <c r="AF12191" s="8"/>
      <c r="AG12191" s="8"/>
      <c r="AH12191" s="9"/>
      <c r="AI12191" s="8"/>
      <c r="AJ12191" s="8"/>
      <c r="AK12191" s="9"/>
    </row>
    <row r="12192" spans="32:37" x14ac:dyDescent="0.3">
      <c r="AF12192" s="8"/>
      <c r="AG12192" s="8"/>
      <c r="AH12192" s="9"/>
      <c r="AI12192" s="8"/>
      <c r="AJ12192" s="8"/>
      <c r="AK12192" s="9"/>
    </row>
    <row r="12193" spans="32:37" x14ac:dyDescent="0.3">
      <c r="AF12193" s="8"/>
      <c r="AG12193" s="8"/>
      <c r="AH12193" s="9"/>
      <c r="AI12193" s="8"/>
      <c r="AJ12193" s="8"/>
      <c r="AK12193" s="9"/>
    </row>
    <row r="12194" spans="32:37" x14ac:dyDescent="0.3">
      <c r="AF12194" s="8"/>
      <c r="AG12194" s="8"/>
      <c r="AH12194" s="9"/>
      <c r="AI12194" s="8"/>
      <c r="AJ12194" s="8"/>
      <c r="AK12194" s="9"/>
    </row>
    <row r="12195" spans="32:37" x14ac:dyDescent="0.3">
      <c r="AF12195" s="8"/>
      <c r="AG12195" s="8"/>
      <c r="AH12195" s="9"/>
      <c r="AI12195" s="8"/>
      <c r="AJ12195" s="8"/>
      <c r="AK12195" s="9"/>
    </row>
    <row r="12196" spans="32:37" x14ac:dyDescent="0.3">
      <c r="AF12196" s="8"/>
      <c r="AG12196" s="8"/>
      <c r="AH12196" s="9"/>
      <c r="AI12196" s="8"/>
      <c r="AJ12196" s="8"/>
      <c r="AK12196" s="9"/>
    </row>
    <row r="12197" spans="32:37" x14ac:dyDescent="0.3">
      <c r="AF12197" s="8"/>
      <c r="AG12197" s="8"/>
      <c r="AH12197" s="9"/>
      <c r="AI12197" s="8"/>
      <c r="AJ12197" s="8"/>
      <c r="AK12197" s="9"/>
    </row>
    <row r="12198" spans="32:37" x14ac:dyDescent="0.3">
      <c r="AF12198" s="8"/>
      <c r="AG12198" s="8"/>
      <c r="AH12198" s="9"/>
      <c r="AI12198" s="8"/>
      <c r="AJ12198" s="8"/>
      <c r="AK12198" s="9"/>
    </row>
    <row r="12199" spans="32:37" x14ac:dyDescent="0.3">
      <c r="AF12199" s="8"/>
      <c r="AG12199" s="8"/>
      <c r="AH12199" s="9"/>
      <c r="AI12199" s="8"/>
      <c r="AJ12199" s="8"/>
      <c r="AK12199" s="9"/>
    </row>
    <row r="12200" spans="32:37" x14ac:dyDescent="0.3">
      <c r="AF12200" s="8"/>
      <c r="AG12200" s="8"/>
      <c r="AH12200" s="9"/>
      <c r="AI12200" s="8"/>
      <c r="AJ12200" s="8"/>
      <c r="AK12200" s="9"/>
    </row>
    <row r="12201" spans="32:37" x14ac:dyDescent="0.3">
      <c r="AF12201" s="8"/>
      <c r="AG12201" s="8"/>
      <c r="AH12201" s="9"/>
      <c r="AI12201" s="8"/>
      <c r="AJ12201" s="8"/>
      <c r="AK12201" s="9"/>
    </row>
    <row r="12202" spans="32:37" x14ac:dyDescent="0.3">
      <c r="AF12202" s="8"/>
      <c r="AG12202" s="8"/>
      <c r="AH12202" s="9"/>
      <c r="AI12202" s="8"/>
      <c r="AJ12202" s="8"/>
      <c r="AK12202" s="9"/>
    </row>
    <row r="12203" spans="32:37" x14ac:dyDescent="0.3">
      <c r="AF12203" s="8"/>
      <c r="AG12203" s="8"/>
      <c r="AH12203" s="9"/>
      <c r="AI12203" s="8"/>
      <c r="AJ12203" s="8"/>
      <c r="AK12203" s="9"/>
    </row>
    <row r="12204" spans="32:37" x14ac:dyDescent="0.3">
      <c r="AF12204" s="8"/>
      <c r="AG12204" s="8"/>
      <c r="AH12204" s="9"/>
      <c r="AI12204" s="8"/>
      <c r="AJ12204" s="8"/>
      <c r="AK12204" s="9"/>
    </row>
    <row r="12205" spans="32:37" x14ac:dyDescent="0.3">
      <c r="AF12205" s="8"/>
      <c r="AG12205" s="8"/>
      <c r="AH12205" s="9"/>
      <c r="AI12205" s="8"/>
      <c r="AJ12205" s="8"/>
      <c r="AK12205" s="9"/>
    </row>
    <row r="12206" spans="32:37" x14ac:dyDescent="0.3">
      <c r="AF12206" s="8"/>
      <c r="AG12206" s="8"/>
      <c r="AH12206" s="9"/>
      <c r="AI12206" s="8"/>
      <c r="AJ12206" s="8"/>
      <c r="AK12206" s="9"/>
    </row>
    <row r="12207" spans="32:37" x14ac:dyDescent="0.3">
      <c r="AF12207" s="8"/>
      <c r="AG12207" s="8"/>
      <c r="AH12207" s="9"/>
      <c r="AI12207" s="8"/>
      <c r="AJ12207" s="8"/>
      <c r="AK12207" s="9"/>
    </row>
    <row r="12208" spans="32:37" x14ac:dyDescent="0.3">
      <c r="AF12208" s="8"/>
      <c r="AG12208" s="8"/>
      <c r="AH12208" s="9"/>
      <c r="AI12208" s="8"/>
      <c r="AJ12208" s="8"/>
      <c r="AK12208" s="9"/>
    </row>
    <row r="12209" spans="32:37" x14ac:dyDescent="0.3">
      <c r="AF12209" s="8"/>
      <c r="AG12209" s="8"/>
      <c r="AH12209" s="9"/>
      <c r="AI12209" s="8"/>
      <c r="AJ12209" s="8"/>
      <c r="AK12209" s="9"/>
    </row>
    <row r="12210" spans="32:37" x14ac:dyDescent="0.3">
      <c r="AF12210" s="8"/>
      <c r="AG12210" s="8"/>
      <c r="AH12210" s="9"/>
      <c r="AI12210" s="8"/>
      <c r="AJ12210" s="8"/>
      <c r="AK12210" s="9"/>
    </row>
    <row r="12211" spans="32:37" x14ac:dyDescent="0.3">
      <c r="AF12211" s="8"/>
      <c r="AG12211" s="8"/>
      <c r="AH12211" s="9"/>
      <c r="AI12211" s="8"/>
      <c r="AJ12211" s="8"/>
      <c r="AK12211" s="9"/>
    </row>
    <row r="12212" spans="32:37" x14ac:dyDescent="0.3">
      <c r="AF12212" s="8"/>
      <c r="AG12212" s="8"/>
      <c r="AH12212" s="9"/>
      <c r="AI12212" s="8"/>
      <c r="AJ12212" s="8"/>
      <c r="AK12212" s="9"/>
    </row>
    <row r="12213" spans="32:37" x14ac:dyDescent="0.3">
      <c r="AF12213" s="8"/>
      <c r="AG12213" s="8"/>
      <c r="AH12213" s="9"/>
      <c r="AI12213" s="8"/>
      <c r="AJ12213" s="8"/>
      <c r="AK12213" s="9"/>
    </row>
    <row r="12214" spans="32:37" x14ac:dyDescent="0.3">
      <c r="AF12214" s="8"/>
      <c r="AG12214" s="8"/>
      <c r="AH12214" s="9"/>
      <c r="AI12214" s="8"/>
      <c r="AJ12214" s="8"/>
      <c r="AK12214" s="9"/>
    </row>
    <row r="12215" spans="32:37" x14ac:dyDescent="0.3">
      <c r="AF12215" s="8"/>
      <c r="AG12215" s="8"/>
      <c r="AH12215" s="9"/>
      <c r="AI12215" s="8"/>
      <c r="AJ12215" s="8"/>
      <c r="AK12215" s="9"/>
    </row>
    <row r="12216" spans="32:37" x14ac:dyDescent="0.3">
      <c r="AF12216" s="8"/>
      <c r="AG12216" s="8"/>
      <c r="AH12216" s="9"/>
      <c r="AI12216" s="8"/>
      <c r="AJ12216" s="8"/>
      <c r="AK12216" s="9"/>
    </row>
    <row r="12217" spans="32:37" x14ac:dyDescent="0.3">
      <c r="AF12217" s="8"/>
      <c r="AG12217" s="8"/>
      <c r="AH12217" s="9"/>
      <c r="AI12217" s="8"/>
      <c r="AJ12217" s="8"/>
      <c r="AK12217" s="9"/>
    </row>
    <row r="12218" spans="32:37" x14ac:dyDescent="0.3">
      <c r="AF12218" s="8"/>
      <c r="AG12218" s="8"/>
      <c r="AH12218" s="9"/>
      <c r="AI12218" s="8"/>
      <c r="AJ12218" s="8"/>
      <c r="AK12218" s="9"/>
    </row>
    <row r="12219" spans="32:37" x14ac:dyDescent="0.3">
      <c r="AF12219" s="8"/>
      <c r="AG12219" s="8"/>
      <c r="AH12219" s="9"/>
      <c r="AI12219" s="8"/>
      <c r="AJ12219" s="8"/>
      <c r="AK12219" s="9"/>
    </row>
    <row r="12220" spans="32:37" x14ac:dyDescent="0.3">
      <c r="AF12220" s="8"/>
      <c r="AG12220" s="8"/>
      <c r="AH12220" s="9"/>
      <c r="AI12220" s="8"/>
      <c r="AJ12220" s="8"/>
      <c r="AK12220" s="9"/>
    </row>
    <row r="12221" spans="32:37" x14ac:dyDescent="0.3">
      <c r="AF12221" s="8"/>
      <c r="AG12221" s="8"/>
      <c r="AH12221" s="9"/>
      <c r="AI12221" s="8"/>
      <c r="AJ12221" s="8"/>
      <c r="AK12221" s="9"/>
    </row>
    <row r="12222" spans="32:37" x14ac:dyDescent="0.3">
      <c r="AF12222" s="8"/>
      <c r="AG12222" s="8"/>
      <c r="AH12222" s="9"/>
      <c r="AI12222" s="8"/>
      <c r="AJ12222" s="8"/>
      <c r="AK12222" s="9"/>
    </row>
    <row r="12223" spans="32:37" x14ac:dyDescent="0.3">
      <c r="AF12223" s="8"/>
      <c r="AG12223" s="8"/>
      <c r="AH12223" s="9"/>
      <c r="AI12223" s="8"/>
      <c r="AJ12223" s="8"/>
      <c r="AK12223" s="9"/>
    </row>
    <row r="12224" spans="32:37" x14ac:dyDescent="0.3">
      <c r="AF12224" s="8"/>
      <c r="AG12224" s="8"/>
      <c r="AH12224" s="9"/>
      <c r="AI12224" s="8"/>
      <c r="AJ12224" s="8"/>
      <c r="AK12224" s="9"/>
    </row>
    <row r="12225" spans="32:37" x14ac:dyDescent="0.3">
      <c r="AF12225" s="8"/>
      <c r="AG12225" s="8"/>
      <c r="AH12225" s="9"/>
      <c r="AI12225" s="8"/>
      <c r="AJ12225" s="8"/>
      <c r="AK12225" s="9"/>
    </row>
    <row r="12226" spans="32:37" x14ac:dyDescent="0.3">
      <c r="AF12226" s="8"/>
      <c r="AG12226" s="8"/>
      <c r="AH12226" s="9"/>
      <c r="AI12226" s="8"/>
      <c r="AJ12226" s="8"/>
      <c r="AK12226" s="9"/>
    </row>
    <row r="12227" spans="32:37" x14ac:dyDescent="0.3">
      <c r="AF12227" s="8"/>
      <c r="AG12227" s="8"/>
      <c r="AH12227" s="9"/>
      <c r="AI12227" s="8"/>
      <c r="AJ12227" s="8"/>
      <c r="AK12227" s="9"/>
    </row>
    <row r="12228" spans="32:37" x14ac:dyDescent="0.3">
      <c r="AF12228" s="8"/>
      <c r="AG12228" s="8"/>
      <c r="AH12228" s="9"/>
      <c r="AI12228" s="8"/>
      <c r="AJ12228" s="8"/>
      <c r="AK12228" s="9"/>
    </row>
    <row r="12229" spans="32:37" x14ac:dyDescent="0.3">
      <c r="AF12229" s="8"/>
      <c r="AG12229" s="8"/>
      <c r="AH12229" s="9"/>
      <c r="AI12229" s="8"/>
      <c r="AJ12229" s="8"/>
      <c r="AK12229" s="9"/>
    </row>
    <row r="12230" spans="32:37" x14ac:dyDescent="0.3">
      <c r="AF12230" s="8"/>
      <c r="AG12230" s="8"/>
      <c r="AH12230" s="9"/>
      <c r="AI12230" s="8"/>
      <c r="AJ12230" s="8"/>
      <c r="AK12230" s="9"/>
    </row>
    <row r="12231" spans="32:37" x14ac:dyDescent="0.3">
      <c r="AF12231" s="8"/>
      <c r="AG12231" s="8"/>
      <c r="AH12231" s="9"/>
      <c r="AI12231" s="8"/>
      <c r="AJ12231" s="8"/>
      <c r="AK12231" s="9"/>
    </row>
    <row r="12232" spans="32:37" x14ac:dyDescent="0.3">
      <c r="AF12232" s="8"/>
      <c r="AG12232" s="8"/>
      <c r="AH12232" s="9"/>
      <c r="AI12232" s="8"/>
      <c r="AJ12232" s="8"/>
      <c r="AK12232" s="9"/>
    </row>
    <row r="12233" spans="32:37" x14ac:dyDescent="0.3">
      <c r="AF12233" s="8"/>
      <c r="AG12233" s="8"/>
      <c r="AH12233" s="9"/>
      <c r="AI12233" s="8"/>
      <c r="AJ12233" s="8"/>
      <c r="AK12233" s="9"/>
    </row>
    <row r="12234" spans="32:37" x14ac:dyDescent="0.3">
      <c r="AF12234" s="8"/>
      <c r="AG12234" s="8"/>
      <c r="AH12234" s="9"/>
      <c r="AI12234" s="8"/>
      <c r="AJ12234" s="8"/>
      <c r="AK12234" s="9"/>
    </row>
    <row r="12235" spans="32:37" x14ac:dyDescent="0.3">
      <c r="AF12235" s="8"/>
      <c r="AG12235" s="8"/>
      <c r="AH12235" s="9"/>
      <c r="AI12235" s="8"/>
      <c r="AJ12235" s="8"/>
      <c r="AK12235" s="9"/>
    </row>
    <row r="12236" spans="32:37" x14ac:dyDescent="0.3">
      <c r="AF12236" s="8"/>
      <c r="AG12236" s="8"/>
      <c r="AH12236" s="9"/>
      <c r="AI12236" s="8"/>
      <c r="AJ12236" s="8"/>
      <c r="AK12236" s="9"/>
    </row>
    <row r="12237" spans="32:37" x14ac:dyDescent="0.3">
      <c r="AF12237" s="8"/>
      <c r="AG12237" s="8"/>
      <c r="AH12237" s="9"/>
      <c r="AI12237" s="8"/>
      <c r="AJ12237" s="8"/>
      <c r="AK12237" s="9"/>
    </row>
    <row r="12238" spans="32:37" x14ac:dyDescent="0.3">
      <c r="AF12238" s="8"/>
      <c r="AG12238" s="8"/>
      <c r="AH12238" s="9"/>
      <c r="AI12238" s="8"/>
      <c r="AJ12238" s="8"/>
      <c r="AK12238" s="9"/>
    </row>
    <row r="12239" spans="32:37" x14ac:dyDescent="0.3">
      <c r="AF12239" s="8"/>
      <c r="AG12239" s="8"/>
      <c r="AH12239" s="9"/>
      <c r="AI12239" s="8"/>
      <c r="AJ12239" s="8"/>
      <c r="AK12239" s="9"/>
    </row>
    <row r="12240" spans="32:37" x14ac:dyDescent="0.3">
      <c r="AF12240" s="8"/>
      <c r="AG12240" s="8"/>
      <c r="AH12240" s="9"/>
      <c r="AI12240" s="8"/>
      <c r="AJ12240" s="8"/>
      <c r="AK12240" s="9"/>
    </row>
    <row r="12241" spans="32:37" x14ac:dyDescent="0.3">
      <c r="AF12241" s="8"/>
      <c r="AG12241" s="8"/>
      <c r="AH12241" s="9"/>
      <c r="AI12241" s="8"/>
      <c r="AJ12241" s="8"/>
      <c r="AK12241" s="9"/>
    </row>
    <row r="12242" spans="32:37" x14ac:dyDescent="0.3">
      <c r="AF12242" s="8"/>
      <c r="AG12242" s="8"/>
      <c r="AH12242" s="9"/>
      <c r="AI12242" s="8"/>
      <c r="AJ12242" s="8"/>
      <c r="AK12242" s="9"/>
    </row>
    <row r="12243" spans="32:37" x14ac:dyDescent="0.3">
      <c r="AF12243" s="8"/>
      <c r="AG12243" s="8"/>
      <c r="AH12243" s="9"/>
      <c r="AI12243" s="8"/>
      <c r="AJ12243" s="8"/>
      <c r="AK12243" s="9"/>
    </row>
    <row r="12244" spans="32:37" x14ac:dyDescent="0.3">
      <c r="AF12244" s="8"/>
      <c r="AG12244" s="8"/>
      <c r="AH12244" s="9"/>
      <c r="AI12244" s="8"/>
      <c r="AJ12244" s="8"/>
      <c r="AK12244" s="9"/>
    </row>
    <row r="12245" spans="32:37" x14ac:dyDescent="0.3">
      <c r="AF12245" s="8"/>
      <c r="AG12245" s="8"/>
      <c r="AH12245" s="9"/>
      <c r="AI12245" s="8"/>
      <c r="AJ12245" s="8"/>
      <c r="AK12245" s="9"/>
    </row>
    <row r="12246" spans="32:37" x14ac:dyDescent="0.3">
      <c r="AF12246" s="8"/>
      <c r="AG12246" s="8"/>
      <c r="AH12246" s="9"/>
      <c r="AI12246" s="8"/>
      <c r="AJ12246" s="8"/>
      <c r="AK12246" s="9"/>
    </row>
    <row r="12247" spans="32:37" x14ac:dyDescent="0.3">
      <c r="AF12247" s="8"/>
      <c r="AG12247" s="8"/>
      <c r="AH12247" s="9"/>
      <c r="AI12247" s="8"/>
      <c r="AJ12247" s="8"/>
      <c r="AK12247" s="9"/>
    </row>
    <row r="12248" spans="32:37" x14ac:dyDescent="0.3">
      <c r="AF12248" s="8"/>
      <c r="AG12248" s="8"/>
      <c r="AH12248" s="9"/>
      <c r="AI12248" s="8"/>
      <c r="AJ12248" s="8"/>
      <c r="AK12248" s="9"/>
    </row>
    <row r="12249" spans="32:37" x14ac:dyDescent="0.3">
      <c r="AF12249" s="8"/>
      <c r="AG12249" s="8"/>
      <c r="AH12249" s="9"/>
      <c r="AI12249" s="8"/>
      <c r="AJ12249" s="8"/>
      <c r="AK12249" s="9"/>
    </row>
    <row r="12250" spans="32:37" x14ac:dyDescent="0.3">
      <c r="AF12250" s="8"/>
      <c r="AG12250" s="8"/>
      <c r="AH12250" s="9"/>
      <c r="AI12250" s="8"/>
      <c r="AJ12250" s="8"/>
      <c r="AK12250" s="9"/>
    </row>
    <row r="12251" spans="32:37" x14ac:dyDescent="0.3">
      <c r="AF12251" s="8"/>
      <c r="AG12251" s="8"/>
      <c r="AH12251" s="9"/>
      <c r="AI12251" s="8"/>
      <c r="AJ12251" s="8"/>
      <c r="AK12251" s="9"/>
    </row>
    <row r="12252" spans="32:37" x14ac:dyDescent="0.3">
      <c r="AF12252" s="8"/>
      <c r="AG12252" s="8"/>
      <c r="AH12252" s="9"/>
      <c r="AI12252" s="8"/>
      <c r="AJ12252" s="8"/>
      <c r="AK12252" s="9"/>
    </row>
    <row r="12253" spans="32:37" x14ac:dyDescent="0.3">
      <c r="AF12253" s="8"/>
      <c r="AG12253" s="8"/>
      <c r="AH12253" s="9"/>
      <c r="AI12253" s="8"/>
      <c r="AJ12253" s="8"/>
      <c r="AK12253" s="9"/>
    </row>
    <row r="12254" spans="32:37" x14ac:dyDescent="0.3">
      <c r="AF12254" s="8"/>
      <c r="AG12254" s="8"/>
      <c r="AH12254" s="9"/>
      <c r="AI12254" s="8"/>
      <c r="AJ12254" s="8"/>
      <c r="AK12254" s="9"/>
    </row>
    <row r="12255" spans="32:37" x14ac:dyDescent="0.3">
      <c r="AF12255" s="8"/>
      <c r="AG12255" s="8"/>
      <c r="AH12255" s="9"/>
      <c r="AI12255" s="8"/>
      <c r="AJ12255" s="8"/>
      <c r="AK12255" s="9"/>
    </row>
    <row r="12256" spans="32:37" x14ac:dyDescent="0.3">
      <c r="AF12256" s="8"/>
      <c r="AG12256" s="8"/>
      <c r="AH12256" s="9"/>
      <c r="AI12256" s="8"/>
      <c r="AJ12256" s="8"/>
      <c r="AK12256" s="9"/>
    </row>
    <row r="12257" spans="32:37" x14ac:dyDescent="0.3">
      <c r="AF12257" s="8"/>
      <c r="AG12257" s="8"/>
      <c r="AH12257" s="9"/>
      <c r="AI12257" s="8"/>
      <c r="AJ12257" s="8"/>
      <c r="AK12257" s="9"/>
    </row>
    <row r="12258" spans="32:37" x14ac:dyDescent="0.3">
      <c r="AF12258" s="8"/>
      <c r="AG12258" s="8"/>
      <c r="AH12258" s="9"/>
      <c r="AI12258" s="8"/>
      <c r="AJ12258" s="8"/>
      <c r="AK12258" s="9"/>
    </row>
    <row r="12259" spans="32:37" x14ac:dyDescent="0.3">
      <c r="AF12259" s="8"/>
      <c r="AG12259" s="8"/>
      <c r="AH12259" s="9"/>
      <c r="AI12259" s="8"/>
      <c r="AJ12259" s="8"/>
      <c r="AK12259" s="9"/>
    </row>
    <row r="12260" spans="32:37" x14ac:dyDescent="0.3">
      <c r="AF12260" s="8"/>
      <c r="AG12260" s="8"/>
      <c r="AH12260" s="9"/>
      <c r="AI12260" s="8"/>
      <c r="AJ12260" s="8"/>
      <c r="AK12260" s="9"/>
    </row>
    <row r="12261" spans="32:37" x14ac:dyDescent="0.3">
      <c r="AF12261" s="8"/>
      <c r="AG12261" s="8"/>
      <c r="AH12261" s="9"/>
      <c r="AI12261" s="8"/>
      <c r="AJ12261" s="8"/>
      <c r="AK12261" s="9"/>
    </row>
    <row r="12262" spans="32:37" x14ac:dyDescent="0.3">
      <c r="AF12262" s="8"/>
      <c r="AG12262" s="8"/>
      <c r="AH12262" s="9"/>
      <c r="AI12262" s="8"/>
      <c r="AJ12262" s="8"/>
      <c r="AK12262" s="9"/>
    </row>
    <row r="12263" spans="32:37" x14ac:dyDescent="0.3">
      <c r="AF12263" s="8"/>
      <c r="AG12263" s="8"/>
      <c r="AH12263" s="9"/>
      <c r="AI12263" s="8"/>
      <c r="AJ12263" s="8"/>
      <c r="AK12263" s="9"/>
    </row>
    <row r="12264" spans="32:37" x14ac:dyDescent="0.3">
      <c r="AF12264" s="8"/>
      <c r="AG12264" s="8"/>
      <c r="AH12264" s="9"/>
      <c r="AI12264" s="8"/>
      <c r="AJ12264" s="8"/>
      <c r="AK12264" s="9"/>
    </row>
    <row r="12265" spans="32:37" x14ac:dyDescent="0.3">
      <c r="AF12265" s="8"/>
      <c r="AG12265" s="8"/>
      <c r="AH12265" s="9"/>
      <c r="AI12265" s="8"/>
      <c r="AJ12265" s="8"/>
      <c r="AK12265" s="9"/>
    </row>
    <row r="12266" spans="32:37" x14ac:dyDescent="0.3">
      <c r="AF12266" s="8"/>
      <c r="AG12266" s="8"/>
      <c r="AH12266" s="9"/>
      <c r="AI12266" s="8"/>
      <c r="AJ12266" s="8"/>
      <c r="AK12266" s="9"/>
    </row>
    <row r="12267" spans="32:37" x14ac:dyDescent="0.3">
      <c r="AF12267" s="8"/>
      <c r="AG12267" s="8"/>
      <c r="AH12267" s="9"/>
      <c r="AI12267" s="8"/>
      <c r="AJ12267" s="8"/>
      <c r="AK12267" s="9"/>
    </row>
    <row r="12268" spans="32:37" x14ac:dyDescent="0.3">
      <c r="AF12268" s="8"/>
      <c r="AG12268" s="8"/>
      <c r="AH12268" s="9"/>
      <c r="AI12268" s="8"/>
      <c r="AJ12268" s="8"/>
      <c r="AK12268" s="9"/>
    </row>
    <row r="12269" spans="32:37" x14ac:dyDescent="0.3">
      <c r="AF12269" s="8"/>
      <c r="AG12269" s="8"/>
      <c r="AH12269" s="9"/>
      <c r="AI12269" s="8"/>
      <c r="AJ12269" s="8"/>
      <c r="AK12269" s="9"/>
    </row>
    <row r="12270" spans="32:37" x14ac:dyDescent="0.3">
      <c r="AF12270" s="8"/>
      <c r="AG12270" s="8"/>
      <c r="AH12270" s="9"/>
      <c r="AI12270" s="8"/>
      <c r="AJ12270" s="8"/>
      <c r="AK12270" s="9"/>
    </row>
    <row r="12271" spans="32:37" x14ac:dyDescent="0.3">
      <c r="AF12271" s="8"/>
      <c r="AG12271" s="8"/>
      <c r="AH12271" s="9"/>
      <c r="AI12271" s="8"/>
      <c r="AJ12271" s="8"/>
      <c r="AK12271" s="9"/>
    </row>
    <row r="12272" spans="32:37" x14ac:dyDescent="0.3">
      <c r="AF12272" s="8"/>
      <c r="AG12272" s="8"/>
      <c r="AH12272" s="9"/>
      <c r="AI12272" s="8"/>
      <c r="AJ12272" s="8"/>
      <c r="AK12272" s="9"/>
    </row>
    <row r="12273" spans="32:37" x14ac:dyDescent="0.3">
      <c r="AF12273" s="8"/>
      <c r="AG12273" s="8"/>
      <c r="AH12273" s="9"/>
      <c r="AI12273" s="8"/>
      <c r="AJ12273" s="8"/>
      <c r="AK12273" s="9"/>
    </row>
    <row r="12274" spans="32:37" x14ac:dyDescent="0.3">
      <c r="AF12274" s="8"/>
      <c r="AG12274" s="8"/>
      <c r="AH12274" s="9"/>
      <c r="AI12274" s="8"/>
      <c r="AJ12274" s="8"/>
      <c r="AK12274" s="9"/>
    </row>
    <row r="12275" spans="32:37" x14ac:dyDescent="0.3">
      <c r="AF12275" s="8"/>
      <c r="AG12275" s="8"/>
      <c r="AH12275" s="9"/>
      <c r="AI12275" s="8"/>
      <c r="AJ12275" s="8"/>
      <c r="AK12275" s="9"/>
    </row>
    <row r="12276" spans="32:37" x14ac:dyDescent="0.3">
      <c r="AF12276" s="8"/>
      <c r="AG12276" s="8"/>
      <c r="AH12276" s="9"/>
      <c r="AI12276" s="8"/>
      <c r="AJ12276" s="8"/>
      <c r="AK12276" s="9"/>
    </row>
    <row r="12277" spans="32:37" x14ac:dyDescent="0.3">
      <c r="AF12277" s="8"/>
      <c r="AG12277" s="8"/>
      <c r="AH12277" s="9"/>
      <c r="AI12277" s="8"/>
      <c r="AJ12277" s="8"/>
      <c r="AK12277" s="9"/>
    </row>
    <row r="12278" spans="32:37" x14ac:dyDescent="0.3">
      <c r="AF12278" s="8"/>
      <c r="AG12278" s="8"/>
      <c r="AH12278" s="9"/>
      <c r="AI12278" s="8"/>
      <c r="AJ12278" s="8"/>
      <c r="AK12278" s="9"/>
    </row>
    <row r="12279" spans="32:37" x14ac:dyDescent="0.3">
      <c r="AF12279" s="8"/>
      <c r="AG12279" s="8"/>
      <c r="AH12279" s="9"/>
      <c r="AI12279" s="8"/>
      <c r="AJ12279" s="8"/>
      <c r="AK12279" s="9"/>
    </row>
    <row r="12280" spans="32:37" x14ac:dyDescent="0.3">
      <c r="AF12280" s="8"/>
      <c r="AG12280" s="8"/>
      <c r="AH12280" s="9"/>
      <c r="AI12280" s="8"/>
      <c r="AJ12280" s="8"/>
      <c r="AK12280" s="9"/>
    </row>
    <row r="12281" spans="32:37" x14ac:dyDescent="0.3">
      <c r="AF12281" s="8"/>
      <c r="AG12281" s="8"/>
      <c r="AH12281" s="9"/>
      <c r="AI12281" s="8"/>
      <c r="AJ12281" s="8"/>
      <c r="AK12281" s="9"/>
    </row>
    <row r="12282" spans="32:37" x14ac:dyDescent="0.3">
      <c r="AF12282" s="8"/>
      <c r="AG12282" s="8"/>
      <c r="AH12282" s="9"/>
      <c r="AI12282" s="8"/>
      <c r="AJ12282" s="8"/>
      <c r="AK12282" s="9"/>
    </row>
    <row r="12283" spans="32:37" x14ac:dyDescent="0.3">
      <c r="AF12283" s="8"/>
      <c r="AG12283" s="8"/>
      <c r="AH12283" s="9"/>
      <c r="AI12283" s="8"/>
      <c r="AJ12283" s="8"/>
      <c r="AK12283" s="9"/>
    </row>
    <row r="12284" spans="32:37" x14ac:dyDescent="0.3">
      <c r="AF12284" s="8"/>
      <c r="AG12284" s="8"/>
      <c r="AH12284" s="9"/>
      <c r="AI12284" s="8"/>
      <c r="AJ12284" s="8"/>
      <c r="AK12284" s="9"/>
    </row>
    <row r="12285" spans="32:37" x14ac:dyDescent="0.3">
      <c r="AF12285" s="8"/>
      <c r="AG12285" s="8"/>
      <c r="AH12285" s="9"/>
      <c r="AI12285" s="8"/>
      <c r="AJ12285" s="8"/>
      <c r="AK12285" s="9"/>
    </row>
    <row r="12286" spans="32:37" x14ac:dyDescent="0.3">
      <c r="AF12286" s="8"/>
      <c r="AG12286" s="8"/>
      <c r="AH12286" s="9"/>
      <c r="AI12286" s="8"/>
      <c r="AJ12286" s="8"/>
      <c r="AK12286" s="9"/>
    </row>
    <row r="12287" spans="32:37" x14ac:dyDescent="0.3">
      <c r="AF12287" s="8"/>
      <c r="AG12287" s="8"/>
      <c r="AH12287" s="9"/>
      <c r="AI12287" s="8"/>
      <c r="AJ12287" s="8"/>
      <c r="AK12287" s="9"/>
    </row>
    <row r="12288" spans="32:37" x14ac:dyDescent="0.3">
      <c r="AF12288" s="8"/>
      <c r="AG12288" s="8"/>
      <c r="AH12288" s="9"/>
      <c r="AI12288" s="8"/>
      <c r="AJ12288" s="8"/>
      <c r="AK12288" s="9"/>
    </row>
    <row r="12289" spans="32:37" x14ac:dyDescent="0.3">
      <c r="AF12289" s="8"/>
      <c r="AG12289" s="8"/>
      <c r="AH12289" s="9"/>
      <c r="AI12289" s="8"/>
      <c r="AJ12289" s="8"/>
      <c r="AK12289" s="9"/>
    </row>
    <row r="12290" spans="32:37" x14ac:dyDescent="0.3">
      <c r="AF12290" s="8"/>
      <c r="AG12290" s="8"/>
      <c r="AH12290" s="9"/>
      <c r="AI12290" s="8"/>
      <c r="AJ12290" s="8"/>
      <c r="AK12290" s="9"/>
    </row>
    <row r="12291" spans="32:37" x14ac:dyDescent="0.3">
      <c r="AF12291" s="8"/>
      <c r="AG12291" s="8"/>
      <c r="AH12291" s="9"/>
      <c r="AI12291" s="8"/>
      <c r="AJ12291" s="8"/>
      <c r="AK12291" s="9"/>
    </row>
    <row r="12292" spans="32:37" x14ac:dyDescent="0.3">
      <c r="AF12292" s="8"/>
      <c r="AG12292" s="8"/>
      <c r="AH12292" s="9"/>
      <c r="AI12292" s="8"/>
      <c r="AJ12292" s="8"/>
      <c r="AK12292" s="9"/>
    </row>
    <row r="12293" spans="32:37" x14ac:dyDescent="0.3">
      <c r="AF12293" s="8"/>
      <c r="AG12293" s="8"/>
      <c r="AH12293" s="9"/>
      <c r="AI12293" s="8"/>
      <c r="AJ12293" s="8"/>
      <c r="AK12293" s="9"/>
    </row>
    <row r="12294" spans="32:37" x14ac:dyDescent="0.3">
      <c r="AF12294" s="8"/>
      <c r="AG12294" s="8"/>
      <c r="AH12294" s="9"/>
      <c r="AI12294" s="8"/>
      <c r="AJ12294" s="8"/>
      <c r="AK12294" s="9"/>
    </row>
    <row r="12295" spans="32:37" x14ac:dyDescent="0.3">
      <c r="AF12295" s="8"/>
      <c r="AG12295" s="8"/>
      <c r="AH12295" s="9"/>
      <c r="AI12295" s="8"/>
      <c r="AJ12295" s="8"/>
      <c r="AK12295" s="9"/>
    </row>
    <row r="12296" spans="32:37" x14ac:dyDescent="0.3">
      <c r="AF12296" s="8"/>
      <c r="AG12296" s="8"/>
      <c r="AH12296" s="9"/>
      <c r="AI12296" s="8"/>
      <c r="AJ12296" s="8"/>
      <c r="AK12296" s="9"/>
    </row>
    <row r="12297" spans="32:37" x14ac:dyDescent="0.3">
      <c r="AF12297" s="8"/>
      <c r="AG12297" s="8"/>
      <c r="AH12297" s="9"/>
      <c r="AI12297" s="8"/>
      <c r="AJ12297" s="8"/>
      <c r="AK12297" s="9"/>
    </row>
    <row r="12298" spans="32:37" x14ac:dyDescent="0.3">
      <c r="AF12298" s="8"/>
      <c r="AG12298" s="8"/>
      <c r="AH12298" s="9"/>
      <c r="AI12298" s="8"/>
      <c r="AJ12298" s="8"/>
      <c r="AK12298" s="9"/>
    </row>
    <row r="12299" spans="32:37" x14ac:dyDescent="0.3">
      <c r="AF12299" s="8"/>
      <c r="AG12299" s="8"/>
      <c r="AH12299" s="9"/>
      <c r="AI12299" s="8"/>
      <c r="AJ12299" s="8"/>
      <c r="AK12299" s="9"/>
    </row>
    <row r="12300" spans="32:37" x14ac:dyDescent="0.3">
      <c r="AF12300" s="8"/>
      <c r="AG12300" s="8"/>
      <c r="AH12300" s="9"/>
      <c r="AI12300" s="8"/>
      <c r="AJ12300" s="8"/>
      <c r="AK12300" s="9"/>
    </row>
    <row r="12301" spans="32:37" x14ac:dyDescent="0.3">
      <c r="AF12301" s="8"/>
      <c r="AG12301" s="8"/>
      <c r="AH12301" s="9"/>
      <c r="AI12301" s="8"/>
      <c r="AJ12301" s="8"/>
      <c r="AK12301" s="9"/>
    </row>
    <row r="12302" spans="32:37" x14ac:dyDescent="0.3">
      <c r="AF12302" s="8"/>
      <c r="AG12302" s="8"/>
      <c r="AH12302" s="9"/>
      <c r="AI12302" s="8"/>
      <c r="AJ12302" s="8"/>
      <c r="AK12302" s="9"/>
    </row>
    <row r="12303" spans="32:37" x14ac:dyDescent="0.3">
      <c r="AF12303" s="8"/>
      <c r="AG12303" s="8"/>
      <c r="AH12303" s="9"/>
      <c r="AI12303" s="8"/>
      <c r="AJ12303" s="8"/>
      <c r="AK12303" s="9"/>
    </row>
    <row r="12304" spans="32:37" x14ac:dyDescent="0.3">
      <c r="AF12304" s="8"/>
      <c r="AG12304" s="8"/>
      <c r="AH12304" s="9"/>
      <c r="AI12304" s="8"/>
      <c r="AJ12304" s="8"/>
      <c r="AK12304" s="9"/>
    </row>
    <row r="12305" spans="32:37" x14ac:dyDescent="0.3">
      <c r="AF12305" s="8"/>
      <c r="AG12305" s="8"/>
      <c r="AH12305" s="9"/>
      <c r="AI12305" s="8"/>
      <c r="AJ12305" s="8"/>
      <c r="AK12305" s="9"/>
    </row>
    <row r="12306" spans="32:37" x14ac:dyDescent="0.3">
      <c r="AF12306" s="8"/>
      <c r="AG12306" s="8"/>
      <c r="AH12306" s="9"/>
      <c r="AI12306" s="8"/>
      <c r="AJ12306" s="8"/>
      <c r="AK12306" s="9"/>
    </row>
    <row r="12307" spans="32:37" x14ac:dyDescent="0.3">
      <c r="AF12307" s="8"/>
      <c r="AG12307" s="8"/>
      <c r="AH12307" s="9"/>
      <c r="AI12307" s="8"/>
      <c r="AJ12307" s="8"/>
      <c r="AK12307" s="9"/>
    </row>
    <row r="12308" spans="32:37" x14ac:dyDescent="0.3">
      <c r="AF12308" s="8"/>
      <c r="AG12308" s="8"/>
      <c r="AH12308" s="9"/>
      <c r="AI12308" s="8"/>
      <c r="AJ12308" s="8"/>
      <c r="AK12308" s="9"/>
    </row>
    <row r="12309" spans="32:37" x14ac:dyDescent="0.3">
      <c r="AF12309" s="8"/>
      <c r="AG12309" s="8"/>
      <c r="AH12309" s="9"/>
      <c r="AI12309" s="8"/>
      <c r="AJ12309" s="8"/>
      <c r="AK12309" s="9"/>
    </row>
    <row r="12310" spans="32:37" x14ac:dyDescent="0.3">
      <c r="AF12310" s="8"/>
      <c r="AG12310" s="8"/>
      <c r="AH12310" s="9"/>
      <c r="AI12310" s="8"/>
      <c r="AJ12310" s="8"/>
      <c r="AK12310" s="9"/>
    </row>
    <row r="12311" spans="32:37" x14ac:dyDescent="0.3">
      <c r="AF12311" s="8"/>
      <c r="AG12311" s="8"/>
      <c r="AH12311" s="9"/>
      <c r="AI12311" s="8"/>
      <c r="AJ12311" s="8"/>
      <c r="AK12311" s="9"/>
    </row>
    <row r="12312" spans="32:37" x14ac:dyDescent="0.3">
      <c r="AF12312" s="8"/>
      <c r="AG12312" s="8"/>
      <c r="AH12312" s="9"/>
      <c r="AI12312" s="8"/>
      <c r="AJ12312" s="8"/>
      <c r="AK12312" s="9"/>
    </row>
    <row r="12313" spans="32:37" x14ac:dyDescent="0.3">
      <c r="AF12313" s="8"/>
      <c r="AG12313" s="8"/>
      <c r="AH12313" s="9"/>
      <c r="AI12313" s="8"/>
      <c r="AJ12313" s="8"/>
      <c r="AK12313" s="9"/>
    </row>
    <row r="12314" spans="32:37" x14ac:dyDescent="0.3">
      <c r="AF12314" s="8"/>
      <c r="AG12314" s="8"/>
      <c r="AH12314" s="9"/>
      <c r="AI12314" s="8"/>
      <c r="AJ12314" s="8"/>
      <c r="AK12314" s="9"/>
    </row>
    <row r="12315" spans="32:37" x14ac:dyDescent="0.3">
      <c r="AF12315" s="8"/>
      <c r="AG12315" s="8"/>
      <c r="AH12315" s="9"/>
      <c r="AI12315" s="8"/>
      <c r="AJ12315" s="8"/>
      <c r="AK12315" s="9"/>
    </row>
    <row r="12316" spans="32:37" x14ac:dyDescent="0.3">
      <c r="AF12316" s="8"/>
      <c r="AG12316" s="8"/>
      <c r="AH12316" s="9"/>
      <c r="AI12316" s="8"/>
      <c r="AJ12316" s="8"/>
      <c r="AK12316" s="9"/>
    </row>
    <row r="12317" spans="32:37" x14ac:dyDescent="0.3">
      <c r="AF12317" s="8"/>
      <c r="AG12317" s="8"/>
      <c r="AH12317" s="9"/>
      <c r="AI12317" s="8"/>
      <c r="AJ12317" s="8"/>
      <c r="AK12317" s="9"/>
    </row>
    <row r="12318" spans="32:37" x14ac:dyDescent="0.3">
      <c r="AF12318" s="8"/>
      <c r="AG12318" s="8"/>
      <c r="AH12318" s="9"/>
      <c r="AI12318" s="8"/>
      <c r="AJ12318" s="8"/>
      <c r="AK12318" s="9"/>
    </row>
    <row r="12319" spans="32:37" x14ac:dyDescent="0.3">
      <c r="AF12319" s="8"/>
      <c r="AG12319" s="8"/>
      <c r="AH12319" s="9"/>
      <c r="AI12319" s="8"/>
      <c r="AJ12319" s="8"/>
      <c r="AK12319" s="9"/>
    </row>
    <row r="12320" spans="32:37" x14ac:dyDescent="0.3">
      <c r="AF12320" s="8"/>
      <c r="AG12320" s="8"/>
      <c r="AH12320" s="9"/>
      <c r="AI12320" s="8"/>
      <c r="AJ12320" s="8"/>
      <c r="AK12320" s="9"/>
    </row>
    <row r="12321" spans="32:37" x14ac:dyDescent="0.3">
      <c r="AF12321" s="8"/>
      <c r="AG12321" s="8"/>
      <c r="AH12321" s="9"/>
      <c r="AI12321" s="8"/>
      <c r="AJ12321" s="8"/>
      <c r="AK12321" s="9"/>
    </row>
    <row r="12322" spans="32:37" x14ac:dyDescent="0.3">
      <c r="AF12322" s="8"/>
      <c r="AG12322" s="8"/>
      <c r="AH12322" s="9"/>
      <c r="AI12322" s="8"/>
      <c r="AJ12322" s="8"/>
      <c r="AK12322" s="9"/>
    </row>
    <row r="12323" spans="32:37" x14ac:dyDescent="0.3">
      <c r="AF12323" s="8"/>
      <c r="AG12323" s="8"/>
      <c r="AH12323" s="9"/>
      <c r="AI12323" s="8"/>
      <c r="AJ12323" s="8"/>
      <c r="AK12323" s="9"/>
    </row>
    <row r="12324" spans="32:37" x14ac:dyDescent="0.3">
      <c r="AF12324" s="8"/>
      <c r="AG12324" s="8"/>
      <c r="AH12324" s="9"/>
      <c r="AI12324" s="8"/>
      <c r="AJ12324" s="8"/>
      <c r="AK12324" s="9"/>
    </row>
    <row r="12325" spans="32:37" x14ac:dyDescent="0.3">
      <c r="AF12325" s="8"/>
      <c r="AG12325" s="8"/>
      <c r="AH12325" s="9"/>
      <c r="AI12325" s="8"/>
      <c r="AJ12325" s="8"/>
      <c r="AK12325" s="9"/>
    </row>
    <row r="12326" spans="32:37" x14ac:dyDescent="0.3">
      <c r="AF12326" s="8"/>
      <c r="AG12326" s="8"/>
      <c r="AH12326" s="9"/>
      <c r="AI12326" s="8"/>
      <c r="AJ12326" s="8"/>
      <c r="AK12326" s="9"/>
    </row>
    <row r="12327" spans="32:37" x14ac:dyDescent="0.3">
      <c r="AF12327" s="8"/>
      <c r="AG12327" s="8"/>
      <c r="AH12327" s="9"/>
      <c r="AI12327" s="8"/>
      <c r="AJ12327" s="8"/>
      <c r="AK12327" s="9"/>
    </row>
    <row r="12328" spans="32:37" x14ac:dyDescent="0.3">
      <c r="AF12328" s="8"/>
      <c r="AG12328" s="8"/>
      <c r="AH12328" s="9"/>
      <c r="AI12328" s="8"/>
      <c r="AJ12328" s="8"/>
      <c r="AK12328" s="9"/>
    </row>
    <row r="12329" spans="32:37" x14ac:dyDescent="0.3">
      <c r="AF12329" s="8"/>
      <c r="AG12329" s="8"/>
      <c r="AH12329" s="9"/>
      <c r="AI12329" s="8"/>
      <c r="AJ12329" s="8"/>
      <c r="AK12329" s="9"/>
    </row>
    <row r="12330" spans="32:37" x14ac:dyDescent="0.3">
      <c r="AF12330" s="8"/>
      <c r="AG12330" s="8"/>
      <c r="AH12330" s="9"/>
      <c r="AI12330" s="8"/>
      <c r="AJ12330" s="8"/>
      <c r="AK12330" s="9"/>
    </row>
    <row r="12331" spans="32:37" x14ac:dyDescent="0.3">
      <c r="AF12331" s="8"/>
      <c r="AG12331" s="8"/>
      <c r="AH12331" s="9"/>
      <c r="AI12331" s="8"/>
      <c r="AJ12331" s="8"/>
      <c r="AK12331" s="9"/>
    </row>
    <row r="12332" spans="32:37" x14ac:dyDescent="0.3">
      <c r="AF12332" s="8"/>
      <c r="AG12332" s="8"/>
      <c r="AH12332" s="9"/>
      <c r="AI12332" s="8"/>
      <c r="AJ12332" s="8"/>
      <c r="AK12332" s="9"/>
    </row>
    <row r="12333" spans="32:37" x14ac:dyDescent="0.3">
      <c r="AF12333" s="8"/>
      <c r="AG12333" s="8"/>
      <c r="AH12333" s="9"/>
      <c r="AI12333" s="8"/>
      <c r="AJ12333" s="8"/>
      <c r="AK12333" s="9"/>
    </row>
    <row r="12334" spans="32:37" x14ac:dyDescent="0.3">
      <c r="AF12334" s="8"/>
      <c r="AG12334" s="8"/>
      <c r="AH12334" s="9"/>
      <c r="AI12334" s="8"/>
      <c r="AJ12334" s="8"/>
      <c r="AK12334" s="9"/>
    </row>
    <row r="12335" spans="32:37" x14ac:dyDescent="0.3">
      <c r="AF12335" s="8"/>
      <c r="AG12335" s="8"/>
      <c r="AH12335" s="9"/>
      <c r="AI12335" s="8"/>
      <c r="AJ12335" s="8"/>
      <c r="AK12335" s="9"/>
    </row>
    <row r="12336" spans="32:37" x14ac:dyDescent="0.3">
      <c r="AF12336" s="8"/>
      <c r="AG12336" s="8"/>
      <c r="AH12336" s="9"/>
      <c r="AI12336" s="8"/>
      <c r="AJ12336" s="8"/>
      <c r="AK12336" s="9"/>
    </row>
    <row r="12337" spans="32:37" x14ac:dyDescent="0.3">
      <c r="AF12337" s="8"/>
      <c r="AG12337" s="8"/>
      <c r="AH12337" s="9"/>
      <c r="AI12337" s="8"/>
      <c r="AJ12337" s="8"/>
      <c r="AK12337" s="9"/>
    </row>
    <row r="12338" spans="32:37" x14ac:dyDescent="0.3">
      <c r="AF12338" s="8"/>
      <c r="AG12338" s="8"/>
      <c r="AH12338" s="9"/>
      <c r="AI12338" s="8"/>
      <c r="AJ12338" s="8"/>
      <c r="AK12338" s="9"/>
    </row>
    <row r="12339" spans="32:37" x14ac:dyDescent="0.3">
      <c r="AF12339" s="8"/>
      <c r="AG12339" s="8"/>
      <c r="AH12339" s="9"/>
      <c r="AI12339" s="8"/>
      <c r="AJ12339" s="8"/>
      <c r="AK12339" s="9"/>
    </row>
    <row r="12340" spans="32:37" x14ac:dyDescent="0.3">
      <c r="AF12340" s="8"/>
      <c r="AG12340" s="8"/>
      <c r="AH12340" s="9"/>
      <c r="AI12340" s="8"/>
      <c r="AJ12340" s="8"/>
      <c r="AK12340" s="9"/>
    </row>
    <row r="12341" spans="32:37" x14ac:dyDescent="0.3">
      <c r="AF12341" s="8"/>
      <c r="AG12341" s="8"/>
      <c r="AH12341" s="9"/>
      <c r="AI12341" s="8"/>
      <c r="AJ12341" s="8"/>
      <c r="AK12341" s="9"/>
    </row>
    <row r="12342" spans="32:37" x14ac:dyDescent="0.3">
      <c r="AF12342" s="8"/>
      <c r="AG12342" s="8"/>
      <c r="AH12342" s="9"/>
      <c r="AI12342" s="8"/>
      <c r="AJ12342" s="8"/>
      <c r="AK12342" s="9"/>
    </row>
    <row r="12343" spans="32:37" x14ac:dyDescent="0.3">
      <c r="AF12343" s="8"/>
      <c r="AG12343" s="8"/>
      <c r="AH12343" s="9"/>
      <c r="AI12343" s="8"/>
      <c r="AJ12343" s="8"/>
      <c r="AK12343" s="9"/>
    </row>
    <row r="12344" spans="32:37" x14ac:dyDescent="0.3">
      <c r="AF12344" s="8"/>
      <c r="AG12344" s="8"/>
      <c r="AH12344" s="9"/>
      <c r="AI12344" s="8"/>
      <c r="AJ12344" s="8"/>
      <c r="AK12344" s="9"/>
    </row>
    <row r="12345" spans="32:37" x14ac:dyDescent="0.3">
      <c r="AF12345" s="8"/>
      <c r="AG12345" s="8"/>
      <c r="AH12345" s="9"/>
      <c r="AI12345" s="8"/>
      <c r="AJ12345" s="8"/>
      <c r="AK12345" s="9"/>
    </row>
    <row r="12346" spans="32:37" x14ac:dyDescent="0.3">
      <c r="AF12346" s="8"/>
      <c r="AG12346" s="8"/>
      <c r="AH12346" s="9"/>
      <c r="AI12346" s="8"/>
      <c r="AJ12346" s="8"/>
      <c r="AK12346" s="9"/>
    </row>
    <row r="12347" spans="32:37" x14ac:dyDescent="0.3">
      <c r="AF12347" s="8"/>
      <c r="AG12347" s="8"/>
      <c r="AH12347" s="9"/>
      <c r="AI12347" s="8"/>
      <c r="AJ12347" s="8"/>
      <c r="AK12347" s="9"/>
    </row>
    <row r="12348" spans="32:37" x14ac:dyDescent="0.3">
      <c r="AF12348" s="8"/>
      <c r="AG12348" s="8"/>
      <c r="AH12348" s="9"/>
      <c r="AI12348" s="8"/>
      <c r="AJ12348" s="8"/>
      <c r="AK12348" s="9"/>
    </row>
    <row r="12349" spans="32:37" x14ac:dyDescent="0.3">
      <c r="AF12349" s="8"/>
      <c r="AG12349" s="8"/>
      <c r="AH12349" s="9"/>
      <c r="AI12349" s="8"/>
      <c r="AJ12349" s="8"/>
      <c r="AK12349" s="9"/>
    </row>
    <row r="12350" spans="32:37" x14ac:dyDescent="0.3">
      <c r="AF12350" s="8"/>
      <c r="AG12350" s="8"/>
      <c r="AH12350" s="9"/>
      <c r="AI12350" s="8"/>
      <c r="AJ12350" s="8"/>
      <c r="AK12350" s="9"/>
    </row>
    <row r="12351" spans="32:37" x14ac:dyDescent="0.3">
      <c r="AF12351" s="8"/>
      <c r="AG12351" s="8"/>
      <c r="AH12351" s="9"/>
      <c r="AI12351" s="8"/>
      <c r="AJ12351" s="8"/>
      <c r="AK12351" s="9"/>
    </row>
    <row r="12352" spans="32:37" x14ac:dyDescent="0.3">
      <c r="AF12352" s="8"/>
      <c r="AG12352" s="8"/>
      <c r="AH12352" s="9"/>
      <c r="AI12352" s="8"/>
      <c r="AJ12352" s="8"/>
      <c r="AK12352" s="9"/>
    </row>
    <row r="12353" spans="32:37" x14ac:dyDescent="0.3">
      <c r="AF12353" s="8"/>
      <c r="AG12353" s="8"/>
      <c r="AH12353" s="9"/>
      <c r="AI12353" s="8"/>
      <c r="AJ12353" s="8"/>
      <c r="AK12353" s="9"/>
    </row>
    <row r="12354" spans="32:37" x14ac:dyDescent="0.3">
      <c r="AF12354" s="8"/>
      <c r="AG12354" s="8"/>
      <c r="AH12354" s="9"/>
      <c r="AI12354" s="8"/>
      <c r="AJ12354" s="8"/>
      <c r="AK12354" s="9"/>
    </row>
    <row r="12355" spans="32:37" x14ac:dyDescent="0.3">
      <c r="AF12355" s="8"/>
      <c r="AG12355" s="8"/>
      <c r="AH12355" s="9"/>
      <c r="AI12355" s="8"/>
      <c r="AJ12355" s="8"/>
      <c r="AK12355" s="9"/>
    </row>
    <row r="12356" spans="32:37" x14ac:dyDescent="0.3">
      <c r="AF12356" s="8"/>
      <c r="AG12356" s="8"/>
      <c r="AH12356" s="9"/>
      <c r="AI12356" s="8"/>
      <c r="AJ12356" s="8"/>
      <c r="AK12356" s="9"/>
    </row>
    <row r="12357" spans="32:37" x14ac:dyDescent="0.3">
      <c r="AF12357" s="8"/>
      <c r="AG12357" s="8"/>
      <c r="AH12357" s="9"/>
      <c r="AI12357" s="8"/>
      <c r="AJ12357" s="8"/>
      <c r="AK12357" s="9"/>
    </row>
    <row r="12358" spans="32:37" x14ac:dyDescent="0.3">
      <c r="AF12358" s="8"/>
      <c r="AG12358" s="8"/>
      <c r="AH12358" s="9"/>
      <c r="AI12358" s="8"/>
      <c r="AJ12358" s="8"/>
      <c r="AK12358" s="9"/>
    </row>
    <row r="12359" spans="32:37" x14ac:dyDescent="0.3">
      <c r="AF12359" s="8"/>
      <c r="AG12359" s="8"/>
      <c r="AH12359" s="9"/>
      <c r="AI12359" s="8"/>
      <c r="AJ12359" s="8"/>
      <c r="AK12359" s="9"/>
    </row>
    <row r="12360" spans="32:37" x14ac:dyDescent="0.3">
      <c r="AF12360" s="8"/>
      <c r="AG12360" s="8"/>
      <c r="AH12360" s="9"/>
      <c r="AI12360" s="8"/>
      <c r="AJ12360" s="8"/>
      <c r="AK12360" s="9"/>
    </row>
    <row r="12361" spans="32:37" x14ac:dyDescent="0.3">
      <c r="AF12361" s="8"/>
      <c r="AG12361" s="8"/>
      <c r="AH12361" s="9"/>
      <c r="AI12361" s="8"/>
      <c r="AJ12361" s="8"/>
      <c r="AK12361" s="9"/>
    </row>
    <row r="12362" spans="32:37" x14ac:dyDescent="0.3">
      <c r="AF12362" s="8"/>
      <c r="AG12362" s="8"/>
      <c r="AH12362" s="9"/>
      <c r="AI12362" s="8"/>
      <c r="AJ12362" s="8"/>
      <c r="AK12362" s="9"/>
    </row>
    <row r="12363" spans="32:37" x14ac:dyDescent="0.3">
      <c r="AF12363" s="8"/>
      <c r="AG12363" s="8"/>
      <c r="AH12363" s="9"/>
      <c r="AI12363" s="8"/>
      <c r="AJ12363" s="8"/>
      <c r="AK12363" s="9"/>
    </row>
    <row r="12364" spans="32:37" x14ac:dyDescent="0.3">
      <c r="AF12364" s="8"/>
      <c r="AG12364" s="8"/>
      <c r="AH12364" s="9"/>
      <c r="AI12364" s="8"/>
      <c r="AJ12364" s="8"/>
      <c r="AK12364" s="9"/>
    </row>
    <row r="12365" spans="32:37" x14ac:dyDescent="0.3">
      <c r="AF12365" s="8"/>
      <c r="AG12365" s="8"/>
      <c r="AH12365" s="9"/>
      <c r="AI12365" s="8"/>
      <c r="AJ12365" s="8"/>
      <c r="AK12365" s="9"/>
    </row>
    <row r="12366" spans="32:37" x14ac:dyDescent="0.3">
      <c r="AF12366" s="8"/>
      <c r="AG12366" s="8"/>
      <c r="AH12366" s="9"/>
      <c r="AI12366" s="8"/>
      <c r="AJ12366" s="8"/>
      <c r="AK12366" s="9"/>
    </row>
    <row r="12367" spans="32:37" x14ac:dyDescent="0.3">
      <c r="AF12367" s="8"/>
      <c r="AG12367" s="8"/>
      <c r="AH12367" s="9"/>
      <c r="AI12367" s="8"/>
      <c r="AJ12367" s="8"/>
      <c r="AK12367" s="9"/>
    </row>
    <row r="12368" spans="32:37" x14ac:dyDescent="0.3">
      <c r="AF12368" s="8"/>
      <c r="AG12368" s="8"/>
      <c r="AH12368" s="9"/>
      <c r="AI12368" s="8"/>
      <c r="AJ12368" s="8"/>
      <c r="AK12368" s="9"/>
    </row>
    <row r="12369" spans="32:37" x14ac:dyDescent="0.3">
      <c r="AF12369" s="8"/>
      <c r="AG12369" s="8"/>
      <c r="AH12369" s="9"/>
      <c r="AI12369" s="8"/>
      <c r="AJ12369" s="8"/>
      <c r="AK12369" s="9"/>
    </row>
    <row r="12370" spans="32:37" x14ac:dyDescent="0.3">
      <c r="AF12370" s="8"/>
      <c r="AG12370" s="8"/>
      <c r="AH12370" s="9"/>
      <c r="AI12370" s="8"/>
      <c r="AJ12370" s="8"/>
      <c r="AK12370" s="9"/>
    </row>
    <row r="12371" spans="32:37" x14ac:dyDescent="0.3">
      <c r="AF12371" s="8"/>
      <c r="AG12371" s="8"/>
      <c r="AH12371" s="9"/>
      <c r="AI12371" s="8"/>
      <c r="AJ12371" s="8"/>
      <c r="AK12371" s="9"/>
    </row>
    <row r="12372" spans="32:37" x14ac:dyDescent="0.3">
      <c r="AF12372" s="8"/>
      <c r="AG12372" s="8"/>
      <c r="AH12372" s="9"/>
      <c r="AI12372" s="8"/>
      <c r="AJ12372" s="8"/>
      <c r="AK12372" s="9"/>
    </row>
    <row r="12373" spans="32:37" x14ac:dyDescent="0.3">
      <c r="AF12373" s="8"/>
      <c r="AG12373" s="8"/>
      <c r="AH12373" s="9"/>
      <c r="AI12373" s="8"/>
      <c r="AJ12373" s="8"/>
      <c r="AK12373" s="9"/>
    </row>
    <row r="12374" spans="32:37" x14ac:dyDescent="0.3">
      <c r="AF12374" s="8"/>
      <c r="AG12374" s="8"/>
      <c r="AH12374" s="9"/>
      <c r="AI12374" s="8"/>
      <c r="AJ12374" s="8"/>
      <c r="AK12374" s="9"/>
    </row>
    <row r="12375" spans="32:37" x14ac:dyDescent="0.3">
      <c r="AF12375" s="8"/>
      <c r="AG12375" s="8"/>
      <c r="AH12375" s="9"/>
      <c r="AI12375" s="8"/>
      <c r="AJ12375" s="8"/>
      <c r="AK12375" s="9"/>
    </row>
    <row r="12376" spans="32:37" x14ac:dyDescent="0.3">
      <c r="AF12376" s="8"/>
      <c r="AG12376" s="8"/>
      <c r="AH12376" s="9"/>
      <c r="AI12376" s="8"/>
      <c r="AJ12376" s="8"/>
      <c r="AK12376" s="9"/>
    </row>
    <row r="12377" spans="32:37" x14ac:dyDescent="0.3">
      <c r="AF12377" s="8"/>
      <c r="AG12377" s="8"/>
      <c r="AH12377" s="9"/>
      <c r="AI12377" s="8"/>
      <c r="AJ12377" s="8"/>
      <c r="AK12377" s="9"/>
    </row>
    <row r="12378" spans="32:37" x14ac:dyDescent="0.3">
      <c r="AF12378" s="8"/>
      <c r="AG12378" s="8"/>
      <c r="AH12378" s="9"/>
      <c r="AI12378" s="8"/>
      <c r="AJ12378" s="8"/>
      <c r="AK12378" s="9"/>
    </row>
    <row r="12379" spans="32:37" x14ac:dyDescent="0.3">
      <c r="AF12379" s="8"/>
      <c r="AG12379" s="8"/>
      <c r="AH12379" s="9"/>
      <c r="AI12379" s="8"/>
      <c r="AJ12379" s="8"/>
      <c r="AK12379" s="9"/>
    </row>
    <row r="12380" spans="32:37" x14ac:dyDescent="0.3">
      <c r="AF12380" s="8"/>
      <c r="AG12380" s="8"/>
      <c r="AH12380" s="9"/>
      <c r="AI12380" s="8"/>
      <c r="AJ12380" s="8"/>
      <c r="AK12380" s="9"/>
    </row>
    <row r="12381" spans="32:37" x14ac:dyDescent="0.3">
      <c r="AF12381" s="8"/>
      <c r="AG12381" s="8"/>
      <c r="AH12381" s="9"/>
      <c r="AI12381" s="8"/>
      <c r="AJ12381" s="8"/>
      <c r="AK12381" s="9"/>
    </row>
    <row r="12382" spans="32:37" x14ac:dyDescent="0.3">
      <c r="AF12382" s="8"/>
      <c r="AG12382" s="8"/>
      <c r="AH12382" s="9"/>
      <c r="AI12382" s="8"/>
      <c r="AJ12382" s="8"/>
      <c r="AK12382" s="9"/>
    </row>
    <row r="12383" spans="32:37" x14ac:dyDescent="0.3">
      <c r="AF12383" s="8"/>
      <c r="AG12383" s="8"/>
      <c r="AH12383" s="9"/>
      <c r="AI12383" s="8"/>
      <c r="AJ12383" s="8"/>
      <c r="AK12383" s="9"/>
    </row>
    <row r="12384" spans="32:37" x14ac:dyDescent="0.3">
      <c r="AF12384" s="8"/>
      <c r="AG12384" s="8"/>
      <c r="AH12384" s="9"/>
      <c r="AI12384" s="8"/>
      <c r="AJ12384" s="8"/>
      <c r="AK12384" s="9"/>
    </row>
    <row r="12385" spans="32:37" x14ac:dyDescent="0.3">
      <c r="AF12385" s="8"/>
      <c r="AG12385" s="8"/>
      <c r="AH12385" s="9"/>
      <c r="AI12385" s="8"/>
      <c r="AJ12385" s="8"/>
      <c r="AK12385" s="9"/>
    </row>
    <row r="12386" spans="32:37" x14ac:dyDescent="0.3">
      <c r="AF12386" s="8"/>
      <c r="AG12386" s="8"/>
      <c r="AH12386" s="9"/>
      <c r="AI12386" s="8"/>
      <c r="AJ12386" s="8"/>
      <c r="AK12386" s="9"/>
    </row>
    <row r="12387" spans="32:37" x14ac:dyDescent="0.3">
      <c r="AF12387" s="8"/>
      <c r="AG12387" s="8"/>
      <c r="AH12387" s="9"/>
      <c r="AI12387" s="8"/>
      <c r="AJ12387" s="8"/>
      <c r="AK12387" s="9"/>
    </row>
    <row r="12388" spans="32:37" x14ac:dyDescent="0.3">
      <c r="AF12388" s="8"/>
      <c r="AG12388" s="8"/>
      <c r="AH12388" s="9"/>
      <c r="AI12388" s="8"/>
      <c r="AJ12388" s="8"/>
      <c r="AK12388" s="9"/>
    </row>
    <row r="12389" spans="32:37" x14ac:dyDescent="0.3">
      <c r="AF12389" s="8"/>
      <c r="AG12389" s="8"/>
      <c r="AH12389" s="9"/>
      <c r="AI12389" s="8"/>
      <c r="AJ12389" s="8"/>
      <c r="AK12389" s="9"/>
    </row>
    <row r="12390" spans="32:37" x14ac:dyDescent="0.3">
      <c r="AF12390" s="8"/>
      <c r="AG12390" s="8"/>
      <c r="AH12390" s="9"/>
      <c r="AI12390" s="8"/>
      <c r="AJ12390" s="8"/>
      <c r="AK12390" s="9"/>
    </row>
    <row r="12391" spans="32:37" x14ac:dyDescent="0.3">
      <c r="AF12391" s="8"/>
      <c r="AG12391" s="8"/>
      <c r="AH12391" s="9"/>
      <c r="AI12391" s="8"/>
      <c r="AJ12391" s="8"/>
      <c r="AK12391" s="9"/>
    </row>
    <row r="12392" spans="32:37" x14ac:dyDescent="0.3">
      <c r="AF12392" s="8"/>
      <c r="AG12392" s="8"/>
      <c r="AH12392" s="9"/>
      <c r="AI12392" s="8"/>
      <c r="AJ12392" s="8"/>
      <c r="AK12392" s="9"/>
    </row>
    <row r="12393" spans="32:37" x14ac:dyDescent="0.3">
      <c r="AF12393" s="8"/>
      <c r="AG12393" s="8"/>
      <c r="AH12393" s="9"/>
      <c r="AI12393" s="8"/>
      <c r="AJ12393" s="8"/>
      <c r="AK12393" s="9"/>
    </row>
    <row r="12394" spans="32:37" x14ac:dyDescent="0.3">
      <c r="AF12394" s="8"/>
      <c r="AG12394" s="8"/>
      <c r="AH12394" s="9"/>
      <c r="AI12394" s="8"/>
      <c r="AJ12394" s="8"/>
      <c r="AK12394" s="9"/>
    </row>
    <row r="12395" spans="32:37" x14ac:dyDescent="0.3">
      <c r="AF12395" s="8"/>
      <c r="AG12395" s="8"/>
      <c r="AH12395" s="9"/>
      <c r="AI12395" s="8"/>
      <c r="AJ12395" s="8"/>
      <c r="AK12395" s="9"/>
    </row>
    <row r="12396" spans="32:37" x14ac:dyDescent="0.3">
      <c r="AF12396" s="8"/>
      <c r="AG12396" s="8"/>
      <c r="AH12396" s="9"/>
      <c r="AI12396" s="8"/>
      <c r="AJ12396" s="8"/>
      <c r="AK12396" s="9"/>
    </row>
    <row r="12397" spans="32:37" x14ac:dyDescent="0.3">
      <c r="AF12397" s="8"/>
      <c r="AG12397" s="8"/>
      <c r="AH12397" s="9"/>
      <c r="AI12397" s="8"/>
      <c r="AJ12397" s="8"/>
      <c r="AK12397" s="9"/>
    </row>
    <row r="12398" spans="32:37" x14ac:dyDescent="0.3">
      <c r="AF12398" s="8"/>
      <c r="AG12398" s="8"/>
      <c r="AH12398" s="9"/>
      <c r="AI12398" s="8"/>
      <c r="AJ12398" s="8"/>
      <c r="AK12398" s="9"/>
    </row>
    <row r="12399" spans="32:37" x14ac:dyDescent="0.3">
      <c r="AF12399" s="8"/>
      <c r="AG12399" s="8"/>
      <c r="AH12399" s="9"/>
      <c r="AI12399" s="8"/>
      <c r="AJ12399" s="8"/>
      <c r="AK12399" s="9"/>
    </row>
    <row r="12400" spans="32:37" x14ac:dyDescent="0.3">
      <c r="AF12400" s="8"/>
      <c r="AG12400" s="8"/>
      <c r="AH12400" s="9"/>
      <c r="AI12400" s="8"/>
      <c r="AJ12400" s="8"/>
      <c r="AK12400" s="9"/>
    </row>
    <row r="12401" spans="32:37" x14ac:dyDescent="0.3">
      <c r="AF12401" s="8"/>
      <c r="AG12401" s="8"/>
      <c r="AH12401" s="9"/>
      <c r="AI12401" s="8"/>
      <c r="AJ12401" s="8"/>
      <c r="AK12401" s="9"/>
    </row>
    <row r="12402" spans="32:37" x14ac:dyDescent="0.3">
      <c r="AF12402" s="8"/>
      <c r="AG12402" s="8"/>
      <c r="AH12402" s="9"/>
      <c r="AI12402" s="8"/>
      <c r="AJ12402" s="8"/>
      <c r="AK12402" s="9"/>
    </row>
    <row r="12403" spans="32:37" x14ac:dyDescent="0.3">
      <c r="AF12403" s="8"/>
      <c r="AG12403" s="8"/>
      <c r="AH12403" s="9"/>
      <c r="AI12403" s="8"/>
      <c r="AJ12403" s="8"/>
      <c r="AK12403" s="9"/>
    </row>
    <row r="12404" spans="32:37" x14ac:dyDescent="0.3">
      <c r="AF12404" s="8"/>
      <c r="AG12404" s="8"/>
      <c r="AH12404" s="9"/>
      <c r="AI12404" s="8"/>
      <c r="AJ12404" s="8"/>
      <c r="AK12404" s="9"/>
    </row>
    <row r="12405" spans="32:37" x14ac:dyDescent="0.3">
      <c r="AF12405" s="8"/>
      <c r="AG12405" s="8"/>
      <c r="AH12405" s="9"/>
      <c r="AI12405" s="8"/>
      <c r="AJ12405" s="8"/>
      <c r="AK12405" s="9"/>
    </row>
    <row r="12406" spans="32:37" x14ac:dyDescent="0.3">
      <c r="AF12406" s="8"/>
      <c r="AG12406" s="8"/>
      <c r="AH12406" s="9"/>
      <c r="AI12406" s="8"/>
      <c r="AJ12406" s="8"/>
      <c r="AK12406" s="9"/>
    </row>
    <row r="12407" spans="32:37" x14ac:dyDescent="0.3">
      <c r="AF12407" s="8"/>
      <c r="AG12407" s="8"/>
      <c r="AH12407" s="9"/>
      <c r="AI12407" s="8"/>
      <c r="AJ12407" s="8"/>
      <c r="AK12407" s="9"/>
    </row>
    <row r="12408" spans="32:37" x14ac:dyDescent="0.3">
      <c r="AF12408" s="8"/>
      <c r="AG12408" s="8"/>
      <c r="AH12408" s="9"/>
      <c r="AI12408" s="8"/>
      <c r="AJ12408" s="8"/>
      <c r="AK12408" s="9"/>
    </row>
    <row r="12409" spans="32:37" x14ac:dyDescent="0.3">
      <c r="AF12409" s="8"/>
      <c r="AG12409" s="8"/>
      <c r="AH12409" s="9"/>
      <c r="AI12409" s="8"/>
      <c r="AJ12409" s="8"/>
      <c r="AK12409" s="9"/>
    </row>
    <row r="12410" spans="32:37" x14ac:dyDescent="0.3">
      <c r="AF12410" s="8"/>
      <c r="AG12410" s="8"/>
      <c r="AH12410" s="9"/>
      <c r="AI12410" s="8"/>
      <c r="AJ12410" s="8"/>
      <c r="AK12410" s="9"/>
    </row>
    <row r="12411" spans="32:37" x14ac:dyDescent="0.3">
      <c r="AF12411" s="8"/>
      <c r="AG12411" s="8"/>
      <c r="AH12411" s="9"/>
      <c r="AI12411" s="8"/>
      <c r="AJ12411" s="8"/>
      <c r="AK12411" s="9"/>
    </row>
    <row r="12412" spans="32:37" x14ac:dyDescent="0.3">
      <c r="AF12412" s="8"/>
      <c r="AG12412" s="8"/>
      <c r="AH12412" s="9"/>
      <c r="AI12412" s="8"/>
      <c r="AJ12412" s="8"/>
      <c r="AK12412" s="9"/>
    </row>
    <row r="12413" spans="32:37" x14ac:dyDescent="0.3">
      <c r="AF12413" s="8"/>
      <c r="AG12413" s="8"/>
      <c r="AH12413" s="9"/>
      <c r="AI12413" s="8"/>
      <c r="AJ12413" s="8"/>
      <c r="AK12413" s="9"/>
    </row>
    <row r="12414" spans="32:37" x14ac:dyDescent="0.3">
      <c r="AF12414" s="8"/>
      <c r="AG12414" s="8"/>
      <c r="AH12414" s="9"/>
      <c r="AI12414" s="8"/>
      <c r="AJ12414" s="8"/>
      <c r="AK12414" s="9"/>
    </row>
    <row r="12415" spans="32:37" x14ac:dyDescent="0.3">
      <c r="AF12415" s="8"/>
      <c r="AG12415" s="8"/>
      <c r="AH12415" s="9"/>
      <c r="AI12415" s="8"/>
      <c r="AJ12415" s="8"/>
      <c r="AK12415" s="9"/>
    </row>
    <row r="12416" spans="32:37" x14ac:dyDescent="0.3">
      <c r="AF12416" s="8"/>
      <c r="AG12416" s="8"/>
      <c r="AH12416" s="9"/>
      <c r="AI12416" s="8"/>
      <c r="AJ12416" s="8"/>
      <c r="AK12416" s="9"/>
    </row>
    <row r="12417" spans="32:37" x14ac:dyDescent="0.3">
      <c r="AF12417" s="8"/>
      <c r="AG12417" s="8"/>
      <c r="AH12417" s="9"/>
      <c r="AI12417" s="8"/>
      <c r="AJ12417" s="8"/>
      <c r="AK12417" s="9"/>
    </row>
    <row r="12418" spans="32:37" x14ac:dyDescent="0.3">
      <c r="AF12418" s="8"/>
      <c r="AG12418" s="8"/>
      <c r="AH12418" s="9"/>
      <c r="AI12418" s="8"/>
      <c r="AJ12418" s="8"/>
      <c r="AK12418" s="9"/>
    </row>
    <row r="12419" spans="32:37" x14ac:dyDescent="0.3">
      <c r="AF12419" s="8"/>
      <c r="AG12419" s="8"/>
      <c r="AH12419" s="9"/>
      <c r="AI12419" s="8"/>
      <c r="AJ12419" s="8"/>
      <c r="AK12419" s="9"/>
    </row>
    <row r="12420" spans="32:37" x14ac:dyDescent="0.3">
      <c r="AF12420" s="8"/>
      <c r="AG12420" s="8"/>
      <c r="AH12420" s="9"/>
      <c r="AI12420" s="8"/>
      <c r="AJ12420" s="8"/>
      <c r="AK12420" s="9"/>
    </row>
    <row r="12421" spans="32:37" x14ac:dyDescent="0.3">
      <c r="AF12421" s="8"/>
      <c r="AG12421" s="8"/>
      <c r="AH12421" s="9"/>
      <c r="AI12421" s="8"/>
      <c r="AJ12421" s="8"/>
      <c r="AK12421" s="9"/>
    </row>
    <row r="12422" spans="32:37" x14ac:dyDescent="0.3">
      <c r="AF12422" s="8"/>
      <c r="AG12422" s="8"/>
      <c r="AH12422" s="9"/>
      <c r="AI12422" s="8"/>
      <c r="AJ12422" s="8"/>
      <c r="AK12422" s="9"/>
    </row>
    <row r="12423" spans="32:37" x14ac:dyDescent="0.3">
      <c r="AF12423" s="8"/>
      <c r="AG12423" s="8"/>
      <c r="AH12423" s="9"/>
      <c r="AI12423" s="8"/>
      <c r="AJ12423" s="8"/>
      <c r="AK12423" s="9"/>
    </row>
    <row r="12424" spans="32:37" x14ac:dyDescent="0.3">
      <c r="AF12424" s="8"/>
      <c r="AG12424" s="8"/>
      <c r="AH12424" s="9"/>
      <c r="AI12424" s="8"/>
      <c r="AJ12424" s="8"/>
      <c r="AK12424" s="9"/>
    </row>
    <row r="12425" spans="32:37" x14ac:dyDescent="0.3">
      <c r="AF12425" s="8"/>
      <c r="AG12425" s="8"/>
      <c r="AH12425" s="9"/>
      <c r="AI12425" s="8"/>
      <c r="AJ12425" s="8"/>
      <c r="AK12425" s="9"/>
    </row>
    <row r="12426" spans="32:37" x14ac:dyDescent="0.3">
      <c r="AF12426" s="8"/>
      <c r="AG12426" s="8"/>
      <c r="AH12426" s="9"/>
      <c r="AI12426" s="8"/>
      <c r="AJ12426" s="8"/>
      <c r="AK12426" s="9"/>
    </row>
    <row r="12427" spans="32:37" x14ac:dyDescent="0.3">
      <c r="AF12427" s="8"/>
      <c r="AG12427" s="8"/>
      <c r="AH12427" s="9"/>
      <c r="AI12427" s="8"/>
      <c r="AJ12427" s="8"/>
      <c r="AK12427" s="9"/>
    </row>
    <row r="12428" spans="32:37" x14ac:dyDescent="0.3">
      <c r="AF12428" s="8"/>
      <c r="AG12428" s="8"/>
      <c r="AH12428" s="9"/>
      <c r="AI12428" s="8"/>
      <c r="AJ12428" s="8"/>
      <c r="AK12428" s="9"/>
    </row>
    <row r="12429" spans="32:37" x14ac:dyDescent="0.3">
      <c r="AF12429" s="8"/>
      <c r="AG12429" s="8"/>
      <c r="AH12429" s="9"/>
      <c r="AI12429" s="8"/>
      <c r="AJ12429" s="8"/>
      <c r="AK12429" s="9"/>
    </row>
    <row r="12430" spans="32:37" x14ac:dyDescent="0.3">
      <c r="AF12430" s="8"/>
      <c r="AG12430" s="8"/>
      <c r="AH12430" s="9"/>
      <c r="AI12430" s="8"/>
      <c r="AJ12430" s="8"/>
      <c r="AK12430" s="9"/>
    </row>
    <row r="12431" spans="32:37" x14ac:dyDescent="0.3">
      <c r="AF12431" s="8"/>
      <c r="AG12431" s="8"/>
      <c r="AH12431" s="9"/>
      <c r="AI12431" s="8"/>
      <c r="AJ12431" s="8"/>
      <c r="AK12431" s="9"/>
    </row>
    <row r="12432" spans="32:37" x14ac:dyDescent="0.3">
      <c r="AF12432" s="8"/>
      <c r="AG12432" s="8"/>
      <c r="AH12432" s="9"/>
      <c r="AI12432" s="8"/>
      <c r="AJ12432" s="8"/>
      <c r="AK12432" s="9"/>
    </row>
    <row r="12433" spans="32:37" x14ac:dyDescent="0.3">
      <c r="AF12433" s="8"/>
      <c r="AG12433" s="8"/>
      <c r="AH12433" s="9"/>
      <c r="AI12433" s="8"/>
      <c r="AJ12433" s="8"/>
      <c r="AK12433" s="9"/>
    </row>
    <row r="12434" spans="32:37" x14ac:dyDescent="0.3">
      <c r="AF12434" s="8"/>
      <c r="AG12434" s="8"/>
      <c r="AH12434" s="9"/>
      <c r="AI12434" s="8"/>
      <c r="AJ12434" s="8"/>
      <c r="AK12434" s="9"/>
    </row>
    <row r="12435" spans="32:37" x14ac:dyDescent="0.3">
      <c r="AF12435" s="8"/>
      <c r="AG12435" s="8"/>
      <c r="AH12435" s="9"/>
      <c r="AI12435" s="8"/>
      <c r="AJ12435" s="8"/>
      <c r="AK12435" s="9"/>
    </row>
    <row r="12436" spans="32:37" x14ac:dyDescent="0.3">
      <c r="AF12436" s="8"/>
      <c r="AG12436" s="8"/>
      <c r="AH12436" s="9"/>
      <c r="AI12436" s="8"/>
      <c r="AJ12436" s="8"/>
      <c r="AK12436" s="9"/>
    </row>
    <row r="12437" spans="32:37" x14ac:dyDescent="0.3">
      <c r="AF12437" s="8"/>
      <c r="AG12437" s="8"/>
      <c r="AH12437" s="9"/>
      <c r="AI12437" s="8"/>
      <c r="AJ12437" s="8"/>
      <c r="AK12437" s="9"/>
    </row>
    <row r="12438" spans="32:37" x14ac:dyDescent="0.3">
      <c r="AF12438" s="8"/>
      <c r="AG12438" s="8"/>
      <c r="AH12438" s="9"/>
      <c r="AI12438" s="8"/>
      <c r="AJ12438" s="8"/>
      <c r="AK12438" s="9"/>
    </row>
    <row r="12439" spans="32:37" x14ac:dyDescent="0.3">
      <c r="AF12439" s="8"/>
      <c r="AG12439" s="8"/>
      <c r="AH12439" s="9"/>
      <c r="AI12439" s="8"/>
      <c r="AJ12439" s="8"/>
      <c r="AK12439" s="9"/>
    </row>
    <row r="12440" spans="32:37" x14ac:dyDescent="0.3">
      <c r="AF12440" s="8"/>
      <c r="AG12440" s="8"/>
      <c r="AH12440" s="9"/>
      <c r="AI12440" s="8"/>
      <c r="AJ12440" s="8"/>
      <c r="AK12440" s="9"/>
    </row>
    <row r="12441" spans="32:37" x14ac:dyDescent="0.3">
      <c r="AF12441" s="8"/>
      <c r="AG12441" s="8"/>
      <c r="AH12441" s="9"/>
      <c r="AI12441" s="8"/>
      <c r="AJ12441" s="8"/>
      <c r="AK12441" s="9"/>
    </row>
    <row r="12442" spans="32:37" x14ac:dyDescent="0.3">
      <c r="AF12442" s="8"/>
      <c r="AG12442" s="8"/>
      <c r="AH12442" s="9"/>
      <c r="AI12442" s="8"/>
      <c r="AJ12442" s="8"/>
      <c r="AK12442" s="9"/>
    </row>
    <row r="12443" spans="32:37" x14ac:dyDescent="0.3">
      <c r="AF12443" s="8"/>
      <c r="AG12443" s="8"/>
      <c r="AH12443" s="9"/>
      <c r="AI12443" s="8"/>
      <c r="AJ12443" s="8"/>
      <c r="AK12443" s="9"/>
    </row>
    <row r="12444" spans="32:37" x14ac:dyDescent="0.3">
      <c r="AF12444" s="8"/>
      <c r="AG12444" s="8"/>
      <c r="AH12444" s="9"/>
      <c r="AI12444" s="8"/>
      <c r="AJ12444" s="8"/>
      <c r="AK12444" s="9"/>
    </row>
    <row r="12445" spans="32:37" x14ac:dyDescent="0.3">
      <c r="AF12445" s="8"/>
      <c r="AG12445" s="8"/>
      <c r="AH12445" s="9"/>
      <c r="AI12445" s="8"/>
      <c r="AJ12445" s="8"/>
      <c r="AK12445" s="9"/>
    </row>
    <row r="12446" spans="32:37" x14ac:dyDescent="0.3">
      <c r="AF12446" s="8"/>
      <c r="AG12446" s="8"/>
      <c r="AH12446" s="9"/>
      <c r="AI12446" s="8"/>
      <c r="AJ12446" s="8"/>
      <c r="AK12446" s="9"/>
    </row>
    <row r="12447" spans="32:37" x14ac:dyDescent="0.3">
      <c r="AF12447" s="8"/>
      <c r="AG12447" s="8"/>
      <c r="AH12447" s="9"/>
      <c r="AI12447" s="8"/>
      <c r="AJ12447" s="8"/>
      <c r="AK12447" s="9"/>
    </row>
    <row r="12448" spans="32:37" x14ac:dyDescent="0.3">
      <c r="AF12448" s="8"/>
      <c r="AG12448" s="8"/>
      <c r="AH12448" s="9"/>
      <c r="AI12448" s="8"/>
      <c r="AJ12448" s="8"/>
      <c r="AK12448" s="9"/>
    </row>
    <row r="12449" spans="32:37" x14ac:dyDescent="0.3">
      <c r="AF12449" s="8"/>
      <c r="AG12449" s="8"/>
      <c r="AH12449" s="9"/>
      <c r="AI12449" s="8"/>
      <c r="AJ12449" s="8"/>
      <c r="AK12449" s="9"/>
    </row>
    <row r="12450" spans="32:37" x14ac:dyDescent="0.3">
      <c r="AF12450" s="8"/>
      <c r="AG12450" s="8"/>
      <c r="AH12450" s="9"/>
      <c r="AI12450" s="8"/>
      <c r="AJ12450" s="8"/>
      <c r="AK12450" s="9"/>
    </row>
    <row r="12451" spans="32:37" x14ac:dyDescent="0.3">
      <c r="AF12451" s="8"/>
      <c r="AG12451" s="8"/>
      <c r="AH12451" s="9"/>
      <c r="AI12451" s="8"/>
      <c r="AJ12451" s="8"/>
      <c r="AK12451" s="9"/>
    </row>
    <row r="12452" spans="32:37" x14ac:dyDescent="0.3">
      <c r="AF12452" s="8"/>
      <c r="AG12452" s="8"/>
      <c r="AH12452" s="9"/>
      <c r="AI12452" s="8"/>
      <c r="AJ12452" s="8"/>
      <c r="AK12452" s="9"/>
    </row>
    <row r="12453" spans="32:37" x14ac:dyDescent="0.3">
      <c r="AF12453" s="8"/>
      <c r="AG12453" s="8"/>
      <c r="AH12453" s="9"/>
      <c r="AI12453" s="8"/>
      <c r="AJ12453" s="8"/>
      <c r="AK12453" s="9"/>
    </row>
    <row r="12454" spans="32:37" x14ac:dyDescent="0.3">
      <c r="AF12454" s="8"/>
      <c r="AG12454" s="8"/>
      <c r="AH12454" s="9"/>
      <c r="AI12454" s="8"/>
      <c r="AJ12454" s="8"/>
      <c r="AK12454" s="9"/>
    </row>
    <row r="12455" spans="32:37" x14ac:dyDescent="0.3">
      <c r="AF12455" s="8"/>
      <c r="AG12455" s="8"/>
      <c r="AH12455" s="9"/>
      <c r="AI12455" s="8"/>
      <c r="AJ12455" s="8"/>
      <c r="AK12455" s="9"/>
    </row>
    <row r="12456" spans="32:37" x14ac:dyDescent="0.3">
      <c r="AF12456" s="8"/>
      <c r="AG12456" s="8"/>
      <c r="AH12456" s="9"/>
      <c r="AI12456" s="8"/>
      <c r="AJ12456" s="8"/>
      <c r="AK12456" s="9"/>
    </row>
    <row r="12457" spans="32:37" x14ac:dyDescent="0.3">
      <c r="AF12457" s="8"/>
      <c r="AG12457" s="8"/>
      <c r="AH12457" s="9"/>
      <c r="AI12457" s="8"/>
      <c r="AJ12457" s="8"/>
      <c r="AK12457" s="9"/>
    </row>
    <row r="12458" spans="32:37" x14ac:dyDescent="0.3">
      <c r="AF12458" s="8"/>
      <c r="AG12458" s="8"/>
      <c r="AH12458" s="9"/>
      <c r="AI12458" s="8"/>
      <c r="AJ12458" s="8"/>
      <c r="AK12458" s="9"/>
    </row>
    <row r="12459" spans="32:37" x14ac:dyDescent="0.3">
      <c r="AF12459" s="8"/>
      <c r="AG12459" s="8"/>
      <c r="AH12459" s="9"/>
      <c r="AI12459" s="8"/>
      <c r="AJ12459" s="8"/>
      <c r="AK12459" s="9"/>
    </row>
    <row r="12460" spans="32:37" x14ac:dyDescent="0.3">
      <c r="AF12460" s="8"/>
      <c r="AG12460" s="8"/>
      <c r="AH12460" s="9"/>
      <c r="AI12460" s="8"/>
      <c r="AJ12460" s="8"/>
      <c r="AK12460" s="9"/>
    </row>
    <row r="12461" spans="32:37" x14ac:dyDescent="0.3">
      <c r="AF12461" s="8"/>
      <c r="AG12461" s="8"/>
      <c r="AH12461" s="9"/>
      <c r="AI12461" s="8"/>
      <c r="AJ12461" s="8"/>
      <c r="AK12461" s="9"/>
    </row>
    <row r="12462" spans="32:37" x14ac:dyDescent="0.3">
      <c r="AF12462" s="8"/>
      <c r="AG12462" s="8"/>
      <c r="AH12462" s="9"/>
      <c r="AI12462" s="8"/>
      <c r="AJ12462" s="8"/>
      <c r="AK12462" s="9"/>
    </row>
    <row r="12463" spans="32:37" x14ac:dyDescent="0.3">
      <c r="AF12463" s="8"/>
      <c r="AG12463" s="8"/>
      <c r="AH12463" s="9"/>
      <c r="AI12463" s="8"/>
      <c r="AJ12463" s="8"/>
      <c r="AK12463" s="9"/>
    </row>
    <row r="12464" spans="32:37" x14ac:dyDescent="0.3">
      <c r="AF12464" s="8"/>
      <c r="AG12464" s="8"/>
      <c r="AH12464" s="9"/>
      <c r="AI12464" s="8"/>
      <c r="AJ12464" s="8"/>
      <c r="AK12464" s="9"/>
    </row>
    <row r="12465" spans="32:37" x14ac:dyDescent="0.3">
      <c r="AF12465" s="8"/>
      <c r="AG12465" s="8"/>
      <c r="AH12465" s="9"/>
      <c r="AI12465" s="8"/>
      <c r="AJ12465" s="8"/>
      <c r="AK12465" s="9"/>
    </row>
    <row r="12466" spans="32:37" x14ac:dyDescent="0.3">
      <c r="AF12466" s="8"/>
      <c r="AG12466" s="8"/>
      <c r="AH12466" s="9"/>
      <c r="AI12466" s="8"/>
      <c r="AJ12466" s="8"/>
      <c r="AK12466" s="9"/>
    </row>
    <row r="12467" spans="32:37" x14ac:dyDescent="0.3">
      <c r="AF12467" s="8"/>
      <c r="AG12467" s="8"/>
      <c r="AH12467" s="9"/>
      <c r="AI12467" s="8"/>
      <c r="AJ12467" s="8"/>
      <c r="AK12467" s="9"/>
    </row>
    <row r="12468" spans="32:37" x14ac:dyDescent="0.3">
      <c r="AF12468" s="8"/>
      <c r="AG12468" s="8"/>
      <c r="AH12468" s="9"/>
      <c r="AI12468" s="8"/>
      <c r="AJ12468" s="8"/>
      <c r="AK12468" s="9"/>
    </row>
    <row r="12469" spans="32:37" x14ac:dyDescent="0.3">
      <c r="AF12469" s="8"/>
      <c r="AG12469" s="8"/>
      <c r="AH12469" s="9"/>
      <c r="AI12469" s="8"/>
      <c r="AJ12469" s="8"/>
      <c r="AK12469" s="9"/>
    </row>
    <row r="12470" spans="32:37" x14ac:dyDescent="0.3">
      <c r="AF12470" s="8"/>
      <c r="AG12470" s="8"/>
      <c r="AH12470" s="9"/>
      <c r="AI12470" s="8"/>
      <c r="AJ12470" s="8"/>
      <c r="AK12470" s="9"/>
    </row>
    <row r="12471" spans="32:37" x14ac:dyDescent="0.3">
      <c r="AF12471" s="8"/>
      <c r="AG12471" s="8"/>
      <c r="AH12471" s="9"/>
      <c r="AI12471" s="8"/>
      <c r="AJ12471" s="8"/>
      <c r="AK12471" s="9"/>
    </row>
    <row r="12472" spans="32:37" x14ac:dyDescent="0.3">
      <c r="AF12472" s="8"/>
      <c r="AG12472" s="8"/>
      <c r="AH12472" s="9"/>
      <c r="AI12472" s="8"/>
      <c r="AJ12472" s="8"/>
      <c r="AK12472" s="9"/>
    </row>
    <row r="12473" spans="32:37" x14ac:dyDescent="0.3">
      <c r="AF12473" s="8"/>
      <c r="AG12473" s="8"/>
      <c r="AH12473" s="9"/>
      <c r="AI12473" s="8"/>
      <c r="AJ12473" s="8"/>
      <c r="AK12473" s="9"/>
    </row>
    <row r="12474" spans="32:37" x14ac:dyDescent="0.3">
      <c r="AF12474" s="8"/>
      <c r="AG12474" s="8"/>
      <c r="AH12474" s="9"/>
      <c r="AI12474" s="8"/>
      <c r="AJ12474" s="8"/>
      <c r="AK12474" s="9"/>
    </row>
    <row r="12475" spans="32:37" x14ac:dyDescent="0.3">
      <c r="AF12475" s="8"/>
      <c r="AG12475" s="8"/>
      <c r="AH12475" s="9"/>
      <c r="AI12475" s="8"/>
      <c r="AJ12475" s="8"/>
      <c r="AK12475" s="9"/>
    </row>
    <row r="12476" spans="32:37" x14ac:dyDescent="0.3">
      <c r="AF12476" s="8"/>
      <c r="AG12476" s="8"/>
      <c r="AH12476" s="9"/>
      <c r="AI12476" s="8"/>
      <c r="AJ12476" s="8"/>
      <c r="AK12476" s="9"/>
    </row>
    <row r="12477" spans="32:37" x14ac:dyDescent="0.3">
      <c r="AF12477" s="8"/>
      <c r="AG12477" s="8"/>
      <c r="AH12477" s="9"/>
      <c r="AI12477" s="8"/>
      <c r="AJ12477" s="8"/>
      <c r="AK12477" s="9"/>
    </row>
    <row r="12478" spans="32:37" x14ac:dyDescent="0.3">
      <c r="AF12478" s="8"/>
      <c r="AG12478" s="8"/>
      <c r="AH12478" s="9"/>
      <c r="AI12478" s="8"/>
      <c r="AJ12478" s="8"/>
      <c r="AK12478" s="9"/>
    </row>
    <row r="12479" spans="32:37" x14ac:dyDescent="0.3">
      <c r="AF12479" s="8"/>
      <c r="AG12479" s="8"/>
      <c r="AH12479" s="9"/>
      <c r="AI12479" s="8"/>
      <c r="AJ12479" s="8"/>
      <c r="AK12479" s="9"/>
    </row>
    <row r="12480" spans="32:37" x14ac:dyDescent="0.3">
      <c r="AF12480" s="8"/>
      <c r="AG12480" s="8"/>
      <c r="AH12480" s="9"/>
      <c r="AI12480" s="8"/>
      <c r="AJ12480" s="8"/>
      <c r="AK12480" s="9"/>
    </row>
    <row r="12481" spans="32:37" x14ac:dyDescent="0.3">
      <c r="AF12481" s="8"/>
      <c r="AG12481" s="8"/>
      <c r="AH12481" s="9"/>
      <c r="AI12481" s="8"/>
      <c r="AJ12481" s="8"/>
      <c r="AK12481" s="9"/>
    </row>
    <row r="12482" spans="32:37" x14ac:dyDescent="0.3">
      <c r="AF12482" s="8"/>
      <c r="AG12482" s="8"/>
      <c r="AH12482" s="9"/>
      <c r="AI12482" s="8"/>
      <c r="AJ12482" s="8"/>
      <c r="AK12482" s="9"/>
    </row>
    <row r="12483" spans="32:37" x14ac:dyDescent="0.3">
      <c r="AF12483" s="8"/>
      <c r="AG12483" s="8"/>
      <c r="AH12483" s="9"/>
      <c r="AI12483" s="8"/>
      <c r="AJ12483" s="8"/>
      <c r="AK12483" s="9"/>
    </row>
    <row r="12484" spans="32:37" x14ac:dyDescent="0.3">
      <c r="AF12484" s="8"/>
      <c r="AG12484" s="8"/>
      <c r="AH12484" s="9"/>
      <c r="AI12484" s="8"/>
      <c r="AJ12484" s="8"/>
      <c r="AK12484" s="9"/>
    </row>
    <row r="12485" spans="32:37" x14ac:dyDescent="0.3">
      <c r="AF12485" s="8"/>
      <c r="AG12485" s="8"/>
      <c r="AH12485" s="9"/>
      <c r="AI12485" s="8"/>
      <c r="AJ12485" s="8"/>
      <c r="AK12485" s="9"/>
    </row>
    <row r="12486" spans="32:37" x14ac:dyDescent="0.3">
      <c r="AF12486" s="8"/>
      <c r="AG12486" s="8"/>
      <c r="AH12486" s="9"/>
      <c r="AI12486" s="8"/>
      <c r="AJ12486" s="8"/>
      <c r="AK12486" s="9"/>
    </row>
    <row r="12487" spans="32:37" x14ac:dyDescent="0.3">
      <c r="AF12487" s="8"/>
      <c r="AG12487" s="8"/>
      <c r="AH12487" s="9"/>
      <c r="AI12487" s="8"/>
      <c r="AJ12487" s="8"/>
      <c r="AK12487" s="9"/>
    </row>
    <row r="12488" spans="32:37" x14ac:dyDescent="0.3">
      <c r="AF12488" s="8"/>
      <c r="AG12488" s="8"/>
      <c r="AH12488" s="9"/>
      <c r="AI12488" s="8"/>
      <c r="AJ12488" s="8"/>
      <c r="AK12488" s="9"/>
    </row>
    <row r="12489" spans="32:37" x14ac:dyDescent="0.3">
      <c r="AF12489" s="8"/>
      <c r="AG12489" s="8"/>
      <c r="AH12489" s="9"/>
      <c r="AI12489" s="8"/>
      <c r="AJ12489" s="8"/>
      <c r="AK12489" s="9"/>
    </row>
    <row r="12490" spans="32:37" x14ac:dyDescent="0.3">
      <c r="AF12490" s="8"/>
      <c r="AG12490" s="8"/>
      <c r="AH12490" s="9"/>
      <c r="AI12490" s="8"/>
      <c r="AJ12490" s="8"/>
      <c r="AK12490" s="9"/>
    </row>
    <row r="12491" spans="32:37" x14ac:dyDescent="0.3">
      <c r="AF12491" s="8"/>
      <c r="AG12491" s="8"/>
      <c r="AH12491" s="9"/>
      <c r="AI12491" s="8"/>
      <c r="AJ12491" s="8"/>
      <c r="AK12491" s="9"/>
    </row>
    <row r="12492" spans="32:37" x14ac:dyDescent="0.3">
      <c r="AF12492" s="8"/>
      <c r="AG12492" s="8"/>
      <c r="AH12492" s="9"/>
      <c r="AI12492" s="8"/>
      <c r="AJ12492" s="8"/>
      <c r="AK12492" s="9"/>
    </row>
    <row r="12493" spans="32:37" x14ac:dyDescent="0.3">
      <c r="AF12493" s="8"/>
      <c r="AG12493" s="8"/>
      <c r="AH12493" s="9"/>
      <c r="AI12493" s="8"/>
      <c r="AJ12493" s="8"/>
      <c r="AK12493" s="9"/>
    </row>
    <row r="12494" spans="32:37" x14ac:dyDescent="0.3">
      <c r="AF12494" s="8"/>
      <c r="AG12494" s="8"/>
      <c r="AH12494" s="9"/>
      <c r="AI12494" s="8"/>
      <c r="AJ12494" s="8"/>
      <c r="AK12494" s="9"/>
    </row>
    <row r="12495" spans="32:37" x14ac:dyDescent="0.3">
      <c r="AF12495" s="8"/>
      <c r="AG12495" s="8"/>
      <c r="AH12495" s="9"/>
      <c r="AI12495" s="8"/>
      <c r="AJ12495" s="8"/>
      <c r="AK12495" s="9"/>
    </row>
    <row r="12496" spans="32:37" x14ac:dyDescent="0.3">
      <c r="AF12496" s="8"/>
      <c r="AG12496" s="8"/>
      <c r="AH12496" s="9"/>
      <c r="AI12496" s="8"/>
      <c r="AJ12496" s="8"/>
      <c r="AK12496" s="9"/>
    </row>
    <row r="12497" spans="32:37" x14ac:dyDescent="0.3">
      <c r="AF12497" s="8"/>
      <c r="AG12497" s="8"/>
      <c r="AH12497" s="9"/>
      <c r="AI12497" s="8"/>
      <c r="AJ12497" s="8"/>
      <c r="AK12497" s="9"/>
    </row>
    <row r="12498" spans="32:37" x14ac:dyDescent="0.3">
      <c r="AF12498" s="8"/>
      <c r="AG12498" s="8"/>
      <c r="AH12498" s="9"/>
      <c r="AI12498" s="8"/>
      <c r="AJ12498" s="8"/>
      <c r="AK12498" s="9"/>
    </row>
    <row r="12499" spans="32:37" x14ac:dyDescent="0.3">
      <c r="AF12499" s="8"/>
      <c r="AG12499" s="8"/>
      <c r="AH12499" s="9"/>
      <c r="AI12499" s="8"/>
      <c r="AJ12499" s="8"/>
      <c r="AK12499" s="9"/>
    </row>
    <row r="12500" spans="32:37" x14ac:dyDescent="0.3">
      <c r="AF12500" s="8"/>
      <c r="AG12500" s="8"/>
      <c r="AH12500" s="9"/>
      <c r="AI12500" s="8"/>
      <c r="AJ12500" s="8"/>
      <c r="AK12500" s="9"/>
    </row>
    <row r="12501" spans="32:37" x14ac:dyDescent="0.3">
      <c r="AF12501" s="8"/>
      <c r="AG12501" s="8"/>
      <c r="AH12501" s="9"/>
      <c r="AI12501" s="8"/>
      <c r="AJ12501" s="8"/>
      <c r="AK12501" s="9"/>
    </row>
    <row r="12502" spans="32:37" x14ac:dyDescent="0.3">
      <c r="AF12502" s="8"/>
      <c r="AG12502" s="8"/>
      <c r="AH12502" s="9"/>
      <c r="AI12502" s="8"/>
      <c r="AJ12502" s="8"/>
      <c r="AK12502" s="9"/>
    </row>
    <row r="12503" spans="32:37" x14ac:dyDescent="0.3">
      <c r="AF12503" s="8"/>
      <c r="AG12503" s="8"/>
      <c r="AH12503" s="9"/>
      <c r="AI12503" s="8"/>
      <c r="AJ12503" s="8"/>
      <c r="AK12503" s="9"/>
    </row>
    <row r="12504" spans="32:37" x14ac:dyDescent="0.3">
      <c r="AF12504" s="8"/>
      <c r="AG12504" s="8"/>
      <c r="AH12504" s="9"/>
      <c r="AI12504" s="8"/>
      <c r="AJ12504" s="8"/>
      <c r="AK12504" s="9"/>
    </row>
    <row r="12505" spans="32:37" x14ac:dyDescent="0.3">
      <c r="AF12505" s="8"/>
      <c r="AG12505" s="8"/>
      <c r="AH12505" s="9"/>
      <c r="AI12505" s="8"/>
      <c r="AJ12505" s="8"/>
      <c r="AK12505" s="9"/>
    </row>
    <row r="12506" spans="32:37" x14ac:dyDescent="0.3">
      <c r="AF12506" s="8"/>
      <c r="AG12506" s="8"/>
      <c r="AH12506" s="9"/>
      <c r="AI12506" s="8"/>
      <c r="AJ12506" s="8"/>
      <c r="AK12506" s="9"/>
    </row>
    <row r="12507" spans="32:37" x14ac:dyDescent="0.3">
      <c r="AF12507" s="8"/>
      <c r="AG12507" s="8"/>
      <c r="AH12507" s="9"/>
      <c r="AI12507" s="8"/>
      <c r="AJ12507" s="8"/>
      <c r="AK12507" s="9"/>
    </row>
    <row r="12508" spans="32:37" x14ac:dyDescent="0.3">
      <c r="AF12508" s="8"/>
      <c r="AG12508" s="8"/>
      <c r="AH12508" s="9"/>
      <c r="AI12508" s="8"/>
      <c r="AJ12508" s="8"/>
      <c r="AK12508" s="9"/>
    </row>
    <row r="12509" spans="32:37" x14ac:dyDescent="0.3">
      <c r="AF12509" s="8"/>
      <c r="AG12509" s="8"/>
      <c r="AH12509" s="9"/>
      <c r="AI12509" s="8"/>
      <c r="AJ12509" s="8"/>
      <c r="AK12509" s="9"/>
    </row>
    <row r="12510" spans="32:37" x14ac:dyDescent="0.3">
      <c r="AF12510" s="8"/>
      <c r="AG12510" s="8"/>
      <c r="AH12510" s="9"/>
      <c r="AI12510" s="8"/>
      <c r="AJ12510" s="8"/>
      <c r="AK12510" s="9"/>
    </row>
    <row r="12511" spans="32:37" x14ac:dyDescent="0.3">
      <c r="AF12511" s="8"/>
      <c r="AG12511" s="8"/>
      <c r="AH12511" s="9"/>
      <c r="AI12511" s="8"/>
      <c r="AJ12511" s="8"/>
      <c r="AK12511" s="9"/>
    </row>
    <row r="12512" spans="32:37" x14ac:dyDescent="0.3">
      <c r="AF12512" s="8"/>
      <c r="AG12512" s="8"/>
      <c r="AH12512" s="9"/>
      <c r="AI12512" s="8"/>
      <c r="AJ12512" s="8"/>
      <c r="AK12512" s="9"/>
    </row>
    <row r="12513" spans="32:37" x14ac:dyDescent="0.3">
      <c r="AF12513" s="8"/>
      <c r="AG12513" s="8"/>
      <c r="AH12513" s="9"/>
      <c r="AI12513" s="8"/>
      <c r="AJ12513" s="8"/>
      <c r="AK12513" s="9"/>
    </row>
    <row r="12514" spans="32:37" x14ac:dyDescent="0.3">
      <c r="AF12514" s="8"/>
      <c r="AG12514" s="8"/>
      <c r="AH12514" s="9"/>
      <c r="AI12514" s="8"/>
      <c r="AJ12514" s="8"/>
      <c r="AK12514" s="9"/>
    </row>
    <row r="12515" spans="32:37" x14ac:dyDescent="0.3">
      <c r="AF12515" s="8"/>
      <c r="AG12515" s="8"/>
      <c r="AH12515" s="9"/>
      <c r="AI12515" s="8"/>
      <c r="AJ12515" s="8"/>
      <c r="AK12515" s="9"/>
    </row>
    <row r="12516" spans="32:37" x14ac:dyDescent="0.3">
      <c r="AF12516" s="8"/>
      <c r="AG12516" s="8"/>
      <c r="AH12516" s="9"/>
      <c r="AI12516" s="8"/>
      <c r="AJ12516" s="8"/>
      <c r="AK12516" s="9"/>
    </row>
    <row r="12517" spans="32:37" x14ac:dyDescent="0.3">
      <c r="AF12517" s="8"/>
      <c r="AG12517" s="8"/>
      <c r="AH12517" s="9"/>
      <c r="AI12517" s="8"/>
      <c r="AJ12517" s="8"/>
      <c r="AK12517" s="9"/>
    </row>
    <row r="12518" spans="32:37" x14ac:dyDescent="0.3">
      <c r="AF12518" s="8"/>
      <c r="AG12518" s="8"/>
      <c r="AH12518" s="9"/>
      <c r="AI12518" s="8"/>
      <c r="AJ12518" s="8"/>
      <c r="AK12518" s="9"/>
    </row>
    <row r="12519" spans="32:37" x14ac:dyDescent="0.3">
      <c r="AF12519" s="8"/>
      <c r="AG12519" s="8"/>
      <c r="AH12519" s="9"/>
      <c r="AI12519" s="8"/>
      <c r="AJ12519" s="8"/>
      <c r="AK12519" s="9"/>
    </row>
    <row r="12520" spans="32:37" x14ac:dyDescent="0.3">
      <c r="AF12520" s="8"/>
      <c r="AG12520" s="8"/>
      <c r="AH12520" s="9"/>
      <c r="AI12520" s="8"/>
      <c r="AJ12520" s="8"/>
      <c r="AK12520" s="9"/>
    </row>
    <row r="12521" spans="32:37" x14ac:dyDescent="0.3">
      <c r="AF12521" s="8"/>
      <c r="AG12521" s="8"/>
      <c r="AH12521" s="9"/>
      <c r="AI12521" s="8"/>
      <c r="AJ12521" s="8"/>
      <c r="AK12521" s="9"/>
    </row>
    <row r="12522" spans="32:37" x14ac:dyDescent="0.3">
      <c r="AF12522" s="8"/>
      <c r="AG12522" s="8"/>
      <c r="AH12522" s="9"/>
      <c r="AI12522" s="8"/>
      <c r="AJ12522" s="8"/>
      <c r="AK12522" s="9"/>
    </row>
    <row r="12523" spans="32:37" x14ac:dyDescent="0.3">
      <c r="AF12523" s="8"/>
      <c r="AG12523" s="8"/>
      <c r="AH12523" s="9"/>
      <c r="AI12523" s="8"/>
      <c r="AJ12523" s="8"/>
      <c r="AK12523" s="9"/>
    </row>
    <row r="12524" spans="32:37" x14ac:dyDescent="0.3">
      <c r="AF12524" s="8"/>
      <c r="AG12524" s="8"/>
      <c r="AH12524" s="9"/>
      <c r="AI12524" s="8"/>
      <c r="AJ12524" s="8"/>
      <c r="AK12524" s="9"/>
    </row>
    <row r="12525" spans="32:37" x14ac:dyDescent="0.3">
      <c r="AF12525" s="8"/>
      <c r="AG12525" s="8"/>
      <c r="AH12525" s="9"/>
      <c r="AI12525" s="8"/>
      <c r="AJ12525" s="8"/>
      <c r="AK12525" s="9"/>
    </row>
    <row r="12526" spans="32:37" x14ac:dyDescent="0.3">
      <c r="AF12526" s="8"/>
      <c r="AG12526" s="8"/>
      <c r="AH12526" s="9"/>
      <c r="AI12526" s="8"/>
      <c r="AJ12526" s="8"/>
      <c r="AK12526" s="9"/>
    </row>
    <row r="12527" spans="32:37" x14ac:dyDescent="0.3">
      <c r="AF12527" s="8"/>
      <c r="AG12527" s="8"/>
      <c r="AH12527" s="9"/>
      <c r="AI12527" s="8"/>
      <c r="AJ12527" s="8"/>
      <c r="AK12527" s="9"/>
    </row>
    <row r="12528" spans="32:37" x14ac:dyDescent="0.3">
      <c r="AF12528" s="8"/>
      <c r="AG12528" s="8"/>
      <c r="AH12528" s="9"/>
      <c r="AI12528" s="8"/>
      <c r="AJ12528" s="8"/>
      <c r="AK12528" s="9"/>
    </row>
    <row r="12529" spans="32:37" x14ac:dyDescent="0.3">
      <c r="AF12529" s="8"/>
      <c r="AG12529" s="8"/>
      <c r="AH12529" s="9"/>
      <c r="AI12529" s="8"/>
      <c r="AJ12529" s="8"/>
      <c r="AK12529" s="9"/>
    </row>
    <row r="12530" spans="32:37" x14ac:dyDescent="0.3">
      <c r="AF12530" s="8"/>
      <c r="AG12530" s="8"/>
      <c r="AH12530" s="9"/>
      <c r="AI12530" s="8"/>
      <c r="AJ12530" s="8"/>
      <c r="AK12530" s="9"/>
    </row>
    <row r="12531" spans="32:37" x14ac:dyDescent="0.3">
      <c r="AF12531" s="8"/>
      <c r="AG12531" s="8"/>
      <c r="AH12531" s="9"/>
      <c r="AI12531" s="8"/>
      <c r="AJ12531" s="8"/>
      <c r="AK12531" s="9"/>
    </row>
    <row r="12532" spans="32:37" x14ac:dyDescent="0.3">
      <c r="AF12532" s="8"/>
      <c r="AG12532" s="8"/>
      <c r="AH12532" s="9"/>
      <c r="AI12532" s="8"/>
      <c r="AJ12532" s="8"/>
      <c r="AK12532" s="9"/>
    </row>
    <row r="12533" spans="32:37" x14ac:dyDescent="0.3">
      <c r="AF12533" s="8"/>
      <c r="AG12533" s="8"/>
      <c r="AH12533" s="9"/>
      <c r="AI12533" s="8"/>
      <c r="AJ12533" s="8"/>
      <c r="AK12533" s="9"/>
    </row>
    <row r="12534" spans="32:37" x14ac:dyDescent="0.3">
      <c r="AF12534" s="8"/>
      <c r="AG12534" s="8"/>
      <c r="AH12534" s="9"/>
      <c r="AI12534" s="8"/>
      <c r="AJ12534" s="8"/>
      <c r="AK12534" s="9"/>
    </row>
    <row r="12535" spans="32:37" x14ac:dyDescent="0.3">
      <c r="AF12535" s="8"/>
      <c r="AG12535" s="8"/>
      <c r="AH12535" s="9"/>
      <c r="AI12535" s="8"/>
      <c r="AJ12535" s="8"/>
      <c r="AK12535" s="9"/>
    </row>
    <row r="12536" spans="32:37" x14ac:dyDescent="0.3">
      <c r="AF12536" s="8"/>
      <c r="AG12536" s="8"/>
      <c r="AH12536" s="9"/>
      <c r="AI12536" s="8"/>
      <c r="AJ12536" s="8"/>
      <c r="AK12536" s="9"/>
    </row>
    <row r="12537" spans="32:37" x14ac:dyDescent="0.3">
      <c r="AF12537" s="8"/>
      <c r="AG12537" s="8"/>
      <c r="AH12537" s="9"/>
      <c r="AI12537" s="8"/>
      <c r="AJ12537" s="8"/>
      <c r="AK12537" s="9"/>
    </row>
    <row r="12538" spans="32:37" x14ac:dyDescent="0.3">
      <c r="AF12538" s="8"/>
      <c r="AG12538" s="8"/>
      <c r="AH12538" s="9"/>
      <c r="AI12538" s="8"/>
      <c r="AJ12538" s="8"/>
      <c r="AK12538" s="9"/>
    </row>
    <row r="12539" spans="32:37" x14ac:dyDescent="0.3">
      <c r="AF12539" s="8"/>
      <c r="AG12539" s="8"/>
      <c r="AH12539" s="9"/>
      <c r="AI12539" s="8"/>
      <c r="AJ12539" s="8"/>
      <c r="AK12539" s="9"/>
    </row>
    <row r="12540" spans="32:37" x14ac:dyDescent="0.3">
      <c r="AF12540" s="8"/>
      <c r="AG12540" s="8"/>
      <c r="AH12540" s="9"/>
      <c r="AI12540" s="8"/>
      <c r="AJ12540" s="8"/>
      <c r="AK12540" s="9"/>
    </row>
    <row r="12541" spans="32:37" x14ac:dyDescent="0.3">
      <c r="AF12541" s="8"/>
      <c r="AG12541" s="8"/>
      <c r="AH12541" s="9"/>
      <c r="AI12541" s="8"/>
      <c r="AJ12541" s="8"/>
      <c r="AK12541" s="9"/>
    </row>
    <row r="12542" spans="32:37" x14ac:dyDescent="0.3">
      <c r="AF12542" s="8"/>
      <c r="AG12542" s="8"/>
      <c r="AH12542" s="9"/>
      <c r="AI12542" s="8"/>
      <c r="AJ12542" s="8"/>
      <c r="AK12542" s="9"/>
    </row>
    <row r="12543" spans="32:37" x14ac:dyDescent="0.3">
      <c r="AF12543" s="8"/>
      <c r="AG12543" s="8"/>
      <c r="AH12543" s="9"/>
      <c r="AI12543" s="8"/>
      <c r="AJ12543" s="8"/>
      <c r="AK12543" s="9"/>
    </row>
    <row r="12544" spans="32:37" x14ac:dyDescent="0.3">
      <c r="AF12544" s="8"/>
      <c r="AG12544" s="8"/>
      <c r="AH12544" s="9"/>
      <c r="AI12544" s="8"/>
      <c r="AJ12544" s="8"/>
      <c r="AK12544" s="9"/>
    </row>
    <row r="12545" spans="32:37" x14ac:dyDescent="0.3">
      <c r="AF12545" s="8"/>
      <c r="AG12545" s="8"/>
      <c r="AH12545" s="9"/>
      <c r="AI12545" s="8"/>
      <c r="AJ12545" s="8"/>
      <c r="AK12545" s="9"/>
    </row>
    <row r="12546" spans="32:37" x14ac:dyDescent="0.3">
      <c r="AF12546" s="8"/>
      <c r="AG12546" s="8"/>
      <c r="AH12546" s="9"/>
      <c r="AI12546" s="8"/>
      <c r="AJ12546" s="8"/>
      <c r="AK12546" s="9"/>
    </row>
    <row r="12547" spans="32:37" x14ac:dyDescent="0.3">
      <c r="AF12547" s="8"/>
      <c r="AG12547" s="8"/>
      <c r="AH12547" s="9"/>
      <c r="AI12547" s="8"/>
      <c r="AJ12547" s="8"/>
      <c r="AK12547" s="9"/>
    </row>
    <row r="12548" spans="32:37" x14ac:dyDescent="0.3">
      <c r="AF12548" s="8"/>
      <c r="AG12548" s="8"/>
      <c r="AH12548" s="9"/>
      <c r="AI12548" s="8"/>
      <c r="AJ12548" s="8"/>
      <c r="AK12548" s="9"/>
    </row>
    <row r="12549" spans="32:37" x14ac:dyDescent="0.3">
      <c r="AF12549" s="8"/>
      <c r="AG12549" s="8"/>
      <c r="AH12549" s="9"/>
      <c r="AI12549" s="8"/>
      <c r="AJ12549" s="8"/>
      <c r="AK12549" s="9"/>
    </row>
    <row r="12550" spans="32:37" x14ac:dyDescent="0.3">
      <c r="AF12550" s="8"/>
      <c r="AG12550" s="8"/>
      <c r="AH12550" s="9"/>
      <c r="AI12550" s="8"/>
      <c r="AJ12550" s="8"/>
      <c r="AK12550" s="9"/>
    </row>
    <row r="12551" spans="32:37" x14ac:dyDescent="0.3">
      <c r="AF12551" s="8"/>
      <c r="AG12551" s="8"/>
      <c r="AH12551" s="9"/>
      <c r="AI12551" s="8"/>
      <c r="AJ12551" s="8"/>
      <c r="AK12551" s="9"/>
    </row>
    <row r="12552" spans="32:37" x14ac:dyDescent="0.3">
      <c r="AF12552" s="8"/>
      <c r="AG12552" s="8"/>
      <c r="AH12552" s="9"/>
      <c r="AI12552" s="8"/>
      <c r="AJ12552" s="8"/>
      <c r="AK12552" s="9"/>
    </row>
    <row r="12553" spans="32:37" x14ac:dyDescent="0.3">
      <c r="AF12553" s="8"/>
      <c r="AG12553" s="8"/>
      <c r="AH12553" s="9"/>
      <c r="AI12553" s="8"/>
      <c r="AJ12553" s="8"/>
      <c r="AK12553" s="9"/>
    </row>
    <row r="12554" spans="32:37" x14ac:dyDescent="0.3">
      <c r="AF12554" s="8"/>
      <c r="AG12554" s="8"/>
      <c r="AH12554" s="9"/>
      <c r="AI12554" s="8"/>
      <c r="AJ12554" s="8"/>
      <c r="AK12554" s="9"/>
    </row>
    <row r="12555" spans="32:37" x14ac:dyDescent="0.3">
      <c r="AF12555" s="8"/>
      <c r="AG12555" s="8"/>
      <c r="AH12555" s="9"/>
      <c r="AI12555" s="8"/>
      <c r="AJ12555" s="8"/>
      <c r="AK12555" s="9"/>
    </row>
    <row r="12556" spans="32:37" x14ac:dyDescent="0.3">
      <c r="AF12556" s="8"/>
      <c r="AG12556" s="8"/>
      <c r="AH12556" s="9"/>
      <c r="AI12556" s="8"/>
      <c r="AJ12556" s="8"/>
      <c r="AK12556" s="9"/>
    </row>
    <row r="12557" spans="32:37" x14ac:dyDescent="0.3">
      <c r="AF12557" s="8"/>
      <c r="AG12557" s="8"/>
      <c r="AH12557" s="9"/>
      <c r="AI12557" s="8"/>
      <c r="AJ12557" s="8"/>
      <c r="AK12557" s="9"/>
    </row>
    <row r="12558" spans="32:37" x14ac:dyDescent="0.3">
      <c r="AF12558" s="8"/>
      <c r="AG12558" s="8"/>
      <c r="AH12558" s="9"/>
      <c r="AI12558" s="8"/>
      <c r="AJ12558" s="8"/>
      <c r="AK12558" s="9"/>
    </row>
    <row r="12559" spans="32:37" x14ac:dyDescent="0.3">
      <c r="AF12559" s="8"/>
      <c r="AG12559" s="8"/>
      <c r="AH12559" s="9"/>
      <c r="AI12559" s="8"/>
      <c r="AJ12559" s="8"/>
      <c r="AK12559" s="9"/>
    </row>
    <row r="12560" spans="32:37" x14ac:dyDescent="0.3">
      <c r="AF12560" s="8"/>
      <c r="AG12560" s="8"/>
      <c r="AH12560" s="9"/>
      <c r="AI12560" s="8"/>
      <c r="AJ12560" s="8"/>
      <c r="AK12560" s="9"/>
    </row>
    <row r="12561" spans="32:37" x14ac:dyDescent="0.3">
      <c r="AF12561" s="8"/>
      <c r="AG12561" s="8"/>
      <c r="AH12561" s="9"/>
      <c r="AI12561" s="8"/>
      <c r="AJ12561" s="8"/>
      <c r="AK12561" s="9"/>
    </row>
    <row r="12562" spans="32:37" x14ac:dyDescent="0.3">
      <c r="AF12562" s="8"/>
      <c r="AG12562" s="8"/>
      <c r="AH12562" s="9"/>
      <c r="AI12562" s="8"/>
      <c r="AJ12562" s="8"/>
      <c r="AK12562" s="9"/>
    </row>
    <row r="12563" spans="32:37" x14ac:dyDescent="0.3">
      <c r="AF12563" s="8"/>
      <c r="AG12563" s="8"/>
      <c r="AH12563" s="9"/>
      <c r="AI12563" s="8"/>
      <c r="AJ12563" s="8"/>
      <c r="AK12563" s="9"/>
    </row>
    <row r="12564" spans="32:37" x14ac:dyDescent="0.3">
      <c r="AF12564" s="8"/>
      <c r="AG12564" s="8"/>
      <c r="AH12564" s="9"/>
      <c r="AI12564" s="8"/>
      <c r="AJ12564" s="8"/>
      <c r="AK12564" s="9"/>
    </row>
    <row r="12565" spans="32:37" x14ac:dyDescent="0.3">
      <c r="AF12565" s="8"/>
      <c r="AG12565" s="8"/>
      <c r="AH12565" s="9"/>
      <c r="AI12565" s="8"/>
      <c r="AJ12565" s="8"/>
      <c r="AK12565" s="9"/>
    </row>
    <row r="12566" spans="32:37" x14ac:dyDescent="0.3">
      <c r="AF12566" s="8"/>
      <c r="AG12566" s="8"/>
      <c r="AH12566" s="9"/>
      <c r="AI12566" s="8"/>
      <c r="AJ12566" s="8"/>
      <c r="AK12566" s="9"/>
    </row>
    <row r="12567" spans="32:37" x14ac:dyDescent="0.3">
      <c r="AF12567" s="8"/>
      <c r="AG12567" s="8"/>
      <c r="AH12567" s="9"/>
      <c r="AI12567" s="8"/>
      <c r="AJ12567" s="8"/>
      <c r="AK12567" s="9"/>
    </row>
    <row r="12568" spans="32:37" x14ac:dyDescent="0.3">
      <c r="AF12568" s="8"/>
      <c r="AG12568" s="8"/>
      <c r="AH12568" s="9"/>
      <c r="AI12568" s="8"/>
      <c r="AJ12568" s="8"/>
      <c r="AK12568" s="9"/>
    </row>
    <row r="12569" spans="32:37" x14ac:dyDescent="0.3">
      <c r="AF12569" s="8"/>
      <c r="AG12569" s="8"/>
      <c r="AH12569" s="9"/>
      <c r="AI12569" s="8"/>
      <c r="AJ12569" s="8"/>
      <c r="AK12569" s="9"/>
    </row>
    <row r="12570" spans="32:37" x14ac:dyDescent="0.3">
      <c r="AF12570" s="8"/>
      <c r="AG12570" s="8"/>
      <c r="AH12570" s="9"/>
      <c r="AI12570" s="8"/>
      <c r="AJ12570" s="8"/>
      <c r="AK12570" s="9"/>
    </row>
    <row r="12571" spans="32:37" x14ac:dyDescent="0.3">
      <c r="AF12571" s="8"/>
      <c r="AG12571" s="8"/>
      <c r="AH12571" s="9"/>
      <c r="AI12571" s="8"/>
      <c r="AJ12571" s="8"/>
      <c r="AK12571" s="9"/>
    </row>
    <row r="12572" spans="32:37" x14ac:dyDescent="0.3">
      <c r="AF12572" s="8"/>
      <c r="AG12572" s="8"/>
      <c r="AH12572" s="9"/>
      <c r="AI12572" s="8"/>
      <c r="AJ12572" s="8"/>
      <c r="AK12572" s="9"/>
    </row>
    <row r="12573" spans="32:37" x14ac:dyDescent="0.3">
      <c r="AF12573" s="8"/>
      <c r="AG12573" s="8"/>
      <c r="AH12573" s="9"/>
      <c r="AI12573" s="8"/>
      <c r="AJ12573" s="8"/>
      <c r="AK12573" s="9"/>
    </row>
    <row r="12574" spans="32:37" x14ac:dyDescent="0.3">
      <c r="AF12574" s="8"/>
      <c r="AG12574" s="8"/>
      <c r="AH12574" s="9"/>
      <c r="AI12574" s="8"/>
      <c r="AJ12574" s="8"/>
      <c r="AK12574" s="9"/>
    </row>
    <row r="12575" spans="32:37" x14ac:dyDescent="0.3">
      <c r="AF12575" s="8"/>
      <c r="AG12575" s="8"/>
      <c r="AH12575" s="9"/>
      <c r="AI12575" s="8"/>
      <c r="AJ12575" s="8"/>
      <c r="AK12575" s="9"/>
    </row>
    <row r="12576" spans="32:37" x14ac:dyDescent="0.3">
      <c r="AF12576" s="8"/>
      <c r="AG12576" s="8"/>
      <c r="AH12576" s="9"/>
      <c r="AI12576" s="8"/>
      <c r="AJ12576" s="8"/>
      <c r="AK12576" s="9"/>
    </row>
    <row r="12577" spans="32:37" x14ac:dyDescent="0.3">
      <c r="AF12577" s="8"/>
      <c r="AG12577" s="8"/>
      <c r="AH12577" s="9"/>
      <c r="AI12577" s="8"/>
      <c r="AJ12577" s="8"/>
      <c r="AK12577" s="9"/>
    </row>
    <row r="12578" spans="32:37" x14ac:dyDescent="0.3">
      <c r="AF12578" s="8"/>
      <c r="AG12578" s="8"/>
      <c r="AH12578" s="9"/>
      <c r="AI12578" s="8"/>
      <c r="AJ12578" s="8"/>
      <c r="AK12578" s="9"/>
    </row>
    <row r="12579" spans="32:37" x14ac:dyDescent="0.3">
      <c r="AF12579" s="8"/>
      <c r="AG12579" s="8"/>
      <c r="AH12579" s="9"/>
      <c r="AI12579" s="8"/>
      <c r="AJ12579" s="8"/>
      <c r="AK12579" s="9"/>
    </row>
    <row r="12580" spans="32:37" x14ac:dyDescent="0.3">
      <c r="AF12580" s="8"/>
      <c r="AG12580" s="8"/>
      <c r="AH12580" s="9"/>
      <c r="AI12580" s="8"/>
      <c r="AJ12580" s="8"/>
      <c r="AK12580" s="9"/>
    </row>
    <row r="12581" spans="32:37" x14ac:dyDescent="0.3">
      <c r="AF12581" s="8"/>
      <c r="AG12581" s="8"/>
      <c r="AH12581" s="9"/>
      <c r="AI12581" s="8"/>
      <c r="AJ12581" s="8"/>
      <c r="AK12581" s="9"/>
    </row>
    <row r="12582" spans="32:37" x14ac:dyDescent="0.3">
      <c r="AF12582" s="8"/>
      <c r="AG12582" s="8"/>
      <c r="AH12582" s="9"/>
      <c r="AI12582" s="8"/>
      <c r="AJ12582" s="8"/>
      <c r="AK12582" s="9"/>
    </row>
    <row r="12583" spans="32:37" x14ac:dyDescent="0.3">
      <c r="AF12583" s="8"/>
      <c r="AG12583" s="8"/>
      <c r="AH12583" s="9"/>
      <c r="AI12583" s="8"/>
      <c r="AJ12583" s="8"/>
      <c r="AK12583" s="9"/>
    </row>
    <row r="12584" spans="32:37" x14ac:dyDescent="0.3">
      <c r="AF12584" s="8"/>
      <c r="AG12584" s="8"/>
      <c r="AH12584" s="9"/>
      <c r="AI12584" s="8"/>
      <c r="AJ12584" s="8"/>
      <c r="AK12584" s="9"/>
    </row>
    <row r="12585" spans="32:37" x14ac:dyDescent="0.3">
      <c r="AF12585" s="8"/>
      <c r="AG12585" s="8"/>
      <c r="AH12585" s="9"/>
      <c r="AI12585" s="8"/>
      <c r="AJ12585" s="8"/>
      <c r="AK12585" s="9"/>
    </row>
    <row r="12586" spans="32:37" x14ac:dyDescent="0.3">
      <c r="AF12586" s="8"/>
      <c r="AG12586" s="8"/>
      <c r="AH12586" s="9"/>
      <c r="AI12586" s="8"/>
      <c r="AJ12586" s="8"/>
      <c r="AK12586" s="9"/>
    </row>
    <row r="12587" spans="32:37" x14ac:dyDescent="0.3">
      <c r="AF12587" s="8"/>
      <c r="AG12587" s="8"/>
      <c r="AH12587" s="9"/>
      <c r="AI12587" s="8"/>
      <c r="AJ12587" s="8"/>
      <c r="AK12587" s="9"/>
    </row>
    <row r="12588" spans="32:37" x14ac:dyDescent="0.3">
      <c r="AF12588" s="8"/>
      <c r="AG12588" s="8"/>
      <c r="AH12588" s="9"/>
      <c r="AI12588" s="8"/>
      <c r="AJ12588" s="8"/>
      <c r="AK12588" s="9"/>
    </row>
    <row r="12589" spans="32:37" x14ac:dyDescent="0.3">
      <c r="AF12589" s="8"/>
      <c r="AG12589" s="8"/>
      <c r="AH12589" s="9"/>
      <c r="AI12589" s="8"/>
      <c r="AJ12589" s="8"/>
      <c r="AK12589" s="9"/>
    </row>
    <row r="12590" spans="32:37" x14ac:dyDescent="0.3">
      <c r="AF12590" s="8"/>
      <c r="AG12590" s="8"/>
      <c r="AH12590" s="9"/>
      <c r="AI12590" s="8"/>
      <c r="AJ12590" s="8"/>
      <c r="AK12590" s="9"/>
    </row>
    <row r="12591" spans="32:37" x14ac:dyDescent="0.3">
      <c r="AF12591" s="8"/>
      <c r="AG12591" s="8"/>
      <c r="AH12591" s="9"/>
      <c r="AI12591" s="8"/>
      <c r="AJ12591" s="8"/>
      <c r="AK12591" s="9"/>
    </row>
    <row r="12592" spans="32:37" x14ac:dyDescent="0.3">
      <c r="AF12592" s="8"/>
      <c r="AG12592" s="8"/>
      <c r="AH12592" s="9"/>
      <c r="AI12592" s="8"/>
      <c r="AJ12592" s="8"/>
      <c r="AK12592" s="9"/>
    </row>
    <row r="12593" spans="32:37" x14ac:dyDescent="0.3">
      <c r="AF12593" s="8"/>
      <c r="AG12593" s="8"/>
      <c r="AH12593" s="9"/>
      <c r="AI12593" s="8"/>
      <c r="AJ12593" s="8"/>
      <c r="AK12593" s="9"/>
    </row>
    <row r="12594" spans="32:37" x14ac:dyDescent="0.3">
      <c r="AF12594" s="8"/>
      <c r="AG12594" s="8"/>
      <c r="AH12594" s="9"/>
      <c r="AI12594" s="8"/>
      <c r="AJ12594" s="8"/>
      <c r="AK12594" s="9"/>
    </row>
    <row r="12595" spans="32:37" x14ac:dyDescent="0.3">
      <c r="AF12595" s="8"/>
      <c r="AG12595" s="8"/>
      <c r="AH12595" s="9"/>
      <c r="AI12595" s="8"/>
      <c r="AJ12595" s="8"/>
      <c r="AK12595" s="9"/>
    </row>
    <row r="12596" spans="32:37" x14ac:dyDescent="0.3">
      <c r="AF12596" s="8"/>
      <c r="AG12596" s="8"/>
      <c r="AH12596" s="9"/>
      <c r="AI12596" s="8"/>
      <c r="AJ12596" s="8"/>
      <c r="AK12596" s="9"/>
    </row>
    <row r="12597" spans="32:37" x14ac:dyDescent="0.3">
      <c r="AF12597" s="8"/>
      <c r="AG12597" s="8"/>
      <c r="AH12597" s="9"/>
      <c r="AI12597" s="8"/>
      <c r="AJ12597" s="8"/>
      <c r="AK12597" s="9"/>
    </row>
    <row r="12598" spans="32:37" x14ac:dyDescent="0.3">
      <c r="AF12598" s="8"/>
      <c r="AG12598" s="8"/>
      <c r="AH12598" s="9"/>
      <c r="AI12598" s="8"/>
      <c r="AJ12598" s="8"/>
      <c r="AK12598" s="9"/>
    </row>
    <row r="12599" spans="32:37" x14ac:dyDescent="0.3">
      <c r="AF12599" s="8"/>
      <c r="AG12599" s="8"/>
      <c r="AH12599" s="9"/>
      <c r="AI12599" s="8"/>
      <c r="AJ12599" s="8"/>
      <c r="AK12599" s="9"/>
    </row>
    <row r="12600" spans="32:37" x14ac:dyDescent="0.3">
      <c r="AF12600" s="8"/>
      <c r="AG12600" s="8"/>
      <c r="AH12600" s="9"/>
      <c r="AI12600" s="8"/>
      <c r="AJ12600" s="8"/>
      <c r="AK12600" s="9"/>
    </row>
    <row r="12601" spans="32:37" x14ac:dyDescent="0.3">
      <c r="AF12601" s="8"/>
      <c r="AG12601" s="8"/>
      <c r="AH12601" s="9"/>
      <c r="AI12601" s="8"/>
      <c r="AJ12601" s="8"/>
      <c r="AK12601" s="9"/>
    </row>
    <row r="12602" spans="32:37" x14ac:dyDescent="0.3">
      <c r="AF12602" s="8"/>
      <c r="AG12602" s="8"/>
      <c r="AH12602" s="9"/>
      <c r="AI12602" s="8"/>
      <c r="AJ12602" s="8"/>
      <c r="AK12602" s="9"/>
    </row>
    <row r="12603" spans="32:37" x14ac:dyDescent="0.3">
      <c r="AF12603" s="8"/>
      <c r="AG12603" s="8"/>
      <c r="AH12603" s="9"/>
      <c r="AI12603" s="8"/>
      <c r="AJ12603" s="8"/>
      <c r="AK12603" s="9"/>
    </row>
    <row r="12604" spans="32:37" x14ac:dyDescent="0.3">
      <c r="AF12604" s="8"/>
      <c r="AG12604" s="8"/>
      <c r="AH12604" s="9"/>
      <c r="AI12604" s="8"/>
      <c r="AJ12604" s="8"/>
      <c r="AK12604" s="9"/>
    </row>
    <row r="12605" spans="32:37" x14ac:dyDescent="0.3">
      <c r="AF12605" s="8"/>
      <c r="AG12605" s="8"/>
      <c r="AH12605" s="9"/>
      <c r="AI12605" s="8"/>
      <c r="AJ12605" s="8"/>
      <c r="AK12605" s="9"/>
    </row>
    <row r="12606" spans="32:37" x14ac:dyDescent="0.3">
      <c r="AF12606" s="8"/>
      <c r="AG12606" s="8"/>
      <c r="AH12606" s="9"/>
      <c r="AI12606" s="8"/>
      <c r="AJ12606" s="8"/>
      <c r="AK12606" s="9"/>
    </row>
    <row r="12607" spans="32:37" x14ac:dyDescent="0.3">
      <c r="AF12607" s="8"/>
      <c r="AG12607" s="8"/>
      <c r="AH12607" s="9"/>
      <c r="AI12607" s="8"/>
      <c r="AJ12607" s="8"/>
      <c r="AK12607" s="9"/>
    </row>
    <row r="12608" spans="32:37" x14ac:dyDescent="0.3">
      <c r="AF12608" s="8"/>
      <c r="AG12608" s="8"/>
      <c r="AH12608" s="9"/>
      <c r="AI12608" s="8"/>
      <c r="AJ12608" s="8"/>
      <c r="AK12608" s="9"/>
    </row>
    <row r="12609" spans="32:37" x14ac:dyDescent="0.3">
      <c r="AF12609" s="8"/>
      <c r="AG12609" s="8"/>
      <c r="AH12609" s="9"/>
      <c r="AI12609" s="8"/>
      <c r="AJ12609" s="8"/>
      <c r="AK12609" s="9"/>
    </row>
    <row r="12610" spans="32:37" x14ac:dyDescent="0.3">
      <c r="AF12610" s="8"/>
      <c r="AG12610" s="8"/>
      <c r="AH12610" s="9"/>
      <c r="AI12610" s="8"/>
      <c r="AJ12610" s="8"/>
      <c r="AK12610" s="9"/>
    </row>
    <row r="12611" spans="32:37" x14ac:dyDescent="0.3">
      <c r="AF12611" s="8"/>
      <c r="AG12611" s="8"/>
      <c r="AH12611" s="9"/>
      <c r="AI12611" s="8"/>
      <c r="AJ12611" s="8"/>
      <c r="AK12611" s="9"/>
    </row>
    <row r="12612" spans="32:37" x14ac:dyDescent="0.3">
      <c r="AF12612" s="8"/>
      <c r="AG12612" s="8"/>
      <c r="AH12612" s="9"/>
      <c r="AI12612" s="8"/>
      <c r="AJ12612" s="8"/>
      <c r="AK12612" s="9"/>
    </row>
    <row r="12613" spans="32:37" x14ac:dyDescent="0.3">
      <c r="AF12613" s="8"/>
      <c r="AG12613" s="8"/>
      <c r="AH12613" s="9"/>
      <c r="AI12613" s="8"/>
      <c r="AJ12613" s="8"/>
      <c r="AK12613" s="9"/>
    </row>
    <row r="12614" spans="32:37" x14ac:dyDescent="0.3">
      <c r="AF12614" s="8"/>
      <c r="AG12614" s="8"/>
      <c r="AH12614" s="9"/>
      <c r="AI12614" s="8"/>
      <c r="AJ12614" s="8"/>
      <c r="AK12614" s="9"/>
    </row>
    <row r="12615" spans="32:37" x14ac:dyDescent="0.3">
      <c r="AF12615" s="8"/>
      <c r="AG12615" s="8"/>
      <c r="AH12615" s="9"/>
      <c r="AI12615" s="8"/>
      <c r="AJ12615" s="8"/>
      <c r="AK12615" s="9"/>
    </row>
    <row r="12616" spans="32:37" x14ac:dyDescent="0.3">
      <c r="AF12616" s="8"/>
      <c r="AG12616" s="8"/>
      <c r="AH12616" s="9"/>
      <c r="AI12616" s="8"/>
      <c r="AJ12616" s="8"/>
      <c r="AK12616" s="9"/>
    </row>
    <row r="12617" spans="32:37" x14ac:dyDescent="0.3">
      <c r="AF12617" s="8"/>
      <c r="AG12617" s="8"/>
      <c r="AH12617" s="9"/>
      <c r="AI12617" s="8"/>
      <c r="AJ12617" s="8"/>
      <c r="AK12617" s="9"/>
    </row>
    <row r="12618" spans="32:37" x14ac:dyDescent="0.3">
      <c r="AF12618" s="8"/>
      <c r="AG12618" s="8"/>
      <c r="AH12618" s="9"/>
      <c r="AI12618" s="8"/>
      <c r="AJ12618" s="8"/>
      <c r="AK12618" s="9"/>
    </row>
    <row r="12619" spans="32:37" x14ac:dyDescent="0.3">
      <c r="AF12619" s="8"/>
      <c r="AG12619" s="8"/>
      <c r="AH12619" s="9"/>
      <c r="AI12619" s="8"/>
      <c r="AJ12619" s="8"/>
      <c r="AK12619" s="9"/>
    </row>
    <row r="12620" spans="32:37" x14ac:dyDescent="0.3">
      <c r="AF12620" s="8"/>
      <c r="AG12620" s="8"/>
      <c r="AH12620" s="9"/>
      <c r="AI12620" s="8"/>
      <c r="AJ12620" s="8"/>
      <c r="AK12620" s="9"/>
    </row>
    <row r="12621" spans="32:37" x14ac:dyDescent="0.3">
      <c r="AF12621" s="8"/>
      <c r="AG12621" s="8"/>
      <c r="AH12621" s="9"/>
      <c r="AI12621" s="8"/>
      <c r="AJ12621" s="8"/>
      <c r="AK12621" s="9"/>
    </row>
    <row r="12622" spans="32:37" x14ac:dyDescent="0.3">
      <c r="AF12622" s="8"/>
      <c r="AG12622" s="8"/>
      <c r="AH12622" s="9"/>
      <c r="AI12622" s="8"/>
      <c r="AJ12622" s="8"/>
      <c r="AK12622" s="9"/>
    </row>
    <row r="12623" spans="32:37" x14ac:dyDescent="0.3">
      <c r="AF12623" s="8"/>
      <c r="AG12623" s="8"/>
      <c r="AH12623" s="9"/>
      <c r="AI12623" s="8"/>
      <c r="AJ12623" s="8"/>
      <c r="AK12623" s="9"/>
    </row>
    <row r="12624" spans="32:37" x14ac:dyDescent="0.3">
      <c r="AF12624" s="8"/>
      <c r="AG12624" s="8"/>
      <c r="AH12624" s="9"/>
      <c r="AI12624" s="8"/>
      <c r="AJ12624" s="8"/>
      <c r="AK12624" s="9"/>
    </row>
    <row r="12625" spans="32:37" x14ac:dyDescent="0.3">
      <c r="AF12625" s="8"/>
      <c r="AG12625" s="8"/>
      <c r="AH12625" s="9"/>
      <c r="AI12625" s="8"/>
      <c r="AJ12625" s="8"/>
      <c r="AK12625" s="9"/>
    </row>
    <row r="12626" spans="32:37" x14ac:dyDescent="0.3">
      <c r="AF12626" s="8"/>
      <c r="AG12626" s="8"/>
      <c r="AH12626" s="9"/>
      <c r="AI12626" s="8"/>
      <c r="AJ12626" s="8"/>
      <c r="AK12626" s="9"/>
    </row>
    <row r="12627" spans="32:37" x14ac:dyDescent="0.3">
      <c r="AF12627" s="8"/>
      <c r="AG12627" s="8"/>
      <c r="AH12627" s="9"/>
      <c r="AI12627" s="8"/>
      <c r="AJ12627" s="8"/>
      <c r="AK12627" s="9"/>
    </row>
    <row r="12628" spans="32:37" x14ac:dyDescent="0.3">
      <c r="AF12628" s="8"/>
      <c r="AG12628" s="8"/>
      <c r="AH12628" s="9"/>
      <c r="AI12628" s="8"/>
      <c r="AJ12628" s="8"/>
      <c r="AK12628" s="9"/>
    </row>
    <row r="12629" spans="32:37" x14ac:dyDescent="0.3">
      <c r="AF12629" s="8"/>
      <c r="AG12629" s="8"/>
      <c r="AH12629" s="9"/>
      <c r="AI12629" s="8"/>
      <c r="AJ12629" s="8"/>
      <c r="AK12629" s="9"/>
    </row>
    <row r="12630" spans="32:37" x14ac:dyDescent="0.3">
      <c r="AF12630" s="8"/>
      <c r="AG12630" s="8"/>
      <c r="AH12630" s="9"/>
      <c r="AI12630" s="8"/>
      <c r="AJ12630" s="8"/>
      <c r="AK12630" s="9"/>
    </row>
    <row r="12631" spans="32:37" x14ac:dyDescent="0.3">
      <c r="AF12631" s="8"/>
      <c r="AG12631" s="8"/>
      <c r="AH12631" s="9"/>
      <c r="AI12631" s="8"/>
      <c r="AJ12631" s="8"/>
      <c r="AK12631" s="9"/>
    </row>
    <row r="12632" spans="32:37" x14ac:dyDescent="0.3">
      <c r="AF12632" s="8"/>
      <c r="AG12632" s="8"/>
      <c r="AH12632" s="9"/>
      <c r="AI12632" s="8"/>
      <c r="AJ12632" s="8"/>
      <c r="AK12632" s="9"/>
    </row>
    <row r="12633" spans="32:37" x14ac:dyDescent="0.3">
      <c r="AF12633" s="8"/>
      <c r="AG12633" s="8"/>
      <c r="AH12633" s="9"/>
      <c r="AI12633" s="8"/>
      <c r="AJ12633" s="8"/>
      <c r="AK12633" s="9"/>
    </row>
    <row r="12634" spans="32:37" x14ac:dyDescent="0.3">
      <c r="AF12634" s="8"/>
      <c r="AG12634" s="8"/>
      <c r="AH12634" s="9"/>
      <c r="AI12634" s="8"/>
      <c r="AJ12634" s="8"/>
      <c r="AK12634" s="9"/>
    </row>
    <row r="12635" spans="32:37" x14ac:dyDescent="0.3">
      <c r="AF12635" s="8"/>
      <c r="AG12635" s="8"/>
      <c r="AH12635" s="9"/>
      <c r="AI12635" s="8"/>
      <c r="AJ12635" s="8"/>
      <c r="AK12635" s="9"/>
    </row>
    <row r="12636" spans="32:37" x14ac:dyDescent="0.3">
      <c r="AF12636" s="8"/>
      <c r="AG12636" s="8"/>
      <c r="AH12636" s="9"/>
      <c r="AI12636" s="8"/>
      <c r="AJ12636" s="8"/>
      <c r="AK12636" s="9"/>
    </row>
    <row r="12637" spans="32:37" x14ac:dyDescent="0.3">
      <c r="AF12637" s="8"/>
      <c r="AG12637" s="8"/>
      <c r="AH12637" s="9"/>
      <c r="AI12637" s="8"/>
      <c r="AJ12637" s="8"/>
      <c r="AK12637" s="9"/>
    </row>
    <row r="12638" spans="32:37" x14ac:dyDescent="0.3">
      <c r="AF12638" s="8"/>
      <c r="AG12638" s="8"/>
      <c r="AH12638" s="9"/>
      <c r="AI12638" s="8"/>
      <c r="AJ12638" s="8"/>
      <c r="AK12638" s="9"/>
    </row>
    <row r="12639" spans="32:37" x14ac:dyDescent="0.3">
      <c r="AF12639" s="8"/>
      <c r="AG12639" s="8"/>
      <c r="AH12639" s="9"/>
      <c r="AI12639" s="8"/>
      <c r="AJ12639" s="8"/>
      <c r="AK12639" s="9"/>
    </row>
    <row r="12640" spans="32:37" x14ac:dyDescent="0.3">
      <c r="AF12640" s="8"/>
      <c r="AG12640" s="8"/>
      <c r="AH12640" s="9"/>
      <c r="AI12640" s="8"/>
      <c r="AJ12640" s="8"/>
      <c r="AK12640" s="9"/>
    </row>
    <row r="12641" spans="32:37" x14ac:dyDescent="0.3">
      <c r="AF12641" s="8"/>
      <c r="AG12641" s="8"/>
      <c r="AH12641" s="9"/>
      <c r="AI12641" s="8"/>
      <c r="AJ12641" s="8"/>
      <c r="AK12641" s="9"/>
    </row>
    <row r="12642" spans="32:37" x14ac:dyDescent="0.3">
      <c r="AF12642" s="8"/>
      <c r="AG12642" s="8"/>
      <c r="AH12642" s="9"/>
      <c r="AI12642" s="8"/>
      <c r="AJ12642" s="8"/>
      <c r="AK12642" s="9"/>
    </row>
    <row r="12643" spans="32:37" x14ac:dyDescent="0.3">
      <c r="AF12643" s="8"/>
      <c r="AG12643" s="8"/>
      <c r="AH12643" s="9"/>
      <c r="AI12643" s="8"/>
      <c r="AJ12643" s="8"/>
      <c r="AK12643" s="9"/>
    </row>
    <row r="12644" spans="32:37" x14ac:dyDescent="0.3">
      <c r="AF12644" s="8"/>
      <c r="AG12644" s="8"/>
      <c r="AH12644" s="9"/>
      <c r="AI12644" s="8"/>
      <c r="AJ12644" s="8"/>
      <c r="AK12644" s="9"/>
    </row>
    <row r="12645" spans="32:37" x14ac:dyDescent="0.3">
      <c r="AF12645" s="8"/>
      <c r="AG12645" s="8"/>
      <c r="AH12645" s="9"/>
      <c r="AI12645" s="8"/>
      <c r="AJ12645" s="8"/>
      <c r="AK12645" s="9"/>
    </row>
    <row r="12646" spans="32:37" x14ac:dyDescent="0.3">
      <c r="AF12646" s="8"/>
      <c r="AG12646" s="8"/>
      <c r="AH12646" s="9"/>
      <c r="AI12646" s="8"/>
      <c r="AJ12646" s="8"/>
      <c r="AK12646" s="9"/>
    </row>
    <row r="12647" spans="32:37" x14ac:dyDescent="0.3">
      <c r="AF12647" s="8"/>
      <c r="AG12647" s="8"/>
      <c r="AH12647" s="9"/>
      <c r="AI12647" s="8"/>
      <c r="AJ12647" s="8"/>
      <c r="AK12647" s="9"/>
    </row>
    <row r="12648" spans="32:37" x14ac:dyDescent="0.3">
      <c r="AF12648" s="8"/>
      <c r="AG12648" s="8"/>
      <c r="AH12648" s="9"/>
      <c r="AI12648" s="8"/>
      <c r="AJ12648" s="8"/>
      <c r="AK12648" s="9"/>
    </row>
    <row r="12649" spans="32:37" x14ac:dyDescent="0.3">
      <c r="AF12649" s="8"/>
      <c r="AG12649" s="8"/>
      <c r="AH12649" s="9"/>
      <c r="AI12649" s="8"/>
      <c r="AJ12649" s="8"/>
      <c r="AK12649" s="9"/>
    </row>
    <row r="12650" spans="32:37" x14ac:dyDescent="0.3">
      <c r="AF12650" s="8"/>
      <c r="AG12650" s="8"/>
      <c r="AH12650" s="9"/>
      <c r="AI12650" s="8"/>
      <c r="AJ12650" s="8"/>
      <c r="AK12650" s="9"/>
    </row>
    <row r="12651" spans="32:37" x14ac:dyDescent="0.3">
      <c r="AF12651" s="8"/>
      <c r="AG12651" s="8"/>
      <c r="AH12651" s="9"/>
      <c r="AI12651" s="8"/>
      <c r="AJ12651" s="8"/>
      <c r="AK12651" s="9"/>
    </row>
    <row r="12652" spans="32:37" x14ac:dyDescent="0.3">
      <c r="AF12652" s="8"/>
      <c r="AG12652" s="8"/>
      <c r="AH12652" s="9"/>
      <c r="AI12652" s="8"/>
      <c r="AJ12652" s="8"/>
      <c r="AK12652" s="9"/>
    </row>
    <row r="12653" spans="32:37" x14ac:dyDescent="0.3">
      <c r="AF12653" s="8"/>
      <c r="AG12653" s="8"/>
      <c r="AH12653" s="9"/>
      <c r="AI12653" s="8"/>
      <c r="AJ12653" s="8"/>
      <c r="AK12653" s="9"/>
    </row>
    <row r="12654" spans="32:37" x14ac:dyDescent="0.3">
      <c r="AF12654" s="8"/>
      <c r="AG12654" s="8"/>
      <c r="AH12654" s="9"/>
      <c r="AI12654" s="8"/>
      <c r="AJ12654" s="8"/>
      <c r="AK12654" s="9"/>
    </row>
    <row r="12655" spans="32:37" x14ac:dyDescent="0.3">
      <c r="AF12655" s="8"/>
      <c r="AG12655" s="8"/>
      <c r="AH12655" s="9"/>
      <c r="AI12655" s="8"/>
      <c r="AJ12655" s="8"/>
      <c r="AK12655" s="9"/>
    </row>
    <row r="12656" spans="32:37" x14ac:dyDescent="0.3">
      <c r="AF12656" s="8"/>
      <c r="AG12656" s="8"/>
      <c r="AH12656" s="9"/>
      <c r="AI12656" s="8"/>
      <c r="AJ12656" s="8"/>
      <c r="AK12656" s="9"/>
    </row>
    <row r="12657" spans="32:37" x14ac:dyDescent="0.3">
      <c r="AF12657" s="8"/>
      <c r="AG12657" s="8"/>
      <c r="AH12657" s="9"/>
      <c r="AI12657" s="8"/>
      <c r="AJ12657" s="8"/>
      <c r="AK12657" s="9"/>
    </row>
    <row r="12658" spans="32:37" x14ac:dyDescent="0.3">
      <c r="AF12658" s="8"/>
      <c r="AG12658" s="8"/>
      <c r="AH12658" s="9"/>
      <c r="AI12658" s="8"/>
      <c r="AJ12658" s="8"/>
      <c r="AK12658" s="9"/>
    </row>
    <row r="12659" spans="32:37" x14ac:dyDescent="0.3">
      <c r="AF12659" s="8"/>
      <c r="AG12659" s="8"/>
      <c r="AH12659" s="9"/>
      <c r="AI12659" s="8"/>
      <c r="AJ12659" s="8"/>
      <c r="AK12659" s="9"/>
    </row>
    <row r="12660" spans="32:37" x14ac:dyDescent="0.3">
      <c r="AF12660" s="8"/>
      <c r="AG12660" s="8"/>
      <c r="AH12660" s="9"/>
      <c r="AI12660" s="8"/>
      <c r="AJ12660" s="8"/>
      <c r="AK12660" s="9"/>
    </row>
    <row r="12661" spans="32:37" x14ac:dyDescent="0.3">
      <c r="AF12661" s="8"/>
      <c r="AG12661" s="8"/>
      <c r="AH12661" s="9"/>
      <c r="AI12661" s="8"/>
      <c r="AJ12661" s="8"/>
      <c r="AK12661" s="9"/>
    </row>
    <row r="12662" spans="32:37" x14ac:dyDescent="0.3">
      <c r="AF12662" s="8"/>
      <c r="AG12662" s="8"/>
      <c r="AH12662" s="9"/>
      <c r="AI12662" s="8"/>
      <c r="AJ12662" s="8"/>
      <c r="AK12662" s="9"/>
    </row>
    <row r="12663" spans="32:37" x14ac:dyDescent="0.3">
      <c r="AF12663" s="8"/>
      <c r="AG12663" s="8"/>
      <c r="AH12663" s="9"/>
      <c r="AI12663" s="8"/>
      <c r="AJ12663" s="8"/>
      <c r="AK12663" s="9"/>
    </row>
    <row r="12664" spans="32:37" x14ac:dyDescent="0.3">
      <c r="AF12664" s="8"/>
      <c r="AG12664" s="8"/>
      <c r="AH12664" s="9"/>
      <c r="AI12664" s="8"/>
      <c r="AJ12664" s="8"/>
      <c r="AK12664" s="9"/>
    </row>
    <row r="12665" spans="32:37" x14ac:dyDescent="0.3">
      <c r="AF12665" s="8"/>
      <c r="AG12665" s="8"/>
      <c r="AH12665" s="9"/>
      <c r="AI12665" s="8"/>
      <c r="AJ12665" s="8"/>
      <c r="AK12665" s="9"/>
    </row>
    <row r="12666" spans="32:37" x14ac:dyDescent="0.3">
      <c r="AF12666" s="8"/>
      <c r="AG12666" s="8"/>
      <c r="AH12666" s="9"/>
      <c r="AI12666" s="8"/>
      <c r="AJ12666" s="8"/>
      <c r="AK12666" s="9"/>
    </row>
    <row r="12667" spans="32:37" x14ac:dyDescent="0.3">
      <c r="AF12667" s="8"/>
      <c r="AG12667" s="8"/>
      <c r="AH12667" s="9"/>
      <c r="AI12667" s="8"/>
      <c r="AJ12667" s="8"/>
      <c r="AK12667" s="9"/>
    </row>
    <row r="12668" spans="32:37" x14ac:dyDescent="0.3">
      <c r="AF12668" s="8"/>
      <c r="AG12668" s="8"/>
      <c r="AH12668" s="9"/>
      <c r="AI12668" s="8"/>
      <c r="AJ12668" s="8"/>
      <c r="AK12668" s="9"/>
    </row>
    <row r="12669" spans="32:37" x14ac:dyDescent="0.3">
      <c r="AF12669" s="8"/>
      <c r="AG12669" s="8"/>
      <c r="AH12669" s="9"/>
      <c r="AI12669" s="8"/>
      <c r="AJ12669" s="8"/>
      <c r="AK12669" s="9"/>
    </row>
    <row r="12670" spans="32:37" x14ac:dyDescent="0.3">
      <c r="AF12670" s="8"/>
      <c r="AG12670" s="8"/>
      <c r="AH12670" s="9"/>
      <c r="AI12670" s="8"/>
      <c r="AJ12670" s="8"/>
      <c r="AK12670" s="9"/>
    </row>
    <row r="12671" spans="32:37" x14ac:dyDescent="0.3">
      <c r="AF12671" s="8"/>
      <c r="AG12671" s="8"/>
      <c r="AH12671" s="9"/>
      <c r="AI12671" s="8"/>
      <c r="AJ12671" s="8"/>
      <c r="AK12671" s="9"/>
    </row>
    <row r="12672" spans="32:37" x14ac:dyDescent="0.3">
      <c r="AF12672" s="8"/>
      <c r="AG12672" s="8"/>
      <c r="AH12672" s="9"/>
      <c r="AI12672" s="8"/>
      <c r="AJ12672" s="8"/>
      <c r="AK12672" s="9"/>
    </row>
    <row r="12673" spans="32:37" x14ac:dyDescent="0.3">
      <c r="AF12673" s="8"/>
      <c r="AG12673" s="8"/>
      <c r="AH12673" s="9"/>
      <c r="AI12673" s="8"/>
      <c r="AJ12673" s="8"/>
      <c r="AK12673" s="9"/>
    </row>
    <row r="12674" spans="32:37" x14ac:dyDescent="0.3">
      <c r="AF12674" s="8"/>
      <c r="AG12674" s="8"/>
      <c r="AH12674" s="9"/>
      <c r="AI12674" s="8"/>
      <c r="AJ12674" s="8"/>
      <c r="AK12674" s="9"/>
    </row>
    <row r="12675" spans="32:37" x14ac:dyDescent="0.3">
      <c r="AF12675" s="8"/>
      <c r="AG12675" s="8"/>
      <c r="AH12675" s="9"/>
      <c r="AI12675" s="8"/>
      <c r="AJ12675" s="8"/>
      <c r="AK12675" s="9"/>
    </row>
    <row r="12676" spans="32:37" x14ac:dyDescent="0.3">
      <c r="AF12676" s="8"/>
      <c r="AG12676" s="8"/>
      <c r="AH12676" s="9"/>
      <c r="AI12676" s="8"/>
      <c r="AJ12676" s="8"/>
      <c r="AK12676" s="9"/>
    </row>
    <row r="12677" spans="32:37" x14ac:dyDescent="0.3">
      <c r="AF12677" s="8"/>
      <c r="AG12677" s="8"/>
      <c r="AH12677" s="9"/>
      <c r="AI12677" s="8"/>
      <c r="AJ12677" s="8"/>
      <c r="AK12677" s="9"/>
    </row>
    <row r="12678" spans="32:37" x14ac:dyDescent="0.3">
      <c r="AF12678" s="8"/>
      <c r="AG12678" s="8"/>
      <c r="AH12678" s="9"/>
      <c r="AI12678" s="8"/>
      <c r="AJ12678" s="8"/>
      <c r="AK12678" s="9"/>
    </row>
    <row r="12679" spans="32:37" x14ac:dyDescent="0.3">
      <c r="AF12679" s="8"/>
      <c r="AG12679" s="8"/>
      <c r="AH12679" s="9"/>
      <c r="AI12679" s="8"/>
      <c r="AJ12679" s="8"/>
      <c r="AK12679" s="9"/>
    </row>
    <row r="12680" spans="32:37" x14ac:dyDescent="0.3">
      <c r="AF12680" s="8"/>
      <c r="AG12680" s="8"/>
      <c r="AH12680" s="9"/>
      <c r="AI12680" s="8"/>
      <c r="AJ12680" s="8"/>
      <c r="AK12680" s="9"/>
    </row>
    <row r="12681" spans="32:37" x14ac:dyDescent="0.3">
      <c r="AF12681" s="8"/>
      <c r="AG12681" s="8"/>
      <c r="AH12681" s="9"/>
      <c r="AI12681" s="8"/>
      <c r="AJ12681" s="8"/>
      <c r="AK12681" s="9"/>
    </row>
    <row r="12682" spans="32:37" x14ac:dyDescent="0.3">
      <c r="AF12682" s="8"/>
      <c r="AG12682" s="8"/>
      <c r="AH12682" s="9"/>
      <c r="AI12682" s="8"/>
      <c r="AJ12682" s="8"/>
      <c r="AK12682" s="9"/>
    </row>
    <row r="12683" spans="32:37" x14ac:dyDescent="0.3">
      <c r="AF12683" s="8"/>
      <c r="AG12683" s="8"/>
      <c r="AH12683" s="9"/>
      <c r="AI12683" s="8"/>
      <c r="AJ12683" s="8"/>
      <c r="AK12683" s="9"/>
    </row>
    <row r="12684" spans="32:37" x14ac:dyDescent="0.3">
      <c r="AF12684" s="8"/>
      <c r="AG12684" s="8"/>
      <c r="AH12684" s="9"/>
      <c r="AI12684" s="8"/>
      <c r="AJ12684" s="8"/>
      <c r="AK12684" s="9"/>
    </row>
    <row r="12685" spans="32:37" x14ac:dyDescent="0.3">
      <c r="AF12685" s="8"/>
      <c r="AG12685" s="8"/>
      <c r="AH12685" s="9"/>
      <c r="AI12685" s="8"/>
      <c r="AJ12685" s="8"/>
      <c r="AK12685" s="9"/>
    </row>
    <row r="12686" spans="32:37" x14ac:dyDescent="0.3">
      <c r="AF12686" s="8"/>
      <c r="AG12686" s="8"/>
      <c r="AH12686" s="9"/>
      <c r="AI12686" s="8"/>
      <c r="AJ12686" s="8"/>
      <c r="AK12686" s="9"/>
    </row>
    <row r="12687" spans="32:37" x14ac:dyDescent="0.3">
      <c r="AF12687" s="8"/>
      <c r="AG12687" s="8"/>
      <c r="AH12687" s="9"/>
      <c r="AI12687" s="8"/>
      <c r="AJ12687" s="8"/>
      <c r="AK12687" s="9"/>
    </row>
    <row r="12688" spans="32:37" x14ac:dyDescent="0.3">
      <c r="AF12688" s="8"/>
      <c r="AG12688" s="8"/>
      <c r="AH12688" s="9"/>
      <c r="AI12688" s="8"/>
      <c r="AJ12688" s="8"/>
      <c r="AK12688" s="9"/>
    </row>
    <row r="12689" spans="32:37" x14ac:dyDescent="0.3">
      <c r="AF12689" s="8"/>
      <c r="AG12689" s="8"/>
      <c r="AH12689" s="9"/>
      <c r="AI12689" s="8"/>
      <c r="AJ12689" s="8"/>
      <c r="AK12689" s="9"/>
    </row>
    <row r="12690" spans="32:37" x14ac:dyDescent="0.3">
      <c r="AF12690" s="8"/>
      <c r="AG12690" s="8"/>
      <c r="AH12690" s="9"/>
      <c r="AI12690" s="8"/>
      <c r="AJ12690" s="8"/>
      <c r="AK12690" s="9"/>
    </row>
    <row r="12691" spans="32:37" x14ac:dyDescent="0.3">
      <c r="AF12691" s="8"/>
      <c r="AG12691" s="8"/>
      <c r="AH12691" s="9"/>
      <c r="AI12691" s="8"/>
      <c r="AJ12691" s="8"/>
      <c r="AK12691" s="9"/>
    </row>
    <row r="12692" spans="32:37" x14ac:dyDescent="0.3">
      <c r="AF12692" s="8"/>
      <c r="AG12692" s="8"/>
      <c r="AH12692" s="9"/>
      <c r="AI12692" s="8"/>
      <c r="AJ12692" s="8"/>
      <c r="AK12692" s="9"/>
    </row>
    <row r="12693" spans="32:37" x14ac:dyDescent="0.3">
      <c r="AF12693" s="8"/>
      <c r="AG12693" s="8"/>
      <c r="AH12693" s="9"/>
      <c r="AI12693" s="8"/>
      <c r="AJ12693" s="8"/>
      <c r="AK12693" s="9"/>
    </row>
    <row r="12694" spans="32:37" x14ac:dyDescent="0.3">
      <c r="AF12694" s="8"/>
      <c r="AG12694" s="8"/>
      <c r="AH12694" s="9"/>
      <c r="AI12694" s="8"/>
      <c r="AJ12694" s="8"/>
      <c r="AK12694" s="9"/>
    </row>
    <row r="12695" spans="32:37" x14ac:dyDescent="0.3">
      <c r="AF12695" s="8"/>
      <c r="AG12695" s="8"/>
      <c r="AH12695" s="9"/>
      <c r="AI12695" s="8"/>
      <c r="AJ12695" s="8"/>
      <c r="AK12695" s="9"/>
    </row>
    <row r="12696" spans="32:37" x14ac:dyDescent="0.3">
      <c r="AF12696" s="8"/>
      <c r="AG12696" s="8"/>
      <c r="AH12696" s="9"/>
      <c r="AI12696" s="8"/>
      <c r="AJ12696" s="8"/>
      <c r="AK12696" s="9"/>
    </row>
    <row r="12697" spans="32:37" x14ac:dyDescent="0.3">
      <c r="AF12697" s="8"/>
      <c r="AG12697" s="8"/>
      <c r="AH12697" s="9"/>
      <c r="AI12697" s="8"/>
      <c r="AJ12697" s="8"/>
      <c r="AK12697" s="9"/>
    </row>
    <row r="12698" spans="32:37" x14ac:dyDescent="0.3">
      <c r="AF12698" s="8"/>
      <c r="AG12698" s="8"/>
      <c r="AH12698" s="9"/>
      <c r="AI12698" s="8"/>
      <c r="AJ12698" s="8"/>
      <c r="AK12698" s="9"/>
    </row>
    <row r="12699" spans="32:37" x14ac:dyDescent="0.3">
      <c r="AF12699" s="8"/>
      <c r="AG12699" s="8"/>
      <c r="AH12699" s="9"/>
      <c r="AI12699" s="8"/>
      <c r="AJ12699" s="8"/>
      <c r="AK12699" s="9"/>
    </row>
    <row r="12700" spans="32:37" x14ac:dyDescent="0.3">
      <c r="AF12700" s="8"/>
      <c r="AG12700" s="8"/>
      <c r="AH12700" s="9"/>
      <c r="AI12700" s="8"/>
      <c r="AJ12700" s="8"/>
      <c r="AK12700" s="9"/>
    </row>
    <row r="12701" spans="32:37" x14ac:dyDescent="0.3">
      <c r="AF12701" s="8"/>
      <c r="AG12701" s="8"/>
      <c r="AH12701" s="9"/>
      <c r="AI12701" s="8"/>
      <c r="AJ12701" s="8"/>
      <c r="AK12701" s="9"/>
    </row>
    <row r="12702" spans="32:37" x14ac:dyDescent="0.3">
      <c r="AF12702" s="8"/>
      <c r="AG12702" s="8"/>
      <c r="AH12702" s="9"/>
      <c r="AI12702" s="8"/>
      <c r="AJ12702" s="8"/>
      <c r="AK12702" s="9"/>
    </row>
    <row r="12703" spans="32:37" x14ac:dyDescent="0.3">
      <c r="AF12703" s="8"/>
      <c r="AG12703" s="8"/>
      <c r="AH12703" s="9"/>
      <c r="AI12703" s="8"/>
      <c r="AJ12703" s="8"/>
      <c r="AK12703" s="9"/>
    </row>
    <row r="12704" spans="32:37" x14ac:dyDescent="0.3">
      <c r="AF12704" s="8"/>
      <c r="AG12704" s="8"/>
      <c r="AH12704" s="9"/>
      <c r="AI12704" s="8"/>
      <c r="AJ12704" s="8"/>
      <c r="AK12704" s="9"/>
    </row>
    <row r="12705" spans="32:37" x14ac:dyDescent="0.3">
      <c r="AF12705" s="8"/>
      <c r="AG12705" s="8"/>
      <c r="AH12705" s="9"/>
      <c r="AI12705" s="8"/>
      <c r="AJ12705" s="8"/>
      <c r="AK12705" s="9"/>
    </row>
    <row r="12706" spans="32:37" x14ac:dyDescent="0.3">
      <c r="AF12706" s="8"/>
      <c r="AG12706" s="8"/>
      <c r="AH12706" s="9"/>
      <c r="AI12706" s="8"/>
      <c r="AJ12706" s="8"/>
      <c r="AK12706" s="9"/>
    </row>
    <row r="12707" spans="32:37" x14ac:dyDescent="0.3">
      <c r="AF12707" s="8"/>
      <c r="AG12707" s="8"/>
      <c r="AH12707" s="9"/>
      <c r="AI12707" s="8"/>
      <c r="AJ12707" s="8"/>
      <c r="AK12707" s="9"/>
    </row>
    <row r="12708" spans="32:37" x14ac:dyDescent="0.3">
      <c r="AF12708" s="8"/>
      <c r="AG12708" s="8"/>
      <c r="AH12708" s="9"/>
      <c r="AI12708" s="8"/>
      <c r="AJ12708" s="8"/>
      <c r="AK12708" s="9"/>
    </row>
    <row r="12709" spans="32:37" x14ac:dyDescent="0.3">
      <c r="AF12709" s="8"/>
      <c r="AG12709" s="8"/>
      <c r="AH12709" s="9"/>
      <c r="AI12709" s="8"/>
      <c r="AJ12709" s="8"/>
      <c r="AK12709" s="9"/>
    </row>
    <row r="12710" spans="32:37" x14ac:dyDescent="0.3">
      <c r="AF12710" s="8"/>
      <c r="AG12710" s="8"/>
      <c r="AH12710" s="9"/>
      <c r="AI12710" s="8"/>
      <c r="AJ12710" s="8"/>
      <c r="AK12710" s="9"/>
    </row>
    <row r="12711" spans="32:37" x14ac:dyDescent="0.3">
      <c r="AF12711" s="8"/>
      <c r="AG12711" s="8"/>
      <c r="AH12711" s="9"/>
      <c r="AI12711" s="8"/>
      <c r="AJ12711" s="8"/>
      <c r="AK12711" s="9"/>
    </row>
    <row r="12712" spans="32:37" x14ac:dyDescent="0.3">
      <c r="AF12712" s="8"/>
      <c r="AG12712" s="8"/>
      <c r="AH12712" s="9"/>
      <c r="AI12712" s="8"/>
      <c r="AJ12712" s="8"/>
      <c r="AK12712" s="9"/>
    </row>
    <row r="12713" spans="32:37" x14ac:dyDescent="0.3">
      <c r="AF12713" s="8"/>
      <c r="AG12713" s="8"/>
      <c r="AH12713" s="9"/>
      <c r="AI12713" s="8"/>
      <c r="AJ12713" s="8"/>
      <c r="AK12713" s="9"/>
    </row>
    <row r="12714" spans="32:37" x14ac:dyDescent="0.3">
      <c r="AF12714" s="8"/>
      <c r="AG12714" s="8"/>
      <c r="AH12714" s="9"/>
      <c r="AI12714" s="8"/>
      <c r="AJ12714" s="8"/>
      <c r="AK12714" s="9"/>
    </row>
    <row r="12715" spans="32:37" x14ac:dyDescent="0.3">
      <c r="AF12715" s="8"/>
      <c r="AG12715" s="8"/>
      <c r="AH12715" s="9"/>
      <c r="AI12715" s="8"/>
      <c r="AJ12715" s="8"/>
      <c r="AK12715" s="9"/>
    </row>
    <row r="12716" spans="32:37" x14ac:dyDescent="0.3">
      <c r="AF12716" s="8"/>
      <c r="AG12716" s="8"/>
      <c r="AH12716" s="9"/>
      <c r="AI12716" s="8"/>
      <c r="AJ12716" s="8"/>
      <c r="AK12716" s="9"/>
    </row>
    <row r="12717" spans="32:37" x14ac:dyDescent="0.3">
      <c r="AF12717" s="8"/>
      <c r="AG12717" s="8"/>
      <c r="AH12717" s="9"/>
      <c r="AI12717" s="8"/>
      <c r="AJ12717" s="8"/>
      <c r="AK12717" s="9"/>
    </row>
    <row r="12718" spans="32:37" x14ac:dyDescent="0.3">
      <c r="AF12718" s="8"/>
      <c r="AG12718" s="8"/>
      <c r="AH12718" s="9"/>
      <c r="AI12718" s="8"/>
      <c r="AJ12718" s="8"/>
      <c r="AK12718" s="9"/>
    </row>
    <row r="12719" spans="32:37" x14ac:dyDescent="0.3">
      <c r="AF12719" s="8"/>
      <c r="AG12719" s="8"/>
      <c r="AH12719" s="9"/>
      <c r="AI12719" s="8"/>
      <c r="AJ12719" s="8"/>
      <c r="AK12719" s="9"/>
    </row>
    <row r="12720" spans="32:37" x14ac:dyDescent="0.3">
      <c r="AF12720" s="8"/>
      <c r="AG12720" s="8"/>
      <c r="AH12720" s="9"/>
      <c r="AI12720" s="8"/>
      <c r="AJ12720" s="8"/>
      <c r="AK12720" s="9"/>
    </row>
    <row r="12721" spans="32:37" x14ac:dyDescent="0.3">
      <c r="AF12721" s="8"/>
      <c r="AG12721" s="8"/>
      <c r="AH12721" s="9"/>
      <c r="AI12721" s="8"/>
      <c r="AJ12721" s="8"/>
      <c r="AK12721" s="9"/>
    </row>
    <row r="12722" spans="32:37" x14ac:dyDescent="0.3">
      <c r="AF12722" s="8"/>
      <c r="AG12722" s="8"/>
      <c r="AH12722" s="9"/>
      <c r="AI12722" s="8"/>
      <c r="AJ12722" s="8"/>
      <c r="AK12722" s="9"/>
    </row>
    <row r="12723" spans="32:37" x14ac:dyDescent="0.3">
      <c r="AF12723" s="8"/>
      <c r="AG12723" s="8"/>
      <c r="AH12723" s="9"/>
      <c r="AI12723" s="8"/>
      <c r="AJ12723" s="8"/>
      <c r="AK12723" s="9"/>
    </row>
    <row r="12724" spans="32:37" x14ac:dyDescent="0.3">
      <c r="AF12724" s="8"/>
      <c r="AG12724" s="8"/>
      <c r="AH12724" s="9"/>
      <c r="AI12724" s="8"/>
      <c r="AJ12724" s="8"/>
      <c r="AK12724" s="9"/>
    </row>
    <row r="12725" spans="32:37" x14ac:dyDescent="0.3">
      <c r="AF12725" s="8"/>
      <c r="AG12725" s="8"/>
      <c r="AH12725" s="9"/>
      <c r="AI12725" s="8"/>
      <c r="AJ12725" s="8"/>
      <c r="AK12725" s="9"/>
    </row>
    <row r="12726" spans="32:37" x14ac:dyDescent="0.3">
      <c r="AF12726" s="8"/>
      <c r="AG12726" s="8"/>
      <c r="AH12726" s="9"/>
      <c r="AI12726" s="8"/>
      <c r="AJ12726" s="8"/>
      <c r="AK12726" s="9"/>
    </row>
    <row r="12727" spans="32:37" x14ac:dyDescent="0.3">
      <c r="AF12727" s="8"/>
      <c r="AG12727" s="8"/>
      <c r="AH12727" s="9"/>
      <c r="AI12727" s="8"/>
      <c r="AJ12727" s="8"/>
      <c r="AK12727" s="9"/>
    </row>
    <row r="12728" spans="32:37" x14ac:dyDescent="0.3">
      <c r="AF12728" s="8"/>
      <c r="AG12728" s="8"/>
      <c r="AH12728" s="9"/>
      <c r="AI12728" s="8"/>
      <c r="AJ12728" s="8"/>
      <c r="AK12728" s="9"/>
    </row>
    <row r="12729" spans="32:37" x14ac:dyDescent="0.3">
      <c r="AF12729" s="8"/>
      <c r="AG12729" s="8"/>
      <c r="AH12729" s="9"/>
      <c r="AI12729" s="8"/>
      <c r="AJ12729" s="8"/>
      <c r="AK12729" s="9"/>
    </row>
    <row r="12730" spans="32:37" x14ac:dyDescent="0.3">
      <c r="AF12730" s="8"/>
      <c r="AG12730" s="8"/>
      <c r="AH12730" s="9"/>
      <c r="AI12730" s="8"/>
      <c r="AJ12730" s="8"/>
      <c r="AK12730" s="9"/>
    </row>
    <row r="12731" spans="32:37" x14ac:dyDescent="0.3">
      <c r="AF12731" s="8"/>
      <c r="AG12731" s="8"/>
      <c r="AH12731" s="9"/>
      <c r="AI12731" s="8"/>
      <c r="AJ12731" s="8"/>
      <c r="AK12731" s="9"/>
    </row>
    <row r="12732" spans="32:37" x14ac:dyDescent="0.3">
      <c r="AF12732" s="8"/>
      <c r="AG12732" s="8"/>
      <c r="AH12732" s="9"/>
      <c r="AI12732" s="8"/>
      <c r="AJ12732" s="8"/>
      <c r="AK12732" s="9"/>
    </row>
    <row r="12733" spans="32:37" x14ac:dyDescent="0.3">
      <c r="AF12733" s="8"/>
      <c r="AG12733" s="8"/>
      <c r="AH12733" s="9"/>
      <c r="AI12733" s="8"/>
      <c r="AJ12733" s="8"/>
      <c r="AK12733" s="9"/>
    </row>
    <row r="12734" spans="32:37" x14ac:dyDescent="0.3">
      <c r="AF12734" s="8"/>
      <c r="AG12734" s="8"/>
      <c r="AH12734" s="9"/>
      <c r="AI12734" s="8"/>
      <c r="AJ12734" s="8"/>
      <c r="AK12734" s="9"/>
    </row>
    <row r="12735" spans="32:37" x14ac:dyDescent="0.3">
      <c r="AF12735" s="8"/>
      <c r="AG12735" s="8"/>
      <c r="AH12735" s="9"/>
      <c r="AI12735" s="8"/>
      <c r="AJ12735" s="8"/>
      <c r="AK12735" s="9"/>
    </row>
    <row r="12736" spans="32:37" x14ac:dyDescent="0.3">
      <c r="AF12736" s="8"/>
      <c r="AG12736" s="8"/>
      <c r="AH12736" s="9"/>
      <c r="AI12736" s="8"/>
      <c r="AJ12736" s="8"/>
      <c r="AK12736" s="9"/>
    </row>
    <row r="12737" spans="32:37" x14ac:dyDescent="0.3">
      <c r="AF12737" s="8"/>
      <c r="AG12737" s="8"/>
      <c r="AH12737" s="9"/>
      <c r="AI12737" s="8"/>
      <c r="AJ12737" s="8"/>
      <c r="AK12737" s="9"/>
    </row>
    <row r="12738" spans="32:37" x14ac:dyDescent="0.3">
      <c r="AF12738" s="8"/>
      <c r="AG12738" s="8"/>
      <c r="AH12738" s="9"/>
      <c r="AI12738" s="8"/>
      <c r="AJ12738" s="8"/>
      <c r="AK12738" s="9"/>
    </row>
    <row r="12739" spans="32:37" x14ac:dyDescent="0.3">
      <c r="AF12739" s="8"/>
      <c r="AG12739" s="8"/>
      <c r="AH12739" s="9"/>
      <c r="AI12739" s="8"/>
      <c r="AJ12739" s="8"/>
      <c r="AK12739" s="9"/>
    </row>
    <row r="12740" spans="32:37" x14ac:dyDescent="0.3">
      <c r="AF12740" s="8"/>
      <c r="AG12740" s="8"/>
      <c r="AH12740" s="9"/>
      <c r="AI12740" s="8"/>
      <c r="AJ12740" s="8"/>
      <c r="AK12740" s="9"/>
    </row>
    <row r="12741" spans="32:37" x14ac:dyDescent="0.3">
      <c r="AF12741" s="8"/>
      <c r="AG12741" s="8"/>
      <c r="AH12741" s="9"/>
      <c r="AI12741" s="8"/>
      <c r="AJ12741" s="8"/>
      <c r="AK12741" s="9"/>
    </row>
    <row r="12742" spans="32:37" x14ac:dyDescent="0.3">
      <c r="AF12742" s="8"/>
      <c r="AG12742" s="8"/>
      <c r="AH12742" s="9"/>
      <c r="AI12742" s="8"/>
      <c r="AJ12742" s="8"/>
      <c r="AK12742" s="9"/>
    </row>
    <row r="12743" spans="32:37" x14ac:dyDescent="0.3">
      <c r="AF12743" s="8"/>
      <c r="AG12743" s="8"/>
      <c r="AH12743" s="9"/>
      <c r="AI12743" s="8"/>
      <c r="AJ12743" s="8"/>
      <c r="AK12743" s="9"/>
    </row>
    <row r="12744" spans="32:37" x14ac:dyDescent="0.3">
      <c r="AF12744" s="8"/>
      <c r="AG12744" s="8"/>
      <c r="AH12744" s="9"/>
      <c r="AI12744" s="8"/>
      <c r="AJ12744" s="8"/>
      <c r="AK12744" s="9"/>
    </row>
    <row r="12745" spans="32:37" x14ac:dyDescent="0.3">
      <c r="AF12745" s="8"/>
      <c r="AG12745" s="8"/>
      <c r="AH12745" s="9"/>
      <c r="AI12745" s="8"/>
      <c r="AJ12745" s="8"/>
      <c r="AK12745" s="9"/>
    </row>
    <row r="12746" spans="32:37" x14ac:dyDescent="0.3">
      <c r="AF12746" s="8"/>
      <c r="AG12746" s="8"/>
      <c r="AH12746" s="9"/>
      <c r="AI12746" s="8"/>
      <c r="AJ12746" s="8"/>
      <c r="AK12746" s="9"/>
    </row>
    <row r="12747" spans="32:37" x14ac:dyDescent="0.3">
      <c r="AF12747" s="8"/>
      <c r="AG12747" s="8"/>
      <c r="AH12747" s="9"/>
      <c r="AI12747" s="8"/>
      <c r="AJ12747" s="8"/>
      <c r="AK12747" s="9"/>
    </row>
    <row r="12748" spans="32:37" x14ac:dyDescent="0.3">
      <c r="AF12748" s="8"/>
      <c r="AG12748" s="8"/>
      <c r="AH12748" s="9"/>
      <c r="AI12748" s="8"/>
      <c r="AJ12748" s="8"/>
      <c r="AK12748" s="9"/>
    </row>
    <row r="12749" spans="32:37" x14ac:dyDescent="0.3">
      <c r="AF12749" s="8"/>
      <c r="AG12749" s="8"/>
      <c r="AH12749" s="9"/>
      <c r="AI12749" s="8"/>
      <c r="AJ12749" s="8"/>
      <c r="AK12749" s="9"/>
    </row>
    <row r="12750" spans="32:37" x14ac:dyDescent="0.3">
      <c r="AF12750" s="8"/>
      <c r="AG12750" s="8"/>
      <c r="AH12750" s="9"/>
      <c r="AI12750" s="8"/>
      <c r="AJ12750" s="8"/>
      <c r="AK12750" s="9"/>
    </row>
    <row r="12751" spans="32:37" x14ac:dyDescent="0.3">
      <c r="AF12751" s="8"/>
      <c r="AG12751" s="8"/>
      <c r="AH12751" s="9"/>
      <c r="AI12751" s="8"/>
      <c r="AJ12751" s="8"/>
      <c r="AK12751" s="9"/>
    </row>
    <row r="12752" spans="32:37" x14ac:dyDescent="0.3">
      <c r="AF12752" s="8"/>
      <c r="AG12752" s="8"/>
      <c r="AH12752" s="9"/>
      <c r="AI12752" s="8"/>
      <c r="AJ12752" s="8"/>
      <c r="AK12752" s="9"/>
    </row>
    <row r="12753" spans="32:37" x14ac:dyDescent="0.3">
      <c r="AF12753" s="8"/>
      <c r="AG12753" s="8"/>
      <c r="AH12753" s="9"/>
      <c r="AI12753" s="8"/>
      <c r="AJ12753" s="8"/>
      <c r="AK12753" s="9"/>
    </row>
    <row r="12754" spans="32:37" x14ac:dyDescent="0.3">
      <c r="AF12754" s="8"/>
      <c r="AG12754" s="8"/>
      <c r="AH12754" s="9"/>
      <c r="AI12754" s="8"/>
      <c r="AJ12754" s="8"/>
      <c r="AK12754" s="9"/>
    </row>
    <row r="12755" spans="32:37" x14ac:dyDescent="0.3">
      <c r="AF12755" s="8"/>
      <c r="AG12755" s="8"/>
      <c r="AH12755" s="9"/>
      <c r="AI12755" s="8"/>
      <c r="AJ12755" s="8"/>
      <c r="AK12755" s="9"/>
    </row>
    <row r="12756" spans="32:37" x14ac:dyDescent="0.3">
      <c r="AF12756" s="8"/>
      <c r="AG12756" s="8"/>
      <c r="AH12756" s="9"/>
      <c r="AI12756" s="8"/>
      <c r="AJ12756" s="8"/>
      <c r="AK12756" s="9"/>
    </row>
    <row r="12757" spans="32:37" x14ac:dyDescent="0.3">
      <c r="AF12757" s="8"/>
      <c r="AG12757" s="8"/>
      <c r="AH12757" s="9"/>
      <c r="AI12757" s="8"/>
      <c r="AJ12757" s="8"/>
      <c r="AK12757" s="9"/>
    </row>
    <row r="12758" spans="32:37" x14ac:dyDescent="0.3">
      <c r="AF12758" s="8"/>
      <c r="AG12758" s="8"/>
      <c r="AH12758" s="9"/>
      <c r="AI12758" s="8"/>
      <c r="AJ12758" s="8"/>
      <c r="AK12758" s="9"/>
    </row>
    <row r="12759" spans="32:37" x14ac:dyDescent="0.3">
      <c r="AF12759" s="8"/>
      <c r="AG12759" s="8"/>
      <c r="AH12759" s="9"/>
      <c r="AI12759" s="8"/>
      <c r="AJ12759" s="8"/>
      <c r="AK12759" s="9"/>
    </row>
    <row r="12760" spans="32:37" x14ac:dyDescent="0.3">
      <c r="AF12760" s="8"/>
      <c r="AG12760" s="8"/>
      <c r="AH12760" s="9"/>
      <c r="AI12760" s="8"/>
      <c r="AJ12760" s="8"/>
      <c r="AK12760" s="9"/>
    </row>
    <row r="12761" spans="32:37" x14ac:dyDescent="0.3">
      <c r="AF12761" s="8"/>
      <c r="AG12761" s="8"/>
      <c r="AH12761" s="9"/>
      <c r="AI12761" s="8"/>
      <c r="AJ12761" s="8"/>
      <c r="AK12761" s="9"/>
    </row>
    <row r="12762" spans="32:37" x14ac:dyDescent="0.3">
      <c r="AF12762" s="8"/>
      <c r="AG12762" s="8"/>
      <c r="AH12762" s="9"/>
      <c r="AI12762" s="8"/>
      <c r="AJ12762" s="8"/>
      <c r="AK12762" s="9"/>
    </row>
    <row r="12763" spans="32:37" x14ac:dyDescent="0.3">
      <c r="AF12763" s="8"/>
      <c r="AG12763" s="8"/>
      <c r="AH12763" s="9"/>
      <c r="AI12763" s="8"/>
      <c r="AJ12763" s="8"/>
      <c r="AK12763" s="9"/>
    </row>
    <row r="12764" spans="32:37" x14ac:dyDescent="0.3">
      <c r="AF12764" s="8"/>
      <c r="AG12764" s="8"/>
      <c r="AH12764" s="9"/>
      <c r="AI12764" s="8"/>
      <c r="AJ12764" s="8"/>
      <c r="AK12764" s="9"/>
    </row>
    <row r="12765" spans="32:37" x14ac:dyDescent="0.3">
      <c r="AF12765" s="8"/>
      <c r="AG12765" s="8"/>
      <c r="AH12765" s="9"/>
      <c r="AI12765" s="8"/>
      <c r="AJ12765" s="8"/>
      <c r="AK12765" s="9"/>
    </row>
    <row r="12766" spans="32:37" x14ac:dyDescent="0.3">
      <c r="AF12766" s="8"/>
      <c r="AG12766" s="8"/>
      <c r="AH12766" s="9"/>
      <c r="AI12766" s="8"/>
      <c r="AJ12766" s="8"/>
      <c r="AK12766" s="9"/>
    </row>
    <row r="12767" spans="32:37" x14ac:dyDescent="0.3">
      <c r="AF12767" s="8"/>
      <c r="AG12767" s="8"/>
      <c r="AH12767" s="9"/>
      <c r="AI12767" s="8"/>
      <c r="AJ12767" s="8"/>
      <c r="AK12767" s="9"/>
    </row>
    <row r="12768" spans="32:37" x14ac:dyDescent="0.3">
      <c r="AF12768" s="8"/>
      <c r="AG12768" s="8"/>
      <c r="AH12768" s="9"/>
      <c r="AI12768" s="8"/>
      <c r="AJ12768" s="8"/>
      <c r="AK12768" s="9"/>
    </row>
    <row r="12769" spans="32:37" x14ac:dyDescent="0.3">
      <c r="AF12769" s="8"/>
      <c r="AG12769" s="8"/>
      <c r="AH12769" s="9"/>
      <c r="AI12769" s="8"/>
      <c r="AJ12769" s="8"/>
      <c r="AK12769" s="9"/>
    </row>
    <row r="12770" spans="32:37" x14ac:dyDescent="0.3">
      <c r="AF12770" s="8"/>
      <c r="AG12770" s="8"/>
      <c r="AH12770" s="9"/>
      <c r="AI12770" s="8"/>
      <c r="AJ12770" s="8"/>
      <c r="AK12770" s="9"/>
    </row>
    <row r="12771" spans="32:37" x14ac:dyDescent="0.3">
      <c r="AF12771" s="8"/>
      <c r="AG12771" s="8"/>
      <c r="AH12771" s="9"/>
      <c r="AI12771" s="8"/>
      <c r="AJ12771" s="8"/>
      <c r="AK12771" s="9"/>
    </row>
    <row r="12772" spans="32:37" x14ac:dyDescent="0.3">
      <c r="AF12772" s="8"/>
      <c r="AG12772" s="8"/>
      <c r="AH12772" s="9"/>
      <c r="AI12772" s="8"/>
      <c r="AJ12772" s="8"/>
      <c r="AK12772" s="9"/>
    </row>
    <row r="12773" spans="32:37" x14ac:dyDescent="0.3">
      <c r="AF12773" s="8"/>
      <c r="AG12773" s="8"/>
      <c r="AH12773" s="9"/>
      <c r="AI12773" s="8"/>
      <c r="AJ12773" s="8"/>
      <c r="AK12773" s="9"/>
    </row>
    <row r="12774" spans="32:37" x14ac:dyDescent="0.3">
      <c r="AF12774" s="8"/>
      <c r="AG12774" s="8"/>
      <c r="AH12774" s="9"/>
      <c r="AI12774" s="8"/>
      <c r="AJ12774" s="8"/>
      <c r="AK12774" s="9"/>
    </row>
    <row r="12775" spans="32:37" x14ac:dyDescent="0.3">
      <c r="AF12775" s="8"/>
      <c r="AG12775" s="8"/>
      <c r="AH12775" s="9"/>
      <c r="AI12775" s="8"/>
      <c r="AJ12775" s="8"/>
      <c r="AK12775" s="9"/>
    </row>
    <row r="12776" spans="32:37" x14ac:dyDescent="0.3">
      <c r="AF12776" s="8"/>
      <c r="AG12776" s="8"/>
      <c r="AH12776" s="9"/>
      <c r="AI12776" s="8"/>
      <c r="AJ12776" s="8"/>
      <c r="AK12776" s="9"/>
    </row>
    <row r="12777" spans="32:37" x14ac:dyDescent="0.3">
      <c r="AF12777" s="8"/>
      <c r="AG12777" s="8"/>
      <c r="AH12777" s="9"/>
      <c r="AI12777" s="8"/>
      <c r="AJ12777" s="8"/>
      <c r="AK12777" s="9"/>
    </row>
    <row r="12778" spans="32:37" x14ac:dyDescent="0.3">
      <c r="AF12778" s="8"/>
      <c r="AG12778" s="8"/>
      <c r="AH12778" s="9"/>
      <c r="AI12778" s="8"/>
      <c r="AJ12778" s="8"/>
      <c r="AK12778" s="9"/>
    </row>
    <row r="12779" spans="32:37" x14ac:dyDescent="0.3">
      <c r="AF12779" s="8"/>
      <c r="AG12779" s="8"/>
      <c r="AH12779" s="9"/>
      <c r="AI12779" s="8"/>
      <c r="AJ12779" s="8"/>
      <c r="AK12779" s="9"/>
    </row>
    <row r="12780" spans="32:37" x14ac:dyDescent="0.3">
      <c r="AF12780" s="8"/>
      <c r="AG12780" s="8"/>
      <c r="AH12780" s="9"/>
      <c r="AI12780" s="8"/>
      <c r="AJ12780" s="8"/>
      <c r="AK12780" s="9"/>
    </row>
    <row r="12781" spans="32:37" x14ac:dyDescent="0.3">
      <c r="AF12781" s="8"/>
      <c r="AG12781" s="8"/>
      <c r="AH12781" s="9"/>
      <c r="AI12781" s="8"/>
      <c r="AJ12781" s="8"/>
      <c r="AK12781" s="9"/>
    </row>
    <row r="12782" spans="32:37" x14ac:dyDescent="0.3">
      <c r="AF12782" s="8"/>
      <c r="AG12782" s="8"/>
      <c r="AH12782" s="9"/>
      <c r="AI12782" s="8"/>
      <c r="AJ12782" s="8"/>
      <c r="AK12782" s="9"/>
    </row>
    <row r="12783" spans="32:37" x14ac:dyDescent="0.3">
      <c r="AF12783" s="8"/>
      <c r="AG12783" s="8"/>
      <c r="AH12783" s="9"/>
      <c r="AI12783" s="8"/>
      <c r="AJ12783" s="8"/>
      <c r="AK12783" s="9"/>
    </row>
    <row r="12784" spans="32:37" x14ac:dyDescent="0.3">
      <c r="AF12784" s="8"/>
      <c r="AG12784" s="8"/>
      <c r="AH12784" s="9"/>
      <c r="AI12784" s="8"/>
      <c r="AJ12784" s="8"/>
      <c r="AK12784" s="9"/>
    </row>
    <row r="12785" spans="32:37" x14ac:dyDescent="0.3">
      <c r="AF12785" s="8"/>
      <c r="AG12785" s="8"/>
      <c r="AH12785" s="9"/>
      <c r="AI12785" s="8"/>
      <c r="AJ12785" s="8"/>
      <c r="AK12785" s="9"/>
    </row>
    <row r="12786" spans="32:37" x14ac:dyDescent="0.3">
      <c r="AF12786" s="8"/>
      <c r="AG12786" s="8"/>
      <c r="AH12786" s="9"/>
      <c r="AI12786" s="8"/>
      <c r="AJ12786" s="8"/>
      <c r="AK12786" s="9"/>
    </row>
    <row r="12787" spans="32:37" x14ac:dyDescent="0.3">
      <c r="AF12787" s="8"/>
      <c r="AG12787" s="8"/>
      <c r="AH12787" s="9"/>
      <c r="AI12787" s="8"/>
      <c r="AJ12787" s="8"/>
      <c r="AK12787" s="9"/>
    </row>
    <row r="12788" spans="32:37" x14ac:dyDescent="0.3">
      <c r="AF12788" s="8"/>
      <c r="AG12788" s="8"/>
      <c r="AH12788" s="9"/>
      <c r="AI12788" s="8"/>
      <c r="AJ12788" s="8"/>
      <c r="AK12788" s="9"/>
    </row>
    <row r="12789" spans="32:37" x14ac:dyDescent="0.3">
      <c r="AF12789" s="8"/>
      <c r="AG12789" s="8"/>
      <c r="AH12789" s="9"/>
      <c r="AI12789" s="8"/>
      <c r="AJ12789" s="8"/>
      <c r="AK12789" s="9"/>
    </row>
    <row r="12790" spans="32:37" x14ac:dyDescent="0.3">
      <c r="AF12790" s="8"/>
      <c r="AG12790" s="8"/>
      <c r="AH12790" s="9"/>
      <c r="AI12790" s="8"/>
      <c r="AJ12790" s="8"/>
      <c r="AK12790" s="9"/>
    </row>
    <row r="12791" spans="32:37" x14ac:dyDescent="0.3">
      <c r="AF12791" s="8"/>
      <c r="AG12791" s="8"/>
      <c r="AH12791" s="9"/>
      <c r="AI12791" s="8"/>
      <c r="AJ12791" s="8"/>
      <c r="AK12791" s="9"/>
    </row>
    <row r="12792" spans="32:37" x14ac:dyDescent="0.3">
      <c r="AF12792" s="8"/>
      <c r="AG12792" s="8"/>
      <c r="AH12792" s="9"/>
      <c r="AI12792" s="8"/>
      <c r="AJ12792" s="8"/>
      <c r="AK12792" s="9"/>
    </row>
    <row r="12793" spans="32:37" x14ac:dyDescent="0.3">
      <c r="AF12793" s="8"/>
      <c r="AG12793" s="8"/>
      <c r="AH12793" s="9"/>
      <c r="AI12793" s="8"/>
      <c r="AJ12793" s="8"/>
      <c r="AK12793" s="9"/>
    </row>
    <row r="12794" spans="32:37" x14ac:dyDescent="0.3">
      <c r="AF12794" s="8"/>
      <c r="AG12794" s="8"/>
      <c r="AH12794" s="9"/>
      <c r="AI12794" s="8"/>
      <c r="AJ12794" s="8"/>
      <c r="AK12794" s="9"/>
    </row>
    <row r="12795" spans="32:37" x14ac:dyDescent="0.3">
      <c r="AF12795" s="8"/>
      <c r="AG12795" s="8"/>
      <c r="AH12795" s="9"/>
      <c r="AI12795" s="8"/>
      <c r="AJ12795" s="8"/>
      <c r="AK12795" s="9"/>
    </row>
    <row r="12796" spans="32:37" x14ac:dyDescent="0.3">
      <c r="AF12796" s="8"/>
      <c r="AG12796" s="8"/>
      <c r="AH12796" s="9"/>
      <c r="AI12796" s="8"/>
      <c r="AJ12796" s="8"/>
      <c r="AK12796" s="9"/>
    </row>
    <row r="12797" spans="32:37" x14ac:dyDescent="0.3">
      <c r="AF12797" s="8"/>
      <c r="AG12797" s="8"/>
      <c r="AH12797" s="9"/>
      <c r="AI12797" s="8"/>
      <c r="AJ12797" s="8"/>
      <c r="AK12797" s="9"/>
    </row>
    <row r="12798" spans="32:37" x14ac:dyDescent="0.3">
      <c r="AF12798" s="8"/>
      <c r="AG12798" s="8"/>
      <c r="AH12798" s="9"/>
      <c r="AI12798" s="8"/>
      <c r="AJ12798" s="8"/>
      <c r="AK12798" s="9"/>
    </row>
    <row r="12799" spans="32:37" x14ac:dyDescent="0.3">
      <c r="AF12799" s="8"/>
      <c r="AG12799" s="8"/>
      <c r="AH12799" s="9"/>
      <c r="AI12799" s="8"/>
      <c r="AJ12799" s="8"/>
      <c r="AK12799" s="9"/>
    </row>
    <row r="12800" spans="32:37" x14ac:dyDescent="0.3">
      <c r="AF12800" s="8"/>
      <c r="AG12800" s="8"/>
      <c r="AH12800" s="9"/>
      <c r="AI12800" s="8"/>
      <c r="AJ12800" s="8"/>
      <c r="AK12800" s="9"/>
    </row>
    <row r="12801" spans="32:37" x14ac:dyDescent="0.3">
      <c r="AF12801" s="8"/>
      <c r="AG12801" s="8"/>
      <c r="AH12801" s="9"/>
      <c r="AI12801" s="8"/>
      <c r="AJ12801" s="8"/>
      <c r="AK12801" s="9"/>
    </row>
    <row r="12802" spans="32:37" x14ac:dyDescent="0.3">
      <c r="AF12802" s="8"/>
      <c r="AG12802" s="8"/>
      <c r="AH12802" s="9"/>
      <c r="AI12802" s="8"/>
      <c r="AJ12802" s="8"/>
      <c r="AK12802" s="9"/>
    </row>
    <row r="12803" spans="32:37" x14ac:dyDescent="0.3">
      <c r="AF12803" s="8"/>
      <c r="AG12803" s="8"/>
      <c r="AH12803" s="9"/>
      <c r="AI12803" s="8"/>
      <c r="AJ12803" s="8"/>
      <c r="AK12803" s="9"/>
    </row>
    <row r="12804" spans="32:37" x14ac:dyDescent="0.3">
      <c r="AF12804" s="8"/>
      <c r="AG12804" s="8"/>
      <c r="AH12804" s="9"/>
      <c r="AI12804" s="8"/>
      <c r="AJ12804" s="8"/>
      <c r="AK12804" s="9"/>
    </row>
    <row r="12805" spans="32:37" x14ac:dyDescent="0.3">
      <c r="AF12805" s="8"/>
      <c r="AG12805" s="8"/>
      <c r="AH12805" s="9"/>
      <c r="AI12805" s="8"/>
      <c r="AJ12805" s="8"/>
      <c r="AK12805" s="9"/>
    </row>
    <row r="12806" spans="32:37" x14ac:dyDescent="0.3">
      <c r="AF12806" s="8"/>
      <c r="AG12806" s="8"/>
      <c r="AH12806" s="9"/>
      <c r="AI12806" s="8"/>
      <c r="AJ12806" s="8"/>
      <c r="AK12806" s="9"/>
    </row>
    <row r="12807" spans="32:37" x14ac:dyDescent="0.3">
      <c r="AF12807" s="8"/>
      <c r="AG12807" s="8"/>
      <c r="AH12807" s="9"/>
      <c r="AI12807" s="8"/>
      <c r="AJ12807" s="8"/>
      <c r="AK12807" s="9"/>
    </row>
    <row r="12808" spans="32:37" x14ac:dyDescent="0.3">
      <c r="AF12808" s="8"/>
      <c r="AG12808" s="8"/>
      <c r="AH12808" s="9"/>
      <c r="AI12808" s="8"/>
      <c r="AJ12808" s="8"/>
      <c r="AK12808" s="9"/>
    </row>
    <row r="12809" spans="32:37" x14ac:dyDescent="0.3">
      <c r="AF12809" s="8"/>
      <c r="AG12809" s="8"/>
      <c r="AH12809" s="9"/>
      <c r="AI12809" s="8"/>
      <c r="AJ12809" s="8"/>
      <c r="AK12809" s="9"/>
    </row>
    <row r="12810" spans="32:37" x14ac:dyDescent="0.3">
      <c r="AF12810" s="8"/>
      <c r="AG12810" s="8"/>
      <c r="AH12810" s="9"/>
      <c r="AI12810" s="8"/>
      <c r="AJ12810" s="8"/>
      <c r="AK12810" s="9"/>
    </row>
    <row r="12811" spans="32:37" x14ac:dyDescent="0.3">
      <c r="AF12811" s="8"/>
      <c r="AG12811" s="8"/>
      <c r="AH12811" s="9"/>
      <c r="AI12811" s="8"/>
      <c r="AJ12811" s="8"/>
      <c r="AK12811" s="9"/>
    </row>
    <row r="12812" spans="32:37" x14ac:dyDescent="0.3">
      <c r="AF12812" s="8"/>
      <c r="AG12812" s="8"/>
      <c r="AH12812" s="9"/>
      <c r="AI12812" s="8"/>
      <c r="AJ12812" s="8"/>
      <c r="AK12812" s="9"/>
    </row>
    <row r="12813" spans="32:37" x14ac:dyDescent="0.3">
      <c r="AF12813" s="8"/>
      <c r="AG12813" s="8"/>
      <c r="AH12813" s="9"/>
      <c r="AI12813" s="8"/>
      <c r="AJ12813" s="8"/>
      <c r="AK12813" s="9"/>
    </row>
    <row r="12814" spans="32:37" x14ac:dyDescent="0.3">
      <c r="AF12814" s="8"/>
      <c r="AG12814" s="8"/>
      <c r="AH12814" s="9"/>
      <c r="AI12814" s="8"/>
      <c r="AJ12814" s="8"/>
      <c r="AK12814" s="9"/>
    </row>
    <row r="12815" spans="32:37" x14ac:dyDescent="0.3">
      <c r="AF12815" s="8"/>
      <c r="AG12815" s="8"/>
      <c r="AH12815" s="9"/>
      <c r="AI12815" s="8"/>
      <c r="AJ12815" s="8"/>
      <c r="AK12815" s="9"/>
    </row>
    <row r="12816" spans="32:37" x14ac:dyDescent="0.3">
      <c r="AF12816" s="8"/>
      <c r="AG12816" s="8"/>
      <c r="AH12816" s="9"/>
      <c r="AI12816" s="8"/>
      <c r="AJ12816" s="8"/>
      <c r="AK12816" s="9"/>
    </row>
    <row r="12817" spans="32:37" x14ac:dyDescent="0.3">
      <c r="AF12817" s="8"/>
      <c r="AG12817" s="8"/>
      <c r="AH12817" s="9"/>
      <c r="AI12817" s="8"/>
      <c r="AJ12817" s="8"/>
      <c r="AK12817" s="9"/>
    </row>
    <row r="12818" spans="32:37" x14ac:dyDescent="0.3">
      <c r="AF12818" s="8"/>
      <c r="AG12818" s="8"/>
      <c r="AH12818" s="9"/>
      <c r="AI12818" s="8"/>
      <c r="AJ12818" s="8"/>
      <c r="AK12818" s="9"/>
    </row>
    <row r="12819" spans="32:37" x14ac:dyDescent="0.3">
      <c r="AF12819" s="8"/>
      <c r="AG12819" s="8"/>
      <c r="AH12819" s="9"/>
      <c r="AI12819" s="8"/>
      <c r="AJ12819" s="8"/>
      <c r="AK12819" s="9"/>
    </row>
    <row r="12820" spans="32:37" x14ac:dyDescent="0.3">
      <c r="AF12820" s="8"/>
      <c r="AG12820" s="8"/>
      <c r="AH12820" s="9"/>
      <c r="AI12820" s="8"/>
      <c r="AJ12820" s="8"/>
      <c r="AK12820" s="9"/>
    </row>
    <row r="12821" spans="32:37" x14ac:dyDescent="0.3">
      <c r="AF12821" s="8"/>
      <c r="AG12821" s="8"/>
      <c r="AH12821" s="9"/>
      <c r="AI12821" s="8"/>
      <c r="AJ12821" s="8"/>
      <c r="AK12821" s="9"/>
    </row>
    <row r="12822" spans="32:37" x14ac:dyDescent="0.3">
      <c r="AF12822" s="8"/>
      <c r="AG12822" s="8"/>
      <c r="AH12822" s="9"/>
      <c r="AI12822" s="8"/>
      <c r="AJ12822" s="8"/>
      <c r="AK12822" s="9"/>
    </row>
    <row r="12823" spans="32:37" x14ac:dyDescent="0.3">
      <c r="AF12823" s="8"/>
      <c r="AG12823" s="8"/>
      <c r="AH12823" s="9"/>
      <c r="AI12823" s="8"/>
      <c r="AJ12823" s="8"/>
      <c r="AK12823" s="9"/>
    </row>
    <row r="12824" spans="32:37" x14ac:dyDescent="0.3">
      <c r="AF12824" s="8"/>
      <c r="AG12824" s="8"/>
      <c r="AH12824" s="9"/>
      <c r="AI12824" s="8"/>
      <c r="AJ12824" s="8"/>
      <c r="AK12824" s="9"/>
    </row>
    <row r="12825" spans="32:37" x14ac:dyDescent="0.3">
      <c r="AF12825" s="8"/>
      <c r="AG12825" s="8"/>
      <c r="AH12825" s="9"/>
      <c r="AI12825" s="8"/>
      <c r="AJ12825" s="8"/>
      <c r="AK12825" s="9"/>
    </row>
    <row r="12826" spans="32:37" x14ac:dyDescent="0.3">
      <c r="AF12826" s="8"/>
      <c r="AG12826" s="8"/>
      <c r="AH12826" s="9"/>
      <c r="AI12826" s="8"/>
      <c r="AJ12826" s="8"/>
      <c r="AK12826" s="9"/>
    </row>
    <row r="12827" spans="32:37" x14ac:dyDescent="0.3">
      <c r="AF12827" s="8"/>
      <c r="AG12827" s="8"/>
      <c r="AH12827" s="9"/>
      <c r="AI12827" s="8"/>
      <c r="AJ12827" s="8"/>
      <c r="AK12827" s="9"/>
    </row>
    <row r="12828" spans="32:37" x14ac:dyDescent="0.3">
      <c r="AF12828" s="8"/>
      <c r="AG12828" s="8"/>
      <c r="AH12828" s="9"/>
      <c r="AI12828" s="8"/>
      <c r="AJ12828" s="8"/>
      <c r="AK12828" s="9"/>
    </row>
    <row r="12829" spans="32:37" x14ac:dyDescent="0.3">
      <c r="AF12829" s="8"/>
      <c r="AG12829" s="8"/>
      <c r="AH12829" s="9"/>
      <c r="AI12829" s="8"/>
      <c r="AJ12829" s="8"/>
      <c r="AK12829" s="9"/>
    </row>
    <row r="12830" spans="32:37" x14ac:dyDescent="0.3">
      <c r="AF12830" s="8"/>
      <c r="AG12830" s="8"/>
      <c r="AH12830" s="9"/>
      <c r="AI12830" s="8"/>
      <c r="AJ12830" s="8"/>
      <c r="AK12830" s="9"/>
    </row>
    <row r="12831" spans="32:37" x14ac:dyDescent="0.3">
      <c r="AF12831" s="8"/>
      <c r="AG12831" s="8"/>
      <c r="AH12831" s="9"/>
      <c r="AI12831" s="8"/>
      <c r="AJ12831" s="8"/>
      <c r="AK12831" s="9"/>
    </row>
    <row r="12832" spans="32:37" x14ac:dyDescent="0.3">
      <c r="AF12832" s="8"/>
      <c r="AG12832" s="8"/>
      <c r="AH12832" s="9"/>
      <c r="AI12832" s="8"/>
      <c r="AJ12832" s="8"/>
      <c r="AK12832" s="9"/>
    </row>
    <row r="12833" spans="32:37" x14ac:dyDescent="0.3">
      <c r="AF12833" s="8"/>
      <c r="AG12833" s="8"/>
      <c r="AH12833" s="9"/>
      <c r="AI12833" s="8"/>
      <c r="AJ12833" s="8"/>
      <c r="AK12833" s="9"/>
    </row>
    <row r="12834" spans="32:37" x14ac:dyDescent="0.3">
      <c r="AF12834" s="8"/>
      <c r="AG12834" s="8"/>
      <c r="AH12834" s="9"/>
      <c r="AI12834" s="8"/>
      <c r="AJ12834" s="8"/>
      <c r="AK12834" s="9"/>
    </row>
    <row r="12835" spans="32:37" x14ac:dyDescent="0.3">
      <c r="AF12835" s="8"/>
      <c r="AG12835" s="8"/>
      <c r="AH12835" s="9"/>
      <c r="AI12835" s="8"/>
      <c r="AJ12835" s="8"/>
      <c r="AK12835" s="9"/>
    </row>
    <row r="12836" spans="32:37" x14ac:dyDescent="0.3">
      <c r="AF12836" s="8"/>
      <c r="AG12836" s="8"/>
      <c r="AH12836" s="9"/>
      <c r="AI12836" s="8"/>
      <c r="AJ12836" s="8"/>
      <c r="AK12836" s="9"/>
    </row>
    <row r="12837" spans="32:37" x14ac:dyDescent="0.3">
      <c r="AF12837" s="8"/>
      <c r="AG12837" s="8"/>
      <c r="AH12837" s="9"/>
      <c r="AI12837" s="8"/>
      <c r="AJ12837" s="8"/>
      <c r="AK12837" s="9"/>
    </row>
    <row r="12838" spans="32:37" x14ac:dyDescent="0.3">
      <c r="AF12838" s="8"/>
      <c r="AG12838" s="8"/>
      <c r="AH12838" s="9"/>
      <c r="AI12838" s="8"/>
      <c r="AJ12838" s="8"/>
      <c r="AK12838" s="9"/>
    </row>
    <row r="12839" spans="32:37" x14ac:dyDescent="0.3">
      <c r="AF12839" s="8"/>
      <c r="AG12839" s="8"/>
      <c r="AH12839" s="9"/>
      <c r="AI12839" s="8"/>
      <c r="AJ12839" s="8"/>
      <c r="AK12839" s="9"/>
    </row>
    <row r="12840" spans="32:37" x14ac:dyDescent="0.3">
      <c r="AF12840" s="8"/>
      <c r="AG12840" s="8"/>
      <c r="AH12840" s="9"/>
      <c r="AI12840" s="8"/>
      <c r="AJ12840" s="8"/>
      <c r="AK12840" s="9"/>
    </row>
    <row r="12841" spans="32:37" x14ac:dyDescent="0.3">
      <c r="AF12841" s="8"/>
      <c r="AG12841" s="8"/>
      <c r="AH12841" s="9"/>
      <c r="AI12841" s="8"/>
      <c r="AJ12841" s="8"/>
      <c r="AK12841" s="9"/>
    </row>
    <row r="12842" spans="32:37" x14ac:dyDescent="0.3">
      <c r="AF12842" s="8"/>
      <c r="AG12842" s="8"/>
      <c r="AH12842" s="9"/>
      <c r="AI12842" s="8"/>
      <c r="AJ12842" s="8"/>
      <c r="AK12842" s="9"/>
    </row>
    <row r="12843" spans="32:37" x14ac:dyDescent="0.3">
      <c r="AF12843" s="8"/>
      <c r="AG12843" s="8"/>
      <c r="AH12843" s="9"/>
      <c r="AI12843" s="8"/>
      <c r="AJ12843" s="8"/>
      <c r="AK12843" s="9"/>
    </row>
    <row r="12844" spans="32:37" x14ac:dyDescent="0.3">
      <c r="AF12844" s="8"/>
      <c r="AG12844" s="8"/>
      <c r="AH12844" s="9"/>
      <c r="AI12844" s="8"/>
      <c r="AJ12844" s="8"/>
      <c r="AK12844" s="9"/>
    </row>
    <row r="12845" spans="32:37" x14ac:dyDescent="0.3">
      <c r="AF12845" s="8"/>
      <c r="AG12845" s="8"/>
      <c r="AH12845" s="9"/>
      <c r="AI12845" s="8"/>
      <c r="AJ12845" s="8"/>
      <c r="AK12845" s="9"/>
    </row>
    <row r="12846" spans="32:37" x14ac:dyDescent="0.3">
      <c r="AF12846" s="8"/>
      <c r="AG12846" s="8"/>
      <c r="AH12846" s="9"/>
      <c r="AI12846" s="8"/>
      <c r="AJ12846" s="8"/>
      <c r="AK12846" s="9"/>
    </row>
    <row r="12847" spans="32:37" x14ac:dyDescent="0.3">
      <c r="AF12847" s="8"/>
      <c r="AG12847" s="8"/>
      <c r="AH12847" s="9"/>
      <c r="AI12847" s="8"/>
      <c r="AJ12847" s="8"/>
      <c r="AK12847" s="9"/>
    </row>
    <row r="12848" spans="32:37" x14ac:dyDescent="0.3">
      <c r="AF12848" s="8"/>
      <c r="AG12848" s="8"/>
      <c r="AH12848" s="9"/>
      <c r="AI12848" s="8"/>
      <c r="AJ12848" s="8"/>
      <c r="AK12848" s="9"/>
    </row>
    <row r="12849" spans="32:37" x14ac:dyDescent="0.3">
      <c r="AF12849" s="8"/>
      <c r="AG12849" s="8"/>
      <c r="AH12849" s="9"/>
      <c r="AI12849" s="8"/>
      <c r="AJ12849" s="8"/>
      <c r="AK12849" s="9"/>
    </row>
    <row r="12850" spans="32:37" x14ac:dyDescent="0.3">
      <c r="AF12850" s="8"/>
      <c r="AG12850" s="8"/>
      <c r="AH12850" s="9"/>
      <c r="AI12850" s="8"/>
      <c r="AJ12850" s="8"/>
      <c r="AK12850" s="9"/>
    </row>
    <row r="12851" spans="32:37" x14ac:dyDescent="0.3">
      <c r="AF12851" s="8"/>
      <c r="AG12851" s="8"/>
      <c r="AH12851" s="9"/>
      <c r="AI12851" s="8"/>
      <c r="AJ12851" s="8"/>
      <c r="AK12851" s="9"/>
    </row>
    <row r="12852" spans="32:37" x14ac:dyDescent="0.3">
      <c r="AF12852" s="8"/>
      <c r="AG12852" s="8"/>
      <c r="AH12852" s="9"/>
      <c r="AI12852" s="8"/>
      <c r="AJ12852" s="8"/>
      <c r="AK12852" s="9"/>
    </row>
    <row r="12853" spans="32:37" x14ac:dyDescent="0.3">
      <c r="AF12853" s="8"/>
      <c r="AG12853" s="8"/>
      <c r="AH12853" s="9"/>
      <c r="AI12853" s="8"/>
      <c r="AJ12853" s="8"/>
      <c r="AK12853" s="9"/>
    </row>
    <row r="12854" spans="32:37" x14ac:dyDescent="0.3">
      <c r="AF12854" s="8"/>
      <c r="AG12854" s="8"/>
      <c r="AH12854" s="9"/>
      <c r="AI12854" s="8"/>
      <c r="AJ12854" s="8"/>
      <c r="AK12854" s="9"/>
    </row>
    <row r="12855" spans="32:37" x14ac:dyDescent="0.3">
      <c r="AF12855" s="8"/>
      <c r="AG12855" s="8"/>
      <c r="AH12855" s="9"/>
      <c r="AI12855" s="8"/>
      <c r="AJ12855" s="8"/>
      <c r="AK12855" s="9"/>
    </row>
    <row r="12856" spans="32:37" x14ac:dyDescent="0.3">
      <c r="AF12856" s="8"/>
      <c r="AG12856" s="8"/>
      <c r="AH12856" s="9"/>
      <c r="AI12856" s="8"/>
      <c r="AJ12856" s="8"/>
      <c r="AK12856" s="9"/>
    </row>
    <row r="12857" spans="32:37" x14ac:dyDescent="0.3">
      <c r="AF12857" s="8"/>
      <c r="AG12857" s="8"/>
      <c r="AH12857" s="9"/>
      <c r="AI12857" s="8"/>
      <c r="AJ12857" s="8"/>
      <c r="AK12857" s="9"/>
    </row>
    <row r="12858" spans="32:37" x14ac:dyDescent="0.3">
      <c r="AF12858" s="8"/>
      <c r="AG12858" s="8"/>
      <c r="AH12858" s="9"/>
      <c r="AI12858" s="8"/>
      <c r="AJ12858" s="8"/>
      <c r="AK12858" s="9"/>
    </row>
    <row r="12859" spans="32:37" x14ac:dyDescent="0.3">
      <c r="AF12859" s="8"/>
      <c r="AG12859" s="8"/>
      <c r="AH12859" s="9"/>
      <c r="AI12859" s="8"/>
      <c r="AJ12859" s="8"/>
      <c r="AK12859" s="9"/>
    </row>
    <row r="12860" spans="32:37" x14ac:dyDescent="0.3">
      <c r="AF12860" s="8"/>
      <c r="AG12860" s="8"/>
      <c r="AH12860" s="9"/>
      <c r="AI12860" s="8"/>
      <c r="AJ12860" s="8"/>
      <c r="AK12860" s="9"/>
    </row>
    <row r="12861" spans="32:37" x14ac:dyDescent="0.3">
      <c r="AF12861" s="8"/>
      <c r="AG12861" s="8"/>
      <c r="AH12861" s="9"/>
      <c r="AI12861" s="8"/>
      <c r="AJ12861" s="8"/>
      <c r="AK12861" s="9"/>
    </row>
    <row r="12862" spans="32:37" x14ac:dyDescent="0.3">
      <c r="AF12862" s="8"/>
      <c r="AG12862" s="8"/>
      <c r="AH12862" s="9"/>
      <c r="AI12862" s="8"/>
      <c r="AJ12862" s="8"/>
      <c r="AK12862" s="9"/>
    </row>
    <row r="12863" spans="32:37" x14ac:dyDescent="0.3">
      <c r="AF12863" s="8"/>
      <c r="AG12863" s="8"/>
      <c r="AH12863" s="9"/>
      <c r="AI12863" s="8"/>
      <c r="AJ12863" s="8"/>
      <c r="AK12863" s="9"/>
    </row>
    <row r="12864" spans="32:37" x14ac:dyDescent="0.3">
      <c r="AF12864" s="8"/>
      <c r="AG12864" s="8"/>
      <c r="AH12864" s="9"/>
      <c r="AI12864" s="8"/>
      <c r="AJ12864" s="8"/>
      <c r="AK12864" s="9"/>
    </row>
    <row r="12865" spans="32:37" x14ac:dyDescent="0.3">
      <c r="AF12865" s="8"/>
      <c r="AG12865" s="8"/>
      <c r="AH12865" s="9"/>
      <c r="AI12865" s="8"/>
      <c r="AJ12865" s="8"/>
      <c r="AK12865" s="9"/>
    </row>
    <row r="12866" spans="32:37" x14ac:dyDescent="0.3">
      <c r="AF12866" s="8"/>
      <c r="AG12866" s="8"/>
      <c r="AH12866" s="9"/>
      <c r="AI12866" s="8"/>
      <c r="AJ12866" s="8"/>
      <c r="AK12866" s="9"/>
    </row>
    <row r="12867" spans="32:37" x14ac:dyDescent="0.3">
      <c r="AF12867" s="8"/>
      <c r="AG12867" s="8"/>
      <c r="AH12867" s="9"/>
      <c r="AI12867" s="8"/>
      <c r="AJ12867" s="8"/>
      <c r="AK12867" s="9"/>
    </row>
    <row r="12868" spans="32:37" x14ac:dyDescent="0.3">
      <c r="AF12868" s="8"/>
      <c r="AG12868" s="8"/>
      <c r="AH12868" s="9"/>
      <c r="AI12868" s="8"/>
      <c r="AJ12868" s="8"/>
      <c r="AK12868" s="9"/>
    </row>
    <row r="12869" spans="32:37" x14ac:dyDescent="0.3">
      <c r="AF12869" s="8"/>
      <c r="AG12869" s="8"/>
      <c r="AH12869" s="9"/>
      <c r="AI12869" s="8"/>
      <c r="AJ12869" s="8"/>
      <c r="AK12869" s="9"/>
    </row>
    <row r="12870" spans="32:37" x14ac:dyDescent="0.3">
      <c r="AF12870" s="8"/>
      <c r="AG12870" s="8"/>
      <c r="AH12870" s="9"/>
      <c r="AI12870" s="8"/>
      <c r="AJ12870" s="8"/>
      <c r="AK12870" s="9"/>
    </row>
    <row r="12871" spans="32:37" x14ac:dyDescent="0.3">
      <c r="AF12871" s="8"/>
      <c r="AG12871" s="8"/>
      <c r="AH12871" s="9"/>
      <c r="AI12871" s="8"/>
      <c r="AJ12871" s="8"/>
      <c r="AK12871" s="9"/>
    </row>
    <row r="12872" spans="32:37" x14ac:dyDescent="0.3">
      <c r="AF12872" s="8"/>
      <c r="AG12872" s="8"/>
      <c r="AH12872" s="9"/>
      <c r="AI12872" s="8"/>
      <c r="AJ12872" s="8"/>
      <c r="AK12872" s="9"/>
    </row>
    <row r="12873" spans="32:37" x14ac:dyDescent="0.3">
      <c r="AF12873" s="8"/>
      <c r="AG12873" s="8"/>
      <c r="AH12873" s="9"/>
      <c r="AI12873" s="8"/>
      <c r="AJ12873" s="8"/>
      <c r="AK12873" s="9"/>
    </row>
    <row r="12874" spans="32:37" x14ac:dyDescent="0.3">
      <c r="AF12874" s="8"/>
      <c r="AG12874" s="8"/>
      <c r="AH12874" s="9"/>
      <c r="AI12874" s="8"/>
      <c r="AJ12874" s="8"/>
      <c r="AK12874" s="9"/>
    </row>
    <row r="12875" spans="32:37" x14ac:dyDescent="0.3">
      <c r="AF12875" s="8"/>
      <c r="AG12875" s="8"/>
      <c r="AH12875" s="9"/>
      <c r="AI12875" s="8"/>
      <c r="AJ12875" s="8"/>
      <c r="AK12875" s="9"/>
    </row>
    <row r="12876" spans="32:37" x14ac:dyDescent="0.3">
      <c r="AF12876" s="8"/>
      <c r="AG12876" s="8"/>
      <c r="AH12876" s="9"/>
      <c r="AI12876" s="8"/>
      <c r="AJ12876" s="8"/>
      <c r="AK12876" s="9"/>
    </row>
    <row r="12877" spans="32:37" x14ac:dyDescent="0.3">
      <c r="AF12877" s="8"/>
      <c r="AG12877" s="8"/>
      <c r="AH12877" s="9"/>
      <c r="AI12877" s="8"/>
      <c r="AJ12877" s="8"/>
      <c r="AK12877" s="9"/>
    </row>
    <row r="12878" spans="32:37" x14ac:dyDescent="0.3">
      <c r="AF12878" s="8"/>
      <c r="AG12878" s="8"/>
      <c r="AH12878" s="9"/>
      <c r="AI12878" s="8"/>
      <c r="AJ12878" s="8"/>
      <c r="AK12878" s="9"/>
    </row>
    <row r="12879" spans="32:37" x14ac:dyDescent="0.3">
      <c r="AF12879" s="8"/>
      <c r="AG12879" s="8"/>
      <c r="AH12879" s="9"/>
      <c r="AI12879" s="8"/>
      <c r="AJ12879" s="8"/>
      <c r="AK12879" s="9"/>
    </row>
    <row r="12880" spans="32:37" x14ac:dyDescent="0.3">
      <c r="AF12880" s="8"/>
      <c r="AG12880" s="8"/>
      <c r="AH12880" s="9"/>
      <c r="AI12880" s="8"/>
      <c r="AJ12880" s="8"/>
      <c r="AK12880" s="9"/>
    </row>
    <row r="12881" spans="32:37" x14ac:dyDescent="0.3">
      <c r="AF12881" s="8"/>
      <c r="AG12881" s="8"/>
      <c r="AH12881" s="9"/>
      <c r="AI12881" s="8"/>
      <c r="AJ12881" s="8"/>
      <c r="AK12881" s="9"/>
    </row>
    <row r="12882" spans="32:37" x14ac:dyDescent="0.3">
      <c r="AF12882" s="8"/>
      <c r="AG12882" s="8"/>
      <c r="AH12882" s="9"/>
      <c r="AI12882" s="8"/>
      <c r="AJ12882" s="8"/>
      <c r="AK12882" s="9"/>
    </row>
    <row r="12883" spans="32:37" x14ac:dyDescent="0.3">
      <c r="AF12883" s="8"/>
      <c r="AG12883" s="8"/>
      <c r="AH12883" s="9"/>
      <c r="AI12883" s="8"/>
      <c r="AJ12883" s="8"/>
      <c r="AK12883" s="9"/>
    </row>
    <row r="12884" spans="32:37" x14ac:dyDescent="0.3">
      <c r="AF12884" s="8"/>
      <c r="AG12884" s="8"/>
      <c r="AH12884" s="9"/>
      <c r="AI12884" s="8"/>
      <c r="AJ12884" s="8"/>
      <c r="AK12884" s="9"/>
    </row>
    <row r="12885" spans="32:37" x14ac:dyDescent="0.3">
      <c r="AF12885" s="8"/>
      <c r="AG12885" s="8"/>
      <c r="AH12885" s="9"/>
      <c r="AI12885" s="8"/>
      <c r="AJ12885" s="8"/>
      <c r="AK12885" s="9"/>
    </row>
    <row r="12886" spans="32:37" x14ac:dyDescent="0.3">
      <c r="AF12886" s="8"/>
      <c r="AG12886" s="8"/>
      <c r="AH12886" s="9"/>
      <c r="AI12886" s="8"/>
      <c r="AJ12886" s="8"/>
      <c r="AK12886" s="9"/>
    </row>
    <row r="12887" spans="32:37" x14ac:dyDescent="0.3">
      <c r="AF12887" s="8"/>
      <c r="AG12887" s="8"/>
      <c r="AH12887" s="9"/>
      <c r="AI12887" s="8"/>
      <c r="AJ12887" s="8"/>
      <c r="AK12887" s="9"/>
    </row>
    <row r="12888" spans="32:37" x14ac:dyDescent="0.3">
      <c r="AF12888" s="8"/>
      <c r="AG12888" s="8"/>
      <c r="AH12888" s="9"/>
      <c r="AI12888" s="8"/>
      <c r="AJ12888" s="8"/>
      <c r="AK12888" s="9"/>
    </row>
    <row r="12889" spans="32:37" x14ac:dyDescent="0.3">
      <c r="AF12889" s="8"/>
      <c r="AG12889" s="8"/>
      <c r="AH12889" s="9"/>
      <c r="AI12889" s="8"/>
      <c r="AJ12889" s="8"/>
      <c r="AK12889" s="9"/>
    </row>
    <row r="12890" spans="32:37" x14ac:dyDescent="0.3">
      <c r="AF12890" s="8"/>
      <c r="AG12890" s="8"/>
      <c r="AH12890" s="9"/>
      <c r="AI12890" s="8"/>
      <c r="AJ12890" s="8"/>
      <c r="AK12890" s="9"/>
    </row>
    <row r="12891" spans="32:37" x14ac:dyDescent="0.3">
      <c r="AF12891" s="8"/>
      <c r="AG12891" s="8"/>
      <c r="AH12891" s="9"/>
      <c r="AI12891" s="8"/>
      <c r="AJ12891" s="8"/>
      <c r="AK12891" s="9"/>
    </row>
    <row r="12892" spans="32:37" x14ac:dyDescent="0.3">
      <c r="AF12892" s="8"/>
      <c r="AG12892" s="8"/>
      <c r="AH12892" s="9"/>
      <c r="AI12892" s="8"/>
      <c r="AJ12892" s="8"/>
      <c r="AK12892" s="9"/>
    </row>
    <row r="12893" spans="32:37" x14ac:dyDescent="0.3">
      <c r="AF12893" s="8"/>
      <c r="AG12893" s="8"/>
      <c r="AH12893" s="9"/>
      <c r="AI12893" s="8"/>
      <c r="AJ12893" s="8"/>
      <c r="AK12893" s="9"/>
    </row>
    <row r="12894" spans="32:37" x14ac:dyDescent="0.3">
      <c r="AF12894" s="8"/>
      <c r="AG12894" s="8"/>
      <c r="AH12894" s="9"/>
      <c r="AI12894" s="8"/>
      <c r="AJ12894" s="8"/>
      <c r="AK12894" s="9"/>
    </row>
    <row r="12895" spans="32:37" x14ac:dyDescent="0.3">
      <c r="AF12895" s="8"/>
      <c r="AG12895" s="8"/>
      <c r="AH12895" s="9"/>
      <c r="AI12895" s="8"/>
      <c r="AJ12895" s="8"/>
      <c r="AK12895" s="9"/>
    </row>
    <row r="12896" spans="32:37" x14ac:dyDescent="0.3">
      <c r="AF12896" s="8"/>
      <c r="AG12896" s="8"/>
      <c r="AH12896" s="9"/>
      <c r="AI12896" s="8"/>
      <c r="AJ12896" s="8"/>
      <c r="AK12896" s="9"/>
    </row>
    <row r="12897" spans="32:37" x14ac:dyDescent="0.3">
      <c r="AF12897" s="8"/>
      <c r="AG12897" s="8"/>
      <c r="AH12897" s="9"/>
      <c r="AI12897" s="8"/>
      <c r="AJ12897" s="8"/>
      <c r="AK12897" s="9"/>
    </row>
    <row r="12898" spans="32:37" x14ac:dyDescent="0.3">
      <c r="AF12898" s="8"/>
      <c r="AG12898" s="8"/>
      <c r="AH12898" s="9"/>
      <c r="AI12898" s="8"/>
      <c r="AJ12898" s="8"/>
      <c r="AK12898" s="9"/>
    </row>
    <row r="12899" spans="32:37" x14ac:dyDescent="0.3">
      <c r="AF12899" s="8"/>
      <c r="AG12899" s="8"/>
      <c r="AH12899" s="9"/>
      <c r="AI12899" s="8"/>
      <c r="AJ12899" s="8"/>
      <c r="AK12899" s="9"/>
    </row>
    <row r="12900" spans="32:37" x14ac:dyDescent="0.3">
      <c r="AF12900" s="8"/>
      <c r="AG12900" s="8"/>
      <c r="AH12900" s="9"/>
      <c r="AI12900" s="8"/>
      <c r="AJ12900" s="8"/>
      <c r="AK12900" s="9"/>
    </row>
    <row r="12901" spans="32:37" x14ac:dyDescent="0.3">
      <c r="AF12901" s="8"/>
      <c r="AG12901" s="8"/>
      <c r="AH12901" s="9"/>
      <c r="AI12901" s="8"/>
      <c r="AJ12901" s="8"/>
      <c r="AK12901" s="9"/>
    </row>
    <row r="12902" spans="32:37" x14ac:dyDescent="0.3">
      <c r="AF12902" s="8"/>
      <c r="AG12902" s="8"/>
      <c r="AH12902" s="9"/>
      <c r="AI12902" s="8"/>
      <c r="AJ12902" s="8"/>
      <c r="AK12902" s="9"/>
    </row>
    <row r="12903" spans="32:37" x14ac:dyDescent="0.3">
      <c r="AF12903" s="8"/>
      <c r="AG12903" s="8"/>
      <c r="AH12903" s="9"/>
      <c r="AI12903" s="8"/>
      <c r="AJ12903" s="8"/>
      <c r="AK12903" s="9"/>
    </row>
    <row r="12904" spans="32:37" x14ac:dyDescent="0.3">
      <c r="AF12904" s="8"/>
      <c r="AG12904" s="8"/>
      <c r="AH12904" s="9"/>
      <c r="AI12904" s="8"/>
      <c r="AJ12904" s="8"/>
      <c r="AK12904" s="9"/>
    </row>
    <row r="12905" spans="32:37" x14ac:dyDescent="0.3">
      <c r="AF12905" s="8"/>
      <c r="AG12905" s="8"/>
      <c r="AH12905" s="9"/>
      <c r="AI12905" s="8"/>
      <c r="AJ12905" s="8"/>
      <c r="AK12905" s="9"/>
    </row>
    <row r="12906" spans="32:37" x14ac:dyDescent="0.3">
      <c r="AF12906" s="8"/>
      <c r="AG12906" s="8"/>
      <c r="AH12906" s="9"/>
      <c r="AI12906" s="8"/>
      <c r="AJ12906" s="8"/>
      <c r="AK12906" s="9"/>
    </row>
    <row r="12907" spans="32:37" x14ac:dyDescent="0.3">
      <c r="AF12907" s="8"/>
      <c r="AG12907" s="8"/>
      <c r="AH12907" s="9"/>
      <c r="AI12907" s="8"/>
      <c r="AJ12907" s="8"/>
      <c r="AK12907" s="9"/>
    </row>
    <row r="12908" spans="32:37" x14ac:dyDescent="0.3">
      <c r="AF12908" s="8"/>
      <c r="AG12908" s="8"/>
      <c r="AH12908" s="9"/>
      <c r="AI12908" s="8"/>
      <c r="AJ12908" s="8"/>
      <c r="AK12908" s="9"/>
    </row>
    <row r="12909" spans="32:37" x14ac:dyDescent="0.3">
      <c r="AF12909" s="8"/>
      <c r="AG12909" s="8"/>
      <c r="AH12909" s="9"/>
      <c r="AI12909" s="8"/>
      <c r="AJ12909" s="8"/>
      <c r="AK12909" s="9"/>
    </row>
    <row r="12910" spans="32:37" x14ac:dyDescent="0.3">
      <c r="AF12910" s="8"/>
      <c r="AG12910" s="8"/>
      <c r="AH12910" s="9"/>
      <c r="AI12910" s="8"/>
      <c r="AJ12910" s="8"/>
      <c r="AK12910" s="9"/>
    </row>
    <row r="12911" spans="32:37" x14ac:dyDescent="0.3">
      <c r="AF12911" s="8"/>
      <c r="AG12911" s="8"/>
      <c r="AH12911" s="9"/>
      <c r="AI12911" s="8"/>
      <c r="AJ12911" s="8"/>
      <c r="AK12911" s="9"/>
    </row>
    <row r="12912" spans="32:37" x14ac:dyDescent="0.3">
      <c r="AF12912" s="8"/>
      <c r="AG12912" s="8"/>
      <c r="AH12912" s="9"/>
      <c r="AI12912" s="8"/>
      <c r="AJ12912" s="8"/>
      <c r="AK12912" s="9"/>
    </row>
    <row r="12913" spans="32:37" x14ac:dyDescent="0.3">
      <c r="AF12913" s="8"/>
      <c r="AG12913" s="8"/>
      <c r="AH12913" s="9"/>
      <c r="AI12913" s="8"/>
      <c r="AJ12913" s="8"/>
      <c r="AK12913" s="9"/>
    </row>
    <row r="12914" spans="32:37" x14ac:dyDescent="0.3">
      <c r="AF12914" s="8"/>
      <c r="AG12914" s="8"/>
      <c r="AH12914" s="9"/>
      <c r="AI12914" s="8"/>
      <c r="AJ12914" s="8"/>
      <c r="AK12914" s="9"/>
    </row>
    <row r="12915" spans="32:37" x14ac:dyDescent="0.3">
      <c r="AF12915" s="8"/>
      <c r="AG12915" s="8"/>
      <c r="AH12915" s="9"/>
      <c r="AI12915" s="8"/>
      <c r="AJ12915" s="8"/>
      <c r="AK12915" s="9"/>
    </row>
    <row r="12916" spans="32:37" x14ac:dyDescent="0.3">
      <c r="AF12916" s="8"/>
      <c r="AG12916" s="8"/>
      <c r="AH12916" s="9"/>
      <c r="AI12916" s="8"/>
      <c r="AJ12916" s="8"/>
      <c r="AK12916" s="9"/>
    </row>
    <row r="12917" spans="32:37" x14ac:dyDescent="0.3">
      <c r="AF12917" s="8"/>
      <c r="AG12917" s="8"/>
      <c r="AH12917" s="9"/>
      <c r="AI12917" s="8"/>
      <c r="AJ12917" s="8"/>
      <c r="AK12917" s="9"/>
    </row>
    <row r="12918" spans="32:37" x14ac:dyDescent="0.3">
      <c r="AF12918" s="8"/>
      <c r="AG12918" s="8"/>
      <c r="AH12918" s="9"/>
      <c r="AI12918" s="8"/>
      <c r="AJ12918" s="8"/>
      <c r="AK12918" s="9"/>
    </row>
    <row r="12919" spans="32:37" x14ac:dyDescent="0.3">
      <c r="AF12919" s="8"/>
      <c r="AG12919" s="8"/>
      <c r="AH12919" s="9"/>
      <c r="AI12919" s="8"/>
      <c r="AJ12919" s="8"/>
      <c r="AK12919" s="9"/>
    </row>
    <row r="12920" spans="32:37" x14ac:dyDescent="0.3">
      <c r="AF12920" s="8"/>
      <c r="AG12920" s="8"/>
      <c r="AH12920" s="9"/>
      <c r="AI12920" s="8"/>
      <c r="AJ12920" s="8"/>
      <c r="AK12920" s="9"/>
    </row>
    <row r="12921" spans="32:37" x14ac:dyDescent="0.3">
      <c r="AF12921" s="8"/>
      <c r="AG12921" s="8"/>
      <c r="AH12921" s="9"/>
      <c r="AI12921" s="8"/>
      <c r="AJ12921" s="8"/>
      <c r="AK12921" s="9"/>
    </row>
    <row r="12922" spans="32:37" x14ac:dyDescent="0.3">
      <c r="AF12922" s="8"/>
      <c r="AG12922" s="8"/>
      <c r="AH12922" s="9"/>
      <c r="AI12922" s="8"/>
      <c r="AJ12922" s="8"/>
      <c r="AK12922" s="9"/>
    </row>
    <row r="12923" spans="32:37" x14ac:dyDescent="0.3">
      <c r="AF12923" s="8"/>
      <c r="AG12923" s="8"/>
      <c r="AH12923" s="9"/>
      <c r="AI12923" s="8"/>
      <c r="AJ12923" s="8"/>
      <c r="AK12923" s="9"/>
    </row>
    <row r="12924" spans="32:37" x14ac:dyDescent="0.3">
      <c r="AF12924" s="8"/>
      <c r="AG12924" s="8"/>
      <c r="AH12924" s="9"/>
      <c r="AI12924" s="8"/>
      <c r="AJ12924" s="8"/>
      <c r="AK12924" s="9"/>
    </row>
    <row r="12925" spans="32:37" x14ac:dyDescent="0.3">
      <c r="AF12925" s="8"/>
      <c r="AG12925" s="8"/>
      <c r="AH12925" s="9"/>
      <c r="AI12925" s="8"/>
      <c r="AJ12925" s="8"/>
      <c r="AK12925" s="9"/>
    </row>
    <row r="12926" spans="32:37" x14ac:dyDescent="0.3">
      <c r="AF12926" s="8"/>
      <c r="AG12926" s="8"/>
      <c r="AH12926" s="9"/>
      <c r="AI12926" s="8"/>
      <c r="AJ12926" s="8"/>
      <c r="AK12926" s="9"/>
    </row>
    <row r="12927" spans="32:37" x14ac:dyDescent="0.3">
      <c r="AF12927" s="8"/>
      <c r="AG12927" s="8"/>
      <c r="AH12927" s="9"/>
      <c r="AI12927" s="8"/>
      <c r="AJ12927" s="8"/>
      <c r="AK12927" s="9"/>
    </row>
    <row r="12928" spans="32:37" x14ac:dyDescent="0.3">
      <c r="AF12928" s="8"/>
      <c r="AG12928" s="8"/>
      <c r="AH12928" s="9"/>
      <c r="AI12928" s="8"/>
      <c r="AJ12928" s="8"/>
      <c r="AK12928" s="9"/>
    </row>
    <row r="12929" spans="32:37" x14ac:dyDescent="0.3">
      <c r="AF12929" s="8"/>
      <c r="AG12929" s="8"/>
      <c r="AH12929" s="9"/>
      <c r="AI12929" s="8"/>
      <c r="AJ12929" s="8"/>
      <c r="AK12929" s="9"/>
    </row>
    <row r="12930" spans="32:37" x14ac:dyDescent="0.3">
      <c r="AF12930" s="8"/>
      <c r="AG12930" s="8"/>
      <c r="AH12930" s="9"/>
      <c r="AI12930" s="8"/>
      <c r="AJ12930" s="8"/>
      <c r="AK12930" s="9"/>
    </row>
    <row r="12931" spans="32:37" x14ac:dyDescent="0.3">
      <c r="AF12931" s="8"/>
      <c r="AG12931" s="8"/>
      <c r="AH12931" s="9"/>
      <c r="AI12931" s="8"/>
      <c r="AJ12931" s="8"/>
      <c r="AK12931" s="9"/>
    </row>
    <row r="12932" spans="32:37" x14ac:dyDescent="0.3">
      <c r="AF12932" s="8"/>
      <c r="AG12932" s="8"/>
      <c r="AH12932" s="9"/>
      <c r="AI12932" s="8"/>
      <c r="AJ12932" s="8"/>
      <c r="AK12932" s="9"/>
    </row>
    <row r="12933" spans="32:37" x14ac:dyDescent="0.3">
      <c r="AF12933" s="8"/>
      <c r="AG12933" s="8"/>
      <c r="AH12933" s="9"/>
      <c r="AI12933" s="8"/>
      <c r="AJ12933" s="8"/>
      <c r="AK12933" s="9"/>
    </row>
    <row r="12934" spans="32:37" x14ac:dyDescent="0.3">
      <c r="AF12934" s="8"/>
      <c r="AG12934" s="8"/>
      <c r="AH12934" s="9"/>
      <c r="AI12934" s="8"/>
      <c r="AJ12934" s="8"/>
      <c r="AK12934" s="9"/>
    </row>
    <row r="12935" spans="32:37" x14ac:dyDescent="0.3">
      <c r="AF12935" s="8"/>
      <c r="AG12935" s="8"/>
      <c r="AH12935" s="9"/>
      <c r="AI12935" s="8"/>
      <c r="AJ12935" s="8"/>
      <c r="AK12935" s="9"/>
    </row>
    <row r="12936" spans="32:37" x14ac:dyDescent="0.3">
      <c r="AF12936" s="8"/>
      <c r="AG12936" s="8"/>
      <c r="AH12936" s="9"/>
      <c r="AI12936" s="8"/>
      <c r="AJ12936" s="8"/>
      <c r="AK12936" s="9"/>
    </row>
    <row r="12937" spans="32:37" x14ac:dyDescent="0.3">
      <c r="AF12937" s="8"/>
      <c r="AG12937" s="8"/>
      <c r="AH12937" s="9"/>
      <c r="AI12937" s="8"/>
      <c r="AJ12937" s="8"/>
      <c r="AK12937" s="9"/>
    </row>
    <row r="12938" spans="32:37" x14ac:dyDescent="0.3">
      <c r="AF12938" s="8"/>
      <c r="AG12938" s="8"/>
      <c r="AH12938" s="9"/>
      <c r="AI12938" s="8"/>
      <c r="AJ12938" s="8"/>
      <c r="AK12938" s="9"/>
    </row>
    <row r="12939" spans="32:37" x14ac:dyDescent="0.3">
      <c r="AF12939" s="8"/>
      <c r="AG12939" s="8"/>
      <c r="AH12939" s="9"/>
      <c r="AI12939" s="8"/>
      <c r="AJ12939" s="8"/>
      <c r="AK12939" s="9"/>
    </row>
    <row r="12940" spans="32:37" x14ac:dyDescent="0.3">
      <c r="AF12940" s="8"/>
      <c r="AG12940" s="8"/>
      <c r="AH12940" s="9"/>
      <c r="AI12940" s="8"/>
      <c r="AJ12940" s="8"/>
      <c r="AK12940" s="9"/>
    </row>
    <row r="12941" spans="32:37" x14ac:dyDescent="0.3">
      <c r="AF12941" s="8"/>
      <c r="AG12941" s="8"/>
      <c r="AH12941" s="9"/>
      <c r="AI12941" s="8"/>
      <c r="AJ12941" s="8"/>
      <c r="AK12941" s="9"/>
    </row>
    <row r="12942" spans="32:37" x14ac:dyDescent="0.3">
      <c r="AF12942" s="8"/>
      <c r="AG12942" s="8"/>
      <c r="AH12942" s="9"/>
      <c r="AI12942" s="8"/>
      <c r="AJ12942" s="8"/>
      <c r="AK12942" s="9"/>
    </row>
    <row r="12943" spans="32:37" x14ac:dyDescent="0.3">
      <c r="AF12943" s="8"/>
      <c r="AG12943" s="8"/>
      <c r="AH12943" s="9"/>
      <c r="AI12943" s="8"/>
      <c r="AJ12943" s="8"/>
      <c r="AK12943" s="9"/>
    </row>
    <row r="12944" spans="32:37" x14ac:dyDescent="0.3">
      <c r="AF12944" s="8"/>
      <c r="AG12944" s="8"/>
      <c r="AH12944" s="9"/>
      <c r="AI12944" s="8"/>
      <c r="AJ12944" s="8"/>
      <c r="AK12944" s="9"/>
    </row>
    <row r="12945" spans="32:37" x14ac:dyDescent="0.3">
      <c r="AF12945" s="8"/>
      <c r="AG12945" s="8"/>
      <c r="AH12945" s="9"/>
      <c r="AI12945" s="8"/>
      <c r="AJ12945" s="8"/>
      <c r="AK12945" s="9"/>
    </row>
    <row r="12946" spans="32:37" x14ac:dyDescent="0.3">
      <c r="AF12946" s="8"/>
      <c r="AG12946" s="8"/>
      <c r="AH12946" s="9"/>
      <c r="AI12946" s="8"/>
      <c r="AJ12946" s="8"/>
      <c r="AK12946" s="9"/>
    </row>
    <row r="12947" spans="32:37" x14ac:dyDescent="0.3">
      <c r="AF12947" s="8"/>
      <c r="AG12947" s="8"/>
      <c r="AH12947" s="9"/>
      <c r="AI12947" s="8"/>
      <c r="AJ12947" s="8"/>
      <c r="AK12947" s="9"/>
    </row>
    <row r="12948" spans="32:37" x14ac:dyDescent="0.3">
      <c r="AF12948" s="8"/>
      <c r="AG12948" s="8"/>
      <c r="AH12948" s="9"/>
      <c r="AI12948" s="8"/>
      <c r="AJ12948" s="8"/>
      <c r="AK12948" s="9"/>
    </row>
    <row r="12949" spans="32:37" x14ac:dyDescent="0.3">
      <c r="AF12949" s="8"/>
      <c r="AG12949" s="8"/>
      <c r="AH12949" s="9"/>
      <c r="AI12949" s="8"/>
      <c r="AJ12949" s="8"/>
      <c r="AK12949" s="9"/>
    </row>
    <row r="12950" spans="32:37" x14ac:dyDescent="0.3">
      <c r="AF12950" s="8"/>
      <c r="AG12950" s="8"/>
      <c r="AH12950" s="9"/>
      <c r="AI12950" s="8"/>
      <c r="AJ12950" s="8"/>
      <c r="AK12950" s="9"/>
    </row>
    <row r="12951" spans="32:37" x14ac:dyDescent="0.3">
      <c r="AF12951" s="8"/>
      <c r="AG12951" s="8"/>
      <c r="AH12951" s="9"/>
      <c r="AI12951" s="8"/>
      <c r="AJ12951" s="8"/>
      <c r="AK12951" s="9"/>
    </row>
    <row r="12952" spans="32:37" x14ac:dyDescent="0.3">
      <c r="AF12952" s="8"/>
      <c r="AG12952" s="8"/>
      <c r="AH12952" s="9"/>
      <c r="AI12952" s="8"/>
      <c r="AJ12952" s="8"/>
      <c r="AK12952" s="9"/>
    </row>
    <row r="12953" spans="32:37" x14ac:dyDescent="0.3">
      <c r="AF12953" s="8"/>
      <c r="AG12953" s="8"/>
      <c r="AH12953" s="9"/>
      <c r="AI12953" s="8"/>
      <c r="AJ12953" s="8"/>
      <c r="AK12953" s="9"/>
    </row>
    <row r="12954" spans="32:37" x14ac:dyDescent="0.3">
      <c r="AF12954" s="8"/>
      <c r="AG12954" s="8"/>
      <c r="AH12954" s="9"/>
      <c r="AI12954" s="8"/>
      <c r="AJ12954" s="8"/>
      <c r="AK12954" s="9"/>
    </row>
    <row r="12955" spans="32:37" x14ac:dyDescent="0.3">
      <c r="AF12955" s="8"/>
      <c r="AG12955" s="8"/>
      <c r="AH12955" s="9"/>
      <c r="AI12955" s="8"/>
      <c r="AJ12955" s="8"/>
      <c r="AK12955" s="9"/>
    </row>
    <row r="12956" spans="32:37" x14ac:dyDescent="0.3">
      <c r="AF12956" s="8"/>
      <c r="AG12956" s="8"/>
      <c r="AH12956" s="9"/>
      <c r="AI12956" s="8"/>
      <c r="AJ12956" s="8"/>
      <c r="AK12956" s="9"/>
    </row>
    <row r="12957" spans="32:37" x14ac:dyDescent="0.3">
      <c r="AF12957" s="8"/>
      <c r="AG12957" s="8"/>
      <c r="AH12957" s="9"/>
      <c r="AI12957" s="8"/>
      <c r="AJ12957" s="8"/>
      <c r="AK12957" s="9"/>
    </row>
    <row r="12958" spans="32:37" x14ac:dyDescent="0.3">
      <c r="AF12958" s="8"/>
      <c r="AG12958" s="8"/>
      <c r="AH12958" s="9"/>
      <c r="AI12958" s="8"/>
      <c r="AJ12958" s="8"/>
      <c r="AK12958" s="9"/>
    </row>
    <row r="12959" spans="32:37" x14ac:dyDescent="0.3">
      <c r="AF12959" s="8"/>
      <c r="AG12959" s="8"/>
      <c r="AH12959" s="9"/>
      <c r="AI12959" s="8"/>
      <c r="AJ12959" s="8"/>
      <c r="AK12959" s="9"/>
    </row>
    <row r="12960" spans="32:37" x14ac:dyDescent="0.3">
      <c r="AF12960" s="8"/>
      <c r="AG12960" s="8"/>
      <c r="AH12960" s="9"/>
      <c r="AI12960" s="8"/>
      <c r="AJ12960" s="8"/>
      <c r="AK12960" s="9"/>
    </row>
    <row r="12961" spans="32:37" x14ac:dyDescent="0.3">
      <c r="AF12961" s="8"/>
      <c r="AG12961" s="8"/>
      <c r="AH12961" s="9"/>
      <c r="AI12961" s="8"/>
      <c r="AJ12961" s="8"/>
      <c r="AK12961" s="9"/>
    </row>
    <row r="12962" spans="32:37" x14ac:dyDescent="0.3">
      <c r="AF12962" s="8"/>
      <c r="AG12962" s="8"/>
      <c r="AH12962" s="9"/>
      <c r="AI12962" s="8"/>
      <c r="AJ12962" s="8"/>
      <c r="AK12962" s="9"/>
    </row>
    <row r="12963" spans="32:37" x14ac:dyDescent="0.3">
      <c r="AF12963" s="8"/>
      <c r="AG12963" s="8"/>
      <c r="AH12963" s="9"/>
      <c r="AI12963" s="8"/>
      <c r="AJ12963" s="8"/>
      <c r="AK12963" s="9"/>
    </row>
    <row r="12964" spans="32:37" x14ac:dyDescent="0.3">
      <c r="AF12964" s="8"/>
      <c r="AG12964" s="8"/>
      <c r="AH12964" s="9"/>
      <c r="AI12964" s="8"/>
      <c r="AJ12964" s="8"/>
      <c r="AK12964" s="9"/>
    </row>
    <row r="12965" spans="32:37" x14ac:dyDescent="0.3">
      <c r="AF12965" s="8"/>
      <c r="AG12965" s="8"/>
      <c r="AH12965" s="9"/>
      <c r="AI12965" s="8"/>
      <c r="AJ12965" s="8"/>
      <c r="AK12965" s="9"/>
    </row>
    <row r="12966" spans="32:37" x14ac:dyDescent="0.3">
      <c r="AF12966" s="8"/>
      <c r="AG12966" s="8"/>
      <c r="AH12966" s="9"/>
      <c r="AI12966" s="8"/>
      <c r="AJ12966" s="8"/>
      <c r="AK12966" s="9"/>
    </row>
    <row r="12967" spans="32:37" x14ac:dyDescent="0.3">
      <c r="AF12967" s="8"/>
      <c r="AG12967" s="8"/>
      <c r="AH12967" s="9"/>
      <c r="AI12967" s="8"/>
      <c r="AJ12967" s="8"/>
      <c r="AK12967" s="9"/>
    </row>
    <row r="12968" spans="32:37" x14ac:dyDescent="0.3">
      <c r="AF12968" s="8"/>
      <c r="AG12968" s="8"/>
      <c r="AH12968" s="9"/>
      <c r="AI12968" s="8"/>
      <c r="AJ12968" s="8"/>
      <c r="AK12968" s="9"/>
    </row>
    <row r="12969" spans="32:37" x14ac:dyDescent="0.3">
      <c r="AF12969" s="8"/>
      <c r="AG12969" s="8"/>
      <c r="AH12969" s="9"/>
      <c r="AI12969" s="8"/>
      <c r="AJ12969" s="8"/>
      <c r="AK12969" s="9"/>
    </row>
    <row r="12970" spans="32:37" x14ac:dyDescent="0.3">
      <c r="AF12970" s="8"/>
      <c r="AG12970" s="8"/>
      <c r="AH12970" s="9"/>
      <c r="AI12970" s="8"/>
      <c r="AJ12970" s="8"/>
      <c r="AK12970" s="9"/>
    </row>
    <row r="12971" spans="32:37" x14ac:dyDescent="0.3">
      <c r="AF12971" s="8"/>
      <c r="AG12971" s="8"/>
      <c r="AH12971" s="9"/>
      <c r="AI12971" s="8"/>
      <c r="AJ12971" s="8"/>
      <c r="AK12971" s="9"/>
    </row>
    <row r="12972" spans="32:37" x14ac:dyDescent="0.3">
      <c r="AF12972" s="8"/>
      <c r="AG12972" s="8"/>
      <c r="AH12972" s="9"/>
      <c r="AI12972" s="8"/>
      <c r="AJ12972" s="8"/>
      <c r="AK12972" s="9"/>
    </row>
    <row r="12973" spans="32:37" x14ac:dyDescent="0.3">
      <c r="AF12973" s="8"/>
      <c r="AG12973" s="8"/>
      <c r="AH12973" s="9"/>
      <c r="AI12973" s="8"/>
      <c r="AJ12973" s="8"/>
      <c r="AK12973" s="9"/>
    </row>
    <row r="12974" spans="32:37" x14ac:dyDescent="0.3">
      <c r="AF12974" s="8"/>
      <c r="AG12974" s="8"/>
      <c r="AH12974" s="9"/>
      <c r="AI12974" s="8"/>
      <c r="AJ12974" s="8"/>
      <c r="AK12974" s="9"/>
    </row>
    <row r="12975" spans="32:37" x14ac:dyDescent="0.3">
      <c r="AF12975" s="8"/>
      <c r="AG12975" s="8"/>
      <c r="AH12975" s="9"/>
      <c r="AI12975" s="8"/>
      <c r="AJ12975" s="8"/>
      <c r="AK12975" s="9"/>
    </row>
    <row r="12976" spans="32:37" x14ac:dyDescent="0.3">
      <c r="AF12976" s="8"/>
      <c r="AG12976" s="8"/>
      <c r="AH12976" s="9"/>
      <c r="AI12976" s="8"/>
      <c r="AJ12976" s="8"/>
      <c r="AK12976" s="9"/>
    </row>
    <row r="12977" spans="32:37" x14ac:dyDescent="0.3">
      <c r="AF12977" s="8"/>
      <c r="AG12977" s="8"/>
      <c r="AH12977" s="9"/>
      <c r="AI12977" s="8"/>
      <c r="AJ12977" s="8"/>
      <c r="AK12977" s="9"/>
    </row>
    <row r="12978" spans="32:37" x14ac:dyDescent="0.3">
      <c r="AF12978" s="8"/>
      <c r="AG12978" s="8"/>
      <c r="AH12978" s="9"/>
      <c r="AI12978" s="8"/>
      <c r="AJ12978" s="8"/>
      <c r="AK12978" s="9"/>
    </row>
    <row r="12979" spans="32:37" x14ac:dyDescent="0.3">
      <c r="AF12979" s="8"/>
      <c r="AG12979" s="8"/>
      <c r="AH12979" s="9"/>
      <c r="AI12979" s="8"/>
      <c r="AJ12979" s="8"/>
      <c r="AK12979" s="9"/>
    </row>
    <row r="12980" spans="32:37" x14ac:dyDescent="0.3">
      <c r="AF12980" s="8"/>
      <c r="AG12980" s="8"/>
      <c r="AH12980" s="9"/>
      <c r="AI12980" s="8"/>
      <c r="AJ12980" s="8"/>
      <c r="AK12980" s="9"/>
    </row>
    <row r="12981" spans="32:37" x14ac:dyDescent="0.3">
      <c r="AF12981" s="8"/>
      <c r="AG12981" s="8"/>
      <c r="AH12981" s="9"/>
      <c r="AI12981" s="8"/>
      <c r="AJ12981" s="8"/>
      <c r="AK12981" s="9"/>
    </row>
    <row r="12982" spans="32:37" x14ac:dyDescent="0.3">
      <c r="AF12982" s="8"/>
      <c r="AG12982" s="8"/>
      <c r="AH12982" s="9"/>
      <c r="AI12982" s="8"/>
      <c r="AJ12982" s="8"/>
      <c r="AK12982" s="9"/>
    </row>
    <row r="12983" spans="32:37" x14ac:dyDescent="0.3">
      <c r="AF12983" s="8"/>
      <c r="AG12983" s="8"/>
      <c r="AH12983" s="9"/>
      <c r="AI12983" s="8"/>
      <c r="AJ12983" s="8"/>
      <c r="AK12983" s="9"/>
    </row>
    <row r="12984" spans="32:37" x14ac:dyDescent="0.3">
      <c r="AF12984" s="8"/>
      <c r="AG12984" s="8"/>
      <c r="AH12984" s="9"/>
      <c r="AI12984" s="8"/>
      <c r="AJ12984" s="8"/>
      <c r="AK12984" s="9"/>
    </row>
    <row r="12985" spans="32:37" x14ac:dyDescent="0.3">
      <c r="AF12985" s="8"/>
      <c r="AG12985" s="8"/>
      <c r="AH12985" s="9"/>
      <c r="AI12985" s="8"/>
      <c r="AJ12985" s="8"/>
      <c r="AK12985" s="9"/>
    </row>
    <row r="12986" spans="32:37" x14ac:dyDescent="0.3">
      <c r="AF12986" s="8"/>
      <c r="AG12986" s="8"/>
      <c r="AH12986" s="9"/>
      <c r="AI12986" s="8"/>
      <c r="AJ12986" s="8"/>
      <c r="AK12986" s="9"/>
    </row>
    <row r="12987" spans="32:37" x14ac:dyDescent="0.3">
      <c r="AF12987" s="8"/>
      <c r="AG12987" s="8"/>
      <c r="AH12987" s="9"/>
      <c r="AI12987" s="8"/>
      <c r="AJ12987" s="8"/>
      <c r="AK12987" s="9"/>
    </row>
    <row r="12988" spans="32:37" x14ac:dyDescent="0.3">
      <c r="AF12988" s="8"/>
      <c r="AG12988" s="8"/>
      <c r="AH12988" s="9"/>
      <c r="AI12988" s="8"/>
      <c r="AJ12988" s="8"/>
      <c r="AK12988" s="9"/>
    </row>
    <row r="12989" spans="32:37" x14ac:dyDescent="0.3">
      <c r="AF12989" s="8"/>
      <c r="AG12989" s="8"/>
      <c r="AH12989" s="9"/>
      <c r="AI12989" s="8"/>
      <c r="AJ12989" s="8"/>
      <c r="AK12989" s="9"/>
    </row>
    <row r="12990" spans="32:37" x14ac:dyDescent="0.3">
      <c r="AF12990" s="8"/>
      <c r="AG12990" s="8"/>
      <c r="AH12990" s="9"/>
      <c r="AI12990" s="8"/>
      <c r="AJ12990" s="8"/>
      <c r="AK12990" s="9"/>
    </row>
    <row r="12991" spans="32:37" x14ac:dyDescent="0.3">
      <c r="AF12991" s="8"/>
      <c r="AG12991" s="8"/>
      <c r="AH12991" s="9"/>
      <c r="AI12991" s="8"/>
      <c r="AJ12991" s="8"/>
      <c r="AK12991" s="9"/>
    </row>
    <row r="12992" spans="32:37" x14ac:dyDescent="0.3">
      <c r="AF12992" s="8"/>
      <c r="AG12992" s="8"/>
      <c r="AH12992" s="9"/>
      <c r="AI12992" s="8"/>
      <c r="AJ12992" s="8"/>
      <c r="AK12992" s="9"/>
    </row>
    <row r="12993" spans="32:37" x14ac:dyDescent="0.3">
      <c r="AF12993" s="8"/>
      <c r="AG12993" s="8"/>
      <c r="AH12993" s="9"/>
      <c r="AI12993" s="8"/>
      <c r="AJ12993" s="8"/>
      <c r="AK12993" s="9"/>
    </row>
    <row r="12994" spans="32:37" x14ac:dyDescent="0.3">
      <c r="AF12994" s="8"/>
      <c r="AG12994" s="8"/>
      <c r="AH12994" s="9"/>
      <c r="AI12994" s="8"/>
      <c r="AJ12994" s="8"/>
      <c r="AK12994" s="9"/>
    </row>
    <row r="12995" spans="32:37" x14ac:dyDescent="0.3">
      <c r="AF12995" s="8"/>
      <c r="AG12995" s="8"/>
      <c r="AH12995" s="9"/>
      <c r="AI12995" s="8"/>
      <c r="AJ12995" s="8"/>
      <c r="AK12995" s="9"/>
    </row>
    <row r="12996" spans="32:37" x14ac:dyDescent="0.3">
      <c r="AF12996" s="8"/>
      <c r="AG12996" s="8"/>
      <c r="AH12996" s="9"/>
      <c r="AI12996" s="8"/>
      <c r="AJ12996" s="8"/>
      <c r="AK12996" s="9"/>
    </row>
    <row r="12997" spans="32:37" x14ac:dyDescent="0.3">
      <c r="AF12997" s="8"/>
      <c r="AG12997" s="8"/>
      <c r="AH12997" s="9"/>
      <c r="AI12997" s="8"/>
      <c r="AJ12997" s="8"/>
      <c r="AK12997" s="9"/>
    </row>
    <row r="12998" spans="32:37" x14ac:dyDescent="0.3">
      <c r="AF12998" s="8"/>
      <c r="AG12998" s="8"/>
      <c r="AH12998" s="9"/>
      <c r="AI12998" s="8"/>
      <c r="AJ12998" s="8"/>
      <c r="AK12998" s="9"/>
    </row>
    <row r="12999" spans="32:37" x14ac:dyDescent="0.3">
      <c r="AF12999" s="8"/>
      <c r="AG12999" s="8"/>
      <c r="AH12999" s="9"/>
      <c r="AI12999" s="8"/>
      <c r="AJ12999" s="8"/>
      <c r="AK12999" s="9"/>
    </row>
    <row r="13000" spans="32:37" x14ac:dyDescent="0.3">
      <c r="AF13000" s="8"/>
      <c r="AG13000" s="8"/>
      <c r="AH13000" s="9"/>
      <c r="AI13000" s="8"/>
      <c r="AJ13000" s="8"/>
      <c r="AK13000" s="9"/>
    </row>
    <row r="13001" spans="32:37" x14ac:dyDescent="0.3">
      <c r="AF13001" s="8"/>
      <c r="AG13001" s="8"/>
      <c r="AH13001" s="9"/>
      <c r="AI13001" s="8"/>
      <c r="AJ13001" s="8"/>
      <c r="AK13001" s="9"/>
    </row>
    <row r="13002" spans="32:37" x14ac:dyDescent="0.3">
      <c r="AF13002" s="8"/>
      <c r="AG13002" s="8"/>
      <c r="AH13002" s="9"/>
      <c r="AI13002" s="8"/>
      <c r="AJ13002" s="8"/>
      <c r="AK13002" s="9"/>
    </row>
    <row r="13003" spans="32:37" x14ac:dyDescent="0.3">
      <c r="AF13003" s="8"/>
      <c r="AG13003" s="8"/>
      <c r="AH13003" s="9"/>
      <c r="AI13003" s="8"/>
      <c r="AJ13003" s="8"/>
      <c r="AK13003" s="9"/>
    </row>
    <row r="13004" spans="32:37" x14ac:dyDescent="0.3">
      <c r="AF13004" s="8"/>
      <c r="AG13004" s="8"/>
      <c r="AH13004" s="9"/>
      <c r="AI13004" s="8"/>
      <c r="AJ13004" s="8"/>
      <c r="AK13004" s="9"/>
    </row>
    <row r="13005" spans="32:37" x14ac:dyDescent="0.3">
      <c r="AF13005" s="8"/>
      <c r="AG13005" s="8"/>
      <c r="AH13005" s="9"/>
      <c r="AI13005" s="8"/>
      <c r="AJ13005" s="8"/>
      <c r="AK13005" s="9"/>
    </row>
    <row r="13006" spans="32:37" x14ac:dyDescent="0.3">
      <c r="AF13006" s="8"/>
      <c r="AG13006" s="8"/>
      <c r="AH13006" s="9"/>
      <c r="AI13006" s="8"/>
      <c r="AJ13006" s="8"/>
      <c r="AK13006" s="9"/>
    </row>
    <row r="13007" spans="32:37" x14ac:dyDescent="0.3">
      <c r="AF13007" s="8"/>
      <c r="AG13007" s="8"/>
      <c r="AH13007" s="9"/>
      <c r="AI13007" s="8"/>
      <c r="AJ13007" s="8"/>
      <c r="AK13007" s="9"/>
    </row>
    <row r="13008" spans="32:37" x14ac:dyDescent="0.3">
      <c r="AF13008" s="8"/>
      <c r="AG13008" s="8"/>
      <c r="AH13008" s="9"/>
      <c r="AI13008" s="8"/>
      <c r="AJ13008" s="8"/>
      <c r="AK13008" s="9"/>
    </row>
    <row r="13009" spans="32:37" x14ac:dyDescent="0.3">
      <c r="AF13009" s="8"/>
      <c r="AG13009" s="8"/>
      <c r="AH13009" s="9"/>
      <c r="AI13009" s="8"/>
      <c r="AJ13009" s="8"/>
      <c r="AK13009" s="9"/>
    </row>
    <row r="13010" spans="32:37" x14ac:dyDescent="0.3">
      <c r="AF13010" s="8"/>
      <c r="AG13010" s="8"/>
      <c r="AH13010" s="9"/>
      <c r="AI13010" s="8"/>
      <c r="AJ13010" s="8"/>
      <c r="AK13010" s="9"/>
    </row>
    <row r="13011" spans="32:37" x14ac:dyDescent="0.3">
      <c r="AF13011" s="8"/>
      <c r="AG13011" s="8"/>
      <c r="AH13011" s="9"/>
      <c r="AI13011" s="8"/>
      <c r="AJ13011" s="8"/>
      <c r="AK13011" s="9"/>
    </row>
    <row r="13012" spans="32:37" x14ac:dyDescent="0.3">
      <c r="AF13012" s="8"/>
      <c r="AG13012" s="8"/>
      <c r="AH13012" s="9"/>
      <c r="AI13012" s="8"/>
      <c r="AJ13012" s="8"/>
      <c r="AK13012" s="9"/>
    </row>
    <row r="13013" spans="32:37" x14ac:dyDescent="0.3">
      <c r="AF13013" s="8"/>
      <c r="AG13013" s="8"/>
      <c r="AH13013" s="9"/>
      <c r="AI13013" s="8"/>
      <c r="AJ13013" s="8"/>
      <c r="AK13013" s="9"/>
    </row>
    <row r="13014" spans="32:37" x14ac:dyDescent="0.3">
      <c r="AF13014" s="8"/>
      <c r="AG13014" s="8"/>
      <c r="AH13014" s="9"/>
      <c r="AI13014" s="8"/>
      <c r="AJ13014" s="8"/>
      <c r="AK13014" s="9"/>
    </row>
    <row r="13015" spans="32:37" x14ac:dyDescent="0.3">
      <c r="AF13015" s="8"/>
      <c r="AG13015" s="8"/>
      <c r="AH13015" s="9"/>
      <c r="AI13015" s="8"/>
      <c r="AJ13015" s="8"/>
      <c r="AK13015" s="9"/>
    </row>
    <row r="13016" spans="32:37" x14ac:dyDescent="0.3">
      <c r="AF13016" s="8"/>
      <c r="AG13016" s="8"/>
      <c r="AH13016" s="9"/>
      <c r="AI13016" s="8"/>
      <c r="AJ13016" s="8"/>
      <c r="AK13016" s="9"/>
    </row>
    <row r="13017" spans="32:37" x14ac:dyDescent="0.3">
      <c r="AF13017" s="8"/>
      <c r="AG13017" s="8"/>
      <c r="AH13017" s="9"/>
      <c r="AI13017" s="8"/>
      <c r="AJ13017" s="8"/>
      <c r="AK13017" s="9"/>
    </row>
    <row r="13018" spans="32:37" x14ac:dyDescent="0.3">
      <c r="AF13018" s="8"/>
      <c r="AG13018" s="8"/>
      <c r="AH13018" s="9"/>
      <c r="AI13018" s="8"/>
      <c r="AJ13018" s="8"/>
      <c r="AK13018" s="9"/>
    </row>
    <row r="13019" spans="32:37" x14ac:dyDescent="0.3">
      <c r="AF13019" s="8"/>
      <c r="AG13019" s="8"/>
      <c r="AH13019" s="9"/>
      <c r="AI13019" s="8"/>
      <c r="AJ13019" s="8"/>
      <c r="AK13019" s="9"/>
    </row>
    <row r="13020" spans="32:37" x14ac:dyDescent="0.3">
      <c r="AF13020" s="8"/>
      <c r="AG13020" s="8"/>
      <c r="AH13020" s="9"/>
      <c r="AI13020" s="8"/>
      <c r="AJ13020" s="8"/>
      <c r="AK13020" s="9"/>
    </row>
    <row r="13021" spans="32:37" x14ac:dyDescent="0.3">
      <c r="AF13021" s="8"/>
      <c r="AG13021" s="8"/>
      <c r="AH13021" s="9"/>
      <c r="AI13021" s="8"/>
      <c r="AJ13021" s="8"/>
      <c r="AK13021" s="9"/>
    </row>
    <row r="13022" spans="32:37" x14ac:dyDescent="0.3">
      <c r="AF13022" s="8"/>
      <c r="AG13022" s="8"/>
      <c r="AH13022" s="9"/>
      <c r="AI13022" s="8"/>
      <c r="AJ13022" s="8"/>
      <c r="AK13022" s="9"/>
    </row>
    <row r="13023" spans="32:37" x14ac:dyDescent="0.3">
      <c r="AF13023" s="8"/>
      <c r="AG13023" s="8"/>
      <c r="AH13023" s="9"/>
      <c r="AI13023" s="8"/>
      <c r="AJ13023" s="8"/>
      <c r="AK13023" s="9"/>
    </row>
    <row r="13024" spans="32:37" x14ac:dyDescent="0.3">
      <c r="AF13024" s="8"/>
      <c r="AG13024" s="8"/>
      <c r="AH13024" s="9"/>
      <c r="AI13024" s="8"/>
      <c r="AJ13024" s="8"/>
      <c r="AK13024" s="9"/>
    </row>
    <row r="13025" spans="32:37" x14ac:dyDescent="0.3">
      <c r="AF13025" s="8"/>
      <c r="AG13025" s="8"/>
      <c r="AH13025" s="9"/>
      <c r="AI13025" s="8"/>
      <c r="AJ13025" s="8"/>
      <c r="AK13025" s="9"/>
    </row>
    <row r="13026" spans="32:37" x14ac:dyDescent="0.3">
      <c r="AF13026" s="8"/>
      <c r="AG13026" s="8"/>
      <c r="AH13026" s="9"/>
      <c r="AI13026" s="8"/>
      <c r="AJ13026" s="8"/>
      <c r="AK13026" s="9"/>
    </row>
    <row r="13027" spans="32:37" x14ac:dyDescent="0.3">
      <c r="AF13027" s="8"/>
      <c r="AG13027" s="8"/>
      <c r="AH13027" s="9"/>
      <c r="AI13027" s="8"/>
      <c r="AJ13027" s="8"/>
      <c r="AK13027" s="9"/>
    </row>
    <row r="13028" spans="32:37" x14ac:dyDescent="0.3">
      <c r="AF13028" s="8"/>
      <c r="AG13028" s="8"/>
      <c r="AH13028" s="9"/>
      <c r="AI13028" s="8"/>
      <c r="AJ13028" s="8"/>
      <c r="AK13028" s="9"/>
    </row>
    <row r="13029" spans="32:37" x14ac:dyDescent="0.3">
      <c r="AF13029" s="8"/>
      <c r="AG13029" s="8"/>
      <c r="AH13029" s="9"/>
      <c r="AI13029" s="8"/>
      <c r="AJ13029" s="8"/>
      <c r="AK13029" s="9"/>
    </row>
    <row r="13030" spans="32:37" x14ac:dyDescent="0.3">
      <c r="AF13030" s="8"/>
      <c r="AG13030" s="8"/>
      <c r="AH13030" s="9"/>
      <c r="AI13030" s="8"/>
      <c r="AJ13030" s="8"/>
      <c r="AK13030" s="9"/>
    </row>
    <row r="13031" spans="32:37" x14ac:dyDescent="0.3">
      <c r="AF13031" s="8"/>
      <c r="AG13031" s="8"/>
      <c r="AH13031" s="9"/>
      <c r="AI13031" s="8"/>
      <c r="AJ13031" s="8"/>
      <c r="AK13031" s="9"/>
    </row>
    <row r="13032" spans="32:37" x14ac:dyDescent="0.3">
      <c r="AF13032" s="8"/>
      <c r="AG13032" s="8"/>
      <c r="AH13032" s="9"/>
      <c r="AI13032" s="8"/>
      <c r="AJ13032" s="8"/>
      <c r="AK13032" s="9"/>
    </row>
    <row r="13033" spans="32:37" x14ac:dyDescent="0.3">
      <c r="AF13033" s="8"/>
      <c r="AG13033" s="8"/>
      <c r="AH13033" s="9"/>
      <c r="AI13033" s="8"/>
      <c r="AJ13033" s="8"/>
      <c r="AK13033" s="9"/>
    </row>
    <row r="13034" spans="32:37" x14ac:dyDescent="0.3">
      <c r="AF13034" s="8"/>
      <c r="AG13034" s="8"/>
      <c r="AH13034" s="9"/>
      <c r="AI13034" s="8"/>
      <c r="AJ13034" s="8"/>
      <c r="AK13034" s="9"/>
    </row>
    <row r="13035" spans="32:37" x14ac:dyDescent="0.3">
      <c r="AF13035" s="8"/>
      <c r="AG13035" s="8"/>
      <c r="AH13035" s="9"/>
      <c r="AI13035" s="8"/>
      <c r="AJ13035" s="8"/>
      <c r="AK13035" s="9"/>
    </row>
    <row r="13036" spans="32:37" x14ac:dyDescent="0.3">
      <c r="AF13036" s="8"/>
      <c r="AG13036" s="8"/>
      <c r="AH13036" s="9"/>
      <c r="AI13036" s="8"/>
      <c r="AJ13036" s="8"/>
      <c r="AK13036" s="9"/>
    </row>
    <row r="13037" spans="32:37" x14ac:dyDescent="0.3">
      <c r="AF13037" s="8"/>
      <c r="AG13037" s="8"/>
      <c r="AH13037" s="9"/>
      <c r="AI13037" s="8"/>
      <c r="AJ13037" s="8"/>
      <c r="AK13037" s="9"/>
    </row>
    <row r="13038" spans="32:37" x14ac:dyDescent="0.3">
      <c r="AF13038" s="8"/>
      <c r="AG13038" s="8"/>
      <c r="AH13038" s="9"/>
      <c r="AI13038" s="8"/>
      <c r="AJ13038" s="8"/>
      <c r="AK13038" s="9"/>
    </row>
    <row r="13039" spans="32:37" x14ac:dyDescent="0.3">
      <c r="AF13039" s="8"/>
      <c r="AG13039" s="8"/>
      <c r="AH13039" s="9"/>
      <c r="AI13039" s="8"/>
      <c r="AJ13039" s="8"/>
      <c r="AK13039" s="9"/>
    </row>
    <row r="13040" spans="32:37" x14ac:dyDescent="0.3">
      <c r="AF13040" s="8"/>
      <c r="AG13040" s="8"/>
      <c r="AH13040" s="9"/>
      <c r="AI13040" s="8"/>
      <c r="AJ13040" s="8"/>
      <c r="AK13040" s="9"/>
    </row>
    <row r="13041" spans="32:37" x14ac:dyDescent="0.3">
      <c r="AF13041" s="8"/>
      <c r="AG13041" s="8"/>
      <c r="AH13041" s="9"/>
      <c r="AI13041" s="8"/>
      <c r="AJ13041" s="8"/>
      <c r="AK13041" s="9"/>
    </row>
    <row r="13042" spans="32:37" x14ac:dyDescent="0.3">
      <c r="AF13042" s="8"/>
      <c r="AG13042" s="8"/>
      <c r="AH13042" s="9"/>
      <c r="AI13042" s="8"/>
      <c r="AJ13042" s="8"/>
      <c r="AK13042" s="9"/>
    </row>
    <row r="13043" spans="32:37" x14ac:dyDescent="0.3">
      <c r="AF13043" s="8"/>
      <c r="AG13043" s="8"/>
      <c r="AH13043" s="9"/>
      <c r="AI13043" s="8"/>
      <c r="AJ13043" s="8"/>
      <c r="AK13043" s="9"/>
    </row>
    <row r="13044" spans="32:37" x14ac:dyDescent="0.3">
      <c r="AF13044" s="8"/>
      <c r="AG13044" s="8"/>
      <c r="AH13044" s="9"/>
      <c r="AI13044" s="8"/>
      <c r="AJ13044" s="8"/>
      <c r="AK13044" s="9"/>
    </row>
    <row r="13045" spans="32:37" x14ac:dyDescent="0.3">
      <c r="AF13045" s="8"/>
      <c r="AG13045" s="8"/>
      <c r="AH13045" s="9"/>
      <c r="AI13045" s="8"/>
      <c r="AJ13045" s="8"/>
      <c r="AK13045" s="9"/>
    </row>
    <row r="13046" spans="32:37" x14ac:dyDescent="0.3">
      <c r="AF13046" s="8"/>
      <c r="AG13046" s="8"/>
      <c r="AH13046" s="9"/>
      <c r="AI13046" s="8"/>
      <c r="AJ13046" s="8"/>
      <c r="AK13046" s="9"/>
    </row>
    <row r="13047" spans="32:37" x14ac:dyDescent="0.3">
      <c r="AF13047" s="8"/>
      <c r="AG13047" s="8"/>
      <c r="AH13047" s="9"/>
      <c r="AI13047" s="8"/>
      <c r="AJ13047" s="8"/>
      <c r="AK13047" s="9"/>
    </row>
    <row r="13048" spans="32:37" x14ac:dyDescent="0.3">
      <c r="AF13048" s="8"/>
      <c r="AG13048" s="8"/>
      <c r="AH13048" s="9"/>
      <c r="AI13048" s="8"/>
      <c r="AJ13048" s="8"/>
      <c r="AK13048" s="9"/>
    </row>
    <row r="13049" spans="32:37" x14ac:dyDescent="0.3">
      <c r="AF13049" s="8"/>
      <c r="AG13049" s="8"/>
      <c r="AH13049" s="9"/>
      <c r="AI13049" s="8"/>
      <c r="AJ13049" s="8"/>
      <c r="AK13049" s="9"/>
    </row>
    <row r="13050" spans="32:37" x14ac:dyDescent="0.3">
      <c r="AF13050" s="8"/>
      <c r="AG13050" s="8"/>
      <c r="AH13050" s="9"/>
      <c r="AI13050" s="8"/>
      <c r="AJ13050" s="8"/>
      <c r="AK13050" s="9"/>
    </row>
    <row r="13051" spans="32:37" x14ac:dyDescent="0.3">
      <c r="AF13051" s="8"/>
      <c r="AG13051" s="8"/>
      <c r="AH13051" s="9"/>
      <c r="AI13051" s="8"/>
      <c r="AJ13051" s="8"/>
      <c r="AK13051" s="9"/>
    </row>
    <row r="13052" spans="32:37" x14ac:dyDescent="0.3">
      <c r="AF13052" s="8"/>
      <c r="AG13052" s="8"/>
      <c r="AH13052" s="9"/>
      <c r="AI13052" s="8"/>
      <c r="AJ13052" s="8"/>
      <c r="AK13052" s="9"/>
    </row>
    <row r="13053" spans="32:37" x14ac:dyDescent="0.3">
      <c r="AF13053" s="8"/>
      <c r="AG13053" s="8"/>
      <c r="AH13053" s="9"/>
      <c r="AI13053" s="8"/>
      <c r="AJ13053" s="8"/>
      <c r="AK13053" s="9"/>
    </row>
    <row r="13054" spans="32:37" x14ac:dyDescent="0.3">
      <c r="AF13054" s="8"/>
      <c r="AG13054" s="8"/>
      <c r="AH13054" s="9"/>
      <c r="AI13054" s="8"/>
      <c r="AJ13054" s="8"/>
      <c r="AK13054" s="9"/>
    </row>
    <row r="13055" spans="32:37" x14ac:dyDescent="0.3">
      <c r="AF13055" s="8"/>
      <c r="AG13055" s="8"/>
      <c r="AH13055" s="9"/>
      <c r="AI13055" s="8"/>
      <c r="AJ13055" s="8"/>
      <c r="AK13055" s="9"/>
    </row>
    <row r="13056" spans="32:37" x14ac:dyDescent="0.3">
      <c r="AF13056" s="8"/>
      <c r="AG13056" s="8"/>
      <c r="AH13056" s="9"/>
      <c r="AI13056" s="8"/>
      <c r="AJ13056" s="8"/>
      <c r="AK13056" s="9"/>
    </row>
    <row r="13057" spans="32:37" x14ac:dyDescent="0.3">
      <c r="AF13057" s="8"/>
      <c r="AG13057" s="8"/>
      <c r="AH13057" s="9"/>
      <c r="AI13057" s="8"/>
      <c r="AJ13057" s="8"/>
      <c r="AK13057" s="9"/>
    </row>
    <row r="13058" spans="32:37" x14ac:dyDescent="0.3">
      <c r="AF13058" s="8"/>
      <c r="AG13058" s="8"/>
      <c r="AH13058" s="9"/>
      <c r="AI13058" s="8"/>
      <c r="AJ13058" s="8"/>
      <c r="AK13058" s="9"/>
    </row>
    <row r="13059" spans="32:37" x14ac:dyDescent="0.3">
      <c r="AF13059" s="8"/>
      <c r="AG13059" s="8"/>
      <c r="AH13059" s="9"/>
      <c r="AI13059" s="8"/>
      <c r="AJ13059" s="8"/>
      <c r="AK13059" s="9"/>
    </row>
    <row r="13060" spans="32:37" x14ac:dyDescent="0.3">
      <c r="AF13060" s="8"/>
      <c r="AG13060" s="8"/>
      <c r="AH13060" s="9"/>
      <c r="AI13060" s="8"/>
      <c r="AJ13060" s="8"/>
      <c r="AK13060" s="9"/>
    </row>
    <row r="13061" spans="32:37" x14ac:dyDescent="0.3">
      <c r="AF13061" s="8"/>
      <c r="AG13061" s="8"/>
      <c r="AH13061" s="9"/>
      <c r="AI13061" s="8"/>
      <c r="AJ13061" s="8"/>
      <c r="AK13061" s="9"/>
    </row>
    <row r="13062" spans="32:37" x14ac:dyDescent="0.3">
      <c r="AF13062" s="8"/>
      <c r="AG13062" s="8"/>
      <c r="AH13062" s="9"/>
      <c r="AI13062" s="8"/>
      <c r="AJ13062" s="8"/>
      <c r="AK13062" s="9"/>
    </row>
    <row r="13063" spans="32:37" x14ac:dyDescent="0.3">
      <c r="AF13063" s="8"/>
      <c r="AG13063" s="8"/>
      <c r="AH13063" s="9"/>
      <c r="AI13063" s="8"/>
      <c r="AJ13063" s="8"/>
      <c r="AK13063" s="9"/>
    </row>
    <row r="13064" spans="32:37" x14ac:dyDescent="0.3">
      <c r="AF13064" s="8"/>
      <c r="AG13064" s="8"/>
      <c r="AH13064" s="9"/>
      <c r="AI13064" s="8"/>
      <c r="AJ13064" s="8"/>
      <c r="AK13064" s="9"/>
    </row>
    <row r="13065" spans="32:37" x14ac:dyDescent="0.3">
      <c r="AF13065" s="8"/>
      <c r="AG13065" s="8"/>
      <c r="AH13065" s="9"/>
      <c r="AI13065" s="8"/>
      <c r="AJ13065" s="8"/>
      <c r="AK13065" s="9"/>
    </row>
    <row r="13066" spans="32:37" x14ac:dyDescent="0.3">
      <c r="AF13066" s="8"/>
      <c r="AG13066" s="8"/>
      <c r="AH13066" s="9"/>
      <c r="AI13066" s="8"/>
      <c r="AJ13066" s="8"/>
      <c r="AK13066" s="9"/>
    </row>
    <row r="13067" spans="32:37" x14ac:dyDescent="0.3">
      <c r="AF13067" s="8"/>
      <c r="AG13067" s="8"/>
      <c r="AH13067" s="9"/>
      <c r="AI13067" s="8"/>
      <c r="AJ13067" s="8"/>
      <c r="AK13067" s="9"/>
    </row>
    <row r="13068" spans="32:37" x14ac:dyDescent="0.3">
      <c r="AF13068" s="8"/>
      <c r="AG13068" s="8"/>
      <c r="AH13068" s="9"/>
      <c r="AI13068" s="8"/>
      <c r="AJ13068" s="8"/>
      <c r="AK13068" s="9"/>
    </row>
    <row r="13069" spans="32:37" x14ac:dyDescent="0.3">
      <c r="AF13069" s="8"/>
      <c r="AG13069" s="8"/>
      <c r="AH13069" s="9"/>
      <c r="AI13069" s="8"/>
      <c r="AJ13069" s="8"/>
      <c r="AK13069" s="9"/>
    </row>
    <row r="13070" spans="32:37" x14ac:dyDescent="0.3">
      <c r="AF13070" s="8"/>
      <c r="AG13070" s="8"/>
      <c r="AH13070" s="9"/>
      <c r="AI13070" s="8"/>
      <c r="AJ13070" s="8"/>
      <c r="AK13070" s="9"/>
    </row>
    <row r="13071" spans="32:37" x14ac:dyDescent="0.3">
      <c r="AF13071" s="8"/>
      <c r="AG13071" s="8"/>
      <c r="AH13071" s="9"/>
      <c r="AI13071" s="8"/>
      <c r="AJ13071" s="8"/>
      <c r="AK13071" s="9"/>
    </row>
    <row r="13072" spans="32:37" x14ac:dyDescent="0.3">
      <c r="AF13072" s="8"/>
      <c r="AG13072" s="8"/>
      <c r="AH13072" s="9"/>
      <c r="AI13072" s="8"/>
      <c r="AJ13072" s="8"/>
      <c r="AK13072" s="9"/>
    </row>
    <row r="13073" spans="32:37" x14ac:dyDescent="0.3">
      <c r="AF13073" s="8"/>
      <c r="AG13073" s="8"/>
      <c r="AH13073" s="9"/>
      <c r="AI13073" s="8"/>
      <c r="AJ13073" s="8"/>
      <c r="AK13073" s="9"/>
    </row>
    <row r="13074" spans="32:37" x14ac:dyDescent="0.3">
      <c r="AF13074" s="8"/>
      <c r="AG13074" s="8"/>
      <c r="AH13074" s="9"/>
      <c r="AI13074" s="8"/>
      <c r="AJ13074" s="8"/>
      <c r="AK13074" s="9"/>
    </row>
    <row r="13075" spans="32:37" x14ac:dyDescent="0.3">
      <c r="AF13075" s="8"/>
      <c r="AG13075" s="8"/>
      <c r="AH13075" s="9"/>
      <c r="AI13075" s="8"/>
      <c r="AJ13075" s="8"/>
      <c r="AK13075" s="9"/>
    </row>
    <row r="13076" spans="32:37" x14ac:dyDescent="0.3">
      <c r="AF13076" s="8"/>
      <c r="AG13076" s="8"/>
      <c r="AH13076" s="9"/>
      <c r="AI13076" s="8"/>
      <c r="AJ13076" s="8"/>
      <c r="AK13076" s="9"/>
    </row>
    <row r="13077" spans="32:37" x14ac:dyDescent="0.3">
      <c r="AF13077" s="8"/>
      <c r="AG13077" s="8"/>
      <c r="AH13077" s="9"/>
      <c r="AI13077" s="8"/>
      <c r="AJ13077" s="8"/>
      <c r="AK13077" s="9"/>
    </row>
    <row r="13078" spans="32:37" x14ac:dyDescent="0.3">
      <c r="AF13078" s="8"/>
      <c r="AG13078" s="8"/>
      <c r="AH13078" s="9"/>
      <c r="AI13078" s="8"/>
      <c r="AJ13078" s="8"/>
      <c r="AK13078" s="9"/>
    </row>
    <row r="13079" spans="32:37" x14ac:dyDescent="0.3">
      <c r="AF13079" s="8"/>
      <c r="AG13079" s="8"/>
      <c r="AH13079" s="9"/>
      <c r="AI13079" s="8"/>
      <c r="AJ13079" s="8"/>
      <c r="AK13079" s="9"/>
    </row>
    <row r="13080" spans="32:37" x14ac:dyDescent="0.3">
      <c r="AF13080" s="8"/>
      <c r="AG13080" s="8"/>
      <c r="AH13080" s="9"/>
      <c r="AI13080" s="8"/>
      <c r="AJ13080" s="8"/>
      <c r="AK13080" s="9"/>
    </row>
    <row r="13081" spans="32:37" x14ac:dyDescent="0.3">
      <c r="AF13081" s="8"/>
      <c r="AG13081" s="8"/>
      <c r="AH13081" s="9"/>
      <c r="AI13081" s="8"/>
      <c r="AJ13081" s="8"/>
      <c r="AK13081" s="9"/>
    </row>
    <row r="13082" spans="32:37" x14ac:dyDescent="0.3">
      <c r="AF13082" s="8"/>
      <c r="AG13082" s="8"/>
      <c r="AH13082" s="9"/>
      <c r="AI13082" s="8"/>
      <c r="AJ13082" s="8"/>
      <c r="AK13082" s="9"/>
    </row>
    <row r="13083" spans="32:37" x14ac:dyDescent="0.3">
      <c r="AF13083" s="8"/>
      <c r="AG13083" s="8"/>
      <c r="AH13083" s="9"/>
      <c r="AI13083" s="8"/>
      <c r="AJ13083" s="8"/>
      <c r="AK13083" s="9"/>
    </row>
    <row r="13084" spans="32:37" x14ac:dyDescent="0.3">
      <c r="AF13084" s="8"/>
      <c r="AG13084" s="8"/>
      <c r="AH13084" s="9"/>
      <c r="AI13084" s="8"/>
      <c r="AJ13084" s="8"/>
      <c r="AK13084" s="9"/>
    </row>
    <row r="13085" spans="32:37" x14ac:dyDescent="0.3">
      <c r="AF13085" s="8"/>
      <c r="AG13085" s="8"/>
      <c r="AH13085" s="9"/>
      <c r="AI13085" s="8"/>
      <c r="AJ13085" s="8"/>
      <c r="AK13085" s="9"/>
    </row>
    <row r="13086" spans="32:37" x14ac:dyDescent="0.3">
      <c r="AF13086" s="8"/>
      <c r="AG13086" s="8"/>
      <c r="AH13086" s="9"/>
      <c r="AI13086" s="8"/>
      <c r="AJ13086" s="8"/>
      <c r="AK13086" s="9"/>
    </row>
    <row r="13087" spans="32:37" x14ac:dyDescent="0.3">
      <c r="AF13087" s="8"/>
      <c r="AG13087" s="8"/>
      <c r="AH13087" s="9"/>
      <c r="AI13087" s="8"/>
      <c r="AJ13087" s="8"/>
      <c r="AK13087" s="9"/>
    </row>
    <row r="13088" spans="32:37" x14ac:dyDescent="0.3">
      <c r="AF13088" s="8"/>
      <c r="AG13088" s="8"/>
      <c r="AH13088" s="9"/>
      <c r="AI13088" s="8"/>
      <c r="AJ13088" s="8"/>
      <c r="AK13088" s="9"/>
    </row>
    <row r="13089" spans="32:37" x14ac:dyDescent="0.3">
      <c r="AF13089" s="8"/>
      <c r="AG13089" s="8"/>
      <c r="AH13089" s="9"/>
      <c r="AI13089" s="8"/>
      <c r="AJ13089" s="8"/>
      <c r="AK13089" s="9"/>
    </row>
    <row r="13090" spans="32:37" x14ac:dyDescent="0.3">
      <c r="AF13090" s="8"/>
      <c r="AG13090" s="8"/>
      <c r="AH13090" s="9"/>
      <c r="AI13090" s="8"/>
      <c r="AJ13090" s="8"/>
      <c r="AK13090" s="9"/>
    </row>
    <row r="13091" spans="32:37" x14ac:dyDescent="0.3">
      <c r="AF13091" s="8"/>
      <c r="AG13091" s="8"/>
      <c r="AH13091" s="9"/>
      <c r="AI13091" s="8"/>
      <c r="AJ13091" s="8"/>
      <c r="AK13091" s="9"/>
    </row>
    <row r="13092" spans="32:37" x14ac:dyDescent="0.3">
      <c r="AF13092" s="8"/>
      <c r="AG13092" s="8"/>
      <c r="AH13092" s="9"/>
      <c r="AI13092" s="8"/>
      <c r="AJ13092" s="8"/>
      <c r="AK13092" s="9"/>
    </row>
    <row r="13093" spans="32:37" x14ac:dyDescent="0.3">
      <c r="AF13093" s="8"/>
      <c r="AG13093" s="8"/>
      <c r="AH13093" s="9"/>
      <c r="AI13093" s="8"/>
      <c r="AJ13093" s="8"/>
      <c r="AK13093" s="9"/>
    </row>
    <row r="13094" spans="32:37" x14ac:dyDescent="0.3">
      <c r="AF13094" s="8"/>
      <c r="AG13094" s="8"/>
      <c r="AH13094" s="9"/>
      <c r="AI13094" s="8"/>
      <c r="AJ13094" s="8"/>
      <c r="AK13094" s="9"/>
    </row>
    <row r="13095" spans="32:37" x14ac:dyDescent="0.3">
      <c r="AF13095" s="8"/>
      <c r="AG13095" s="8"/>
      <c r="AH13095" s="9"/>
      <c r="AI13095" s="8"/>
      <c r="AJ13095" s="8"/>
      <c r="AK13095" s="9"/>
    </row>
    <row r="13096" spans="32:37" x14ac:dyDescent="0.3">
      <c r="AF13096" s="8"/>
      <c r="AG13096" s="8"/>
      <c r="AH13096" s="9"/>
      <c r="AI13096" s="8"/>
      <c r="AJ13096" s="8"/>
      <c r="AK13096" s="9"/>
    </row>
    <row r="13097" spans="32:37" x14ac:dyDescent="0.3">
      <c r="AF13097" s="8"/>
      <c r="AG13097" s="8"/>
      <c r="AH13097" s="9"/>
      <c r="AI13097" s="8"/>
      <c r="AJ13097" s="8"/>
      <c r="AK13097" s="9"/>
    </row>
    <row r="13098" spans="32:37" x14ac:dyDescent="0.3">
      <c r="AF13098" s="8"/>
      <c r="AG13098" s="8"/>
      <c r="AH13098" s="9"/>
      <c r="AI13098" s="8"/>
      <c r="AJ13098" s="8"/>
      <c r="AK13098" s="9"/>
    </row>
    <row r="13099" spans="32:37" x14ac:dyDescent="0.3">
      <c r="AF13099" s="8"/>
      <c r="AG13099" s="8"/>
      <c r="AH13099" s="9"/>
      <c r="AI13099" s="8"/>
      <c r="AJ13099" s="8"/>
      <c r="AK13099" s="9"/>
    </row>
    <row r="13100" spans="32:37" x14ac:dyDescent="0.3">
      <c r="AF13100" s="8"/>
      <c r="AG13100" s="8"/>
      <c r="AH13100" s="9"/>
      <c r="AI13100" s="8"/>
      <c r="AJ13100" s="8"/>
      <c r="AK13100" s="9"/>
    </row>
    <row r="13101" spans="32:37" x14ac:dyDescent="0.3">
      <c r="AF13101" s="8"/>
      <c r="AG13101" s="8"/>
      <c r="AH13101" s="9"/>
      <c r="AI13101" s="8"/>
      <c r="AJ13101" s="8"/>
      <c r="AK13101" s="9"/>
    </row>
    <row r="13102" spans="32:37" x14ac:dyDescent="0.3">
      <c r="AF13102" s="8"/>
      <c r="AG13102" s="8"/>
      <c r="AH13102" s="9"/>
      <c r="AI13102" s="8"/>
      <c r="AJ13102" s="8"/>
      <c r="AK13102" s="9"/>
    </row>
    <row r="13103" spans="32:37" x14ac:dyDescent="0.3">
      <c r="AF13103" s="8"/>
      <c r="AG13103" s="8"/>
      <c r="AH13103" s="9"/>
      <c r="AI13103" s="8"/>
      <c r="AJ13103" s="8"/>
      <c r="AK13103" s="9"/>
    </row>
    <row r="13104" spans="32:37" x14ac:dyDescent="0.3">
      <c r="AF13104" s="8"/>
      <c r="AG13104" s="8"/>
      <c r="AH13104" s="9"/>
      <c r="AI13104" s="8"/>
      <c r="AJ13104" s="8"/>
      <c r="AK13104" s="9"/>
    </row>
    <row r="13105" spans="32:37" x14ac:dyDescent="0.3">
      <c r="AF13105" s="8"/>
      <c r="AG13105" s="8"/>
      <c r="AH13105" s="9"/>
      <c r="AI13105" s="8"/>
      <c r="AJ13105" s="8"/>
      <c r="AK13105" s="9"/>
    </row>
    <row r="13106" spans="32:37" x14ac:dyDescent="0.3">
      <c r="AF13106" s="8"/>
      <c r="AG13106" s="8"/>
      <c r="AH13106" s="9"/>
      <c r="AI13106" s="8"/>
      <c r="AJ13106" s="8"/>
      <c r="AK13106" s="9"/>
    </row>
    <row r="13107" spans="32:37" x14ac:dyDescent="0.3">
      <c r="AF13107" s="8"/>
      <c r="AG13107" s="8"/>
      <c r="AH13107" s="9"/>
      <c r="AI13107" s="8"/>
      <c r="AJ13107" s="8"/>
      <c r="AK13107" s="9"/>
    </row>
    <row r="13108" spans="32:37" x14ac:dyDescent="0.3">
      <c r="AF13108" s="8"/>
      <c r="AG13108" s="8"/>
      <c r="AH13108" s="9"/>
      <c r="AI13108" s="8"/>
      <c r="AJ13108" s="8"/>
      <c r="AK13108" s="9"/>
    </row>
    <row r="13109" spans="32:37" x14ac:dyDescent="0.3">
      <c r="AF13109" s="8"/>
      <c r="AG13109" s="8"/>
      <c r="AH13109" s="9"/>
      <c r="AI13109" s="8"/>
      <c r="AJ13109" s="8"/>
      <c r="AK13109" s="9"/>
    </row>
    <row r="13110" spans="32:37" x14ac:dyDescent="0.3">
      <c r="AF13110" s="8"/>
      <c r="AG13110" s="8"/>
      <c r="AH13110" s="9"/>
      <c r="AI13110" s="8"/>
      <c r="AJ13110" s="8"/>
      <c r="AK13110" s="9"/>
    </row>
    <row r="13111" spans="32:37" x14ac:dyDescent="0.3">
      <c r="AF13111" s="8"/>
      <c r="AG13111" s="8"/>
      <c r="AH13111" s="9"/>
      <c r="AI13111" s="8"/>
      <c r="AJ13111" s="8"/>
      <c r="AK13111" s="9"/>
    </row>
    <row r="13112" spans="32:37" x14ac:dyDescent="0.3">
      <c r="AF13112" s="8"/>
      <c r="AG13112" s="8"/>
      <c r="AH13112" s="9"/>
      <c r="AI13112" s="8"/>
      <c r="AJ13112" s="8"/>
      <c r="AK13112" s="9"/>
    </row>
    <row r="13113" spans="32:37" x14ac:dyDescent="0.3">
      <c r="AF13113" s="8"/>
      <c r="AG13113" s="8"/>
      <c r="AH13113" s="9"/>
      <c r="AI13113" s="8"/>
      <c r="AJ13113" s="8"/>
      <c r="AK13113" s="9"/>
    </row>
    <row r="13114" spans="32:37" x14ac:dyDescent="0.3">
      <c r="AF13114" s="8"/>
      <c r="AG13114" s="8"/>
      <c r="AH13114" s="9"/>
      <c r="AI13114" s="8"/>
      <c r="AJ13114" s="8"/>
      <c r="AK13114" s="9"/>
    </row>
    <row r="13115" spans="32:37" x14ac:dyDescent="0.3">
      <c r="AF13115" s="8"/>
      <c r="AG13115" s="8"/>
      <c r="AH13115" s="9"/>
      <c r="AI13115" s="8"/>
      <c r="AJ13115" s="8"/>
      <c r="AK13115" s="9"/>
    </row>
    <row r="13116" spans="32:37" x14ac:dyDescent="0.3">
      <c r="AF13116" s="8"/>
      <c r="AG13116" s="8"/>
      <c r="AH13116" s="9"/>
      <c r="AI13116" s="8"/>
      <c r="AJ13116" s="8"/>
      <c r="AK13116" s="9"/>
    </row>
    <row r="13117" spans="32:37" x14ac:dyDescent="0.3">
      <c r="AF13117" s="8"/>
      <c r="AG13117" s="8"/>
      <c r="AH13117" s="9"/>
      <c r="AI13117" s="8"/>
      <c r="AJ13117" s="8"/>
      <c r="AK13117" s="9"/>
    </row>
    <row r="13118" spans="32:37" x14ac:dyDescent="0.3">
      <c r="AF13118" s="8"/>
      <c r="AG13118" s="8"/>
      <c r="AH13118" s="9"/>
      <c r="AI13118" s="8"/>
      <c r="AJ13118" s="8"/>
      <c r="AK13118" s="9"/>
    </row>
    <row r="13119" spans="32:37" x14ac:dyDescent="0.3">
      <c r="AF13119" s="8"/>
      <c r="AG13119" s="8"/>
      <c r="AH13119" s="9"/>
      <c r="AI13119" s="8"/>
      <c r="AJ13119" s="8"/>
      <c r="AK13119" s="9"/>
    </row>
    <row r="13120" spans="32:37" x14ac:dyDescent="0.3">
      <c r="AF13120" s="8"/>
      <c r="AG13120" s="8"/>
      <c r="AH13120" s="9"/>
      <c r="AI13120" s="8"/>
      <c r="AJ13120" s="8"/>
      <c r="AK13120" s="9"/>
    </row>
    <row r="13121" spans="32:37" x14ac:dyDescent="0.3">
      <c r="AF13121" s="8"/>
      <c r="AG13121" s="8"/>
      <c r="AH13121" s="9"/>
      <c r="AI13121" s="8"/>
      <c r="AJ13121" s="8"/>
      <c r="AK13121" s="9"/>
    </row>
    <row r="13122" spans="32:37" x14ac:dyDescent="0.3">
      <c r="AF13122" s="8"/>
      <c r="AG13122" s="8"/>
      <c r="AH13122" s="9"/>
      <c r="AI13122" s="8"/>
      <c r="AJ13122" s="8"/>
      <c r="AK13122" s="9"/>
    </row>
    <row r="13123" spans="32:37" x14ac:dyDescent="0.3">
      <c r="AF13123" s="8"/>
      <c r="AG13123" s="8"/>
      <c r="AH13123" s="9"/>
      <c r="AI13123" s="8"/>
      <c r="AJ13123" s="8"/>
      <c r="AK13123" s="9"/>
    </row>
    <row r="13124" spans="32:37" x14ac:dyDescent="0.3">
      <c r="AF13124" s="8"/>
      <c r="AG13124" s="8"/>
      <c r="AH13124" s="9"/>
      <c r="AI13124" s="8"/>
      <c r="AJ13124" s="8"/>
      <c r="AK13124" s="9"/>
    </row>
    <row r="13125" spans="32:37" x14ac:dyDescent="0.3">
      <c r="AF13125" s="8"/>
      <c r="AG13125" s="8"/>
      <c r="AH13125" s="9"/>
      <c r="AI13125" s="8"/>
      <c r="AJ13125" s="8"/>
      <c r="AK13125" s="9"/>
    </row>
    <row r="13126" spans="32:37" x14ac:dyDescent="0.3">
      <c r="AF13126" s="8"/>
      <c r="AG13126" s="8"/>
      <c r="AH13126" s="9"/>
      <c r="AI13126" s="8"/>
      <c r="AJ13126" s="8"/>
      <c r="AK13126" s="9"/>
    </row>
    <row r="13127" spans="32:37" x14ac:dyDescent="0.3">
      <c r="AF13127" s="8"/>
      <c r="AG13127" s="8"/>
      <c r="AH13127" s="9"/>
      <c r="AI13127" s="8"/>
      <c r="AJ13127" s="8"/>
      <c r="AK13127" s="9"/>
    </row>
    <row r="13128" spans="32:37" x14ac:dyDescent="0.3">
      <c r="AF13128" s="8"/>
      <c r="AG13128" s="8"/>
      <c r="AH13128" s="9"/>
      <c r="AI13128" s="8"/>
      <c r="AJ13128" s="8"/>
      <c r="AK13128" s="9"/>
    </row>
    <row r="13129" spans="32:37" x14ac:dyDescent="0.3">
      <c r="AF13129" s="8"/>
      <c r="AG13129" s="8"/>
      <c r="AH13129" s="9"/>
      <c r="AI13129" s="8"/>
      <c r="AJ13129" s="8"/>
      <c r="AK13129" s="9"/>
    </row>
    <row r="13130" spans="32:37" x14ac:dyDescent="0.3">
      <c r="AF13130" s="8"/>
      <c r="AG13130" s="8"/>
      <c r="AH13130" s="9"/>
      <c r="AI13130" s="8"/>
      <c r="AJ13130" s="8"/>
      <c r="AK13130" s="9"/>
    </row>
    <row r="13131" spans="32:37" x14ac:dyDescent="0.3">
      <c r="AF13131" s="8"/>
      <c r="AG13131" s="8"/>
      <c r="AH13131" s="9"/>
      <c r="AI13131" s="8"/>
      <c r="AJ13131" s="8"/>
      <c r="AK13131" s="9"/>
    </row>
    <row r="13132" spans="32:37" x14ac:dyDescent="0.3">
      <c r="AF13132" s="8"/>
      <c r="AG13132" s="8"/>
      <c r="AH13132" s="9"/>
      <c r="AI13132" s="8"/>
      <c r="AJ13132" s="8"/>
      <c r="AK13132" s="9"/>
    </row>
    <row r="13133" spans="32:37" x14ac:dyDescent="0.3">
      <c r="AF13133" s="8"/>
      <c r="AG13133" s="8"/>
      <c r="AH13133" s="9"/>
      <c r="AI13133" s="8"/>
      <c r="AJ13133" s="8"/>
      <c r="AK13133" s="9"/>
    </row>
    <row r="13134" spans="32:37" x14ac:dyDescent="0.3">
      <c r="AF13134" s="8"/>
      <c r="AG13134" s="8"/>
      <c r="AH13134" s="9"/>
      <c r="AI13134" s="8"/>
      <c r="AJ13134" s="8"/>
      <c r="AK13134" s="9"/>
    </row>
    <row r="13135" spans="32:37" x14ac:dyDescent="0.3">
      <c r="AF13135" s="8"/>
      <c r="AG13135" s="8"/>
      <c r="AH13135" s="9"/>
      <c r="AI13135" s="8"/>
      <c r="AJ13135" s="8"/>
      <c r="AK13135" s="9"/>
    </row>
    <row r="13136" spans="32:37" x14ac:dyDescent="0.3">
      <c r="AF13136" s="8"/>
      <c r="AG13136" s="8"/>
      <c r="AH13136" s="9"/>
      <c r="AI13136" s="8"/>
      <c r="AJ13136" s="8"/>
      <c r="AK13136" s="9"/>
    </row>
    <row r="13137" spans="32:37" x14ac:dyDescent="0.3">
      <c r="AF13137" s="8"/>
      <c r="AG13137" s="8"/>
      <c r="AH13137" s="9"/>
      <c r="AI13137" s="8"/>
      <c r="AJ13137" s="8"/>
      <c r="AK13137" s="9"/>
    </row>
    <row r="13138" spans="32:37" x14ac:dyDescent="0.3">
      <c r="AF13138" s="8"/>
      <c r="AG13138" s="8"/>
      <c r="AH13138" s="9"/>
      <c r="AI13138" s="8"/>
      <c r="AJ13138" s="8"/>
      <c r="AK13138" s="9"/>
    </row>
    <row r="13139" spans="32:37" x14ac:dyDescent="0.3">
      <c r="AF13139" s="8"/>
      <c r="AG13139" s="8"/>
      <c r="AH13139" s="9"/>
      <c r="AI13139" s="8"/>
      <c r="AJ13139" s="8"/>
      <c r="AK13139" s="9"/>
    </row>
    <row r="13140" spans="32:37" x14ac:dyDescent="0.3">
      <c r="AF13140" s="8"/>
      <c r="AG13140" s="8"/>
      <c r="AH13140" s="9"/>
      <c r="AI13140" s="8"/>
      <c r="AJ13140" s="8"/>
      <c r="AK13140" s="9"/>
    </row>
    <row r="13141" spans="32:37" x14ac:dyDescent="0.3">
      <c r="AF13141" s="8"/>
      <c r="AG13141" s="8"/>
      <c r="AH13141" s="9"/>
      <c r="AI13141" s="8"/>
      <c r="AJ13141" s="8"/>
      <c r="AK13141" s="9"/>
    </row>
    <row r="13142" spans="32:37" x14ac:dyDescent="0.3">
      <c r="AF13142" s="8"/>
      <c r="AG13142" s="8"/>
      <c r="AH13142" s="9"/>
      <c r="AI13142" s="8"/>
      <c r="AJ13142" s="8"/>
      <c r="AK13142" s="9"/>
    </row>
    <row r="13143" spans="32:37" x14ac:dyDescent="0.3">
      <c r="AF13143" s="8"/>
      <c r="AG13143" s="8"/>
      <c r="AH13143" s="9"/>
      <c r="AI13143" s="8"/>
      <c r="AJ13143" s="8"/>
      <c r="AK13143" s="9"/>
    </row>
    <row r="13144" spans="32:37" x14ac:dyDescent="0.3">
      <c r="AF13144" s="8"/>
      <c r="AG13144" s="8"/>
      <c r="AH13144" s="9"/>
      <c r="AI13144" s="8"/>
      <c r="AJ13144" s="8"/>
      <c r="AK13144" s="9"/>
    </row>
    <row r="13145" spans="32:37" x14ac:dyDescent="0.3">
      <c r="AF13145" s="8"/>
      <c r="AG13145" s="8"/>
      <c r="AH13145" s="9"/>
      <c r="AI13145" s="8"/>
      <c r="AJ13145" s="8"/>
      <c r="AK13145" s="9"/>
    </row>
    <row r="13146" spans="32:37" x14ac:dyDescent="0.3">
      <c r="AF13146" s="8"/>
      <c r="AG13146" s="8"/>
      <c r="AH13146" s="9"/>
      <c r="AI13146" s="8"/>
      <c r="AJ13146" s="8"/>
      <c r="AK13146" s="9"/>
    </row>
    <row r="13147" spans="32:37" x14ac:dyDescent="0.3">
      <c r="AF13147" s="8"/>
      <c r="AG13147" s="8"/>
      <c r="AH13147" s="9"/>
      <c r="AI13147" s="8"/>
      <c r="AJ13147" s="8"/>
      <c r="AK13147" s="9"/>
    </row>
    <row r="13148" spans="32:37" x14ac:dyDescent="0.3">
      <c r="AF13148" s="8"/>
      <c r="AG13148" s="8"/>
      <c r="AH13148" s="9"/>
      <c r="AI13148" s="8"/>
      <c r="AJ13148" s="8"/>
      <c r="AK13148" s="9"/>
    </row>
    <row r="13149" spans="32:37" x14ac:dyDescent="0.3">
      <c r="AF13149" s="8"/>
      <c r="AG13149" s="8"/>
      <c r="AH13149" s="9"/>
      <c r="AI13149" s="8"/>
      <c r="AJ13149" s="8"/>
      <c r="AK13149" s="9"/>
    </row>
    <row r="13150" spans="32:37" x14ac:dyDescent="0.3">
      <c r="AF13150" s="8"/>
      <c r="AG13150" s="8"/>
      <c r="AH13150" s="9"/>
      <c r="AI13150" s="8"/>
      <c r="AJ13150" s="8"/>
      <c r="AK13150" s="9"/>
    </row>
    <row r="13151" spans="32:37" x14ac:dyDescent="0.3">
      <c r="AF13151" s="8"/>
      <c r="AG13151" s="8"/>
      <c r="AH13151" s="9"/>
      <c r="AI13151" s="8"/>
      <c r="AJ13151" s="8"/>
      <c r="AK13151" s="9"/>
    </row>
    <row r="13152" spans="32:37" x14ac:dyDescent="0.3">
      <c r="AF13152" s="8"/>
      <c r="AG13152" s="8"/>
      <c r="AH13152" s="9"/>
      <c r="AI13152" s="8"/>
      <c r="AJ13152" s="8"/>
      <c r="AK13152" s="9"/>
    </row>
    <row r="13153" spans="32:37" x14ac:dyDescent="0.3">
      <c r="AF13153" s="8"/>
      <c r="AG13153" s="8"/>
      <c r="AH13153" s="9"/>
      <c r="AI13153" s="8"/>
      <c r="AJ13153" s="8"/>
      <c r="AK13153" s="9"/>
    </row>
    <row r="13154" spans="32:37" x14ac:dyDescent="0.3">
      <c r="AF13154" s="8"/>
      <c r="AG13154" s="8"/>
      <c r="AH13154" s="9"/>
      <c r="AI13154" s="8"/>
      <c r="AJ13154" s="8"/>
      <c r="AK13154" s="9"/>
    </row>
    <row r="13155" spans="32:37" x14ac:dyDescent="0.3">
      <c r="AF13155" s="8"/>
      <c r="AG13155" s="8"/>
      <c r="AH13155" s="9"/>
      <c r="AI13155" s="8"/>
      <c r="AJ13155" s="8"/>
      <c r="AK13155" s="9"/>
    </row>
    <row r="13156" spans="32:37" x14ac:dyDescent="0.3">
      <c r="AF13156" s="8"/>
      <c r="AG13156" s="8"/>
      <c r="AH13156" s="9"/>
      <c r="AI13156" s="8"/>
      <c r="AJ13156" s="8"/>
      <c r="AK13156" s="9"/>
    </row>
    <row r="13157" spans="32:37" x14ac:dyDescent="0.3">
      <c r="AF13157" s="8"/>
      <c r="AG13157" s="8"/>
      <c r="AH13157" s="9"/>
      <c r="AI13157" s="8"/>
      <c r="AJ13157" s="8"/>
      <c r="AK13157" s="9"/>
    </row>
    <row r="13158" spans="32:37" x14ac:dyDescent="0.3">
      <c r="AF13158" s="8"/>
      <c r="AG13158" s="8"/>
      <c r="AH13158" s="9"/>
      <c r="AI13158" s="8"/>
      <c r="AJ13158" s="8"/>
      <c r="AK13158" s="9"/>
    </row>
    <row r="13159" spans="32:37" x14ac:dyDescent="0.3">
      <c r="AF13159" s="8"/>
      <c r="AG13159" s="8"/>
      <c r="AH13159" s="9"/>
      <c r="AI13159" s="8"/>
      <c r="AJ13159" s="8"/>
      <c r="AK13159" s="9"/>
    </row>
    <row r="13160" spans="32:37" x14ac:dyDescent="0.3">
      <c r="AF13160" s="8"/>
      <c r="AG13160" s="8"/>
      <c r="AH13160" s="9"/>
      <c r="AI13160" s="8"/>
      <c r="AJ13160" s="8"/>
      <c r="AK13160" s="9"/>
    </row>
    <row r="13161" spans="32:37" x14ac:dyDescent="0.3">
      <c r="AF13161" s="8"/>
      <c r="AG13161" s="8"/>
      <c r="AH13161" s="9"/>
      <c r="AI13161" s="8"/>
      <c r="AJ13161" s="8"/>
      <c r="AK13161" s="9"/>
    </row>
    <row r="13162" spans="32:37" x14ac:dyDescent="0.3">
      <c r="AF13162" s="8"/>
      <c r="AG13162" s="8"/>
      <c r="AH13162" s="9"/>
      <c r="AI13162" s="8"/>
      <c r="AJ13162" s="8"/>
      <c r="AK13162" s="9"/>
    </row>
    <row r="13163" spans="32:37" x14ac:dyDescent="0.3">
      <c r="AF13163" s="8"/>
      <c r="AG13163" s="8"/>
      <c r="AH13163" s="9"/>
      <c r="AI13163" s="8"/>
      <c r="AJ13163" s="8"/>
      <c r="AK13163" s="9"/>
    </row>
    <row r="13164" spans="32:37" x14ac:dyDescent="0.3">
      <c r="AF13164" s="8"/>
      <c r="AG13164" s="8"/>
      <c r="AH13164" s="9"/>
      <c r="AI13164" s="8"/>
      <c r="AJ13164" s="8"/>
      <c r="AK13164" s="9"/>
    </row>
    <row r="13165" spans="32:37" x14ac:dyDescent="0.3">
      <c r="AF13165" s="8"/>
      <c r="AG13165" s="8"/>
      <c r="AH13165" s="9"/>
      <c r="AI13165" s="8"/>
      <c r="AJ13165" s="8"/>
      <c r="AK13165" s="9"/>
    </row>
    <row r="13166" spans="32:37" x14ac:dyDescent="0.3">
      <c r="AF13166" s="8"/>
      <c r="AG13166" s="8"/>
      <c r="AH13166" s="9"/>
      <c r="AI13166" s="8"/>
      <c r="AJ13166" s="8"/>
      <c r="AK13166" s="9"/>
    </row>
    <row r="13167" spans="32:37" x14ac:dyDescent="0.3">
      <c r="AF13167" s="8"/>
      <c r="AG13167" s="8"/>
      <c r="AH13167" s="9"/>
      <c r="AI13167" s="8"/>
      <c r="AJ13167" s="8"/>
      <c r="AK13167" s="9"/>
    </row>
    <row r="13168" spans="32:37" x14ac:dyDescent="0.3">
      <c r="AF13168" s="8"/>
      <c r="AG13168" s="8"/>
      <c r="AH13168" s="9"/>
      <c r="AI13168" s="8"/>
      <c r="AJ13168" s="8"/>
      <c r="AK13168" s="9"/>
    </row>
    <row r="13169" spans="32:37" x14ac:dyDescent="0.3">
      <c r="AF13169" s="8"/>
      <c r="AG13169" s="8"/>
      <c r="AH13169" s="9"/>
      <c r="AI13169" s="8"/>
      <c r="AJ13169" s="8"/>
      <c r="AK13169" s="9"/>
    </row>
    <row r="13170" spans="32:37" x14ac:dyDescent="0.3">
      <c r="AF13170" s="8"/>
      <c r="AG13170" s="8"/>
      <c r="AH13170" s="9"/>
      <c r="AI13170" s="8"/>
      <c r="AJ13170" s="8"/>
      <c r="AK13170" s="9"/>
    </row>
    <row r="13171" spans="32:37" x14ac:dyDescent="0.3">
      <c r="AF13171" s="8"/>
      <c r="AG13171" s="8"/>
      <c r="AH13171" s="9"/>
      <c r="AI13171" s="8"/>
      <c r="AJ13171" s="8"/>
      <c r="AK13171" s="9"/>
    </row>
    <row r="13172" spans="32:37" x14ac:dyDescent="0.3">
      <c r="AF13172" s="8"/>
      <c r="AG13172" s="8"/>
      <c r="AH13172" s="9"/>
      <c r="AI13172" s="8"/>
      <c r="AJ13172" s="8"/>
      <c r="AK13172" s="9"/>
    </row>
    <row r="13173" spans="32:37" x14ac:dyDescent="0.3">
      <c r="AF13173" s="8"/>
      <c r="AG13173" s="8"/>
      <c r="AH13173" s="9"/>
      <c r="AI13173" s="8"/>
      <c r="AJ13173" s="8"/>
      <c r="AK13173" s="9"/>
    </row>
    <row r="13174" spans="32:37" x14ac:dyDescent="0.3">
      <c r="AF13174" s="8"/>
      <c r="AG13174" s="8"/>
      <c r="AH13174" s="9"/>
      <c r="AI13174" s="8"/>
      <c r="AJ13174" s="8"/>
      <c r="AK13174" s="9"/>
    </row>
    <row r="13175" spans="32:37" x14ac:dyDescent="0.3">
      <c r="AF13175" s="8"/>
      <c r="AG13175" s="8"/>
      <c r="AH13175" s="9"/>
      <c r="AI13175" s="8"/>
      <c r="AJ13175" s="8"/>
      <c r="AK13175" s="9"/>
    </row>
    <row r="13176" spans="32:37" x14ac:dyDescent="0.3">
      <c r="AF13176" s="8"/>
      <c r="AG13176" s="8"/>
      <c r="AH13176" s="9"/>
      <c r="AI13176" s="8"/>
      <c r="AJ13176" s="8"/>
      <c r="AK13176" s="9"/>
    </row>
    <row r="13177" spans="32:37" x14ac:dyDescent="0.3">
      <c r="AF13177" s="8"/>
      <c r="AG13177" s="8"/>
      <c r="AH13177" s="9"/>
      <c r="AI13177" s="8"/>
      <c r="AJ13177" s="8"/>
      <c r="AK13177" s="9"/>
    </row>
    <row r="13178" spans="32:37" x14ac:dyDescent="0.3">
      <c r="AF13178" s="8"/>
      <c r="AG13178" s="8"/>
      <c r="AH13178" s="9"/>
      <c r="AI13178" s="8"/>
      <c r="AJ13178" s="8"/>
      <c r="AK13178" s="9"/>
    </row>
    <row r="13179" spans="32:37" x14ac:dyDescent="0.3">
      <c r="AF13179" s="8"/>
      <c r="AG13179" s="8"/>
      <c r="AH13179" s="9"/>
      <c r="AI13179" s="8"/>
      <c r="AJ13179" s="8"/>
      <c r="AK13179" s="9"/>
    </row>
    <row r="13180" spans="32:37" x14ac:dyDescent="0.3">
      <c r="AF13180" s="8"/>
      <c r="AG13180" s="8"/>
      <c r="AH13180" s="9"/>
      <c r="AI13180" s="8"/>
      <c r="AJ13180" s="8"/>
      <c r="AK13180" s="9"/>
    </row>
    <row r="13181" spans="32:37" x14ac:dyDescent="0.3">
      <c r="AF13181" s="8"/>
      <c r="AG13181" s="8"/>
      <c r="AH13181" s="9"/>
      <c r="AI13181" s="8"/>
      <c r="AJ13181" s="8"/>
      <c r="AK13181" s="9"/>
    </row>
    <row r="13182" spans="32:37" x14ac:dyDescent="0.3">
      <c r="AF13182" s="8"/>
      <c r="AG13182" s="8"/>
      <c r="AH13182" s="9"/>
      <c r="AI13182" s="8"/>
      <c r="AJ13182" s="8"/>
      <c r="AK13182" s="9"/>
    </row>
    <row r="13183" spans="32:37" x14ac:dyDescent="0.3">
      <c r="AF13183" s="8"/>
      <c r="AG13183" s="8"/>
      <c r="AH13183" s="9"/>
      <c r="AI13183" s="8"/>
      <c r="AJ13183" s="8"/>
      <c r="AK13183" s="9"/>
    </row>
    <row r="13184" spans="32:37" x14ac:dyDescent="0.3">
      <c r="AF13184" s="8"/>
      <c r="AG13184" s="8"/>
      <c r="AH13184" s="9"/>
      <c r="AI13184" s="8"/>
      <c r="AJ13184" s="8"/>
      <c r="AK13184" s="9"/>
    </row>
    <row r="13185" spans="32:37" x14ac:dyDescent="0.3">
      <c r="AF13185" s="8"/>
      <c r="AG13185" s="8"/>
      <c r="AH13185" s="9"/>
      <c r="AI13185" s="8"/>
      <c r="AJ13185" s="8"/>
      <c r="AK13185" s="9"/>
    </row>
    <row r="13186" spans="32:37" x14ac:dyDescent="0.3">
      <c r="AF13186" s="8"/>
      <c r="AG13186" s="8"/>
      <c r="AH13186" s="9"/>
      <c r="AI13186" s="8"/>
      <c r="AJ13186" s="8"/>
      <c r="AK13186" s="9"/>
    </row>
    <row r="13187" spans="32:37" x14ac:dyDescent="0.3">
      <c r="AF13187" s="8"/>
      <c r="AG13187" s="8"/>
      <c r="AH13187" s="9"/>
      <c r="AI13187" s="8"/>
      <c r="AJ13187" s="8"/>
      <c r="AK13187" s="9"/>
    </row>
    <row r="13188" spans="32:37" x14ac:dyDescent="0.3">
      <c r="AF13188" s="8"/>
      <c r="AG13188" s="8"/>
      <c r="AH13188" s="9"/>
      <c r="AI13188" s="8"/>
      <c r="AJ13188" s="8"/>
      <c r="AK13188" s="9"/>
    </row>
    <row r="13189" spans="32:37" x14ac:dyDescent="0.3">
      <c r="AF13189" s="8"/>
      <c r="AG13189" s="8"/>
      <c r="AH13189" s="9"/>
      <c r="AI13189" s="8"/>
      <c r="AJ13189" s="8"/>
      <c r="AK13189" s="9"/>
    </row>
    <row r="13190" spans="32:37" x14ac:dyDescent="0.3">
      <c r="AF13190" s="8"/>
      <c r="AG13190" s="8"/>
      <c r="AH13190" s="9"/>
      <c r="AI13190" s="8"/>
      <c r="AJ13190" s="8"/>
      <c r="AK13190" s="9"/>
    </row>
    <row r="13191" spans="32:37" x14ac:dyDescent="0.3">
      <c r="AF13191" s="8"/>
      <c r="AG13191" s="8"/>
      <c r="AH13191" s="9"/>
      <c r="AI13191" s="8"/>
      <c r="AJ13191" s="8"/>
      <c r="AK13191" s="9"/>
    </row>
    <row r="13192" spans="32:37" x14ac:dyDescent="0.3">
      <c r="AF13192" s="8"/>
      <c r="AG13192" s="8"/>
      <c r="AH13192" s="9"/>
      <c r="AI13192" s="8"/>
      <c r="AJ13192" s="8"/>
      <c r="AK13192" s="9"/>
    </row>
    <row r="13193" spans="32:37" x14ac:dyDescent="0.3">
      <c r="AF13193" s="8"/>
      <c r="AG13193" s="8"/>
      <c r="AH13193" s="9"/>
      <c r="AI13193" s="8"/>
      <c r="AJ13193" s="8"/>
      <c r="AK13193" s="9"/>
    </row>
    <row r="13194" spans="32:37" x14ac:dyDescent="0.3">
      <c r="AF13194" s="8"/>
      <c r="AG13194" s="8"/>
      <c r="AH13194" s="9"/>
      <c r="AI13194" s="8"/>
      <c r="AJ13194" s="8"/>
      <c r="AK13194" s="9"/>
    </row>
    <row r="13195" spans="32:37" x14ac:dyDescent="0.3">
      <c r="AF13195" s="8"/>
      <c r="AG13195" s="8"/>
      <c r="AH13195" s="9"/>
      <c r="AI13195" s="8"/>
      <c r="AJ13195" s="8"/>
      <c r="AK13195" s="9"/>
    </row>
    <row r="13196" spans="32:37" x14ac:dyDescent="0.3">
      <c r="AF13196" s="8"/>
      <c r="AG13196" s="8"/>
      <c r="AH13196" s="9"/>
      <c r="AI13196" s="8"/>
      <c r="AJ13196" s="8"/>
      <c r="AK13196" s="9"/>
    </row>
    <row r="13197" spans="32:37" x14ac:dyDescent="0.3">
      <c r="AF13197" s="8"/>
      <c r="AG13197" s="8"/>
      <c r="AH13197" s="9"/>
      <c r="AI13197" s="8"/>
      <c r="AJ13197" s="8"/>
      <c r="AK13197" s="9"/>
    </row>
    <row r="13198" spans="32:37" x14ac:dyDescent="0.3">
      <c r="AF13198" s="8"/>
      <c r="AG13198" s="8"/>
      <c r="AH13198" s="9"/>
      <c r="AI13198" s="8"/>
      <c r="AJ13198" s="8"/>
      <c r="AK13198" s="9"/>
    </row>
    <row r="13199" spans="32:37" x14ac:dyDescent="0.3">
      <c r="AF13199" s="8"/>
      <c r="AG13199" s="8"/>
      <c r="AH13199" s="9"/>
      <c r="AI13199" s="8"/>
      <c r="AJ13199" s="8"/>
      <c r="AK13199" s="9"/>
    </row>
    <row r="13200" spans="32:37" x14ac:dyDescent="0.3">
      <c r="AF13200" s="8"/>
      <c r="AG13200" s="8"/>
      <c r="AH13200" s="9"/>
      <c r="AI13200" s="8"/>
      <c r="AJ13200" s="8"/>
      <c r="AK13200" s="9"/>
    </row>
    <row r="13201" spans="32:37" x14ac:dyDescent="0.3">
      <c r="AF13201" s="8"/>
      <c r="AG13201" s="8"/>
      <c r="AH13201" s="9"/>
      <c r="AI13201" s="8"/>
      <c r="AJ13201" s="8"/>
      <c r="AK13201" s="9"/>
    </row>
    <row r="13202" spans="32:37" x14ac:dyDescent="0.3">
      <c r="AF13202" s="8"/>
      <c r="AG13202" s="8"/>
      <c r="AH13202" s="9"/>
      <c r="AI13202" s="8"/>
      <c r="AJ13202" s="8"/>
      <c r="AK13202" s="9"/>
    </row>
    <row r="13203" spans="32:37" x14ac:dyDescent="0.3">
      <c r="AF13203" s="8"/>
      <c r="AG13203" s="8"/>
      <c r="AH13203" s="9"/>
      <c r="AI13203" s="8"/>
      <c r="AJ13203" s="8"/>
      <c r="AK13203" s="9"/>
    </row>
    <row r="13204" spans="32:37" x14ac:dyDescent="0.3">
      <c r="AF13204" s="8"/>
      <c r="AG13204" s="8"/>
      <c r="AH13204" s="9"/>
      <c r="AI13204" s="8"/>
      <c r="AJ13204" s="8"/>
      <c r="AK13204" s="9"/>
    </row>
    <row r="13205" spans="32:37" x14ac:dyDescent="0.3">
      <c r="AF13205" s="8"/>
      <c r="AG13205" s="8"/>
      <c r="AH13205" s="9"/>
      <c r="AI13205" s="8"/>
      <c r="AJ13205" s="8"/>
      <c r="AK13205" s="9"/>
    </row>
    <row r="13206" spans="32:37" x14ac:dyDescent="0.3">
      <c r="AF13206" s="8"/>
      <c r="AG13206" s="8"/>
      <c r="AH13206" s="9"/>
      <c r="AI13206" s="8"/>
      <c r="AJ13206" s="8"/>
      <c r="AK13206" s="9"/>
    </row>
    <row r="13207" spans="32:37" x14ac:dyDescent="0.3">
      <c r="AF13207" s="8"/>
      <c r="AG13207" s="8"/>
      <c r="AH13207" s="9"/>
      <c r="AI13207" s="8"/>
      <c r="AJ13207" s="8"/>
      <c r="AK13207" s="9"/>
    </row>
    <row r="13208" spans="32:37" x14ac:dyDescent="0.3">
      <c r="AF13208" s="8"/>
      <c r="AG13208" s="8"/>
      <c r="AH13208" s="9"/>
      <c r="AI13208" s="8"/>
      <c r="AJ13208" s="8"/>
      <c r="AK13208" s="9"/>
    </row>
    <row r="13209" spans="32:37" x14ac:dyDescent="0.3">
      <c r="AF13209" s="8"/>
      <c r="AG13209" s="8"/>
      <c r="AH13209" s="9"/>
      <c r="AI13209" s="8"/>
      <c r="AJ13209" s="8"/>
      <c r="AK13209" s="9"/>
    </row>
    <row r="13210" spans="32:37" x14ac:dyDescent="0.3">
      <c r="AF13210" s="8"/>
      <c r="AG13210" s="8"/>
      <c r="AH13210" s="9"/>
      <c r="AI13210" s="8"/>
      <c r="AJ13210" s="8"/>
      <c r="AK13210" s="9"/>
    </row>
    <row r="13211" spans="32:37" x14ac:dyDescent="0.3">
      <c r="AF13211" s="8"/>
      <c r="AG13211" s="8"/>
      <c r="AH13211" s="9"/>
      <c r="AI13211" s="8"/>
      <c r="AJ13211" s="8"/>
      <c r="AK13211" s="9"/>
    </row>
    <row r="13212" spans="32:37" x14ac:dyDescent="0.3">
      <c r="AF13212" s="8"/>
      <c r="AG13212" s="8"/>
      <c r="AH13212" s="9"/>
      <c r="AI13212" s="8"/>
      <c r="AJ13212" s="8"/>
      <c r="AK13212" s="9"/>
    </row>
    <row r="13213" spans="32:37" x14ac:dyDescent="0.3">
      <c r="AF13213" s="8"/>
      <c r="AG13213" s="8"/>
      <c r="AH13213" s="9"/>
      <c r="AI13213" s="8"/>
      <c r="AJ13213" s="8"/>
      <c r="AK13213" s="9"/>
    </row>
    <row r="13214" spans="32:37" x14ac:dyDescent="0.3">
      <c r="AF13214" s="8"/>
      <c r="AG13214" s="8"/>
      <c r="AH13214" s="9"/>
      <c r="AI13214" s="8"/>
      <c r="AJ13214" s="8"/>
      <c r="AK13214" s="9"/>
    </row>
    <row r="13215" spans="32:37" x14ac:dyDescent="0.3">
      <c r="AF13215" s="8"/>
      <c r="AG13215" s="8"/>
      <c r="AH13215" s="9"/>
      <c r="AI13215" s="8"/>
      <c r="AJ13215" s="8"/>
      <c r="AK13215" s="9"/>
    </row>
    <row r="13216" spans="32:37" x14ac:dyDescent="0.3">
      <c r="AF13216" s="8"/>
      <c r="AG13216" s="8"/>
      <c r="AH13216" s="9"/>
      <c r="AI13216" s="8"/>
      <c r="AJ13216" s="8"/>
      <c r="AK13216" s="9"/>
    </row>
    <row r="13217" spans="32:37" x14ac:dyDescent="0.3">
      <c r="AF13217" s="8"/>
      <c r="AG13217" s="8"/>
      <c r="AH13217" s="9"/>
      <c r="AI13217" s="8"/>
      <c r="AJ13217" s="8"/>
      <c r="AK13217" s="9"/>
    </row>
    <row r="13218" spans="32:37" x14ac:dyDescent="0.3">
      <c r="AF13218" s="8"/>
      <c r="AG13218" s="8"/>
      <c r="AH13218" s="9"/>
      <c r="AI13218" s="8"/>
      <c r="AJ13218" s="8"/>
      <c r="AK13218" s="9"/>
    </row>
    <row r="13219" spans="32:37" x14ac:dyDescent="0.3">
      <c r="AF13219" s="8"/>
      <c r="AG13219" s="8"/>
      <c r="AH13219" s="9"/>
      <c r="AI13219" s="8"/>
      <c r="AJ13219" s="8"/>
      <c r="AK13219" s="9"/>
    </row>
    <row r="13220" spans="32:37" x14ac:dyDescent="0.3">
      <c r="AF13220" s="8"/>
      <c r="AG13220" s="8"/>
      <c r="AH13220" s="9"/>
      <c r="AI13220" s="8"/>
      <c r="AJ13220" s="8"/>
      <c r="AK13220" s="9"/>
    </row>
    <row r="13221" spans="32:37" x14ac:dyDescent="0.3">
      <c r="AF13221" s="8"/>
      <c r="AG13221" s="8"/>
      <c r="AH13221" s="9"/>
      <c r="AI13221" s="8"/>
      <c r="AJ13221" s="8"/>
      <c r="AK13221" s="9"/>
    </row>
    <row r="13222" spans="32:37" x14ac:dyDescent="0.3">
      <c r="AF13222" s="8"/>
      <c r="AG13222" s="8"/>
      <c r="AH13222" s="9"/>
      <c r="AI13222" s="8"/>
      <c r="AJ13222" s="8"/>
      <c r="AK13222" s="9"/>
    </row>
    <row r="13223" spans="32:37" x14ac:dyDescent="0.3">
      <c r="AF13223" s="8"/>
      <c r="AG13223" s="8"/>
      <c r="AH13223" s="9"/>
      <c r="AI13223" s="8"/>
      <c r="AJ13223" s="8"/>
      <c r="AK13223" s="9"/>
    </row>
    <row r="13224" spans="32:37" x14ac:dyDescent="0.3">
      <c r="AF13224" s="8"/>
      <c r="AG13224" s="8"/>
      <c r="AH13224" s="9"/>
      <c r="AI13224" s="8"/>
      <c r="AJ13224" s="8"/>
      <c r="AK13224" s="9"/>
    </row>
    <row r="13225" spans="32:37" x14ac:dyDescent="0.3">
      <c r="AF13225" s="8"/>
      <c r="AG13225" s="8"/>
      <c r="AH13225" s="9"/>
      <c r="AI13225" s="8"/>
      <c r="AJ13225" s="8"/>
      <c r="AK13225" s="9"/>
    </row>
    <row r="13226" spans="32:37" x14ac:dyDescent="0.3">
      <c r="AF13226" s="8"/>
      <c r="AG13226" s="8"/>
      <c r="AH13226" s="9"/>
      <c r="AI13226" s="8"/>
      <c r="AJ13226" s="8"/>
      <c r="AK13226" s="9"/>
    </row>
    <row r="13227" spans="32:37" x14ac:dyDescent="0.3">
      <c r="AF13227" s="8"/>
      <c r="AG13227" s="8"/>
      <c r="AH13227" s="9"/>
      <c r="AI13227" s="8"/>
      <c r="AJ13227" s="8"/>
      <c r="AK13227" s="9"/>
    </row>
    <row r="13228" spans="32:37" x14ac:dyDescent="0.3">
      <c r="AF13228" s="8"/>
      <c r="AG13228" s="8"/>
      <c r="AH13228" s="9"/>
      <c r="AI13228" s="8"/>
      <c r="AJ13228" s="8"/>
      <c r="AK13228" s="9"/>
    </row>
    <row r="13229" spans="32:37" x14ac:dyDescent="0.3">
      <c r="AF13229" s="8"/>
      <c r="AG13229" s="8"/>
      <c r="AH13229" s="9"/>
      <c r="AI13229" s="8"/>
      <c r="AJ13229" s="8"/>
      <c r="AK13229" s="9"/>
    </row>
    <row r="13230" spans="32:37" x14ac:dyDescent="0.3">
      <c r="AF13230" s="8"/>
      <c r="AG13230" s="8"/>
      <c r="AH13230" s="9"/>
      <c r="AI13230" s="8"/>
      <c r="AJ13230" s="8"/>
      <c r="AK13230" s="9"/>
    </row>
    <row r="13231" spans="32:37" x14ac:dyDescent="0.3">
      <c r="AF13231" s="8"/>
      <c r="AG13231" s="8"/>
      <c r="AH13231" s="9"/>
      <c r="AI13231" s="8"/>
      <c r="AJ13231" s="8"/>
      <c r="AK13231" s="9"/>
    </row>
    <row r="13232" spans="32:37" x14ac:dyDescent="0.3">
      <c r="AF13232" s="8"/>
      <c r="AG13232" s="8"/>
      <c r="AH13232" s="9"/>
      <c r="AI13232" s="8"/>
      <c r="AJ13232" s="8"/>
      <c r="AK13232" s="9"/>
    </row>
    <row r="13233" spans="32:37" x14ac:dyDescent="0.3">
      <c r="AF13233" s="8"/>
      <c r="AG13233" s="8"/>
      <c r="AH13233" s="9"/>
      <c r="AI13233" s="8"/>
      <c r="AJ13233" s="8"/>
      <c r="AK13233" s="9"/>
    </row>
    <row r="13234" spans="32:37" x14ac:dyDescent="0.3">
      <c r="AF13234" s="8"/>
      <c r="AG13234" s="8"/>
      <c r="AH13234" s="9"/>
      <c r="AI13234" s="8"/>
      <c r="AJ13234" s="8"/>
      <c r="AK13234" s="9"/>
    </row>
    <row r="13235" spans="32:37" x14ac:dyDescent="0.3">
      <c r="AF13235" s="8"/>
      <c r="AG13235" s="8"/>
      <c r="AH13235" s="9"/>
      <c r="AI13235" s="8"/>
      <c r="AJ13235" s="8"/>
      <c r="AK13235" s="9"/>
    </row>
    <row r="13236" spans="32:37" x14ac:dyDescent="0.3">
      <c r="AF13236" s="8"/>
      <c r="AG13236" s="8"/>
      <c r="AH13236" s="9"/>
      <c r="AI13236" s="8"/>
      <c r="AJ13236" s="8"/>
      <c r="AK13236" s="9"/>
    </row>
    <row r="13237" spans="32:37" x14ac:dyDescent="0.3">
      <c r="AF13237" s="8"/>
      <c r="AG13237" s="8"/>
      <c r="AH13237" s="9"/>
      <c r="AI13237" s="8"/>
      <c r="AJ13237" s="8"/>
      <c r="AK13237" s="9"/>
    </row>
    <row r="13238" spans="32:37" x14ac:dyDescent="0.3">
      <c r="AF13238" s="8"/>
      <c r="AG13238" s="8"/>
      <c r="AH13238" s="9"/>
      <c r="AI13238" s="8"/>
      <c r="AJ13238" s="8"/>
      <c r="AK13238" s="9"/>
    </row>
    <row r="13239" spans="32:37" x14ac:dyDescent="0.3">
      <c r="AF13239" s="8"/>
      <c r="AG13239" s="8"/>
      <c r="AH13239" s="9"/>
      <c r="AI13239" s="8"/>
      <c r="AJ13239" s="8"/>
      <c r="AK13239" s="9"/>
    </row>
    <row r="13240" spans="32:37" x14ac:dyDescent="0.3">
      <c r="AF13240" s="8"/>
      <c r="AG13240" s="8"/>
      <c r="AH13240" s="9"/>
      <c r="AI13240" s="8"/>
      <c r="AJ13240" s="8"/>
      <c r="AK13240" s="9"/>
    </row>
    <row r="13241" spans="32:37" x14ac:dyDescent="0.3">
      <c r="AF13241" s="8"/>
      <c r="AG13241" s="8"/>
      <c r="AH13241" s="9"/>
      <c r="AI13241" s="8"/>
      <c r="AJ13241" s="8"/>
      <c r="AK13241" s="9"/>
    </row>
    <row r="13242" spans="32:37" x14ac:dyDescent="0.3">
      <c r="AF13242" s="8"/>
      <c r="AG13242" s="8"/>
      <c r="AH13242" s="9"/>
      <c r="AI13242" s="8"/>
      <c r="AJ13242" s="8"/>
      <c r="AK13242" s="9"/>
    </row>
    <row r="13243" spans="32:37" x14ac:dyDescent="0.3">
      <c r="AF13243" s="8"/>
      <c r="AG13243" s="8"/>
      <c r="AH13243" s="9"/>
      <c r="AI13243" s="8"/>
      <c r="AJ13243" s="8"/>
      <c r="AK13243" s="9"/>
    </row>
    <row r="13244" spans="32:37" x14ac:dyDescent="0.3">
      <c r="AF13244" s="8"/>
      <c r="AG13244" s="8"/>
      <c r="AH13244" s="9"/>
      <c r="AI13244" s="8"/>
      <c r="AJ13244" s="8"/>
      <c r="AK13244" s="9"/>
    </row>
    <row r="13245" spans="32:37" x14ac:dyDescent="0.3">
      <c r="AF13245" s="8"/>
      <c r="AG13245" s="8"/>
      <c r="AH13245" s="9"/>
      <c r="AI13245" s="8"/>
      <c r="AJ13245" s="8"/>
      <c r="AK13245" s="9"/>
    </row>
    <row r="13246" spans="32:37" x14ac:dyDescent="0.3">
      <c r="AF13246" s="8"/>
      <c r="AG13246" s="8"/>
      <c r="AH13246" s="9"/>
      <c r="AI13246" s="8"/>
      <c r="AJ13246" s="8"/>
      <c r="AK13246" s="9"/>
    </row>
    <row r="13247" spans="32:37" x14ac:dyDescent="0.3">
      <c r="AF13247" s="8"/>
      <c r="AG13247" s="8"/>
      <c r="AH13247" s="9"/>
      <c r="AI13247" s="8"/>
      <c r="AJ13247" s="8"/>
      <c r="AK13247" s="9"/>
    </row>
    <row r="13248" spans="32:37" x14ac:dyDescent="0.3">
      <c r="AF13248" s="8"/>
      <c r="AG13248" s="8"/>
      <c r="AH13248" s="9"/>
      <c r="AI13248" s="8"/>
      <c r="AJ13248" s="8"/>
      <c r="AK13248" s="9"/>
    </row>
    <row r="13249" spans="32:37" x14ac:dyDescent="0.3">
      <c r="AF13249" s="8"/>
      <c r="AG13249" s="8"/>
      <c r="AH13249" s="9"/>
      <c r="AI13249" s="8"/>
      <c r="AJ13249" s="8"/>
      <c r="AK13249" s="9"/>
    </row>
    <row r="13250" spans="32:37" x14ac:dyDescent="0.3">
      <c r="AF13250" s="8"/>
      <c r="AG13250" s="8"/>
      <c r="AH13250" s="9"/>
      <c r="AI13250" s="8"/>
      <c r="AJ13250" s="8"/>
      <c r="AK13250" s="9"/>
    </row>
    <row r="13251" spans="32:37" x14ac:dyDescent="0.3">
      <c r="AF13251" s="8"/>
      <c r="AG13251" s="8"/>
      <c r="AH13251" s="9"/>
      <c r="AI13251" s="8"/>
      <c r="AJ13251" s="8"/>
      <c r="AK13251" s="9"/>
    </row>
    <row r="13252" spans="32:37" x14ac:dyDescent="0.3">
      <c r="AF13252" s="8"/>
      <c r="AG13252" s="8"/>
      <c r="AH13252" s="9"/>
      <c r="AI13252" s="8"/>
      <c r="AJ13252" s="8"/>
      <c r="AK13252" s="9"/>
    </row>
    <row r="13253" spans="32:37" x14ac:dyDescent="0.3">
      <c r="AF13253" s="8"/>
      <c r="AG13253" s="8"/>
      <c r="AH13253" s="9"/>
      <c r="AI13253" s="8"/>
      <c r="AJ13253" s="8"/>
      <c r="AK13253" s="9"/>
    </row>
    <row r="13254" spans="32:37" x14ac:dyDescent="0.3">
      <c r="AF13254" s="8"/>
      <c r="AG13254" s="8"/>
      <c r="AH13254" s="9"/>
      <c r="AI13254" s="8"/>
      <c r="AJ13254" s="8"/>
      <c r="AK13254" s="9"/>
    </row>
    <row r="13255" spans="32:37" x14ac:dyDescent="0.3">
      <c r="AF13255" s="8"/>
      <c r="AG13255" s="8"/>
      <c r="AH13255" s="9"/>
      <c r="AI13255" s="8"/>
      <c r="AJ13255" s="8"/>
      <c r="AK13255" s="9"/>
    </row>
    <row r="13256" spans="32:37" x14ac:dyDescent="0.3">
      <c r="AF13256" s="8"/>
      <c r="AG13256" s="8"/>
      <c r="AH13256" s="9"/>
      <c r="AI13256" s="8"/>
      <c r="AJ13256" s="8"/>
      <c r="AK13256" s="9"/>
    </row>
    <row r="13257" spans="32:37" x14ac:dyDescent="0.3">
      <c r="AF13257" s="8"/>
      <c r="AG13257" s="8"/>
      <c r="AH13257" s="9"/>
      <c r="AI13257" s="8"/>
      <c r="AJ13257" s="8"/>
      <c r="AK13257" s="9"/>
    </row>
    <row r="13258" spans="32:37" x14ac:dyDescent="0.3">
      <c r="AF13258" s="8"/>
      <c r="AG13258" s="8"/>
      <c r="AH13258" s="9"/>
      <c r="AI13258" s="8"/>
      <c r="AJ13258" s="8"/>
      <c r="AK13258" s="9"/>
    </row>
    <row r="13259" spans="32:37" x14ac:dyDescent="0.3">
      <c r="AF13259" s="8"/>
      <c r="AG13259" s="8"/>
      <c r="AH13259" s="9"/>
      <c r="AI13259" s="8"/>
      <c r="AJ13259" s="8"/>
      <c r="AK13259" s="9"/>
    </row>
    <row r="13260" spans="32:37" x14ac:dyDescent="0.3">
      <c r="AF13260" s="8"/>
      <c r="AG13260" s="8"/>
      <c r="AH13260" s="9"/>
      <c r="AI13260" s="8"/>
      <c r="AJ13260" s="8"/>
      <c r="AK13260" s="9"/>
    </row>
    <row r="13261" spans="32:37" x14ac:dyDescent="0.3">
      <c r="AF13261" s="8"/>
      <c r="AG13261" s="8"/>
      <c r="AH13261" s="9"/>
      <c r="AI13261" s="8"/>
      <c r="AJ13261" s="8"/>
      <c r="AK13261" s="9"/>
    </row>
    <row r="13262" spans="32:37" x14ac:dyDescent="0.3">
      <c r="AF13262" s="8"/>
      <c r="AG13262" s="8"/>
      <c r="AH13262" s="9"/>
      <c r="AI13262" s="8"/>
      <c r="AJ13262" s="8"/>
      <c r="AK13262" s="9"/>
    </row>
    <row r="13263" spans="32:37" x14ac:dyDescent="0.3">
      <c r="AF13263" s="8"/>
      <c r="AG13263" s="8"/>
      <c r="AH13263" s="9"/>
      <c r="AI13263" s="8"/>
      <c r="AJ13263" s="8"/>
      <c r="AK13263" s="9"/>
    </row>
    <row r="13264" spans="32:37" x14ac:dyDescent="0.3">
      <c r="AF13264" s="8"/>
      <c r="AG13264" s="8"/>
      <c r="AH13264" s="9"/>
      <c r="AI13264" s="8"/>
      <c r="AJ13264" s="8"/>
      <c r="AK13264" s="9"/>
    </row>
    <row r="13265" spans="32:37" x14ac:dyDescent="0.3">
      <c r="AF13265" s="8"/>
      <c r="AG13265" s="8"/>
      <c r="AH13265" s="9"/>
      <c r="AI13265" s="8"/>
      <c r="AJ13265" s="8"/>
      <c r="AK13265" s="9"/>
    </row>
    <row r="13266" spans="32:37" x14ac:dyDescent="0.3">
      <c r="AF13266" s="8"/>
      <c r="AG13266" s="8"/>
      <c r="AH13266" s="9"/>
      <c r="AI13266" s="8"/>
      <c r="AJ13266" s="8"/>
      <c r="AK13266" s="9"/>
    </row>
    <row r="13267" spans="32:37" x14ac:dyDescent="0.3">
      <c r="AF13267" s="8"/>
      <c r="AG13267" s="8"/>
      <c r="AH13267" s="9"/>
      <c r="AI13267" s="8"/>
      <c r="AJ13267" s="8"/>
      <c r="AK13267" s="9"/>
    </row>
    <row r="13268" spans="32:37" x14ac:dyDescent="0.3">
      <c r="AF13268" s="8"/>
      <c r="AG13268" s="8"/>
      <c r="AH13268" s="9"/>
      <c r="AI13268" s="8"/>
      <c r="AJ13268" s="8"/>
      <c r="AK13268" s="9"/>
    </row>
    <row r="13269" spans="32:37" x14ac:dyDescent="0.3">
      <c r="AF13269" s="8"/>
      <c r="AG13269" s="8"/>
      <c r="AH13269" s="9"/>
      <c r="AI13269" s="8"/>
      <c r="AJ13269" s="8"/>
      <c r="AK13269" s="9"/>
    </row>
    <row r="13270" spans="32:37" x14ac:dyDescent="0.3">
      <c r="AF13270" s="8"/>
      <c r="AG13270" s="8"/>
      <c r="AH13270" s="9"/>
      <c r="AI13270" s="8"/>
      <c r="AJ13270" s="8"/>
      <c r="AK13270" s="9"/>
    </row>
    <row r="13271" spans="32:37" x14ac:dyDescent="0.3">
      <c r="AF13271" s="8"/>
      <c r="AG13271" s="8"/>
      <c r="AH13271" s="9"/>
      <c r="AI13271" s="8"/>
      <c r="AJ13271" s="8"/>
      <c r="AK13271" s="9"/>
    </row>
    <row r="13272" spans="32:37" x14ac:dyDescent="0.3">
      <c r="AF13272" s="8"/>
      <c r="AG13272" s="8"/>
      <c r="AH13272" s="9"/>
      <c r="AI13272" s="8"/>
      <c r="AJ13272" s="8"/>
      <c r="AK13272" s="9"/>
    </row>
    <row r="13273" spans="32:37" x14ac:dyDescent="0.3">
      <c r="AF13273" s="8"/>
      <c r="AG13273" s="8"/>
      <c r="AH13273" s="9"/>
      <c r="AI13273" s="8"/>
      <c r="AJ13273" s="8"/>
      <c r="AK13273" s="9"/>
    </row>
    <row r="13274" spans="32:37" x14ac:dyDescent="0.3">
      <c r="AF13274" s="8"/>
      <c r="AG13274" s="8"/>
      <c r="AH13274" s="9"/>
      <c r="AI13274" s="8"/>
      <c r="AJ13274" s="8"/>
      <c r="AK13274" s="9"/>
    </row>
    <row r="13275" spans="32:37" x14ac:dyDescent="0.3">
      <c r="AF13275" s="8"/>
      <c r="AG13275" s="8"/>
      <c r="AH13275" s="9"/>
      <c r="AI13275" s="8"/>
      <c r="AJ13275" s="8"/>
      <c r="AK13275" s="9"/>
    </row>
    <row r="13276" spans="32:37" x14ac:dyDescent="0.3">
      <c r="AF13276" s="8"/>
      <c r="AG13276" s="8"/>
      <c r="AH13276" s="9"/>
      <c r="AI13276" s="8"/>
      <c r="AJ13276" s="8"/>
      <c r="AK13276" s="9"/>
    </row>
    <row r="13277" spans="32:37" x14ac:dyDescent="0.3">
      <c r="AF13277" s="8"/>
      <c r="AG13277" s="8"/>
      <c r="AH13277" s="9"/>
      <c r="AI13277" s="8"/>
      <c r="AJ13277" s="8"/>
      <c r="AK13277" s="9"/>
    </row>
    <row r="13278" spans="32:37" x14ac:dyDescent="0.3">
      <c r="AF13278" s="8"/>
      <c r="AG13278" s="8"/>
      <c r="AH13278" s="9"/>
      <c r="AI13278" s="8"/>
      <c r="AJ13278" s="8"/>
      <c r="AK13278" s="9"/>
    </row>
    <row r="13279" spans="32:37" x14ac:dyDescent="0.3">
      <c r="AF13279" s="8"/>
      <c r="AG13279" s="8"/>
      <c r="AH13279" s="9"/>
      <c r="AI13279" s="8"/>
      <c r="AJ13279" s="8"/>
      <c r="AK13279" s="9"/>
    </row>
    <row r="13280" spans="32:37" x14ac:dyDescent="0.3">
      <c r="AF13280" s="8"/>
      <c r="AG13280" s="8"/>
      <c r="AH13280" s="9"/>
      <c r="AI13280" s="8"/>
      <c r="AJ13280" s="8"/>
      <c r="AK13280" s="9"/>
    </row>
    <row r="13281" spans="32:37" x14ac:dyDescent="0.3">
      <c r="AF13281" s="8"/>
      <c r="AG13281" s="8"/>
      <c r="AH13281" s="9"/>
      <c r="AI13281" s="8"/>
      <c r="AJ13281" s="8"/>
      <c r="AK13281" s="9"/>
    </row>
    <row r="13282" spans="32:37" x14ac:dyDescent="0.3">
      <c r="AF13282" s="8"/>
      <c r="AG13282" s="8"/>
      <c r="AH13282" s="9"/>
      <c r="AI13282" s="8"/>
      <c r="AJ13282" s="8"/>
      <c r="AK13282" s="9"/>
    </row>
    <row r="13283" spans="32:37" x14ac:dyDescent="0.3">
      <c r="AF13283" s="8"/>
      <c r="AG13283" s="8"/>
      <c r="AH13283" s="9"/>
      <c r="AI13283" s="8"/>
      <c r="AJ13283" s="8"/>
      <c r="AK13283" s="9"/>
    </row>
    <row r="13284" spans="32:37" x14ac:dyDescent="0.3">
      <c r="AF13284" s="8"/>
      <c r="AG13284" s="8"/>
      <c r="AH13284" s="9"/>
      <c r="AI13284" s="8"/>
      <c r="AJ13284" s="8"/>
      <c r="AK13284" s="9"/>
    </row>
    <row r="13285" spans="32:37" x14ac:dyDescent="0.3">
      <c r="AF13285" s="8"/>
      <c r="AG13285" s="8"/>
      <c r="AH13285" s="9"/>
      <c r="AI13285" s="8"/>
      <c r="AJ13285" s="8"/>
      <c r="AK13285" s="9"/>
    </row>
    <row r="13286" spans="32:37" x14ac:dyDescent="0.3">
      <c r="AF13286" s="8"/>
      <c r="AG13286" s="8"/>
      <c r="AH13286" s="9"/>
      <c r="AI13286" s="8"/>
      <c r="AJ13286" s="8"/>
      <c r="AK13286" s="9"/>
    </row>
    <row r="13287" spans="32:37" x14ac:dyDescent="0.3">
      <c r="AF13287" s="8"/>
      <c r="AG13287" s="8"/>
      <c r="AH13287" s="9"/>
      <c r="AI13287" s="8"/>
      <c r="AJ13287" s="8"/>
      <c r="AK13287" s="9"/>
    </row>
    <row r="13288" spans="32:37" x14ac:dyDescent="0.3">
      <c r="AF13288" s="8"/>
      <c r="AG13288" s="8"/>
      <c r="AH13288" s="9"/>
      <c r="AI13288" s="8"/>
      <c r="AJ13288" s="8"/>
      <c r="AK13288" s="9"/>
    </row>
    <row r="13289" spans="32:37" x14ac:dyDescent="0.3">
      <c r="AF13289" s="8"/>
      <c r="AG13289" s="8"/>
      <c r="AH13289" s="9"/>
      <c r="AI13289" s="8"/>
      <c r="AJ13289" s="8"/>
      <c r="AK13289" s="9"/>
    </row>
    <row r="13290" spans="32:37" x14ac:dyDescent="0.3">
      <c r="AF13290" s="8"/>
      <c r="AG13290" s="8"/>
      <c r="AH13290" s="9"/>
      <c r="AI13290" s="8"/>
      <c r="AJ13290" s="8"/>
      <c r="AK13290" s="9"/>
    </row>
    <row r="13291" spans="32:37" x14ac:dyDescent="0.3">
      <c r="AF13291" s="8"/>
      <c r="AG13291" s="8"/>
      <c r="AH13291" s="9"/>
      <c r="AI13291" s="8"/>
      <c r="AJ13291" s="8"/>
      <c r="AK13291" s="9"/>
    </row>
    <row r="13292" spans="32:37" x14ac:dyDescent="0.3">
      <c r="AF13292" s="8"/>
      <c r="AG13292" s="8"/>
      <c r="AH13292" s="9"/>
      <c r="AI13292" s="8"/>
      <c r="AJ13292" s="8"/>
      <c r="AK13292" s="9"/>
    </row>
    <row r="13293" spans="32:37" x14ac:dyDescent="0.3">
      <c r="AF13293" s="8"/>
      <c r="AG13293" s="8"/>
      <c r="AH13293" s="9"/>
      <c r="AI13293" s="8"/>
      <c r="AJ13293" s="8"/>
      <c r="AK13293" s="9"/>
    </row>
    <row r="13294" spans="32:37" x14ac:dyDescent="0.3">
      <c r="AF13294" s="8"/>
      <c r="AG13294" s="8"/>
      <c r="AH13294" s="9"/>
      <c r="AI13294" s="8"/>
      <c r="AJ13294" s="8"/>
      <c r="AK13294" s="9"/>
    </row>
    <row r="13295" spans="32:37" x14ac:dyDescent="0.3">
      <c r="AF13295" s="8"/>
      <c r="AG13295" s="8"/>
      <c r="AH13295" s="9"/>
      <c r="AI13295" s="8"/>
      <c r="AJ13295" s="8"/>
      <c r="AK13295" s="9"/>
    </row>
    <row r="13296" spans="32:37" x14ac:dyDescent="0.3">
      <c r="AF13296" s="8"/>
      <c r="AG13296" s="8"/>
      <c r="AH13296" s="9"/>
      <c r="AI13296" s="8"/>
      <c r="AJ13296" s="8"/>
      <c r="AK13296" s="9"/>
    </row>
    <row r="13297" spans="32:37" x14ac:dyDescent="0.3">
      <c r="AF13297" s="8"/>
      <c r="AG13297" s="8"/>
      <c r="AH13297" s="9"/>
      <c r="AI13297" s="8"/>
      <c r="AJ13297" s="8"/>
      <c r="AK13297" s="9"/>
    </row>
    <row r="13298" spans="32:37" x14ac:dyDescent="0.3">
      <c r="AF13298" s="8"/>
      <c r="AG13298" s="8"/>
      <c r="AH13298" s="9"/>
      <c r="AI13298" s="8"/>
      <c r="AJ13298" s="8"/>
      <c r="AK13298" s="9"/>
    </row>
    <row r="13299" spans="32:37" x14ac:dyDescent="0.3">
      <c r="AF13299" s="8"/>
      <c r="AG13299" s="8"/>
      <c r="AH13299" s="9"/>
      <c r="AI13299" s="8"/>
      <c r="AJ13299" s="8"/>
      <c r="AK13299" s="9"/>
    </row>
    <row r="13300" spans="32:37" x14ac:dyDescent="0.3">
      <c r="AF13300" s="8"/>
      <c r="AG13300" s="8"/>
      <c r="AH13300" s="9"/>
      <c r="AI13300" s="8"/>
      <c r="AJ13300" s="8"/>
      <c r="AK13300" s="9"/>
    </row>
    <row r="13301" spans="32:37" x14ac:dyDescent="0.3">
      <c r="AF13301" s="8"/>
      <c r="AG13301" s="8"/>
      <c r="AH13301" s="9"/>
      <c r="AI13301" s="8"/>
      <c r="AJ13301" s="8"/>
      <c r="AK13301" s="9"/>
    </row>
    <row r="13302" spans="32:37" x14ac:dyDescent="0.3">
      <c r="AF13302" s="8"/>
      <c r="AG13302" s="8"/>
      <c r="AH13302" s="9"/>
      <c r="AI13302" s="8"/>
      <c r="AJ13302" s="8"/>
      <c r="AK13302" s="9"/>
    </row>
    <row r="13303" spans="32:37" x14ac:dyDescent="0.3">
      <c r="AF13303" s="8"/>
      <c r="AG13303" s="8"/>
      <c r="AH13303" s="9"/>
      <c r="AI13303" s="8"/>
      <c r="AJ13303" s="8"/>
      <c r="AK13303" s="9"/>
    </row>
    <row r="13304" spans="32:37" x14ac:dyDescent="0.3">
      <c r="AF13304" s="8"/>
      <c r="AG13304" s="8"/>
      <c r="AH13304" s="9"/>
      <c r="AI13304" s="8"/>
      <c r="AJ13304" s="8"/>
      <c r="AK13304" s="9"/>
    </row>
    <row r="13305" spans="32:37" x14ac:dyDescent="0.3">
      <c r="AF13305" s="8"/>
      <c r="AG13305" s="8"/>
      <c r="AH13305" s="9"/>
      <c r="AI13305" s="8"/>
      <c r="AJ13305" s="8"/>
      <c r="AK13305" s="9"/>
    </row>
    <row r="13306" spans="32:37" x14ac:dyDescent="0.3">
      <c r="AF13306" s="8"/>
      <c r="AG13306" s="8"/>
      <c r="AH13306" s="9"/>
      <c r="AI13306" s="8"/>
      <c r="AJ13306" s="8"/>
      <c r="AK13306" s="9"/>
    </row>
    <row r="13307" spans="32:37" x14ac:dyDescent="0.3">
      <c r="AF13307" s="8"/>
      <c r="AG13307" s="8"/>
      <c r="AH13307" s="9"/>
      <c r="AI13307" s="8"/>
      <c r="AJ13307" s="8"/>
      <c r="AK13307" s="9"/>
    </row>
    <row r="13308" spans="32:37" x14ac:dyDescent="0.3">
      <c r="AF13308" s="8"/>
      <c r="AG13308" s="8"/>
      <c r="AH13308" s="9"/>
      <c r="AI13308" s="8"/>
      <c r="AJ13308" s="8"/>
      <c r="AK13308" s="9"/>
    </row>
    <row r="13309" spans="32:37" x14ac:dyDescent="0.3">
      <c r="AF13309" s="8"/>
      <c r="AG13309" s="8"/>
      <c r="AH13309" s="9"/>
      <c r="AI13309" s="8"/>
      <c r="AJ13309" s="8"/>
      <c r="AK13309" s="9"/>
    </row>
    <row r="13310" spans="32:37" x14ac:dyDescent="0.3">
      <c r="AF13310" s="8"/>
      <c r="AG13310" s="8"/>
      <c r="AH13310" s="9"/>
      <c r="AI13310" s="8"/>
      <c r="AJ13310" s="8"/>
      <c r="AK13310" s="9"/>
    </row>
    <row r="13311" spans="32:37" x14ac:dyDescent="0.3">
      <c r="AF13311" s="8"/>
      <c r="AG13311" s="8"/>
      <c r="AH13311" s="9"/>
      <c r="AI13311" s="8"/>
      <c r="AJ13311" s="8"/>
      <c r="AK13311" s="9"/>
    </row>
    <row r="13312" spans="32:37" x14ac:dyDescent="0.3">
      <c r="AF13312" s="8"/>
      <c r="AG13312" s="8"/>
      <c r="AH13312" s="9"/>
      <c r="AI13312" s="8"/>
      <c r="AJ13312" s="8"/>
      <c r="AK13312" s="9"/>
    </row>
    <row r="13313" spans="32:37" x14ac:dyDescent="0.3">
      <c r="AF13313" s="8"/>
      <c r="AG13313" s="8"/>
      <c r="AH13313" s="9"/>
      <c r="AI13313" s="8"/>
      <c r="AJ13313" s="8"/>
      <c r="AK13313" s="9"/>
    </row>
    <row r="13314" spans="32:37" x14ac:dyDescent="0.3">
      <c r="AF13314" s="8"/>
      <c r="AG13314" s="8"/>
      <c r="AH13314" s="9"/>
      <c r="AI13314" s="8"/>
      <c r="AJ13314" s="8"/>
      <c r="AK13314" s="9"/>
    </row>
    <row r="13315" spans="32:37" x14ac:dyDescent="0.3">
      <c r="AF13315" s="8"/>
      <c r="AG13315" s="8"/>
      <c r="AH13315" s="9"/>
      <c r="AI13315" s="8"/>
      <c r="AJ13315" s="8"/>
      <c r="AK13315" s="9"/>
    </row>
    <row r="13316" spans="32:37" x14ac:dyDescent="0.3">
      <c r="AF13316" s="8"/>
      <c r="AG13316" s="8"/>
      <c r="AH13316" s="9"/>
      <c r="AI13316" s="8"/>
      <c r="AJ13316" s="8"/>
      <c r="AK13316" s="9"/>
    </row>
    <row r="13317" spans="32:37" x14ac:dyDescent="0.3">
      <c r="AF13317" s="8"/>
      <c r="AG13317" s="8"/>
      <c r="AH13317" s="9"/>
      <c r="AI13317" s="8"/>
      <c r="AJ13317" s="8"/>
      <c r="AK13317" s="9"/>
    </row>
    <row r="13318" spans="32:37" x14ac:dyDescent="0.3">
      <c r="AF13318" s="8"/>
      <c r="AG13318" s="8"/>
      <c r="AH13318" s="9"/>
      <c r="AI13318" s="8"/>
      <c r="AJ13318" s="8"/>
      <c r="AK13318" s="9"/>
    </row>
    <row r="13319" spans="32:37" x14ac:dyDescent="0.3">
      <c r="AF13319" s="8"/>
      <c r="AG13319" s="8"/>
      <c r="AH13319" s="9"/>
      <c r="AI13319" s="8"/>
      <c r="AJ13319" s="8"/>
      <c r="AK13319" s="9"/>
    </row>
    <row r="13320" spans="32:37" x14ac:dyDescent="0.3">
      <c r="AF13320" s="8"/>
      <c r="AG13320" s="8"/>
      <c r="AH13320" s="9"/>
      <c r="AI13320" s="8"/>
      <c r="AJ13320" s="8"/>
      <c r="AK13320" s="9"/>
    </row>
    <row r="13321" spans="32:37" x14ac:dyDescent="0.3">
      <c r="AF13321" s="8"/>
      <c r="AG13321" s="8"/>
      <c r="AH13321" s="9"/>
      <c r="AI13321" s="8"/>
      <c r="AJ13321" s="8"/>
      <c r="AK13321" s="9"/>
    </row>
    <row r="13322" spans="32:37" x14ac:dyDescent="0.3">
      <c r="AF13322" s="8"/>
      <c r="AG13322" s="8"/>
      <c r="AH13322" s="9"/>
      <c r="AI13322" s="8"/>
      <c r="AJ13322" s="8"/>
      <c r="AK13322" s="9"/>
    </row>
    <row r="13323" spans="32:37" x14ac:dyDescent="0.3">
      <c r="AF13323" s="8"/>
      <c r="AG13323" s="8"/>
      <c r="AH13323" s="9"/>
      <c r="AI13323" s="8"/>
      <c r="AJ13323" s="8"/>
      <c r="AK13323" s="9"/>
    </row>
    <row r="13324" spans="32:37" x14ac:dyDescent="0.3">
      <c r="AF13324" s="8"/>
      <c r="AG13324" s="8"/>
      <c r="AH13324" s="9"/>
      <c r="AI13324" s="8"/>
      <c r="AJ13324" s="8"/>
      <c r="AK13324" s="9"/>
    </row>
    <row r="13325" spans="32:37" x14ac:dyDescent="0.3">
      <c r="AF13325" s="8"/>
      <c r="AG13325" s="8"/>
      <c r="AH13325" s="9"/>
      <c r="AI13325" s="8"/>
      <c r="AJ13325" s="8"/>
      <c r="AK13325" s="9"/>
    </row>
    <row r="13326" spans="32:37" x14ac:dyDescent="0.3">
      <c r="AF13326" s="8"/>
      <c r="AG13326" s="8"/>
      <c r="AH13326" s="9"/>
      <c r="AI13326" s="8"/>
      <c r="AJ13326" s="8"/>
      <c r="AK13326" s="9"/>
    </row>
    <row r="13327" spans="32:37" x14ac:dyDescent="0.3">
      <c r="AF13327" s="8"/>
      <c r="AG13327" s="8"/>
      <c r="AH13327" s="9"/>
      <c r="AI13327" s="8"/>
      <c r="AJ13327" s="8"/>
      <c r="AK13327" s="9"/>
    </row>
    <row r="13328" spans="32:37" x14ac:dyDescent="0.3">
      <c r="AF13328" s="8"/>
      <c r="AG13328" s="8"/>
      <c r="AH13328" s="9"/>
      <c r="AI13328" s="8"/>
      <c r="AJ13328" s="8"/>
      <c r="AK13328" s="9"/>
    </row>
    <row r="13329" spans="32:37" x14ac:dyDescent="0.3">
      <c r="AF13329" s="8"/>
      <c r="AG13329" s="8"/>
      <c r="AH13329" s="9"/>
      <c r="AI13329" s="8"/>
      <c r="AJ13329" s="8"/>
      <c r="AK13329" s="9"/>
    </row>
    <row r="13330" spans="32:37" x14ac:dyDescent="0.3">
      <c r="AF13330" s="8"/>
      <c r="AG13330" s="8"/>
      <c r="AH13330" s="9"/>
      <c r="AI13330" s="8"/>
      <c r="AJ13330" s="8"/>
      <c r="AK13330" s="9"/>
    </row>
    <row r="13331" spans="32:37" x14ac:dyDescent="0.3">
      <c r="AF13331" s="8"/>
      <c r="AG13331" s="8"/>
      <c r="AH13331" s="9"/>
      <c r="AI13331" s="8"/>
      <c r="AJ13331" s="8"/>
      <c r="AK13331" s="9"/>
    </row>
    <row r="13332" spans="32:37" x14ac:dyDescent="0.3">
      <c r="AF13332" s="8"/>
      <c r="AG13332" s="8"/>
      <c r="AH13332" s="9"/>
      <c r="AI13332" s="8"/>
      <c r="AJ13332" s="8"/>
      <c r="AK13332" s="9"/>
    </row>
    <row r="13333" spans="32:37" x14ac:dyDescent="0.3">
      <c r="AF13333" s="8"/>
      <c r="AG13333" s="8"/>
      <c r="AH13333" s="9"/>
      <c r="AI13333" s="8"/>
      <c r="AJ13333" s="8"/>
      <c r="AK13333" s="9"/>
    </row>
    <row r="13334" spans="32:37" x14ac:dyDescent="0.3">
      <c r="AF13334" s="8"/>
      <c r="AG13334" s="8"/>
      <c r="AH13334" s="9"/>
      <c r="AI13334" s="8"/>
      <c r="AJ13334" s="8"/>
      <c r="AK13334" s="9"/>
    </row>
    <row r="13335" spans="32:37" x14ac:dyDescent="0.3">
      <c r="AF13335" s="8"/>
      <c r="AG13335" s="8"/>
      <c r="AH13335" s="9"/>
      <c r="AI13335" s="8"/>
      <c r="AJ13335" s="8"/>
      <c r="AK13335" s="9"/>
    </row>
    <row r="13336" spans="32:37" x14ac:dyDescent="0.3">
      <c r="AF13336" s="8"/>
      <c r="AG13336" s="8"/>
      <c r="AH13336" s="9"/>
      <c r="AI13336" s="8"/>
      <c r="AJ13336" s="8"/>
      <c r="AK13336" s="9"/>
    </row>
    <row r="13337" spans="32:37" x14ac:dyDescent="0.3">
      <c r="AF13337" s="8"/>
      <c r="AG13337" s="8"/>
      <c r="AH13337" s="9"/>
      <c r="AI13337" s="8"/>
      <c r="AJ13337" s="8"/>
      <c r="AK13337" s="9"/>
    </row>
    <row r="13338" spans="32:37" x14ac:dyDescent="0.3">
      <c r="AF13338" s="8"/>
      <c r="AG13338" s="8"/>
      <c r="AH13338" s="9"/>
      <c r="AI13338" s="8"/>
      <c r="AJ13338" s="8"/>
      <c r="AK13338" s="9"/>
    </row>
    <row r="13339" spans="32:37" x14ac:dyDescent="0.3">
      <c r="AF13339" s="8"/>
      <c r="AG13339" s="8"/>
      <c r="AH13339" s="9"/>
      <c r="AI13339" s="8"/>
      <c r="AJ13339" s="8"/>
      <c r="AK13339" s="9"/>
    </row>
    <row r="13340" spans="32:37" x14ac:dyDescent="0.3">
      <c r="AF13340" s="8"/>
      <c r="AG13340" s="8"/>
      <c r="AH13340" s="9"/>
      <c r="AI13340" s="8"/>
      <c r="AJ13340" s="8"/>
      <c r="AK13340" s="9"/>
    </row>
    <row r="13341" spans="32:37" x14ac:dyDescent="0.3">
      <c r="AF13341" s="8"/>
      <c r="AG13341" s="8"/>
      <c r="AH13341" s="9"/>
      <c r="AI13341" s="8"/>
      <c r="AJ13341" s="8"/>
      <c r="AK13341" s="9"/>
    </row>
    <row r="13342" spans="32:37" x14ac:dyDescent="0.3">
      <c r="AF13342" s="8"/>
      <c r="AG13342" s="8"/>
      <c r="AH13342" s="9"/>
      <c r="AI13342" s="8"/>
      <c r="AJ13342" s="8"/>
      <c r="AK13342" s="9"/>
    </row>
    <row r="13343" spans="32:37" x14ac:dyDescent="0.3">
      <c r="AF13343" s="8"/>
      <c r="AG13343" s="8"/>
      <c r="AH13343" s="9"/>
      <c r="AI13343" s="8"/>
      <c r="AJ13343" s="8"/>
      <c r="AK13343" s="9"/>
    </row>
    <row r="13344" spans="32:37" x14ac:dyDescent="0.3">
      <c r="AF13344" s="8"/>
      <c r="AG13344" s="8"/>
      <c r="AH13344" s="9"/>
      <c r="AI13344" s="8"/>
      <c r="AJ13344" s="8"/>
      <c r="AK13344" s="9"/>
    </row>
    <row r="13345" spans="32:37" x14ac:dyDescent="0.3">
      <c r="AF13345" s="8"/>
      <c r="AG13345" s="8"/>
      <c r="AH13345" s="9"/>
      <c r="AI13345" s="8"/>
      <c r="AJ13345" s="8"/>
      <c r="AK13345" s="9"/>
    </row>
    <row r="13346" spans="32:37" x14ac:dyDescent="0.3">
      <c r="AF13346" s="8"/>
      <c r="AG13346" s="8"/>
      <c r="AH13346" s="9"/>
      <c r="AI13346" s="8"/>
      <c r="AJ13346" s="8"/>
      <c r="AK13346" s="9"/>
    </row>
    <row r="13347" spans="32:37" x14ac:dyDescent="0.3">
      <c r="AF13347" s="8"/>
      <c r="AG13347" s="8"/>
      <c r="AH13347" s="9"/>
      <c r="AI13347" s="8"/>
      <c r="AJ13347" s="8"/>
      <c r="AK13347" s="9"/>
    </row>
    <row r="13348" spans="32:37" x14ac:dyDescent="0.3">
      <c r="AF13348" s="8"/>
      <c r="AG13348" s="8"/>
      <c r="AH13348" s="9"/>
      <c r="AI13348" s="8"/>
      <c r="AJ13348" s="8"/>
      <c r="AK13348" s="9"/>
    </row>
    <row r="13349" spans="32:37" x14ac:dyDescent="0.3">
      <c r="AF13349" s="8"/>
      <c r="AG13349" s="8"/>
      <c r="AH13349" s="9"/>
      <c r="AI13349" s="8"/>
      <c r="AJ13349" s="8"/>
      <c r="AK13349" s="9"/>
    </row>
    <row r="13350" spans="32:37" x14ac:dyDescent="0.3">
      <c r="AF13350" s="8"/>
      <c r="AG13350" s="8"/>
      <c r="AH13350" s="9"/>
      <c r="AI13350" s="8"/>
      <c r="AJ13350" s="8"/>
      <c r="AK13350" s="9"/>
    </row>
    <row r="13351" spans="32:37" x14ac:dyDescent="0.3">
      <c r="AF13351" s="8"/>
      <c r="AG13351" s="8"/>
      <c r="AH13351" s="9"/>
      <c r="AI13351" s="8"/>
      <c r="AJ13351" s="8"/>
      <c r="AK13351" s="9"/>
    </row>
    <row r="13352" spans="32:37" x14ac:dyDescent="0.3">
      <c r="AF13352" s="8"/>
      <c r="AG13352" s="8"/>
      <c r="AH13352" s="9"/>
      <c r="AI13352" s="8"/>
      <c r="AJ13352" s="8"/>
      <c r="AK13352" s="9"/>
    </row>
    <row r="13353" spans="32:37" x14ac:dyDescent="0.3">
      <c r="AF13353" s="8"/>
      <c r="AG13353" s="8"/>
      <c r="AH13353" s="9"/>
      <c r="AI13353" s="8"/>
      <c r="AJ13353" s="8"/>
      <c r="AK13353" s="9"/>
    </row>
    <row r="13354" spans="32:37" x14ac:dyDescent="0.3">
      <c r="AF13354" s="8"/>
      <c r="AG13354" s="8"/>
      <c r="AH13354" s="9"/>
      <c r="AI13354" s="8"/>
      <c r="AJ13354" s="8"/>
      <c r="AK13354" s="9"/>
    </row>
    <row r="13355" spans="32:37" x14ac:dyDescent="0.3">
      <c r="AF13355" s="8"/>
      <c r="AG13355" s="8"/>
      <c r="AH13355" s="9"/>
      <c r="AI13355" s="8"/>
      <c r="AJ13355" s="8"/>
      <c r="AK13355" s="9"/>
    </row>
    <row r="13356" spans="32:37" x14ac:dyDescent="0.3">
      <c r="AF13356" s="8"/>
      <c r="AG13356" s="8"/>
      <c r="AH13356" s="9"/>
      <c r="AI13356" s="8"/>
      <c r="AJ13356" s="8"/>
      <c r="AK13356" s="9"/>
    </row>
    <row r="13357" spans="32:37" x14ac:dyDescent="0.3">
      <c r="AF13357" s="8"/>
      <c r="AG13357" s="8"/>
      <c r="AH13357" s="9"/>
      <c r="AI13357" s="8"/>
      <c r="AJ13357" s="8"/>
      <c r="AK13357" s="9"/>
    </row>
    <row r="13358" spans="32:37" x14ac:dyDescent="0.3">
      <c r="AF13358" s="8"/>
      <c r="AG13358" s="8"/>
      <c r="AH13358" s="9"/>
      <c r="AI13358" s="8"/>
      <c r="AJ13358" s="8"/>
      <c r="AK13358" s="9"/>
    </row>
    <row r="13359" spans="32:37" x14ac:dyDescent="0.3">
      <c r="AF13359" s="8"/>
      <c r="AG13359" s="8"/>
      <c r="AH13359" s="9"/>
      <c r="AI13359" s="8"/>
      <c r="AJ13359" s="8"/>
      <c r="AK13359" s="9"/>
    </row>
    <row r="13360" spans="32:37" x14ac:dyDescent="0.3">
      <c r="AF13360" s="8"/>
      <c r="AG13360" s="8"/>
      <c r="AH13360" s="9"/>
      <c r="AI13360" s="8"/>
      <c r="AJ13360" s="8"/>
      <c r="AK13360" s="9"/>
    </row>
    <row r="13361" spans="32:37" x14ac:dyDescent="0.3">
      <c r="AF13361" s="8"/>
      <c r="AG13361" s="8"/>
      <c r="AH13361" s="9"/>
      <c r="AI13361" s="8"/>
      <c r="AJ13361" s="8"/>
      <c r="AK13361" s="9"/>
    </row>
    <row r="13362" spans="32:37" x14ac:dyDescent="0.3">
      <c r="AF13362" s="8"/>
      <c r="AG13362" s="8"/>
      <c r="AH13362" s="9"/>
      <c r="AI13362" s="8"/>
      <c r="AJ13362" s="8"/>
      <c r="AK13362" s="9"/>
    </row>
    <row r="13363" spans="32:37" x14ac:dyDescent="0.3">
      <c r="AF13363" s="8"/>
      <c r="AG13363" s="8"/>
      <c r="AH13363" s="9"/>
      <c r="AI13363" s="8"/>
      <c r="AJ13363" s="8"/>
      <c r="AK13363" s="9"/>
    </row>
    <row r="13364" spans="32:37" x14ac:dyDescent="0.3">
      <c r="AF13364" s="8"/>
      <c r="AG13364" s="8"/>
      <c r="AH13364" s="9"/>
      <c r="AI13364" s="8"/>
      <c r="AJ13364" s="8"/>
      <c r="AK13364" s="9"/>
    </row>
    <row r="13365" spans="32:37" x14ac:dyDescent="0.3">
      <c r="AF13365" s="8"/>
      <c r="AG13365" s="8"/>
      <c r="AH13365" s="9"/>
      <c r="AI13365" s="8"/>
      <c r="AJ13365" s="8"/>
      <c r="AK13365" s="9"/>
    </row>
    <row r="13366" spans="32:37" x14ac:dyDescent="0.3">
      <c r="AF13366" s="8"/>
      <c r="AG13366" s="8"/>
      <c r="AH13366" s="9"/>
      <c r="AI13366" s="8"/>
      <c r="AJ13366" s="8"/>
      <c r="AK13366" s="9"/>
    </row>
    <row r="13367" spans="32:37" x14ac:dyDescent="0.3">
      <c r="AF13367" s="8"/>
      <c r="AG13367" s="8"/>
      <c r="AH13367" s="9"/>
      <c r="AI13367" s="8"/>
      <c r="AJ13367" s="8"/>
      <c r="AK13367" s="9"/>
    </row>
    <row r="13368" spans="32:37" x14ac:dyDescent="0.3">
      <c r="AF13368" s="8"/>
      <c r="AG13368" s="8"/>
      <c r="AH13368" s="9"/>
      <c r="AI13368" s="8"/>
      <c r="AJ13368" s="8"/>
      <c r="AK13368" s="9"/>
    </row>
    <row r="13369" spans="32:37" x14ac:dyDescent="0.3">
      <c r="AF13369" s="8"/>
      <c r="AG13369" s="8"/>
      <c r="AH13369" s="9"/>
      <c r="AI13369" s="8"/>
      <c r="AJ13369" s="8"/>
      <c r="AK13369" s="9"/>
    </row>
    <row r="13370" spans="32:37" x14ac:dyDescent="0.3">
      <c r="AF13370" s="8"/>
      <c r="AG13370" s="8"/>
      <c r="AH13370" s="9"/>
      <c r="AI13370" s="8"/>
      <c r="AJ13370" s="8"/>
      <c r="AK13370" s="9"/>
    </row>
    <row r="13371" spans="32:37" x14ac:dyDescent="0.3">
      <c r="AF13371" s="8"/>
      <c r="AG13371" s="8"/>
      <c r="AH13371" s="9"/>
      <c r="AI13371" s="8"/>
      <c r="AJ13371" s="8"/>
      <c r="AK13371" s="9"/>
    </row>
    <row r="13372" spans="32:37" x14ac:dyDescent="0.3">
      <c r="AF13372" s="8"/>
      <c r="AG13372" s="8"/>
      <c r="AH13372" s="9"/>
      <c r="AI13372" s="8"/>
      <c r="AJ13372" s="8"/>
      <c r="AK13372" s="9"/>
    </row>
    <row r="13373" spans="32:37" x14ac:dyDescent="0.3">
      <c r="AF13373" s="8"/>
      <c r="AG13373" s="8"/>
      <c r="AH13373" s="9"/>
      <c r="AI13373" s="8"/>
      <c r="AJ13373" s="8"/>
      <c r="AK13373" s="9"/>
    </row>
    <row r="13374" spans="32:37" x14ac:dyDescent="0.3">
      <c r="AF13374" s="8"/>
      <c r="AG13374" s="8"/>
      <c r="AH13374" s="9"/>
      <c r="AI13374" s="8"/>
      <c r="AJ13374" s="8"/>
      <c r="AK13374" s="9"/>
    </row>
    <row r="13375" spans="32:37" x14ac:dyDescent="0.3">
      <c r="AF13375" s="8"/>
      <c r="AG13375" s="8"/>
      <c r="AH13375" s="9"/>
      <c r="AI13375" s="8"/>
      <c r="AJ13375" s="8"/>
      <c r="AK13375" s="9"/>
    </row>
    <row r="13376" spans="32:37" x14ac:dyDescent="0.3">
      <c r="AF13376" s="8"/>
      <c r="AG13376" s="8"/>
      <c r="AH13376" s="9"/>
      <c r="AI13376" s="8"/>
      <c r="AJ13376" s="8"/>
      <c r="AK13376" s="9"/>
    </row>
    <row r="13377" spans="32:37" x14ac:dyDescent="0.3">
      <c r="AF13377" s="8"/>
      <c r="AG13377" s="8"/>
      <c r="AH13377" s="9"/>
      <c r="AI13377" s="8"/>
      <c r="AJ13377" s="8"/>
      <c r="AK13377" s="9"/>
    </row>
    <row r="13378" spans="32:37" x14ac:dyDescent="0.3">
      <c r="AF13378" s="8"/>
      <c r="AG13378" s="8"/>
      <c r="AH13378" s="9"/>
      <c r="AI13378" s="8"/>
      <c r="AJ13378" s="8"/>
      <c r="AK13378" s="9"/>
    </row>
    <row r="13379" spans="32:37" x14ac:dyDescent="0.3">
      <c r="AF13379" s="8"/>
      <c r="AG13379" s="8"/>
      <c r="AH13379" s="9"/>
      <c r="AI13379" s="8"/>
      <c r="AJ13379" s="8"/>
      <c r="AK13379" s="9"/>
    </row>
    <row r="13380" spans="32:37" x14ac:dyDescent="0.3">
      <c r="AF13380" s="8"/>
      <c r="AG13380" s="8"/>
      <c r="AH13380" s="9"/>
      <c r="AI13380" s="8"/>
      <c r="AJ13380" s="8"/>
      <c r="AK13380" s="9"/>
    </row>
    <row r="13381" spans="32:37" x14ac:dyDescent="0.3">
      <c r="AF13381" s="8"/>
      <c r="AG13381" s="8"/>
      <c r="AH13381" s="9"/>
      <c r="AI13381" s="8"/>
      <c r="AJ13381" s="8"/>
      <c r="AK13381" s="9"/>
    </row>
    <row r="13382" spans="32:37" x14ac:dyDescent="0.3">
      <c r="AF13382" s="8"/>
      <c r="AG13382" s="8"/>
      <c r="AH13382" s="9"/>
      <c r="AI13382" s="8"/>
      <c r="AJ13382" s="8"/>
      <c r="AK13382" s="9"/>
    </row>
    <row r="13383" spans="32:37" x14ac:dyDescent="0.3">
      <c r="AF13383" s="8"/>
      <c r="AG13383" s="8"/>
      <c r="AH13383" s="9"/>
      <c r="AI13383" s="8"/>
      <c r="AJ13383" s="8"/>
      <c r="AK13383" s="9"/>
    </row>
    <row r="13384" spans="32:37" x14ac:dyDescent="0.3">
      <c r="AF13384" s="8"/>
      <c r="AG13384" s="8"/>
      <c r="AH13384" s="9"/>
      <c r="AI13384" s="8"/>
      <c r="AJ13384" s="8"/>
      <c r="AK13384" s="9"/>
    </row>
    <row r="13385" spans="32:37" x14ac:dyDescent="0.3">
      <c r="AF13385" s="8"/>
      <c r="AG13385" s="8"/>
      <c r="AH13385" s="9"/>
      <c r="AI13385" s="8"/>
      <c r="AJ13385" s="8"/>
      <c r="AK13385" s="9"/>
    </row>
    <row r="13386" spans="32:37" x14ac:dyDescent="0.3">
      <c r="AF13386" s="8"/>
      <c r="AG13386" s="8"/>
      <c r="AH13386" s="9"/>
      <c r="AI13386" s="8"/>
      <c r="AJ13386" s="8"/>
      <c r="AK13386" s="9"/>
    </row>
    <row r="13387" spans="32:37" x14ac:dyDescent="0.3">
      <c r="AF13387" s="8"/>
      <c r="AG13387" s="8"/>
      <c r="AH13387" s="9"/>
      <c r="AI13387" s="8"/>
      <c r="AJ13387" s="8"/>
      <c r="AK13387" s="9"/>
    </row>
    <row r="13388" spans="32:37" x14ac:dyDescent="0.3">
      <c r="AF13388" s="8"/>
      <c r="AG13388" s="8"/>
      <c r="AH13388" s="9"/>
      <c r="AI13388" s="8"/>
      <c r="AJ13388" s="8"/>
      <c r="AK13388" s="9"/>
    </row>
    <row r="13389" spans="32:37" x14ac:dyDescent="0.3">
      <c r="AF13389" s="8"/>
      <c r="AG13389" s="8"/>
      <c r="AH13389" s="9"/>
      <c r="AI13389" s="8"/>
      <c r="AJ13389" s="8"/>
      <c r="AK13389" s="9"/>
    </row>
    <row r="13390" spans="32:37" x14ac:dyDescent="0.3">
      <c r="AF13390" s="8"/>
      <c r="AG13390" s="8"/>
      <c r="AH13390" s="9"/>
      <c r="AI13390" s="8"/>
      <c r="AJ13390" s="8"/>
      <c r="AK13390" s="9"/>
    </row>
    <row r="13391" spans="32:37" x14ac:dyDescent="0.3">
      <c r="AF13391" s="8"/>
      <c r="AG13391" s="8"/>
      <c r="AH13391" s="9"/>
      <c r="AI13391" s="8"/>
      <c r="AJ13391" s="8"/>
      <c r="AK13391" s="9"/>
    </row>
    <row r="13392" spans="32:37" x14ac:dyDescent="0.3">
      <c r="AF13392" s="8"/>
      <c r="AG13392" s="8"/>
      <c r="AH13392" s="9"/>
      <c r="AI13392" s="8"/>
      <c r="AJ13392" s="8"/>
      <c r="AK13392" s="9"/>
    </row>
    <row r="13393" spans="32:37" x14ac:dyDescent="0.3">
      <c r="AF13393" s="8"/>
      <c r="AG13393" s="8"/>
      <c r="AH13393" s="9"/>
      <c r="AI13393" s="8"/>
      <c r="AJ13393" s="8"/>
      <c r="AK13393" s="9"/>
    </row>
    <row r="13394" spans="32:37" x14ac:dyDescent="0.3">
      <c r="AF13394" s="8"/>
      <c r="AG13394" s="8"/>
      <c r="AH13394" s="9"/>
      <c r="AI13394" s="8"/>
      <c r="AJ13394" s="8"/>
      <c r="AK13394" s="9"/>
    </row>
    <row r="13395" spans="32:37" x14ac:dyDescent="0.3">
      <c r="AF13395" s="8"/>
      <c r="AG13395" s="8"/>
      <c r="AH13395" s="9"/>
      <c r="AI13395" s="8"/>
      <c r="AJ13395" s="8"/>
      <c r="AK13395" s="9"/>
    </row>
    <row r="13396" spans="32:37" x14ac:dyDescent="0.3">
      <c r="AF13396" s="8"/>
      <c r="AG13396" s="8"/>
      <c r="AH13396" s="9"/>
      <c r="AI13396" s="8"/>
      <c r="AJ13396" s="8"/>
      <c r="AK13396" s="9"/>
    </row>
    <row r="13397" spans="32:37" x14ac:dyDescent="0.3">
      <c r="AF13397" s="8"/>
      <c r="AG13397" s="8"/>
      <c r="AH13397" s="9"/>
      <c r="AI13397" s="8"/>
      <c r="AJ13397" s="8"/>
      <c r="AK13397" s="9"/>
    </row>
    <row r="13398" spans="32:37" x14ac:dyDescent="0.3">
      <c r="AF13398" s="8"/>
      <c r="AG13398" s="8"/>
      <c r="AH13398" s="9"/>
      <c r="AI13398" s="8"/>
      <c r="AJ13398" s="8"/>
      <c r="AK13398" s="9"/>
    </row>
    <row r="13399" spans="32:37" x14ac:dyDescent="0.3">
      <c r="AF13399" s="8"/>
      <c r="AG13399" s="8"/>
      <c r="AH13399" s="9"/>
      <c r="AI13399" s="8"/>
      <c r="AJ13399" s="8"/>
      <c r="AK13399" s="9"/>
    </row>
    <row r="13400" spans="32:37" x14ac:dyDescent="0.3">
      <c r="AF13400" s="8"/>
      <c r="AG13400" s="8"/>
      <c r="AH13400" s="9"/>
      <c r="AI13400" s="8"/>
      <c r="AJ13400" s="8"/>
      <c r="AK13400" s="9"/>
    </row>
    <row r="13401" spans="32:37" x14ac:dyDescent="0.3">
      <c r="AF13401" s="8"/>
      <c r="AG13401" s="8"/>
      <c r="AH13401" s="9"/>
      <c r="AI13401" s="8"/>
      <c r="AJ13401" s="8"/>
      <c r="AK13401" s="9"/>
    </row>
    <row r="13402" spans="32:37" x14ac:dyDescent="0.3">
      <c r="AF13402" s="8"/>
      <c r="AG13402" s="8"/>
      <c r="AH13402" s="9"/>
      <c r="AI13402" s="8"/>
      <c r="AJ13402" s="8"/>
      <c r="AK13402" s="9"/>
    </row>
    <row r="13403" spans="32:37" x14ac:dyDescent="0.3">
      <c r="AF13403" s="8"/>
      <c r="AG13403" s="8"/>
      <c r="AH13403" s="9"/>
      <c r="AI13403" s="8"/>
      <c r="AJ13403" s="8"/>
      <c r="AK13403" s="9"/>
    </row>
    <row r="13404" spans="32:37" x14ac:dyDescent="0.3">
      <c r="AF13404" s="8"/>
      <c r="AG13404" s="8"/>
      <c r="AH13404" s="9"/>
      <c r="AI13404" s="8"/>
      <c r="AJ13404" s="8"/>
      <c r="AK13404" s="9"/>
    </row>
    <row r="13405" spans="32:37" x14ac:dyDescent="0.3">
      <c r="AF13405" s="8"/>
      <c r="AG13405" s="8"/>
      <c r="AH13405" s="9"/>
      <c r="AI13405" s="8"/>
      <c r="AJ13405" s="8"/>
      <c r="AK13405" s="9"/>
    </row>
    <row r="13406" spans="32:37" x14ac:dyDescent="0.3">
      <c r="AF13406" s="8"/>
      <c r="AG13406" s="8"/>
      <c r="AH13406" s="9"/>
      <c r="AI13406" s="8"/>
      <c r="AJ13406" s="8"/>
      <c r="AK13406" s="9"/>
    </row>
    <row r="13407" spans="32:37" x14ac:dyDescent="0.3">
      <c r="AF13407" s="8"/>
      <c r="AG13407" s="8"/>
      <c r="AH13407" s="9"/>
      <c r="AI13407" s="8"/>
      <c r="AJ13407" s="8"/>
      <c r="AK13407" s="9"/>
    </row>
    <row r="13408" spans="32:37" x14ac:dyDescent="0.3">
      <c r="AF13408" s="8"/>
      <c r="AG13408" s="8"/>
      <c r="AH13408" s="9"/>
      <c r="AI13408" s="8"/>
      <c r="AJ13408" s="8"/>
      <c r="AK13408" s="9"/>
    </row>
    <row r="13409" spans="32:37" x14ac:dyDescent="0.3">
      <c r="AF13409" s="8"/>
      <c r="AG13409" s="8"/>
      <c r="AH13409" s="9"/>
      <c r="AI13409" s="8"/>
      <c r="AJ13409" s="8"/>
      <c r="AK13409" s="9"/>
    </row>
    <row r="13410" spans="32:37" x14ac:dyDescent="0.3">
      <c r="AF13410" s="8"/>
      <c r="AG13410" s="8"/>
      <c r="AH13410" s="9"/>
      <c r="AI13410" s="8"/>
      <c r="AJ13410" s="8"/>
      <c r="AK13410" s="9"/>
    </row>
    <row r="13411" spans="32:37" x14ac:dyDescent="0.3">
      <c r="AF13411" s="8"/>
      <c r="AG13411" s="8"/>
      <c r="AH13411" s="9"/>
      <c r="AI13411" s="8"/>
      <c r="AJ13411" s="8"/>
      <c r="AK13411" s="9"/>
    </row>
    <row r="13412" spans="32:37" x14ac:dyDescent="0.3">
      <c r="AF13412" s="8"/>
      <c r="AG13412" s="8"/>
      <c r="AH13412" s="9"/>
      <c r="AI13412" s="8"/>
      <c r="AJ13412" s="8"/>
      <c r="AK13412" s="9"/>
    </row>
    <row r="13413" spans="32:37" x14ac:dyDescent="0.3">
      <c r="AF13413" s="8"/>
      <c r="AG13413" s="8"/>
      <c r="AH13413" s="9"/>
      <c r="AI13413" s="8"/>
      <c r="AJ13413" s="8"/>
      <c r="AK13413" s="9"/>
    </row>
    <row r="13414" spans="32:37" x14ac:dyDescent="0.3">
      <c r="AF13414" s="8"/>
      <c r="AG13414" s="8"/>
      <c r="AH13414" s="9"/>
      <c r="AI13414" s="8"/>
      <c r="AJ13414" s="8"/>
      <c r="AK13414" s="9"/>
    </row>
    <row r="13415" spans="32:37" x14ac:dyDescent="0.3">
      <c r="AF13415" s="8"/>
      <c r="AG13415" s="8"/>
      <c r="AH13415" s="9"/>
      <c r="AI13415" s="8"/>
      <c r="AJ13415" s="8"/>
      <c r="AK13415" s="9"/>
    </row>
    <row r="13416" spans="32:37" x14ac:dyDescent="0.3">
      <c r="AF13416" s="8"/>
      <c r="AG13416" s="8"/>
      <c r="AH13416" s="9"/>
      <c r="AI13416" s="8"/>
      <c r="AJ13416" s="8"/>
      <c r="AK13416" s="9"/>
    </row>
    <row r="13417" spans="32:37" x14ac:dyDescent="0.3">
      <c r="AF13417" s="8"/>
      <c r="AG13417" s="8"/>
      <c r="AH13417" s="9"/>
      <c r="AI13417" s="8"/>
      <c r="AJ13417" s="8"/>
      <c r="AK13417" s="9"/>
    </row>
    <row r="13418" spans="32:37" x14ac:dyDescent="0.3">
      <c r="AF13418" s="8"/>
      <c r="AG13418" s="8"/>
      <c r="AH13418" s="9"/>
      <c r="AI13418" s="8"/>
      <c r="AJ13418" s="8"/>
      <c r="AK13418" s="9"/>
    </row>
    <row r="13419" spans="32:37" x14ac:dyDescent="0.3">
      <c r="AF13419" s="8"/>
      <c r="AG13419" s="8"/>
      <c r="AH13419" s="9"/>
      <c r="AI13419" s="8"/>
      <c r="AJ13419" s="8"/>
      <c r="AK13419" s="9"/>
    </row>
    <row r="13420" spans="32:37" x14ac:dyDescent="0.3">
      <c r="AF13420" s="8"/>
      <c r="AG13420" s="8"/>
      <c r="AH13420" s="9"/>
      <c r="AI13420" s="8"/>
      <c r="AJ13420" s="8"/>
      <c r="AK13420" s="9"/>
    </row>
    <row r="13421" spans="32:37" x14ac:dyDescent="0.3">
      <c r="AF13421" s="8"/>
      <c r="AG13421" s="8"/>
      <c r="AH13421" s="9"/>
      <c r="AI13421" s="8"/>
      <c r="AJ13421" s="8"/>
      <c r="AK13421" s="9"/>
    </row>
    <row r="13422" spans="32:37" x14ac:dyDescent="0.3">
      <c r="AF13422" s="8"/>
      <c r="AG13422" s="8"/>
      <c r="AH13422" s="9"/>
      <c r="AI13422" s="8"/>
      <c r="AJ13422" s="8"/>
      <c r="AK13422" s="9"/>
    </row>
    <row r="13423" spans="32:37" x14ac:dyDescent="0.3">
      <c r="AF13423" s="8"/>
      <c r="AG13423" s="8"/>
      <c r="AH13423" s="9"/>
      <c r="AI13423" s="8"/>
      <c r="AJ13423" s="8"/>
      <c r="AK13423" s="9"/>
    </row>
    <row r="13424" spans="32:37" x14ac:dyDescent="0.3">
      <c r="AF13424" s="8"/>
      <c r="AG13424" s="8"/>
      <c r="AH13424" s="9"/>
      <c r="AI13424" s="8"/>
      <c r="AJ13424" s="8"/>
      <c r="AK13424" s="9"/>
    </row>
    <row r="13425" spans="32:37" x14ac:dyDescent="0.3">
      <c r="AF13425" s="8"/>
      <c r="AG13425" s="8"/>
      <c r="AH13425" s="9"/>
      <c r="AI13425" s="8"/>
      <c r="AJ13425" s="8"/>
      <c r="AK13425" s="9"/>
    </row>
    <row r="13426" spans="32:37" x14ac:dyDescent="0.3">
      <c r="AF13426" s="8"/>
      <c r="AG13426" s="8"/>
      <c r="AH13426" s="9"/>
      <c r="AI13426" s="8"/>
      <c r="AJ13426" s="8"/>
      <c r="AK13426" s="9"/>
    </row>
    <row r="13427" spans="32:37" x14ac:dyDescent="0.3">
      <c r="AF13427" s="8"/>
      <c r="AG13427" s="8"/>
      <c r="AH13427" s="9"/>
      <c r="AI13427" s="8"/>
      <c r="AJ13427" s="8"/>
      <c r="AK13427" s="9"/>
    </row>
    <row r="13428" spans="32:37" x14ac:dyDescent="0.3">
      <c r="AF13428" s="8"/>
      <c r="AG13428" s="8"/>
      <c r="AH13428" s="9"/>
      <c r="AI13428" s="8"/>
      <c r="AJ13428" s="8"/>
      <c r="AK13428" s="9"/>
    </row>
    <row r="13429" spans="32:37" x14ac:dyDescent="0.3">
      <c r="AF13429" s="8"/>
      <c r="AG13429" s="8"/>
      <c r="AH13429" s="9"/>
      <c r="AI13429" s="8"/>
      <c r="AJ13429" s="8"/>
      <c r="AK13429" s="9"/>
    </row>
    <row r="13430" spans="32:37" x14ac:dyDescent="0.3">
      <c r="AF13430" s="8"/>
      <c r="AG13430" s="8"/>
      <c r="AH13430" s="9"/>
      <c r="AI13430" s="8"/>
      <c r="AJ13430" s="8"/>
      <c r="AK13430" s="9"/>
    </row>
    <row r="13431" spans="32:37" x14ac:dyDescent="0.3">
      <c r="AF13431" s="8"/>
      <c r="AG13431" s="8"/>
      <c r="AH13431" s="9"/>
      <c r="AI13431" s="8"/>
      <c r="AJ13431" s="8"/>
      <c r="AK13431" s="9"/>
    </row>
    <row r="13432" spans="32:37" x14ac:dyDescent="0.3">
      <c r="AF13432" s="8"/>
      <c r="AG13432" s="8"/>
      <c r="AH13432" s="9"/>
      <c r="AI13432" s="8"/>
      <c r="AJ13432" s="8"/>
      <c r="AK13432" s="9"/>
    </row>
    <row r="13433" spans="32:37" x14ac:dyDescent="0.3">
      <c r="AF13433" s="8"/>
      <c r="AG13433" s="8"/>
      <c r="AH13433" s="9"/>
      <c r="AI13433" s="8"/>
      <c r="AJ13433" s="8"/>
      <c r="AK13433" s="9"/>
    </row>
    <row r="13434" spans="32:37" x14ac:dyDescent="0.3">
      <c r="AF13434" s="8"/>
      <c r="AG13434" s="8"/>
      <c r="AH13434" s="9"/>
      <c r="AI13434" s="8"/>
      <c r="AJ13434" s="8"/>
      <c r="AK13434" s="9"/>
    </row>
    <row r="13435" spans="32:37" x14ac:dyDescent="0.3">
      <c r="AF13435" s="8"/>
      <c r="AG13435" s="8"/>
      <c r="AH13435" s="9"/>
      <c r="AI13435" s="8"/>
      <c r="AJ13435" s="8"/>
      <c r="AK13435" s="9"/>
    </row>
    <row r="13436" spans="32:37" x14ac:dyDescent="0.3">
      <c r="AF13436" s="8"/>
      <c r="AG13436" s="8"/>
      <c r="AH13436" s="9"/>
      <c r="AI13436" s="8"/>
      <c r="AJ13436" s="8"/>
      <c r="AK13436" s="9"/>
    </row>
    <row r="13437" spans="32:37" x14ac:dyDescent="0.3">
      <c r="AF13437" s="8"/>
      <c r="AG13437" s="8"/>
      <c r="AH13437" s="9"/>
      <c r="AI13437" s="8"/>
      <c r="AJ13437" s="8"/>
      <c r="AK13437" s="9"/>
    </row>
    <row r="13438" spans="32:37" x14ac:dyDescent="0.3">
      <c r="AF13438" s="8"/>
      <c r="AG13438" s="8"/>
      <c r="AH13438" s="9"/>
      <c r="AI13438" s="8"/>
      <c r="AJ13438" s="8"/>
      <c r="AK13438" s="9"/>
    </row>
    <row r="13439" spans="32:37" x14ac:dyDescent="0.3">
      <c r="AF13439" s="8"/>
      <c r="AG13439" s="8"/>
      <c r="AH13439" s="9"/>
      <c r="AI13439" s="8"/>
      <c r="AJ13439" s="8"/>
      <c r="AK13439" s="9"/>
    </row>
    <row r="13440" spans="32:37" x14ac:dyDescent="0.3">
      <c r="AF13440" s="8"/>
      <c r="AG13440" s="8"/>
      <c r="AH13440" s="9"/>
      <c r="AI13440" s="8"/>
      <c r="AJ13440" s="8"/>
      <c r="AK13440" s="9"/>
    </row>
    <row r="13441" spans="32:37" x14ac:dyDescent="0.3">
      <c r="AF13441" s="8"/>
      <c r="AG13441" s="8"/>
      <c r="AH13441" s="9"/>
      <c r="AI13441" s="8"/>
      <c r="AJ13441" s="8"/>
      <c r="AK13441" s="9"/>
    </row>
    <row r="13442" spans="32:37" x14ac:dyDescent="0.3">
      <c r="AF13442" s="8"/>
      <c r="AG13442" s="8"/>
      <c r="AH13442" s="9"/>
      <c r="AI13442" s="8"/>
      <c r="AJ13442" s="8"/>
      <c r="AK13442" s="9"/>
    </row>
    <row r="13443" spans="32:37" x14ac:dyDescent="0.3">
      <c r="AF13443" s="8"/>
      <c r="AG13443" s="8"/>
      <c r="AH13443" s="9"/>
      <c r="AI13443" s="8"/>
      <c r="AJ13443" s="8"/>
      <c r="AK13443" s="9"/>
    </row>
    <row r="13444" spans="32:37" x14ac:dyDescent="0.3">
      <c r="AF13444" s="8"/>
      <c r="AG13444" s="8"/>
      <c r="AH13444" s="9"/>
      <c r="AI13444" s="8"/>
      <c r="AJ13444" s="8"/>
      <c r="AK13444" s="9"/>
    </row>
    <row r="13445" spans="32:37" x14ac:dyDescent="0.3">
      <c r="AF13445" s="8"/>
      <c r="AG13445" s="8"/>
      <c r="AH13445" s="9"/>
      <c r="AI13445" s="8"/>
      <c r="AJ13445" s="8"/>
      <c r="AK13445" s="9"/>
    </row>
    <row r="13446" spans="32:37" x14ac:dyDescent="0.3">
      <c r="AF13446" s="8"/>
      <c r="AG13446" s="8"/>
      <c r="AH13446" s="9"/>
      <c r="AI13446" s="8"/>
      <c r="AJ13446" s="8"/>
      <c r="AK13446" s="9"/>
    </row>
    <row r="13447" spans="32:37" x14ac:dyDescent="0.3">
      <c r="AF13447" s="8"/>
      <c r="AG13447" s="8"/>
      <c r="AH13447" s="9"/>
      <c r="AI13447" s="8"/>
      <c r="AJ13447" s="8"/>
      <c r="AK13447" s="9"/>
    </row>
    <row r="13448" spans="32:37" x14ac:dyDescent="0.3">
      <c r="AF13448" s="8"/>
      <c r="AG13448" s="8"/>
      <c r="AH13448" s="9"/>
      <c r="AI13448" s="8"/>
      <c r="AJ13448" s="8"/>
      <c r="AK13448" s="9"/>
    </row>
    <row r="13449" spans="32:37" x14ac:dyDescent="0.3">
      <c r="AF13449" s="8"/>
      <c r="AG13449" s="8"/>
      <c r="AH13449" s="9"/>
      <c r="AI13449" s="8"/>
      <c r="AJ13449" s="8"/>
      <c r="AK13449" s="9"/>
    </row>
    <row r="13450" spans="32:37" x14ac:dyDescent="0.3">
      <c r="AF13450" s="8"/>
      <c r="AG13450" s="8"/>
      <c r="AH13450" s="9"/>
      <c r="AI13450" s="8"/>
      <c r="AJ13450" s="8"/>
      <c r="AK13450" s="9"/>
    </row>
    <row r="13451" spans="32:37" x14ac:dyDescent="0.3">
      <c r="AF13451" s="8"/>
      <c r="AG13451" s="8"/>
      <c r="AH13451" s="9"/>
      <c r="AI13451" s="8"/>
      <c r="AJ13451" s="8"/>
      <c r="AK13451" s="9"/>
    </row>
    <row r="13452" spans="32:37" x14ac:dyDescent="0.3">
      <c r="AF13452" s="8"/>
      <c r="AG13452" s="8"/>
      <c r="AH13452" s="9"/>
      <c r="AI13452" s="8"/>
      <c r="AJ13452" s="8"/>
      <c r="AK13452" s="9"/>
    </row>
    <row r="13453" spans="32:37" x14ac:dyDescent="0.3">
      <c r="AF13453" s="8"/>
      <c r="AG13453" s="8"/>
      <c r="AH13453" s="9"/>
      <c r="AI13453" s="8"/>
      <c r="AJ13453" s="8"/>
      <c r="AK13453" s="9"/>
    </row>
    <row r="13454" spans="32:37" x14ac:dyDescent="0.3">
      <c r="AF13454" s="8"/>
      <c r="AG13454" s="8"/>
      <c r="AH13454" s="9"/>
      <c r="AI13454" s="8"/>
      <c r="AJ13454" s="8"/>
      <c r="AK13454" s="9"/>
    </row>
    <row r="13455" spans="32:37" x14ac:dyDescent="0.3">
      <c r="AF13455" s="8"/>
      <c r="AG13455" s="8"/>
      <c r="AH13455" s="9"/>
      <c r="AI13455" s="8"/>
      <c r="AJ13455" s="8"/>
      <c r="AK13455" s="9"/>
    </row>
    <row r="13456" spans="32:37" x14ac:dyDescent="0.3">
      <c r="AF13456" s="8"/>
      <c r="AG13456" s="8"/>
      <c r="AH13456" s="9"/>
      <c r="AI13456" s="8"/>
      <c r="AJ13456" s="8"/>
      <c r="AK13456" s="9"/>
    </row>
    <row r="13457" spans="32:37" x14ac:dyDescent="0.3">
      <c r="AF13457" s="8"/>
      <c r="AG13457" s="8"/>
      <c r="AH13457" s="9"/>
      <c r="AI13457" s="8"/>
      <c r="AJ13457" s="8"/>
      <c r="AK13457" s="9"/>
    </row>
    <row r="13458" spans="32:37" x14ac:dyDescent="0.3">
      <c r="AF13458" s="8"/>
      <c r="AG13458" s="8"/>
      <c r="AH13458" s="9"/>
      <c r="AI13458" s="8"/>
      <c r="AJ13458" s="8"/>
      <c r="AK13458" s="9"/>
    </row>
    <row r="13459" spans="32:37" x14ac:dyDescent="0.3">
      <c r="AF13459" s="8"/>
      <c r="AG13459" s="8"/>
      <c r="AH13459" s="9"/>
      <c r="AI13459" s="8"/>
      <c r="AJ13459" s="8"/>
      <c r="AK13459" s="9"/>
    </row>
    <row r="13460" spans="32:37" x14ac:dyDescent="0.3">
      <c r="AF13460" s="8"/>
      <c r="AG13460" s="8"/>
      <c r="AH13460" s="9"/>
      <c r="AI13460" s="8"/>
      <c r="AJ13460" s="8"/>
      <c r="AK13460" s="9"/>
    </row>
    <row r="13461" spans="32:37" x14ac:dyDescent="0.3">
      <c r="AF13461" s="8"/>
      <c r="AG13461" s="8"/>
      <c r="AH13461" s="9"/>
      <c r="AI13461" s="8"/>
      <c r="AJ13461" s="8"/>
      <c r="AK13461" s="9"/>
    </row>
    <row r="13462" spans="32:37" x14ac:dyDescent="0.3">
      <c r="AF13462" s="8"/>
      <c r="AG13462" s="8"/>
      <c r="AH13462" s="9"/>
      <c r="AI13462" s="8"/>
      <c r="AJ13462" s="8"/>
      <c r="AK13462" s="9"/>
    </row>
    <row r="13463" spans="32:37" x14ac:dyDescent="0.3">
      <c r="AF13463" s="8"/>
      <c r="AG13463" s="8"/>
      <c r="AH13463" s="9"/>
      <c r="AI13463" s="8"/>
      <c r="AJ13463" s="8"/>
      <c r="AK13463" s="9"/>
    </row>
    <row r="13464" spans="32:37" x14ac:dyDescent="0.3">
      <c r="AF13464" s="8"/>
      <c r="AG13464" s="8"/>
      <c r="AH13464" s="9"/>
      <c r="AI13464" s="8"/>
      <c r="AJ13464" s="8"/>
      <c r="AK13464" s="9"/>
    </row>
    <row r="13465" spans="32:37" x14ac:dyDescent="0.3">
      <c r="AF13465" s="8"/>
      <c r="AG13465" s="8"/>
      <c r="AH13465" s="9"/>
      <c r="AI13465" s="8"/>
      <c r="AJ13465" s="8"/>
      <c r="AK13465" s="9"/>
    </row>
    <row r="13466" spans="32:37" x14ac:dyDescent="0.3">
      <c r="AF13466" s="8"/>
      <c r="AG13466" s="8"/>
      <c r="AH13466" s="9"/>
      <c r="AI13466" s="8"/>
      <c r="AJ13466" s="8"/>
      <c r="AK13466" s="9"/>
    </row>
    <row r="13467" spans="32:37" x14ac:dyDescent="0.3">
      <c r="AF13467" s="8"/>
      <c r="AG13467" s="8"/>
      <c r="AH13467" s="9"/>
      <c r="AI13467" s="8"/>
      <c r="AJ13467" s="8"/>
      <c r="AK13467" s="9"/>
    </row>
    <row r="13468" spans="32:37" x14ac:dyDescent="0.3">
      <c r="AF13468" s="8"/>
      <c r="AG13468" s="8"/>
      <c r="AH13468" s="9"/>
      <c r="AI13468" s="8"/>
      <c r="AJ13468" s="8"/>
      <c r="AK13468" s="9"/>
    </row>
    <row r="13469" spans="32:37" x14ac:dyDescent="0.3">
      <c r="AF13469" s="8"/>
      <c r="AG13469" s="8"/>
      <c r="AH13469" s="9"/>
      <c r="AI13469" s="8"/>
      <c r="AJ13469" s="8"/>
      <c r="AK13469" s="9"/>
    </row>
    <row r="13470" spans="32:37" x14ac:dyDescent="0.3">
      <c r="AF13470" s="8"/>
      <c r="AG13470" s="8"/>
      <c r="AH13470" s="9"/>
      <c r="AI13470" s="8"/>
      <c r="AJ13470" s="8"/>
      <c r="AK13470" s="9"/>
    </row>
    <row r="13471" spans="32:37" x14ac:dyDescent="0.3">
      <c r="AF13471" s="8"/>
      <c r="AG13471" s="8"/>
      <c r="AH13471" s="9"/>
      <c r="AI13471" s="8"/>
      <c r="AJ13471" s="8"/>
      <c r="AK13471" s="9"/>
    </row>
    <row r="13472" spans="32:37" x14ac:dyDescent="0.3">
      <c r="AF13472" s="8"/>
      <c r="AG13472" s="8"/>
      <c r="AH13472" s="9"/>
      <c r="AI13472" s="8"/>
      <c r="AJ13472" s="8"/>
      <c r="AK13472" s="9"/>
    </row>
    <row r="13473" spans="32:37" x14ac:dyDescent="0.3">
      <c r="AF13473" s="8"/>
      <c r="AG13473" s="8"/>
      <c r="AH13473" s="9"/>
      <c r="AI13473" s="8"/>
      <c r="AJ13473" s="8"/>
      <c r="AK13473" s="9"/>
    </row>
    <row r="13474" spans="32:37" x14ac:dyDescent="0.3">
      <c r="AF13474" s="8"/>
      <c r="AG13474" s="8"/>
      <c r="AH13474" s="9"/>
      <c r="AI13474" s="8"/>
      <c r="AJ13474" s="8"/>
      <c r="AK13474" s="9"/>
    </row>
    <row r="13475" spans="32:37" x14ac:dyDescent="0.3">
      <c r="AF13475" s="8"/>
      <c r="AG13475" s="8"/>
      <c r="AH13475" s="9"/>
      <c r="AI13475" s="8"/>
      <c r="AJ13475" s="8"/>
      <c r="AK13475" s="9"/>
    </row>
    <row r="13476" spans="32:37" x14ac:dyDescent="0.3">
      <c r="AF13476" s="8"/>
      <c r="AG13476" s="8"/>
      <c r="AH13476" s="9"/>
      <c r="AI13476" s="8"/>
      <c r="AJ13476" s="8"/>
      <c r="AK13476" s="9"/>
    </row>
    <row r="13477" spans="32:37" x14ac:dyDescent="0.3">
      <c r="AF13477" s="8"/>
      <c r="AG13477" s="8"/>
      <c r="AH13477" s="9"/>
      <c r="AI13477" s="8"/>
      <c r="AJ13477" s="8"/>
      <c r="AK13477" s="9"/>
    </row>
    <row r="13478" spans="32:37" x14ac:dyDescent="0.3">
      <c r="AF13478" s="8"/>
      <c r="AG13478" s="8"/>
      <c r="AH13478" s="9"/>
      <c r="AI13478" s="8"/>
      <c r="AJ13478" s="8"/>
      <c r="AK13478" s="9"/>
    </row>
    <row r="13479" spans="32:37" x14ac:dyDescent="0.3">
      <c r="AF13479" s="8"/>
      <c r="AG13479" s="8"/>
      <c r="AH13479" s="9"/>
      <c r="AI13479" s="8"/>
      <c r="AJ13479" s="8"/>
      <c r="AK13479" s="9"/>
    </row>
    <row r="13480" spans="32:37" x14ac:dyDescent="0.3">
      <c r="AF13480" s="8"/>
      <c r="AG13480" s="8"/>
      <c r="AH13480" s="9"/>
      <c r="AI13480" s="8"/>
      <c r="AJ13480" s="8"/>
      <c r="AK13480" s="9"/>
    </row>
    <row r="13481" spans="32:37" x14ac:dyDescent="0.3">
      <c r="AF13481" s="8"/>
      <c r="AG13481" s="8"/>
      <c r="AH13481" s="9"/>
      <c r="AI13481" s="8"/>
      <c r="AJ13481" s="8"/>
      <c r="AK13481" s="9"/>
    </row>
    <row r="13482" spans="32:37" x14ac:dyDescent="0.3">
      <c r="AF13482" s="8"/>
      <c r="AG13482" s="8"/>
      <c r="AH13482" s="9"/>
      <c r="AI13482" s="8"/>
      <c r="AJ13482" s="8"/>
      <c r="AK13482" s="9"/>
    </row>
    <row r="13483" spans="32:37" x14ac:dyDescent="0.3">
      <c r="AF13483" s="8"/>
      <c r="AG13483" s="8"/>
      <c r="AH13483" s="9"/>
      <c r="AI13483" s="8"/>
      <c r="AJ13483" s="8"/>
      <c r="AK13483" s="9"/>
    </row>
    <row r="13484" spans="32:37" x14ac:dyDescent="0.3">
      <c r="AF13484" s="8"/>
      <c r="AG13484" s="8"/>
      <c r="AH13484" s="9"/>
      <c r="AI13484" s="8"/>
      <c r="AJ13484" s="8"/>
      <c r="AK13484" s="9"/>
    </row>
    <row r="13485" spans="32:37" x14ac:dyDescent="0.3">
      <c r="AF13485" s="8"/>
      <c r="AG13485" s="8"/>
      <c r="AH13485" s="9"/>
      <c r="AI13485" s="8"/>
      <c r="AJ13485" s="8"/>
      <c r="AK13485" s="9"/>
    </row>
    <row r="13486" spans="32:37" x14ac:dyDescent="0.3">
      <c r="AF13486" s="8"/>
      <c r="AG13486" s="8"/>
      <c r="AH13486" s="9"/>
      <c r="AI13486" s="8"/>
      <c r="AJ13486" s="8"/>
      <c r="AK13486" s="9"/>
    </row>
    <row r="13487" spans="32:37" x14ac:dyDescent="0.3">
      <c r="AF13487" s="8"/>
      <c r="AG13487" s="8"/>
      <c r="AH13487" s="9"/>
      <c r="AI13487" s="8"/>
      <c r="AJ13487" s="8"/>
      <c r="AK13487" s="9"/>
    </row>
    <row r="13488" spans="32:37" x14ac:dyDescent="0.3">
      <c r="AF13488" s="8"/>
      <c r="AG13488" s="8"/>
      <c r="AH13488" s="9"/>
      <c r="AI13488" s="8"/>
      <c r="AJ13488" s="8"/>
      <c r="AK13488" s="9"/>
    </row>
    <row r="13489" spans="32:37" x14ac:dyDescent="0.3">
      <c r="AF13489" s="8"/>
      <c r="AG13489" s="8"/>
      <c r="AH13489" s="9"/>
      <c r="AI13489" s="8"/>
      <c r="AJ13489" s="8"/>
      <c r="AK13489" s="9"/>
    </row>
    <row r="13490" spans="32:37" x14ac:dyDescent="0.3">
      <c r="AF13490" s="8"/>
      <c r="AG13490" s="8"/>
      <c r="AH13490" s="9"/>
      <c r="AI13490" s="8"/>
      <c r="AJ13490" s="8"/>
      <c r="AK13490" s="9"/>
    </row>
    <row r="13491" spans="32:37" x14ac:dyDescent="0.3">
      <c r="AF13491" s="8"/>
      <c r="AG13491" s="8"/>
      <c r="AH13491" s="9"/>
      <c r="AI13491" s="8"/>
      <c r="AJ13491" s="8"/>
      <c r="AK13491" s="9"/>
    </row>
    <row r="13492" spans="32:37" x14ac:dyDescent="0.3">
      <c r="AF13492" s="8"/>
      <c r="AG13492" s="8"/>
      <c r="AH13492" s="9"/>
      <c r="AI13492" s="8"/>
      <c r="AJ13492" s="8"/>
      <c r="AK13492" s="9"/>
    </row>
    <row r="13493" spans="32:37" x14ac:dyDescent="0.3">
      <c r="AF13493" s="8"/>
      <c r="AG13493" s="8"/>
      <c r="AH13493" s="9"/>
      <c r="AI13493" s="8"/>
      <c r="AJ13493" s="8"/>
      <c r="AK13493" s="9"/>
    </row>
    <row r="13494" spans="32:37" x14ac:dyDescent="0.3">
      <c r="AF13494" s="8"/>
      <c r="AG13494" s="8"/>
      <c r="AH13494" s="9"/>
      <c r="AI13494" s="8"/>
      <c r="AJ13494" s="8"/>
      <c r="AK13494" s="9"/>
    </row>
    <row r="13495" spans="32:37" x14ac:dyDescent="0.3">
      <c r="AF13495" s="8"/>
      <c r="AG13495" s="8"/>
      <c r="AH13495" s="9"/>
      <c r="AI13495" s="8"/>
      <c r="AJ13495" s="8"/>
      <c r="AK13495" s="9"/>
    </row>
    <row r="13496" spans="32:37" x14ac:dyDescent="0.3">
      <c r="AF13496" s="8"/>
      <c r="AG13496" s="8"/>
      <c r="AH13496" s="9"/>
      <c r="AI13496" s="8"/>
      <c r="AJ13496" s="8"/>
      <c r="AK13496" s="9"/>
    </row>
    <row r="13497" spans="32:37" x14ac:dyDescent="0.3">
      <c r="AF13497" s="8"/>
      <c r="AG13497" s="8"/>
      <c r="AH13497" s="9"/>
      <c r="AI13497" s="8"/>
      <c r="AJ13497" s="8"/>
      <c r="AK13497" s="9"/>
    </row>
    <row r="13498" spans="32:37" x14ac:dyDescent="0.3">
      <c r="AF13498" s="8"/>
      <c r="AG13498" s="8"/>
      <c r="AH13498" s="9"/>
      <c r="AI13498" s="8"/>
      <c r="AJ13498" s="8"/>
      <c r="AK13498" s="9"/>
    </row>
    <row r="13499" spans="32:37" x14ac:dyDescent="0.3">
      <c r="AF13499" s="8"/>
      <c r="AG13499" s="8"/>
      <c r="AH13499" s="9"/>
      <c r="AI13499" s="8"/>
      <c r="AJ13499" s="8"/>
      <c r="AK13499" s="9"/>
    </row>
    <row r="13500" spans="32:37" x14ac:dyDescent="0.3">
      <c r="AF13500" s="8"/>
      <c r="AG13500" s="8"/>
      <c r="AH13500" s="9"/>
      <c r="AI13500" s="8"/>
      <c r="AJ13500" s="8"/>
      <c r="AK13500" s="9"/>
    </row>
    <row r="13501" spans="32:37" x14ac:dyDescent="0.3">
      <c r="AF13501" s="8"/>
      <c r="AG13501" s="8"/>
      <c r="AH13501" s="9"/>
      <c r="AI13501" s="8"/>
      <c r="AJ13501" s="8"/>
      <c r="AK13501" s="9"/>
    </row>
    <row r="13502" spans="32:37" x14ac:dyDescent="0.3">
      <c r="AF13502" s="8"/>
      <c r="AG13502" s="8"/>
      <c r="AH13502" s="9"/>
      <c r="AI13502" s="8"/>
      <c r="AJ13502" s="8"/>
      <c r="AK13502" s="9"/>
    </row>
    <row r="13503" spans="32:37" x14ac:dyDescent="0.3">
      <c r="AF13503" s="8"/>
      <c r="AG13503" s="8"/>
      <c r="AH13503" s="9"/>
      <c r="AI13503" s="8"/>
      <c r="AJ13503" s="8"/>
      <c r="AK13503" s="9"/>
    </row>
    <row r="13504" spans="32:37" x14ac:dyDescent="0.3">
      <c r="AF13504" s="8"/>
      <c r="AG13504" s="8"/>
      <c r="AH13504" s="9"/>
      <c r="AI13504" s="8"/>
      <c r="AJ13504" s="8"/>
      <c r="AK13504" s="9"/>
    </row>
    <row r="13505" spans="32:37" x14ac:dyDescent="0.3">
      <c r="AF13505" s="8"/>
      <c r="AG13505" s="8"/>
      <c r="AH13505" s="9"/>
      <c r="AI13505" s="8"/>
      <c r="AJ13505" s="8"/>
      <c r="AK13505" s="9"/>
    </row>
    <row r="13506" spans="32:37" x14ac:dyDescent="0.3">
      <c r="AF13506" s="8"/>
      <c r="AG13506" s="8"/>
      <c r="AH13506" s="9"/>
      <c r="AI13506" s="8"/>
      <c r="AJ13506" s="8"/>
      <c r="AK13506" s="9"/>
    </row>
    <row r="13507" spans="32:37" x14ac:dyDescent="0.3">
      <c r="AF13507" s="8"/>
      <c r="AG13507" s="8"/>
      <c r="AH13507" s="9"/>
      <c r="AI13507" s="8"/>
      <c r="AJ13507" s="8"/>
      <c r="AK13507" s="9"/>
    </row>
    <row r="13508" spans="32:37" x14ac:dyDescent="0.3">
      <c r="AF13508" s="8"/>
      <c r="AG13508" s="8"/>
      <c r="AH13508" s="9"/>
      <c r="AI13508" s="8"/>
      <c r="AJ13508" s="8"/>
      <c r="AK13508" s="9"/>
    </row>
    <row r="13509" spans="32:37" x14ac:dyDescent="0.3">
      <c r="AF13509" s="8"/>
      <c r="AG13509" s="8"/>
      <c r="AH13509" s="9"/>
      <c r="AI13509" s="8"/>
      <c r="AJ13509" s="8"/>
      <c r="AK13509" s="9"/>
    </row>
    <row r="13510" spans="32:37" x14ac:dyDescent="0.3">
      <c r="AF13510" s="8"/>
      <c r="AG13510" s="8"/>
      <c r="AH13510" s="9"/>
      <c r="AI13510" s="8"/>
      <c r="AJ13510" s="8"/>
      <c r="AK13510" s="9"/>
    </row>
    <row r="13511" spans="32:37" x14ac:dyDescent="0.3">
      <c r="AF13511" s="8"/>
      <c r="AG13511" s="8"/>
      <c r="AH13511" s="9"/>
      <c r="AI13511" s="8"/>
      <c r="AJ13511" s="8"/>
      <c r="AK13511" s="9"/>
    </row>
    <row r="13512" spans="32:37" x14ac:dyDescent="0.3">
      <c r="AF13512" s="8"/>
      <c r="AG13512" s="8"/>
      <c r="AH13512" s="9"/>
      <c r="AI13512" s="8"/>
      <c r="AJ13512" s="8"/>
      <c r="AK13512" s="9"/>
    </row>
    <row r="13513" spans="32:37" x14ac:dyDescent="0.3">
      <c r="AF13513" s="8"/>
      <c r="AG13513" s="8"/>
      <c r="AH13513" s="9"/>
      <c r="AI13513" s="8"/>
      <c r="AJ13513" s="8"/>
      <c r="AK13513" s="9"/>
    </row>
    <row r="13514" spans="32:37" x14ac:dyDescent="0.3">
      <c r="AF13514" s="8"/>
      <c r="AG13514" s="8"/>
      <c r="AH13514" s="9"/>
      <c r="AI13514" s="8"/>
      <c r="AJ13514" s="8"/>
      <c r="AK13514" s="9"/>
    </row>
    <row r="13515" spans="32:37" x14ac:dyDescent="0.3">
      <c r="AF13515" s="8"/>
      <c r="AG13515" s="8"/>
      <c r="AH13515" s="9"/>
      <c r="AI13515" s="8"/>
      <c r="AJ13515" s="8"/>
      <c r="AK13515" s="9"/>
    </row>
    <row r="13516" spans="32:37" x14ac:dyDescent="0.3">
      <c r="AF13516" s="8"/>
      <c r="AG13516" s="8"/>
      <c r="AH13516" s="9"/>
      <c r="AI13516" s="8"/>
      <c r="AJ13516" s="8"/>
      <c r="AK13516" s="9"/>
    </row>
    <row r="13517" spans="32:37" x14ac:dyDescent="0.3">
      <c r="AF13517" s="8"/>
      <c r="AG13517" s="8"/>
      <c r="AH13517" s="9"/>
      <c r="AI13517" s="8"/>
      <c r="AJ13517" s="8"/>
      <c r="AK13517" s="9"/>
    </row>
    <row r="13518" spans="32:37" x14ac:dyDescent="0.3">
      <c r="AF13518" s="8"/>
      <c r="AG13518" s="8"/>
      <c r="AH13518" s="9"/>
      <c r="AI13518" s="8"/>
      <c r="AJ13518" s="8"/>
      <c r="AK13518" s="9"/>
    </row>
    <row r="13519" spans="32:37" x14ac:dyDescent="0.3">
      <c r="AF13519" s="8"/>
      <c r="AG13519" s="8"/>
      <c r="AH13519" s="9"/>
      <c r="AI13519" s="8"/>
      <c r="AJ13519" s="8"/>
      <c r="AK13519" s="9"/>
    </row>
    <row r="13520" spans="32:37" x14ac:dyDescent="0.3">
      <c r="AF13520" s="8"/>
      <c r="AG13520" s="8"/>
      <c r="AH13520" s="9"/>
      <c r="AI13520" s="8"/>
      <c r="AJ13520" s="8"/>
      <c r="AK13520" s="9"/>
    </row>
    <row r="13521" spans="32:37" x14ac:dyDescent="0.3">
      <c r="AF13521" s="8"/>
      <c r="AG13521" s="8"/>
      <c r="AH13521" s="9"/>
      <c r="AI13521" s="8"/>
      <c r="AJ13521" s="8"/>
      <c r="AK13521" s="9"/>
    </row>
    <row r="13522" spans="32:37" x14ac:dyDescent="0.3">
      <c r="AF13522" s="8"/>
      <c r="AG13522" s="8"/>
      <c r="AH13522" s="9"/>
      <c r="AI13522" s="8"/>
      <c r="AJ13522" s="8"/>
      <c r="AK13522" s="9"/>
    </row>
    <row r="13523" spans="32:37" x14ac:dyDescent="0.3">
      <c r="AF13523" s="8"/>
      <c r="AG13523" s="8"/>
      <c r="AH13523" s="9"/>
      <c r="AI13523" s="8"/>
      <c r="AJ13523" s="8"/>
      <c r="AK13523" s="9"/>
    </row>
    <row r="13524" spans="32:37" x14ac:dyDescent="0.3">
      <c r="AF13524" s="8"/>
      <c r="AG13524" s="8"/>
      <c r="AH13524" s="9"/>
      <c r="AI13524" s="8"/>
      <c r="AJ13524" s="8"/>
      <c r="AK13524" s="9"/>
    </row>
    <row r="13525" spans="32:37" x14ac:dyDescent="0.3">
      <c r="AF13525" s="8"/>
      <c r="AG13525" s="8"/>
      <c r="AH13525" s="9"/>
      <c r="AI13525" s="8"/>
      <c r="AJ13525" s="8"/>
      <c r="AK13525" s="9"/>
    </row>
    <row r="13526" spans="32:37" x14ac:dyDescent="0.3">
      <c r="AF13526" s="8"/>
      <c r="AG13526" s="8"/>
      <c r="AH13526" s="9"/>
      <c r="AI13526" s="8"/>
      <c r="AJ13526" s="8"/>
      <c r="AK13526" s="9"/>
    </row>
    <row r="13527" spans="32:37" x14ac:dyDescent="0.3">
      <c r="AF13527" s="8"/>
      <c r="AG13527" s="8"/>
      <c r="AH13527" s="9"/>
      <c r="AI13527" s="8"/>
      <c r="AJ13527" s="8"/>
      <c r="AK13527" s="9"/>
    </row>
    <row r="13528" spans="32:37" x14ac:dyDescent="0.3">
      <c r="AF13528" s="8"/>
      <c r="AG13528" s="8"/>
      <c r="AH13528" s="9"/>
      <c r="AI13528" s="8"/>
      <c r="AJ13528" s="8"/>
      <c r="AK13528" s="9"/>
    </row>
    <row r="13529" spans="32:37" x14ac:dyDescent="0.3">
      <c r="AF13529" s="8"/>
      <c r="AG13529" s="8"/>
      <c r="AH13529" s="9"/>
      <c r="AI13529" s="8"/>
      <c r="AJ13529" s="8"/>
      <c r="AK13529" s="9"/>
    </row>
    <row r="13530" spans="32:37" x14ac:dyDescent="0.3">
      <c r="AF13530" s="8"/>
      <c r="AG13530" s="8"/>
      <c r="AH13530" s="9"/>
      <c r="AI13530" s="8"/>
      <c r="AJ13530" s="8"/>
      <c r="AK13530" s="9"/>
    </row>
    <row r="13531" spans="32:37" x14ac:dyDescent="0.3">
      <c r="AF13531" s="8"/>
      <c r="AG13531" s="8"/>
      <c r="AH13531" s="9"/>
      <c r="AI13531" s="8"/>
      <c r="AJ13531" s="8"/>
      <c r="AK13531" s="9"/>
    </row>
    <row r="13532" spans="32:37" x14ac:dyDescent="0.3">
      <c r="AF13532" s="8"/>
      <c r="AG13532" s="8"/>
      <c r="AH13532" s="9"/>
      <c r="AI13532" s="8"/>
      <c r="AJ13532" s="8"/>
      <c r="AK13532" s="9"/>
    </row>
    <row r="13533" spans="32:37" x14ac:dyDescent="0.3">
      <c r="AF13533" s="8"/>
      <c r="AG13533" s="8"/>
      <c r="AH13533" s="9"/>
      <c r="AI13533" s="8"/>
      <c r="AJ13533" s="8"/>
      <c r="AK13533" s="9"/>
    </row>
    <row r="13534" spans="32:37" x14ac:dyDescent="0.3">
      <c r="AF13534" s="8"/>
      <c r="AG13534" s="8"/>
      <c r="AH13534" s="9"/>
      <c r="AI13534" s="8"/>
      <c r="AJ13534" s="8"/>
      <c r="AK13534" s="9"/>
    </row>
    <row r="13535" spans="32:37" x14ac:dyDescent="0.3">
      <c r="AF13535" s="8"/>
      <c r="AG13535" s="8"/>
      <c r="AH13535" s="9"/>
      <c r="AI13535" s="8"/>
      <c r="AJ13535" s="8"/>
      <c r="AK13535" s="9"/>
    </row>
    <row r="13536" spans="32:37" x14ac:dyDescent="0.3">
      <c r="AF13536" s="8"/>
      <c r="AG13536" s="8"/>
      <c r="AH13536" s="9"/>
      <c r="AI13536" s="8"/>
      <c r="AJ13536" s="8"/>
      <c r="AK13536" s="9"/>
    </row>
    <row r="13537" spans="32:37" x14ac:dyDescent="0.3">
      <c r="AF13537" s="8"/>
      <c r="AG13537" s="8"/>
      <c r="AH13537" s="9"/>
      <c r="AI13537" s="8"/>
      <c r="AJ13537" s="8"/>
      <c r="AK13537" s="9"/>
    </row>
    <row r="13538" spans="32:37" x14ac:dyDescent="0.3">
      <c r="AF13538" s="8"/>
      <c r="AG13538" s="8"/>
      <c r="AH13538" s="9"/>
      <c r="AI13538" s="8"/>
      <c r="AJ13538" s="8"/>
      <c r="AK13538" s="9"/>
    </row>
    <row r="13539" spans="32:37" x14ac:dyDescent="0.3">
      <c r="AF13539" s="8"/>
      <c r="AG13539" s="8"/>
      <c r="AH13539" s="9"/>
      <c r="AI13539" s="8"/>
      <c r="AJ13539" s="8"/>
      <c r="AK13539" s="9"/>
    </row>
    <row r="13540" spans="32:37" x14ac:dyDescent="0.3">
      <c r="AF13540" s="8"/>
      <c r="AG13540" s="8"/>
      <c r="AH13540" s="9"/>
      <c r="AI13540" s="8"/>
      <c r="AJ13540" s="8"/>
      <c r="AK13540" s="9"/>
    </row>
    <row r="13541" spans="32:37" x14ac:dyDescent="0.3">
      <c r="AF13541" s="8"/>
      <c r="AG13541" s="8"/>
      <c r="AH13541" s="9"/>
      <c r="AI13541" s="8"/>
      <c r="AJ13541" s="8"/>
      <c r="AK13541" s="9"/>
    </row>
    <row r="13542" spans="32:37" x14ac:dyDescent="0.3">
      <c r="AF13542" s="8"/>
      <c r="AG13542" s="8"/>
      <c r="AH13542" s="9"/>
      <c r="AI13542" s="8"/>
      <c r="AJ13542" s="8"/>
      <c r="AK13542" s="9"/>
    </row>
    <row r="13543" spans="32:37" x14ac:dyDescent="0.3">
      <c r="AF13543" s="8"/>
      <c r="AG13543" s="8"/>
      <c r="AH13543" s="9"/>
      <c r="AI13543" s="8"/>
      <c r="AJ13543" s="8"/>
      <c r="AK13543" s="9"/>
    </row>
    <row r="13544" spans="32:37" x14ac:dyDescent="0.3">
      <c r="AF13544" s="8"/>
      <c r="AG13544" s="8"/>
      <c r="AH13544" s="9"/>
      <c r="AI13544" s="8"/>
      <c r="AJ13544" s="8"/>
      <c r="AK13544" s="9"/>
    </row>
    <row r="13545" spans="32:37" x14ac:dyDescent="0.3">
      <c r="AF13545" s="8"/>
      <c r="AG13545" s="8"/>
      <c r="AH13545" s="9"/>
      <c r="AI13545" s="8"/>
      <c r="AJ13545" s="8"/>
      <c r="AK13545" s="9"/>
    </row>
    <row r="13546" spans="32:37" x14ac:dyDescent="0.3">
      <c r="AF13546" s="8"/>
      <c r="AG13546" s="8"/>
      <c r="AH13546" s="9"/>
      <c r="AI13546" s="8"/>
      <c r="AJ13546" s="8"/>
      <c r="AK13546" s="9"/>
    </row>
    <row r="13547" spans="32:37" x14ac:dyDescent="0.3">
      <c r="AF13547" s="8"/>
      <c r="AG13547" s="8"/>
      <c r="AH13547" s="9"/>
      <c r="AI13547" s="8"/>
      <c r="AJ13547" s="8"/>
      <c r="AK13547" s="9"/>
    </row>
    <row r="13548" spans="32:37" x14ac:dyDescent="0.3">
      <c r="AF13548" s="8"/>
      <c r="AG13548" s="8"/>
      <c r="AH13548" s="9"/>
      <c r="AI13548" s="8"/>
      <c r="AJ13548" s="8"/>
      <c r="AK13548" s="9"/>
    </row>
    <row r="13549" spans="32:37" x14ac:dyDescent="0.3">
      <c r="AF13549" s="8"/>
      <c r="AG13549" s="8"/>
      <c r="AH13549" s="9"/>
      <c r="AI13549" s="8"/>
      <c r="AJ13549" s="8"/>
      <c r="AK13549" s="9"/>
    </row>
    <row r="13550" spans="32:37" x14ac:dyDescent="0.3">
      <c r="AF13550" s="8"/>
      <c r="AG13550" s="8"/>
      <c r="AH13550" s="9"/>
      <c r="AI13550" s="8"/>
      <c r="AJ13550" s="8"/>
      <c r="AK13550" s="9"/>
    </row>
    <row r="13551" spans="32:37" x14ac:dyDescent="0.3">
      <c r="AF13551" s="8"/>
      <c r="AG13551" s="8"/>
      <c r="AH13551" s="9"/>
      <c r="AI13551" s="8"/>
      <c r="AJ13551" s="8"/>
      <c r="AK13551" s="9"/>
    </row>
    <row r="13552" spans="32:37" x14ac:dyDescent="0.3">
      <c r="AF13552" s="8"/>
      <c r="AG13552" s="8"/>
      <c r="AH13552" s="9"/>
      <c r="AI13552" s="8"/>
      <c r="AJ13552" s="8"/>
      <c r="AK13552" s="9"/>
    </row>
    <row r="13553" spans="32:37" x14ac:dyDescent="0.3">
      <c r="AF13553" s="8"/>
      <c r="AG13553" s="8"/>
      <c r="AH13553" s="9"/>
      <c r="AI13553" s="8"/>
      <c r="AJ13553" s="8"/>
      <c r="AK13553" s="9"/>
    </row>
    <row r="13554" spans="32:37" x14ac:dyDescent="0.3">
      <c r="AF13554" s="8"/>
      <c r="AG13554" s="8"/>
      <c r="AH13554" s="9"/>
      <c r="AI13554" s="8"/>
      <c r="AJ13554" s="8"/>
      <c r="AK13554" s="9"/>
    </row>
    <row r="13555" spans="32:37" x14ac:dyDescent="0.3">
      <c r="AF13555" s="8"/>
      <c r="AG13555" s="8"/>
      <c r="AH13555" s="9"/>
      <c r="AI13555" s="8"/>
      <c r="AJ13555" s="8"/>
      <c r="AK13555" s="9"/>
    </row>
    <row r="13556" spans="32:37" x14ac:dyDescent="0.3">
      <c r="AF13556" s="8"/>
      <c r="AG13556" s="8"/>
      <c r="AH13556" s="9"/>
      <c r="AI13556" s="8"/>
      <c r="AJ13556" s="8"/>
      <c r="AK13556" s="9"/>
    </row>
    <row r="13557" spans="32:37" x14ac:dyDescent="0.3">
      <c r="AF13557" s="8"/>
      <c r="AG13557" s="8"/>
      <c r="AH13557" s="9"/>
      <c r="AI13557" s="8"/>
      <c r="AJ13557" s="8"/>
      <c r="AK13557" s="9"/>
    </row>
    <row r="13558" spans="32:37" x14ac:dyDescent="0.3">
      <c r="AF13558" s="8"/>
      <c r="AG13558" s="8"/>
      <c r="AH13558" s="9"/>
      <c r="AI13558" s="8"/>
      <c r="AJ13558" s="8"/>
      <c r="AK13558" s="9"/>
    </row>
    <row r="13559" spans="32:37" x14ac:dyDescent="0.3">
      <c r="AF13559" s="8"/>
      <c r="AG13559" s="8"/>
      <c r="AH13559" s="9"/>
      <c r="AI13559" s="8"/>
      <c r="AJ13559" s="8"/>
      <c r="AK13559" s="9"/>
    </row>
    <row r="13560" spans="32:37" x14ac:dyDescent="0.3">
      <c r="AF13560" s="8"/>
      <c r="AG13560" s="8"/>
      <c r="AH13560" s="9"/>
      <c r="AI13560" s="8"/>
      <c r="AJ13560" s="8"/>
      <c r="AK13560" s="9"/>
    </row>
    <row r="13561" spans="32:37" x14ac:dyDescent="0.3">
      <c r="AF13561" s="8"/>
      <c r="AG13561" s="8"/>
      <c r="AH13561" s="9"/>
      <c r="AI13561" s="8"/>
      <c r="AJ13561" s="8"/>
      <c r="AK13561" s="9"/>
    </row>
    <row r="13562" spans="32:37" x14ac:dyDescent="0.3">
      <c r="AF13562" s="8"/>
      <c r="AG13562" s="8"/>
      <c r="AH13562" s="9"/>
      <c r="AI13562" s="8"/>
      <c r="AJ13562" s="8"/>
      <c r="AK13562" s="9"/>
    </row>
    <row r="13563" spans="32:37" x14ac:dyDescent="0.3">
      <c r="AF13563" s="8"/>
      <c r="AG13563" s="8"/>
      <c r="AH13563" s="9"/>
      <c r="AI13563" s="8"/>
      <c r="AJ13563" s="8"/>
      <c r="AK13563" s="9"/>
    </row>
    <row r="13564" spans="32:37" x14ac:dyDescent="0.3">
      <c r="AF13564" s="8"/>
      <c r="AG13564" s="8"/>
      <c r="AH13564" s="9"/>
      <c r="AI13564" s="8"/>
      <c r="AJ13564" s="8"/>
      <c r="AK13564" s="9"/>
    </row>
    <row r="13565" spans="32:37" x14ac:dyDescent="0.3">
      <c r="AF13565" s="8"/>
      <c r="AG13565" s="8"/>
      <c r="AH13565" s="9"/>
      <c r="AI13565" s="8"/>
      <c r="AJ13565" s="8"/>
      <c r="AK13565" s="9"/>
    </row>
    <row r="13566" spans="32:37" x14ac:dyDescent="0.3">
      <c r="AF13566" s="8"/>
      <c r="AG13566" s="8"/>
      <c r="AH13566" s="9"/>
      <c r="AI13566" s="8"/>
      <c r="AJ13566" s="8"/>
      <c r="AK13566" s="9"/>
    </row>
    <row r="13567" spans="32:37" x14ac:dyDescent="0.3">
      <c r="AF13567" s="8"/>
      <c r="AG13567" s="8"/>
      <c r="AH13567" s="9"/>
      <c r="AI13567" s="8"/>
      <c r="AJ13567" s="8"/>
      <c r="AK13567" s="9"/>
    </row>
    <row r="13568" spans="32:37" x14ac:dyDescent="0.3">
      <c r="AF13568" s="8"/>
      <c r="AG13568" s="8"/>
      <c r="AH13568" s="9"/>
      <c r="AI13568" s="8"/>
      <c r="AJ13568" s="8"/>
      <c r="AK13568" s="9"/>
    </row>
    <row r="13569" spans="32:37" x14ac:dyDescent="0.3">
      <c r="AF13569" s="8"/>
      <c r="AG13569" s="8"/>
      <c r="AH13569" s="9"/>
      <c r="AI13569" s="8"/>
      <c r="AJ13569" s="8"/>
      <c r="AK13569" s="9"/>
    </row>
    <row r="13570" spans="32:37" x14ac:dyDescent="0.3">
      <c r="AF13570" s="8"/>
      <c r="AG13570" s="8"/>
      <c r="AH13570" s="9"/>
      <c r="AI13570" s="8"/>
      <c r="AJ13570" s="8"/>
      <c r="AK13570" s="9"/>
    </row>
    <row r="13571" spans="32:37" x14ac:dyDescent="0.3">
      <c r="AF13571" s="8"/>
      <c r="AG13571" s="8"/>
      <c r="AH13571" s="9"/>
      <c r="AI13571" s="8"/>
      <c r="AJ13571" s="8"/>
      <c r="AK13571" s="9"/>
    </row>
    <row r="13572" spans="32:37" x14ac:dyDescent="0.3">
      <c r="AF13572" s="8"/>
      <c r="AG13572" s="8"/>
      <c r="AH13572" s="9"/>
      <c r="AI13572" s="8"/>
      <c r="AJ13572" s="8"/>
      <c r="AK13572" s="9"/>
    </row>
    <row r="13573" spans="32:37" x14ac:dyDescent="0.3">
      <c r="AF13573" s="8"/>
      <c r="AG13573" s="8"/>
      <c r="AH13573" s="9"/>
      <c r="AI13573" s="8"/>
      <c r="AJ13573" s="8"/>
      <c r="AK13573" s="9"/>
    </row>
    <row r="13574" spans="32:37" x14ac:dyDescent="0.3">
      <c r="AF13574" s="8"/>
      <c r="AG13574" s="8"/>
      <c r="AH13574" s="9"/>
      <c r="AI13574" s="8"/>
      <c r="AJ13574" s="8"/>
      <c r="AK13574" s="9"/>
    </row>
    <row r="13575" spans="32:37" x14ac:dyDescent="0.3">
      <c r="AF13575" s="8"/>
      <c r="AG13575" s="8"/>
      <c r="AH13575" s="9"/>
      <c r="AI13575" s="8"/>
      <c r="AJ13575" s="8"/>
      <c r="AK13575" s="9"/>
    </row>
    <row r="13576" spans="32:37" x14ac:dyDescent="0.3">
      <c r="AF13576" s="8"/>
      <c r="AG13576" s="8"/>
      <c r="AH13576" s="9"/>
      <c r="AI13576" s="8"/>
      <c r="AJ13576" s="8"/>
      <c r="AK13576" s="9"/>
    </row>
    <row r="13577" spans="32:37" x14ac:dyDescent="0.3">
      <c r="AF13577" s="8"/>
      <c r="AG13577" s="8"/>
      <c r="AH13577" s="9"/>
      <c r="AI13577" s="8"/>
      <c r="AJ13577" s="8"/>
      <c r="AK13577" s="9"/>
    </row>
    <row r="13578" spans="32:37" x14ac:dyDescent="0.3">
      <c r="AF13578" s="8"/>
      <c r="AG13578" s="8"/>
      <c r="AH13578" s="9"/>
      <c r="AI13578" s="8"/>
      <c r="AJ13578" s="8"/>
      <c r="AK13578" s="9"/>
    </row>
    <row r="13579" spans="32:37" x14ac:dyDescent="0.3">
      <c r="AF13579" s="8"/>
      <c r="AG13579" s="8"/>
      <c r="AH13579" s="9"/>
      <c r="AI13579" s="8"/>
      <c r="AJ13579" s="8"/>
      <c r="AK13579" s="9"/>
    </row>
    <row r="13580" spans="32:37" x14ac:dyDescent="0.3">
      <c r="AF13580" s="8"/>
      <c r="AG13580" s="8"/>
      <c r="AH13580" s="9"/>
      <c r="AI13580" s="8"/>
      <c r="AJ13580" s="8"/>
      <c r="AK13580" s="9"/>
    </row>
    <row r="13581" spans="32:37" x14ac:dyDescent="0.3">
      <c r="AF13581" s="8"/>
      <c r="AG13581" s="8"/>
      <c r="AH13581" s="9"/>
      <c r="AI13581" s="8"/>
      <c r="AJ13581" s="8"/>
      <c r="AK13581" s="9"/>
    </row>
    <row r="13582" spans="32:37" x14ac:dyDescent="0.3">
      <c r="AF13582" s="8"/>
      <c r="AG13582" s="8"/>
      <c r="AH13582" s="9"/>
      <c r="AI13582" s="8"/>
      <c r="AJ13582" s="8"/>
      <c r="AK13582" s="9"/>
    </row>
    <row r="13583" spans="32:37" x14ac:dyDescent="0.3">
      <c r="AF13583" s="8"/>
      <c r="AG13583" s="8"/>
      <c r="AH13583" s="9"/>
      <c r="AI13583" s="8"/>
      <c r="AJ13583" s="8"/>
      <c r="AK13583" s="9"/>
    </row>
    <row r="13584" spans="32:37" x14ac:dyDescent="0.3">
      <c r="AF13584" s="8"/>
      <c r="AG13584" s="8"/>
      <c r="AH13584" s="9"/>
      <c r="AI13584" s="8"/>
      <c r="AJ13584" s="8"/>
      <c r="AK13584" s="9"/>
    </row>
    <row r="13585" spans="32:37" x14ac:dyDescent="0.3">
      <c r="AF13585" s="8"/>
      <c r="AG13585" s="8"/>
      <c r="AH13585" s="9"/>
      <c r="AI13585" s="8"/>
      <c r="AJ13585" s="8"/>
      <c r="AK13585" s="9"/>
    </row>
    <row r="13586" spans="32:37" x14ac:dyDescent="0.3">
      <c r="AF13586" s="8"/>
      <c r="AG13586" s="8"/>
      <c r="AH13586" s="9"/>
      <c r="AI13586" s="8"/>
      <c r="AJ13586" s="8"/>
      <c r="AK13586" s="9"/>
    </row>
    <row r="13587" spans="32:37" x14ac:dyDescent="0.3">
      <c r="AF13587" s="8"/>
      <c r="AG13587" s="8"/>
      <c r="AH13587" s="9"/>
      <c r="AI13587" s="8"/>
      <c r="AJ13587" s="8"/>
      <c r="AK13587" s="9"/>
    </row>
    <row r="13588" spans="32:37" x14ac:dyDescent="0.3">
      <c r="AF13588" s="8"/>
      <c r="AG13588" s="8"/>
      <c r="AH13588" s="9"/>
      <c r="AI13588" s="8"/>
      <c r="AJ13588" s="8"/>
      <c r="AK13588" s="9"/>
    </row>
    <row r="13589" spans="32:37" x14ac:dyDescent="0.3">
      <c r="AF13589" s="8"/>
      <c r="AG13589" s="8"/>
      <c r="AH13589" s="9"/>
      <c r="AI13589" s="8"/>
      <c r="AJ13589" s="8"/>
      <c r="AK13589" s="9"/>
    </row>
    <row r="13590" spans="32:37" x14ac:dyDescent="0.3">
      <c r="AF13590" s="8"/>
      <c r="AG13590" s="8"/>
      <c r="AH13590" s="9"/>
      <c r="AI13590" s="8"/>
      <c r="AJ13590" s="8"/>
      <c r="AK13590" s="9"/>
    </row>
    <row r="13591" spans="32:37" x14ac:dyDescent="0.3">
      <c r="AF13591" s="8"/>
      <c r="AG13591" s="8"/>
      <c r="AH13591" s="9"/>
      <c r="AI13591" s="8"/>
      <c r="AJ13591" s="8"/>
      <c r="AK13591" s="9"/>
    </row>
    <row r="13592" spans="32:37" x14ac:dyDescent="0.3">
      <c r="AF13592" s="8"/>
      <c r="AG13592" s="8"/>
      <c r="AH13592" s="9"/>
      <c r="AI13592" s="8"/>
      <c r="AJ13592" s="8"/>
      <c r="AK13592" s="9"/>
    </row>
    <row r="13593" spans="32:37" x14ac:dyDescent="0.3">
      <c r="AF13593" s="8"/>
      <c r="AG13593" s="8"/>
      <c r="AH13593" s="9"/>
      <c r="AI13593" s="8"/>
      <c r="AJ13593" s="8"/>
      <c r="AK13593" s="9"/>
    </row>
    <row r="13594" spans="32:37" x14ac:dyDescent="0.3">
      <c r="AF13594" s="8"/>
      <c r="AG13594" s="8"/>
      <c r="AH13594" s="9"/>
      <c r="AI13594" s="8"/>
      <c r="AJ13594" s="8"/>
      <c r="AK13594" s="9"/>
    </row>
    <row r="13595" spans="32:37" x14ac:dyDescent="0.3">
      <c r="AF13595" s="8"/>
      <c r="AG13595" s="8"/>
      <c r="AH13595" s="9"/>
      <c r="AI13595" s="8"/>
      <c r="AJ13595" s="8"/>
      <c r="AK13595" s="9"/>
    </row>
    <row r="13596" spans="32:37" x14ac:dyDescent="0.3">
      <c r="AF13596" s="8"/>
      <c r="AG13596" s="8"/>
      <c r="AH13596" s="9"/>
      <c r="AI13596" s="8"/>
      <c r="AJ13596" s="8"/>
      <c r="AK13596" s="9"/>
    </row>
    <row r="13597" spans="32:37" x14ac:dyDescent="0.3">
      <c r="AF13597" s="8"/>
      <c r="AG13597" s="8"/>
      <c r="AH13597" s="9"/>
      <c r="AI13597" s="8"/>
      <c r="AJ13597" s="8"/>
      <c r="AK13597" s="9"/>
    </row>
    <row r="13598" spans="32:37" x14ac:dyDescent="0.3">
      <c r="AF13598" s="8"/>
      <c r="AG13598" s="8"/>
      <c r="AH13598" s="9"/>
      <c r="AI13598" s="8"/>
      <c r="AJ13598" s="8"/>
      <c r="AK13598" s="9"/>
    </row>
    <row r="13599" spans="32:37" x14ac:dyDescent="0.3">
      <c r="AF13599" s="8"/>
      <c r="AG13599" s="8"/>
      <c r="AH13599" s="9"/>
      <c r="AI13599" s="8"/>
      <c r="AJ13599" s="8"/>
      <c r="AK13599" s="9"/>
    </row>
    <row r="13600" spans="32:37" x14ac:dyDescent="0.3">
      <c r="AF13600" s="8"/>
      <c r="AG13600" s="8"/>
      <c r="AH13600" s="9"/>
      <c r="AI13600" s="8"/>
      <c r="AJ13600" s="8"/>
      <c r="AK13600" s="9"/>
    </row>
    <row r="13601" spans="32:37" x14ac:dyDescent="0.3">
      <c r="AF13601" s="8"/>
      <c r="AG13601" s="8"/>
      <c r="AH13601" s="9"/>
      <c r="AI13601" s="8"/>
      <c r="AJ13601" s="8"/>
      <c r="AK13601" s="9"/>
    </row>
    <row r="13602" spans="32:37" x14ac:dyDescent="0.3">
      <c r="AF13602" s="8"/>
      <c r="AG13602" s="8"/>
      <c r="AH13602" s="9"/>
      <c r="AI13602" s="8"/>
      <c r="AJ13602" s="8"/>
      <c r="AK13602" s="9"/>
    </row>
    <row r="13603" spans="32:37" x14ac:dyDescent="0.3">
      <c r="AF13603" s="8"/>
      <c r="AG13603" s="8"/>
      <c r="AH13603" s="9"/>
      <c r="AI13603" s="8"/>
      <c r="AJ13603" s="8"/>
      <c r="AK13603" s="9"/>
    </row>
    <row r="13604" spans="32:37" x14ac:dyDescent="0.3">
      <c r="AF13604" s="8"/>
      <c r="AG13604" s="8"/>
      <c r="AH13604" s="9"/>
      <c r="AI13604" s="8"/>
      <c r="AJ13604" s="8"/>
      <c r="AK13604" s="9"/>
    </row>
    <row r="13605" spans="32:37" x14ac:dyDescent="0.3">
      <c r="AF13605" s="8"/>
      <c r="AG13605" s="8"/>
      <c r="AH13605" s="9"/>
      <c r="AI13605" s="8"/>
      <c r="AJ13605" s="8"/>
      <c r="AK13605" s="9"/>
    </row>
    <row r="13606" spans="32:37" x14ac:dyDescent="0.3">
      <c r="AF13606" s="8"/>
      <c r="AG13606" s="8"/>
      <c r="AH13606" s="9"/>
      <c r="AI13606" s="8"/>
      <c r="AJ13606" s="8"/>
      <c r="AK13606" s="9"/>
    </row>
    <row r="13607" spans="32:37" x14ac:dyDescent="0.3">
      <c r="AF13607" s="8"/>
      <c r="AG13607" s="8"/>
      <c r="AH13607" s="9"/>
      <c r="AI13607" s="8"/>
      <c r="AJ13607" s="8"/>
      <c r="AK13607" s="9"/>
    </row>
    <row r="13608" spans="32:37" x14ac:dyDescent="0.3">
      <c r="AF13608" s="8"/>
      <c r="AG13608" s="8"/>
      <c r="AH13608" s="9"/>
      <c r="AI13608" s="8"/>
      <c r="AJ13608" s="8"/>
      <c r="AK13608" s="9"/>
    </row>
    <row r="13609" spans="32:37" x14ac:dyDescent="0.3">
      <c r="AF13609" s="8"/>
      <c r="AG13609" s="8"/>
      <c r="AH13609" s="9"/>
      <c r="AI13609" s="8"/>
      <c r="AJ13609" s="8"/>
      <c r="AK13609" s="9"/>
    </row>
    <row r="13610" spans="32:37" x14ac:dyDescent="0.3">
      <c r="AF13610" s="8"/>
      <c r="AG13610" s="8"/>
      <c r="AH13610" s="9"/>
      <c r="AI13610" s="8"/>
      <c r="AJ13610" s="8"/>
      <c r="AK13610" s="9"/>
    </row>
    <row r="13611" spans="32:37" x14ac:dyDescent="0.3">
      <c r="AF13611" s="8"/>
      <c r="AG13611" s="8"/>
      <c r="AH13611" s="9"/>
      <c r="AI13611" s="8"/>
      <c r="AJ13611" s="8"/>
      <c r="AK13611" s="9"/>
    </row>
    <row r="13612" spans="32:37" x14ac:dyDescent="0.3">
      <c r="AF13612" s="8"/>
      <c r="AG13612" s="8"/>
      <c r="AH13612" s="9"/>
      <c r="AI13612" s="8"/>
      <c r="AJ13612" s="8"/>
      <c r="AK13612" s="9"/>
    </row>
    <row r="13613" spans="32:37" x14ac:dyDescent="0.3">
      <c r="AF13613" s="8"/>
      <c r="AG13613" s="8"/>
      <c r="AH13613" s="9"/>
      <c r="AI13613" s="8"/>
      <c r="AJ13613" s="8"/>
      <c r="AK13613" s="9"/>
    </row>
    <row r="13614" spans="32:37" x14ac:dyDescent="0.3">
      <c r="AF13614" s="8"/>
      <c r="AG13614" s="8"/>
      <c r="AH13614" s="9"/>
      <c r="AI13614" s="8"/>
      <c r="AJ13614" s="8"/>
      <c r="AK13614" s="9"/>
    </row>
    <row r="13615" spans="32:37" x14ac:dyDescent="0.3">
      <c r="AF13615" s="8"/>
      <c r="AG13615" s="8"/>
      <c r="AH13615" s="9"/>
      <c r="AI13615" s="8"/>
      <c r="AJ13615" s="8"/>
      <c r="AK13615" s="9"/>
    </row>
    <row r="13616" spans="32:37" x14ac:dyDescent="0.3">
      <c r="AF13616" s="8"/>
      <c r="AG13616" s="8"/>
      <c r="AH13616" s="9"/>
      <c r="AI13616" s="8"/>
      <c r="AJ13616" s="8"/>
      <c r="AK13616" s="9"/>
    </row>
    <row r="13617" spans="32:37" x14ac:dyDescent="0.3">
      <c r="AF13617" s="8"/>
      <c r="AG13617" s="8"/>
      <c r="AH13617" s="9"/>
      <c r="AI13617" s="8"/>
      <c r="AJ13617" s="8"/>
      <c r="AK13617" s="9"/>
    </row>
    <row r="13618" spans="32:37" x14ac:dyDescent="0.3">
      <c r="AF13618" s="8"/>
      <c r="AG13618" s="8"/>
      <c r="AH13618" s="9"/>
      <c r="AI13618" s="8"/>
      <c r="AJ13618" s="8"/>
      <c r="AK13618" s="9"/>
    </row>
    <row r="13619" spans="32:37" x14ac:dyDescent="0.3">
      <c r="AF13619" s="8"/>
      <c r="AG13619" s="8"/>
      <c r="AH13619" s="9"/>
      <c r="AI13619" s="8"/>
      <c r="AJ13619" s="8"/>
      <c r="AK13619" s="9"/>
    </row>
    <row r="13620" spans="32:37" x14ac:dyDescent="0.3">
      <c r="AF13620" s="8"/>
      <c r="AG13620" s="8"/>
      <c r="AH13620" s="9"/>
      <c r="AI13620" s="8"/>
      <c r="AJ13620" s="8"/>
      <c r="AK13620" s="9"/>
    </row>
    <row r="13621" spans="32:37" x14ac:dyDescent="0.3">
      <c r="AF13621" s="8"/>
      <c r="AG13621" s="8"/>
      <c r="AH13621" s="9"/>
      <c r="AI13621" s="8"/>
      <c r="AJ13621" s="8"/>
      <c r="AK13621" s="9"/>
    </row>
    <row r="13622" spans="32:37" x14ac:dyDescent="0.3">
      <c r="AF13622" s="8"/>
      <c r="AG13622" s="8"/>
      <c r="AH13622" s="9"/>
      <c r="AI13622" s="8"/>
      <c r="AJ13622" s="8"/>
      <c r="AK13622" s="9"/>
    </row>
    <row r="13623" spans="32:37" x14ac:dyDescent="0.3">
      <c r="AF13623" s="8"/>
      <c r="AG13623" s="8"/>
      <c r="AH13623" s="9"/>
      <c r="AI13623" s="8"/>
      <c r="AJ13623" s="8"/>
      <c r="AK13623" s="9"/>
    </row>
    <row r="13624" spans="32:37" x14ac:dyDescent="0.3">
      <c r="AF13624" s="8"/>
      <c r="AG13624" s="8"/>
      <c r="AH13624" s="9"/>
      <c r="AI13624" s="8"/>
      <c r="AJ13624" s="8"/>
      <c r="AK13624" s="9"/>
    </row>
    <row r="13625" spans="32:37" x14ac:dyDescent="0.3">
      <c r="AF13625" s="8"/>
      <c r="AG13625" s="8"/>
      <c r="AH13625" s="9"/>
      <c r="AI13625" s="8"/>
      <c r="AJ13625" s="8"/>
      <c r="AK13625" s="9"/>
    </row>
    <row r="13626" spans="32:37" x14ac:dyDescent="0.3">
      <c r="AF13626" s="8"/>
      <c r="AG13626" s="8"/>
      <c r="AH13626" s="9"/>
      <c r="AI13626" s="8"/>
      <c r="AJ13626" s="8"/>
      <c r="AK13626" s="9"/>
    </row>
    <row r="13627" spans="32:37" x14ac:dyDescent="0.3">
      <c r="AF13627" s="8"/>
      <c r="AG13627" s="8"/>
      <c r="AH13627" s="9"/>
      <c r="AI13627" s="8"/>
      <c r="AJ13627" s="8"/>
      <c r="AK13627" s="9"/>
    </row>
    <row r="13628" spans="32:37" x14ac:dyDescent="0.3">
      <c r="AF13628" s="8"/>
      <c r="AG13628" s="8"/>
      <c r="AH13628" s="9"/>
      <c r="AI13628" s="8"/>
      <c r="AJ13628" s="8"/>
      <c r="AK13628" s="9"/>
    </row>
    <row r="13629" spans="32:37" x14ac:dyDescent="0.3">
      <c r="AF13629" s="8"/>
      <c r="AG13629" s="8"/>
      <c r="AH13629" s="9"/>
      <c r="AI13629" s="8"/>
      <c r="AJ13629" s="8"/>
      <c r="AK13629" s="9"/>
    </row>
    <row r="13630" spans="32:37" x14ac:dyDescent="0.3">
      <c r="AF13630" s="8"/>
      <c r="AG13630" s="8"/>
      <c r="AH13630" s="9"/>
      <c r="AI13630" s="8"/>
      <c r="AJ13630" s="8"/>
      <c r="AK13630" s="9"/>
    </row>
    <row r="13631" spans="32:37" x14ac:dyDescent="0.3">
      <c r="AF13631" s="8"/>
      <c r="AG13631" s="8"/>
      <c r="AH13631" s="9"/>
      <c r="AI13631" s="8"/>
      <c r="AJ13631" s="8"/>
      <c r="AK13631" s="9"/>
    </row>
    <row r="13632" spans="32:37" x14ac:dyDescent="0.3">
      <c r="AF13632" s="8"/>
      <c r="AG13632" s="8"/>
      <c r="AH13632" s="9"/>
      <c r="AI13632" s="8"/>
      <c r="AJ13632" s="8"/>
      <c r="AK13632" s="9"/>
    </row>
    <row r="13633" spans="32:37" x14ac:dyDescent="0.3">
      <c r="AF13633" s="8"/>
      <c r="AG13633" s="8"/>
      <c r="AH13633" s="9"/>
      <c r="AI13633" s="8"/>
      <c r="AJ13633" s="8"/>
      <c r="AK13633" s="9"/>
    </row>
    <row r="13634" spans="32:37" x14ac:dyDescent="0.3">
      <c r="AF13634" s="8"/>
      <c r="AG13634" s="8"/>
      <c r="AH13634" s="9"/>
      <c r="AI13634" s="8"/>
      <c r="AJ13634" s="8"/>
      <c r="AK13634" s="9"/>
    </row>
    <row r="13635" spans="32:37" x14ac:dyDescent="0.3">
      <c r="AF13635" s="8"/>
      <c r="AG13635" s="8"/>
      <c r="AH13635" s="9"/>
      <c r="AI13635" s="8"/>
      <c r="AJ13635" s="8"/>
      <c r="AK13635" s="9"/>
    </row>
    <row r="13636" spans="32:37" x14ac:dyDescent="0.3">
      <c r="AF13636" s="8"/>
      <c r="AG13636" s="8"/>
      <c r="AH13636" s="9"/>
      <c r="AI13636" s="8"/>
      <c r="AJ13636" s="8"/>
      <c r="AK13636" s="9"/>
    </row>
    <row r="13637" spans="32:37" x14ac:dyDescent="0.3">
      <c r="AF13637" s="8"/>
      <c r="AG13637" s="8"/>
      <c r="AH13637" s="9"/>
      <c r="AI13637" s="8"/>
      <c r="AJ13637" s="8"/>
      <c r="AK13637" s="9"/>
    </row>
    <row r="13638" spans="32:37" x14ac:dyDescent="0.3">
      <c r="AF13638" s="8"/>
      <c r="AG13638" s="8"/>
      <c r="AH13638" s="9"/>
      <c r="AI13638" s="8"/>
      <c r="AJ13638" s="8"/>
      <c r="AK13638" s="9"/>
    </row>
    <row r="13639" spans="32:37" x14ac:dyDescent="0.3">
      <c r="AF13639" s="8"/>
      <c r="AG13639" s="8"/>
      <c r="AH13639" s="9"/>
      <c r="AI13639" s="8"/>
      <c r="AJ13639" s="8"/>
      <c r="AK13639" s="9"/>
    </row>
    <row r="13640" spans="32:37" x14ac:dyDescent="0.3">
      <c r="AF13640" s="8"/>
      <c r="AG13640" s="8"/>
      <c r="AH13640" s="9"/>
      <c r="AI13640" s="8"/>
      <c r="AJ13640" s="8"/>
      <c r="AK13640" s="9"/>
    </row>
    <row r="13641" spans="32:37" x14ac:dyDescent="0.3">
      <c r="AF13641" s="8"/>
      <c r="AG13641" s="8"/>
      <c r="AH13641" s="9"/>
      <c r="AI13641" s="8"/>
      <c r="AJ13641" s="8"/>
      <c r="AK13641" s="9"/>
    </row>
    <row r="13642" spans="32:37" x14ac:dyDescent="0.3">
      <c r="AF13642" s="8"/>
      <c r="AG13642" s="8"/>
      <c r="AH13642" s="9"/>
      <c r="AI13642" s="8"/>
      <c r="AJ13642" s="8"/>
      <c r="AK13642" s="9"/>
    </row>
    <row r="13643" spans="32:37" x14ac:dyDescent="0.3">
      <c r="AF13643" s="8"/>
      <c r="AG13643" s="8"/>
      <c r="AH13643" s="9"/>
      <c r="AI13643" s="8"/>
      <c r="AJ13643" s="8"/>
      <c r="AK13643" s="9"/>
    </row>
    <row r="13644" spans="32:37" x14ac:dyDescent="0.3">
      <c r="AF13644" s="8"/>
      <c r="AG13644" s="8"/>
      <c r="AH13644" s="9"/>
      <c r="AI13644" s="8"/>
      <c r="AJ13644" s="8"/>
      <c r="AK13644" s="9"/>
    </row>
    <row r="13645" spans="32:37" x14ac:dyDescent="0.3">
      <c r="AF13645" s="8"/>
      <c r="AG13645" s="8"/>
      <c r="AH13645" s="9"/>
      <c r="AI13645" s="8"/>
      <c r="AJ13645" s="8"/>
      <c r="AK13645" s="9"/>
    </row>
    <row r="13646" spans="32:37" x14ac:dyDescent="0.3">
      <c r="AF13646" s="8"/>
      <c r="AG13646" s="8"/>
      <c r="AH13646" s="9"/>
      <c r="AI13646" s="8"/>
      <c r="AJ13646" s="8"/>
      <c r="AK13646" s="9"/>
    </row>
    <row r="13647" spans="32:37" x14ac:dyDescent="0.3">
      <c r="AF13647" s="8"/>
      <c r="AG13647" s="8"/>
      <c r="AH13647" s="9"/>
      <c r="AI13647" s="8"/>
      <c r="AJ13647" s="8"/>
      <c r="AK13647" s="9"/>
    </row>
    <row r="13648" spans="32:37" x14ac:dyDescent="0.3">
      <c r="AF13648" s="8"/>
      <c r="AG13648" s="8"/>
      <c r="AH13648" s="9"/>
      <c r="AI13648" s="8"/>
      <c r="AJ13648" s="8"/>
      <c r="AK13648" s="9"/>
    </row>
    <row r="13649" spans="32:37" x14ac:dyDescent="0.3">
      <c r="AF13649" s="8"/>
      <c r="AG13649" s="8"/>
      <c r="AH13649" s="9"/>
      <c r="AI13649" s="8"/>
      <c r="AJ13649" s="8"/>
      <c r="AK13649" s="9"/>
    </row>
    <row r="13650" spans="32:37" x14ac:dyDescent="0.3">
      <c r="AF13650" s="8"/>
      <c r="AG13650" s="8"/>
      <c r="AH13650" s="9"/>
      <c r="AI13650" s="8"/>
      <c r="AJ13650" s="8"/>
      <c r="AK13650" s="9"/>
    </row>
    <row r="13651" spans="32:37" x14ac:dyDescent="0.3">
      <c r="AF13651" s="8"/>
      <c r="AG13651" s="8"/>
      <c r="AH13651" s="9"/>
      <c r="AI13651" s="8"/>
      <c r="AJ13651" s="8"/>
      <c r="AK13651" s="9"/>
    </row>
    <row r="13652" spans="32:37" x14ac:dyDescent="0.3">
      <c r="AF13652" s="8"/>
      <c r="AG13652" s="8"/>
      <c r="AH13652" s="9"/>
      <c r="AI13652" s="8"/>
      <c r="AJ13652" s="8"/>
      <c r="AK13652" s="9"/>
    </row>
    <row r="13653" spans="32:37" x14ac:dyDescent="0.3">
      <c r="AF13653" s="8"/>
      <c r="AG13653" s="8"/>
      <c r="AH13653" s="9"/>
      <c r="AI13653" s="8"/>
      <c r="AJ13653" s="8"/>
      <c r="AK13653" s="9"/>
    </row>
    <row r="13654" spans="32:37" x14ac:dyDescent="0.3">
      <c r="AF13654" s="8"/>
      <c r="AG13654" s="8"/>
      <c r="AH13654" s="9"/>
      <c r="AI13654" s="8"/>
      <c r="AJ13654" s="8"/>
      <c r="AK13654" s="9"/>
    </row>
    <row r="13655" spans="32:37" x14ac:dyDescent="0.3">
      <c r="AF13655" s="8"/>
      <c r="AG13655" s="8"/>
      <c r="AH13655" s="9"/>
      <c r="AI13655" s="8"/>
      <c r="AJ13655" s="8"/>
      <c r="AK13655" s="9"/>
    </row>
    <row r="13656" spans="32:37" x14ac:dyDescent="0.3">
      <c r="AF13656" s="8"/>
      <c r="AG13656" s="8"/>
      <c r="AH13656" s="9"/>
      <c r="AI13656" s="8"/>
      <c r="AJ13656" s="8"/>
      <c r="AK13656" s="9"/>
    </row>
    <row r="13657" spans="32:37" x14ac:dyDescent="0.3">
      <c r="AF13657" s="8"/>
      <c r="AG13657" s="8"/>
      <c r="AH13657" s="9"/>
      <c r="AI13657" s="8"/>
      <c r="AJ13657" s="8"/>
      <c r="AK13657" s="9"/>
    </row>
    <row r="13658" spans="32:37" x14ac:dyDescent="0.3">
      <c r="AF13658" s="8"/>
      <c r="AG13658" s="8"/>
      <c r="AH13658" s="9"/>
      <c r="AI13658" s="8"/>
      <c r="AJ13658" s="8"/>
      <c r="AK13658" s="9"/>
    </row>
    <row r="13659" spans="32:37" x14ac:dyDescent="0.3">
      <c r="AF13659" s="8"/>
      <c r="AG13659" s="8"/>
      <c r="AH13659" s="9"/>
      <c r="AI13659" s="8"/>
      <c r="AJ13659" s="8"/>
      <c r="AK13659" s="9"/>
    </row>
    <row r="13660" spans="32:37" x14ac:dyDescent="0.3">
      <c r="AF13660" s="8"/>
      <c r="AG13660" s="8"/>
      <c r="AH13660" s="9"/>
      <c r="AI13660" s="8"/>
      <c r="AJ13660" s="8"/>
      <c r="AK13660" s="9"/>
    </row>
    <row r="13661" spans="32:37" x14ac:dyDescent="0.3">
      <c r="AF13661" s="8"/>
      <c r="AG13661" s="8"/>
      <c r="AH13661" s="9"/>
      <c r="AI13661" s="8"/>
      <c r="AJ13661" s="8"/>
      <c r="AK13661" s="9"/>
    </row>
    <row r="13662" spans="32:37" x14ac:dyDescent="0.3">
      <c r="AF13662" s="8"/>
      <c r="AG13662" s="8"/>
      <c r="AH13662" s="9"/>
      <c r="AI13662" s="8"/>
      <c r="AJ13662" s="8"/>
      <c r="AK13662" s="9"/>
    </row>
    <row r="13663" spans="32:37" x14ac:dyDescent="0.3">
      <c r="AF13663" s="8"/>
      <c r="AG13663" s="8"/>
      <c r="AH13663" s="9"/>
      <c r="AI13663" s="8"/>
      <c r="AJ13663" s="8"/>
      <c r="AK13663" s="9"/>
    </row>
    <row r="13664" spans="32:37" x14ac:dyDescent="0.3">
      <c r="AF13664" s="8"/>
      <c r="AG13664" s="8"/>
      <c r="AH13664" s="9"/>
      <c r="AI13664" s="8"/>
      <c r="AJ13664" s="8"/>
      <c r="AK13664" s="9"/>
    </row>
    <row r="13665" spans="32:37" x14ac:dyDescent="0.3">
      <c r="AF13665" s="8"/>
      <c r="AG13665" s="8"/>
      <c r="AH13665" s="9"/>
      <c r="AI13665" s="8"/>
      <c r="AJ13665" s="8"/>
      <c r="AK13665" s="9"/>
    </row>
    <row r="13666" spans="32:37" x14ac:dyDescent="0.3">
      <c r="AF13666" s="8"/>
      <c r="AG13666" s="8"/>
      <c r="AH13666" s="9"/>
      <c r="AI13666" s="8"/>
      <c r="AJ13666" s="8"/>
      <c r="AK13666" s="9"/>
    </row>
    <row r="13667" spans="32:37" x14ac:dyDescent="0.3">
      <c r="AF13667" s="8"/>
      <c r="AG13667" s="8"/>
      <c r="AH13667" s="9"/>
      <c r="AI13667" s="8"/>
      <c r="AJ13667" s="8"/>
      <c r="AK13667" s="9"/>
    </row>
    <row r="13668" spans="32:37" x14ac:dyDescent="0.3">
      <c r="AF13668" s="8"/>
      <c r="AG13668" s="8"/>
      <c r="AH13668" s="9"/>
      <c r="AI13668" s="8"/>
      <c r="AJ13668" s="8"/>
      <c r="AK13668" s="9"/>
    </row>
    <row r="13669" spans="32:37" x14ac:dyDescent="0.3">
      <c r="AF13669" s="8"/>
      <c r="AG13669" s="8"/>
      <c r="AH13669" s="9"/>
      <c r="AI13669" s="8"/>
      <c r="AJ13669" s="8"/>
      <c r="AK13669" s="9"/>
    </row>
    <row r="13670" spans="32:37" x14ac:dyDescent="0.3">
      <c r="AF13670" s="8"/>
      <c r="AG13670" s="8"/>
      <c r="AH13670" s="9"/>
      <c r="AI13670" s="8"/>
      <c r="AJ13670" s="8"/>
      <c r="AK13670" s="9"/>
    </row>
    <row r="13671" spans="32:37" x14ac:dyDescent="0.3">
      <c r="AF13671" s="8"/>
      <c r="AG13671" s="8"/>
      <c r="AH13671" s="9"/>
      <c r="AI13671" s="8"/>
      <c r="AJ13671" s="8"/>
      <c r="AK13671" s="9"/>
    </row>
    <row r="13672" spans="32:37" x14ac:dyDescent="0.3">
      <c r="AF13672" s="8"/>
      <c r="AG13672" s="8"/>
      <c r="AH13672" s="9"/>
      <c r="AI13672" s="8"/>
      <c r="AJ13672" s="8"/>
      <c r="AK13672" s="9"/>
    </row>
    <row r="13673" spans="32:37" x14ac:dyDescent="0.3">
      <c r="AF13673" s="8"/>
      <c r="AG13673" s="8"/>
      <c r="AH13673" s="9"/>
      <c r="AI13673" s="8"/>
      <c r="AJ13673" s="8"/>
      <c r="AK13673" s="9"/>
    </row>
    <row r="13674" spans="32:37" x14ac:dyDescent="0.3">
      <c r="AF13674" s="8"/>
      <c r="AG13674" s="8"/>
      <c r="AH13674" s="9"/>
      <c r="AI13674" s="8"/>
      <c r="AJ13674" s="8"/>
      <c r="AK13674" s="9"/>
    </row>
    <row r="13675" spans="32:37" x14ac:dyDescent="0.3">
      <c r="AF13675" s="8"/>
      <c r="AG13675" s="8"/>
      <c r="AH13675" s="9"/>
      <c r="AI13675" s="8"/>
      <c r="AJ13675" s="8"/>
      <c r="AK13675" s="9"/>
    </row>
    <row r="13676" spans="32:37" x14ac:dyDescent="0.3">
      <c r="AF13676" s="8"/>
      <c r="AG13676" s="8"/>
      <c r="AH13676" s="9"/>
      <c r="AI13676" s="8"/>
      <c r="AJ13676" s="8"/>
      <c r="AK13676" s="9"/>
    </row>
    <row r="13677" spans="32:37" x14ac:dyDescent="0.3">
      <c r="AF13677" s="8"/>
      <c r="AG13677" s="8"/>
      <c r="AH13677" s="9"/>
      <c r="AI13677" s="8"/>
      <c r="AJ13677" s="8"/>
      <c r="AK13677" s="9"/>
    </row>
    <row r="13678" spans="32:37" x14ac:dyDescent="0.3">
      <c r="AF13678" s="8"/>
      <c r="AG13678" s="8"/>
      <c r="AH13678" s="9"/>
      <c r="AI13678" s="8"/>
      <c r="AJ13678" s="8"/>
      <c r="AK13678" s="9"/>
    </row>
    <row r="13679" spans="32:37" x14ac:dyDescent="0.3">
      <c r="AF13679" s="8"/>
      <c r="AG13679" s="8"/>
      <c r="AH13679" s="9"/>
      <c r="AI13679" s="8"/>
      <c r="AJ13679" s="8"/>
      <c r="AK13679" s="9"/>
    </row>
    <row r="13680" spans="32:37" x14ac:dyDescent="0.3">
      <c r="AF13680" s="8"/>
      <c r="AG13680" s="8"/>
      <c r="AH13680" s="9"/>
      <c r="AI13680" s="8"/>
      <c r="AJ13680" s="8"/>
      <c r="AK13680" s="9"/>
    </row>
    <row r="13681" spans="32:37" x14ac:dyDescent="0.3">
      <c r="AF13681" s="8"/>
      <c r="AG13681" s="8"/>
      <c r="AH13681" s="9"/>
      <c r="AI13681" s="8"/>
      <c r="AJ13681" s="8"/>
      <c r="AK13681" s="9"/>
    </row>
    <row r="13682" spans="32:37" x14ac:dyDescent="0.3">
      <c r="AF13682" s="8"/>
      <c r="AG13682" s="8"/>
      <c r="AH13682" s="9"/>
      <c r="AI13682" s="8"/>
      <c r="AJ13682" s="8"/>
      <c r="AK13682" s="9"/>
    </row>
    <row r="13683" spans="32:37" x14ac:dyDescent="0.3">
      <c r="AF13683" s="8"/>
      <c r="AG13683" s="8"/>
      <c r="AH13683" s="9"/>
      <c r="AI13683" s="8"/>
      <c r="AJ13683" s="8"/>
      <c r="AK13683" s="9"/>
    </row>
    <row r="13684" spans="32:37" x14ac:dyDescent="0.3">
      <c r="AF13684" s="8"/>
      <c r="AG13684" s="8"/>
      <c r="AH13684" s="9"/>
      <c r="AI13684" s="8"/>
      <c r="AJ13684" s="8"/>
      <c r="AK13684" s="9"/>
    </row>
    <row r="13685" spans="32:37" x14ac:dyDescent="0.3">
      <c r="AF13685" s="8"/>
      <c r="AG13685" s="8"/>
      <c r="AH13685" s="9"/>
      <c r="AI13685" s="8"/>
      <c r="AJ13685" s="8"/>
      <c r="AK13685" s="9"/>
    </row>
    <row r="13686" spans="32:37" x14ac:dyDescent="0.3">
      <c r="AF13686" s="8"/>
      <c r="AG13686" s="8"/>
      <c r="AH13686" s="9"/>
      <c r="AI13686" s="8"/>
      <c r="AJ13686" s="8"/>
      <c r="AK13686" s="9"/>
    </row>
    <row r="13687" spans="32:37" x14ac:dyDescent="0.3">
      <c r="AF13687" s="8"/>
      <c r="AG13687" s="8"/>
      <c r="AH13687" s="9"/>
      <c r="AI13687" s="8"/>
      <c r="AJ13687" s="8"/>
      <c r="AK13687" s="9"/>
    </row>
    <row r="13688" spans="32:37" x14ac:dyDescent="0.3">
      <c r="AF13688" s="8"/>
      <c r="AG13688" s="8"/>
      <c r="AH13688" s="9"/>
      <c r="AI13688" s="8"/>
      <c r="AJ13688" s="8"/>
      <c r="AK13688" s="9"/>
    </row>
    <row r="13689" spans="32:37" x14ac:dyDescent="0.3">
      <c r="AF13689" s="8"/>
      <c r="AG13689" s="8"/>
      <c r="AH13689" s="9"/>
      <c r="AI13689" s="8"/>
      <c r="AJ13689" s="8"/>
      <c r="AK13689" s="9"/>
    </row>
    <row r="13690" spans="32:37" x14ac:dyDescent="0.3">
      <c r="AF13690" s="8"/>
      <c r="AG13690" s="8"/>
      <c r="AH13690" s="9"/>
      <c r="AI13690" s="8"/>
      <c r="AJ13690" s="8"/>
      <c r="AK13690" s="9"/>
    </row>
    <row r="13691" spans="32:37" x14ac:dyDescent="0.3">
      <c r="AF13691" s="8"/>
      <c r="AG13691" s="8"/>
      <c r="AH13691" s="9"/>
      <c r="AI13691" s="8"/>
      <c r="AJ13691" s="8"/>
      <c r="AK13691" s="9"/>
    </row>
    <row r="13692" spans="32:37" x14ac:dyDescent="0.3">
      <c r="AF13692" s="8"/>
      <c r="AG13692" s="8"/>
      <c r="AH13692" s="9"/>
      <c r="AI13692" s="8"/>
      <c r="AJ13692" s="8"/>
      <c r="AK13692" s="9"/>
    </row>
    <row r="13693" spans="32:37" x14ac:dyDescent="0.3">
      <c r="AF13693" s="8"/>
      <c r="AG13693" s="8"/>
      <c r="AH13693" s="9"/>
      <c r="AI13693" s="8"/>
      <c r="AJ13693" s="8"/>
      <c r="AK13693" s="9"/>
    </row>
    <row r="13694" spans="32:37" x14ac:dyDescent="0.3">
      <c r="AF13694" s="8"/>
      <c r="AG13694" s="8"/>
      <c r="AH13694" s="9"/>
      <c r="AI13694" s="8"/>
      <c r="AJ13694" s="8"/>
      <c r="AK13694" s="9"/>
    </row>
    <row r="13695" spans="32:37" x14ac:dyDescent="0.3">
      <c r="AF13695" s="8"/>
      <c r="AG13695" s="8"/>
      <c r="AH13695" s="9"/>
      <c r="AI13695" s="8"/>
      <c r="AJ13695" s="8"/>
      <c r="AK13695" s="9"/>
    </row>
    <row r="13696" spans="32:37" x14ac:dyDescent="0.3">
      <c r="AF13696" s="8"/>
      <c r="AG13696" s="8"/>
      <c r="AH13696" s="9"/>
      <c r="AI13696" s="8"/>
      <c r="AJ13696" s="8"/>
      <c r="AK13696" s="9"/>
    </row>
    <row r="13697" spans="32:37" x14ac:dyDescent="0.3">
      <c r="AF13697" s="8"/>
      <c r="AG13697" s="8"/>
      <c r="AH13697" s="9"/>
      <c r="AI13697" s="8"/>
      <c r="AJ13697" s="8"/>
      <c r="AK13697" s="9"/>
    </row>
    <row r="13698" spans="32:37" x14ac:dyDescent="0.3">
      <c r="AF13698" s="8"/>
      <c r="AG13698" s="8"/>
      <c r="AH13698" s="9"/>
      <c r="AI13698" s="8"/>
      <c r="AJ13698" s="8"/>
      <c r="AK13698" s="9"/>
    </row>
    <row r="13699" spans="32:37" x14ac:dyDescent="0.3">
      <c r="AF13699" s="8"/>
      <c r="AG13699" s="8"/>
      <c r="AH13699" s="9"/>
      <c r="AI13699" s="8"/>
      <c r="AJ13699" s="8"/>
      <c r="AK13699" s="9"/>
    </row>
    <row r="13700" spans="32:37" x14ac:dyDescent="0.3">
      <c r="AF13700" s="8"/>
      <c r="AG13700" s="8"/>
      <c r="AH13700" s="9"/>
      <c r="AI13700" s="8"/>
      <c r="AJ13700" s="8"/>
      <c r="AK13700" s="9"/>
    </row>
    <row r="13701" spans="32:37" x14ac:dyDescent="0.3">
      <c r="AF13701" s="8"/>
      <c r="AG13701" s="8"/>
      <c r="AH13701" s="9"/>
      <c r="AI13701" s="8"/>
      <c r="AJ13701" s="8"/>
      <c r="AK13701" s="9"/>
    </row>
    <row r="13702" spans="32:37" x14ac:dyDescent="0.3">
      <c r="AF13702" s="8"/>
      <c r="AG13702" s="8"/>
      <c r="AH13702" s="9"/>
      <c r="AI13702" s="8"/>
      <c r="AJ13702" s="8"/>
      <c r="AK13702" s="9"/>
    </row>
    <row r="13703" spans="32:37" x14ac:dyDescent="0.3">
      <c r="AF13703" s="8"/>
      <c r="AG13703" s="8"/>
      <c r="AH13703" s="9"/>
      <c r="AI13703" s="8"/>
      <c r="AJ13703" s="8"/>
      <c r="AK13703" s="9"/>
    </row>
    <row r="13704" spans="32:37" x14ac:dyDescent="0.3">
      <c r="AF13704" s="8"/>
      <c r="AG13704" s="8"/>
      <c r="AH13704" s="9"/>
      <c r="AI13704" s="8"/>
      <c r="AJ13704" s="8"/>
      <c r="AK13704" s="9"/>
    </row>
    <row r="13705" spans="32:37" x14ac:dyDescent="0.3">
      <c r="AF13705" s="8"/>
      <c r="AG13705" s="8"/>
      <c r="AH13705" s="9"/>
      <c r="AI13705" s="8"/>
      <c r="AJ13705" s="8"/>
      <c r="AK13705" s="9"/>
    </row>
    <row r="13706" spans="32:37" x14ac:dyDescent="0.3">
      <c r="AF13706" s="8"/>
      <c r="AG13706" s="8"/>
      <c r="AH13706" s="9"/>
      <c r="AI13706" s="8"/>
      <c r="AJ13706" s="8"/>
      <c r="AK13706" s="9"/>
    </row>
    <row r="13707" spans="32:37" x14ac:dyDescent="0.3">
      <c r="AF13707" s="8"/>
      <c r="AG13707" s="8"/>
      <c r="AH13707" s="9"/>
      <c r="AI13707" s="8"/>
      <c r="AJ13707" s="8"/>
      <c r="AK13707" s="9"/>
    </row>
    <row r="13708" spans="32:37" x14ac:dyDescent="0.3">
      <c r="AF13708" s="8"/>
      <c r="AG13708" s="8"/>
      <c r="AH13708" s="9"/>
      <c r="AI13708" s="8"/>
      <c r="AJ13708" s="8"/>
      <c r="AK13708" s="9"/>
    </row>
    <row r="13709" spans="32:37" x14ac:dyDescent="0.3">
      <c r="AF13709" s="8"/>
      <c r="AG13709" s="8"/>
      <c r="AH13709" s="9"/>
      <c r="AI13709" s="8"/>
      <c r="AJ13709" s="8"/>
      <c r="AK13709" s="9"/>
    </row>
    <row r="13710" spans="32:37" x14ac:dyDescent="0.3">
      <c r="AF13710" s="8"/>
      <c r="AG13710" s="8"/>
      <c r="AH13710" s="9"/>
      <c r="AI13710" s="8"/>
      <c r="AJ13710" s="8"/>
      <c r="AK13710" s="9"/>
    </row>
    <row r="13711" spans="32:37" x14ac:dyDescent="0.3">
      <c r="AF13711" s="8"/>
      <c r="AG13711" s="8"/>
      <c r="AH13711" s="9"/>
      <c r="AI13711" s="8"/>
      <c r="AJ13711" s="8"/>
      <c r="AK13711" s="9"/>
    </row>
    <row r="13712" spans="32:37" x14ac:dyDescent="0.3">
      <c r="AF13712" s="8"/>
      <c r="AG13712" s="8"/>
      <c r="AH13712" s="9"/>
      <c r="AI13712" s="8"/>
      <c r="AJ13712" s="8"/>
      <c r="AK13712" s="9"/>
    </row>
    <row r="13713" spans="32:37" x14ac:dyDescent="0.3">
      <c r="AF13713" s="8"/>
      <c r="AG13713" s="8"/>
      <c r="AH13713" s="9"/>
      <c r="AI13713" s="8"/>
      <c r="AJ13713" s="8"/>
      <c r="AK13713" s="9"/>
    </row>
    <row r="13714" spans="32:37" x14ac:dyDescent="0.3">
      <c r="AF13714" s="8"/>
      <c r="AG13714" s="8"/>
      <c r="AH13714" s="9"/>
      <c r="AI13714" s="8"/>
      <c r="AJ13714" s="8"/>
      <c r="AK13714" s="9"/>
    </row>
    <row r="13715" spans="32:37" x14ac:dyDescent="0.3">
      <c r="AF13715" s="8"/>
      <c r="AG13715" s="8"/>
      <c r="AH13715" s="9"/>
      <c r="AI13715" s="8"/>
      <c r="AJ13715" s="8"/>
      <c r="AK13715" s="9"/>
    </row>
    <row r="13716" spans="32:37" x14ac:dyDescent="0.3">
      <c r="AF13716" s="8"/>
      <c r="AG13716" s="8"/>
      <c r="AH13716" s="9"/>
      <c r="AI13716" s="8"/>
      <c r="AJ13716" s="8"/>
      <c r="AK13716" s="9"/>
    </row>
    <row r="13717" spans="32:37" x14ac:dyDescent="0.3">
      <c r="AF13717" s="8"/>
      <c r="AG13717" s="8"/>
      <c r="AH13717" s="9"/>
      <c r="AI13717" s="8"/>
      <c r="AJ13717" s="8"/>
      <c r="AK13717" s="9"/>
    </row>
    <row r="13718" spans="32:37" x14ac:dyDescent="0.3">
      <c r="AF13718" s="8"/>
      <c r="AG13718" s="8"/>
      <c r="AH13718" s="9"/>
      <c r="AI13718" s="8"/>
      <c r="AJ13718" s="8"/>
      <c r="AK13718" s="9"/>
    </row>
    <row r="13719" spans="32:37" x14ac:dyDescent="0.3">
      <c r="AF13719" s="8"/>
      <c r="AG13719" s="8"/>
      <c r="AH13719" s="9"/>
      <c r="AI13719" s="8"/>
      <c r="AJ13719" s="8"/>
      <c r="AK13719" s="9"/>
    </row>
    <row r="13720" spans="32:37" x14ac:dyDescent="0.3">
      <c r="AF13720" s="8"/>
      <c r="AG13720" s="8"/>
      <c r="AH13720" s="9"/>
      <c r="AI13720" s="8"/>
      <c r="AJ13720" s="8"/>
      <c r="AK13720" s="9"/>
    </row>
    <row r="13721" spans="32:37" x14ac:dyDescent="0.3">
      <c r="AF13721" s="8"/>
      <c r="AG13721" s="8"/>
      <c r="AH13721" s="9"/>
      <c r="AI13721" s="8"/>
      <c r="AJ13721" s="8"/>
      <c r="AK13721" s="9"/>
    </row>
    <row r="13722" spans="32:37" x14ac:dyDescent="0.3">
      <c r="AF13722" s="8"/>
      <c r="AG13722" s="8"/>
      <c r="AH13722" s="9"/>
      <c r="AI13722" s="8"/>
      <c r="AJ13722" s="8"/>
      <c r="AK13722" s="9"/>
    </row>
    <row r="13723" spans="32:37" x14ac:dyDescent="0.3">
      <c r="AF13723" s="8"/>
      <c r="AG13723" s="8"/>
      <c r="AH13723" s="9"/>
      <c r="AI13723" s="8"/>
      <c r="AJ13723" s="8"/>
      <c r="AK13723" s="9"/>
    </row>
    <row r="13724" spans="32:37" x14ac:dyDescent="0.3">
      <c r="AF13724" s="8"/>
      <c r="AG13724" s="8"/>
      <c r="AH13724" s="9"/>
      <c r="AI13724" s="8"/>
      <c r="AJ13724" s="8"/>
      <c r="AK13724" s="9"/>
    </row>
    <row r="13725" spans="32:37" x14ac:dyDescent="0.3">
      <c r="AF13725" s="8"/>
      <c r="AG13725" s="8"/>
      <c r="AH13725" s="9"/>
      <c r="AI13725" s="8"/>
      <c r="AJ13725" s="8"/>
      <c r="AK13725" s="9"/>
    </row>
    <row r="13726" spans="32:37" x14ac:dyDescent="0.3">
      <c r="AF13726" s="8"/>
      <c r="AG13726" s="8"/>
      <c r="AH13726" s="9"/>
      <c r="AI13726" s="8"/>
      <c r="AJ13726" s="8"/>
      <c r="AK13726" s="9"/>
    </row>
    <row r="13727" spans="32:37" x14ac:dyDescent="0.3">
      <c r="AF13727" s="8"/>
      <c r="AG13727" s="8"/>
      <c r="AH13727" s="9"/>
      <c r="AI13727" s="8"/>
      <c r="AJ13727" s="8"/>
      <c r="AK13727" s="9"/>
    </row>
    <row r="13728" spans="32:37" x14ac:dyDescent="0.3">
      <c r="AF13728" s="8"/>
      <c r="AG13728" s="8"/>
      <c r="AH13728" s="9"/>
      <c r="AI13728" s="8"/>
      <c r="AJ13728" s="8"/>
      <c r="AK13728" s="9"/>
    </row>
    <row r="13729" spans="32:37" x14ac:dyDescent="0.3">
      <c r="AF13729" s="8"/>
      <c r="AG13729" s="8"/>
      <c r="AH13729" s="9"/>
      <c r="AI13729" s="8"/>
      <c r="AJ13729" s="8"/>
      <c r="AK13729" s="9"/>
    </row>
    <row r="13730" spans="32:37" x14ac:dyDescent="0.3">
      <c r="AF13730" s="8"/>
      <c r="AG13730" s="8"/>
      <c r="AH13730" s="9"/>
      <c r="AI13730" s="8"/>
      <c r="AJ13730" s="8"/>
      <c r="AK13730" s="9"/>
    </row>
    <row r="13731" spans="32:37" x14ac:dyDescent="0.3">
      <c r="AF13731" s="8"/>
      <c r="AG13731" s="8"/>
      <c r="AH13731" s="9"/>
      <c r="AI13731" s="8"/>
      <c r="AJ13731" s="8"/>
      <c r="AK13731" s="9"/>
    </row>
    <row r="13732" spans="32:37" x14ac:dyDescent="0.3">
      <c r="AF13732" s="8"/>
      <c r="AG13732" s="8"/>
      <c r="AH13732" s="9"/>
      <c r="AI13732" s="8"/>
      <c r="AJ13732" s="8"/>
      <c r="AK13732" s="9"/>
    </row>
    <row r="13733" spans="32:37" x14ac:dyDescent="0.3">
      <c r="AF13733" s="8"/>
      <c r="AG13733" s="8"/>
      <c r="AH13733" s="9"/>
      <c r="AI13733" s="8"/>
      <c r="AJ13733" s="8"/>
      <c r="AK13733" s="9"/>
    </row>
    <row r="13734" spans="32:37" x14ac:dyDescent="0.3">
      <c r="AF13734" s="8"/>
      <c r="AG13734" s="8"/>
      <c r="AH13734" s="9"/>
      <c r="AI13734" s="8"/>
      <c r="AJ13734" s="8"/>
      <c r="AK13734" s="9"/>
    </row>
    <row r="13735" spans="32:37" x14ac:dyDescent="0.3">
      <c r="AF13735" s="8"/>
      <c r="AG13735" s="8"/>
      <c r="AH13735" s="9"/>
      <c r="AI13735" s="8"/>
      <c r="AJ13735" s="8"/>
      <c r="AK13735" s="9"/>
    </row>
    <row r="13736" spans="32:37" x14ac:dyDescent="0.3">
      <c r="AF13736" s="8"/>
      <c r="AG13736" s="8"/>
      <c r="AH13736" s="9"/>
      <c r="AI13736" s="8"/>
      <c r="AJ13736" s="8"/>
      <c r="AK13736" s="9"/>
    </row>
    <row r="13737" spans="32:37" x14ac:dyDescent="0.3">
      <c r="AF13737" s="8"/>
      <c r="AG13737" s="8"/>
      <c r="AH13737" s="9"/>
      <c r="AI13737" s="8"/>
      <c r="AJ13737" s="8"/>
      <c r="AK13737" s="9"/>
    </row>
    <row r="13738" spans="32:37" x14ac:dyDescent="0.3">
      <c r="AF13738" s="8"/>
      <c r="AG13738" s="8"/>
      <c r="AH13738" s="9"/>
      <c r="AI13738" s="8"/>
      <c r="AJ13738" s="8"/>
      <c r="AK13738" s="9"/>
    </row>
    <row r="13739" spans="32:37" x14ac:dyDescent="0.3">
      <c r="AF13739" s="8"/>
      <c r="AG13739" s="8"/>
      <c r="AH13739" s="9"/>
      <c r="AI13739" s="8"/>
      <c r="AJ13739" s="8"/>
      <c r="AK13739" s="9"/>
    </row>
    <row r="13740" spans="32:37" x14ac:dyDescent="0.3">
      <c r="AF13740" s="8"/>
      <c r="AG13740" s="8"/>
      <c r="AH13740" s="9"/>
      <c r="AI13740" s="8"/>
      <c r="AJ13740" s="8"/>
      <c r="AK13740" s="9"/>
    </row>
    <row r="13741" spans="32:37" x14ac:dyDescent="0.3">
      <c r="AF13741" s="8"/>
      <c r="AG13741" s="8"/>
      <c r="AH13741" s="9"/>
      <c r="AI13741" s="8"/>
      <c r="AJ13741" s="8"/>
      <c r="AK13741" s="9"/>
    </row>
    <row r="13742" spans="32:37" x14ac:dyDescent="0.3">
      <c r="AF13742" s="8"/>
      <c r="AG13742" s="8"/>
      <c r="AH13742" s="9"/>
      <c r="AI13742" s="8"/>
      <c r="AJ13742" s="8"/>
      <c r="AK13742" s="9"/>
    </row>
    <row r="13743" spans="32:37" x14ac:dyDescent="0.3">
      <c r="AF13743" s="8"/>
      <c r="AG13743" s="8"/>
      <c r="AH13743" s="9"/>
      <c r="AI13743" s="8"/>
      <c r="AJ13743" s="8"/>
      <c r="AK13743" s="9"/>
    </row>
    <row r="13744" spans="32:37" x14ac:dyDescent="0.3">
      <c r="AF13744" s="8"/>
      <c r="AG13744" s="8"/>
      <c r="AH13744" s="9"/>
      <c r="AI13744" s="8"/>
      <c r="AJ13744" s="8"/>
      <c r="AK13744" s="9"/>
    </row>
    <row r="13745" spans="32:37" x14ac:dyDescent="0.3">
      <c r="AF13745" s="8"/>
      <c r="AG13745" s="8"/>
      <c r="AH13745" s="9"/>
      <c r="AI13745" s="8"/>
      <c r="AJ13745" s="8"/>
      <c r="AK13745" s="9"/>
    </row>
    <row r="13746" spans="32:37" x14ac:dyDescent="0.3">
      <c r="AF13746" s="8"/>
      <c r="AG13746" s="8"/>
      <c r="AH13746" s="9"/>
      <c r="AI13746" s="8"/>
      <c r="AJ13746" s="8"/>
      <c r="AK13746" s="9"/>
    </row>
    <row r="13747" spans="32:37" x14ac:dyDescent="0.3">
      <c r="AF13747" s="8"/>
      <c r="AG13747" s="8"/>
      <c r="AH13747" s="9"/>
      <c r="AI13747" s="8"/>
      <c r="AJ13747" s="8"/>
      <c r="AK13747" s="9"/>
    </row>
    <row r="13748" spans="32:37" x14ac:dyDescent="0.3">
      <c r="AF13748" s="8"/>
      <c r="AG13748" s="8"/>
      <c r="AH13748" s="9"/>
      <c r="AI13748" s="8"/>
      <c r="AJ13748" s="8"/>
      <c r="AK13748" s="9"/>
    </row>
    <row r="13749" spans="32:37" x14ac:dyDescent="0.3">
      <c r="AF13749" s="8"/>
      <c r="AG13749" s="8"/>
      <c r="AH13749" s="9"/>
      <c r="AI13749" s="8"/>
      <c r="AJ13749" s="8"/>
      <c r="AK13749" s="9"/>
    </row>
    <row r="13750" spans="32:37" x14ac:dyDescent="0.3">
      <c r="AF13750" s="8"/>
      <c r="AG13750" s="8"/>
      <c r="AH13750" s="9"/>
      <c r="AI13750" s="8"/>
      <c r="AJ13750" s="8"/>
      <c r="AK13750" s="9"/>
    </row>
    <row r="13751" spans="32:37" x14ac:dyDescent="0.3">
      <c r="AF13751" s="8"/>
      <c r="AG13751" s="8"/>
      <c r="AH13751" s="9"/>
      <c r="AI13751" s="8"/>
      <c r="AJ13751" s="8"/>
      <c r="AK13751" s="9"/>
    </row>
    <row r="13752" spans="32:37" x14ac:dyDescent="0.3">
      <c r="AF13752" s="8"/>
      <c r="AG13752" s="8"/>
      <c r="AH13752" s="9"/>
      <c r="AI13752" s="8"/>
      <c r="AJ13752" s="8"/>
      <c r="AK13752" s="9"/>
    </row>
    <row r="13753" spans="32:37" x14ac:dyDescent="0.3">
      <c r="AF13753" s="8"/>
      <c r="AG13753" s="8"/>
      <c r="AH13753" s="9"/>
      <c r="AI13753" s="8"/>
      <c r="AJ13753" s="8"/>
      <c r="AK13753" s="9"/>
    </row>
    <row r="13754" spans="32:37" x14ac:dyDescent="0.3">
      <c r="AF13754" s="8"/>
      <c r="AG13754" s="8"/>
      <c r="AH13754" s="9"/>
      <c r="AI13754" s="8"/>
      <c r="AJ13754" s="8"/>
      <c r="AK13754" s="9"/>
    </row>
    <row r="13755" spans="32:37" x14ac:dyDescent="0.3">
      <c r="AF13755" s="8"/>
      <c r="AG13755" s="8"/>
      <c r="AH13755" s="9"/>
      <c r="AI13755" s="8"/>
      <c r="AJ13755" s="8"/>
      <c r="AK13755" s="9"/>
    </row>
    <row r="13756" spans="32:37" x14ac:dyDescent="0.3">
      <c r="AF13756" s="8"/>
      <c r="AG13756" s="8"/>
      <c r="AH13756" s="9"/>
      <c r="AI13756" s="8"/>
      <c r="AJ13756" s="8"/>
      <c r="AK13756" s="9"/>
    </row>
    <row r="13757" spans="32:37" x14ac:dyDescent="0.3">
      <c r="AF13757" s="8"/>
      <c r="AG13757" s="8"/>
      <c r="AH13757" s="9"/>
      <c r="AI13757" s="8"/>
      <c r="AJ13757" s="8"/>
      <c r="AK13757" s="9"/>
    </row>
    <row r="13758" spans="32:37" x14ac:dyDescent="0.3">
      <c r="AF13758" s="8"/>
      <c r="AG13758" s="8"/>
      <c r="AH13758" s="9"/>
      <c r="AI13758" s="8"/>
      <c r="AJ13758" s="8"/>
      <c r="AK13758" s="9"/>
    </row>
    <row r="13759" spans="32:37" x14ac:dyDescent="0.3">
      <c r="AF13759" s="8"/>
      <c r="AG13759" s="8"/>
      <c r="AH13759" s="9"/>
      <c r="AI13759" s="8"/>
      <c r="AJ13759" s="8"/>
      <c r="AK13759" s="9"/>
    </row>
    <row r="13760" spans="32:37" x14ac:dyDescent="0.3">
      <c r="AF13760" s="8"/>
      <c r="AG13760" s="8"/>
      <c r="AH13760" s="9"/>
      <c r="AI13760" s="8"/>
      <c r="AJ13760" s="8"/>
      <c r="AK13760" s="9"/>
    </row>
    <row r="13761" spans="32:37" x14ac:dyDescent="0.3">
      <c r="AF13761" s="8"/>
      <c r="AG13761" s="8"/>
      <c r="AH13761" s="9"/>
      <c r="AI13761" s="8"/>
      <c r="AJ13761" s="8"/>
      <c r="AK13761" s="9"/>
    </row>
    <row r="13762" spans="32:37" x14ac:dyDescent="0.3">
      <c r="AF13762" s="8"/>
      <c r="AG13762" s="8"/>
      <c r="AH13762" s="9"/>
      <c r="AI13762" s="8"/>
      <c r="AJ13762" s="8"/>
      <c r="AK13762" s="9"/>
    </row>
    <row r="13763" spans="32:37" x14ac:dyDescent="0.3">
      <c r="AF13763" s="8"/>
      <c r="AG13763" s="8"/>
      <c r="AH13763" s="9"/>
      <c r="AI13763" s="8"/>
      <c r="AJ13763" s="8"/>
      <c r="AK13763" s="9"/>
    </row>
    <row r="13764" spans="32:37" x14ac:dyDescent="0.3">
      <c r="AF13764" s="8"/>
      <c r="AG13764" s="8"/>
      <c r="AH13764" s="9"/>
      <c r="AI13764" s="8"/>
      <c r="AJ13764" s="8"/>
      <c r="AK13764" s="9"/>
    </row>
    <row r="13765" spans="32:37" x14ac:dyDescent="0.3">
      <c r="AF13765" s="8"/>
      <c r="AG13765" s="8"/>
      <c r="AH13765" s="9"/>
      <c r="AI13765" s="8"/>
      <c r="AJ13765" s="8"/>
      <c r="AK13765" s="9"/>
    </row>
    <row r="13766" spans="32:37" x14ac:dyDescent="0.3">
      <c r="AF13766" s="8"/>
      <c r="AG13766" s="8"/>
      <c r="AH13766" s="9"/>
      <c r="AI13766" s="8"/>
      <c r="AJ13766" s="8"/>
      <c r="AK13766" s="9"/>
    </row>
    <row r="13767" spans="32:37" x14ac:dyDescent="0.3">
      <c r="AF13767" s="8"/>
      <c r="AG13767" s="8"/>
      <c r="AH13767" s="9"/>
      <c r="AI13767" s="8"/>
      <c r="AJ13767" s="8"/>
      <c r="AK13767" s="9"/>
    </row>
    <row r="13768" spans="32:37" x14ac:dyDescent="0.3">
      <c r="AF13768" s="8"/>
      <c r="AG13768" s="8"/>
      <c r="AH13768" s="9"/>
      <c r="AI13768" s="8"/>
      <c r="AJ13768" s="8"/>
      <c r="AK13768" s="9"/>
    </row>
    <row r="13769" spans="32:37" x14ac:dyDescent="0.3">
      <c r="AF13769" s="8"/>
      <c r="AG13769" s="8"/>
      <c r="AH13769" s="9"/>
      <c r="AI13769" s="8"/>
      <c r="AJ13769" s="8"/>
      <c r="AK13769" s="9"/>
    </row>
    <row r="13770" spans="32:37" x14ac:dyDescent="0.3">
      <c r="AF13770" s="8"/>
      <c r="AG13770" s="8"/>
      <c r="AH13770" s="9"/>
      <c r="AI13770" s="8"/>
      <c r="AJ13770" s="8"/>
      <c r="AK13770" s="9"/>
    </row>
    <row r="13771" spans="32:37" x14ac:dyDescent="0.3">
      <c r="AF13771" s="8"/>
      <c r="AG13771" s="8"/>
      <c r="AH13771" s="9"/>
      <c r="AI13771" s="8"/>
      <c r="AJ13771" s="8"/>
      <c r="AK13771" s="9"/>
    </row>
    <row r="13772" spans="32:37" x14ac:dyDescent="0.3">
      <c r="AF13772" s="8"/>
      <c r="AG13772" s="8"/>
      <c r="AH13772" s="9"/>
      <c r="AI13772" s="8"/>
      <c r="AJ13772" s="8"/>
      <c r="AK13772" s="9"/>
    </row>
    <row r="13773" spans="32:37" x14ac:dyDescent="0.3">
      <c r="AF13773" s="8"/>
      <c r="AG13773" s="8"/>
      <c r="AH13773" s="9"/>
      <c r="AI13773" s="8"/>
      <c r="AJ13773" s="8"/>
      <c r="AK13773" s="9"/>
    </row>
    <row r="13774" spans="32:37" x14ac:dyDescent="0.3">
      <c r="AF13774" s="8"/>
      <c r="AG13774" s="8"/>
      <c r="AH13774" s="9"/>
      <c r="AI13774" s="8"/>
      <c r="AJ13774" s="8"/>
      <c r="AK13774" s="9"/>
    </row>
    <row r="13775" spans="32:37" x14ac:dyDescent="0.3">
      <c r="AF13775" s="8"/>
      <c r="AG13775" s="8"/>
      <c r="AH13775" s="9"/>
      <c r="AI13775" s="8"/>
      <c r="AJ13775" s="8"/>
      <c r="AK13775" s="9"/>
    </row>
    <row r="13776" spans="32:37" x14ac:dyDescent="0.3">
      <c r="AF13776" s="8"/>
      <c r="AG13776" s="8"/>
      <c r="AH13776" s="9"/>
      <c r="AI13776" s="8"/>
      <c r="AJ13776" s="8"/>
      <c r="AK13776" s="9"/>
    </row>
    <row r="13777" spans="32:37" x14ac:dyDescent="0.3">
      <c r="AF13777" s="8"/>
      <c r="AG13777" s="8"/>
      <c r="AH13777" s="9"/>
      <c r="AI13777" s="8"/>
      <c r="AJ13777" s="8"/>
      <c r="AK13777" s="9"/>
    </row>
    <row r="13778" spans="32:37" x14ac:dyDescent="0.3">
      <c r="AF13778" s="8"/>
      <c r="AG13778" s="8"/>
      <c r="AH13778" s="9"/>
      <c r="AI13778" s="8"/>
      <c r="AJ13778" s="8"/>
      <c r="AK13778" s="9"/>
    </row>
    <row r="13779" spans="32:37" x14ac:dyDescent="0.3">
      <c r="AF13779" s="8"/>
      <c r="AG13779" s="8"/>
      <c r="AH13779" s="9"/>
      <c r="AI13779" s="8"/>
      <c r="AJ13779" s="8"/>
      <c r="AK13779" s="9"/>
    </row>
    <row r="13780" spans="32:37" x14ac:dyDescent="0.3">
      <c r="AF13780" s="8"/>
      <c r="AG13780" s="8"/>
      <c r="AH13780" s="9"/>
      <c r="AI13780" s="8"/>
      <c r="AJ13780" s="8"/>
      <c r="AK13780" s="9"/>
    </row>
    <row r="13781" spans="32:37" x14ac:dyDescent="0.3">
      <c r="AF13781" s="8"/>
      <c r="AG13781" s="8"/>
      <c r="AH13781" s="9"/>
      <c r="AI13781" s="8"/>
      <c r="AJ13781" s="8"/>
      <c r="AK13781" s="9"/>
    </row>
    <row r="13782" spans="32:37" x14ac:dyDescent="0.3">
      <c r="AF13782" s="8"/>
      <c r="AG13782" s="8"/>
      <c r="AH13782" s="9"/>
      <c r="AI13782" s="8"/>
      <c r="AJ13782" s="8"/>
      <c r="AK13782" s="9"/>
    </row>
    <row r="13783" spans="32:37" x14ac:dyDescent="0.3">
      <c r="AF13783" s="8"/>
      <c r="AG13783" s="8"/>
      <c r="AH13783" s="9"/>
      <c r="AI13783" s="8"/>
      <c r="AJ13783" s="8"/>
      <c r="AK13783" s="9"/>
    </row>
    <row r="13784" spans="32:37" x14ac:dyDescent="0.3">
      <c r="AF13784" s="8"/>
      <c r="AG13784" s="8"/>
      <c r="AH13784" s="9"/>
      <c r="AI13784" s="8"/>
      <c r="AJ13784" s="8"/>
      <c r="AK13784" s="9"/>
    </row>
    <row r="13785" spans="32:37" x14ac:dyDescent="0.3">
      <c r="AF13785" s="8"/>
      <c r="AG13785" s="8"/>
      <c r="AH13785" s="9"/>
      <c r="AI13785" s="8"/>
      <c r="AJ13785" s="8"/>
      <c r="AK13785" s="9"/>
    </row>
    <row r="13786" spans="32:37" x14ac:dyDescent="0.3">
      <c r="AF13786" s="8"/>
      <c r="AG13786" s="8"/>
      <c r="AH13786" s="9"/>
      <c r="AI13786" s="8"/>
      <c r="AJ13786" s="8"/>
      <c r="AK13786" s="9"/>
    </row>
    <row r="13787" spans="32:37" x14ac:dyDescent="0.3">
      <c r="AF13787" s="8"/>
      <c r="AG13787" s="8"/>
      <c r="AH13787" s="9"/>
      <c r="AI13787" s="8"/>
      <c r="AJ13787" s="8"/>
      <c r="AK13787" s="9"/>
    </row>
    <row r="13788" spans="32:37" x14ac:dyDescent="0.3">
      <c r="AF13788" s="8"/>
      <c r="AG13788" s="8"/>
      <c r="AH13788" s="9"/>
      <c r="AI13788" s="8"/>
      <c r="AJ13788" s="8"/>
      <c r="AK13788" s="9"/>
    </row>
    <row r="13789" spans="32:37" x14ac:dyDescent="0.3">
      <c r="AF13789" s="8"/>
      <c r="AG13789" s="8"/>
      <c r="AH13789" s="9"/>
      <c r="AI13789" s="8"/>
      <c r="AJ13789" s="8"/>
      <c r="AK13789" s="9"/>
    </row>
    <row r="13790" spans="32:37" x14ac:dyDescent="0.3">
      <c r="AF13790" s="8"/>
      <c r="AG13790" s="8"/>
      <c r="AH13790" s="9"/>
      <c r="AI13790" s="8"/>
      <c r="AJ13790" s="8"/>
      <c r="AK13790" s="9"/>
    </row>
    <row r="13791" spans="32:37" x14ac:dyDescent="0.3">
      <c r="AF13791" s="8"/>
      <c r="AG13791" s="8"/>
      <c r="AH13791" s="9"/>
      <c r="AI13791" s="8"/>
      <c r="AJ13791" s="8"/>
      <c r="AK13791" s="9"/>
    </row>
    <row r="13792" spans="32:37" x14ac:dyDescent="0.3">
      <c r="AF13792" s="8"/>
      <c r="AG13792" s="8"/>
      <c r="AH13792" s="9"/>
      <c r="AI13792" s="8"/>
      <c r="AJ13792" s="8"/>
      <c r="AK13792" s="9"/>
    </row>
    <row r="13793" spans="32:37" x14ac:dyDescent="0.3">
      <c r="AF13793" s="8"/>
      <c r="AG13793" s="8"/>
      <c r="AH13793" s="9"/>
      <c r="AI13793" s="8"/>
      <c r="AJ13793" s="8"/>
      <c r="AK13793" s="9"/>
    </row>
    <row r="13794" spans="32:37" x14ac:dyDescent="0.3">
      <c r="AF13794" s="8"/>
      <c r="AG13794" s="8"/>
      <c r="AH13794" s="9"/>
      <c r="AI13794" s="8"/>
      <c r="AJ13794" s="8"/>
      <c r="AK13794" s="9"/>
    </row>
    <row r="13795" spans="32:37" x14ac:dyDescent="0.3">
      <c r="AF13795" s="8"/>
      <c r="AG13795" s="8"/>
      <c r="AH13795" s="9"/>
      <c r="AI13795" s="8"/>
      <c r="AJ13795" s="8"/>
      <c r="AK13795" s="9"/>
    </row>
    <row r="13796" spans="32:37" x14ac:dyDescent="0.3">
      <c r="AF13796" s="8"/>
      <c r="AG13796" s="8"/>
      <c r="AH13796" s="9"/>
      <c r="AI13796" s="8"/>
      <c r="AJ13796" s="8"/>
      <c r="AK13796" s="9"/>
    </row>
    <row r="13797" spans="32:37" x14ac:dyDescent="0.3">
      <c r="AF13797" s="8"/>
      <c r="AG13797" s="8"/>
      <c r="AH13797" s="9"/>
      <c r="AI13797" s="8"/>
      <c r="AJ13797" s="8"/>
      <c r="AK13797" s="9"/>
    </row>
    <row r="13798" spans="32:37" x14ac:dyDescent="0.3">
      <c r="AF13798" s="8"/>
      <c r="AG13798" s="8"/>
      <c r="AH13798" s="9"/>
      <c r="AI13798" s="8"/>
      <c r="AJ13798" s="8"/>
      <c r="AK13798" s="9"/>
    </row>
    <row r="13799" spans="32:37" x14ac:dyDescent="0.3">
      <c r="AF13799" s="8"/>
      <c r="AG13799" s="8"/>
      <c r="AH13799" s="9"/>
      <c r="AI13799" s="8"/>
      <c r="AJ13799" s="8"/>
      <c r="AK13799" s="9"/>
    </row>
    <row r="13800" spans="32:37" x14ac:dyDescent="0.3">
      <c r="AF13800" s="8"/>
      <c r="AG13800" s="8"/>
      <c r="AH13800" s="9"/>
      <c r="AI13800" s="8"/>
      <c r="AJ13800" s="8"/>
      <c r="AK13800" s="9"/>
    </row>
    <row r="13801" spans="32:37" x14ac:dyDescent="0.3">
      <c r="AF13801" s="8"/>
      <c r="AG13801" s="8"/>
      <c r="AH13801" s="9"/>
      <c r="AI13801" s="8"/>
      <c r="AJ13801" s="8"/>
      <c r="AK13801" s="9"/>
    </row>
    <row r="13802" spans="32:37" x14ac:dyDescent="0.3">
      <c r="AF13802" s="8"/>
      <c r="AG13802" s="8"/>
      <c r="AH13802" s="9"/>
      <c r="AI13802" s="8"/>
      <c r="AJ13802" s="8"/>
      <c r="AK13802" s="9"/>
    </row>
    <row r="13803" spans="32:37" x14ac:dyDescent="0.3">
      <c r="AF13803" s="8"/>
      <c r="AG13803" s="8"/>
      <c r="AH13803" s="9"/>
      <c r="AI13803" s="8"/>
      <c r="AJ13803" s="8"/>
      <c r="AK13803" s="9"/>
    </row>
    <row r="13804" spans="32:37" x14ac:dyDescent="0.3">
      <c r="AF13804" s="8"/>
      <c r="AG13804" s="8"/>
      <c r="AH13804" s="9"/>
      <c r="AI13804" s="8"/>
      <c r="AJ13804" s="8"/>
      <c r="AK13804" s="9"/>
    </row>
    <row r="13805" spans="32:37" x14ac:dyDescent="0.3">
      <c r="AF13805" s="8"/>
      <c r="AG13805" s="8"/>
      <c r="AH13805" s="9"/>
      <c r="AI13805" s="8"/>
      <c r="AJ13805" s="8"/>
      <c r="AK13805" s="9"/>
    </row>
    <row r="13806" spans="32:37" x14ac:dyDescent="0.3">
      <c r="AF13806" s="8"/>
      <c r="AG13806" s="8"/>
      <c r="AH13806" s="9"/>
      <c r="AI13806" s="8"/>
      <c r="AJ13806" s="8"/>
      <c r="AK13806" s="9"/>
    </row>
    <row r="13807" spans="32:37" x14ac:dyDescent="0.3">
      <c r="AF13807" s="8"/>
      <c r="AG13807" s="8"/>
      <c r="AH13807" s="9"/>
      <c r="AI13807" s="8"/>
      <c r="AJ13807" s="8"/>
      <c r="AK13807" s="9"/>
    </row>
    <row r="13808" spans="32:37" x14ac:dyDescent="0.3">
      <c r="AF13808" s="8"/>
      <c r="AG13808" s="8"/>
      <c r="AH13808" s="9"/>
      <c r="AI13808" s="8"/>
      <c r="AJ13808" s="8"/>
      <c r="AK13808" s="9"/>
    </row>
    <row r="13809" spans="32:37" x14ac:dyDescent="0.3">
      <c r="AF13809" s="8"/>
      <c r="AG13809" s="8"/>
      <c r="AH13809" s="9"/>
      <c r="AI13809" s="8"/>
      <c r="AJ13809" s="8"/>
      <c r="AK13809" s="9"/>
    </row>
    <row r="13810" spans="32:37" x14ac:dyDescent="0.3">
      <c r="AF13810" s="8"/>
      <c r="AG13810" s="8"/>
      <c r="AH13810" s="9"/>
      <c r="AI13810" s="8"/>
      <c r="AJ13810" s="8"/>
      <c r="AK13810" s="9"/>
    </row>
    <row r="13811" spans="32:37" x14ac:dyDescent="0.3">
      <c r="AF13811" s="8"/>
      <c r="AG13811" s="8"/>
      <c r="AH13811" s="9"/>
      <c r="AI13811" s="8"/>
      <c r="AJ13811" s="8"/>
      <c r="AK13811" s="9"/>
    </row>
    <row r="13812" spans="32:37" x14ac:dyDescent="0.3">
      <c r="AF13812" s="8"/>
      <c r="AG13812" s="8"/>
      <c r="AH13812" s="9"/>
      <c r="AI13812" s="8"/>
      <c r="AJ13812" s="8"/>
      <c r="AK13812" s="9"/>
    </row>
    <row r="13813" spans="32:37" x14ac:dyDescent="0.3">
      <c r="AF13813" s="8"/>
      <c r="AG13813" s="8"/>
      <c r="AH13813" s="9"/>
      <c r="AI13813" s="8"/>
      <c r="AJ13813" s="8"/>
      <c r="AK13813" s="9"/>
    </row>
    <row r="13814" spans="32:37" x14ac:dyDescent="0.3">
      <c r="AF13814" s="8"/>
      <c r="AG13814" s="8"/>
      <c r="AH13814" s="9"/>
      <c r="AI13814" s="8"/>
      <c r="AJ13814" s="8"/>
      <c r="AK13814" s="9"/>
    </row>
    <row r="13815" spans="32:37" x14ac:dyDescent="0.3">
      <c r="AF13815" s="8"/>
      <c r="AG13815" s="8"/>
      <c r="AH13815" s="9"/>
      <c r="AI13815" s="8"/>
      <c r="AJ13815" s="8"/>
      <c r="AK13815" s="9"/>
    </row>
    <row r="13816" spans="32:37" x14ac:dyDescent="0.3">
      <c r="AF13816" s="8"/>
      <c r="AG13816" s="8"/>
      <c r="AH13816" s="9"/>
      <c r="AI13816" s="8"/>
      <c r="AJ13816" s="8"/>
      <c r="AK13816" s="9"/>
    </row>
    <row r="13817" spans="32:37" x14ac:dyDescent="0.3">
      <c r="AF13817" s="8"/>
      <c r="AG13817" s="8"/>
      <c r="AH13817" s="9"/>
      <c r="AI13817" s="8"/>
      <c r="AJ13817" s="8"/>
      <c r="AK13817" s="9"/>
    </row>
    <row r="13818" spans="32:37" x14ac:dyDescent="0.3">
      <c r="AF13818" s="8"/>
      <c r="AG13818" s="8"/>
      <c r="AH13818" s="9"/>
      <c r="AI13818" s="8"/>
      <c r="AJ13818" s="8"/>
      <c r="AK13818" s="9"/>
    </row>
    <row r="13819" spans="32:37" x14ac:dyDescent="0.3">
      <c r="AF13819" s="8"/>
      <c r="AG13819" s="8"/>
      <c r="AH13819" s="9"/>
      <c r="AI13819" s="8"/>
      <c r="AJ13819" s="8"/>
      <c r="AK13819" s="9"/>
    </row>
    <row r="13820" spans="32:37" x14ac:dyDescent="0.3">
      <c r="AF13820" s="8"/>
      <c r="AG13820" s="8"/>
      <c r="AH13820" s="9"/>
      <c r="AI13820" s="8"/>
      <c r="AJ13820" s="8"/>
      <c r="AK13820" s="9"/>
    </row>
    <row r="13821" spans="32:37" x14ac:dyDescent="0.3">
      <c r="AF13821" s="8"/>
      <c r="AG13821" s="8"/>
      <c r="AH13821" s="9"/>
      <c r="AI13821" s="8"/>
      <c r="AJ13821" s="8"/>
      <c r="AK13821" s="9"/>
    </row>
    <row r="13822" spans="32:37" x14ac:dyDescent="0.3">
      <c r="AF13822" s="8"/>
      <c r="AG13822" s="8"/>
      <c r="AH13822" s="9"/>
      <c r="AI13822" s="8"/>
      <c r="AJ13822" s="8"/>
      <c r="AK13822" s="9"/>
    </row>
    <row r="13823" spans="32:37" x14ac:dyDescent="0.3">
      <c r="AF13823" s="8"/>
      <c r="AG13823" s="8"/>
      <c r="AH13823" s="9"/>
      <c r="AI13823" s="8"/>
      <c r="AJ13823" s="8"/>
      <c r="AK13823" s="9"/>
    </row>
    <row r="13824" spans="32:37" x14ac:dyDescent="0.3">
      <c r="AF13824" s="8"/>
      <c r="AG13824" s="8"/>
      <c r="AH13824" s="9"/>
      <c r="AI13824" s="8"/>
      <c r="AJ13824" s="8"/>
      <c r="AK13824" s="9"/>
    </row>
    <row r="13825" spans="32:37" x14ac:dyDescent="0.3">
      <c r="AF13825" s="8"/>
      <c r="AG13825" s="8"/>
      <c r="AH13825" s="9"/>
      <c r="AI13825" s="8"/>
      <c r="AJ13825" s="8"/>
      <c r="AK13825" s="9"/>
    </row>
    <row r="13826" spans="32:37" x14ac:dyDescent="0.3">
      <c r="AF13826" s="8"/>
      <c r="AG13826" s="8"/>
      <c r="AH13826" s="9"/>
      <c r="AI13826" s="8"/>
      <c r="AJ13826" s="8"/>
      <c r="AK13826" s="9"/>
    </row>
    <row r="13827" spans="32:37" x14ac:dyDescent="0.3">
      <c r="AF13827" s="8"/>
      <c r="AG13827" s="8"/>
      <c r="AH13827" s="9"/>
      <c r="AI13827" s="8"/>
      <c r="AJ13827" s="8"/>
      <c r="AK13827" s="9"/>
    </row>
    <row r="13828" spans="32:37" x14ac:dyDescent="0.3">
      <c r="AF13828" s="8"/>
      <c r="AG13828" s="8"/>
      <c r="AH13828" s="9"/>
      <c r="AI13828" s="8"/>
      <c r="AJ13828" s="8"/>
      <c r="AK13828" s="9"/>
    </row>
    <row r="13829" spans="32:37" x14ac:dyDescent="0.3">
      <c r="AF13829" s="8"/>
      <c r="AG13829" s="8"/>
      <c r="AH13829" s="9"/>
      <c r="AI13829" s="8"/>
      <c r="AJ13829" s="8"/>
      <c r="AK13829" s="9"/>
    </row>
    <row r="13830" spans="32:37" x14ac:dyDescent="0.3">
      <c r="AF13830" s="8"/>
      <c r="AG13830" s="8"/>
      <c r="AH13830" s="9"/>
      <c r="AI13830" s="8"/>
      <c r="AJ13830" s="8"/>
      <c r="AK13830" s="9"/>
    </row>
    <row r="13831" spans="32:37" x14ac:dyDescent="0.3">
      <c r="AF13831" s="8"/>
      <c r="AG13831" s="8"/>
      <c r="AH13831" s="9"/>
      <c r="AI13831" s="8"/>
      <c r="AJ13831" s="8"/>
      <c r="AK13831" s="9"/>
    </row>
    <row r="13832" spans="32:37" x14ac:dyDescent="0.3">
      <c r="AF13832" s="8"/>
      <c r="AG13832" s="8"/>
      <c r="AH13832" s="9"/>
      <c r="AI13832" s="8"/>
      <c r="AJ13832" s="8"/>
      <c r="AK13832" s="9"/>
    </row>
    <row r="13833" spans="32:37" x14ac:dyDescent="0.3">
      <c r="AF13833" s="8"/>
      <c r="AG13833" s="8"/>
      <c r="AH13833" s="9"/>
      <c r="AI13833" s="8"/>
      <c r="AJ13833" s="8"/>
      <c r="AK13833" s="9"/>
    </row>
    <row r="13834" spans="32:37" x14ac:dyDescent="0.3">
      <c r="AF13834" s="8"/>
      <c r="AG13834" s="8"/>
      <c r="AH13834" s="9"/>
      <c r="AI13834" s="8"/>
      <c r="AJ13834" s="8"/>
      <c r="AK13834" s="9"/>
    </row>
    <row r="13835" spans="32:37" x14ac:dyDescent="0.3">
      <c r="AF13835" s="8"/>
      <c r="AG13835" s="8"/>
      <c r="AH13835" s="9"/>
      <c r="AI13835" s="8"/>
      <c r="AJ13835" s="8"/>
      <c r="AK13835" s="9"/>
    </row>
    <row r="13836" spans="32:37" x14ac:dyDescent="0.3">
      <c r="AF13836" s="8"/>
      <c r="AG13836" s="8"/>
      <c r="AH13836" s="9"/>
      <c r="AI13836" s="8"/>
      <c r="AJ13836" s="8"/>
      <c r="AK13836" s="9"/>
    </row>
    <row r="13837" spans="32:37" x14ac:dyDescent="0.3">
      <c r="AF13837" s="8"/>
      <c r="AG13837" s="8"/>
      <c r="AH13837" s="9"/>
      <c r="AI13837" s="8"/>
      <c r="AJ13837" s="8"/>
      <c r="AK13837" s="9"/>
    </row>
    <row r="13838" spans="32:37" x14ac:dyDescent="0.3">
      <c r="AF13838" s="8"/>
      <c r="AG13838" s="8"/>
      <c r="AH13838" s="9"/>
      <c r="AI13838" s="8"/>
      <c r="AJ13838" s="8"/>
      <c r="AK13838" s="9"/>
    </row>
    <row r="13839" spans="32:37" x14ac:dyDescent="0.3">
      <c r="AF13839" s="8"/>
      <c r="AG13839" s="8"/>
      <c r="AH13839" s="9"/>
      <c r="AI13839" s="8"/>
      <c r="AJ13839" s="8"/>
      <c r="AK13839" s="9"/>
    </row>
    <row r="13840" spans="32:37" x14ac:dyDescent="0.3">
      <c r="AF13840" s="8"/>
      <c r="AG13840" s="8"/>
      <c r="AH13840" s="9"/>
      <c r="AI13840" s="8"/>
      <c r="AJ13840" s="8"/>
      <c r="AK13840" s="9"/>
    </row>
    <row r="13841" spans="32:37" x14ac:dyDescent="0.3">
      <c r="AF13841" s="8"/>
      <c r="AG13841" s="8"/>
      <c r="AH13841" s="9"/>
      <c r="AI13841" s="8"/>
      <c r="AJ13841" s="8"/>
      <c r="AK13841" s="9"/>
    </row>
    <row r="13842" spans="32:37" x14ac:dyDescent="0.3">
      <c r="AF13842" s="8"/>
      <c r="AG13842" s="8"/>
      <c r="AH13842" s="9"/>
      <c r="AI13842" s="8"/>
      <c r="AJ13842" s="8"/>
      <c r="AK13842" s="9"/>
    </row>
    <row r="13843" spans="32:37" x14ac:dyDescent="0.3">
      <c r="AF13843" s="8"/>
      <c r="AG13843" s="8"/>
      <c r="AH13843" s="9"/>
      <c r="AI13843" s="8"/>
      <c r="AJ13843" s="8"/>
      <c r="AK13843" s="9"/>
    </row>
    <row r="13844" spans="32:37" x14ac:dyDescent="0.3">
      <c r="AF13844" s="8"/>
      <c r="AG13844" s="8"/>
      <c r="AH13844" s="9"/>
      <c r="AI13844" s="8"/>
      <c r="AJ13844" s="8"/>
      <c r="AK13844" s="9"/>
    </row>
    <row r="13845" spans="32:37" x14ac:dyDescent="0.3">
      <c r="AF13845" s="8"/>
      <c r="AG13845" s="8"/>
      <c r="AH13845" s="9"/>
      <c r="AI13845" s="8"/>
      <c r="AJ13845" s="8"/>
      <c r="AK13845" s="9"/>
    </row>
    <row r="13846" spans="32:37" x14ac:dyDescent="0.3">
      <c r="AF13846" s="8"/>
      <c r="AG13846" s="8"/>
      <c r="AH13846" s="9"/>
      <c r="AI13846" s="8"/>
      <c r="AJ13846" s="8"/>
      <c r="AK13846" s="9"/>
    </row>
    <row r="13847" spans="32:37" x14ac:dyDescent="0.3">
      <c r="AF13847" s="8"/>
      <c r="AG13847" s="8"/>
      <c r="AH13847" s="9"/>
      <c r="AI13847" s="8"/>
      <c r="AJ13847" s="8"/>
      <c r="AK13847" s="9"/>
    </row>
    <row r="13848" spans="32:37" x14ac:dyDescent="0.3">
      <c r="AF13848" s="8"/>
      <c r="AG13848" s="8"/>
      <c r="AH13848" s="9"/>
      <c r="AI13848" s="8"/>
      <c r="AJ13848" s="8"/>
      <c r="AK13848" s="9"/>
    </row>
    <row r="13849" spans="32:37" x14ac:dyDescent="0.3">
      <c r="AF13849" s="8"/>
      <c r="AG13849" s="8"/>
      <c r="AH13849" s="9"/>
      <c r="AI13849" s="8"/>
      <c r="AJ13849" s="8"/>
      <c r="AK13849" s="9"/>
    </row>
    <row r="13850" spans="32:37" x14ac:dyDescent="0.3">
      <c r="AF13850" s="8"/>
      <c r="AG13850" s="8"/>
      <c r="AH13850" s="9"/>
      <c r="AI13850" s="8"/>
      <c r="AJ13850" s="8"/>
      <c r="AK13850" s="9"/>
    </row>
    <row r="13851" spans="32:37" x14ac:dyDescent="0.3">
      <c r="AF13851" s="8"/>
      <c r="AG13851" s="8"/>
      <c r="AH13851" s="9"/>
      <c r="AI13851" s="8"/>
      <c r="AJ13851" s="8"/>
      <c r="AK13851" s="9"/>
    </row>
    <row r="13852" spans="32:37" x14ac:dyDescent="0.3">
      <c r="AF13852" s="8"/>
      <c r="AG13852" s="8"/>
      <c r="AH13852" s="9"/>
      <c r="AI13852" s="8"/>
      <c r="AJ13852" s="8"/>
      <c r="AK13852" s="9"/>
    </row>
    <row r="13853" spans="32:37" x14ac:dyDescent="0.3">
      <c r="AF13853" s="8"/>
      <c r="AG13853" s="8"/>
      <c r="AH13853" s="9"/>
      <c r="AI13853" s="8"/>
      <c r="AJ13853" s="8"/>
      <c r="AK13853" s="9"/>
    </row>
    <row r="13854" spans="32:37" x14ac:dyDescent="0.3">
      <c r="AF13854" s="8"/>
      <c r="AG13854" s="8"/>
      <c r="AH13854" s="9"/>
      <c r="AI13854" s="8"/>
      <c r="AJ13854" s="8"/>
      <c r="AK13854" s="9"/>
    </row>
    <row r="13855" spans="32:37" x14ac:dyDescent="0.3">
      <c r="AF13855" s="8"/>
      <c r="AG13855" s="8"/>
      <c r="AH13855" s="9"/>
      <c r="AI13855" s="8"/>
      <c r="AJ13855" s="8"/>
      <c r="AK13855" s="9"/>
    </row>
    <row r="13856" spans="32:37" x14ac:dyDescent="0.3">
      <c r="AF13856" s="8"/>
      <c r="AG13856" s="8"/>
      <c r="AH13856" s="9"/>
      <c r="AI13856" s="8"/>
      <c r="AJ13856" s="8"/>
      <c r="AK13856" s="9"/>
    </row>
    <row r="13857" spans="32:37" x14ac:dyDescent="0.3">
      <c r="AF13857" s="8"/>
      <c r="AG13857" s="8"/>
      <c r="AH13857" s="9"/>
      <c r="AI13857" s="8"/>
      <c r="AJ13857" s="8"/>
      <c r="AK13857" s="9"/>
    </row>
    <row r="13858" spans="32:37" x14ac:dyDescent="0.3">
      <c r="AF13858" s="8"/>
      <c r="AG13858" s="8"/>
      <c r="AH13858" s="9"/>
      <c r="AI13858" s="8"/>
      <c r="AJ13858" s="8"/>
      <c r="AK13858" s="9"/>
    </row>
    <row r="13859" spans="32:37" x14ac:dyDescent="0.3">
      <c r="AF13859" s="8"/>
      <c r="AG13859" s="8"/>
      <c r="AH13859" s="9"/>
      <c r="AI13859" s="8"/>
      <c r="AJ13859" s="8"/>
      <c r="AK13859" s="9"/>
    </row>
    <row r="13860" spans="32:37" x14ac:dyDescent="0.3">
      <c r="AF13860" s="8"/>
      <c r="AG13860" s="8"/>
      <c r="AH13860" s="9"/>
      <c r="AI13860" s="8"/>
      <c r="AJ13860" s="8"/>
      <c r="AK13860" s="9"/>
    </row>
    <row r="13861" spans="32:37" x14ac:dyDescent="0.3">
      <c r="AF13861" s="8"/>
      <c r="AG13861" s="8"/>
      <c r="AH13861" s="9"/>
      <c r="AI13861" s="8"/>
      <c r="AJ13861" s="8"/>
      <c r="AK13861" s="9"/>
    </row>
    <row r="13862" spans="32:37" x14ac:dyDescent="0.3">
      <c r="AF13862" s="8"/>
      <c r="AG13862" s="8"/>
      <c r="AH13862" s="9"/>
      <c r="AI13862" s="8"/>
      <c r="AJ13862" s="8"/>
      <c r="AK13862" s="9"/>
    </row>
    <row r="13863" spans="32:37" x14ac:dyDescent="0.3">
      <c r="AF13863" s="8"/>
      <c r="AG13863" s="8"/>
      <c r="AH13863" s="9"/>
      <c r="AI13863" s="8"/>
      <c r="AJ13863" s="8"/>
      <c r="AK13863" s="9"/>
    </row>
    <row r="13864" spans="32:37" x14ac:dyDescent="0.3">
      <c r="AF13864" s="8"/>
      <c r="AG13864" s="8"/>
      <c r="AH13864" s="9"/>
      <c r="AI13864" s="8"/>
      <c r="AJ13864" s="8"/>
      <c r="AK13864" s="9"/>
    </row>
    <row r="13865" spans="32:37" x14ac:dyDescent="0.3">
      <c r="AF13865" s="8"/>
      <c r="AG13865" s="8"/>
      <c r="AH13865" s="9"/>
      <c r="AI13865" s="8"/>
      <c r="AJ13865" s="8"/>
      <c r="AK13865" s="9"/>
    </row>
    <row r="13866" spans="32:37" x14ac:dyDescent="0.3">
      <c r="AF13866" s="8"/>
      <c r="AG13866" s="8"/>
      <c r="AH13866" s="9"/>
      <c r="AI13866" s="8"/>
      <c r="AJ13866" s="8"/>
      <c r="AK13866" s="9"/>
    </row>
    <row r="13867" spans="32:37" x14ac:dyDescent="0.3">
      <c r="AF13867" s="8"/>
      <c r="AG13867" s="8"/>
      <c r="AH13867" s="9"/>
      <c r="AI13867" s="8"/>
      <c r="AJ13867" s="8"/>
      <c r="AK13867" s="9"/>
    </row>
    <row r="13868" spans="32:37" x14ac:dyDescent="0.3">
      <c r="AF13868" s="8"/>
      <c r="AG13868" s="8"/>
      <c r="AH13868" s="9"/>
      <c r="AI13868" s="8"/>
      <c r="AJ13868" s="8"/>
      <c r="AK13868" s="9"/>
    </row>
    <row r="13869" spans="32:37" x14ac:dyDescent="0.3">
      <c r="AF13869" s="8"/>
      <c r="AG13869" s="8"/>
      <c r="AH13869" s="9"/>
      <c r="AI13869" s="8"/>
      <c r="AJ13869" s="8"/>
      <c r="AK13869" s="9"/>
    </row>
    <row r="13870" spans="32:37" x14ac:dyDescent="0.3">
      <c r="AF13870" s="8"/>
      <c r="AG13870" s="8"/>
      <c r="AH13870" s="9"/>
      <c r="AI13870" s="8"/>
      <c r="AJ13870" s="8"/>
      <c r="AK13870" s="9"/>
    </row>
    <row r="13871" spans="32:37" x14ac:dyDescent="0.3">
      <c r="AF13871" s="8"/>
      <c r="AG13871" s="8"/>
      <c r="AH13871" s="9"/>
      <c r="AI13871" s="8"/>
      <c r="AJ13871" s="8"/>
      <c r="AK13871" s="9"/>
    </row>
    <row r="13872" spans="32:37" x14ac:dyDescent="0.3">
      <c r="AF13872" s="8"/>
      <c r="AG13872" s="8"/>
      <c r="AH13872" s="9"/>
      <c r="AI13872" s="8"/>
      <c r="AJ13872" s="8"/>
      <c r="AK13872" s="9"/>
    </row>
    <row r="13873" spans="32:37" x14ac:dyDescent="0.3">
      <c r="AF13873" s="8"/>
      <c r="AG13873" s="8"/>
      <c r="AH13873" s="9"/>
      <c r="AI13873" s="8"/>
      <c r="AJ13873" s="8"/>
      <c r="AK13873" s="9"/>
    </row>
    <row r="13874" spans="32:37" x14ac:dyDescent="0.3">
      <c r="AF13874" s="8"/>
      <c r="AG13874" s="8"/>
      <c r="AH13874" s="9"/>
      <c r="AI13874" s="8"/>
      <c r="AJ13874" s="8"/>
      <c r="AK13874" s="9"/>
    </row>
    <row r="13875" spans="32:37" x14ac:dyDescent="0.3">
      <c r="AF13875" s="8"/>
      <c r="AG13875" s="8"/>
      <c r="AH13875" s="9"/>
      <c r="AI13875" s="8"/>
      <c r="AJ13875" s="8"/>
      <c r="AK13875" s="9"/>
    </row>
    <row r="13876" spans="32:37" x14ac:dyDescent="0.3">
      <c r="AF13876" s="8"/>
      <c r="AG13876" s="8"/>
      <c r="AH13876" s="9"/>
      <c r="AI13876" s="8"/>
      <c r="AJ13876" s="8"/>
      <c r="AK13876" s="9"/>
    </row>
    <row r="13877" spans="32:37" x14ac:dyDescent="0.3">
      <c r="AF13877" s="8"/>
      <c r="AG13877" s="8"/>
      <c r="AH13877" s="9"/>
      <c r="AI13877" s="8"/>
      <c r="AJ13877" s="8"/>
      <c r="AK13877" s="9"/>
    </row>
    <row r="13878" spans="32:37" x14ac:dyDescent="0.3">
      <c r="AF13878" s="8"/>
      <c r="AG13878" s="8"/>
      <c r="AH13878" s="9"/>
      <c r="AI13878" s="8"/>
      <c r="AJ13878" s="8"/>
      <c r="AK13878" s="9"/>
    </row>
    <row r="13879" spans="32:37" x14ac:dyDescent="0.3">
      <c r="AF13879" s="8"/>
      <c r="AG13879" s="8"/>
      <c r="AH13879" s="9"/>
      <c r="AI13879" s="8"/>
      <c r="AJ13879" s="8"/>
      <c r="AK13879" s="9"/>
    </row>
    <row r="13880" spans="32:37" x14ac:dyDescent="0.3">
      <c r="AF13880" s="8"/>
      <c r="AG13880" s="8"/>
      <c r="AH13880" s="9"/>
      <c r="AI13880" s="8"/>
      <c r="AJ13880" s="8"/>
      <c r="AK13880" s="9"/>
    </row>
    <row r="13881" spans="32:37" x14ac:dyDescent="0.3">
      <c r="AF13881" s="8"/>
      <c r="AG13881" s="8"/>
      <c r="AH13881" s="9"/>
      <c r="AI13881" s="8"/>
      <c r="AJ13881" s="8"/>
      <c r="AK13881" s="9"/>
    </row>
    <row r="13882" spans="32:37" x14ac:dyDescent="0.3">
      <c r="AF13882" s="8"/>
      <c r="AG13882" s="8"/>
      <c r="AH13882" s="9"/>
      <c r="AI13882" s="8"/>
      <c r="AJ13882" s="8"/>
      <c r="AK13882" s="9"/>
    </row>
    <row r="13883" spans="32:37" x14ac:dyDescent="0.3">
      <c r="AF13883" s="8"/>
      <c r="AG13883" s="8"/>
      <c r="AH13883" s="9"/>
      <c r="AI13883" s="8"/>
      <c r="AJ13883" s="8"/>
      <c r="AK13883" s="9"/>
    </row>
    <row r="13884" spans="32:37" x14ac:dyDescent="0.3">
      <c r="AF13884" s="8"/>
      <c r="AG13884" s="8"/>
      <c r="AH13884" s="9"/>
      <c r="AI13884" s="8"/>
      <c r="AJ13884" s="8"/>
      <c r="AK13884" s="9"/>
    </row>
    <row r="13885" spans="32:37" x14ac:dyDescent="0.3">
      <c r="AF13885" s="8"/>
      <c r="AG13885" s="8"/>
      <c r="AH13885" s="9"/>
      <c r="AI13885" s="8"/>
      <c r="AJ13885" s="8"/>
      <c r="AK13885" s="9"/>
    </row>
    <row r="13886" spans="32:37" x14ac:dyDescent="0.3">
      <c r="AF13886" s="8"/>
      <c r="AG13886" s="8"/>
      <c r="AH13886" s="9"/>
      <c r="AI13886" s="8"/>
      <c r="AJ13886" s="8"/>
      <c r="AK13886" s="9"/>
    </row>
    <row r="13887" spans="32:37" x14ac:dyDescent="0.3">
      <c r="AF13887" s="8"/>
      <c r="AG13887" s="8"/>
      <c r="AH13887" s="9"/>
      <c r="AI13887" s="8"/>
      <c r="AJ13887" s="8"/>
      <c r="AK13887" s="9"/>
    </row>
    <row r="13888" spans="32:37" x14ac:dyDescent="0.3">
      <c r="AF13888" s="8"/>
      <c r="AG13888" s="8"/>
      <c r="AH13888" s="9"/>
      <c r="AI13888" s="8"/>
      <c r="AJ13888" s="8"/>
      <c r="AK13888" s="9"/>
    </row>
    <row r="13889" spans="32:37" x14ac:dyDescent="0.3">
      <c r="AF13889" s="8"/>
      <c r="AG13889" s="8"/>
      <c r="AH13889" s="9"/>
      <c r="AI13889" s="8"/>
      <c r="AJ13889" s="8"/>
      <c r="AK13889" s="9"/>
    </row>
    <row r="13890" spans="32:37" x14ac:dyDescent="0.3">
      <c r="AF13890" s="8"/>
      <c r="AG13890" s="8"/>
      <c r="AH13890" s="9"/>
      <c r="AI13890" s="8"/>
      <c r="AJ13890" s="8"/>
      <c r="AK13890" s="9"/>
    </row>
    <row r="13891" spans="32:37" x14ac:dyDescent="0.3">
      <c r="AF13891" s="8"/>
      <c r="AG13891" s="8"/>
      <c r="AH13891" s="9"/>
      <c r="AI13891" s="8"/>
      <c r="AJ13891" s="8"/>
      <c r="AK13891" s="9"/>
    </row>
    <row r="13892" spans="32:37" x14ac:dyDescent="0.3">
      <c r="AF13892" s="8"/>
      <c r="AG13892" s="8"/>
      <c r="AH13892" s="9"/>
      <c r="AI13892" s="8"/>
      <c r="AJ13892" s="8"/>
      <c r="AK13892" s="9"/>
    </row>
    <row r="13893" spans="32:37" x14ac:dyDescent="0.3">
      <c r="AF13893" s="8"/>
      <c r="AG13893" s="8"/>
      <c r="AH13893" s="9"/>
      <c r="AI13893" s="8"/>
      <c r="AJ13893" s="8"/>
      <c r="AK13893" s="9"/>
    </row>
    <row r="13894" spans="32:37" x14ac:dyDescent="0.3">
      <c r="AF13894" s="8"/>
      <c r="AG13894" s="8"/>
      <c r="AH13894" s="9"/>
      <c r="AI13894" s="8"/>
      <c r="AJ13894" s="8"/>
      <c r="AK13894" s="9"/>
    </row>
    <row r="13895" spans="32:37" x14ac:dyDescent="0.3">
      <c r="AF13895" s="8"/>
      <c r="AG13895" s="8"/>
      <c r="AH13895" s="9"/>
      <c r="AI13895" s="8"/>
      <c r="AJ13895" s="8"/>
      <c r="AK13895" s="9"/>
    </row>
    <row r="13896" spans="32:37" x14ac:dyDescent="0.3">
      <c r="AF13896" s="8"/>
      <c r="AG13896" s="8"/>
      <c r="AH13896" s="9"/>
      <c r="AI13896" s="8"/>
      <c r="AJ13896" s="8"/>
      <c r="AK13896" s="9"/>
    </row>
    <row r="13897" spans="32:37" x14ac:dyDescent="0.3">
      <c r="AF13897" s="8"/>
      <c r="AG13897" s="8"/>
      <c r="AH13897" s="9"/>
      <c r="AI13897" s="8"/>
      <c r="AJ13897" s="8"/>
      <c r="AK13897" s="9"/>
    </row>
    <row r="13898" spans="32:37" x14ac:dyDescent="0.3">
      <c r="AF13898" s="8"/>
      <c r="AG13898" s="8"/>
      <c r="AH13898" s="9"/>
      <c r="AI13898" s="8"/>
      <c r="AJ13898" s="8"/>
      <c r="AK13898" s="9"/>
    </row>
    <row r="13899" spans="32:37" x14ac:dyDescent="0.3">
      <c r="AF13899" s="8"/>
      <c r="AG13899" s="8"/>
      <c r="AH13899" s="9"/>
      <c r="AI13899" s="8"/>
      <c r="AJ13899" s="8"/>
      <c r="AK13899" s="9"/>
    </row>
    <row r="13900" spans="32:37" x14ac:dyDescent="0.3">
      <c r="AF13900" s="8"/>
      <c r="AG13900" s="8"/>
      <c r="AH13900" s="9"/>
      <c r="AI13900" s="8"/>
      <c r="AJ13900" s="8"/>
      <c r="AK13900" s="9"/>
    </row>
    <row r="13901" spans="32:37" x14ac:dyDescent="0.3">
      <c r="AF13901" s="8"/>
      <c r="AG13901" s="8"/>
      <c r="AH13901" s="9"/>
      <c r="AI13901" s="8"/>
      <c r="AJ13901" s="8"/>
      <c r="AK13901" s="9"/>
    </row>
    <row r="13902" spans="32:37" x14ac:dyDescent="0.3">
      <c r="AF13902" s="8"/>
      <c r="AG13902" s="8"/>
      <c r="AH13902" s="9"/>
      <c r="AI13902" s="8"/>
      <c r="AJ13902" s="8"/>
      <c r="AK13902" s="9"/>
    </row>
    <row r="13903" spans="32:37" x14ac:dyDescent="0.3">
      <c r="AF13903" s="8"/>
      <c r="AG13903" s="8"/>
      <c r="AH13903" s="9"/>
      <c r="AI13903" s="8"/>
      <c r="AJ13903" s="8"/>
      <c r="AK13903" s="9"/>
    </row>
    <row r="13904" spans="32:37" x14ac:dyDescent="0.3">
      <c r="AF13904" s="8"/>
      <c r="AG13904" s="8"/>
      <c r="AH13904" s="9"/>
      <c r="AI13904" s="8"/>
      <c r="AJ13904" s="8"/>
      <c r="AK13904" s="9"/>
    </row>
    <row r="13905" spans="32:37" x14ac:dyDescent="0.3">
      <c r="AF13905" s="8"/>
      <c r="AG13905" s="8"/>
      <c r="AH13905" s="9"/>
      <c r="AI13905" s="8"/>
      <c r="AJ13905" s="8"/>
      <c r="AK13905" s="9"/>
    </row>
    <row r="13906" spans="32:37" x14ac:dyDescent="0.3">
      <c r="AF13906" s="8"/>
      <c r="AG13906" s="8"/>
      <c r="AH13906" s="9"/>
      <c r="AI13906" s="8"/>
      <c r="AJ13906" s="8"/>
      <c r="AK13906" s="9"/>
    </row>
    <row r="13907" spans="32:37" x14ac:dyDescent="0.3">
      <c r="AF13907" s="8"/>
      <c r="AG13907" s="8"/>
      <c r="AH13907" s="9"/>
      <c r="AI13907" s="8"/>
      <c r="AJ13907" s="8"/>
      <c r="AK13907" s="9"/>
    </row>
    <row r="13908" spans="32:37" x14ac:dyDescent="0.3">
      <c r="AF13908" s="8"/>
      <c r="AG13908" s="8"/>
      <c r="AH13908" s="9"/>
      <c r="AI13908" s="8"/>
      <c r="AJ13908" s="8"/>
      <c r="AK13908" s="9"/>
    </row>
    <row r="13909" spans="32:37" x14ac:dyDescent="0.3">
      <c r="AF13909" s="8"/>
      <c r="AG13909" s="8"/>
      <c r="AH13909" s="9"/>
      <c r="AI13909" s="8"/>
      <c r="AJ13909" s="8"/>
      <c r="AK13909" s="9"/>
    </row>
    <row r="13910" spans="32:37" x14ac:dyDescent="0.3">
      <c r="AF13910" s="8"/>
      <c r="AG13910" s="8"/>
      <c r="AH13910" s="9"/>
      <c r="AI13910" s="8"/>
      <c r="AJ13910" s="8"/>
      <c r="AK13910" s="9"/>
    </row>
    <row r="13911" spans="32:37" x14ac:dyDescent="0.3">
      <c r="AF13911" s="8"/>
      <c r="AG13911" s="8"/>
      <c r="AH13911" s="9"/>
      <c r="AI13911" s="8"/>
      <c r="AJ13911" s="8"/>
      <c r="AK13911" s="9"/>
    </row>
    <row r="13912" spans="32:37" x14ac:dyDescent="0.3">
      <c r="AF13912" s="8"/>
      <c r="AG13912" s="8"/>
      <c r="AH13912" s="9"/>
      <c r="AI13912" s="8"/>
      <c r="AJ13912" s="8"/>
      <c r="AK13912" s="9"/>
    </row>
    <row r="13913" spans="32:37" x14ac:dyDescent="0.3">
      <c r="AF13913" s="8"/>
      <c r="AG13913" s="8"/>
      <c r="AH13913" s="9"/>
      <c r="AI13913" s="8"/>
      <c r="AJ13913" s="8"/>
      <c r="AK13913" s="9"/>
    </row>
    <row r="13914" spans="32:37" x14ac:dyDescent="0.3">
      <c r="AF13914" s="8"/>
      <c r="AG13914" s="8"/>
      <c r="AH13914" s="9"/>
      <c r="AI13914" s="8"/>
      <c r="AJ13914" s="8"/>
      <c r="AK13914" s="9"/>
    </row>
    <row r="13915" spans="32:37" x14ac:dyDescent="0.3">
      <c r="AF13915" s="8"/>
      <c r="AG13915" s="8"/>
      <c r="AH13915" s="9"/>
      <c r="AI13915" s="8"/>
      <c r="AJ13915" s="8"/>
      <c r="AK13915" s="9"/>
    </row>
    <row r="13916" spans="32:37" x14ac:dyDescent="0.3">
      <c r="AF13916" s="8"/>
      <c r="AG13916" s="8"/>
      <c r="AH13916" s="9"/>
      <c r="AI13916" s="8"/>
      <c r="AJ13916" s="8"/>
      <c r="AK13916" s="9"/>
    </row>
    <row r="13917" spans="32:37" x14ac:dyDescent="0.3">
      <c r="AF13917" s="8"/>
      <c r="AG13917" s="8"/>
      <c r="AH13917" s="9"/>
      <c r="AI13917" s="8"/>
      <c r="AJ13917" s="8"/>
      <c r="AK13917" s="9"/>
    </row>
    <row r="13918" spans="32:37" x14ac:dyDescent="0.3">
      <c r="AF13918" s="8"/>
      <c r="AG13918" s="8"/>
      <c r="AH13918" s="9"/>
      <c r="AI13918" s="8"/>
      <c r="AJ13918" s="8"/>
      <c r="AK13918" s="9"/>
    </row>
    <row r="13919" spans="32:37" x14ac:dyDescent="0.3">
      <c r="AF13919" s="8"/>
      <c r="AG13919" s="8"/>
      <c r="AH13919" s="9"/>
      <c r="AI13919" s="8"/>
      <c r="AJ13919" s="8"/>
      <c r="AK13919" s="9"/>
    </row>
    <row r="13920" spans="32:37" x14ac:dyDescent="0.3">
      <c r="AF13920" s="8"/>
      <c r="AG13920" s="8"/>
      <c r="AH13920" s="9"/>
      <c r="AI13920" s="8"/>
      <c r="AJ13920" s="8"/>
      <c r="AK13920" s="9"/>
    </row>
    <row r="13921" spans="32:37" x14ac:dyDescent="0.3">
      <c r="AF13921" s="8"/>
      <c r="AG13921" s="8"/>
      <c r="AH13921" s="9"/>
      <c r="AI13921" s="8"/>
      <c r="AJ13921" s="8"/>
      <c r="AK13921" s="9"/>
    </row>
    <row r="13922" spans="32:37" x14ac:dyDescent="0.3">
      <c r="AF13922" s="8"/>
      <c r="AG13922" s="8"/>
      <c r="AH13922" s="9"/>
      <c r="AI13922" s="8"/>
      <c r="AJ13922" s="8"/>
      <c r="AK13922" s="9"/>
    </row>
    <row r="13923" spans="32:37" x14ac:dyDescent="0.3">
      <c r="AF13923" s="8"/>
      <c r="AG13923" s="8"/>
      <c r="AH13923" s="9"/>
      <c r="AI13923" s="8"/>
      <c r="AJ13923" s="8"/>
      <c r="AK13923" s="9"/>
    </row>
    <row r="13924" spans="32:37" x14ac:dyDescent="0.3">
      <c r="AF13924" s="8"/>
      <c r="AG13924" s="8"/>
      <c r="AH13924" s="9"/>
      <c r="AI13924" s="8"/>
      <c r="AJ13924" s="8"/>
      <c r="AK13924" s="9"/>
    </row>
    <row r="13925" spans="32:37" x14ac:dyDescent="0.3">
      <c r="AF13925" s="8"/>
      <c r="AG13925" s="8"/>
      <c r="AH13925" s="9"/>
      <c r="AI13925" s="8"/>
      <c r="AJ13925" s="8"/>
      <c r="AK13925" s="9"/>
    </row>
    <row r="13926" spans="32:37" x14ac:dyDescent="0.3">
      <c r="AF13926" s="8"/>
      <c r="AG13926" s="8"/>
      <c r="AH13926" s="9"/>
      <c r="AI13926" s="8"/>
      <c r="AJ13926" s="8"/>
      <c r="AK13926" s="9"/>
    </row>
    <row r="13927" spans="32:37" x14ac:dyDescent="0.3">
      <c r="AF13927" s="8"/>
      <c r="AG13927" s="8"/>
      <c r="AH13927" s="9"/>
      <c r="AI13927" s="8"/>
      <c r="AJ13927" s="8"/>
      <c r="AK13927" s="9"/>
    </row>
    <row r="13928" spans="32:37" x14ac:dyDescent="0.3">
      <c r="AF13928" s="8"/>
      <c r="AG13928" s="8"/>
      <c r="AH13928" s="9"/>
      <c r="AI13928" s="8"/>
      <c r="AJ13928" s="8"/>
      <c r="AK13928" s="9"/>
    </row>
    <row r="13929" spans="32:37" x14ac:dyDescent="0.3">
      <c r="AF13929" s="8"/>
      <c r="AG13929" s="8"/>
      <c r="AH13929" s="9"/>
      <c r="AI13929" s="8"/>
      <c r="AJ13929" s="8"/>
      <c r="AK13929" s="9"/>
    </row>
    <row r="13930" spans="32:37" x14ac:dyDescent="0.3">
      <c r="AF13930" s="8"/>
      <c r="AG13930" s="8"/>
      <c r="AH13930" s="9"/>
      <c r="AI13930" s="8"/>
      <c r="AJ13930" s="8"/>
      <c r="AK13930" s="9"/>
    </row>
    <row r="13931" spans="32:37" x14ac:dyDescent="0.3">
      <c r="AF13931" s="8"/>
      <c r="AG13931" s="8"/>
      <c r="AH13931" s="9"/>
      <c r="AI13931" s="8"/>
      <c r="AJ13931" s="8"/>
      <c r="AK13931" s="9"/>
    </row>
    <row r="13932" spans="32:37" x14ac:dyDescent="0.3">
      <c r="AF13932" s="8"/>
      <c r="AG13932" s="8"/>
      <c r="AH13932" s="9"/>
      <c r="AI13932" s="8"/>
      <c r="AJ13932" s="8"/>
      <c r="AK13932" s="9"/>
    </row>
    <row r="13933" spans="32:37" x14ac:dyDescent="0.3">
      <c r="AF13933" s="8"/>
      <c r="AG13933" s="8"/>
      <c r="AH13933" s="9"/>
      <c r="AI13933" s="8"/>
      <c r="AJ13933" s="8"/>
      <c r="AK13933" s="9"/>
    </row>
    <row r="13934" spans="32:37" x14ac:dyDescent="0.3">
      <c r="AF13934" s="8"/>
      <c r="AG13934" s="8"/>
      <c r="AH13934" s="9"/>
      <c r="AI13934" s="8"/>
      <c r="AJ13934" s="8"/>
      <c r="AK13934" s="9"/>
    </row>
    <row r="13935" spans="32:37" x14ac:dyDescent="0.3">
      <c r="AF13935" s="8"/>
      <c r="AG13935" s="8"/>
      <c r="AH13935" s="9"/>
      <c r="AI13935" s="8"/>
      <c r="AJ13935" s="8"/>
      <c r="AK13935" s="9"/>
    </row>
    <row r="13936" spans="32:37" x14ac:dyDescent="0.3">
      <c r="AF13936" s="8"/>
      <c r="AG13936" s="8"/>
      <c r="AH13936" s="9"/>
      <c r="AI13936" s="8"/>
      <c r="AJ13936" s="8"/>
      <c r="AK13936" s="9"/>
    </row>
    <row r="13937" spans="32:37" x14ac:dyDescent="0.3">
      <c r="AF13937" s="8"/>
      <c r="AG13937" s="8"/>
      <c r="AH13937" s="9"/>
      <c r="AI13937" s="8"/>
      <c r="AJ13937" s="8"/>
      <c r="AK13937" s="9"/>
    </row>
    <row r="13938" spans="32:37" x14ac:dyDescent="0.3">
      <c r="AF13938" s="8"/>
      <c r="AG13938" s="8"/>
      <c r="AH13938" s="9"/>
      <c r="AI13938" s="8"/>
      <c r="AJ13938" s="8"/>
      <c r="AK13938" s="9"/>
    </row>
    <row r="13939" spans="32:37" x14ac:dyDescent="0.3">
      <c r="AF13939" s="8"/>
      <c r="AG13939" s="8"/>
      <c r="AH13939" s="9"/>
      <c r="AI13939" s="8"/>
      <c r="AJ13939" s="8"/>
      <c r="AK13939" s="9"/>
    </row>
    <row r="13940" spans="32:37" x14ac:dyDescent="0.3">
      <c r="AF13940" s="8"/>
      <c r="AG13940" s="8"/>
      <c r="AH13940" s="9"/>
      <c r="AI13940" s="8"/>
      <c r="AJ13940" s="8"/>
      <c r="AK13940" s="9"/>
    </row>
    <row r="13941" spans="32:37" x14ac:dyDescent="0.3">
      <c r="AF13941" s="8"/>
      <c r="AG13941" s="8"/>
      <c r="AH13941" s="9"/>
      <c r="AI13941" s="8"/>
      <c r="AJ13941" s="8"/>
      <c r="AK13941" s="9"/>
    </row>
    <row r="13942" spans="32:37" x14ac:dyDescent="0.3">
      <c r="AF13942" s="8"/>
      <c r="AG13942" s="8"/>
      <c r="AH13942" s="9"/>
      <c r="AI13942" s="8"/>
      <c r="AJ13942" s="8"/>
      <c r="AK13942" s="9"/>
    </row>
    <row r="13943" spans="32:37" x14ac:dyDescent="0.3">
      <c r="AF13943" s="8"/>
      <c r="AG13943" s="8"/>
      <c r="AH13943" s="9"/>
      <c r="AI13943" s="8"/>
      <c r="AJ13943" s="8"/>
      <c r="AK13943" s="9"/>
    </row>
    <row r="13944" spans="32:37" x14ac:dyDescent="0.3">
      <c r="AF13944" s="8"/>
      <c r="AG13944" s="8"/>
      <c r="AH13944" s="9"/>
      <c r="AI13944" s="8"/>
      <c r="AJ13944" s="8"/>
      <c r="AK13944" s="9"/>
    </row>
    <row r="13945" spans="32:37" x14ac:dyDescent="0.3">
      <c r="AF13945" s="8"/>
      <c r="AG13945" s="8"/>
      <c r="AH13945" s="9"/>
      <c r="AI13945" s="8"/>
      <c r="AJ13945" s="8"/>
      <c r="AK13945" s="9"/>
    </row>
    <row r="13946" spans="32:37" x14ac:dyDescent="0.3">
      <c r="AF13946" s="8"/>
      <c r="AG13946" s="8"/>
      <c r="AH13946" s="9"/>
      <c r="AI13946" s="8"/>
      <c r="AJ13946" s="8"/>
      <c r="AK13946" s="9"/>
    </row>
    <row r="13947" spans="32:37" x14ac:dyDescent="0.3">
      <c r="AF13947" s="8"/>
      <c r="AG13947" s="8"/>
      <c r="AH13947" s="9"/>
      <c r="AI13947" s="8"/>
      <c r="AJ13947" s="8"/>
      <c r="AK13947" s="9"/>
    </row>
    <row r="13948" spans="32:37" x14ac:dyDescent="0.3">
      <c r="AF13948" s="8"/>
      <c r="AG13948" s="8"/>
      <c r="AH13948" s="9"/>
      <c r="AI13948" s="8"/>
      <c r="AJ13948" s="8"/>
      <c r="AK13948" s="9"/>
    </row>
    <row r="13949" spans="32:37" x14ac:dyDescent="0.3">
      <c r="AF13949" s="8"/>
      <c r="AG13949" s="8"/>
      <c r="AH13949" s="9"/>
      <c r="AI13949" s="8"/>
      <c r="AJ13949" s="8"/>
      <c r="AK13949" s="9"/>
    </row>
    <row r="13950" spans="32:37" x14ac:dyDescent="0.3">
      <c r="AF13950" s="8"/>
      <c r="AG13950" s="8"/>
      <c r="AH13950" s="9"/>
      <c r="AI13950" s="8"/>
      <c r="AJ13950" s="8"/>
      <c r="AK13950" s="9"/>
    </row>
    <row r="13951" spans="32:37" x14ac:dyDescent="0.3">
      <c r="AF13951" s="8"/>
      <c r="AG13951" s="8"/>
      <c r="AH13951" s="9"/>
      <c r="AI13951" s="8"/>
      <c r="AJ13951" s="8"/>
      <c r="AK13951" s="9"/>
    </row>
    <row r="13952" spans="32:37" x14ac:dyDescent="0.3">
      <c r="AF13952" s="8"/>
      <c r="AG13952" s="8"/>
      <c r="AH13952" s="9"/>
      <c r="AI13952" s="8"/>
      <c r="AJ13952" s="8"/>
      <c r="AK13952" s="9"/>
    </row>
    <row r="13953" spans="32:37" x14ac:dyDescent="0.3">
      <c r="AF13953" s="8"/>
      <c r="AG13953" s="8"/>
      <c r="AH13953" s="9"/>
      <c r="AI13953" s="8"/>
      <c r="AJ13953" s="8"/>
      <c r="AK13953" s="9"/>
    </row>
    <row r="13954" spans="32:37" x14ac:dyDescent="0.3">
      <c r="AF13954" s="8"/>
      <c r="AG13954" s="8"/>
      <c r="AH13954" s="9"/>
      <c r="AI13954" s="8"/>
      <c r="AJ13954" s="8"/>
      <c r="AK13954" s="9"/>
    </row>
    <row r="13955" spans="32:37" x14ac:dyDescent="0.3">
      <c r="AF13955" s="8"/>
      <c r="AG13955" s="8"/>
      <c r="AH13955" s="9"/>
      <c r="AI13955" s="8"/>
      <c r="AJ13955" s="8"/>
      <c r="AK13955" s="9"/>
    </row>
    <row r="13956" spans="32:37" x14ac:dyDescent="0.3">
      <c r="AF13956" s="8"/>
      <c r="AG13956" s="8"/>
      <c r="AH13956" s="9"/>
      <c r="AI13956" s="8"/>
      <c r="AJ13956" s="8"/>
      <c r="AK13956" s="9"/>
    </row>
    <row r="13957" spans="32:37" x14ac:dyDescent="0.3">
      <c r="AF13957" s="8"/>
      <c r="AG13957" s="8"/>
      <c r="AH13957" s="9"/>
      <c r="AI13957" s="8"/>
      <c r="AJ13957" s="8"/>
      <c r="AK13957" s="9"/>
    </row>
    <row r="13958" spans="32:37" x14ac:dyDescent="0.3">
      <c r="AF13958" s="8"/>
      <c r="AG13958" s="8"/>
      <c r="AH13958" s="9"/>
      <c r="AI13958" s="8"/>
      <c r="AJ13958" s="8"/>
      <c r="AK13958" s="9"/>
    </row>
    <row r="13959" spans="32:37" x14ac:dyDescent="0.3">
      <c r="AF13959" s="8"/>
      <c r="AG13959" s="8"/>
      <c r="AH13959" s="9"/>
      <c r="AI13959" s="8"/>
      <c r="AJ13959" s="8"/>
      <c r="AK13959" s="9"/>
    </row>
    <row r="13960" spans="32:37" x14ac:dyDescent="0.3">
      <c r="AF13960" s="8"/>
      <c r="AG13960" s="8"/>
      <c r="AH13960" s="9"/>
      <c r="AI13960" s="8"/>
      <c r="AJ13960" s="8"/>
      <c r="AK13960" s="9"/>
    </row>
    <row r="13961" spans="32:37" x14ac:dyDescent="0.3">
      <c r="AF13961" s="8"/>
      <c r="AG13961" s="8"/>
      <c r="AH13961" s="9"/>
      <c r="AI13961" s="8"/>
      <c r="AJ13961" s="8"/>
      <c r="AK13961" s="9"/>
    </row>
    <row r="13962" spans="32:37" x14ac:dyDescent="0.3">
      <c r="AF13962" s="8"/>
      <c r="AG13962" s="8"/>
      <c r="AH13962" s="9"/>
      <c r="AI13962" s="8"/>
      <c r="AJ13962" s="8"/>
      <c r="AK13962" s="9"/>
    </row>
    <row r="13963" spans="32:37" x14ac:dyDescent="0.3">
      <c r="AF13963" s="8"/>
      <c r="AG13963" s="8"/>
      <c r="AH13963" s="9"/>
      <c r="AI13963" s="8"/>
      <c r="AJ13963" s="8"/>
      <c r="AK13963" s="9"/>
    </row>
    <row r="13964" spans="32:37" x14ac:dyDescent="0.3">
      <c r="AF13964" s="8"/>
      <c r="AG13964" s="8"/>
      <c r="AH13964" s="9"/>
      <c r="AI13964" s="8"/>
      <c r="AJ13964" s="8"/>
      <c r="AK13964" s="9"/>
    </row>
    <row r="13965" spans="32:37" x14ac:dyDescent="0.3">
      <c r="AF13965" s="8"/>
      <c r="AG13965" s="8"/>
      <c r="AH13965" s="9"/>
      <c r="AI13965" s="8"/>
      <c r="AJ13965" s="8"/>
      <c r="AK13965" s="9"/>
    </row>
    <row r="13966" spans="32:37" x14ac:dyDescent="0.3">
      <c r="AF13966" s="8"/>
      <c r="AG13966" s="8"/>
      <c r="AH13966" s="9"/>
      <c r="AI13966" s="8"/>
      <c r="AJ13966" s="8"/>
      <c r="AK13966" s="9"/>
    </row>
    <row r="13967" spans="32:37" x14ac:dyDescent="0.3">
      <c r="AF13967" s="8"/>
      <c r="AG13967" s="8"/>
      <c r="AH13967" s="9"/>
      <c r="AI13967" s="8"/>
      <c r="AJ13967" s="8"/>
      <c r="AK13967" s="9"/>
    </row>
    <row r="13968" spans="32:37" x14ac:dyDescent="0.3">
      <c r="AF13968" s="8"/>
      <c r="AG13968" s="8"/>
      <c r="AH13968" s="9"/>
      <c r="AI13968" s="8"/>
      <c r="AJ13968" s="8"/>
      <c r="AK13968" s="9"/>
    </row>
    <row r="13969" spans="32:37" x14ac:dyDescent="0.3">
      <c r="AF13969" s="8"/>
      <c r="AG13969" s="8"/>
      <c r="AH13969" s="9"/>
      <c r="AI13969" s="8"/>
      <c r="AJ13969" s="8"/>
      <c r="AK13969" s="9"/>
    </row>
    <row r="13970" spans="32:37" x14ac:dyDescent="0.3">
      <c r="AF13970" s="8"/>
      <c r="AG13970" s="8"/>
      <c r="AH13970" s="9"/>
      <c r="AI13970" s="8"/>
      <c r="AJ13970" s="8"/>
      <c r="AK13970" s="9"/>
    </row>
    <row r="13971" spans="32:37" x14ac:dyDescent="0.3">
      <c r="AF13971" s="8"/>
      <c r="AG13971" s="8"/>
      <c r="AH13971" s="9"/>
      <c r="AI13971" s="8"/>
      <c r="AJ13971" s="8"/>
      <c r="AK13971" s="9"/>
    </row>
    <row r="13972" spans="32:37" x14ac:dyDescent="0.3">
      <c r="AF13972" s="8"/>
      <c r="AG13972" s="8"/>
      <c r="AH13972" s="9"/>
      <c r="AI13972" s="8"/>
      <c r="AJ13972" s="8"/>
      <c r="AK13972" s="9"/>
    </row>
    <row r="13973" spans="32:37" x14ac:dyDescent="0.3">
      <c r="AF13973" s="8"/>
      <c r="AG13973" s="8"/>
      <c r="AH13973" s="9"/>
      <c r="AI13973" s="8"/>
      <c r="AJ13973" s="8"/>
      <c r="AK13973" s="9"/>
    </row>
    <row r="13974" spans="32:37" x14ac:dyDescent="0.3">
      <c r="AF13974" s="8"/>
      <c r="AG13974" s="8"/>
      <c r="AH13974" s="9"/>
      <c r="AI13974" s="8"/>
      <c r="AJ13974" s="8"/>
      <c r="AK13974" s="9"/>
    </row>
    <row r="13975" spans="32:37" x14ac:dyDescent="0.3">
      <c r="AF13975" s="8"/>
      <c r="AG13975" s="8"/>
      <c r="AH13975" s="9"/>
      <c r="AI13975" s="8"/>
      <c r="AJ13975" s="8"/>
      <c r="AK13975" s="9"/>
    </row>
    <row r="13976" spans="32:37" x14ac:dyDescent="0.3">
      <c r="AF13976" s="8"/>
      <c r="AG13976" s="8"/>
      <c r="AH13976" s="9"/>
      <c r="AI13976" s="8"/>
      <c r="AJ13976" s="8"/>
      <c r="AK13976" s="9"/>
    </row>
    <row r="13977" spans="32:37" x14ac:dyDescent="0.3">
      <c r="AF13977" s="8"/>
      <c r="AG13977" s="8"/>
      <c r="AH13977" s="9"/>
      <c r="AI13977" s="8"/>
      <c r="AJ13977" s="8"/>
      <c r="AK13977" s="9"/>
    </row>
    <row r="13978" spans="32:37" x14ac:dyDescent="0.3">
      <c r="AF13978" s="8"/>
      <c r="AG13978" s="8"/>
      <c r="AH13978" s="9"/>
      <c r="AI13978" s="8"/>
      <c r="AJ13978" s="8"/>
      <c r="AK13978" s="9"/>
    </row>
    <row r="13979" spans="32:37" x14ac:dyDescent="0.3">
      <c r="AF13979" s="8"/>
      <c r="AG13979" s="8"/>
      <c r="AH13979" s="9"/>
      <c r="AI13979" s="8"/>
      <c r="AJ13979" s="8"/>
      <c r="AK13979" s="9"/>
    </row>
    <row r="13980" spans="32:37" x14ac:dyDescent="0.3">
      <c r="AF13980" s="8"/>
      <c r="AG13980" s="8"/>
      <c r="AH13980" s="9"/>
      <c r="AI13980" s="8"/>
      <c r="AJ13980" s="8"/>
      <c r="AK13980" s="9"/>
    </row>
    <row r="13981" spans="32:37" x14ac:dyDescent="0.3">
      <c r="AF13981" s="8"/>
      <c r="AG13981" s="8"/>
      <c r="AH13981" s="9"/>
      <c r="AI13981" s="8"/>
      <c r="AJ13981" s="8"/>
      <c r="AK13981" s="9"/>
    </row>
    <row r="13982" spans="32:37" x14ac:dyDescent="0.3">
      <c r="AF13982" s="8"/>
      <c r="AG13982" s="8"/>
      <c r="AH13982" s="9"/>
      <c r="AI13982" s="8"/>
      <c r="AJ13982" s="8"/>
      <c r="AK13982" s="9"/>
    </row>
    <row r="13983" spans="32:37" x14ac:dyDescent="0.3">
      <c r="AF13983" s="8"/>
      <c r="AG13983" s="8"/>
      <c r="AH13983" s="9"/>
      <c r="AI13983" s="8"/>
      <c r="AJ13983" s="8"/>
      <c r="AK13983" s="9"/>
    </row>
    <row r="13984" spans="32:37" x14ac:dyDescent="0.3">
      <c r="AF13984" s="8"/>
      <c r="AG13984" s="8"/>
      <c r="AH13984" s="9"/>
      <c r="AI13984" s="8"/>
      <c r="AJ13984" s="8"/>
      <c r="AK13984" s="9"/>
    </row>
    <row r="13985" spans="32:37" x14ac:dyDescent="0.3">
      <c r="AF13985" s="8"/>
      <c r="AG13985" s="8"/>
      <c r="AH13985" s="9"/>
      <c r="AI13985" s="8"/>
      <c r="AJ13985" s="8"/>
      <c r="AK13985" s="9"/>
    </row>
    <row r="13986" spans="32:37" x14ac:dyDescent="0.3">
      <c r="AF13986" s="8"/>
      <c r="AG13986" s="8"/>
      <c r="AH13986" s="9"/>
      <c r="AI13986" s="8"/>
      <c r="AJ13986" s="8"/>
      <c r="AK13986" s="9"/>
    </row>
    <row r="13987" spans="32:37" x14ac:dyDescent="0.3">
      <c r="AF13987" s="8"/>
      <c r="AG13987" s="8"/>
      <c r="AH13987" s="9"/>
      <c r="AI13987" s="8"/>
      <c r="AJ13987" s="8"/>
      <c r="AK13987" s="9"/>
    </row>
    <row r="13988" spans="32:37" x14ac:dyDescent="0.3">
      <c r="AF13988" s="8"/>
      <c r="AG13988" s="8"/>
      <c r="AH13988" s="9"/>
      <c r="AI13988" s="8"/>
      <c r="AJ13988" s="8"/>
      <c r="AK13988" s="9"/>
    </row>
    <row r="13989" spans="32:37" x14ac:dyDescent="0.3">
      <c r="AF13989" s="8"/>
      <c r="AG13989" s="8"/>
      <c r="AH13989" s="9"/>
      <c r="AI13989" s="8"/>
      <c r="AJ13989" s="8"/>
      <c r="AK13989" s="9"/>
    </row>
    <row r="13990" spans="32:37" x14ac:dyDescent="0.3">
      <c r="AF13990" s="8"/>
      <c r="AG13990" s="8"/>
      <c r="AH13990" s="9"/>
      <c r="AI13990" s="8"/>
      <c r="AJ13990" s="8"/>
      <c r="AK13990" s="9"/>
    </row>
    <row r="13991" spans="32:37" x14ac:dyDescent="0.3">
      <c r="AF13991" s="8"/>
      <c r="AG13991" s="8"/>
      <c r="AH13991" s="9"/>
      <c r="AI13991" s="8"/>
      <c r="AJ13991" s="8"/>
      <c r="AK13991" s="9"/>
    </row>
    <row r="13992" spans="32:37" x14ac:dyDescent="0.3">
      <c r="AF13992" s="8"/>
      <c r="AG13992" s="8"/>
      <c r="AH13992" s="9"/>
      <c r="AI13992" s="8"/>
      <c r="AJ13992" s="8"/>
      <c r="AK13992" s="9"/>
    </row>
    <row r="13993" spans="32:37" x14ac:dyDescent="0.3">
      <c r="AF13993" s="8"/>
      <c r="AG13993" s="8"/>
      <c r="AH13993" s="9"/>
      <c r="AI13993" s="8"/>
      <c r="AJ13993" s="8"/>
      <c r="AK13993" s="9"/>
    </row>
    <row r="13994" spans="32:37" x14ac:dyDescent="0.3">
      <c r="AF13994" s="8"/>
      <c r="AG13994" s="8"/>
      <c r="AH13994" s="9"/>
      <c r="AI13994" s="8"/>
      <c r="AJ13994" s="8"/>
      <c r="AK13994" s="9"/>
    </row>
    <row r="13995" spans="32:37" x14ac:dyDescent="0.3">
      <c r="AF13995" s="8"/>
      <c r="AG13995" s="8"/>
      <c r="AH13995" s="9"/>
      <c r="AI13995" s="8"/>
      <c r="AJ13995" s="8"/>
      <c r="AK13995" s="9"/>
    </row>
    <row r="13996" spans="32:37" x14ac:dyDescent="0.3">
      <c r="AF13996" s="8"/>
      <c r="AG13996" s="8"/>
      <c r="AH13996" s="9"/>
      <c r="AI13996" s="8"/>
      <c r="AJ13996" s="8"/>
      <c r="AK13996" s="9"/>
    </row>
    <row r="13997" spans="32:37" x14ac:dyDescent="0.3">
      <c r="AF13997" s="8"/>
      <c r="AG13997" s="8"/>
      <c r="AH13997" s="9"/>
      <c r="AI13997" s="8"/>
      <c r="AJ13997" s="8"/>
      <c r="AK13997" s="9"/>
    </row>
    <row r="13998" spans="32:37" x14ac:dyDescent="0.3">
      <c r="AF13998" s="8"/>
      <c r="AG13998" s="8"/>
      <c r="AH13998" s="9"/>
      <c r="AI13998" s="8"/>
      <c r="AJ13998" s="8"/>
      <c r="AK13998" s="9"/>
    </row>
    <row r="13999" spans="32:37" x14ac:dyDescent="0.3">
      <c r="AF13999" s="8"/>
      <c r="AG13999" s="8"/>
      <c r="AH13999" s="9"/>
      <c r="AI13999" s="8"/>
      <c r="AJ13999" s="8"/>
      <c r="AK13999" s="9"/>
    </row>
    <row r="14000" spans="32:37" x14ac:dyDescent="0.3">
      <c r="AF14000" s="8"/>
      <c r="AG14000" s="8"/>
      <c r="AH14000" s="9"/>
      <c r="AI14000" s="8"/>
      <c r="AJ14000" s="8"/>
      <c r="AK14000" s="9"/>
    </row>
    <row r="14001" spans="32:37" x14ac:dyDescent="0.3">
      <c r="AF14001" s="8"/>
      <c r="AG14001" s="8"/>
      <c r="AH14001" s="9"/>
      <c r="AI14001" s="8"/>
      <c r="AJ14001" s="8"/>
      <c r="AK14001" s="9"/>
    </row>
    <row r="14002" spans="32:37" x14ac:dyDescent="0.3">
      <c r="AF14002" s="8"/>
      <c r="AG14002" s="8"/>
      <c r="AH14002" s="9"/>
      <c r="AI14002" s="8"/>
      <c r="AJ14002" s="8"/>
      <c r="AK14002" s="9"/>
    </row>
    <row r="14003" spans="32:37" x14ac:dyDescent="0.3">
      <c r="AF14003" s="8"/>
      <c r="AG14003" s="8"/>
      <c r="AH14003" s="9"/>
      <c r="AI14003" s="8"/>
      <c r="AJ14003" s="8"/>
      <c r="AK14003" s="9"/>
    </row>
    <row r="14004" spans="32:37" x14ac:dyDescent="0.3">
      <c r="AF14004" s="8"/>
      <c r="AG14004" s="8"/>
      <c r="AH14004" s="9"/>
      <c r="AI14004" s="8"/>
      <c r="AJ14004" s="8"/>
      <c r="AK14004" s="9"/>
    </row>
    <row r="14005" spans="32:37" x14ac:dyDescent="0.3">
      <c r="AF14005" s="8"/>
      <c r="AG14005" s="8"/>
      <c r="AH14005" s="9"/>
      <c r="AI14005" s="8"/>
      <c r="AJ14005" s="8"/>
      <c r="AK14005" s="9"/>
    </row>
    <row r="14006" spans="32:37" x14ac:dyDescent="0.3">
      <c r="AF14006" s="8"/>
      <c r="AG14006" s="8"/>
      <c r="AH14006" s="9"/>
      <c r="AI14006" s="8"/>
      <c r="AJ14006" s="8"/>
      <c r="AK14006" s="9"/>
    </row>
    <row r="14007" spans="32:37" x14ac:dyDescent="0.3">
      <c r="AF14007" s="8"/>
      <c r="AG14007" s="8"/>
      <c r="AH14007" s="9"/>
      <c r="AI14007" s="8"/>
      <c r="AJ14007" s="8"/>
      <c r="AK14007" s="9"/>
    </row>
    <row r="14008" spans="32:37" x14ac:dyDescent="0.3">
      <c r="AF14008" s="8"/>
      <c r="AG14008" s="8"/>
      <c r="AH14008" s="9"/>
      <c r="AI14008" s="8"/>
      <c r="AJ14008" s="8"/>
      <c r="AK14008" s="9"/>
    </row>
    <row r="14009" spans="32:37" x14ac:dyDescent="0.3">
      <c r="AF14009" s="8"/>
      <c r="AG14009" s="8"/>
      <c r="AH14009" s="9"/>
      <c r="AI14009" s="8"/>
      <c r="AJ14009" s="8"/>
      <c r="AK14009" s="9"/>
    </row>
    <row r="14010" spans="32:37" x14ac:dyDescent="0.3">
      <c r="AF14010" s="8"/>
      <c r="AG14010" s="8"/>
      <c r="AH14010" s="9"/>
      <c r="AI14010" s="8"/>
      <c r="AJ14010" s="8"/>
      <c r="AK14010" s="9"/>
    </row>
    <row r="14011" spans="32:37" x14ac:dyDescent="0.3">
      <c r="AF14011" s="8"/>
      <c r="AG14011" s="8"/>
      <c r="AH14011" s="9"/>
      <c r="AI14011" s="8"/>
      <c r="AJ14011" s="8"/>
      <c r="AK14011" s="9"/>
    </row>
    <row r="14012" spans="32:37" x14ac:dyDescent="0.3">
      <c r="AF14012" s="8"/>
      <c r="AG14012" s="8"/>
      <c r="AH14012" s="9"/>
      <c r="AI14012" s="8"/>
      <c r="AJ14012" s="8"/>
      <c r="AK14012" s="9"/>
    </row>
    <row r="14013" spans="32:37" x14ac:dyDescent="0.3">
      <c r="AF14013" s="8"/>
      <c r="AG14013" s="8"/>
      <c r="AH14013" s="9"/>
      <c r="AI14013" s="8"/>
      <c r="AJ14013" s="8"/>
      <c r="AK14013" s="9"/>
    </row>
    <row r="14014" spans="32:37" x14ac:dyDescent="0.3">
      <c r="AF14014" s="8"/>
      <c r="AG14014" s="8"/>
      <c r="AH14014" s="9"/>
      <c r="AI14014" s="8"/>
      <c r="AJ14014" s="8"/>
      <c r="AK14014" s="9"/>
    </row>
    <row r="14015" spans="32:37" x14ac:dyDescent="0.3">
      <c r="AF14015" s="8"/>
      <c r="AG14015" s="8"/>
      <c r="AH14015" s="9"/>
      <c r="AI14015" s="8"/>
      <c r="AJ14015" s="8"/>
      <c r="AK14015" s="9"/>
    </row>
    <row r="14016" spans="32:37" x14ac:dyDescent="0.3">
      <c r="AF14016" s="8"/>
      <c r="AG14016" s="8"/>
      <c r="AH14016" s="9"/>
      <c r="AI14016" s="8"/>
      <c r="AJ14016" s="8"/>
      <c r="AK14016" s="9"/>
    </row>
    <row r="14017" spans="32:37" x14ac:dyDescent="0.3">
      <c r="AF14017" s="8"/>
      <c r="AG14017" s="8"/>
      <c r="AH14017" s="9"/>
      <c r="AI14017" s="8"/>
      <c r="AJ14017" s="8"/>
      <c r="AK14017" s="9"/>
    </row>
    <row r="14018" spans="32:37" x14ac:dyDescent="0.3">
      <c r="AF14018" s="8"/>
      <c r="AG14018" s="8"/>
      <c r="AH14018" s="9"/>
      <c r="AI14018" s="8"/>
      <c r="AJ14018" s="8"/>
      <c r="AK14018" s="9"/>
    </row>
    <row r="14019" spans="32:37" x14ac:dyDescent="0.3">
      <c r="AF14019" s="8"/>
      <c r="AG14019" s="8"/>
      <c r="AH14019" s="9"/>
      <c r="AI14019" s="8"/>
      <c r="AJ14019" s="8"/>
      <c r="AK14019" s="9"/>
    </row>
    <row r="14020" spans="32:37" x14ac:dyDescent="0.3">
      <c r="AF14020" s="8"/>
      <c r="AG14020" s="8"/>
      <c r="AH14020" s="9"/>
      <c r="AI14020" s="8"/>
      <c r="AJ14020" s="8"/>
      <c r="AK14020" s="9"/>
    </row>
    <row r="14021" spans="32:37" x14ac:dyDescent="0.3">
      <c r="AF14021" s="8"/>
      <c r="AG14021" s="8"/>
      <c r="AH14021" s="9"/>
      <c r="AI14021" s="8"/>
      <c r="AJ14021" s="8"/>
      <c r="AK14021" s="9"/>
    </row>
    <row r="14022" spans="32:37" x14ac:dyDescent="0.3">
      <c r="AF14022" s="8"/>
      <c r="AG14022" s="8"/>
      <c r="AH14022" s="9"/>
      <c r="AI14022" s="8"/>
      <c r="AJ14022" s="8"/>
      <c r="AK14022" s="9"/>
    </row>
    <row r="14023" spans="32:37" x14ac:dyDescent="0.3">
      <c r="AF14023" s="8"/>
      <c r="AG14023" s="8"/>
      <c r="AH14023" s="9"/>
      <c r="AI14023" s="8"/>
      <c r="AJ14023" s="8"/>
      <c r="AK14023" s="9"/>
    </row>
    <row r="14024" spans="32:37" x14ac:dyDescent="0.3">
      <c r="AF14024" s="8"/>
      <c r="AG14024" s="8"/>
      <c r="AH14024" s="9"/>
      <c r="AI14024" s="8"/>
      <c r="AJ14024" s="8"/>
      <c r="AK14024" s="9"/>
    </row>
    <row r="14025" spans="32:37" x14ac:dyDescent="0.3">
      <c r="AF14025" s="8"/>
      <c r="AG14025" s="8"/>
      <c r="AH14025" s="9"/>
      <c r="AI14025" s="8"/>
      <c r="AJ14025" s="8"/>
      <c r="AK14025" s="9"/>
    </row>
    <row r="14026" spans="32:37" x14ac:dyDescent="0.3">
      <c r="AF14026" s="8"/>
      <c r="AG14026" s="8"/>
      <c r="AH14026" s="9"/>
      <c r="AI14026" s="8"/>
      <c r="AJ14026" s="8"/>
      <c r="AK14026" s="9"/>
    </row>
    <row r="14027" spans="32:37" x14ac:dyDescent="0.3">
      <c r="AF14027" s="8"/>
      <c r="AG14027" s="8"/>
      <c r="AH14027" s="9"/>
      <c r="AI14027" s="8"/>
      <c r="AJ14027" s="8"/>
      <c r="AK14027" s="9"/>
    </row>
    <row r="14028" spans="32:37" x14ac:dyDescent="0.3">
      <c r="AF14028" s="8"/>
      <c r="AG14028" s="8"/>
      <c r="AH14028" s="9"/>
      <c r="AI14028" s="8"/>
      <c r="AJ14028" s="8"/>
      <c r="AK14028" s="9"/>
    </row>
    <row r="14029" spans="32:37" x14ac:dyDescent="0.3">
      <c r="AF14029" s="8"/>
      <c r="AG14029" s="8"/>
      <c r="AH14029" s="9"/>
      <c r="AI14029" s="8"/>
      <c r="AJ14029" s="8"/>
      <c r="AK14029" s="9"/>
    </row>
    <row r="14030" spans="32:37" x14ac:dyDescent="0.3">
      <c r="AF14030" s="8"/>
      <c r="AG14030" s="8"/>
      <c r="AH14030" s="9"/>
      <c r="AI14030" s="8"/>
      <c r="AJ14030" s="8"/>
      <c r="AK14030" s="9"/>
    </row>
    <row r="14031" spans="32:37" x14ac:dyDescent="0.3">
      <c r="AF14031" s="8"/>
      <c r="AG14031" s="8"/>
      <c r="AH14031" s="9"/>
      <c r="AI14031" s="8"/>
      <c r="AJ14031" s="8"/>
      <c r="AK14031" s="9"/>
    </row>
    <row r="14032" spans="32:37" x14ac:dyDescent="0.3">
      <c r="AF14032" s="8"/>
      <c r="AG14032" s="8"/>
      <c r="AH14032" s="9"/>
      <c r="AI14032" s="8"/>
      <c r="AJ14032" s="8"/>
      <c r="AK14032" s="9"/>
    </row>
    <row r="14033" spans="32:37" x14ac:dyDescent="0.3">
      <c r="AF14033" s="8"/>
      <c r="AG14033" s="8"/>
      <c r="AH14033" s="9"/>
      <c r="AI14033" s="8"/>
      <c r="AJ14033" s="8"/>
      <c r="AK14033" s="9"/>
    </row>
    <row r="14034" spans="32:37" x14ac:dyDescent="0.3">
      <c r="AF14034" s="8"/>
      <c r="AG14034" s="8"/>
      <c r="AH14034" s="9"/>
      <c r="AI14034" s="8"/>
      <c r="AJ14034" s="8"/>
      <c r="AK14034" s="9"/>
    </row>
    <row r="14035" spans="32:37" x14ac:dyDescent="0.3">
      <c r="AF14035" s="8"/>
      <c r="AG14035" s="8"/>
      <c r="AH14035" s="9"/>
      <c r="AI14035" s="8"/>
      <c r="AJ14035" s="8"/>
      <c r="AK14035" s="9"/>
    </row>
    <row r="14036" spans="32:37" x14ac:dyDescent="0.3">
      <c r="AF14036" s="8"/>
      <c r="AG14036" s="8"/>
      <c r="AH14036" s="9"/>
      <c r="AI14036" s="8"/>
      <c r="AJ14036" s="8"/>
      <c r="AK14036" s="9"/>
    </row>
    <row r="14037" spans="32:37" x14ac:dyDescent="0.3">
      <c r="AF14037" s="8"/>
      <c r="AG14037" s="8"/>
      <c r="AH14037" s="9"/>
      <c r="AI14037" s="8"/>
      <c r="AJ14037" s="8"/>
      <c r="AK14037" s="9"/>
    </row>
    <row r="14038" spans="32:37" x14ac:dyDescent="0.3">
      <c r="AF14038" s="8"/>
      <c r="AG14038" s="8"/>
      <c r="AH14038" s="9"/>
      <c r="AI14038" s="8"/>
      <c r="AJ14038" s="8"/>
      <c r="AK14038" s="9"/>
    </row>
    <row r="14039" spans="32:37" x14ac:dyDescent="0.3">
      <c r="AF14039" s="8"/>
      <c r="AG14039" s="8"/>
      <c r="AH14039" s="9"/>
      <c r="AI14039" s="8"/>
      <c r="AJ14039" s="8"/>
      <c r="AK14039" s="9"/>
    </row>
    <row r="14040" spans="32:37" x14ac:dyDescent="0.3">
      <c r="AF14040" s="8"/>
      <c r="AG14040" s="8"/>
      <c r="AH14040" s="9"/>
      <c r="AI14040" s="8"/>
      <c r="AJ14040" s="8"/>
      <c r="AK14040" s="9"/>
    </row>
    <row r="14041" spans="32:37" x14ac:dyDescent="0.3">
      <c r="AF14041" s="8"/>
      <c r="AG14041" s="8"/>
      <c r="AH14041" s="9"/>
      <c r="AI14041" s="8"/>
      <c r="AJ14041" s="8"/>
      <c r="AK14041" s="9"/>
    </row>
    <row r="14042" spans="32:37" x14ac:dyDescent="0.3">
      <c r="AF14042" s="8"/>
      <c r="AG14042" s="8"/>
      <c r="AH14042" s="9"/>
      <c r="AI14042" s="8"/>
      <c r="AJ14042" s="8"/>
      <c r="AK14042" s="9"/>
    </row>
    <row r="14043" spans="32:37" x14ac:dyDescent="0.3">
      <c r="AF14043" s="8"/>
      <c r="AG14043" s="8"/>
      <c r="AH14043" s="9"/>
      <c r="AI14043" s="8"/>
      <c r="AJ14043" s="8"/>
      <c r="AK14043" s="9"/>
    </row>
    <row r="14044" spans="32:37" x14ac:dyDescent="0.3">
      <c r="AF14044" s="8"/>
      <c r="AG14044" s="8"/>
      <c r="AH14044" s="9"/>
      <c r="AI14044" s="8"/>
      <c r="AJ14044" s="8"/>
      <c r="AK14044" s="9"/>
    </row>
    <row r="14045" spans="32:37" x14ac:dyDescent="0.3">
      <c r="AF14045" s="8"/>
      <c r="AG14045" s="8"/>
      <c r="AH14045" s="9"/>
      <c r="AI14045" s="8"/>
      <c r="AJ14045" s="8"/>
      <c r="AK14045" s="9"/>
    </row>
    <row r="14046" spans="32:37" x14ac:dyDescent="0.3">
      <c r="AF14046" s="8"/>
      <c r="AG14046" s="8"/>
      <c r="AH14046" s="9"/>
      <c r="AI14046" s="8"/>
      <c r="AJ14046" s="8"/>
      <c r="AK14046" s="9"/>
    </row>
    <row r="14047" spans="32:37" x14ac:dyDescent="0.3">
      <c r="AF14047" s="8"/>
      <c r="AG14047" s="8"/>
      <c r="AH14047" s="9"/>
      <c r="AI14047" s="8"/>
      <c r="AJ14047" s="8"/>
      <c r="AK14047" s="9"/>
    </row>
    <row r="14048" spans="32:37" x14ac:dyDescent="0.3">
      <c r="AF14048" s="8"/>
      <c r="AG14048" s="8"/>
      <c r="AH14048" s="9"/>
      <c r="AI14048" s="8"/>
      <c r="AJ14048" s="8"/>
      <c r="AK14048" s="9"/>
    </row>
    <row r="14049" spans="32:37" x14ac:dyDescent="0.3">
      <c r="AF14049" s="8"/>
      <c r="AG14049" s="8"/>
      <c r="AH14049" s="9"/>
      <c r="AI14049" s="8"/>
      <c r="AJ14049" s="8"/>
      <c r="AK14049" s="9"/>
    </row>
    <row r="14050" spans="32:37" x14ac:dyDescent="0.3">
      <c r="AF14050" s="8"/>
      <c r="AG14050" s="8"/>
      <c r="AH14050" s="9"/>
      <c r="AI14050" s="8"/>
      <c r="AJ14050" s="8"/>
      <c r="AK14050" s="9"/>
    </row>
    <row r="14051" spans="32:37" x14ac:dyDescent="0.3">
      <c r="AF14051" s="8"/>
      <c r="AG14051" s="8"/>
      <c r="AH14051" s="9"/>
      <c r="AI14051" s="8"/>
      <c r="AJ14051" s="8"/>
      <c r="AK14051" s="9"/>
    </row>
    <row r="14052" spans="32:37" x14ac:dyDescent="0.3">
      <c r="AF14052" s="8"/>
      <c r="AG14052" s="8"/>
      <c r="AH14052" s="9"/>
      <c r="AI14052" s="8"/>
      <c r="AJ14052" s="8"/>
      <c r="AK14052" s="9"/>
    </row>
    <row r="14053" spans="32:37" x14ac:dyDescent="0.3">
      <c r="AF14053" s="8"/>
      <c r="AG14053" s="8"/>
      <c r="AH14053" s="9"/>
      <c r="AI14053" s="8"/>
      <c r="AJ14053" s="8"/>
      <c r="AK14053" s="9"/>
    </row>
    <row r="14054" spans="32:37" x14ac:dyDescent="0.3">
      <c r="AF14054" s="8"/>
      <c r="AG14054" s="8"/>
      <c r="AH14054" s="9"/>
      <c r="AI14054" s="8"/>
      <c r="AJ14054" s="8"/>
      <c r="AK14054" s="9"/>
    </row>
    <row r="14055" spans="32:37" x14ac:dyDescent="0.3">
      <c r="AF14055" s="8"/>
      <c r="AG14055" s="8"/>
      <c r="AH14055" s="9"/>
      <c r="AI14055" s="8"/>
      <c r="AJ14055" s="8"/>
      <c r="AK14055" s="9"/>
    </row>
    <row r="14056" spans="32:37" x14ac:dyDescent="0.3">
      <c r="AF14056" s="8"/>
      <c r="AG14056" s="8"/>
      <c r="AH14056" s="9"/>
      <c r="AI14056" s="8"/>
      <c r="AJ14056" s="8"/>
      <c r="AK14056" s="9"/>
    </row>
    <row r="14057" spans="32:37" x14ac:dyDescent="0.3">
      <c r="AF14057" s="8"/>
      <c r="AG14057" s="8"/>
      <c r="AH14057" s="9"/>
      <c r="AI14057" s="8"/>
      <c r="AJ14057" s="8"/>
      <c r="AK14057" s="9"/>
    </row>
    <row r="14058" spans="32:37" x14ac:dyDescent="0.3">
      <c r="AF14058" s="8"/>
      <c r="AG14058" s="8"/>
      <c r="AH14058" s="9"/>
      <c r="AI14058" s="8"/>
      <c r="AJ14058" s="8"/>
      <c r="AK14058" s="9"/>
    </row>
    <row r="14059" spans="32:37" x14ac:dyDescent="0.3">
      <c r="AF14059" s="8"/>
      <c r="AG14059" s="8"/>
      <c r="AH14059" s="9"/>
      <c r="AI14059" s="8"/>
      <c r="AJ14059" s="8"/>
      <c r="AK14059" s="9"/>
    </row>
    <row r="14060" spans="32:37" x14ac:dyDescent="0.3">
      <c r="AF14060" s="8"/>
      <c r="AG14060" s="8"/>
      <c r="AH14060" s="9"/>
      <c r="AI14060" s="8"/>
      <c r="AJ14060" s="8"/>
      <c r="AK14060" s="9"/>
    </row>
    <row r="14061" spans="32:37" x14ac:dyDescent="0.3">
      <c r="AF14061" s="8"/>
      <c r="AG14061" s="8"/>
      <c r="AH14061" s="9"/>
      <c r="AI14061" s="8"/>
      <c r="AJ14061" s="8"/>
      <c r="AK14061" s="9"/>
    </row>
    <row r="14062" spans="32:37" x14ac:dyDescent="0.3">
      <c r="AF14062" s="8"/>
      <c r="AG14062" s="8"/>
      <c r="AH14062" s="9"/>
      <c r="AI14062" s="8"/>
      <c r="AJ14062" s="8"/>
      <c r="AK14062" s="9"/>
    </row>
    <row r="14063" spans="32:37" x14ac:dyDescent="0.3">
      <c r="AF14063" s="8"/>
      <c r="AG14063" s="8"/>
      <c r="AH14063" s="9"/>
      <c r="AI14063" s="8"/>
      <c r="AJ14063" s="8"/>
      <c r="AK14063" s="9"/>
    </row>
    <row r="14064" spans="32:37" x14ac:dyDescent="0.3">
      <c r="AF14064" s="8"/>
      <c r="AG14064" s="8"/>
      <c r="AH14064" s="9"/>
      <c r="AI14064" s="8"/>
      <c r="AJ14064" s="8"/>
      <c r="AK14064" s="9"/>
    </row>
    <row r="14065" spans="32:37" x14ac:dyDescent="0.3">
      <c r="AF14065" s="8"/>
      <c r="AG14065" s="8"/>
      <c r="AH14065" s="9"/>
      <c r="AI14065" s="8"/>
      <c r="AJ14065" s="8"/>
      <c r="AK14065" s="9"/>
    </row>
    <row r="14066" spans="32:37" x14ac:dyDescent="0.3">
      <c r="AF14066" s="8"/>
      <c r="AG14066" s="8"/>
      <c r="AH14066" s="9"/>
      <c r="AI14066" s="8"/>
      <c r="AJ14066" s="8"/>
      <c r="AK14066" s="9"/>
    </row>
    <row r="14067" spans="32:37" x14ac:dyDescent="0.3">
      <c r="AF14067" s="8"/>
      <c r="AG14067" s="8"/>
      <c r="AH14067" s="9"/>
      <c r="AI14067" s="8"/>
      <c r="AJ14067" s="8"/>
      <c r="AK14067" s="9"/>
    </row>
    <row r="14068" spans="32:37" x14ac:dyDescent="0.3">
      <c r="AF14068" s="8"/>
      <c r="AG14068" s="8"/>
      <c r="AH14068" s="9"/>
      <c r="AI14068" s="8"/>
      <c r="AJ14068" s="8"/>
      <c r="AK14068" s="9"/>
    </row>
    <row r="14069" spans="32:37" x14ac:dyDescent="0.3">
      <c r="AF14069" s="8"/>
      <c r="AG14069" s="8"/>
      <c r="AH14069" s="9"/>
      <c r="AI14069" s="8"/>
      <c r="AJ14069" s="8"/>
      <c r="AK14069" s="9"/>
    </row>
    <row r="14070" spans="32:37" x14ac:dyDescent="0.3">
      <c r="AF14070" s="8"/>
      <c r="AG14070" s="8"/>
      <c r="AH14070" s="9"/>
      <c r="AI14070" s="8"/>
      <c r="AJ14070" s="8"/>
      <c r="AK14070" s="9"/>
    </row>
    <row r="14071" spans="32:37" x14ac:dyDescent="0.3">
      <c r="AF14071" s="8"/>
      <c r="AG14071" s="8"/>
      <c r="AH14071" s="9"/>
      <c r="AI14071" s="8"/>
      <c r="AJ14071" s="8"/>
      <c r="AK14071" s="9"/>
    </row>
    <row r="14072" spans="32:37" x14ac:dyDescent="0.3">
      <c r="AF14072" s="8"/>
      <c r="AG14072" s="8"/>
      <c r="AH14072" s="9"/>
      <c r="AI14072" s="8"/>
      <c r="AJ14072" s="8"/>
      <c r="AK14072" s="9"/>
    </row>
    <row r="14073" spans="32:37" x14ac:dyDescent="0.3">
      <c r="AF14073" s="8"/>
      <c r="AG14073" s="8"/>
      <c r="AH14073" s="9"/>
      <c r="AI14073" s="8"/>
      <c r="AJ14073" s="8"/>
      <c r="AK14073" s="9"/>
    </row>
    <row r="14074" spans="32:37" x14ac:dyDescent="0.3">
      <c r="AF14074" s="8"/>
      <c r="AG14074" s="8"/>
      <c r="AH14074" s="9"/>
      <c r="AI14074" s="8"/>
      <c r="AJ14074" s="8"/>
      <c r="AK14074" s="9"/>
    </row>
    <row r="14075" spans="32:37" x14ac:dyDescent="0.3">
      <c r="AF14075" s="8"/>
      <c r="AG14075" s="8"/>
      <c r="AH14075" s="9"/>
      <c r="AI14075" s="8"/>
      <c r="AJ14075" s="8"/>
      <c r="AK14075" s="9"/>
    </row>
    <row r="14076" spans="32:37" x14ac:dyDescent="0.3">
      <c r="AF14076" s="8"/>
      <c r="AG14076" s="8"/>
      <c r="AH14076" s="9"/>
      <c r="AI14076" s="8"/>
      <c r="AJ14076" s="8"/>
      <c r="AK14076" s="9"/>
    </row>
    <row r="14077" spans="32:37" x14ac:dyDescent="0.3">
      <c r="AF14077" s="8"/>
      <c r="AG14077" s="8"/>
      <c r="AH14077" s="9"/>
      <c r="AI14077" s="8"/>
      <c r="AJ14077" s="8"/>
      <c r="AK14077" s="9"/>
    </row>
    <row r="14078" spans="32:37" x14ac:dyDescent="0.3">
      <c r="AF14078" s="8"/>
      <c r="AG14078" s="8"/>
      <c r="AH14078" s="9"/>
      <c r="AI14078" s="8"/>
      <c r="AJ14078" s="8"/>
      <c r="AK14078" s="9"/>
    </row>
    <row r="14079" spans="32:37" x14ac:dyDescent="0.3">
      <c r="AF14079" s="8"/>
      <c r="AG14079" s="8"/>
      <c r="AH14079" s="9"/>
      <c r="AI14079" s="8"/>
      <c r="AJ14079" s="8"/>
      <c r="AK14079" s="9"/>
    </row>
    <row r="14080" spans="32:37" x14ac:dyDescent="0.3">
      <c r="AF14080" s="8"/>
      <c r="AG14080" s="8"/>
      <c r="AH14080" s="9"/>
      <c r="AI14080" s="8"/>
      <c r="AJ14080" s="8"/>
      <c r="AK14080" s="9"/>
    </row>
    <row r="14081" spans="32:37" x14ac:dyDescent="0.3">
      <c r="AF14081" s="8"/>
      <c r="AG14081" s="8"/>
      <c r="AH14081" s="9"/>
      <c r="AI14081" s="8"/>
      <c r="AJ14081" s="8"/>
      <c r="AK14081" s="9"/>
    </row>
    <row r="14082" spans="32:37" x14ac:dyDescent="0.3">
      <c r="AF14082" s="8"/>
      <c r="AG14082" s="8"/>
      <c r="AH14082" s="9"/>
      <c r="AI14082" s="8"/>
      <c r="AJ14082" s="8"/>
      <c r="AK14082" s="9"/>
    </row>
    <row r="14083" spans="32:37" x14ac:dyDescent="0.3">
      <c r="AF14083" s="8"/>
      <c r="AG14083" s="8"/>
      <c r="AH14083" s="9"/>
      <c r="AI14083" s="8"/>
      <c r="AJ14083" s="8"/>
      <c r="AK14083" s="9"/>
    </row>
    <row r="14084" spans="32:37" x14ac:dyDescent="0.3">
      <c r="AF14084" s="8"/>
      <c r="AG14084" s="8"/>
      <c r="AH14084" s="9"/>
      <c r="AI14084" s="8"/>
      <c r="AJ14084" s="8"/>
      <c r="AK14084" s="9"/>
    </row>
    <row r="14085" spans="32:37" x14ac:dyDescent="0.3">
      <c r="AF14085" s="8"/>
      <c r="AG14085" s="8"/>
      <c r="AH14085" s="9"/>
      <c r="AI14085" s="8"/>
      <c r="AJ14085" s="8"/>
      <c r="AK14085" s="9"/>
    </row>
    <row r="14086" spans="32:37" x14ac:dyDescent="0.3">
      <c r="AF14086" s="8"/>
      <c r="AG14086" s="8"/>
      <c r="AH14086" s="9"/>
      <c r="AI14086" s="8"/>
      <c r="AJ14086" s="8"/>
      <c r="AK14086" s="9"/>
    </row>
    <row r="14087" spans="32:37" x14ac:dyDescent="0.3">
      <c r="AF14087" s="8"/>
      <c r="AG14087" s="8"/>
      <c r="AH14087" s="9"/>
      <c r="AI14087" s="8"/>
      <c r="AJ14087" s="8"/>
      <c r="AK14087" s="9"/>
    </row>
    <row r="14088" spans="32:37" x14ac:dyDescent="0.3">
      <c r="AF14088" s="8"/>
      <c r="AG14088" s="8"/>
      <c r="AH14088" s="9"/>
      <c r="AI14088" s="8"/>
      <c r="AJ14088" s="8"/>
      <c r="AK14088" s="9"/>
    </row>
    <row r="14089" spans="32:37" x14ac:dyDescent="0.3">
      <c r="AF14089" s="8"/>
      <c r="AG14089" s="8"/>
      <c r="AH14089" s="9"/>
      <c r="AI14089" s="8"/>
      <c r="AJ14089" s="8"/>
      <c r="AK14089" s="9"/>
    </row>
    <row r="14090" spans="32:37" x14ac:dyDescent="0.3">
      <c r="AF14090" s="8"/>
      <c r="AG14090" s="8"/>
      <c r="AH14090" s="9"/>
      <c r="AI14090" s="8"/>
      <c r="AJ14090" s="8"/>
      <c r="AK14090" s="9"/>
    </row>
    <row r="14091" spans="32:37" x14ac:dyDescent="0.3">
      <c r="AF14091" s="8"/>
      <c r="AG14091" s="8"/>
      <c r="AH14091" s="9"/>
      <c r="AI14091" s="8"/>
      <c r="AJ14091" s="8"/>
      <c r="AK14091" s="9"/>
    </row>
    <row r="14092" spans="32:37" x14ac:dyDescent="0.3">
      <c r="AF14092" s="8"/>
      <c r="AG14092" s="8"/>
      <c r="AH14092" s="9"/>
      <c r="AI14092" s="8"/>
      <c r="AJ14092" s="8"/>
      <c r="AK14092" s="9"/>
    </row>
    <row r="14093" spans="32:37" x14ac:dyDescent="0.3">
      <c r="AF14093" s="8"/>
      <c r="AG14093" s="8"/>
      <c r="AH14093" s="9"/>
      <c r="AI14093" s="8"/>
      <c r="AJ14093" s="8"/>
      <c r="AK14093" s="9"/>
    </row>
    <row r="14094" spans="32:37" x14ac:dyDescent="0.3">
      <c r="AF14094" s="8"/>
      <c r="AG14094" s="8"/>
      <c r="AH14094" s="9"/>
      <c r="AI14094" s="8"/>
      <c r="AJ14094" s="8"/>
      <c r="AK14094" s="9"/>
    </row>
    <row r="14095" spans="32:37" x14ac:dyDescent="0.3">
      <c r="AF14095" s="8"/>
      <c r="AG14095" s="8"/>
      <c r="AH14095" s="9"/>
      <c r="AI14095" s="8"/>
      <c r="AJ14095" s="8"/>
      <c r="AK14095" s="9"/>
    </row>
    <row r="14096" spans="32:37" x14ac:dyDescent="0.3">
      <c r="AF14096" s="8"/>
      <c r="AG14096" s="8"/>
      <c r="AH14096" s="9"/>
      <c r="AI14096" s="8"/>
      <c r="AJ14096" s="8"/>
      <c r="AK14096" s="9"/>
    </row>
    <row r="14097" spans="32:37" x14ac:dyDescent="0.3">
      <c r="AF14097" s="8"/>
      <c r="AG14097" s="8"/>
      <c r="AH14097" s="9"/>
      <c r="AI14097" s="8"/>
      <c r="AJ14097" s="8"/>
      <c r="AK14097" s="9"/>
    </row>
    <row r="14098" spans="32:37" x14ac:dyDescent="0.3">
      <c r="AF14098" s="8"/>
      <c r="AG14098" s="8"/>
      <c r="AH14098" s="9"/>
      <c r="AI14098" s="8"/>
      <c r="AJ14098" s="8"/>
      <c r="AK14098" s="9"/>
    </row>
    <row r="14099" spans="32:37" x14ac:dyDescent="0.3">
      <c r="AF14099" s="8"/>
      <c r="AG14099" s="8"/>
      <c r="AH14099" s="9"/>
      <c r="AI14099" s="8"/>
      <c r="AJ14099" s="8"/>
      <c r="AK14099" s="9"/>
    </row>
    <row r="14100" spans="32:37" x14ac:dyDescent="0.3">
      <c r="AF14100" s="8"/>
      <c r="AG14100" s="8"/>
      <c r="AH14100" s="9"/>
      <c r="AI14100" s="8"/>
      <c r="AJ14100" s="8"/>
      <c r="AK14100" s="9"/>
    </row>
    <row r="14101" spans="32:37" x14ac:dyDescent="0.3">
      <c r="AF14101" s="8"/>
      <c r="AG14101" s="8"/>
      <c r="AH14101" s="9"/>
      <c r="AI14101" s="8"/>
      <c r="AJ14101" s="8"/>
      <c r="AK14101" s="9"/>
    </row>
    <row r="14102" spans="32:37" x14ac:dyDescent="0.3">
      <c r="AF14102" s="8"/>
      <c r="AG14102" s="8"/>
      <c r="AH14102" s="9"/>
      <c r="AI14102" s="8"/>
      <c r="AJ14102" s="8"/>
      <c r="AK14102" s="9"/>
    </row>
    <row r="14103" spans="32:37" x14ac:dyDescent="0.3">
      <c r="AF14103" s="8"/>
      <c r="AG14103" s="8"/>
      <c r="AH14103" s="9"/>
      <c r="AI14103" s="8"/>
      <c r="AJ14103" s="8"/>
      <c r="AK14103" s="9"/>
    </row>
    <row r="14104" spans="32:37" x14ac:dyDescent="0.3">
      <c r="AF14104" s="8"/>
      <c r="AG14104" s="8"/>
      <c r="AH14104" s="9"/>
      <c r="AI14104" s="8"/>
      <c r="AJ14104" s="8"/>
      <c r="AK14104" s="9"/>
    </row>
    <row r="14105" spans="32:37" x14ac:dyDescent="0.3">
      <c r="AF14105" s="8"/>
      <c r="AG14105" s="8"/>
      <c r="AH14105" s="9"/>
      <c r="AI14105" s="8"/>
      <c r="AJ14105" s="8"/>
      <c r="AK14105" s="9"/>
    </row>
    <row r="14106" spans="32:37" x14ac:dyDescent="0.3">
      <c r="AF14106" s="8"/>
      <c r="AG14106" s="8"/>
      <c r="AH14106" s="9"/>
      <c r="AI14106" s="8"/>
      <c r="AJ14106" s="8"/>
      <c r="AK14106" s="9"/>
    </row>
    <row r="14107" spans="32:37" x14ac:dyDescent="0.3">
      <c r="AF14107" s="8"/>
      <c r="AG14107" s="8"/>
      <c r="AH14107" s="9"/>
      <c r="AI14107" s="8"/>
      <c r="AJ14107" s="8"/>
      <c r="AK14107" s="9"/>
    </row>
    <row r="14108" spans="32:37" x14ac:dyDescent="0.3">
      <c r="AF14108" s="8"/>
      <c r="AG14108" s="8"/>
      <c r="AH14108" s="9"/>
      <c r="AI14108" s="8"/>
      <c r="AJ14108" s="8"/>
      <c r="AK14108" s="9"/>
    </row>
    <row r="14109" spans="32:37" x14ac:dyDescent="0.3">
      <c r="AF14109" s="8"/>
      <c r="AG14109" s="8"/>
      <c r="AH14109" s="9"/>
      <c r="AI14109" s="8"/>
      <c r="AJ14109" s="8"/>
      <c r="AK14109" s="9"/>
    </row>
    <row r="14110" spans="32:37" x14ac:dyDescent="0.3">
      <c r="AF14110" s="8"/>
      <c r="AG14110" s="8"/>
      <c r="AH14110" s="9"/>
      <c r="AI14110" s="8"/>
      <c r="AJ14110" s="8"/>
      <c r="AK14110" s="9"/>
    </row>
    <row r="14111" spans="32:37" x14ac:dyDescent="0.3">
      <c r="AF14111" s="8"/>
      <c r="AG14111" s="8"/>
      <c r="AH14111" s="9"/>
      <c r="AI14111" s="8"/>
      <c r="AJ14111" s="8"/>
      <c r="AK14111" s="9"/>
    </row>
    <row r="14112" spans="32:37" x14ac:dyDescent="0.3">
      <c r="AF14112" s="8"/>
      <c r="AG14112" s="8"/>
      <c r="AH14112" s="9"/>
      <c r="AI14112" s="8"/>
      <c r="AJ14112" s="8"/>
      <c r="AK14112" s="9"/>
    </row>
    <row r="14113" spans="32:37" x14ac:dyDescent="0.3">
      <c r="AF14113" s="8"/>
      <c r="AG14113" s="8"/>
      <c r="AH14113" s="9"/>
      <c r="AI14113" s="8"/>
      <c r="AJ14113" s="8"/>
      <c r="AK14113" s="9"/>
    </row>
    <row r="14114" spans="32:37" x14ac:dyDescent="0.3">
      <c r="AF14114" s="8"/>
      <c r="AG14114" s="8"/>
      <c r="AH14114" s="9"/>
      <c r="AI14114" s="8"/>
      <c r="AJ14114" s="8"/>
      <c r="AK14114" s="9"/>
    </row>
    <row r="14115" spans="32:37" x14ac:dyDescent="0.3">
      <c r="AF14115" s="8"/>
      <c r="AG14115" s="8"/>
      <c r="AH14115" s="9"/>
      <c r="AI14115" s="8"/>
      <c r="AJ14115" s="8"/>
      <c r="AK14115" s="9"/>
    </row>
    <row r="14116" spans="32:37" x14ac:dyDescent="0.3">
      <c r="AF14116" s="8"/>
      <c r="AG14116" s="8"/>
      <c r="AH14116" s="9"/>
      <c r="AI14116" s="8"/>
      <c r="AJ14116" s="8"/>
      <c r="AK14116" s="9"/>
    </row>
    <row r="14117" spans="32:37" x14ac:dyDescent="0.3">
      <c r="AF14117" s="8"/>
      <c r="AG14117" s="8"/>
      <c r="AH14117" s="9"/>
      <c r="AI14117" s="8"/>
      <c r="AJ14117" s="8"/>
      <c r="AK14117" s="9"/>
    </row>
    <row r="14118" spans="32:37" x14ac:dyDescent="0.3">
      <c r="AF14118" s="8"/>
      <c r="AG14118" s="8"/>
      <c r="AH14118" s="9"/>
      <c r="AI14118" s="8"/>
      <c r="AJ14118" s="8"/>
      <c r="AK14118" s="9"/>
    </row>
    <row r="14119" spans="32:37" x14ac:dyDescent="0.3">
      <c r="AF14119" s="8"/>
      <c r="AG14119" s="8"/>
      <c r="AH14119" s="9"/>
      <c r="AI14119" s="8"/>
      <c r="AJ14119" s="8"/>
      <c r="AK14119" s="9"/>
    </row>
    <row r="14120" spans="32:37" x14ac:dyDescent="0.3">
      <c r="AF14120" s="8"/>
      <c r="AG14120" s="8"/>
      <c r="AH14120" s="9"/>
      <c r="AI14120" s="8"/>
      <c r="AJ14120" s="8"/>
      <c r="AK14120" s="9"/>
    </row>
    <row r="14121" spans="32:37" x14ac:dyDescent="0.3">
      <c r="AF14121" s="8"/>
      <c r="AG14121" s="8"/>
      <c r="AH14121" s="9"/>
      <c r="AI14121" s="8"/>
      <c r="AJ14121" s="8"/>
      <c r="AK14121" s="9"/>
    </row>
    <row r="14122" spans="32:37" x14ac:dyDescent="0.3">
      <c r="AF14122" s="8"/>
      <c r="AG14122" s="8"/>
      <c r="AH14122" s="9"/>
      <c r="AI14122" s="8"/>
      <c r="AJ14122" s="8"/>
      <c r="AK14122" s="9"/>
    </row>
    <row r="14123" spans="32:37" x14ac:dyDescent="0.3">
      <c r="AF14123" s="8"/>
      <c r="AG14123" s="8"/>
      <c r="AH14123" s="9"/>
      <c r="AI14123" s="8"/>
      <c r="AJ14123" s="8"/>
      <c r="AK14123" s="9"/>
    </row>
    <row r="14124" spans="32:37" x14ac:dyDescent="0.3">
      <c r="AF14124" s="8"/>
      <c r="AG14124" s="8"/>
      <c r="AH14124" s="9"/>
      <c r="AI14124" s="8"/>
      <c r="AJ14124" s="8"/>
      <c r="AK14124" s="9"/>
    </row>
    <row r="14125" spans="32:37" x14ac:dyDescent="0.3">
      <c r="AF14125" s="8"/>
      <c r="AG14125" s="8"/>
      <c r="AH14125" s="9"/>
      <c r="AI14125" s="8"/>
      <c r="AJ14125" s="8"/>
      <c r="AK14125" s="9"/>
    </row>
    <row r="14126" spans="32:37" x14ac:dyDescent="0.3">
      <c r="AF14126" s="8"/>
      <c r="AG14126" s="8"/>
      <c r="AH14126" s="9"/>
      <c r="AI14126" s="8"/>
      <c r="AJ14126" s="8"/>
      <c r="AK14126" s="9"/>
    </row>
    <row r="14127" spans="32:37" x14ac:dyDescent="0.3">
      <c r="AF14127" s="8"/>
      <c r="AG14127" s="8"/>
      <c r="AH14127" s="9"/>
      <c r="AI14127" s="8"/>
      <c r="AJ14127" s="8"/>
      <c r="AK14127" s="9"/>
    </row>
    <row r="14128" spans="32:37" x14ac:dyDescent="0.3">
      <c r="AF14128" s="8"/>
      <c r="AG14128" s="8"/>
      <c r="AH14128" s="9"/>
      <c r="AI14128" s="8"/>
      <c r="AJ14128" s="8"/>
      <c r="AK14128" s="9"/>
    </row>
    <row r="14129" spans="32:37" x14ac:dyDescent="0.3">
      <c r="AF14129" s="8"/>
      <c r="AG14129" s="8"/>
      <c r="AH14129" s="9"/>
      <c r="AI14129" s="8"/>
      <c r="AJ14129" s="8"/>
      <c r="AK14129" s="9"/>
    </row>
    <row r="14130" spans="32:37" x14ac:dyDescent="0.3">
      <c r="AF14130" s="8"/>
      <c r="AG14130" s="8"/>
      <c r="AH14130" s="9"/>
      <c r="AI14130" s="8"/>
      <c r="AJ14130" s="8"/>
      <c r="AK14130" s="9"/>
    </row>
    <row r="14131" spans="32:37" x14ac:dyDescent="0.3">
      <c r="AF14131" s="8"/>
      <c r="AG14131" s="8"/>
      <c r="AH14131" s="9"/>
      <c r="AI14131" s="8"/>
      <c r="AJ14131" s="8"/>
      <c r="AK14131" s="9"/>
    </row>
    <row r="14132" spans="32:37" x14ac:dyDescent="0.3">
      <c r="AF14132" s="8"/>
      <c r="AG14132" s="8"/>
      <c r="AH14132" s="9"/>
      <c r="AI14132" s="8"/>
      <c r="AJ14132" s="8"/>
      <c r="AK14132" s="9"/>
    </row>
    <row r="14133" spans="32:37" x14ac:dyDescent="0.3">
      <c r="AF14133" s="8"/>
      <c r="AG14133" s="8"/>
      <c r="AH14133" s="9"/>
      <c r="AI14133" s="8"/>
      <c r="AJ14133" s="8"/>
      <c r="AK14133" s="9"/>
    </row>
    <row r="14134" spans="32:37" x14ac:dyDescent="0.3">
      <c r="AF14134" s="8"/>
      <c r="AG14134" s="8"/>
      <c r="AH14134" s="9"/>
      <c r="AI14134" s="8"/>
      <c r="AJ14134" s="8"/>
      <c r="AK14134" s="9"/>
    </row>
    <row r="14135" spans="32:37" x14ac:dyDescent="0.3">
      <c r="AF14135" s="8"/>
      <c r="AG14135" s="8"/>
      <c r="AH14135" s="9"/>
      <c r="AI14135" s="8"/>
      <c r="AJ14135" s="8"/>
      <c r="AK14135" s="9"/>
    </row>
    <row r="14136" spans="32:37" x14ac:dyDescent="0.3">
      <c r="AF14136" s="8"/>
      <c r="AG14136" s="8"/>
      <c r="AH14136" s="9"/>
      <c r="AI14136" s="8"/>
      <c r="AJ14136" s="8"/>
      <c r="AK14136" s="9"/>
    </row>
    <row r="14137" spans="32:37" x14ac:dyDescent="0.3">
      <c r="AF14137" s="8"/>
      <c r="AG14137" s="8"/>
      <c r="AH14137" s="9"/>
      <c r="AI14137" s="8"/>
      <c r="AJ14137" s="8"/>
      <c r="AK14137" s="9"/>
    </row>
    <row r="14138" spans="32:37" x14ac:dyDescent="0.3">
      <c r="AF14138" s="8"/>
      <c r="AG14138" s="8"/>
      <c r="AH14138" s="9"/>
      <c r="AI14138" s="8"/>
      <c r="AJ14138" s="8"/>
      <c r="AK14138" s="9"/>
    </row>
    <row r="14139" spans="32:37" x14ac:dyDescent="0.3">
      <c r="AF14139" s="8"/>
      <c r="AG14139" s="8"/>
      <c r="AH14139" s="9"/>
      <c r="AI14139" s="8"/>
      <c r="AJ14139" s="8"/>
      <c r="AK14139" s="9"/>
    </row>
    <row r="14140" spans="32:37" x14ac:dyDescent="0.3">
      <c r="AF14140" s="8"/>
      <c r="AG14140" s="8"/>
      <c r="AH14140" s="9"/>
      <c r="AI14140" s="8"/>
      <c r="AJ14140" s="8"/>
      <c r="AK14140" s="9"/>
    </row>
    <row r="14141" spans="32:37" x14ac:dyDescent="0.3">
      <c r="AF14141" s="8"/>
      <c r="AG14141" s="8"/>
      <c r="AH14141" s="9"/>
      <c r="AI14141" s="8"/>
      <c r="AJ14141" s="8"/>
      <c r="AK14141" s="9"/>
    </row>
    <row r="14142" spans="32:37" x14ac:dyDescent="0.3">
      <c r="AF14142" s="8"/>
      <c r="AG14142" s="8"/>
      <c r="AH14142" s="9"/>
      <c r="AI14142" s="8"/>
      <c r="AJ14142" s="8"/>
      <c r="AK14142" s="9"/>
    </row>
    <row r="14143" spans="32:37" x14ac:dyDescent="0.3">
      <c r="AF14143" s="8"/>
      <c r="AG14143" s="8"/>
      <c r="AH14143" s="9"/>
      <c r="AI14143" s="8"/>
      <c r="AJ14143" s="8"/>
      <c r="AK14143" s="9"/>
    </row>
    <row r="14144" spans="32:37" x14ac:dyDescent="0.3">
      <c r="AF14144" s="8"/>
      <c r="AG14144" s="8"/>
      <c r="AH14144" s="9"/>
      <c r="AI14144" s="8"/>
      <c r="AJ14144" s="8"/>
      <c r="AK14144" s="9"/>
    </row>
    <row r="14145" spans="32:37" x14ac:dyDescent="0.3">
      <c r="AF14145" s="8"/>
      <c r="AG14145" s="8"/>
      <c r="AH14145" s="9"/>
      <c r="AI14145" s="8"/>
      <c r="AJ14145" s="8"/>
      <c r="AK14145" s="9"/>
    </row>
    <row r="14146" spans="32:37" x14ac:dyDescent="0.3">
      <c r="AF14146" s="8"/>
      <c r="AG14146" s="8"/>
      <c r="AH14146" s="9"/>
      <c r="AI14146" s="8"/>
      <c r="AJ14146" s="8"/>
      <c r="AK14146" s="9"/>
    </row>
    <row r="14147" spans="32:37" x14ac:dyDescent="0.3">
      <c r="AF14147" s="8"/>
      <c r="AG14147" s="8"/>
      <c r="AH14147" s="9"/>
      <c r="AI14147" s="8"/>
      <c r="AJ14147" s="8"/>
      <c r="AK14147" s="9"/>
    </row>
    <row r="14148" spans="32:37" x14ac:dyDescent="0.3">
      <c r="AF14148" s="8"/>
      <c r="AG14148" s="8"/>
      <c r="AH14148" s="9"/>
      <c r="AI14148" s="8"/>
      <c r="AJ14148" s="8"/>
      <c r="AK14148" s="9"/>
    </row>
    <row r="14149" spans="32:37" x14ac:dyDescent="0.3">
      <c r="AF14149" s="8"/>
      <c r="AG14149" s="8"/>
      <c r="AH14149" s="9"/>
      <c r="AI14149" s="8"/>
      <c r="AJ14149" s="8"/>
      <c r="AK14149" s="9"/>
    </row>
    <row r="14150" spans="32:37" x14ac:dyDescent="0.3">
      <c r="AF14150" s="8"/>
      <c r="AG14150" s="8"/>
      <c r="AH14150" s="9"/>
      <c r="AI14150" s="8"/>
      <c r="AJ14150" s="8"/>
      <c r="AK14150" s="9"/>
    </row>
    <row r="14151" spans="32:37" x14ac:dyDescent="0.3">
      <c r="AF14151" s="8"/>
      <c r="AG14151" s="8"/>
      <c r="AH14151" s="9"/>
      <c r="AI14151" s="8"/>
      <c r="AJ14151" s="8"/>
      <c r="AK14151" s="9"/>
    </row>
    <row r="14152" spans="32:37" x14ac:dyDescent="0.3">
      <c r="AF14152" s="8"/>
      <c r="AG14152" s="8"/>
      <c r="AH14152" s="9"/>
      <c r="AI14152" s="8"/>
      <c r="AJ14152" s="8"/>
      <c r="AK14152" s="9"/>
    </row>
    <row r="14153" spans="32:37" x14ac:dyDescent="0.3">
      <c r="AF14153" s="8"/>
      <c r="AG14153" s="8"/>
      <c r="AH14153" s="9"/>
      <c r="AI14153" s="8"/>
      <c r="AJ14153" s="8"/>
      <c r="AK14153" s="9"/>
    </row>
    <row r="14154" spans="32:37" x14ac:dyDescent="0.3">
      <c r="AF14154" s="8"/>
      <c r="AG14154" s="8"/>
      <c r="AH14154" s="9"/>
      <c r="AI14154" s="8"/>
      <c r="AJ14154" s="8"/>
      <c r="AK14154" s="9"/>
    </row>
    <row r="14155" spans="32:37" x14ac:dyDescent="0.3">
      <c r="AF14155" s="8"/>
      <c r="AG14155" s="8"/>
      <c r="AH14155" s="9"/>
      <c r="AI14155" s="8"/>
      <c r="AJ14155" s="8"/>
      <c r="AK14155" s="9"/>
    </row>
    <row r="14156" spans="32:37" x14ac:dyDescent="0.3">
      <c r="AF14156" s="8"/>
      <c r="AG14156" s="8"/>
      <c r="AH14156" s="9"/>
      <c r="AI14156" s="8"/>
      <c r="AJ14156" s="8"/>
      <c r="AK14156" s="9"/>
    </row>
    <row r="14157" spans="32:37" x14ac:dyDescent="0.3">
      <c r="AF14157" s="8"/>
      <c r="AG14157" s="8"/>
      <c r="AH14157" s="9"/>
      <c r="AI14157" s="8"/>
      <c r="AJ14157" s="8"/>
      <c r="AK14157" s="9"/>
    </row>
    <row r="14158" spans="32:37" x14ac:dyDescent="0.3">
      <c r="AF14158" s="8"/>
      <c r="AG14158" s="8"/>
      <c r="AH14158" s="9"/>
      <c r="AI14158" s="8"/>
      <c r="AJ14158" s="8"/>
      <c r="AK14158" s="9"/>
    </row>
    <row r="14159" spans="32:37" x14ac:dyDescent="0.3">
      <c r="AF14159" s="8"/>
      <c r="AG14159" s="8"/>
      <c r="AH14159" s="9"/>
      <c r="AI14159" s="8"/>
      <c r="AJ14159" s="8"/>
      <c r="AK14159" s="9"/>
    </row>
    <row r="14160" spans="32:37" x14ac:dyDescent="0.3">
      <c r="AF14160" s="8"/>
      <c r="AG14160" s="8"/>
      <c r="AH14160" s="9"/>
      <c r="AI14160" s="8"/>
      <c r="AJ14160" s="8"/>
      <c r="AK14160" s="9"/>
    </row>
    <row r="14161" spans="32:37" x14ac:dyDescent="0.3">
      <c r="AF14161" s="8"/>
      <c r="AG14161" s="8"/>
      <c r="AH14161" s="9"/>
      <c r="AI14161" s="8"/>
      <c r="AJ14161" s="8"/>
      <c r="AK14161" s="9"/>
    </row>
    <row r="14162" spans="32:37" x14ac:dyDescent="0.3">
      <c r="AF14162" s="8"/>
      <c r="AG14162" s="8"/>
      <c r="AH14162" s="9"/>
      <c r="AI14162" s="8"/>
      <c r="AJ14162" s="8"/>
      <c r="AK14162" s="9"/>
    </row>
    <row r="14163" spans="32:37" x14ac:dyDescent="0.3">
      <c r="AF14163" s="8"/>
      <c r="AG14163" s="8"/>
      <c r="AH14163" s="9"/>
      <c r="AI14163" s="8"/>
      <c r="AJ14163" s="8"/>
      <c r="AK14163" s="9"/>
    </row>
    <row r="14164" spans="32:37" x14ac:dyDescent="0.3">
      <c r="AF14164" s="8"/>
      <c r="AG14164" s="8"/>
      <c r="AH14164" s="9"/>
      <c r="AI14164" s="8"/>
      <c r="AJ14164" s="8"/>
      <c r="AK14164" s="9"/>
    </row>
    <row r="14165" spans="32:37" x14ac:dyDescent="0.3">
      <c r="AF14165" s="8"/>
      <c r="AG14165" s="8"/>
      <c r="AH14165" s="9"/>
      <c r="AI14165" s="8"/>
      <c r="AJ14165" s="8"/>
      <c r="AK14165" s="9"/>
    </row>
    <row r="14166" spans="32:37" x14ac:dyDescent="0.3">
      <c r="AF14166" s="8"/>
      <c r="AG14166" s="8"/>
      <c r="AH14166" s="9"/>
      <c r="AI14166" s="8"/>
      <c r="AJ14166" s="8"/>
      <c r="AK14166" s="9"/>
    </row>
    <row r="14167" spans="32:37" x14ac:dyDescent="0.3">
      <c r="AF14167" s="8"/>
      <c r="AG14167" s="8"/>
      <c r="AH14167" s="9"/>
      <c r="AI14167" s="8"/>
      <c r="AJ14167" s="8"/>
      <c r="AK14167" s="9"/>
    </row>
    <row r="14168" spans="32:37" x14ac:dyDescent="0.3">
      <c r="AF14168" s="8"/>
      <c r="AG14168" s="8"/>
      <c r="AH14168" s="9"/>
      <c r="AI14168" s="8"/>
      <c r="AJ14168" s="8"/>
      <c r="AK14168" s="9"/>
    </row>
    <row r="14169" spans="32:37" x14ac:dyDescent="0.3">
      <c r="AF14169" s="8"/>
      <c r="AG14169" s="8"/>
      <c r="AH14169" s="9"/>
      <c r="AI14169" s="8"/>
      <c r="AJ14169" s="8"/>
      <c r="AK14169" s="9"/>
    </row>
    <row r="14170" spans="32:37" x14ac:dyDescent="0.3">
      <c r="AF14170" s="8"/>
      <c r="AG14170" s="8"/>
      <c r="AH14170" s="9"/>
      <c r="AI14170" s="8"/>
      <c r="AJ14170" s="8"/>
      <c r="AK14170" s="9"/>
    </row>
    <row r="14171" spans="32:37" x14ac:dyDescent="0.3">
      <c r="AF14171" s="8"/>
      <c r="AG14171" s="8"/>
      <c r="AH14171" s="9"/>
      <c r="AI14171" s="8"/>
      <c r="AJ14171" s="8"/>
      <c r="AK14171" s="9"/>
    </row>
    <row r="14172" spans="32:37" x14ac:dyDescent="0.3">
      <c r="AF14172" s="8"/>
      <c r="AG14172" s="8"/>
      <c r="AH14172" s="9"/>
      <c r="AI14172" s="8"/>
      <c r="AJ14172" s="8"/>
      <c r="AK14172" s="9"/>
    </row>
    <row r="14173" spans="32:37" x14ac:dyDescent="0.3">
      <c r="AF14173" s="8"/>
      <c r="AG14173" s="8"/>
      <c r="AH14173" s="9"/>
      <c r="AI14173" s="8"/>
      <c r="AJ14173" s="8"/>
      <c r="AK14173" s="9"/>
    </row>
    <row r="14174" spans="32:37" x14ac:dyDescent="0.3">
      <c r="AF14174" s="8"/>
      <c r="AG14174" s="8"/>
      <c r="AH14174" s="9"/>
      <c r="AI14174" s="8"/>
      <c r="AJ14174" s="8"/>
      <c r="AK14174" s="9"/>
    </row>
    <row r="14175" spans="32:37" x14ac:dyDescent="0.3">
      <c r="AF14175" s="8"/>
      <c r="AG14175" s="8"/>
      <c r="AH14175" s="9"/>
      <c r="AI14175" s="8"/>
      <c r="AJ14175" s="8"/>
      <c r="AK14175" s="9"/>
    </row>
    <row r="14176" spans="32:37" x14ac:dyDescent="0.3">
      <c r="AF14176" s="8"/>
      <c r="AG14176" s="8"/>
      <c r="AH14176" s="9"/>
      <c r="AI14176" s="8"/>
      <c r="AJ14176" s="8"/>
      <c r="AK14176" s="9"/>
    </row>
    <row r="14177" spans="32:37" x14ac:dyDescent="0.3">
      <c r="AF14177" s="8"/>
      <c r="AG14177" s="8"/>
      <c r="AH14177" s="9"/>
      <c r="AI14177" s="8"/>
      <c r="AJ14177" s="8"/>
      <c r="AK14177" s="9"/>
    </row>
    <row r="14178" spans="32:37" x14ac:dyDescent="0.3">
      <c r="AF14178" s="8"/>
      <c r="AG14178" s="8"/>
      <c r="AH14178" s="9"/>
      <c r="AI14178" s="8"/>
      <c r="AJ14178" s="8"/>
      <c r="AK14178" s="9"/>
    </row>
    <row r="14179" spans="32:37" x14ac:dyDescent="0.3">
      <c r="AF14179" s="8"/>
      <c r="AG14179" s="8"/>
      <c r="AH14179" s="9"/>
      <c r="AI14179" s="8"/>
      <c r="AJ14179" s="8"/>
      <c r="AK14179" s="9"/>
    </row>
    <row r="14180" spans="32:37" x14ac:dyDescent="0.3">
      <c r="AF14180" s="8"/>
      <c r="AG14180" s="8"/>
      <c r="AH14180" s="9"/>
      <c r="AI14180" s="8"/>
      <c r="AJ14180" s="8"/>
      <c r="AK14180" s="9"/>
    </row>
    <row r="14181" spans="32:37" x14ac:dyDescent="0.3">
      <c r="AF14181" s="8"/>
      <c r="AG14181" s="8"/>
      <c r="AH14181" s="9"/>
      <c r="AI14181" s="8"/>
      <c r="AJ14181" s="8"/>
      <c r="AK14181" s="9"/>
    </row>
    <row r="14182" spans="32:37" x14ac:dyDescent="0.3">
      <c r="AF14182" s="8"/>
      <c r="AG14182" s="8"/>
      <c r="AH14182" s="9"/>
      <c r="AI14182" s="8"/>
      <c r="AJ14182" s="8"/>
      <c r="AK14182" s="9"/>
    </row>
    <row r="14183" spans="32:37" x14ac:dyDescent="0.3">
      <c r="AF14183" s="8"/>
      <c r="AG14183" s="8"/>
      <c r="AH14183" s="9"/>
      <c r="AI14183" s="8"/>
      <c r="AJ14183" s="8"/>
      <c r="AK14183" s="9"/>
    </row>
    <row r="14184" spans="32:37" x14ac:dyDescent="0.3">
      <c r="AF14184" s="8"/>
      <c r="AG14184" s="8"/>
      <c r="AH14184" s="9"/>
      <c r="AI14184" s="8"/>
      <c r="AJ14184" s="8"/>
      <c r="AK14184" s="9"/>
    </row>
    <row r="14185" spans="32:37" x14ac:dyDescent="0.3">
      <c r="AF14185" s="8"/>
      <c r="AG14185" s="8"/>
      <c r="AH14185" s="9"/>
      <c r="AI14185" s="8"/>
      <c r="AJ14185" s="8"/>
      <c r="AK14185" s="9"/>
    </row>
    <row r="14186" spans="32:37" x14ac:dyDescent="0.3">
      <c r="AF14186" s="8"/>
      <c r="AG14186" s="8"/>
      <c r="AH14186" s="9"/>
      <c r="AI14186" s="8"/>
      <c r="AJ14186" s="8"/>
      <c r="AK14186" s="9"/>
    </row>
    <row r="14187" spans="32:37" x14ac:dyDescent="0.3">
      <c r="AF14187" s="8"/>
      <c r="AG14187" s="8"/>
      <c r="AH14187" s="9"/>
      <c r="AI14187" s="8"/>
      <c r="AJ14187" s="8"/>
      <c r="AK14187" s="9"/>
    </row>
    <row r="14188" spans="32:37" x14ac:dyDescent="0.3">
      <c r="AF14188" s="8"/>
      <c r="AG14188" s="8"/>
      <c r="AH14188" s="9"/>
      <c r="AI14188" s="8"/>
      <c r="AJ14188" s="8"/>
      <c r="AK14188" s="9"/>
    </row>
    <row r="14189" spans="32:37" x14ac:dyDescent="0.3">
      <c r="AF14189" s="8"/>
      <c r="AG14189" s="8"/>
      <c r="AH14189" s="9"/>
      <c r="AI14189" s="8"/>
      <c r="AJ14189" s="8"/>
      <c r="AK14189" s="9"/>
    </row>
    <row r="14190" spans="32:37" x14ac:dyDescent="0.3">
      <c r="AF14190" s="8"/>
      <c r="AG14190" s="8"/>
      <c r="AH14190" s="9"/>
      <c r="AI14190" s="8"/>
      <c r="AJ14190" s="8"/>
      <c r="AK14190" s="9"/>
    </row>
    <row r="14191" spans="32:37" x14ac:dyDescent="0.3">
      <c r="AF14191" s="8"/>
      <c r="AG14191" s="8"/>
      <c r="AH14191" s="9"/>
      <c r="AI14191" s="8"/>
      <c r="AJ14191" s="8"/>
      <c r="AK14191" s="9"/>
    </row>
    <row r="14192" spans="32:37" x14ac:dyDescent="0.3">
      <c r="AF14192" s="8"/>
      <c r="AG14192" s="8"/>
      <c r="AH14192" s="9"/>
      <c r="AI14192" s="8"/>
      <c r="AJ14192" s="8"/>
      <c r="AK14192" s="9"/>
    </row>
    <row r="14193" spans="32:37" x14ac:dyDescent="0.3">
      <c r="AF14193" s="8"/>
      <c r="AG14193" s="8"/>
      <c r="AH14193" s="9"/>
      <c r="AI14193" s="8"/>
      <c r="AJ14193" s="8"/>
      <c r="AK14193" s="9"/>
    </row>
    <row r="14194" spans="32:37" x14ac:dyDescent="0.3">
      <c r="AF14194" s="8"/>
      <c r="AG14194" s="8"/>
      <c r="AH14194" s="9"/>
      <c r="AI14194" s="8"/>
      <c r="AJ14194" s="8"/>
      <c r="AK14194" s="9"/>
    </row>
    <row r="14195" spans="32:37" x14ac:dyDescent="0.3">
      <c r="AF14195" s="8"/>
      <c r="AG14195" s="8"/>
      <c r="AH14195" s="9"/>
      <c r="AI14195" s="8"/>
      <c r="AJ14195" s="8"/>
      <c r="AK14195" s="9"/>
    </row>
    <row r="14196" spans="32:37" x14ac:dyDescent="0.3">
      <c r="AF14196" s="8"/>
      <c r="AG14196" s="8"/>
      <c r="AH14196" s="9"/>
      <c r="AI14196" s="8"/>
      <c r="AJ14196" s="8"/>
      <c r="AK14196" s="9"/>
    </row>
    <row r="14197" spans="32:37" x14ac:dyDescent="0.3">
      <c r="AF14197" s="8"/>
      <c r="AG14197" s="8"/>
      <c r="AH14197" s="9"/>
      <c r="AI14197" s="8"/>
      <c r="AJ14197" s="8"/>
      <c r="AK14197" s="9"/>
    </row>
    <row r="14198" spans="32:37" x14ac:dyDescent="0.3">
      <c r="AF14198" s="8"/>
      <c r="AG14198" s="8"/>
      <c r="AH14198" s="9"/>
      <c r="AI14198" s="8"/>
      <c r="AJ14198" s="8"/>
      <c r="AK14198" s="9"/>
    </row>
    <row r="14199" spans="32:37" x14ac:dyDescent="0.3">
      <c r="AF14199" s="8"/>
      <c r="AG14199" s="8"/>
      <c r="AH14199" s="9"/>
      <c r="AI14199" s="8"/>
      <c r="AJ14199" s="8"/>
      <c r="AK14199" s="9"/>
    </row>
    <row r="14200" spans="32:37" x14ac:dyDescent="0.3">
      <c r="AF14200" s="8"/>
      <c r="AG14200" s="8"/>
      <c r="AH14200" s="9"/>
      <c r="AI14200" s="8"/>
      <c r="AJ14200" s="8"/>
      <c r="AK14200" s="9"/>
    </row>
    <row r="14201" spans="32:37" x14ac:dyDescent="0.3">
      <c r="AF14201" s="8"/>
      <c r="AG14201" s="8"/>
      <c r="AH14201" s="9"/>
      <c r="AI14201" s="8"/>
      <c r="AJ14201" s="8"/>
      <c r="AK14201" s="9"/>
    </row>
    <row r="14202" spans="32:37" x14ac:dyDescent="0.3">
      <c r="AF14202" s="8"/>
      <c r="AG14202" s="8"/>
      <c r="AH14202" s="9"/>
      <c r="AI14202" s="8"/>
      <c r="AJ14202" s="8"/>
      <c r="AK14202" s="9"/>
    </row>
    <row r="14203" spans="32:37" x14ac:dyDescent="0.3">
      <c r="AF14203" s="8"/>
      <c r="AG14203" s="8"/>
      <c r="AH14203" s="9"/>
      <c r="AI14203" s="8"/>
      <c r="AJ14203" s="8"/>
      <c r="AK14203" s="9"/>
    </row>
    <row r="14204" spans="32:37" x14ac:dyDescent="0.3">
      <c r="AF14204" s="8"/>
      <c r="AG14204" s="8"/>
      <c r="AH14204" s="9"/>
      <c r="AI14204" s="8"/>
      <c r="AJ14204" s="8"/>
      <c r="AK14204" s="9"/>
    </row>
    <row r="14205" spans="32:37" x14ac:dyDescent="0.3">
      <c r="AF14205" s="8"/>
      <c r="AG14205" s="8"/>
      <c r="AH14205" s="9"/>
      <c r="AI14205" s="8"/>
      <c r="AJ14205" s="8"/>
      <c r="AK14205" s="9"/>
    </row>
    <row r="14206" spans="32:37" x14ac:dyDescent="0.3">
      <c r="AF14206" s="8"/>
      <c r="AG14206" s="8"/>
      <c r="AH14206" s="9"/>
      <c r="AI14206" s="8"/>
      <c r="AJ14206" s="8"/>
      <c r="AK14206" s="9"/>
    </row>
    <row r="14207" spans="32:37" x14ac:dyDescent="0.3">
      <c r="AF14207" s="8"/>
      <c r="AG14207" s="8"/>
      <c r="AH14207" s="9"/>
      <c r="AI14207" s="8"/>
      <c r="AJ14207" s="8"/>
      <c r="AK14207" s="9"/>
    </row>
    <row r="14208" spans="32:37" x14ac:dyDescent="0.3">
      <c r="AF14208" s="8"/>
      <c r="AG14208" s="8"/>
      <c r="AH14208" s="9"/>
      <c r="AI14208" s="8"/>
      <c r="AJ14208" s="8"/>
      <c r="AK14208" s="9"/>
    </row>
    <row r="14209" spans="32:37" x14ac:dyDescent="0.3">
      <c r="AF14209" s="8"/>
      <c r="AG14209" s="8"/>
      <c r="AH14209" s="9"/>
      <c r="AI14209" s="8"/>
      <c r="AJ14209" s="8"/>
      <c r="AK14209" s="9"/>
    </row>
    <row r="14210" spans="32:37" x14ac:dyDescent="0.3">
      <c r="AF14210" s="8"/>
      <c r="AG14210" s="8"/>
      <c r="AH14210" s="9"/>
      <c r="AI14210" s="8"/>
      <c r="AJ14210" s="8"/>
      <c r="AK14210" s="9"/>
    </row>
    <row r="14211" spans="32:37" x14ac:dyDescent="0.3">
      <c r="AF14211" s="8"/>
      <c r="AG14211" s="8"/>
      <c r="AH14211" s="9"/>
      <c r="AI14211" s="8"/>
      <c r="AJ14211" s="8"/>
      <c r="AK14211" s="9"/>
    </row>
    <row r="14212" spans="32:37" x14ac:dyDescent="0.3">
      <c r="AF14212" s="8"/>
      <c r="AG14212" s="8"/>
      <c r="AH14212" s="9"/>
      <c r="AI14212" s="8"/>
      <c r="AJ14212" s="8"/>
      <c r="AK14212" s="9"/>
    </row>
    <row r="14213" spans="32:37" x14ac:dyDescent="0.3">
      <c r="AF14213" s="8"/>
      <c r="AG14213" s="8"/>
      <c r="AH14213" s="9"/>
      <c r="AI14213" s="8"/>
      <c r="AJ14213" s="8"/>
      <c r="AK14213" s="9"/>
    </row>
    <row r="14214" spans="32:37" x14ac:dyDescent="0.3">
      <c r="AF14214" s="8"/>
      <c r="AG14214" s="8"/>
      <c r="AH14214" s="9"/>
      <c r="AI14214" s="8"/>
      <c r="AJ14214" s="8"/>
      <c r="AK14214" s="9"/>
    </row>
    <row r="14215" spans="32:37" x14ac:dyDescent="0.3">
      <c r="AF14215" s="8"/>
      <c r="AG14215" s="8"/>
      <c r="AH14215" s="9"/>
      <c r="AI14215" s="8"/>
      <c r="AJ14215" s="8"/>
      <c r="AK14215" s="9"/>
    </row>
    <row r="14216" spans="32:37" x14ac:dyDescent="0.3">
      <c r="AF14216" s="8"/>
      <c r="AG14216" s="8"/>
      <c r="AH14216" s="9"/>
      <c r="AI14216" s="8"/>
      <c r="AJ14216" s="8"/>
      <c r="AK14216" s="9"/>
    </row>
    <row r="14217" spans="32:37" x14ac:dyDescent="0.3">
      <c r="AF14217" s="8"/>
      <c r="AG14217" s="8"/>
      <c r="AH14217" s="9"/>
      <c r="AI14217" s="8"/>
      <c r="AJ14217" s="8"/>
      <c r="AK14217" s="9"/>
    </row>
    <row r="14218" spans="32:37" x14ac:dyDescent="0.3">
      <c r="AF14218" s="8"/>
      <c r="AG14218" s="8"/>
      <c r="AH14218" s="9"/>
      <c r="AI14218" s="8"/>
      <c r="AJ14218" s="8"/>
      <c r="AK14218" s="9"/>
    </row>
    <row r="14219" spans="32:37" x14ac:dyDescent="0.3">
      <c r="AF14219" s="8"/>
      <c r="AG14219" s="8"/>
      <c r="AH14219" s="9"/>
      <c r="AI14219" s="8"/>
      <c r="AJ14219" s="8"/>
      <c r="AK14219" s="9"/>
    </row>
    <row r="14220" spans="32:37" x14ac:dyDescent="0.3">
      <c r="AF14220" s="8"/>
      <c r="AG14220" s="8"/>
      <c r="AH14220" s="9"/>
      <c r="AI14220" s="8"/>
      <c r="AJ14220" s="8"/>
      <c r="AK14220" s="9"/>
    </row>
    <row r="14221" spans="32:37" x14ac:dyDescent="0.3">
      <c r="AF14221" s="8"/>
      <c r="AG14221" s="8"/>
      <c r="AH14221" s="9"/>
      <c r="AI14221" s="8"/>
      <c r="AJ14221" s="8"/>
      <c r="AK14221" s="9"/>
    </row>
    <row r="14222" spans="32:37" x14ac:dyDescent="0.3">
      <c r="AF14222" s="8"/>
      <c r="AG14222" s="8"/>
      <c r="AH14222" s="9"/>
      <c r="AI14222" s="8"/>
      <c r="AJ14222" s="8"/>
      <c r="AK14222" s="9"/>
    </row>
    <row r="14223" spans="32:37" x14ac:dyDescent="0.3">
      <c r="AF14223" s="8"/>
      <c r="AG14223" s="8"/>
      <c r="AH14223" s="9"/>
      <c r="AI14223" s="8"/>
      <c r="AJ14223" s="8"/>
      <c r="AK14223" s="9"/>
    </row>
    <row r="14224" spans="32:37" x14ac:dyDescent="0.3">
      <c r="AF14224" s="8"/>
      <c r="AG14224" s="8"/>
      <c r="AH14224" s="9"/>
      <c r="AI14224" s="8"/>
      <c r="AJ14224" s="8"/>
      <c r="AK14224" s="9"/>
    </row>
    <row r="14225" spans="32:37" x14ac:dyDescent="0.3">
      <c r="AF14225" s="8"/>
      <c r="AG14225" s="8"/>
      <c r="AH14225" s="9"/>
      <c r="AI14225" s="8"/>
      <c r="AJ14225" s="8"/>
      <c r="AK14225" s="9"/>
    </row>
    <row r="14226" spans="32:37" x14ac:dyDescent="0.3">
      <c r="AF14226" s="8"/>
      <c r="AG14226" s="8"/>
      <c r="AH14226" s="9"/>
      <c r="AI14226" s="8"/>
      <c r="AJ14226" s="8"/>
      <c r="AK14226" s="9"/>
    </row>
    <row r="14227" spans="32:37" x14ac:dyDescent="0.3">
      <c r="AF14227" s="8"/>
      <c r="AG14227" s="8"/>
      <c r="AH14227" s="9"/>
      <c r="AI14227" s="8"/>
      <c r="AJ14227" s="8"/>
      <c r="AK14227" s="9"/>
    </row>
    <row r="14228" spans="32:37" x14ac:dyDescent="0.3">
      <c r="AF14228" s="8"/>
      <c r="AG14228" s="8"/>
      <c r="AH14228" s="9"/>
      <c r="AI14228" s="8"/>
      <c r="AJ14228" s="8"/>
      <c r="AK14228" s="9"/>
    </row>
    <row r="14229" spans="32:37" x14ac:dyDescent="0.3">
      <c r="AF14229" s="8"/>
      <c r="AG14229" s="8"/>
      <c r="AH14229" s="9"/>
      <c r="AI14229" s="8"/>
      <c r="AJ14229" s="8"/>
      <c r="AK14229" s="9"/>
    </row>
    <row r="14230" spans="32:37" x14ac:dyDescent="0.3">
      <c r="AF14230" s="8"/>
      <c r="AG14230" s="8"/>
      <c r="AH14230" s="9"/>
      <c r="AI14230" s="8"/>
      <c r="AJ14230" s="8"/>
      <c r="AK14230" s="9"/>
    </row>
    <row r="14231" spans="32:37" x14ac:dyDescent="0.3">
      <c r="AF14231" s="8"/>
      <c r="AG14231" s="8"/>
      <c r="AH14231" s="9"/>
      <c r="AI14231" s="8"/>
      <c r="AJ14231" s="8"/>
      <c r="AK14231" s="9"/>
    </row>
    <row r="14232" spans="32:37" x14ac:dyDescent="0.3">
      <c r="AF14232" s="8"/>
      <c r="AG14232" s="8"/>
      <c r="AH14232" s="9"/>
      <c r="AI14232" s="8"/>
      <c r="AJ14232" s="8"/>
      <c r="AK14232" s="9"/>
    </row>
    <row r="14233" spans="32:37" x14ac:dyDescent="0.3">
      <c r="AF14233" s="8"/>
      <c r="AG14233" s="8"/>
      <c r="AH14233" s="9"/>
      <c r="AI14233" s="8"/>
      <c r="AJ14233" s="8"/>
      <c r="AK14233" s="9"/>
    </row>
    <row r="14234" spans="32:37" x14ac:dyDescent="0.3">
      <c r="AF14234" s="8"/>
      <c r="AG14234" s="8"/>
      <c r="AH14234" s="9"/>
      <c r="AI14234" s="8"/>
      <c r="AJ14234" s="8"/>
      <c r="AK14234" s="9"/>
    </row>
    <row r="14235" spans="32:37" x14ac:dyDescent="0.3">
      <c r="AF14235" s="8"/>
      <c r="AG14235" s="8"/>
      <c r="AH14235" s="9"/>
      <c r="AI14235" s="8"/>
      <c r="AJ14235" s="8"/>
      <c r="AK14235" s="9"/>
    </row>
    <row r="14236" spans="32:37" x14ac:dyDescent="0.3">
      <c r="AF14236" s="8"/>
      <c r="AG14236" s="8"/>
      <c r="AH14236" s="9"/>
      <c r="AI14236" s="8"/>
      <c r="AJ14236" s="8"/>
      <c r="AK14236" s="9"/>
    </row>
    <row r="14237" spans="32:37" x14ac:dyDescent="0.3">
      <c r="AF14237" s="8"/>
      <c r="AG14237" s="8"/>
      <c r="AH14237" s="9"/>
      <c r="AI14237" s="8"/>
      <c r="AJ14237" s="8"/>
      <c r="AK14237" s="9"/>
    </row>
    <row r="14238" spans="32:37" x14ac:dyDescent="0.3">
      <c r="AF14238" s="8"/>
      <c r="AG14238" s="8"/>
      <c r="AH14238" s="9"/>
      <c r="AI14238" s="8"/>
      <c r="AJ14238" s="8"/>
      <c r="AK14238" s="9"/>
    </row>
    <row r="14239" spans="32:37" x14ac:dyDescent="0.3">
      <c r="AF14239" s="8"/>
      <c r="AG14239" s="8"/>
      <c r="AH14239" s="9"/>
      <c r="AI14239" s="8"/>
      <c r="AJ14239" s="8"/>
      <c r="AK14239" s="9"/>
    </row>
    <row r="14240" spans="32:37" x14ac:dyDescent="0.3">
      <c r="AF14240" s="8"/>
      <c r="AG14240" s="8"/>
      <c r="AH14240" s="9"/>
      <c r="AI14240" s="8"/>
      <c r="AJ14240" s="8"/>
      <c r="AK14240" s="9"/>
    </row>
    <row r="14241" spans="32:37" x14ac:dyDescent="0.3">
      <c r="AF14241" s="8"/>
      <c r="AG14241" s="8"/>
      <c r="AH14241" s="9"/>
      <c r="AI14241" s="8"/>
      <c r="AJ14241" s="8"/>
      <c r="AK14241" s="9"/>
    </row>
    <row r="14242" spans="32:37" x14ac:dyDescent="0.3">
      <c r="AF14242" s="8"/>
      <c r="AG14242" s="8"/>
      <c r="AH14242" s="9"/>
      <c r="AI14242" s="8"/>
      <c r="AJ14242" s="8"/>
      <c r="AK14242" s="9"/>
    </row>
    <row r="14243" spans="32:37" x14ac:dyDescent="0.3">
      <c r="AF14243" s="8"/>
      <c r="AG14243" s="8"/>
      <c r="AH14243" s="9"/>
      <c r="AI14243" s="8"/>
      <c r="AJ14243" s="8"/>
      <c r="AK14243" s="9"/>
    </row>
    <row r="14244" spans="32:37" x14ac:dyDescent="0.3">
      <c r="AF14244" s="8"/>
      <c r="AG14244" s="8"/>
      <c r="AH14244" s="9"/>
      <c r="AI14244" s="8"/>
      <c r="AJ14244" s="8"/>
      <c r="AK14244" s="9"/>
    </row>
    <row r="14245" spans="32:37" x14ac:dyDescent="0.3">
      <c r="AF14245" s="8"/>
      <c r="AG14245" s="8"/>
      <c r="AH14245" s="9"/>
      <c r="AI14245" s="8"/>
      <c r="AJ14245" s="8"/>
      <c r="AK14245" s="9"/>
    </row>
    <row r="14246" spans="32:37" x14ac:dyDescent="0.3">
      <c r="AF14246" s="8"/>
      <c r="AG14246" s="8"/>
      <c r="AH14246" s="9"/>
      <c r="AI14246" s="8"/>
      <c r="AJ14246" s="8"/>
      <c r="AK14246" s="9"/>
    </row>
    <row r="14247" spans="32:37" x14ac:dyDescent="0.3">
      <c r="AF14247" s="8"/>
      <c r="AG14247" s="8"/>
      <c r="AH14247" s="9"/>
      <c r="AI14247" s="8"/>
      <c r="AJ14247" s="8"/>
      <c r="AK14247" s="9"/>
    </row>
    <row r="14248" spans="32:37" x14ac:dyDescent="0.3">
      <c r="AF14248" s="8"/>
      <c r="AG14248" s="8"/>
      <c r="AH14248" s="9"/>
      <c r="AI14248" s="8"/>
      <c r="AJ14248" s="8"/>
      <c r="AK14248" s="9"/>
    </row>
    <row r="14249" spans="32:37" x14ac:dyDescent="0.3">
      <c r="AF14249" s="8"/>
      <c r="AG14249" s="8"/>
      <c r="AH14249" s="9"/>
      <c r="AI14249" s="8"/>
      <c r="AJ14249" s="8"/>
      <c r="AK14249" s="9"/>
    </row>
    <row r="14250" spans="32:37" x14ac:dyDescent="0.3">
      <c r="AF14250" s="8"/>
      <c r="AG14250" s="8"/>
      <c r="AH14250" s="9"/>
      <c r="AI14250" s="8"/>
      <c r="AJ14250" s="8"/>
      <c r="AK14250" s="9"/>
    </row>
    <row r="14251" spans="32:37" x14ac:dyDescent="0.3">
      <c r="AF14251" s="8"/>
      <c r="AG14251" s="8"/>
      <c r="AH14251" s="9"/>
      <c r="AI14251" s="8"/>
      <c r="AJ14251" s="8"/>
      <c r="AK14251" s="9"/>
    </row>
    <row r="14252" spans="32:37" x14ac:dyDescent="0.3">
      <c r="AF14252" s="8"/>
      <c r="AG14252" s="8"/>
      <c r="AH14252" s="9"/>
      <c r="AI14252" s="8"/>
      <c r="AJ14252" s="8"/>
      <c r="AK14252" s="9"/>
    </row>
    <row r="14253" spans="32:37" x14ac:dyDescent="0.3">
      <c r="AF14253" s="8"/>
      <c r="AG14253" s="8"/>
      <c r="AH14253" s="9"/>
      <c r="AI14253" s="8"/>
      <c r="AJ14253" s="8"/>
      <c r="AK14253" s="9"/>
    </row>
    <row r="14254" spans="32:37" x14ac:dyDescent="0.3">
      <c r="AF14254" s="8"/>
      <c r="AG14254" s="8"/>
      <c r="AH14254" s="9"/>
      <c r="AI14254" s="8"/>
      <c r="AJ14254" s="8"/>
      <c r="AK14254" s="9"/>
    </row>
    <row r="14255" spans="32:37" x14ac:dyDescent="0.3">
      <c r="AF14255" s="8"/>
      <c r="AG14255" s="8"/>
      <c r="AH14255" s="9"/>
      <c r="AI14255" s="8"/>
      <c r="AJ14255" s="8"/>
      <c r="AK14255" s="9"/>
    </row>
    <row r="14256" spans="32:37" x14ac:dyDescent="0.3">
      <c r="AF14256" s="8"/>
      <c r="AG14256" s="8"/>
      <c r="AH14256" s="9"/>
      <c r="AI14256" s="8"/>
      <c r="AJ14256" s="8"/>
      <c r="AK14256" s="9"/>
    </row>
    <row r="14257" spans="32:37" x14ac:dyDescent="0.3">
      <c r="AF14257" s="8"/>
      <c r="AG14257" s="8"/>
      <c r="AH14257" s="9"/>
      <c r="AI14257" s="8"/>
      <c r="AJ14257" s="8"/>
      <c r="AK14257" s="9"/>
    </row>
    <row r="14258" spans="32:37" x14ac:dyDescent="0.3">
      <c r="AF14258" s="8"/>
      <c r="AG14258" s="8"/>
      <c r="AH14258" s="9"/>
      <c r="AI14258" s="8"/>
      <c r="AJ14258" s="8"/>
      <c r="AK14258" s="9"/>
    </row>
    <row r="14259" spans="32:37" x14ac:dyDescent="0.3">
      <c r="AF14259" s="8"/>
      <c r="AG14259" s="8"/>
      <c r="AH14259" s="9"/>
      <c r="AI14259" s="8"/>
      <c r="AJ14259" s="8"/>
      <c r="AK14259" s="9"/>
    </row>
    <row r="14260" spans="32:37" x14ac:dyDescent="0.3">
      <c r="AF14260" s="8"/>
      <c r="AG14260" s="8"/>
      <c r="AH14260" s="9"/>
      <c r="AI14260" s="8"/>
      <c r="AJ14260" s="8"/>
      <c r="AK14260" s="9"/>
    </row>
    <row r="14261" spans="32:37" x14ac:dyDescent="0.3">
      <c r="AF14261" s="8"/>
      <c r="AG14261" s="8"/>
      <c r="AH14261" s="9"/>
      <c r="AI14261" s="8"/>
      <c r="AJ14261" s="8"/>
      <c r="AK14261" s="9"/>
    </row>
    <row r="14262" spans="32:37" x14ac:dyDescent="0.3">
      <c r="AF14262" s="8"/>
      <c r="AG14262" s="8"/>
      <c r="AH14262" s="9"/>
      <c r="AI14262" s="8"/>
      <c r="AJ14262" s="8"/>
      <c r="AK14262" s="9"/>
    </row>
    <row r="14263" spans="32:37" x14ac:dyDescent="0.3">
      <c r="AF14263" s="8"/>
      <c r="AG14263" s="8"/>
      <c r="AH14263" s="9"/>
      <c r="AI14263" s="8"/>
      <c r="AJ14263" s="8"/>
      <c r="AK14263" s="9"/>
    </row>
    <row r="14264" spans="32:37" x14ac:dyDescent="0.3">
      <c r="AF14264" s="8"/>
      <c r="AG14264" s="8"/>
      <c r="AH14264" s="9"/>
      <c r="AI14264" s="8"/>
      <c r="AJ14264" s="8"/>
      <c r="AK14264" s="9"/>
    </row>
    <row r="14265" spans="32:37" x14ac:dyDescent="0.3">
      <c r="AF14265" s="8"/>
      <c r="AG14265" s="8"/>
      <c r="AH14265" s="9"/>
      <c r="AI14265" s="8"/>
      <c r="AJ14265" s="8"/>
      <c r="AK14265" s="9"/>
    </row>
    <row r="14266" spans="32:37" x14ac:dyDescent="0.3">
      <c r="AF14266" s="8"/>
      <c r="AG14266" s="8"/>
      <c r="AH14266" s="9"/>
      <c r="AI14266" s="8"/>
      <c r="AJ14266" s="8"/>
      <c r="AK14266" s="9"/>
    </row>
    <row r="14267" spans="32:37" x14ac:dyDescent="0.3">
      <c r="AF14267" s="8"/>
      <c r="AG14267" s="8"/>
      <c r="AH14267" s="9"/>
      <c r="AI14267" s="8"/>
      <c r="AJ14267" s="8"/>
      <c r="AK14267" s="9"/>
    </row>
    <row r="14268" spans="32:37" x14ac:dyDescent="0.3">
      <c r="AF14268" s="8"/>
      <c r="AG14268" s="8"/>
      <c r="AH14268" s="9"/>
      <c r="AI14268" s="8"/>
      <c r="AJ14268" s="8"/>
      <c r="AK14268" s="9"/>
    </row>
    <row r="14269" spans="32:37" x14ac:dyDescent="0.3">
      <c r="AF14269" s="8"/>
      <c r="AG14269" s="8"/>
      <c r="AH14269" s="9"/>
      <c r="AI14269" s="8"/>
      <c r="AJ14269" s="8"/>
      <c r="AK14269" s="9"/>
    </row>
    <row r="14270" spans="32:37" x14ac:dyDescent="0.3">
      <c r="AF14270" s="8"/>
      <c r="AG14270" s="8"/>
      <c r="AH14270" s="9"/>
      <c r="AI14270" s="8"/>
      <c r="AJ14270" s="8"/>
      <c r="AK14270" s="9"/>
    </row>
    <row r="14271" spans="32:37" x14ac:dyDescent="0.3">
      <c r="AF14271" s="8"/>
      <c r="AG14271" s="8"/>
      <c r="AH14271" s="9"/>
      <c r="AI14271" s="8"/>
      <c r="AJ14271" s="8"/>
      <c r="AK14271" s="9"/>
    </row>
    <row r="14272" spans="32:37" x14ac:dyDescent="0.3">
      <c r="AF14272" s="8"/>
      <c r="AG14272" s="8"/>
      <c r="AH14272" s="9"/>
      <c r="AI14272" s="8"/>
      <c r="AJ14272" s="8"/>
      <c r="AK14272" s="9"/>
    </row>
    <row r="14273" spans="32:37" x14ac:dyDescent="0.3">
      <c r="AF14273" s="8"/>
      <c r="AG14273" s="8"/>
      <c r="AH14273" s="9"/>
      <c r="AI14273" s="8"/>
      <c r="AJ14273" s="8"/>
      <c r="AK14273" s="9"/>
    </row>
    <row r="14274" spans="32:37" x14ac:dyDescent="0.3">
      <c r="AF14274" s="8"/>
      <c r="AG14274" s="8"/>
      <c r="AH14274" s="9"/>
      <c r="AI14274" s="8"/>
      <c r="AJ14274" s="8"/>
      <c r="AK14274" s="9"/>
    </row>
    <row r="14275" spans="32:37" x14ac:dyDescent="0.3">
      <c r="AF14275" s="8"/>
      <c r="AG14275" s="8"/>
      <c r="AH14275" s="9"/>
      <c r="AI14275" s="8"/>
      <c r="AJ14275" s="8"/>
      <c r="AK14275" s="9"/>
    </row>
    <row r="14276" spans="32:37" x14ac:dyDescent="0.3">
      <c r="AF14276" s="8"/>
      <c r="AG14276" s="8"/>
      <c r="AH14276" s="9"/>
      <c r="AI14276" s="8"/>
      <c r="AJ14276" s="8"/>
      <c r="AK14276" s="9"/>
    </row>
    <row r="14277" spans="32:37" x14ac:dyDescent="0.3">
      <c r="AF14277" s="8"/>
      <c r="AG14277" s="8"/>
      <c r="AH14277" s="9"/>
      <c r="AI14277" s="8"/>
      <c r="AJ14277" s="8"/>
      <c r="AK14277" s="9"/>
    </row>
    <row r="14278" spans="32:37" x14ac:dyDescent="0.3">
      <c r="AF14278" s="8"/>
      <c r="AG14278" s="8"/>
      <c r="AH14278" s="9"/>
      <c r="AI14278" s="8"/>
      <c r="AJ14278" s="8"/>
      <c r="AK14278" s="9"/>
    </row>
    <row r="14279" spans="32:37" x14ac:dyDescent="0.3">
      <c r="AF14279" s="8"/>
      <c r="AG14279" s="8"/>
      <c r="AH14279" s="9"/>
      <c r="AI14279" s="8"/>
      <c r="AJ14279" s="8"/>
      <c r="AK14279" s="9"/>
    </row>
    <row r="14280" spans="32:37" x14ac:dyDescent="0.3">
      <c r="AF14280" s="8"/>
      <c r="AG14280" s="8"/>
      <c r="AH14280" s="9"/>
      <c r="AI14280" s="8"/>
      <c r="AJ14280" s="8"/>
      <c r="AK14280" s="9"/>
    </row>
    <row r="14281" spans="32:37" x14ac:dyDescent="0.3">
      <c r="AF14281" s="8"/>
      <c r="AG14281" s="8"/>
      <c r="AH14281" s="9"/>
      <c r="AI14281" s="8"/>
      <c r="AJ14281" s="8"/>
      <c r="AK14281" s="9"/>
    </row>
    <row r="14282" spans="32:37" x14ac:dyDescent="0.3">
      <c r="AF14282" s="8"/>
      <c r="AG14282" s="8"/>
      <c r="AH14282" s="9"/>
      <c r="AI14282" s="8"/>
      <c r="AJ14282" s="8"/>
      <c r="AK14282" s="9"/>
    </row>
    <row r="14283" spans="32:37" x14ac:dyDescent="0.3">
      <c r="AF14283" s="8"/>
      <c r="AG14283" s="8"/>
      <c r="AH14283" s="9"/>
      <c r="AI14283" s="8"/>
      <c r="AJ14283" s="8"/>
      <c r="AK14283" s="9"/>
    </row>
    <row r="14284" spans="32:37" x14ac:dyDescent="0.3">
      <c r="AF14284" s="8"/>
      <c r="AG14284" s="8"/>
      <c r="AH14284" s="9"/>
      <c r="AI14284" s="8"/>
      <c r="AJ14284" s="8"/>
      <c r="AK14284" s="9"/>
    </row>
    <row r="14285" spans="32:37" x14ac:dyDescent="0.3">
      <c r="AF14285" s="8"/>
      <c r="AG14285" s="8"/>
      <c r="AH14285" s="9"/>
      <c r="AI14285" s="8"/>
      <c r="AJ14285" s="8"/>
      <c r="AK14285" s="9"/>
    </row>
    <row r="14286" spans="32:37" x14ac:dyDescent="0.3">
      <c r="AF14286" s="8"/>
      <c r="AG14286" s="8"/>
      <c r="AH14286" s="9"/>
      <c r="AI14286" s="8"/>
      <c r="AJ14286" s="8"/>
      <c r="AK14286" s="9"/>
    </row>
    <row r="14287" spans="32:37" x14ac:dyDescent="0.3">
      <c r="AF14287" s="8"/>
      <c r="AG14287" s="8"/>
      <c r="AH14287" s="9"/>
      <c r="AI14287" s="8"/>
      <c r="AJ14287" s="8"/>
      <c r="AK14287" s="9"/>
    </row>
    <row r="14288" spans="32:37" x14ac:dyDescent="0.3">
      <c r="AF14288" s="8"/>
      <c r="AG14288" s="8"/>
      <c r="AH14288" s="9"/>
      <c r="AI14288" s="8"/>
      <c r="AJ14288" s="8"/>
      <c r="AK14288" s="9"/>
    </row>
    <row r="14289" spans="32:37" x14ac:dyDescent="0.3">
      <c r="AF14289" s="8"/>
      <c r="AG14289" s="8"/>
      <c r="AH14289" s="9"/>
      <c r="AI14289" s="8"/>
      <c r="AJ14289" s="8"/>
      <c r="AK14289" s="9"/>
    </row>
    <row r="14290" spans="32:37" x14ac:dyDescent="0.3">
      <c r="AF14290" s="8"/>
      <c r="AG14290" s="8"/>
      <c r="AH14290" s="9"/>
      <c r="AI14290" s="8"/>
      <c r="AJ14290" s="8"/>
      <c r="AK14290" s="9"/>
    </row>
    <row r="14291" spans="32:37" x14ac:dyDescent="0.3">
      <c r="AF14291" s="8"/>
      <c r="AG14291" s="8"/>
      <c r="AH14291" s="9"/>
      <c r="AI14291" s="8"/>
      <c r="AJ14291" s="8"/>
      <c r="AK14291" s="9"/>
    </row>
    <row r="14292" spans="32:37" x14ac:dyDescent="0.3">
      <c r="AF14292" s="8"/>
      <c r="AG14292" s="8"/>
      <c r="AH14292" s="9"/>
      <c r="AI14292" s="8"/>
      <c r="AJ14292" s="8"/>
      <c r="AK14292" s="9"/>
    </row>
    <row r="14293" spans="32:37" x14ac:dyDescent="0.3">
      <c r="AF14293" s="8"/>
      <c r="AG14293" s="8"/>
      <c r="AH14293" s="9"/>
      <c r="AI14293" s="8"/>
      <c r="AJ14293" s="8"/>
      <c r="AK14293" s="9"/>
    </row>
    <row r="14294" spans="32:37" x14ac:dyDescent="0.3">
      <c r="AF14294" s="8"/>
      <c r="AG14294" s="8"/>
      <c r="AH14294" s="9"/>
      <c r="AI14294" s="8"/>
      <c r="AJ14294" s="8"/>
      <c r="AK14294" s="9"/>
    </row>
    <row r="14295" spans="32:37" x14ac:dyDescent="0.3">
      <c r="AF14295" s="8"/>
      <c r="AG14295" s="8"/>
      <c r="AH14295" s="9"/>
      <c r="AI14295" s="8"/>
      <c r="AJ14295" s="8"/>
      <c r="AK14295" s="9"/>
    </row>
    <row r="14296" spans="32:37" x14ac:dyDescent="0.3">
      <c r="AF14296" s="8"/>
      <c r="AG14296" s="8"/>
      <c r="AH14296" s="9"/>
      <c r="AI14296" s="8"/>
      <c r="AJ14296" s="8"/>
      <c r="AK14296" s="9"/>
    </row>
    <row r="14297" spans="32:37" x14ac:dyDescent="0.3">
      <c r="AF14297" s="8"/>
      <c r="AG14297" s="8"/>
      <c r="AH14297" s="9"/>
      <c r="AI14297" s="8"/>
      <c r="AJ14297" s="8"/>
      <c r="AK14297" s="9"/>
    </row>
    <row r="14298" spans="32:37" x14ac:dyDescent="0.3">
      <c r="AF14298" s="8"/>
      <c r="AG14298" s="8"/>
      <c r="AH14298" s="9"/>
      <c r="AI14298" s="8"/>
      <c r="AJ14298" s="8"/>
      <c r="AK14298" s="9"/>
    </row>
    <row r="14299" spans="32:37" x14ac:dyDescent="0.3">
      <c r="AF14299" s="8"/>
      <c r="AG14299" s="8"/>
      <c r="AH14299" s="9"/>
      <c r="AI14299" s="8"/>
      <c r="AJ14299" s="8"/>
      <c r="AK14299" s="9"/>
    </row>
    <row r="14300" spans="32:37" x14ac:dyDescent="0.3">
      <c r="AF14300" s="8"/>
      <c r="AG14300" s="8"/>
      <c r="AH14300" s="9"/>
      <c r="AI14300" s="8"/>
      <c r="AJ14300" s="8"/>
      <c r="AK14300" s="9"/>
    </row>
    <row r="14301" spans="32:37" x14ac:dyDescent="0.3">
      <c r="AF14301" s="8"/>
      <c r="AG14301" s="8"/>
      <c r="AH14301" s="9"/>
      <c r="AI14301" s="8"/>
      <c r="AJ14301" s="8"/>
      <c r="AK14301" s="9"/>
    </row>
    <row r="14302" spans="32:37" x14ac:dyDescent="0.3">
      <c r="AF14302" s="8"/>
      <c r="AG14302" s="8"/>
      <c r="AH14302" s="9"/>
      <c r="AI14302" s="8"/>
      <c r="AJ14302" s="8"/>
      <c r="AK14302" s="9"/>
    </row>
    <row r="14303" spans="32:37" x14ac:dyDescent="0.3">
      <c r="AF14303" s="8"/>
      <c r="AG14303" s="8"/>
      <c r="AH14303" s="9"/>
      <c r="AI14303" s="8"/>
      <c r="AJ14303" s="8"/>
      <c r="AK14303" s="9"/>
    </row>
    <row r="14304" spans="32:37" x14ac:dyDescent="0.3">
      <c r="AF14304" s="8"/>
      <c r="AG14304" s="8"/>
      <c r="AH14304" s="9"/>
      <c r="AI14304" s="8"/>
      <c r="AJ14304" s="8"/>
      <c r="AK14304" s="9"/>
    </row>
    <row r="14305" spans="32:37" x14ac:dyDescent="0.3">
      <c r="AF14305" s="8"/>
      <c r="AG14305" s="8"/>
      <c r="AH14305" s="9"/>
      <c r="AI14305" s="8"/>
      <c r="AJ14305" s="8"/>
      <c r="AK14305" s="9"/>
    </row>
    <row r="14306" spans="32:37" x14ac:dyDescent="0.3">
      <c r="AF14306" s="8"/>
      <c r="AG14306" s="8"/>
      <c r="AH14306" s="9"/>
      <c r="AI14306" s="8"/>
      <c r="AJ14306" s="8"/>
      <c r="AK14306" s="9"/>
    </row>
    <row r="14307" spans="32:37" x14ac:dyDescent="0.3">
      <c r="AF14307" s="8"/>
      <c r="AG14307" s="8"/>
      <c r="AH14307" s="9"/>
      <c r="AI14307" s="8"/>
      <c r="AJ14307" s="8"/>
      <c r="AK14307" s="9"/>
    </row>
    <row r="14308" spans="32:37" x14ac:dyDescent="0.3">
      <c r="AF14308" s="8"/>
      <c r="AG14308" s="8"/>
      <c r="AH14308" s="9"/>
      <c r="AI14308" s="8"/>
      <c r="AJ14308" s="8"/>
      <c r="AK14308" s="9"/>
    </row>
    <row r="14309" spans="32:37" x14ac:dyDescent="0.3">
      <c r="AF14309" s="8"/>
      <c r="AG14309" s="8"/>
      <c r="AH14309" s="9"/>
      <c r="AI14309" s="8"/>
      <c r="AJ14309" s="8"/>
      <c r="AK14309" s="9"/>
    </row>
    <row r="14310" spans="32:37" x14ac:dyDescent="0.3">
      <c r="AF14310" s="8"/>
      <c r="AG14310" s="8"/>
      <c r="AH14310" s="9"/>
      <c r="AI14310" s="8"/>
      <c r="AJ14310" s="8"/>
      <c r="AK14310" s="9"/>
    </row>
    <row r="14311" spans="32:37" x14ac:dyDescent="0.3">
      <c r="AF14311" s="8"/>
      <c r="AG14311" s="8"/>
      <c r="AH14311" s="9"/>
      <c r="AI14311" s="8"/>
      <c r="AJ14311" s="8"/>
      <c r="AK14311" s="9"/>
    </row>
    <row r="14312" spans="32:37" x14ac:dyDescent="0.3">
      <c r="AF14312" s="8"/>
      <c r="AG14312" s="8"/>
      <c r="AH14312" s="9"/>
      <c r="AI14312" s="8"/>
      <c r="AJ14312" s="8"/>
      <c r="AK14312" s="9"/>
    </row>
    <row r="14313" spans="32:37" x14ac:dyDescent="0.3">
      <c r="AF14313" s="8"/>
      <c r="AG14313" s="8"/>
      <c r="AH14313" s="9"/>
      <c r="AI14313" s="8"/>
      <c r="AJ14313" s="8"/>
      <c r="AK14313" s="9"/>
    </row>
    <row r="14314" spans="32:37" x14ac:dyDescent="0.3">
      <c r="AF14314" s="8"/>
      <c r="AG14314" s="8"/>
      <c r="AH14314" s="9"/>
      <c r="AI14314" s="8"/>
      <c r="AJ14314" s="8"/>
      <c r="AK14314" s="9"/>
    </row>
    <row r="14315" spans="32:37" x14ac:dyDescent="0.3">
      <c r="AF14315" s="8"/>
      <c r="AG14315" s="8"/>
      <c r="AH14315" s="9"/>
      <c r="AI14315" s="8"/>
      <c r="AJ14315" s="8"/>
      <c r="AK14315" s="9"/>
    </row>
    <row r="14316" spans="32:37" x14ac:dyDescent="0.3">
      <c r="AF14316" s="8"/>
      <c r="AG14316" s="8"/>
      <c r="AH14316" s="9"/>
      <c r="AI14316" s="8"/>
      <c r="AJ14316" s="8"/>
      <c r="AK14316" s="9"/>
    </row>
    <row r="14317" spans="32:37" x14ac:dyDescent="0.3">
      <c r="AF14317" s="8"/>
      <c r="AG14317" s="8"/>
      <c r="AH14317" s="9"/>
      <c r="AI14317" s="8"/>
      <c r="AJ14317" s="8"/>
      <c r="AK14317" s="9"/>
    </row>
    <row r="14318" spans="32:37" x14ac:dyDescent="0.3">
      <c r="AF14318" s="8"/>
      <c r="AG14318" s="8"/>
      <c r="AH14318" s="9"/>
      <c r="AI14318" s="8"/>
      <c r="AJ14318" s="8"/>
      <c r="AK14318" s="9"/>
    </row>
    <row r="14319" spans="32:37" x14ac:dyDescent="0.3">
      <c r="AF14319" s="8"/>
      <c r="AG14319" s="8"/>
      <c r="AH14319" s="9"/>
      <c r="AI14319" s="8"/>
      <c r="AJ14319" s="8"/>
      <c r="AK14319" s="9"/>
    </row>
    <row r="14320" spans="32:37" x14ac:dyDescent="0.3">
      <c r="AF14320" s="8"/>
      <c r="AG14320" s="8"/>
      <c r="AH14320" s="9"/>
      <c r="AI14320" s="8"/>
      <c r="AJ14320" s="8"/>
      <c r="AK14320" s="9"/>
    </row>
    <row r="14321" spans="32:37" x14ac:dyDescent="0.3">
      <c r="AF14321" s="8"/>
      <c r="AG14321" s="8"/>
      <c r="AH14321" s="9"/>
      <c r="AI14321" s="8"/>
      <c r="AJ14321" s="8"/>
      <c r="AK14321" s="9"/>
    </row>
    <row r="14322" spans="32:37" x14ac:dyDescent="0.3">
      <c r="AF14322" s="8"/>
      <c r="AG14322" s="8"/>
      <c r="AH14322" s="9"/>
      <c r="AI14322" s="8"/>
      <c r="AJ14322" s="8"/>
      <c r="AK14322" s="9"/>
    </row>
    <row r="14323" spans="32:37" x14ac:dyDescent="0.3">
      <c r="AF14323" s="8"/>
      <c r="AG14323" s="8"/>
      <c r="AH14323" s="9"/>
      <c r="AI14323" s="8"/>
      <c r="AJ14323" s="8"/>
      <c r="AK14323" s="9"/>
    </row>
    <row r="14324" spans="32:37" x14ac:dyDescent="0.3">
      <c r="AF14324" s="8"/>
      <c r="AG14324" s="8"/>
      <c r="AH14324" s="9"/>
      <c r="AI14324" s="8"/>
      <c r="AJ14324" s="8"/>
      <c r="AK14324" s="9"/>
    </row>
    <row r="14325" spans="32:37" x14ac:dyDescent="0.3">
      <c r="AF14325" s="8"/>
      <c r="AG14325" s="8"/>
      <c r="AH14325" s="9"/>
      <c r="AI14325" s="8"/>
      <c r="AJ14325" s="8"/>
      <c r="AK14325" s="9"/>
    </row>
    <row r="14326" spans="32:37" x14ac:dyDescent="0.3">
      <c r="AF14326" s="8"/>
      <c r="AG14326" s="8"/>
      <c r="AH14326" s="9"/>
      <c r="AI14326" s="8"/>
      <c r="AJ14326" s="8"/>
      <c r="AK14326" s="9"/>
    </row>
    <row r="14327" spans="32:37" x14ac:dyDescent="0.3">
      <c r="AF14327" s="8"/>
      <c r="AG14327" s="8"/>
      <c r="AH14327" s="9"/>
      <c r="AI14327" s="8"/>
      <c r="AJ14327" s="8"/>
      <c r="AK14327" s="9"/>
    </row>
    <row r="14328" spans="32:37" x14ac:dyDescent="0.3">
      <c r="AF14328" s="8"/>
      <c r="AG14328" s="8"/>
      <c r="AH14328" s="9"/>
      <c r="AI14328" s="8"/>
      <c r="AJ14328" s="8"/>
      <c r="AK14328" s="9"/>
    </row>
    <row r="14329" spans="32:37" x14ac:dyDescent="0.3">
      <c r="AF14329" s="8"/>
      <c r="AG14329" s="8"/>
      <c r="AH14329" s="9"/>
      <c r="AI14329" s="8"/>
      <c r="AJ14329" s="8"/>
      <c r="AK14329" s="9"/>
    </row>
    <row r="14330" spans="32:37" x14ac:dyDescent="0.3">
      <c r="AF14330" s="8"/>
      <c r="AG14330" s="8"/>
      <c r="AH14330" s="9"/>
      <c r="AI14330" s="8"/>
      <c r="AJ14330" s="8"/>
      <c r="AK14330" s="9"/>
    </row>
    <row r="14331" spans="32:37" x14ac:dyDescent="0.3">
      <c r="AF14331" s="8"/>
      <c r="AG14331" s="8"/>
      <c r="AH14331" s="9"/>
      <c r="AI14331" s="8"/>
      <c r="AJ14331" s="8"/>
      <c r="AK14331" s="9"/>
    </row>
    <row r="14332" spans="32:37" x14ac:dyDescent="0.3">
      <c r="AF14332" s="8"/>
      <c r="AG14332" s="8"/>
      <c r="AH14332" s="9"/>
      <c r="AI14332" s="8"/>
      <c r="AJ14332" s="8"/>
      <c r="AK14332" s="9"/>
    </row>
    <row r="14333" spans="32:37" x14ac:dyDescent="0.3">
      <c r="AF14333" s="8"/>
      <c r="AG14333" s="8"/>
      <c r="AH14333" s="9"/>
      <c r="AI14333" s="8"/>
      <c r="AJ14333" s="8"/>
      <c r="AK14333" s="9"/>
    </row>
    <row r="14334" spans="32:37" x14ac:dyDescent="0.3">
      <c r="AF14334" s="8"/>
      <c r="AG14334" s="8"/>
      <c r="AH14334" s="9"/>
      <c r="AI14334" s="8"/>
      <c r="AJ14334" s="8"/>
      <c r="AK14334" s="9"/>
    </row>
    <row r="14335" spans="32:37" x14ac:dyDescent="0.3">
      <c r="AF14335" s="8"/>
      <c r="AG14335" s="8"/>
      <c r="AH14335" s="9"/>
      <c r="AI14335" s="8"/>
      <c r="AJ14335" s="8"/>
      <c r="AK14335" s="9"/>
    </row>
    <row r="14336" spans="32:37" x14ac:dyDescent="0.3">
      <c r="AF14336" s="8"/>
      <c r="AG14336" s="8"/>
      <c r="AH14336" s="9"/>
      <c r="AI14336" s="8"/>
      <c r="AJ14336" s="8"/>
      <c r="AK14336" s="9"/>
    </row>
    <row r="14337" spans="32:37" x14ac:dyDescent="0.3">
      <c r="AF14337" s="8"/>
      <c r="AG14337" s="8"/>
      <c r="AH14337" s="9"/>
      <c r="AI14337" s="8"/>
      <c r="AJ14337" s="8"/>
      <c r="AK14337" s="9"/>
    </row>
    <row r="14338" spans="32:37" x14ac:dyDescent="0.3">
      <c r="AF14338" s="8"/>
      <c r="AG14338" s="8"/>
      <c r="AH14338" s="9"/>
      <c r="AI14338" s="8"/>
      <c r="AJ14338" s="8"/>
      <c r="AK14338" s="9"/>
    </row>
    <row r="14339" spans="32:37" x14ac:dyDescent="0.3">
      <c r="AF14339" s="8"/>
      <c r="AG14339" s="8"/>
      <c r="AH14339" s="9"/>
      <c r="AI14339" s="8"/>
      <c r="AJ14339" s="8"/>
      <c r="AK14339" s="9"/>
    </row>
    <row r="14340" spans="32:37" x14ac:dyDescent="0.3">
      <c r="AF14340" s="8"/>
      <c r="AG14340" s="8"/>
      <c r="AH14340" s="9"/>
      <c r="AI14340" s="8"/>
      <c r="AJ14340" s="8"/>
      <c r="AK14340" s="9"/>
    </row>
    <row r="14341" spans="32:37" x14ac:dyDescent="0.3">
      <c r="AF14341" s="8"/>
      <c r="AG14341" s="8"/>
      <c r="AH14341" s="9"/>
      <c r="AI14341" s="8"/>
      <c r="AJ14341" s="8"/>
      <c r="AK14341" s="9"/>
    </row>
    <row r="14342" spans="32:37" x14ac:dyDescent="0.3">
      <c r="AF14342" s="8"/>
      <c r="AG14342" s="8"/>
      <c r="AH14342" s="9"/>
      <c r="AI14342" s="8"/>
      <c r="AJ14342" s="8"/>
      <c r="AK14342" s="9"/>
    </row>
    <row r="14343" spans="32:37" x14ac:dyDescent="0.3">
      <c r="AF14343" s="8"/>
      <c r="AG14343" s="8"/>
      <c r="AH14343" s="9"/>
      <c r="AI14343" s="8"/>
      <c r="AJ14343" s="8"/>
      <c r="AK14343" s="9"/>
    </row>
    <row r="14344" spans="32:37" x14ac:dyDescent="0.3">
      <c r="AF14344" s="8"/>
      <c r="AG14344" s="8"/>
      <c r="AH14344" s="9"/>
      <c r="AI14344" s="8"/>
      <c r="AJ14344" s="8"/>
      <c r="AK14344" s="9"/>
    </row>
    <row r="14345" spans="32:37" x14ac:dyDescent="0.3">
      <c r="AF14345" s="8"/>
      <c r="AG14345" s="8"/>
      <c r="AH14345" s="9"/>
      <c r="AI14345" s="8"/>
      <c r="AJ14345" s="8"/>
      <c r="AK14345" s="9"/>
    </row>
    <row r="14346" spans="32:37" x14ac:dyDescent="0.3">
      <c r="AF14346" s="8"/>
      <c r="AG14346" s="8"/>
      <c r="AH14346" s="9"/>
      <c r="AI14346" s="8"/>
      <c r="AJ14346" s="8"/>
      <c r="AK14346" s="9"/>
    </row>
    <row r="14347" spans="32:37" x14ac:dyDescent="0.3">
      <c r="AF14347" s="8"/>
      <c r="AG14347" s="8"/>
      <c r="AH14347" s="9"/>
      <c r="AI14347" s="8"/>
      <c r="AJ14347" s="8"/>
      <c r="AK14347" s="9"/>
    </row>
    <row r="14348" spans="32:37" x14ac:dyDescent="0.3">
      <c r="AF14348" s="8"/>
      <c r="AG14348" s="8"/>
      <c r="AH14348" s="9"/>
      <c r="AI14348" s="8"/>
      <c r="AJ14348" s="8"/>
      <c r="AK14348" s="9"/>
    </row>
    <row r="14349" spans="32:37" x14ac:dyDescent="0.3">
      <c r="AF14349" s="8"/>
      <c r="AG14349" s="8"/>
      <c r="AH14349" s="9"/>
      <c r="AI14349" s="8"/>
      <c r="AJ14349" s="8"/>
      <c r="AK14349" s="9"/>
    </row>
    <row r="14350" spans="32:37" x14ac:dyDescent="0.3">
      <c r="AF14350" s="8"/>
      <c r="AG14350" s="8"/>
      <c r="AH14350" s="9"/>
      <c r="AI14350" s="8"/>
      <c r="AJ14350" s="8"/>
      <c r="AK14350" s="9"/>
    </row>
    <row r="14351" spans="32:37" x14ac:dyDescent="0.3">
      <c r="AF14351" s="8"/>
      <c r="AG14351" s="8"/>
      <c r="AH14351" s="9"/>
      <c r="AI14351" s="8"/>
      <c r="AJ14351" s="8"/>
      <c r="AK14351" s="9"/>
    </row>
    <row r="14352" spans="32:37" x14ac:dyDescent="0.3">
      <c r="AF14352" s="8"/>
      <c r="AG14352" s="8"/>
      <c r="AH14352" s="9"/>
      <c r="AI14352" s="8"/>
      <c r="AJ14352" s="8"/>
      <c r="AK14352" s="9"/>
    </row>
    <row r="14353" spans="32:37" x14ac:dyDescent="0.3">
      <c r="AF14353" s="8"/>
      <c r="AG14353" s="8"/>
      <c r="AH14353" s="9"/>
      <c r="AI14353" s="8"/>
      <c r="AJ14353" s="8"/>
      <c r="AK14353" s="9"/>
    </row>
    <row r="14354" spans="32:37" x14ac:dyDescent="0.3">
      <c r="AF14354" s="8"/>
      <c r="AG14354" s="8"/>
      <c r="AH14354" s="9"/>
      <c r="AI14354" s="8"/>
      <c r="AJ14354" s="8"/>
      <c r="AK14354" s="9"/>
    </row>
    <row r="14355" spans="32:37" x14ac:dyDescent="0.3">
      <c r="AF14355" s="8"/>
      <c r="AG14355" s="8"/>
      <c r="AH14355" s="9"/>
      <c r="AI14355" s="8"/>
      <c r="AJ14355" s="8"/>
      <c r="AK14355" s="9"/>
    </row>
    <row r="14356" spans="32:37" x14ac:dyDescent="0.3">
      <c r="AF14356" s="8"/>
      <c r="AG14356" s="8"/>
      <c r="AH14356" s="9"/>
      <c r="AI14356" s="8"/>
      <c r="AJ14356" s="8"/>
      <c r="AK14356" s="9"/>
    </row>
    <row r="14357" spans="32:37" x14ac:dyDescent="0.3">
      <c r="AF14357" s="8"/>
      <c r="AG14357" s="8"/>
      <c r="AH14357" s="9"/>
      <c r="AI14357" s="8"/>
      <c r="AJ14357" s="8"/>
      <c r="AK14357" s="9"/>
    </row>
    <row r="14358" spans="32:37" x14ac:dyDescent="0.3">
      <c r="AF14358" s="8"/>
      <c r="AG14358" s="8"/>
      <c r="AH14358" s="9"/>
      <c r="AI14358" s="8"/>
      <c r="AJ14358" s="8"/>
      <c r="AK14358" s="9"/>
    </row>
    <row r="14359" spans="32:37" x14ac:dyDescent="0.3">
      <c r="AF14359" s="8"/>
      <c r="AG14359" s="8"/>
      <c r="AH14359" s="9"/>
      <c r="AI14359" s="8"/>
      <c r="AJ14359" s="8"/>
      <c r="AK14359" s="9"/>
    </row>
    <row r="14360" spans="32:37" x14ac:dyDescent="0.3">
      <c r="AF14360" s="8"/>
      <c r="AG14360" s="8"/>
      <c r="AH14360" s="9"/>
      <c r="AI14360" s="8"/>
      <c r="AJ14360" s="8"/>
      <c r="AK14360" s="9"/>
    </row>
    <row r="14361" spans="32:37" x14ac:dyDescent="0.3">
      <c r="AF14361" s="8"/>
      <c r="AG14361" s="8"/>
      <c r="AH14361" s="9"/>
      <c r="AI14361" s="8"/>
      <c r="AJ14361" s="8"/>
      <c r="AK14361" s="9"/>
    </row>
    <row r="14362" spans="32:37" x14ac:dyDescent="0.3">
      <c r="AF14362" s="8"/>
      <c r="AG14362" s="8"/>
      <c r="AH14362" s="9"/>
      <c r="AI14362" s="8"/>
      <c r="AJ14362" s="8"/>
      <c r="AK14362" s="9"/>
    </row>
    <row r="14363" spans="32:37" x14ac:dyDescent="0.3">
      <c r="AF14363" s="8"/>
      <c r="AG14363" s="8"/>
      <c r="AH14363" s="9"/>
      <c r="AI14363" s="8"/>
      <c r="AJ14363" s="8"/>
      <c r="AK14363" s="9"/>
    </row>
    <row r="14364" spans="32:37" x14ac:dyDescent="0.3">
      <c r="AF14364" s="8"/>
      <c r="AG14364" s="8"/>
      <c r="AH14364" s="9"/>
      <c r="AI14364" s="8"/>
      <c r="AJ14364" s="8"/>
      <c r="AK14364" s="9"/>
    </row>
    <row r="14365" spans="32:37" x14ac:dyDescent="0.3">
      <c r="AF14365" s="8"/>
      <c r="AG14365" s="8"/>
      <c r="AH14365" s="9"/>
      <c r="AI14365" s="8"/>
      <c r="AJ14365" s="8"/>
      <c r="AK14365" s="9"/>
    </row>
    <row r="14366" spans="32:37" x14ac:dyDescent="0.3">
      <c r="AF14366" s="8"/>
      <c r="AG14366" s="8"/>
      <c r="AH14366" s="9"/>
      <c r="AI14366" s="8"/>
      <c r="AJ14366" s="8"/>
      <c r="AK14366" s="9"/>
    </row>
    <row r="14367" spans="32:37" x14ac:dyDescent="0.3">
      <c r="AF14367" s="8"/>
      <c r="AG14367" s="8"/>
      <c r="AH14367" s="9"/>
      <c r="AI14367" s="8"/>
      <c r="AJ14367" s="8"/>
      <c r="AK14367" s="9"/>
    </row>
    <row r="14368" spans="32:37" x14ac:dyDescent="0.3">
      <c r="AF14368" s="8"/>
      <c r="AG14368" s="8"/>
      <c r="AH14368" s="9"/>
      <c r="AI14368" s="8"/>
      <c r="AJ14368" s="8"/>
      <c r="AK14368" s="9"/>
    </row>
    <row r="14369" spans="32:37" x14ac:dyDescent="0.3">
      <c r="AF14369" s="8"/>
      <c r="AG14369" s="8"/>
      <c r="AH14369" s="9"/>
      <c r="AI14369" s="8"/>
      <c r="AJ14369" s="8"/>
      <c r="AK14369" s="9"/>
    </row>
    <row r="14370" spans="32:37" x14ac:dyDescent="0.3">
      <c r="AF14370" s="8"/>
      <c r="AG14370" s="8"/>
      <c r="AH14370" s="9"/>
      <c r="AI14370" s="8"/>
      <c r="AJ14370" s="8"/>
      <c r="AK14370" s="9"/>
    </row>
    <row r="14371" spans="32:37" x14ac:dyDescent="0.3">
      <c r="AF14371" s="8"/>
      <c r="AG14371" s="8"/>
      <c r="AH14371" s="9"/>
      <c r="AI14371" s="8"/>
      <c r="AJ14371" s="8"/>
      <c r="AK14371" s="9"/>
    </row>
    <row r="14372" spans="32:37" x14ac:dyDescent="0.3">
      <c r="AF14372" s="8"/>
      <c r="AG14372" s="8"/>
      <c r="AH14372" s="9"/>
      <c r="AI14372" s="8"/>
      <c r="AJ14372" s="8"/>
      <c r="AK14372" s="9"/>
    </row>
    <row r="14373" spans="32:37" x14ac:dyDescent="0.3">
      <c r="AF14373" s="8"/>
      <c r="AG14373" s="8"/>
      <c r="AH14373" s="9"/>
      <c r="AI14373" s="8"/>
      <c r="AJ14373" s="8"/>
      <c r="AK14373" s="9"/>
    </row>
    <row r="14374" spans="32:37" x14ac:dyDescent="0.3">
      <c r="AF14374" s="8"/>
      <c r="AG14374" s="8"/>
      <c r="AH14374" s="9"/>
      <c r="AI14374" s="8"/>
      <c r="AJ14374" s="8"/>
      <c r="AK14374" s="9"/>
    </row>
    <row r="14375" spans="32:37" x14ac:dyDescent="0.3">
      <c r="AF14375" s="8"/>
      <c r="AG14375" s="8"/>
      <c r="AH14375" s="9"/>
      <c r="AI14375" s="8"/>
      <c r="AJ14375" s="8"/>
      <c r="AK14375" s="9"/>
    </row>
    <row r="14376" spans="32:37" x14ac:dyDescent="0.3">
      <c r="AF14376" s="8"/>
      <c r="AG14376" s="8"/>
      <c r="AH14376" s="9"/>
      <c r="AI14376" s="8"/>
      <c r="AJ14376" s="8"/>
      <c r="AK14376" s="9"/>
    </row>
    <row r="14377" spans="32:37" x14ac:dyDescent="0.3">
      <c r="AF14377" s="8"/>
      <c r="AG14377" s="8"/>
      <c r="AH14377" s="9"/>
      <c r="AI14377" s="8"/>
      <c r="AJ14377" s="8"/>
      <c r="AK14377" s="9"/>
    </row>
    <row r="14378" spans="32:37" x14ac:dyDescent="0.3">
      <c r="AF14378" s="8"/>
      <c r="AG14378" s="8"/>
      <c r="AH14378" s="9"/>
      <c r="AI14378" s="8"/>
      <c r="AJ14378" s="8"/>
      <c r="AK14378" s="9"/>
    </row>
    <row r="14379" spans="32:37" x14ac:dyDescent="0.3">
      <c r="AF14379" s="8"/>
      <c r="AG14379" s="8"/>
      <c r="AH14379" s="9"/>
      <c r="AI14379" s="8"/>
      <c r="AJ14379" s="8"/>
      <c r="AK14379" s="9"/>
    </row>
    <row r="14380" spans="32:37" x14ac:dyDescent="0.3">
      <c r="AF14380" s="8"/>
      <c r="AG14380" s="8"/>
      <c r="AH14380" s="9"/>
      <c r="AI14380" s="8"/>
      <c r="AJ14380" s="8"/>
      <c r="AK14380" s="9"/>
    </row>
    <row r="14381" spans="32:37" x14ac:dyDescent="0.3">
      <c r="AF14381" s="8"/>
      <c r="AG14381" s="8"/>
      <c r="AH14381" s="9"/>
      <c r="AI14381" s="8"/>
      <c r="AJ14381" s="8"/>
      <c r="AK14381" s="9"/>
    </row>
    <row r="14382" spans="32:37" x14ac:dyDescent="0.3">
      <c r="AF14382" s="8"/>
      <c r="AG14382" s="8"/>
      <c r="AH14382" s="9"/>
      <c r="AI14382" s="8"/>
      <c r="AJ14382" s="8"/>
      <c r="AK14382" s="9"/>
    </row>
    <row r="14383" spans="32:37" x14ac:dyDescent="0.3">
      <c r="AF14383" s="8"/>
      <c r="AG14383" s="8"/>
      <c r="AH14383" s="9"/>
      <c r="AI14383" s="8"/>
      <c r="AJ14383" s="8"/>
      <c r="AK14383" s="9"/>
    </row>
    <row r="14384" spans="32:37" x14ac:dyDescent="0.3">
      <c r="AF14384" s="8"/>
      <c r="AG14384" s="8"/>
      <c r="AH14384" s="9"/>
      <c r="AI14384" s="8"/>
      <c r="AJ14384" s="8"/>
      <c r="AK14384" s="9"/>
    </row>
    <row r="14385" spans="32:37" x14ac:dyDescent="0.3">
      <c r="AF14385" s="8"/>
      <c r="AG14385" s="8"/>
      <c r="AH14385" s="9"/>
      <c r="AI14385" s="8"/>
      <c r="AJ14385" s="8"/>
      <c r="AK14385" s="9"/>
    </row>
    <row r="14386" spans="32:37" x14ac:dyDescent="0.3">
      <c r="AF14386" s="8"/>
      <c r="AG14386" s="8"/>
      <c r="AH14386" s="9"/>
      <c r="AI14386" s="8"/>
      <c r="AJ14386" s="8"/>
      <c r="AK14386" s="9"/>
    </row>
    <row r="14387" spans="32:37" x14ac:dyDescent="0.3">
      <c r="AF14387" s="8"/>
      <c r="AG14387" s="8"/>
      <c r="AH14387" s="9"/>
      <c r="AI14387" s="8"/>
      <c r="AJ14387" s="8"/>
      <c r="AK14387" s="9"/>
    </row>
    <row r="14388" spans="32:37" x14ac:dyDescent="0.3">
      <c r="AF14388" s="8"/>
      <c r="AG14388" s="8"/>
      <c r="AH14388" s="9"/>
      <c r="AI14388" s="8"/>
      <c r="AJ14388" s="8"/>
      <c r="AK14388" s="9"/>
    </row>
    <row r="14389" spans="32:37" x14ac:dyDescent="0.3">
      <c r="AF14389" s="8"/>
      <c r="AG14389" s="8"/>
      <c r="AH14389" s="9"/>
      <c r="AI14389" s="8"/>
      <c r="AJ14389" s="8"/>
      <c r="AK14389" s="9"/>
    </row>
    <row r="14390" spans="32:37" x14ac:dyDescent="0.3">
      <c r="AF14390" s="8"/>
      <c r="AG14390" s="8"/>
      <c r="AH14390" s="9"/>
      <c r="AI14390" s="8"/>
      <c r="AJ14390" s="8"/>
      <c r="AK14390" s="9"/>
    </row>
    <row r="14391" spans="32:37" x14ac:dyDescent="0.3">
      <c r="AF14391" s="8"/>
      <c r="AG14391" s="8"/>
      <c r="AH14391" s="9"/>
      <c r="AI14391" s="8"/>
      <c r="AJ14391" s="8"/>
      <c r="AK14391" s="9"/>
    </row>
    <row r="14392" spans="32:37" x14ac:dyDescent="0.3">
      <c r="AF14392" s="8"/>
      <c r="AG14392" s="8"/>
      <c r="AH14392" s="9"/>
      <c r="AI14392" s="8"/>
      <c r="AJ14392" s="8"/>
      <c r="AK14392" s="9"/>
    </row>
    <row r="14393" spans="32:37" x14ac:dyDescent="0.3">
      <c r="AF14393" s="8"/>
      <c r="AG14393" s="8"/>
      <c r="AH14393" s="9"/>
      <c r="AI14393" s="8"/>
      <c r="AJ14393" s="8"/>
      <c r="AK14393" s="9"/>
    </row>
    <row r="14394" spans="32:37" x14ac:dyDescent="0.3">
      <c r="AF14394" s="8"/>
      <c r="AG14394" s="8"/>
      <c r="AH14394" s="9"/>
      <c r="AI14394" s="8"/>
      <c r="AJ14394" s="8"/>
      <c r="AK14394" s="9"/>
    </row>
    <row r="14395" spans="32:37" x14ac:dyDescent="0.3">
      <c r="AF14395" s="8"/>
      <c r="AG14395" s="8"/>
      <c r="AH14395" s="9"/>
      <c r="AI14395" s="8"/>
      <c r="AJ14395" s="8"/>
      <c r="AK14395" s="9"/>
    </row>
    <row r="14396" spans="32:37" x14ac:dyDescent="0.3">
      <c r="AF14396" s="8"/>
      <c r="AG14396" s="8"/>
      <c r="AH14396" s="9"/>
      <c r="AI14396" s="8"/>
      <c r="AJ14396" s="8"/>
      <c r="AK14396" s="9"/>
    </row>
    <row r="14397" spans="32:37" x14ac:dyDescent="0.3">
      <c r="AF14397" s="8"/>
      <c r="AG14397" s="8"/>
      <c r="AH14397" s="9"/>
      <c r="AI14397" s="8"/>
      <c r="AJ14397" s="8"/>
      <c r="AK14397" s="9"/>
    </row>
    <row r="14398" spans="32:37" x14ac:dyDescent="0.3">
      <c r="AF14398" s="8"/>
      <c r="AG14398" s="8"/>
      <c r="AH14398" s="9"/>
      <c r="AI14398" s="8"/>
      <c r="AJ14398" s="8"/>
      <c r="AK14398" s="9"/>
    </row>
    <row r="14399" spans="32:37" x14ac:dyDescent="0.3">
      <c r="AF14399" s="8"/>
      <c r="AG14399" s="8"/>
      <c r="AH14399" s="9"/>
      <c r="AI14399" s="8"/>
      <c r="AJ14399" s="8"/>
      <c r="AK14399" s="9"/>
    </row>
    <row r="14400" spans="32:37" x14ac:dyDescent="0.3">
      <c r="AF14400" s="8"/>
      <c r="AG14400" s="8"/>
      <c r="AH14400" s="9"/>
      <c r="AI14400" s="8"/>
      <c r="AJ14400" s="8"/>
      <c r="AK14400" s="9"/>
    </row>
    <row r="14401" spans="32:37" x14ac:dyDescent="0.3">
      <c r="AF14401" s="8"/>
      <c r="AG14401" s="8"/>
      <c r="AH14401" s="9"/>
      <c r="AI14401" s="8"/>
      <c r="AJ14401" s="8"/>
      <c r="AK14401" s="9"/>
    </row>
    <row r="14402" spans="32:37" x14ac:dyDescent="0.3">
      <c r="AF14402" s="8"/>
      <c r="AG14402" s="8"/>
      <c r="AH14402" s="9"/>
      <c r="AI14402" s="8"/>
      <c r="AJ14402" s="8"/>
      <c r="AK14402" s="9"/>
    </row>
    <row r="14403" spans="32:37" x14ac:dyDescent="0.3">
      <c r="AF14403" s="8"/>
      <c r="AG14403" s="8"/>
      <c r="AH14403" s="9"/>
      <c r="AI14403" s="8"/>
      <c r="AJ14403" s="8"/>
      <c r="AK14403" s="9"/>
    </row>
    <row r="14404" spans="32:37" x14ac:dyDescent="0.3">
      <c r="AF14404" s="8"/>
      <c r="AG14404" s="8"/>
      <c r="AH14404" s="9"/>
      <c r="AI14404" s="8"/>
      <c r="AJ14404" s="8"/>
      <c r="AK14404" s="9"/>
    </row>
    <row r="14405" spans="32:37" x14ac:dyDescent="0.3">
      <c r="AF14405" s="8"/>
      <c r="AG14405" s="8"/>
      <c r="AH14405" s="9"/>
      <c r="AI14405" s="8"/>
      <c r="AJ14405" s="8"/>
      <c r="AK14405" s="9"/>
    </row>
    <row r="14406" spans="32:37" x14ac:dyDescent="0.3">
      <c r="AF14406" s="8"/>
      <c r="AG14406" s="8"/>
      <c r="AH14406" s="9"/>
      <c r="AI14406" s="8"/>
      <c r="AJ14406" s="8"/>
      <c r="AK14406" s="9"/>
    </row>
    <row r="14407" spans="32:37" x14ac:dyDescent="0.3">
      <c r="AF14407" s="8"/>
      <c r="AG14407" s="8"/>
      <c r="AH14407" s="9"/>
      <c r="AI14407" s="8"/>
      <c r="AJ14407" s="8"/>
      <c r="AK14407" s="9"/>
    </row>
    <row r="14408" spans="32:37" x14ac:dyDescent="0.3">
      <c r="AF14408" s="8"/>
      <c r="AG14408" s="8"/>
      <c r="AH14408" s="9"/>
      <c r="AI14408" s="8"/>
      <c r="AJ14408" s="8"/>
      <c r="AK14408" s="9"/>
    </row>
    <row r="14409" spans="32:37" x14ac:dyDescent="0.3">
      <c r="AF14409" s="8"/>
      <c r="AG14409" s="8"/>
      <c r="AH14409" s="9"/>
      <c r="AI14409" s="8"/>
      <c r="AJ14409" s="8"/>
      <c r="AK14409" s="9"/>
    </row>
    <row r="14410" spans="32:37" x14ac:dyDescent="0.3">
      <c r="AF14410" s="8"/>
      <c r="AG14410" s="8"/>
      <c r="AH14410" s="9"/>
      <c r="AI14410" s="8"/>
      <c r="AJ14410" s="8"/>
      <c r="AK14410" s="9"/>
    </row>
    <row r="14411" spans="32:37" x14ac:dyDescent="0.3">
      <c r="AF14411" s="8"/>
      <c r="AG14411" s="8"/>
      <c r="AH14411" s="9"/>
      <c r="AI14411" s="8"/>
      <c r="AJ14411" s="8"/>
      <c r="AK14411" s="9"/>
    </row>
    <row r="14412" spans="32:37" x14ac:dyDescent="0.3">
      <c r="AF14412" s="8"/>
      <c r="AG14412" s="8"/>
      <c r="AH14412" s="9"/>
      <c r="AI14412" s="8"/>
      <c r="AJ14412" s="8"/>
      <c r="AK14412" s="9"/>
    </row>
    <row r="14413" spans="32:37" x14ac:dyDescent="0.3">
      <c r="AF14413" s="8"/>
      <c r="AG14413" s="8"/>
      <c r="AH14413" s="9"/>
      <c r="AI14413" s="8"/>
      <c r="AJ14413" s="8"/>
      <c r="AK14413" s="9"/>
    </row>
    <row r="14414" spans="32:37" x14ac:dyDescent="0.3">
      <c r="AF14414" s="8"/>
      <c r="AG14414" s="8"/>
      <c r="AH14414" s="9"/>
      <c r="AI14414" s="8"/>
      <c r="AJ14414" s="8"/>
      <c r="AK14414" s="9"/>
    </row>
    <row r="14415" spans="32:37" x14ac:dyDescent="0.3">
      <c r="AF14415" s="8"/>
      <c r="AG14415" s="8"/>
      <c r="AH14415" s="9"/>
      <c r="AI14415" s="8"/>
      <c r="AJ14415" s="8"/>
      <c r="AK14415" s="9"/>
    </row>
    <row r="14416" spans="32:37" x14ac:dyDescent="0.3">
      <c r="AF14416" s="8"/>
      <c r="AG14416" s="8"/>
      <c r="AH14416" s="9"/>
      <c r="AI14416" s="8"/>
      <c r="AJ14416" s="8"/>
      <c r="AK14416" s="9"/>
    </row>
    <row r="14417" spans="32:37" x14ac:dyDescent="0.3">
      <c r="AF14417" s="8"/>
      <c r="AG14417" s="8"/>
      <c r="AH14417" s="9"/>
      <c r="AI14417" s="8"/>
      <c r="AJ14417" s="8"/>
      <c r="AK14417" s="9"/>
    </row>
    <row r="14418" spans="32:37" x14ac:dyDescent="0.3">
      <c r="AF14418" s="8"/>
      <c r="AG14418" s="8"/>
      <c r="AH14418" s="9"/>
      <c r="AI14418" s="8"/>
      <c r="AJ14418" s="8"/>
      <c r="AK14418" s="9"/>
    </row>
    <row r="14419" spans="32:37" x14ac:dyDescent="0.3">
      <c r="AF14419" s="8"/>
      <c r="AG14419" s="8"/>
      <c r="AH14419" s="9"/>
      <c r="AI14419" s="8"/>
      <c r="AJ14419" s="8"/>
      <c r="AK14419" s="9"/>
    </row>
    <row r="14420" spans="32:37" x14ac:dyDescent="0.3">
      <c r="AF14420" s="8"/>
      <c r="AG14420" s="8"/>
      <c r="AH14420" s="9"/>
      <c r="AI14420" s="8"/>
      <c r="AJ14420" s="8"/>
      <c r="AK14420" s="9"/>
    </row>
    <row r="14421" spans="32:37" x14ac:dyDescent="0.3">
      <c r="AF14421" s="8"/>
      <c r="AG14421" s="8"/>
      <c r="AH14421" s="9"/>
      <c r="AI14421" s="8"/>
      <c r="AJ14421" s="8"/>
      <c r="AK14421" s="9"/>
    </row>
    <row r="14422" spans="32:37" x14ac:dyDescent="0.3">
      <c r="AF14422" s="8"/>
      <c r="AG14422" s="8"/>
      <c r="AH14422" s="9"/>
      <c r="AI14422" s="8"/>
      <c r="AJ14422" s="8"/>
      <c r="AK14422" s="9"/>
    </row>
    <row r="14423" spans="32:37" x14ac:dyDescent="0.3">
      <c r="AF14423" s="8"/>
      <c r="AG14423" s="8"/>
      <c r="AH14423" s="9"/>
      <c r="AI14423" s="8"/>
      <c r="AJ14423" s="8"/>
      <c r="AK14423" s="9"/>
    </row>
    <row r="14424" spans="32:37" x14ac:dyDescent="0.3">
      <c r="AF14424" s="8"/>
      <c r="AG14424" s="8"/>
      <c r="AH14424" s="9"/>
      <c r="AI14424" s="8"/>
      <c r="AJ14424" s="8"/>
      <c r="AK14424" s="9"/>
    </row>
    <row r="14425" spans="32:37" x14ac:dyDescent="0.3">
      <c r="AF14425" s="8"/>
      <c r="AG14425" s="8"/>
      <c r="AH14425" s="9"/>
      <c r="AI14425" s="8"/>
      <c r="AJ14425" s="8"/>
      <c r="AK14425" s="9"/>
    </row>
    <row r="14426" spans="32:37" x14ac:dyDescent="0.3">
      <c r="AF14426" s="8"/>
      <c r="AG14426" s="8"/>
      <c r="AH14426" s="9"/>
      <c r="AI14426" s="8"/>
      <c r="AJ14426" s="8"/>
      <c r="AK14426" s="9"/>
    </row>
    <row r="14427" spans="32:37" x14ac:dyDescent="0.3">
      <c r="AF14427" s="8"/>
      <c r="AG14427" s="8"/>
      <c r="AH14427" s="9"/>
      <c r="AI14427" s="8"/>
      <c r="AJ14427" s="8"/>
      <c r="AK14427" s="9"/>
    </row>
    <row r="14428" spans="32:37" x14ac:dyDescent="0.3">
      <c r="AF14428" s="8"/>
      <c r="AG14428" s="8"/>
      <c r="AH14428" s="9"/>
      <c r="AI14428" s="8"/>
      <c r="AJ14428" s="8"/>
      <c r="AK14428" s="9"/>
    </row>
    <row r="14429" spans="32:37" x14ac:dyDescent="0.3">
      <c r="AF14429" s="8"/>
      <c r="AG14429" s="8"/>
      <c r="AH14429" s="9"/>
      <c r="AI14429" s="8"/>
      <c r="AJ14429" s="8"/>
      <c r="AK14429" s="9"/>
    </row>
    <row r="14430" spans="32:37" x14ac:dyDescent="0.3">
      <c r="AF14430" s="8"/>
      <c r="AG14430" s="8"/>
      <c r="AH14430" s="9"/>
      <c r="AI14430" s="8"/>
      <c r="AJ14430" s="8"/>
      <c r="AK14430" s="9"/>
    </row>
    <row r="14431" spans="32:37" x14ac:dyDescent="0.3">
      <c r="AF14431" s="8"/>
      <c r="AG14431" s="8"/>
      <c r="AH14431" s="9"/>
      <c r="AI14431" s="8"/>
      <c r="AJ14431" s="8"/>
      <c r="AK14431" s="9"/>
    </row>
    <row r="14432" spans="32:37" x14ac:dyDescent="0.3">
      <c r="AF14432" s="8"/>
      <c r="AG14432" s="8"/>
      <c r="AH14432" s="9"/>
      <c r="AI14432" s="8"/>
      <c r="AJ14432" s="8"/>
      <c r="AK14432" s="9"/>
    </row>
    <row r="14433" spans="32:37" x14ac:dyDescent="0.3">
      <c r="AF14433" s="8"/>
      <c r="AG14433" s="8"/>
      <c r="AH14433" s="9"/>
      <c r="AI14433" s="8"/>
      <c r="AJ14433" s="8"/>
      <c r="AK14433" s="9"/>
    </row>
    <row r="14434" spans="32:37" x14ac:dyDescent="0.3">
      <c r="AF14434" s="8"/>
      <c r="AG14434" s="8"/>
      <c r="AH14434" s="9"/>
      <c r="AI14434" s="8"/>
      <c r="AJ14434" s="8"/>
      <c r="AK14434" s="9"/>
    </row>
    <row r="14435" spans="32:37" x14ac:dyDescent="0.3">
      <c r="AF14435" s="8"/>
      <c r="AG14435" s="8"/>
      <c r="AH14435" s="9"/>
      <c r="AI14435" s="8"/>
      <c r="AJ14435" s="8"/>
      <c r="AK14435" s="9"/>
    </row>
    <row r="14436" spans="32:37" x14ac:dyDescent="0.3">
      <c r="AF14436" s="8"/>
      <c r="AG14436" s="8"/>
      <c r="AH14436" s="9"/>
      <c r="AI14436" s="8"/>
      <c r="AJ14436" s="8"/>
      <c r="AK14436" s="9"/>
    </row>
    <row r="14437" spans="32:37" x14ac:dyDescent="0.3">
      <c r="AF14437" s="8"/>
      <c r="AG14437" s="8"/>
      <c r="AH14437" s="9"/>
      <c r="AI14437" s="8"/>
      <c r="AJ14437" s="8"/>
      <c r="AK14437" s="9"/>
    </row>
    <row r="14438" spans="32:37" x14ac:dyDescent="0.3">
      <c r="AF14438" s="8"/>
      <c r="AG14438" s="8"/>
      <c r="AH14438" s="9"/>
      <c r="AI14438" s="8"/>
      <c r="AJ14438" s="8"/>
      <c r="AK14438" s="9"/>
    </row>
    <row r="14439" spans="32:37" x14ac:dyDescent="0.3">
      <c r="AF14439" s="8"/>
      <c r="AG14439" s="8"/>
      <c r="AH14439" s="9"/>
      <c r="AI14439" s="8"/>
      <c r="AJ14439" s="8"/>
      <c r="AK14439" s="9"/>
    </row>
    <row r="14440" spans="32:37" x14ac:dyDescent="0.3">
      <c r="AF14440" s="8"/>
      <c r="AG14440" s="8"/>
      <c r="AH14440" s="9"/>
      <c r="AI14440" s="8"/>
      <c r="AJ14440" s="8"/>
      <c r="AK14440" s="9"/>
    </row>
    <row r="14441" spans="32:37" x14ac:dyDescent="0.3">
      <c r="AF14441" s="8"/>
      <c r="AG14441" s="8"/>
      <c r="AH14441" s="9"/>
      <c r="AI14441" s="8"/>
      <c r="AJ14441" s="8"/>
      <c r="AK14441" s="9"/>
    </row>
    <row r="14442" spans="32:37" x14ac:dyDescent="0.3">
      <c r="AF14442" s="8"/>
      <c r="AG14442" s="8"/>
      <c r="AH14442" s="9"/>
      <c r="AI14442" s="8"/>
      <c r="AJ14442" s="8"/>
      <c r="AK14442" s="9"/>
    </row>
    <row r="14443" spans="32:37" x14ac:dyDescent="0.3">
      <c r="AF14443" s="8"/>
      <c r="AG14443" s="8"/>
      <c r="AH14443" s="9"/>
      <c r="AI14443" s="8"/>
      <c r="AJ14443" s="8"/>
      <c r="AK14443" s="9"/>
    </row>
    <row r="14444" spans="32:37" x14ac:dyDescent="0.3">
      <c r="AF14444" s="8"/>
      <c r="AG14444" s="8"/>
      <c r="AH14444" s="9"/>
      <c r="AI14444" s="8"/>
      <c r="AJ14444" s="8"/>
      <c r="AK14444" s="9"/>
    </row>
    <row r="14445" spans="32:37" x14ac:dyDescent="0.3">
      <c r="AF14445" s="8"/>
      <c r="AG14445" s="8"/>
      <c r="AH14445" s="9"/>
      <c r="AI14445" s="8"/>
      <c r="AJ14445" s="8"/>
      <c r="AK14445" s="9"/>
    </row>
    <row r="14446" spans="32:37" x14ac:dyDescent="0.3">
      <c r="AF14446" s="8"/>
      <c r="AG14446" s="8"/>
      <c r="AH14446" s="9"/>
      <c r="AI14446" s="8"/>
      <c r="AJ14446" s="8"/>
      <c r="AK14446" s="9"/>
    </row>
    <row r="14447" spans="32:37" x14ac:dyDescent="0.3">
      <c r="AF14447" s="8"/>
      <c r="AG14447" s="8"/>
      <c r="AH14447" s="9"/>
      <c r="AI14447" s="8"/>
      <c r="AJ14447" s="8"/>
      <c r="AK14447" s="9"/>
    </row>
    <row r="14448" spans="32:37" x14ac:dyDescent="0.3">
      <c r="AF14448" s="8"/>
      <c r="AG14448" s="8"/>
      <c r="AH14448" s="9"/>
      <c r="AI14448" s="8"/>
      <c r="AJ14448" s="8"/>
      <c r="AK14448" s="9"/>
    </row>
    <row r="14449" spans="32:37" x14ac:dyDescent="0.3">
      <c r="AF14449" s="8"/>
      <c r="AG14449" s="8"/>
      <c r="AH14449" s="9"/>
      <c r="AI14449" s="8"/>
      <c r="AJ14449" s="8"/>
      <c r="AK14449" s="9"/>
    </row>
    <row r="14450" spans="32:37" x14ac:dyDescent="0.3">
      <c r="AF14450" s="8"/>
      <c r="AG14450" s="8"/>
      <c r="AH14450" s="9"/>
      <c r="AI14450" s="8"/>
      <c r="AJ14450" s="8"/>
      <c r="AK14450" s="9"/>
    </row>
    <row r="14451" spans="32:37" x14ac:dyDescent="0.3">
      <c r="AF14451" s="8"/>
      <c r="AG14451" s="8"/>
      <c r="AH14451" s="9"/>
      <c r="AI14451" s="8"/>
      <c r="AJ14451" s="8"/>
      <c r="AK14451" s="9"/>
    </row>
    <row r="14452" spans="32:37" x14ac:dyDescent="0.3">
      <c r="AF14452" s="8"/>
      <c r="AG14452" s="8"/>
      <c r="AH14452" s="9"/>
      <c r="AI14452" s="8"/>
      <c r="AJ14452" s="8"/>
      <c r="AK14452" s="9"/>
    </row>
    <row r="14453" spans="32:37" x14ac:dyDescent="0.3">
      <c r="AF14453" s="8"/>
      <c r="AG14453" s="8"/>
      <c r="AH14453" s="9"/>
      <c r="AI14453" s="8"/>
      <c r="AJ14453" s="8"/>
      <c r="AK14453" s="9"/>
    </row>
    <row r="14454" spans="32:37" x14ac:dyDescent="0.3">
      <c r="AF14454" s="8"/>
      <c r="AG14454" s="8"/>
      <c r="AH14454" s="9"/>
      <c r="AI14454" s="8"/>
      <c r="AJ14454" s="8"/>
      <c r="AK14454" s="9"/>
    </row>
    <row r="14455" spans="32:37" x14ac:dyDescent="0.3">
      <c r="AF14455" s="8"/>
      <c r="AG14455" s="8"/>
      <c r="AH14455" s="9"/>
      <c r="AI14455" s="8"/>
      <c r="AJ14455" s="8"/>
      <c r="AK14455" s="9"/>
    </row>
    <row r="14456" spans="32:37" x14ac:dyDescent="0.3">
      <c r="AF14456" s="8"/>
      <c r="AG14456" s="8"/>
      <c r="AH14456" s="9"/>
      <c r="AI14456" s="8"/>
      <c r="AJ14456" s="8"/>
      <c r="AK14456" s="9"/>
    </row>
    <row r="14457" spans="32:37" x14ac:dyDescent="0.3">
      <c r="AF14457" s="8"/>
      <c r="AG14457" s="8"/>
      <c r="AH14457" s="9"/>
      <c r="AI14457" s="8"/>
      <c r="AJ14457" s="8"/>
      <c r="AK14457" s="9"/>
    </row>
    <row r="14458" spans="32:37" x14ac:dyDescent="0.3">
      <c r="AF14458" s="8"/>
      <c r="AG14458" s="8"/>
      <c r="AH14458" s="9"/>
      <c r="AI14458" s="8"/>
      <c r="AJ14458" s="8"/>
      <c r="AK14458" s="9"/>
    </row>
    <row r="14459" spans="32:37" x14ac:dyDescent="0.3">
      <c r="AF14459" s="8"/>
      <c r="AG14459" s="8"/>
      <c r="AH14459" s="9"/>
      <c r="AI14459" s="8"/>
      <c r="AJ14459" s="8"/>
      <c r="AK14459" s="9"/>
    </row>
    <row r="14460" spans="32:37" x14ac:dyDescent="0.3">
      <c r="AF14460" s="8"/>
      <c r="AG14460" s="8"/>
      <c r="AH14460" s="9"/>
      <c r="AI14460" s="8"/>
      <c r="AJ14460" s="8"/>
      <c r="AK14460" s="9"/>
    </row>
    <row r="14461" spans="32:37" x14ac:dyDescent="0.3">
      <c r="AF14461" s="8"/>
      <c r="AG14461" s="8"/>
      <c r="AH14461" s="9"/>
      <c r="AI14461" s="8"/>
      <c r="AJ14461" s="8"/>
      <c r="AK14461" s="9"/>
    </row>
    <row r="14462" spans="32:37" x14ac:dyDescent="0.3">
      <c r="AF14462" s="8"/>
      <c r="AG14462" s="8"/>
      <c r="AH14462" s="9"/>
      <c r="AI14462" s="8"/>
      <c r="AJ14462" s="8"/>
      <c r="AK14462" s="9"/>
    </row>
    <row r="14463" spans="32:37" x14ac:dyDescent="0.3">
      <c r="AF14463" s="8"/>
      <c r="AG14463" s="8"/>
      <c r="AH14463" s="9"/>
      <c r="AI14463" s="8"/>
      <c r="AJ14463" s="8"/>
      <c r="AK14463" s="9"/>
    </row>
    <row r="14464" spans="32:37" x14ac:dyDescent="0.3">
      <c r="AF14464" s="8"/>
      <c r="AG14464" s="8"/>
      <c r="AH14464" s="9"/>
      <c r="AI14464" s="8"/>
      <c r="AJ14464" s="8"/>
      <c r="AK14464" s="9"/>
    </row>
    <row r="14465" spans="32:37" x14ac:dyDescent="0.3">
      <c r="AF14465" s="8"/>
      <c r="AG14465" s="8"/>
      <c r="AH14465" s="9"/>
      <c r="AI14465" s="8"/>
      <c r="AJ14465" s="8"/>
      <c r="AK14465" s="9"/>
    </row>
    <row r="14466" spans="32:37" x14ac:dyDescent="0.3">
      <c r="AF14466" s="8"/>
      <c r="AG14466" s="8"/>
      <c r="AH14466" s="9"/>
      <c r="AI14466" s="8"/>
      <c r="AJ14466" s="8"/>
      <c r="AK14466" s="9"/>
    </row>
    <row r="14467" spans="32:37" x14ac:dyDescent="0.3">
      <c r="AF14467" s="8"/>
      <c r="AG14467" s="8"/>
      <c r="AH14467" s="9"/>
      <c r="AI14467" s="8"/>
      <c r="AJ14467" s="8"/>
      <c r="AK14467" s="9"/>
    </row>
    <row r="14468" spans="32:37" x14ac:dyDescent="0.3">
      <c r="AF14468" s="8"/>
      <c r="AG14468" s="8"/>
      <c r="AH14468" s="9"/>
      <c r="AI14468" s="8"/>
      <c r="AJ14468" s="8"/>
      <c r="AK14468" s="9"/>
    </row>
    <row r="14469" spans="32:37" x14ac:dyDescent="0.3">
      <c r="AF14469" s="8"/>
      <c r="AG14469" s="8"/>
      <c r="AH14469" s="9"/>
      <c r="AI14469" s="8"/>
      <c r="AJ14469" s="8"/>
      <c r="AK14469" s="9"/>
    </row>
    <row r="14470" spans="32:37" x14ac:dyDescent="0.3">
      <c r="AF14470" s="8"/>
      <c r="AG14470" s="8"/>
      <c r="AH14470" s="9"/>
      <c r="AI14470" s="8"/>
      <c r="AJ14470" s="8"/>
      <c r="AK14470" s="9"/>
    </row>
    <row r="14471" spans="32:37" x14ac:dyDescent="0.3">
      <c r="AF14471" s="8"/>
      <c r="AG14471" s="8"/>
      <c r="AH14471" s="9"/>
      <c r="AI14471" s="8"/>
      <c r="AJ14471" s="8"/>
      <c r="AK14471" s="9"/>
    </row>
    <row r="14472" spans="32:37" x14ac:dyDescent="0.3">
      <c r="AF14472" s="8"/>
      <c r="AG14472" s="8"/>
      <c r="AH14472" s="9"/>
      <c r="AI14472" s="8"/>
      <c r="AJ14472" s="8"/>
      <c r="AK14472" s="9"/>
    </row>
    <row r="14473" spans="32:37" x14ac:dyDescent="0.3">
      <c r="AF14473" s="8"/>
      <c r="AG14473" s="8"/>
      <c r="AH14473" s="9"/>
      <c r="AI14473" s="8"/>
      <c r="AJ14473" s="8"/>
      <c r="AK14473" s="9"/>
    </row>
    <row r="14474" spans="32:37" x14ac:dyDescent="0.3">
      <c r="AF14474" s="8"/>
      <c r="AG14474" s="8"/>
      <c r="AH14474" s="9"/>
      <c r="AI14474" s="8"/>
      <c r="AJ14474" s="8"/>
      <c r="AK14474" s="9"/>
    </row>
    <row r="14475" spans="32:37" x14ac:dyDescent="0.3">
      <c r="AF14475" s="8"/>
      <c r="AG14475" s="8"/>
      <c r="AH14475" s="9"/>
      <c r="AI14475" s="8"/>
      <c r="AJ14475" s="8"/>
      <c r="AK14475" s="9"/>
    </row>
    <row r="14476" spans="32:37" x14ac:dyDescent="0.3">
      <c r="AF14476" s="8"/>
      <c r="AG14476" s="8"/>
      <c r="AH14476" s="9"/>
      <c r="AI14476" s="8"/>
      <c r="AJ14476" s="8"/>
      <c r="AK14476" s="9"/>
    </row>
    <row r="14477" spans="32:37" x14ac:dyDescent="0.3">
      <c r="AF14477" s="8"/>
      <c r="AG14477" s="8"/>
      <c r="AH14477" s="9"/>
      <c r="AI14477" s="8"/>
      <c r="AJ14477" s="8"/>
      <c r="AK14477" s="9"/>
    </row>
    <row r="14478" spans="32:37" x14ac:dyDescent="0.3">
      <c r="AF14478" s="8"/>
      <c r="AG14478" s="8"/>
      <c r="AH14478" s="9"/>
      <c r="AI14478" s="8"/>
      <c r="AJ14478" s="8"/>
      <c r="AK14478" s="9"/>
    </row>
    <row r="14479" spans="32:37" x14ac:dyDescent="0.3">
      <c r="AF14479" s="8"/>
      <c r="AG14479" s="8"/>
      <c r="AH14479" s="9"/>
      <c r="AI14479" s="8"/>
      <c r="AJ14479" s="8"/>
      <c r="AK14479" s="9"/>
    </row>
    <row r="14480" spans="32:37" x14ac:dyDescent="0.3">
      <c r="AF14480" s="8"/>
      <c r="AG14480" s="8"/>
      <c r="AH14480" s="9"/>
      <c r="AI14480" s="8"/>
      <c r="AJ14480" s="8"/>
      <c r="AK14480" s="9"/>
    </row>
    <row r="14481" spans="32:37" x14ac:dyDescent="0.3">
      <c r="AF14481" s="8"/>
      <c r="AG14481" s="8"/>
      <c r="AH14481" s="9"/>
      <c r="AI14481" s="8"/>
      <c r="AJ14481" s="8"/>
      <c r="AK14481" s="9"/>
    </row>
    <row r="14482" spans="32:37" x14ac:dyDescent="0.3">
      <c r="AF14482" s="8"/>
      <c r="AG14482" s="8"/>
      <c r="AH14482" s="9"/>
      <c r="AI14482" s="8"/>
      <c r="AJ14482" s="8"/>
      <c r="AK14482" s="9"/>
    </row>
    <row r="14483" spans="32:37" x14ac:dyDescent="0.3">
      <c r="AF14483" s="8"/>
      <c r="AG14483" s="8"/>
      <c r="AH14483" s="9"/>
      <c r="AI14483" s="8"/>
      <c r="AJ14483" s="8"/>
      <c r="AK14483" s="9"/>
    </row>
    <row r="14484" spans="32:37" x14ac:dyDescent="0.3">
      <c r="AF14484" s="8"/>
      <c r="AG14484" s="8"/>
      <c r="AH14484" s="9"/>
      <c r="AI14484" s="8"/>
      <c r="AJ14484" s="8"/>
      <c r="AK14484" s="9"/>
    </row>
    <row r="14485" spans="32:37" x14ac:dyDescent="0.3">
      <c r="AF14485" s="8"/>
      <c r="AG14485" s="8"/>
      <c r="AH14485" s="9"/>
      <c r="AI14485" s="8"/>
      <c r="AJ14485" s="8"/>
      <c r="AK14485" s="9"/>
    </row>
    <row r="14486" spans="32:37" x14ac:dyDescent="0.3">
      <c r="AF14486" s="8"/>
      <c r="AG14486" s="8"/>
      <c r="AH14486" s="9"/>
      <c r="AI14486" s="8"/>
      <c r="AJ14486" s="8"/>
      <c r="AK14486" s="9"/>
    </row>
    <row r="14487" spans="32:37" x14ac:dyDescent="0.3">
      <c r="AF14487" s="8"/>
      <c r="AG14487" s="8"/>
      <c r="AH14487" s="9"/>
      <c r="AI14487" s="8"/>
      <c r="AJ14487" s="8"/>
      <c r="AK14487" s="9"/>
    </row>
    <row r="14488" spans="32:37" x14ac:dyDescent="0.3">
      <c r="AF14488" s="8"/>
      <c r="AG14488" s="8"/>
      <c r="AH14488" s="9"/>
      <c r="AI14488" s="8"/>
      <c r="AJ14488" s="8"/>
      <c r="AK14488" s="9"/>
    </row>
    <row r="14489" spans="32:37" x14ac:dyDescent="0.3">
      <c r="AF14489" s="8"/>
      <c r="AG14489" s="8"/>
      <c r="AH14489" s="9"/>
      <c r="AI14489" s="8"/>
      <c r="AJ14489" s="8"/>
      <c r="AK14489" s="9"/>
    </row>
    <row r="14490" spans="32:37" x14ac:dyDescent="0.3">
      <c r="AF14490" s="8"/>
      <c r="AG14490" s="8"/>
      <c r="AH14490" s="9"/>
      <c r="AI14490" s="8"/>
      <c r="AJ14490" s="8"/>
      <c r="AK14490" s="9"/>
    </row>
    <row r="14491" spans="32:37" x14ac:dyDescent="0.3">
      <c r="AF14491" s="8"/>
      <c r="AG14491" s="8"/>
      <c r="AH14491" s="9"/>
      <c r="AI14491" s="8"/>
      <c r="AJ14491" s="8"/>
      <c r="AK14491" s="9"/>
    </row>
    <row r="14492" spans="32:37" x14ac:dyDescent="0.3">
      <c r="AF14492" s="8"/>
      <c r="AG14492" s="8"/>
      <c r="AH14492" s="9"/>
      <c r="AI14492" s="8"/>
      <c r="AJ14492" s="8"/>
      <c r="AK14492" s="9"/>
    </row>
    <row r="14493" spans="32:37" x14ac:dyDescent="0.3">
      <c r="AF14493" s="8"/>
      <c r="AG14493" s="8"/>
      <c r="AH14493" s="9"/>
      <c r="AI14493" s="8"/>
      <c r="AJ14493" s="8"/>
      <c r="AK14493" s="9"/>
    </row>
    <row r="14494" spans="32:37" x14ac:dyDescent="0.3">
      <c r="AF14494" s="8"/>
      <c r="AG14494" s="8"/>
      <c r="AH14494" s="9"/>
      <c r="AI14494" s="8"/>
      <c r="AJ14494" s="8"/>
      <c r="AK14494" s="9"/>
    </row>
    <row r="14495" spans="32:37" x14ac:dyDescent="0.3">
      <c r="AF14495" s="8"/>
      <c r="AG14495" s="8"/>
      <c r="AH14495" s="9"/>
      <c r="AI14495" s="8"/>
      <c r="AJ14495" s="8"/>
      <c r="AK14495" s="9"/>
    </row>
    <row r="14496" spans="32:37" x14ac:dyDescent="0.3">
      <c r="AF14496" s="8"/>
      <c r="AG14496" s="8"/>
      <c r="AH14496" s="9"/>
      <c r="AI14496" s="8"/>
      <c r="AJ14496" s="8"/>
      <c r="AK14496" s="9"/>
    </row>
    <row r="14497" spans="32:37" x14ac:dyDescent="0.3">
      <c r="AF14497" s="8"/>
      <c r="AG14497" s="8"/>
      <c r="AH14497" s="9"/>
      <c r="AI14497" s="8"/>
      <c r="AJ14497" s="8"/>
      <c r="AK14497" s="9"/>
    </row>
    <row r="14498" spans="32:37" x14ac:dyDescent="0.3">
      <c r="AF14498" s="8"/>
      <c r="AG14498" s="8"/>
      <c r="AH14498" s="9"/>
      <c r="AI14498" s="8"/>
      <c r="AJ14498" s="8"/>
      <c r="AK14498" s="9"/>
    </row>
    <row r="14499" spans="32:37" x14ac:dyDescent="0.3">
      <c r="AF14499" s="8"/>
      <c r="AG14499" s="8"/>
      <c r="AH14499" s="9"/>
      <c r="AI14499" s="8"/>
      <c r="AJ14499" s="8"/>
      <c r="AK14499" s="9"/>
    </row>
    <row r="14500" spans="32:37" x14ac:dyDescent="0.3">
      <c r="AF14500" s="8"/>
      <c r="AG14500" s="8"/>
      <c r="AH14500" s="9"/>
      <c r="AI14500" s="8"/>
      <c r="AJ14500" s="8"/>
      <c r="AK14500" s="9"/>
    </row>
    <row r="14501" spans="32:37" x14ac:dyDescent="0.3">
      <c r="AF14501" s="8"/>
      <c r="AG14501" s="8"/>
      <c r="AH14501" s="9"/>
      <c r="AI14501" s="8"/>
      <c r="AJ14501" s="8"/>
      <c r="AK14501" s="9"/>
    </row>
    <row r="14502" spans="32:37" x14ac:dyDescent="0.3">
      <c r="AF14502" s="8"/>
      <c r="AG14502" s="8"/>
      <c r="AH14502" s="9"/>
      <c r="AI14502" s="8"/>
      <c r="AJ14502" s="8"/>
      <c r="AK14502" s="9"/>
    </row>
    <row r="14503" spans="32:37" x14ac:dyDescent="0.3">
      <c r="AF14503" s="8"/>
      <c r="AG14503" s="8"/>
      <c r="AH14503" s="9"/>
      <c r="AI14503" s="8"/>
      <c r="AJ14503" s="8"/>
      <c r="AK14503" s="9"/>
    </row>
    <row r="14504" spans="32:37" x14ac:dyDescent="0.3">
      <c r="AF14504" s="8"/>
      <c r="AG14504" s="8"/>
      <c r="AH14504" s="9"/>
      <c r="AI14504" s="8"/>
      <c r="AJ14504" s="8"/>
      <c r="AK14504" s="9"/>
    </row>
    <row r="14505" spans="32:37" x14ac:dyDescent="0.3">
      <c r="AF14505" s="8"/>
      <c r="AG14505" s="8"/>
      <c r="AH14505" s="9"/>
      <c r="AI14505" s="8"/>
      <c r="AJ14505" s="8"/>
      <c r="AK14505" s="9"/>
    </row>
    <row r="14506" spans="32:37" x14ac:dyDescent="0.3">
      <c r="AF14506" s="8"/>
      <c r="AG14506" s="8"/>
      <c r="AH14506" s="9"/>
      <c r="AI14506" s="8"/>
      <c r="AJ14506" s="8"/>
      <c r="AK14506" s="9"/>
    </row>
    <row r="14507" spans="32:37" x14ac:dyDescent="0.3">
      <c r="AF14507" s="8"/>
      <c r="AG14507" s="8"/>
      <c r="AH14507" s="9"/>
      <c r="AI14507" s="8"/>
      <c r="AJ14507" s="8"/>
      <c r="AK14507" s="9"/>
    </row>
    <row r="14508" spans="32:37" x14ac:dyDescent="0.3">
      <c r="AF14508" s="8"/>
      <c r="AG14508" s="8"/>
      <c r="AH14508" s="9"/>
      <c r="AI14508" s="8"/>
      <c r="AJ14508" s="8"/>
      <c r="AK14508" s="9"/>
    </row>
    <row r="14509" spans="32:37" x14ac:dyDescent="0.3">
      <c r="AF14509" s="8"/>
      <c r="AG14509" s="8"/>
      <c r="AH14509" s="9"/>
      <c r="AI14509" s="8"/>
      <c r="AJ14509" s="8"/>
      <c r="AK14509" s="9"/>
    </row>
    <row r="14510" spans="32:37" x14ac:dyDescent="0.3">
      <c r="AF14510" s="8"/>
      <c r="AG14510" s="8"/>
      <c r="AH14510" s="9"/>
      <c r="AI14510" s="8"/>
      <c r="AJ14510" s="8"/>
      <c r="AK14510" s="9"/>
    </row>
    <row r="14511" spans="32:37" x14ac:dyDescent="0.3">
      <c r="AF14511" s="8"/>
      <c r="AG14511" s="8"/>
      <c r="AH14511" s="9"/>
      <c r="AI14511" s="8"/>
      <c r="AJ14511" s="8"/>
      <c r="AK14511" s="9"/>
    </row>
    <row r="14512" spans="32:37" x14ac:dyDescent="0.3">
      <c r="AF14512" s="8"/>
      <c r="AG14512" s="8"/>
      <c r="AH14512" s="9"/>
      <c r="AI14512" s="8"/>
      <c r="AJ14512" s="8"/>
      <c r="AK14512" s="9"/>
    </row>
    <row r="14513" spans="32:37" x14ac:dyDescent="0.3">
      <c r="AF14513" s="8"/>
      <c r="AG14513" s="8"/>
      <c r="AH14513" s="9"/>
      <c r="AI14513" s="8"/>
      <c r="AJ14513" s="8"/>
      <c r="AK14513" s="9"/>
    </row>
    <row r="14514" spans="32:37" x14ac:dyDescent="0.3">
      <c r="AF14514" s="8"/>
      <c r="AG14514" s="8"/>
      <c r="AH14514" s="9"/>
      <c r="AI14514" s="8"/>
      <c r="AJ14514" s="8"/>
      <c r="AK14514" s="9"/>
    </row>
    <row r="14515" spans="32:37" x14ac:dyDescent="0.3">
      <c r="AF14515" s="8"/>
      <c r="AG14515" s="8"/>
      <c r="AH14515" s="9"/>
      <c r="AI14515" s="8"/>
      <c r="AJ14515" s="8"/>
      <c r="AK14515" s="9"/>
    </row>
    <row r="14516" spans="32:37" x14ac:dyDescent="0.3">
      <c r="AF14516" s="8"/>
      <c r="AG14516" s="8"/>
      <c r="AH14516" s="9"/>
      <c r="AI14516" s="8"/>
      <c r="AJ14516" s="8"/>
      <c r="AK14516" s="9"/>
    </row>
    <row r="14517" spans="32:37" x14ac:dyDescent="0.3">
      <c r="AF14517" s="8"/>
      <c r="AG14517" s="8"/>
      <c r="AH14517" s="9"/>
      <c r="AI14517" s="8"/>
      <c r="AJ14517" s="8"/>
      <c r="AK14517" s="9"/>
    </row>
    <row r="14518" spans="32:37" x14ac:dyDescent="0.3">
      <c r="AF14518" s="8"/>
      <c r="AG14518" s="8"/>
      <c r="AH14518" s="9"/>
      <c r="AI14518" s="8"/>
      <c r="AJ14518" s="8"/>
      <c r="AK14518" s="9"/>
    </row>
    <row r="14519" spans="32:37" x14ac:dyDescent="0.3">
      <c r="AF14519" s="8"/>
      <c r="AG14519" s="8"/>
      <c r="AH14519" s="9"/>
      <c r="AI14519" s="8"/>
      <c r="AJ14519" s="8"/>
      <c r="AK14519" s="9"/>
    </row>
    <row r="14520" spans="32:37" x14ac:dyDescent="0.3">
      <c r="AF14520" s="8"/>
      <c r="AG14520" s="8"/>
      <c r="AH14520" s="9"/>
      <c r="AI14520" s="8"/>
      <c r="AJ14520" s="8"/>
      <c r="AK14520" s="9"/>
    </row>
    <row r="14521" spans="32:37" x14ac:dyDescent="0.3">
      <c r="AF14521" s="8"/>
      <c r="AG14521" s="8"/>
      <c r="AH14521" s="9"/>
      <c r="AI14521" s="8"/>
      <c r="AJ14521" s="8"/>
      <c r="AK14521" s="9"/>
    </row>
    <row r="14522" spans="32:37" x14ac:dyDescent="0.3">
      <c r="AF14522" s="8"/>
      <c r="AG14522" s="8"/>
      <c r="AH14522" s="9"/>
      <c r="AI14522" s="8"/>
      <c r="AJ14522" s="8"/>
      <c r="AK14522" s="9"/>
    </row>
    <row r="14523" spans="32:37" x14ac:dyDescent="0.3">
      <c r="AF14523" s="8"/>
      <c r="AG14523" s="8"/>
      <c r="AH14523" s="9"/>
      <c r="AI14523" s="8"/>
      <c r="AJ14523" s="8"/>
      <c r="AK14523" s="9"/>
    </row>
    <row r="14524" spans="32:37" x14ac:dyDescent="0.3">
      <c r="AF14524" s="8"/>
      <c r="AG14524" s="8"/>
      <c r="AH14524" s="9"/>
      <c r="AI14524" s="8"/>
      <c r="AJ14524" s="8"/>
      <c r="AK14524" s="9"/>
    </row>
    <row r="14525" spans="32:37" x14ac:dyDescent="0.3">
      <c r="AF14525" s="8"/>
      <c r="AG14525" s="8"/>
      <c r="AH14525" s="9"/>
      <c r="AI14525" s="8"/>
      <c r="AJ14525" s="8"/>
      <c r="AK14525" s="9"/>
    </row>
    <row r="14526" spans="32:37" x14ac:dyDescent="0.3">
      <c r="AF14526" s="8"/>
      <c r="AG14526" s="8"/>
      <c r="AH14526" s="9"/>
      <c r="AI14526" s="8"/>
      <c r="AJ14526" s="8"/>
      <c r="AK14526" s="9"/>
    </row>
    <row r="14527" spans="32:37" x14ac:dyDescent="0.3">
      <c r="AF14527" s="8"/>
      <c r="AG14527" s="8"/>
      <c r="AH14527" s="9"/>
      <c r="AI14527" s="8"/>
      <c r="AJ14527" s="8"/>
      <c r="AK14527" s="9"/>
    </row>
    <row r="14528" spans="32:37" x14ac:dyDescent="0.3">
      <c r="AF14528" s="8"/>
      <c r="AG14528" s="8"/>
      <c r="AH14528" s="9"/>
      <c r="AI14528" s="8"/>
      <c r="AJ14528" s="8"/>
      <c r="AK14528" s="9"/>
    </row>
    <row r="14529" spans="32:37" x14ac:dyDescent="0.3">
      <c r="AF14529" s="8"/>
      <c r="AG14529" s="8"/>
      <c r="AH14529" s="9"/>
      <c r="AI14529" s="8"/>
      <c r="AJ14529" s="8"/>
      <c r="AK14529" s="9"/>
    </row>
    <row r="14530" spans="32:37" x14ac:dyDescent="0.3">
      <c r="AF14530" s="8"/>
      <c r="AG14530" s="8"/>
      <c r="AH14530" s="9"/>
      <c r="AI14530" s="8"/>
      <c r="AJ14530" s="8"/>
      <c r="AK14530" s="9"/>
    </row>
    <row r="14531" spans="32:37" x14ac:dyDescent="0.3">
      <c r="AF14531" s="8"/>
      <c r="AG14531" s="8"/>
      <c r="AH14531" s="9"/>
      <c r="AI14531" s="8"/>
      <c r="AJ14531" s="8"/>
      <c r="AK14531" s="9"/>
    </row>
    <row r="14532" spans="32:37" x14ac:dyDescent="0.3">
      <c r="AF14532" s="8"/>
      <c r="AG14532" s="8"/>
      <c r="AH14532" s="9"/>
      <c r="AI14532" s="8"/>
      <c r="AJ14532" s="8"/>
      <c r="AK14532" s="9"/>
    </row>
    <row r="14533" spans="32:37" x14ac:dyDescent="0.3">
      <c r="AF14533" s="8"/>
      <c r="AG14533" s="8"/>
      <c r="AH14533" s="9"/>
      <c r="AI14533" s="8"/>
      <c r="AJ14533" s="8"/>
      <c r="AK14533" s="9"/>
    </row>
    <row r="14534" spans="32:37" x14ac:dyDescent="0.3">
      <c r="AF14534" s="8"/>
      <c r="AG14534" s="8"/>
      <c r="AH14534" s="9"/>
      <c r="AI14534" s="8"/>
      <c r="AJ14534" s="8"/>
      <c r="AK14534" s="9"/>
    </row>
    <row r="14535" spans="32:37" x14ac:dyDescent="0.3">
      <c r="AF14535" s="8"/>
      <c r="AG14535" s="8"/>
      <c r="AH14535" s="9"/>
      <c r="AI14535" s="8"/>
      <c r="AJ14535" s="8"/>
      <c r="AK14535" s="9"/>
    </row>
    <row r="14536" spans="32:37" x14ac:dyDescent="0.3">
      <c r="AF14536" s="8"/>
      <c r="AG14536" s="8"/>
      <c r="AH14536" s="9"/>
      <c r="AI14536" s="8"/>
      <c r="AJ14536" s="8"/>
      <c r="AK14536" s="9"/>
    </row>
    <row r="14537" spans="32:37" x14ac:dyDescent="0.3">
      <c r="AF14537" s="8"/>
      <c r="AG14537" s="8"/>
      <c r="AH14537" s="9"/>
      <c r="AI14537" s="8"/>
      <c r="AJ14537" s="8"/>
      <c r="AK14537" s="9"/>
    </row>
    <row r="14538" spans="32:37" x14ac:dyDescent="0.3">
      <c r="AF14538" s="8"/>
      <c r="AG14538" s="8"/>
      <c r="AH14538" s="9"/>
      <c r="AI14538" s="8"/>
      <c r="AJ14538" s="8"/>
      <c r="AK14538" s="9"/>
    </row>
    <row r="14539" spans="32:37" x14ac:dyDescent="0.3">
      <c r="AF14539" s="8"/>
      <c r="AG14539" s="8"/>
      <c r="AH14539" s="9"/>
      <c r="AI14539" s="8"/>
      <c r="AJ14539" s="8"/>
      <c r="AK14539" s="9"/>
    </row>
    <row r="14540" spans="32:37" x14ac:dyDescent="0.3">
      <c r="AF14540" s="8"/>
      <c r="AG14540" s="8"/>
      <c r="AH14540" s="9"/>
      <c r="AI14540" s="8"/>
      <c r="AJ14540" s="8"/>
      <c r="AK14540" s="9"/>
    </row>
    <row r="14541" spans="32:37" x14ac:dyDescent="0.3">
      <c r="AF14541" s="8"/>
      <c r="AG14541" s="8"/>
      <c r="AH14541" s="9"/>
      <c r="AI14541" s="8"/>
      <c r="AJ14541" s="8"/>
      <c r="AK14541" s="9"/>
    </row>
    <row r="14542" spans="32:37" x14ac:dyDescent="0.3">
      <c r="AF14542" s="8"/>
      <c r="AG14542" s="8"/>
      <c r="AH14542" s="9"/>
      <c r="AI14542" s="8"/>
      <c r="AJ14542" s="8"/>
      <c r="AK14542" s="9"/>
    </row>
    <row r="14543" spans="32:37" x14ac:dyDescent="0.3">
      <c r="AF14543" s="8"/>
      <c r="AG14543" s="8"/>
      <c r="AH14543" s="9"/>
      <c r="AI14543" s="8"/>
      <c r="AJ14543" s="8"/>
      <c r="AK14543" s="9"/>
    </row>
    <row r="14544" spans="32:37" x14ac:dyDescent="0.3">
      <c r="AF14544" s="8"/>
      <c r="AG14544" s="8"/>
      <c r="AH14544" s="9"/>
      <c r="AI14544" s="8"/>
      <c r="AJ14544" s="8"/>
      <c r="AK14544" s="9"/>
    </row>
    <row r="14545" spans="32:37" x14ac:dyDescent="0.3">
      <c r="AF14545" s="8"/>
      <c r="AG14545" s="8"/>
      <c r="AH14545" s="9"/>
      <c r="AI14545" s="8"/>
      <c r="AJ14545" s="8"/>
      <c r="AK14545" s="9"/>
    </row>
    <row r="14546" spans="32:37" x14ac:dyDescent="0.3">
      <c r="AF14546" s="8"/>
      <c r="AG14546" s="8"/>
      <c r="AH14546" s="9"/>
      <c r="AI14546" s="8"/>
      <c r="AJ14546" s="8"/>
      <c r="AK14546" s="9"/>
    </row>
    <row r="14547" spans="32:37" x14ac:dyDescent="0.3">
      <c r="AF14547" s="8"/>
      <c r="AG14547" s="8"/>
      <c r="AH14547" s="9"/>
      <c r="AI14547" s="8"/>
      <c r="AJ14547" s="8"/>
      <c r="AK14547" s="9"/>
    </row>
    <row r="14548" spans="32:37" x14ac:dyDescent="0.3">
      <c r="AF14548" s="8"/>
      <c r="AG14548" s="8"/>
      <c r="AH14548" s="9"/>
      <c r="AI14548" s="8"/>
      <c r="AJ14548" s="8"/>
      <c r="AK14548" s="9"/>
    </row>
    <row r="14549" spans="32:37" x14ac:dyDescent="0.3">
      <c r="AF14549" s="8"/>
      <c r="AG14549" s="8"/>
      <c r="AH14549" s="9"/>
      <c r="AI14549" s="8"/>
      <c r="AJ14549" s="8"/>
      <c r="AK14549" s="9"/>
    </row>
    <row r="14550" spans="32:37" x14ac:dyDescent="0.3">
      <c r="AF14550" s="8"/>
      <c r="AG14550" s="8"/>
      <c r="AH14550" s="9"/>
      <c r="AI14550" s="8"/>
      <c r="AJ14550" s="8"/>
      <c r="AK14550" s="9"/>
    </row>
    <row r="14551" spans="32:37" x14ac:dyDescent="0.3">
      <c r="AF14551" s="8"/>
      <c r="AG14551" s="8"/>
      <c r="AH14551" s="9"/>
      <c r="AI14551" s="8"/>
      <c r="AJ14551" s="8"/>
      <c r="AK14551" s="9"/>
    </row>
    <row r="14552" spans="32:37" x14ac:dyDescent="0.3">
      <c r="AF14552" s="8"/>
      <c r="AG14552" s="8"/>
      <c r="AH14552" s="9"/>
      <c r="AI14552" s="8"/>
      <c r="AJ14552" s="8"/>
      <c r="AK14552" s="9"/>
    </row>
    <row r="14553" spans="32:37" x14ac:dyDescent="0.3">
      <c r="AF14553" s="8"/>
      <c r="AG14553" s="8"/>
      <c r="AH14553" s="9"/>
      <c r="AI14553" s="8"/>
      <c r="AJ14553" s="8"/>
      <c r="AK14553" s="9"/>
    </row>
    <row r="14554" spans="32:37" x14ac:dyDescent="0.3">
      <c r="AF14554" s="8"/>
      <c r="AG14554" s="8"/>
      <c r="AH14554" s="9"/>
      <c r="AI14554" s="8"/>
      <c r="AJ14554" s="8"/>
      <c r="AK14554" s="9"/>
    </row>
    <row r="14555" spans="32:37" x14ac:dyDescent="0.3">
      <c r="AF14555" s="8"/>
      <c r="AG14555" s="8"/>
      <c r="AH14555" s="9"/>
      <c r="AI14555" s="8"/>
      <c r="AJ14555" s="8"/>
      <c r="AK14555" s="9"/>
    </row>
    <row r="14556" spans="32:37" x14ac:dyDescent="0.3">
      <c r="AF14556" s="8"/>
      <c r="AG14556" s="8"/>
      <c r="AH14556" s="9"/>
      <c r="AI14556" s="8"/>
      <c r="AJ14556" s="8"/>
      <c r="AK14556" s="9"/>
    </row>
    <row r="14557" spans="32:37" x14ac:dyDescent="0.3">
      <c r="AF14557" s="8"/>
      <c r="AG14557" s="8"/>
      <c r="AH14557" s="9"/>
      <c r="AI14557" s="8"/>
      <c r="AJ14557" s="8"/>
      <c r="AK14557" s="9"/>
    </row>
    <row r="14558" spans="32:37" x14ac:dyDescent="0.3">
      <c r="AF14558" s="8"/>
      <c r="AG14558" s="8"/>
      <c r="AH14558" s="9"/>
      <c r="AI14558" s="8"/>
      <c r="AJ14558" s="8"/>
      <c r="AK14558" s="9"/>
    </row>
    <row r="14559" spans="32:37" x14ac:dyDescent="0.3">
      <c r="AF14559" s="8"/>
      <c r="AG14559" s="8"/>
      <c r="AH14559" s="9"/>
      <c r="AI14559" s="8"/>
      <c r="AJ14559" s="8"/>
      <c r="AK14559" s="9"/>
    </row>
    <row r="14560" spans="32:37" x14ac:dyDescent="0.3">
      <c r="AF14560" s="8"/>
      <c r="AG14560" s="8"/>
      <c r="AH14560" s="9"/>
      <c r="AI14560" s="8"/>
      <c r="AJ14560" s="8"/>
      <c r="AK14560" s="9"/>
    </row>
    <row r="14561" spans="32:37" x14ac:dyDescent="0.3">
      <c r="AF14561" s="8"/>
      <c r="AG14561" s="8"/>
      <c r="AH14561" s="9"/>
      <c r="AI14561" s="8"/>
      <c r="AJ14561" s="8"/>
      <c r="AK14561" s="9"/>
    </row>
    <row r="14562" spans="32:37" x14ac:dyDescent="0.3">
      <c r="AF14562" s="8"/>
      <c r="AG14562" s="8"/>
      <c r="AH14562" s="9"/>
      <c r="AI14562" s="8"/>
      <c r="AJ14562" s="8"/>
      <c r="AK14562" s="9"/>
    </row>
    <row r="14563" spans="32:37" x14ac:dyDescent="0.3">
      <c r="AF14563" s="8"/>
      <c r="AG14563" s="8"/>
      <c r="AH14563" s="9"/>
      <c r="AI14563" s="8"/>
      <c r="AJ14563" s="8"/>
      <c r="AK14563" s="9"/>
    </row>
    <row r="14564" spans="32:37" x14ac:dyDescent="0.3">
      <c r="AF14564" s="8"/>
      <c r="AG14564" s="8"/>
      <c r="AH14564" s="9"/>
      <c r="AI14564" s="8"/>
      <c r="AJ14564" s="8"/>
      <c r="AK14564" s="9"/>
    </row>
    <row r="14565" spans="32:37" x14ac:dyDescent="0.3">
      <c r="AF14565" s="8"/>
      <c r="AG14565" s="8"/>
      <c r="AH14565" s="9"/>
      <c r="AI14565" s="8"/>
      <c r="AJ14565" s="8"/>
      <c r="AK14565" s="9"/>
    </row>
    <row r="14566" spans="32:37" x14ac:dyDescent="0.3">
      <c r="AF14566" s="8"/>
      <c r="AG14566" s="8"/>
      <c r="AH14566" s="9"/>
      <c r="AI14566" s="8"/>
      <c r="AJ14566" s="8"/>
      <c r="AK14566" s="9"/>
    </row>
    <row r="14567" spans="32:37" x14ac:dyDescent="0.3">
      <c r="AF14567" s="8"/>
      <c r="AG14567" s="8"/>
      <c r="AH14567" s="9"/>
      <c r="AI14567" s="8"/>
      <c r="AJ14567" s="8"/>
      <c r="AK14567" s="9"/>
    </row>
    <row r="14568" spans="32:37" x14ac:dyDescent="0.3">
      <c r="AF14568" s="8"/>
      <c r="AG14568" s="8"/>
      <c r="AH14568" s="9"/>
      <c r="AI14568" s="8"/>
      <c r="AJ14568" s="8"/>
      <c r="AK14568" s="9"/>
    </row>
    <row r="14569" spans="32:37" x14ac:dyDescent="0.3">
      <c r="AF14569" s="8"/>
      <c r="AG14569" s="8"/>
      <c r="AH14569" s="9"/>
      <c r="AI14569" s="8"/>
      <c r="AJ14569" s="8"/>
      <c r="AK14569" s="9"/>
    </row>
    <row r="14570" spans="32:37" x14ac:dyDescent="0.3">
      <c r="AF14570" s="8"/>
      <c r="AG14570" s="8"/>
      <c r="AH14570" s="9"/>
      <c r="AI14570" s="8"/>
      <c r="AJ14570" s="8"/>
      <c r="AK14570" s="9"/>
    </row>
    <row r="14571" spans="32:37" x14ac:dyDescent="0.3">
      <c r="AF14571" s="8"/>
      <c r="AG14571" s="8"/>
      <c r="AH14571" s="9"/>
      <c r="AI14571" s="8"/>
      <c r="AJ14571" s="8"/>
      <c r="AK14571" s="9"/>
    </row>
    <row r="14572" spans="32:37" x14ac:dyDescent="0.3">
      <c r="AF14572" s="8"/>
      <c r="AG14572" s="8"/>
      <c r="AH14572" s="9"/>
      <c r="AI14572" s="8"/>
      <c r="AJ14572" s="8"/>
      <c r="AK14572" s="9"/>
    </row>
    <row r="14573" spans="32:37" x14ac:dyDescent="0.3">
      <c r="AF14573" s="8"/>
      <c r="AG14573" s="8"/>
      <c r="AH14573" s="9"/>
      <c r="AI14573" s="8"/>
      <c r="AJ14573" s="8"/>
      <c r="AK14573" s="9"/>
    </row>
    <row r="14574" spans="32:37" x14ac:dyDescent="0.3">
      <c r="AF14574" s="8"/>
      <c r="AG14574" s="8"/>
      <c r="AH14574" s="9"/>
      <c r="AI14574" s="8"/>
      <c r="AJ14574" s="8"/>
      <c r="AK14574" s="9"/>
    </row>
    <row r="14575" spans="32:37" x14ac:dyDescent="0.3">
      <c r="AF14575" s="8"/>
      <c r="AG14575" s="8"/>
      <c r="AH14575" s="9"/>
      <c r="AI14575" s="8"/>
      <c r="AJ14575" s="8"/>
      <c r="AK14575" s="9"/>
    </row>
    <row r="14576" spans="32:37" x14ac:dyDescent="0.3">
      <c r="AF14576" s="8"/>
      <c r="AG14576" s="8"/>
      <c r="AH14576" s="9"/>
      <c r="AI14576" s="8"/>
      <c r="AJ14576" s="8"/>
      <c r="AK14576" s="9"/>
    </row>
    <row r="14577" spans="32:37" x14ac:dyDescent="0.3">
      <c r="AF14577" s="8"/>
      <c r="AG14577" s="8"/>
      <c r="AH14577" s="9"/>
      <c r="AI14577" s="8"/>
      <c r="AJ14577" s="8"/>
      <c r="AK14577" s="9"/>
    </row>
    <row r="14578" spans="32:37" x14ac:dyDescent="0.3">
      <c r="AF14578" s="8"/>
      <c r="AG14578" s="8"/>
      <c r="AH14578" s="9"/>
      <c r="AI14578" s="8"/>
      <c r="AJ14578" s="8"/>
      <c r="AK14578" s="9"/>
    </row>
    <row r="14579" spans="32:37" x14ac:dyDescent="0.3">
      <c r="AF14579" s="8"/>
      <c r="AG14579" s="8"/>
      <c r="AH14579" s="9"/>
      <c r="AI14579" s="8"/>
      <c r="AJ14579" s="8"/>
      <c r="AK14579" s="9"/>
    </row>
    <row r="14580" spans="32:37" x14ac:dyDescent="0.3">
      <c r="AF14580" s="8"/>
      <c r="AG14580" s="8"/>
      <c r="AH14580" s="9"/>
      <c r="AI14580" s="8"/>
      <c r="AJ14580" s="8"/>
      <c r="AK14580" s="9"/>
    </row>
    <row r="14581" spans="32:37" x14ac:dyDescent="0.3">
      <c r="AF14581" s="8"/>
      <c r="AG14581" s="8"/>
      <c r="AH14581" s="9"/>
      <c r="AI14581" s="8"/>
      <c r="AJ14581" s="8"/>
      <c r="AK14581" s="9"/>
    </row>
    <row r="14582" spans="32:37" x14ac:dyDescent="0.3">
      <c r="AF14582" s="8"/>
      <c r="AG14582" s="8"/>
      <c r="AH14582" s="9"/>
      <c r="AI14582" s="8"/>
      <c r="AJ14582" s="8"/>
      <c r="AK14582" s="9"/>
    </row>
    <row r="14583" spans="32:37" x14ac:dyDescent="0.3">
      <c r="AF14583" s="8"/>
      <c r="AG14583" s="8"/>
      <c r="AH14583" s="9"/>
      <c r="AI14583" s="8"/>
      <c r="AJ14583" s="8"/>
      <c r="AK14583" s="9"/>
    </row>
    <row r="14584" spans="32:37" x14ac:dyDescent="0.3">
      <c r="AF14584" s="8"/>
      <c r="AG14584" s="8"/>
      <c r="AH14584" s="9"/>
      <c r="AI14584" s="8"/>
      <c r="AJ14584" s="8"/>
      <c r="AK14584" s="9"/>
    </row>
    <row r="14585" spans="32:37" x14ac:dyDescent="0.3">
      <c r="AF14585" s="8"/>
      <c r="AG14585" s="8"/>
      <c r="AH14585" s="9"/>
      <c r="AI14585" s="8"/>
      <c r="AJ14585" s="8"/>
      <c r="AK14585" s="9"/>
    </row>
    <row r="14586" spans="32:37" x14ac:dyDescent="0.3">
      <c r="AF14586" s="8"/>
      <c r="AG14586" s="8"/>
      <c r="AH14586" s="9"/>
      <c r="AI14586" s="8"/>
      <c r="AJ14586" s="8"/>
      <c r="AK14586" s="9"/>
    </row>
    <row r="14587" spans="32:37" x14ac:dyDescent="0.3">
      <c r="AF14587" s="8"/>
      <c r="AG14587" s="8"/>
      <c r="AH14587" s="9"/>
      <c r="AI14587" s="8"/>
      <c r="AJ14587" s="8"/>
      <c r="AK14587" s="9"/>
    </row>
    <row r="14588" spans="32:37" x14ac:dyDescent="0.3">
      <c r="AF14588" s="8"/>
      <c r="AG14588" s="8"/>
      <c r="AH14588" s="9"/>
      <c r="AI14588" s="8"/>
      <c r="AJ14588" s="8"/>
      <c r="AK14588" s="9"/>
    </row>
    <row r="14589" spans="32:37" x14ac:dyDescent="0.3">
      <c r="AF14589" s="8"/>
      <c r="AG14589" s="8"/>
      <c r="AH14589" s="9"/>
      <c r="AI14589" s="8"/>
      <c r="AJ14589" s="8"/>
      <c r="AK14589" s="9"/>
    </row>
    <row r="14590" spans="32:37" x14ac:dyDescent="0.3">
      <c r="AF14590" s="8"/>
      <c r="AG14590" s="8"/>
      <c r="AH14590" s="9"/>
      <c r="AI14590" s="8"/>
      <c r="AJ14590" s="8"/>
      <c r="AK14590" s="9"/>
    </row>
    <row r="14591" spans="32:37" x14ac:dyDescent="0.3">
      <c r="AF14591" s="8"/>
      <c r="AG14591" s="8"/>
      <c r="AH14591" s="9"/>
      <c r="AI14591" s="8"/>
      <c r="AJ14591" s="8"/>
      <c r="AK14591" s="9"/>
    </row>
    <row r="14592" spans="32:37" x14ac:dyDescent="0.3">
      <c r="AF14592" s="8"/>
      <c r="AG14592" s="8"/>
      <c r="AH14592" s="9"/>
      <c r="AI14592" s="8"/>
      <c r="AJ14592" s="8"/>
      <c r="AK14592" s="9"/>
    </row>
    <row r="14593" spans="32:37" x14ac:dyDescent="0.3">
      <c r="AF14593" s="8"/>
      <c r="AG14593" s="8"/>
      <c r="AH14593" s="9"/>
      <c r="AI14593" s="8"/>
      <c r="AJ14593" s="8"/>
      <c r="AK14593" s="9"/>
    </row>
    <row r="14594" spans="32:37" x14ac:dyDescent="0.3">
      <c r="AF14594" s="8"/>
      <c r="AG14594" s="8"/>
      <c r="AH14594" s="9"/>
      <c r="AI14594" s="8"/>
      <c r="AJ14594" s="8"/>
      <c r="AK14594" s="9"/>
    </row>
    <row r="14595" spans="32:37" x14ac:dyDescent="0.3">
      <c r="AF14595" s="8"/>
      <c r="AG14595" s="8"/>
      <c r="AH14595" s="9"/>
      <c r="AI14595" s="8"/>
      <c r="AJ14595" s="8"/>
      <c r="AK14595" s="9"/>
    </row>
    <row r="14596" spans="32:37" x14ac:dyDescent="0.3">
      <c r="AF14596" s="8"/>
      <c r="AG14596" s="8"/>
      <c r="AH14596" s="9"/>
      <c r="AI14596" s="8"/>
      <c r="AJ14596" s="8"/>
      <c r="AK14596" s="9"/>
    </row>
    <row r="14597" spans="32:37" x14ac:dyDescent="0.3">
      <c r="AF14597" s="8"/>
      <c r="AG14597" s="8"/>
      <c r="AH14597" s="9"/>
      <c r="AI14597" s="8"/>
      <c r="AJ14597" s="8"/>
      <c r="AK14597" s="9"/>
    </row>
    <row r="14598" spans="32:37" x14ac:dyDescent="0.3">
      <c r="AF14598" s="8"/>
      <c r="AG14598" s="8"/>
      <c r="AH14598" s="9"/>
      <c r="AI14598" s="8"/>
      <c r="AJ14598" s="8"/>
      <c r="AK14598" s="9"/>
    </row>
    <row r="14599" spans="32:37" x14ac:dyDescent="0.3">
      <c r="AF14599" s="8"/>
      <c r="AG14599" s="8"/>
      <c r="AH14599" s="9"/>
      <c r="AI14599" s="8"/>
      <c r="AJ14599" s="8"/>
      <c r="AK14599" s="9"/>
    </row>
    <row r="14600" spans="32:37" x14ac:dyDescent="0.3">
      <c r="AF14600" s="8"/>
      <c r="AG14600" s="8"/>
      <c r="AH14600" s="9"/>
      <c r="AI14600" s="8"/>
      <c r="AJ14600" s="8"/>
      <c r="AK14600" s="9"/>
    </row>
    <row r="14601" spans="32:37" x14ac:dyDescent="0.3">
      <c r="AF14601" s="8"/>
      <c r="AG14601" s="8"/>
      <c r="AH14601" s="9"/>
      <c r="AI14601" s="8"/>
      <c r="AJ14601" s="8"/>
      <c r="AK14601" s="9"/>
    </row>
    <row r="14602" spans="32:37" x14ac:dyDescent="0.3">
      <c r="AF14602" s="8"/>
      <c r="AG14602" s="8"/>
      <c r="AH14602" s="9"/>
      <c r="AI14602" s="8"/>
      <c r="AJ14602" s="8"/>
      <c r="AK14602" s="9"/>
    </row>
    <row r="14603" spans="32:37" x14ac:dyDescent="0.3">
      <c r="AF14603" s="8"/>
      <c r="AG14603" s="8"/>
      <c r="AH14603" s="9"/>
      <c r="AI14603" s="8"/>
      <c r="AJ14603" s="8"/>
      <c r="AK14603" s="9"/>
    </row>
    <row r="14604" spans="32:37" x14ac:dyDescent="0.3">
      <c r="AF14604" s="8"/>
      <c r="AG14604" s="8"/>
      <c r="AH14604" s="9"/>
      <c r="AI14604" s="8"/>
      <c r="AJ14604" s="8"/>
      <c r="AK14604" s="9"/>
    </row>
    <row r="14605" spans="32:37" x14ac:dyDescent="0.3">
      <c r="AF14605" s="8"/>
      <c r="AG14605" s="8"/>
      <c r="AH14605" s="9"/>
      <c r="AI14605" s="8"/>
      <c r="AJ14605" s="8"/>
      <c r="AK14605" s="9"/>
    </row>
    <row r="14606" spans="32:37" x14ac:dyDescent="0.3">
      <c r="AF14606" s="8"/>
      <c r="AG14606" s="8"/>
      <c r="AH14606" s="9"/>
      <c r="AI14606" s="8"/>
      <c r="AJ14606" s="8"/>
      <c r="AK14606" s="9"/>
    </row>
    <row r="14607" spans="32:37" x14ac:dyDescent="0.3">
      <c r="AF14607" s="8"/>
      <c r="AG14607" s="8"/>
      <c r="AH14607" s="9"/>
      <c r="AI14607" s="8"/>
      <c r="AJ14607" s="8"/>
      <c r="AK14607" s="9"/>
    </row>
    <row r="14608" spans="32:37" x14ac:dyDescent="0.3">
      <c r="AF14608" s="8"/>
      <c r="AG14608" s="8"/>
      <c r="AH14608" s="9"/>
      <c r="AI14608" s="8"/>
      <c r="AJ14608" s="8"/>
      <c r="AK14608" s="9"/>
    </row>
    <row r="14609" spans="32:37" x14ac:dyDescent="0.3">
      <c r="AF14609" s="8"/>
      <c r="AG14609" s="8"/>
      <c r="AH14609" s="9"/>
      <c r="AI14609" s="8"/>
      <c r="AJ14609" s="8"/>
      <c r="AK14609" s="9"/>
    </row>
    <row r="14610" spans="32:37" x14ac:dyDescent="0.3">
      <c r="AF14610" s="8"/>
      <c r="AG14610" s="8"/>
      <c r="AH14610" s="9"/>
      <c r="AI14610" s="8"/>
      <c r="AJ14610" s="8"/>
      <c r="AK14610" s="9"/>
    </row>
    <row r="14611" spans="32:37" x14ac:dyDescent="0.3">
      <c r="AF14611" s="8"/>
      <c r="AG14611" s="8"/>
      <c r="AH14611" s="9"/>
      <c r="AI14611" s="8"/>
      <c r="AJ14611" s="8"/>
      <c r="AK14611" s="9"/>
    </row>
    <row r="14612" spans="32:37" x14ac:dyDescent="0.3">
      <c r="AF14612" s="8"/>
      <c r="AG14612" s="8"/>
      <c r="AH14612" s="9"/>
      <c r="AI14612" s="8"/>
      <c r="AJ14612" s="8"/>
      <c r="AK14612" s="9"/>
    </row>
    <row r="14613" spans="32:37" x14ac:dyDescent="0.3">
      <c r="AF14613" s="8"/>
      <c r="AG14613" s="8"/>
      <c r="AH14613" s="9"/>
      <c r="AI14613" s="8"/>
      <c r="AJ14613" s="8"/>
      <c r="AK14613" s="9"/>
    </row>
    <row r="14614" spans="32:37" x14ac:dyDescent="0.3">
      <c r="AF14614" s="8"/>
      <c r="AG14614" s="8"/>
      <c r="AH14614" s="9"/>
      <c r="AI14614" s="8"/>
      <c r="AJ14614" s="8"/>
      <c r="AK14614" s="9"/>
    </row>
    <row r="14615" spans="32:37" x14ac:dyDescent="0.3">
      <c r="AF14615" s="8"/>
      <c r="AG14615" s="8"/>
      <c r="AH14615" s="9"/>
      <c r="AI14615" s="8"/>
      <c r="AJ14615" s="8"/>
      <c r="AK14615" s="9"/>
    </row>
    <row r="14616" spans="32:37" x14ac:dyDescent="0.3">
      <c r="AF14616" s="8"/>
      <c r="AG14616" s="8"/>
      <c r="AH14616" s="9"/>
      <c r="AI14616" s="8"/>
      <c r="AJ14616" s="8"/>
      <c r="AK14616" s="9"/>
    </row>
    <row r="14617" spans="32:37" x14ac:dyDescent="0.3">
      <c r="AF14617" s="8"/>
      <c r="AG14617" s="8"/>
      <c r="AH14617" s="9"/>
      <c r="AI14617" s="8"/>
      <c r="AJ14617" s="8"/>
      <c r="AK14617" s="9"/>
    </row>
    <row r="14618" spans="32:37" x14ac:dyDescent="0.3">
      <c r="AF14618" s="8"/>
      <c r="AG14618" s="8"/>
      <c r="AH14618" s="9"/>
      <c r="AI14618" s="8"/>
      <c r="AJ14618" s="8"/>
      <c r="AK14618" s="9"/>
    </row>
    <row r="14619" spans="32:37" x14ac:dyDescent="0.3">
      <c r="AF14619" s="8"/>
      <c r="AG14619" s="8"/>
      <c r="AH14619" s="9"/>
      <c r="AI14619" s="8"/>
      <c r="AJ14619" s="8"/>
      <c r="AK14619" s="9"/>
    </row>
    <row r="14620" spans="32:37" x14ac:dyDescent="0.3">
      <c r="AF14620" s="8"/>
      <c r="AG14620" s="8"/>
      <c r="AH14620" s="9"/>
      <c r="AI14620" s="8"/>
      <c r="AJ14620" s="8"/>
      <c r="AK14620" s="9"/>
    </row>
    <row r="14621" spans="32:37" x14ac:dyDescent="0.3">
      <c r="AF14621" s="8"/>
      <c r="AG14621" s="8"/>
      <c r="AH14621" s="9"/>
      <c r="AI14621" s="8"/>
      <c r="AJ14621" s="8"/>
      <c r="AK14621" s="9"/>
    </row>
    <row r="14622" spans="32:37" x14ac:dyDescent="0.3">
      <c r="AF14622" s="8"/>
      <c r="AG14622" s="8"/>
      <c r="AH14622" s="9"/>
      <c r="AI14622" s="8"/>
      <c r="AJ14622" s="8"/>
      <c r="AK14622" s="9"/>
    </row>
    <row r="14623" spans="32:37" x14ac:dyDescent="0.3">
      <c r="AF14623" s="8"/>
      <c r="AG14623" s="8"/>
      <c r="AH14623" s="9"/>
      <c r="AI14623" s="8"/>
      <c r="AJ14623" s="8"/>
      <c r="AK14623" s="9"/>
    </row>
    <row r="14624" spans="32:37" x14ac:dyDescent="0.3">
      <c r="AF14624" s="8"/>
      <c r="AG14624" s="8"/>
      <c r="AH14624" s="9"/>
      <c r="AI14624" s="8"/>
      <c r="AJ14624" s="8"/>
      <c r="AK14624" s="9"/>
    </row>
    <row r="14625" spans="32:37" x14ac:dyDescent="0.3">
      <c r="AF14625" s="8"/>
      <c r="AG14625" s="8"/>
      <c r="AH14625" s="9"/>
      <c r="AI14625" s="8"/>
      <c r="AJ14625" s="8"/>
      <c r="AK14625" s="9"/>
    </row>
    <row r="14626" spans="32:37" x14ac:dyDescent="0.3">
      <c r="AF14626" s="8"/>
      <c r="AG14626" s="8"/>
      <c r="AH14626" s="9"/>
      <c r="AI14626" s="8"/>
      <c r="AJ14626" s="8"/>
      <c r="AK14626" s="9"/>
    </row>
    <row r="14627" spans="32:37" x14ac:dyDescent="0.3">
      <c r="AF14627" s="8"/>
      <c r="AG14627" s="8"/>
      <c r="AH14627" s="9"/>
      <c r="AI14627" s="8"/>
      <c r="AJ14627" s="8"/>
      <c r="AK14627" s="9"/>
    </row>
    <row r="14628" spans="32:37" x14ac:dyDescent="0.3">
      <c r="AF14628" s="8"/>
      <c r="AG14628" s="8"/>
      <c r="AH14628" s="9"/>
      <c r="AI14628" s="8"/>
      <c r="AJ14628" s="8"/>
      <c r="AK14628" s="9"/>
    </row>
    <row r="14629" spans="32:37" x14ac:dyDescent="0.3">
      <c r="AF14629" s="8"/>
      <c r="AG14629" s="8"/>
      <c r="AH14629" s="9"/>
      <c r="AI14629" s="8"/>
      <c r="AJ14629" s="8"/>
      <c r="AK14629" s="9"/>
    </row>
    <row r="14630" spans="32:37" x14ac:dyDescent="0.3">
      <c r="AF14630" s="8"/>
      <c r="AG14630" s="8"/>
      <c r="AH14630" s="9"/>
      <c r="AI14630" s="8"/>
      <c r="AJ14630" s="8"/>
      <c r="AK14630" s="9"/>
    </row>
    <row r="14631" spans="32:37" x14ac:dyDescent="0.3">
      <c r="AF14631" s="8"/>
      <c r="AG14631" s="8"/>
      <c r="AH14631" s="9"/>
      <c r="AI14631" s="8"/>
      <c r="AJ14631" s="8"/>
      <c r="AK14631" s="9"/>
    </row>
    <row r="14632" spans="32:37" x14ac:dyDescent="0.3">
      <c r="AF14632" s="8"/>
      <c r="AG14632" s="8"/>
      <c r="AH14632" s="9"/>
      <c r="AI14632" s="8"/>
      <c r="AJ14632" s="8"/>
      <c r="AK14632" s="9"/>
    </row>
    <row r="14633" spans="32:37" x14ac:dyDescent="0.3">
      <c r="AF14633" s="8"/>
      <c r="AG14633" s="8"/>
      <c r="AH14633" s="9"/>
      <c r="AI14633" s="8"/>
      <c r="AJ14633" s="8"/>
      <c r="AK14633" s="9"/>
    </row>
    <row r="14634" spans="32:37" x14ac:dyDescent="0.3">
      <c r="AF14634" s="8"/>
      <c r="AG14634" s="8"/>
      <c r="AH14634" s="9"/>
      <c r="AI14634" s="8"/>
      <c r="AJ14634" s="8"/>
      <c r="AK14634" s="9"/>
    </row>
    <row r="14635" spans="32:37" x14ac:dyDescent="0.3">
      <c r="AF14635" s="8"/>
      <c r="AG14635" s="8"/>
      <c r="AH14635" s="9"/>
      <c r="AI14635" s="8"/>
      <c r="AJ14635" s="8"/>
      <c r="AK14635" s="9"/>
    </row>
    <row r="14636" spans="32:37" x14ac:dyDescent="0.3">
      <c r="AF14636" s="8"/>
      <c r="AG14636" s="8"/>
      <c r="AH14636" s="9"/>
      <c r="AI14636" s="8"/>
      <c r="AJ14636" s="8"/>
      <c r="AK14636" s="9"/>
    </row>
    <row r="14637" spans="32:37" x14ac:dyDescent="0.3">
      <c r="AF14637" s="8"/>
      <c r="AG14637" s="8"/>
      <c r="AH14637" s="9"/>
      <c r="AI14637" s="8"/>
      <c r="AJ14637" s="8"/>
      <c r="AK14637" s="9"/>
    </row>
    <row r="14638" spans="32:37" x14ac:dyDescent="0.3">
      <c r="AF14638" s="8"/>
      <c r="AG14638" s="8"/>
      <c r="AH14638" s="9"/>
      <c r="AI14638" s="8"/>
      <c r="AJ14638" s="8"/>
      <c r="AK14638" s="9"/>
    </row>
    <row r="14639" spans="32:37" x14ac:dyDescent="0.3">
      <c r="AF14639" s="8"/>
      <c r="AG14639" s="8"/>
      <c r="AH14639" s="9"/>
      <c r="AI14639" s="8"/>
      <c r="AJ14639" s="8"/>
      <c r="AK14639" s="9"/>
    </row>
    <row r="14640" spans="32:37" x14ac:dyDescent="0.3">
      <c r="AF14640" s="8"/>
      <c r="AG14640" s="8"/>
      <c r="AH14640" s="9"/>
      <c r="AI14640" s="8"/>
      <c r="AJ14640" s="8"/>
      <c r="AK14640" s="9"/>
    </row>
    <row r="14641" spans="32:37" x14ac:dyDescent="0.3">
      <c r="AF14641" s="8"/>
      <c r="AG14641" s="8"/>
      <c r="AH14641" s="9"/>
      <c r="AI14641" s="8"/>
      <c r="AJ14641" s="8"/>
      <c r="AK14641" s="9"/>
    </row>
    <row r="14642" spans="32:37" x14ac:dyDescent="0.3">
      <c r="AF14642" s="8"/>
      <c r="AG14642" s="8"/>
      <c r="AH14642" s="9"/>
      <c r="AI14642" s="8"/>
      <c r="AJ14642" s="8"/>
      <c r="AK14642" s="9"/>
    </row>
    <row r="14643" spans="32:37" x14ac:dyDescent="0.3">
      <c r="AF14643" s="8"/>
      <c r="AG14643" s="8"/>
      <c r="AH14643" s="9"/>
      <c r="AI14643" s="8"/>
      <c r="AJ14643" s="8"/>
      <c r="AK14643" s="9"/>
    </row>
    <row r="14644" spans="32:37" x14ac:dyDescent="0.3">
      <c r="AF14644" s="8"/>
      <c r="AG14644" s="8"/>
      <c r="AH14644" s="9"/>
      <c r="AI14644" s="8"/>
      <c r="AJ14644" s="8"/>
      <c r="AK14644" s="9"/>
    </row>
    <row r="14645" spans="32:37" x14ac:dyDescent="0.3">
      <c r="AF14645" s="8"/>
      <c r="AG14645" s="8"/>
      <c r="AH14645" s="9"/>
      <c r="AI14645" s="8"/>
      <c r="AJ14645" s="8"/>
      <c r="AK14645" s="9"/>
    </row>
    <row r="14646" spans="32:37" x14ac:dyDescent="0.3">
      <c r="AF14646" s="8"/>
      <c r="AG14646" s="8"/>
      <c r="AH14646" s="9"/>
      <c r="AI14646" s="8"/>
      <c r="AJ14646" s="8"/>
      <c r="AK14646" s="9"/>
    </row>
    <row r="14647" spans="32:37" x14ac:dyDescent="0.3">
      <c r="AF14647" s="8"/>
      <c r="AG14647" s="8"/>
      <c r="AH14647" s="9"/>
      <c r="AI14647" s="8"/>
      <c r="AJ14647" s="8"/>
      <c r="AK14647" s="9"/>
    </row>
    <row r="14648" spans="32:37" x14ac:dyDescent="0.3">
      <c r="AF14648" s="8"/>
      <c r="AG14648" s="8"/>
      <c r="AH14648" s="9"/>
      <c r="AI14648" s="8"/>
      <c r="AJ14648" s="8"/>
      <c r="AK14648" s="9"/>
    </row>
    <row r="14649" spans="32:37" x14ac:dyDescent="0.3">
      <c r="AF14649" s="8"/>
      <c r="AG14649" s="8"/>
      <c r="AH14649" s="9"/>
      <c r="AI14649" s="8"/>
      <c r="AJ14649" s="8"/>
      <c r="AK14649" s="9"/>
    </row>
    <row r="14650" spans="32:37" x14ac:dyDescent="0.3">
      <c r="AF14650" s="8"/>
      <c r="AG14650" s="8"/>
      <c r="AH14650" s="9"/>
      <c r="AI14650" s="8"/>
      <c r="AJ14650" s="8"/>
      <c r="AK14650" s="9"/>
    </row>
    <row r="14651" spans="32:37" x14ac:dyDescent="0.3">
      <c r="AF14651" s="8"/>
      <c r="AG14651" s="8"/>
      <c r="AH14651" s="9"/>
      <c r="AI14651" s="8"/>
      <c r="AJ14651" s="8"/>
      <c r="AK14651" s="9"/>
    </row>
    <row r="14652" spans="32:37" x14ac:dyDescent="0.3">
      <c r="AF14652" s="8"/>
      <c r="AG14652" s="8"/>
      <c r="AH14652" s="9"/>
      <c r="AI14652" s="8"/>
      <c r="AJ14652" s="8"/>
      <c r="AK14652" s="9"/>
    </row>
    <row r="14653" spans="32:37" x14ac:dyDescent="0.3">
      <c r="AF14653" s="8"/>
      <c r="AG14653" s="8"/>
      <c r="AH14653" s="9"/>
      <c r="AI14653" s="8"/>
      <c r="AJ14653" s="8"/>
      <c r="AK14653" s="9"/>
    </row>
    <row r="14654" spans="32:37" x14ac:dyDescent="0.3">
      <c r="AF14654" s="8"/>
      <c r="AG14654" s="8"/>
      <c r="AH14654" s="9"/>
      <c r="AI14654" s="8"/>
      <c r="AJ14654" s="8"/>
      <c r="AK14654" s="9"/>
    </row>
    <row r="14655" spans="32:37" x14ac:dyDescent="0.3">
      <c r="AF14655" s="8"/>
      <c r="AG14655" s="8"/>
      <c r="AH14655" s="9"/>
      <c r="AI14655" s="8"/>
      <c r="AJ14655" s="8"/>
      <c r="AK14655" s="9"/>
    </row>
    <row r="14656" spans="32:37" x14ac:dyDescent="0.3">
      <c r="AF14656" s="8"/>
      <c r="AG14656" s="8"/>
      <c r="AH14656" s="9"/>
      <c r="AI14656" s="8"/>
      <c r="AJ14656" s="8"/>
      <c r="AK14656" s="9"/>
    </row>
    <row r="14657" spans="32:37" x14ac:dyDescent="0.3">
      <c r="AF14657" s="8"/>
      <c r="AG14657" s="8"/>
      <c r="AH14657" s="9"/>
      <c r="AI14657" s="8"/>
      <c r="AJ14657" s="8"/>
      <c r="AK14657" s="9"/>
    </row>
    <row r="14658" spans="32:37" x14ac:dyDescent="0.3">
      <c r="AF14658" s="8"/>
      <c r="AG14658" s="8"/>
      <c r="AH14658" s="9"/>
      <c r="AI14658" s="8"/>
      <c r="AJ14658" s="8"/>
      <c r="AK14658" s="9"/>
    </row>
    <row r="14659" spans="32:37" x14ac:dyDescent="0.3">
      <c r="AF14659" s="8"/>
      <c r="AG14659" s="8"/>
      <c r="AH14659" s="9"/>
      <c r="AI14659" s="8"/>
      <c r="AJ14659" s="8"/>
      <c r="AK14659" s="9"/>
    </row>
    <row r="14660" spans="32:37" x14ac:dyDescent="0.3">
      <c r="AF14660" s="8"/>
      <c r="AG14660" s="8"/>
      <c r="AH14660" s="9"/>
      <c r="AI14660" s="8"/>
      <c r="AJ14660" s="8"/>
      <c r="AK14660" s="9"/>
    </row>
    <row r="14661" spans="32:37" x14ac:dyDescent="0.3">
      <c r="AF14661" s="8"/>
      <c r="AG14661" s="8"/>
      <c r="AH14661" s="9"/>
      <c r="AI14661" s="8"/>
      <c r="AJ14661" s="8"/>
      <c r="AK14661" s="9"/>
    </row>
    <row r="14662" spans="32:37" x14ac:dyDescent="0.3">
      <c r="AF14662" s="8"/>
      <c r="AG14662" s="8"/>
      <c r="AH14662" s="9"/>
      <c r="AI14662" s="8"/>
      <c r="AJ14662" s="8"/>
      <c r="AK14662" s="9"/>
    </row>
    <row r="14663" spans="32:37" x14ac:dyDescent="0.3">
      <c r="AF14663" s="8"/>
      <c r="AG14663" s="8"/>
      <c r="AH14663" s="9"/>
      <c r="AI14663" s="8"/>
      <c r="AJ14663" s="8"/>
      <c r="AK14663" s="9"/>
    </row>
    <row r="14664" spans="32:37" x14ac:dyDescent="0.3">
      <c r="AF14664" s="8"/>
      <c r="AG14664" s="8"/>
      <c r="AH14664" s="9"/>
      <c r="AI14664" s="8"/>
      <c r="AJ14664" s="8"/>
      <c r="AK14664" s="9"/>
    </row>
    <row r="14665" spans="32:37" x14ac:dyDescent="0.3">
      <c r="AF14665" s="8"/>
      <c r="AG14665" s="8"/>
      <c r="AH14665" s="9"/>
      <c r="AI14665" s="8"/>
      <c r="AJ14665" s="8"/>
      <c r="AK14665" s="9"/>
    </row>
    <row r="14666" spans="32:37" x14ac:dyDescent="0.3">
      <c r="AF14666" s="8"/>
      <c r="AG14666" s="8"/>
      <c r="AH14666" s="9"/>
      <c r="AI14666" s="8"/>
      <c r="AJ14666" s="8"/>
      <c r="AK14666" s="9"/>
    </row>
    <row r="14667" spans="32:37" x14ac:dyDescent="0.3">
      <c r="AF14667" s="8"/>
      <c r="AG14667" s="8"/>
      <c r="AH14667" s="9"/>
      <c r="AI14667" s="8"/>
      <c r="AJ14667" s="8"/>
      <c r="AK14667" s="9"/>
    </row>
    <row r="14668" spans="32:37" x14ac:dyDescent="0.3">
      <c r="AF14668" s="8"/>
      <c r="AG14668" s="8"/>
      <c r="AH14668" s="9"/>
      <c r="AI14668" s="8"/>
      <c r="AJ14668" s="8"/>
      <c r="AK14668" s="9"/>
    </row>
    <row r="14669" spans="32:37" x14ac:dyDescent="0.3">
      <c r="AF14669" s="8"/>
      <c r="AG14669" s="8"/>
      <c r="AH14669" s="9"/>
      <c r="AI14669" s="8"/>
      <c r="AJ14669" s="8"/>
      <c r="AK14669" s="9"/>
    </row>
    <row r="14670" spans="32:37" x14ac:dyDescent="0.3">
      <c r="AF14670" s="8"/>
      <c r="AG14670" s="8"/>
      <c r="AH14670" s="9"/>
      <c r="AI14670" s="8"/>
      <c r="AJ14670" s="8"/>
      <c r="AK14670" s="9"/>
    </row>
    <row r="14671" spans="32:37" x14ac:dyDescent="0.3">
      <c r="AF14671" s="8"/>
      <c r="AG14671" s="8"/>
      <c r="AH14671" s="9"/>
      <c r="AI14671" s="8"/>
      <c r="AJ14671" s="8"/>
      <c r="AK14671" s="9"/>
    </row>
    <row r="14672" spans="32:37" x14ac:dyDescent="0.3">
      <c r="AF14672" s="8"/>
      <c r="AG14672" s="8"/>
      <c r="AH14672" s="9"/>
      <c r="AI14672" s="8"/>
      <c r="AJ14672" s="8"/>
      <c r="AK14672" s="9"/>
    </row>
    <row r="14673" spans="32:37" x14ac:dyDescent="0.3">
      <c r="AF14673" s="8"/>
      <c r="AG14673" s="8"/>
      <c r="AH14673" s="9"/>
      <c r="AI14673" s="8"/>
      <c r="AJ14673" s="8"/>
      <c r="AK14673" s="9"/>
    </row>
    <row r="14674" spans="32:37" x14ac:dyDescent="0.3">
      <c r="AF14674" s="8"/>
      <c r="AG14674" s="8"/>
      <c r="AH14674" s="9"/>
      <c r="AI14674" s="8"/>
      <c r="AJ14674" s="8"/>
      <c r="AK14674" s="9"/>
    </row>
    <row r="14675" spans="32:37" x14ac:dyDescent="0.3">
      <c r="AF14675" s="8"/>
      <c r="AG14675" s="8"/>
      <c r="AH14675" s="9"/>
      <c r="AI14675" s="8"/>
      <c r="AJ14675" s="8"/>
      <c r="AK14675" s="9"/>
    </row>
    <row r="14676" spans="32:37" x14ac:dyDescent="0.3">
      <c r="AF14676" s="8"/>
      <c r="AG14676" s="8"/>
      <c r="AH14676" s="9"/>
      <c r="AI14676" s="8"/>
      <c r="AJ14676" s="8"/>
      <c r="AK14676" s="9"/>
    </row>
    <row r="14677" spans="32:37" x14ac:dyDescent="0.3">
      <c r="AF14677" s="8"/>
      <c r="AG14677" s="8"/>
      <c r="AH14677" s="9"/>
      <c r="AI14677" s="8"/>
      <c r="AJ14677" s="8"/>
      <c r="AK14677" s="9"/>
    </row>
    <row r="14678" spans="32:37" x14ac:dyDescent="0.3">
      <c r="AF14678" s="8"/>
      <c r="AG14678" s="8"/>
      <c r="AH14678" s="9"/>
      <c r="AI14678" s="8"/>
      <c r="AJ14678" s="8"/>
      <c r="AK14678" s="9"/>
    </row>
    <row r="14679" spans="32:37" x14ac:dyDescent="0.3">
      <c r="AF14679" s="8"/>
      <c r="AG14679" s="8"/>
      <c r="AH14679" s="9"/>
      <c r="AI14679" s="8"/>
      <c r="AJ14679" s="8"/>
      <c r="AK14679" s="9"/>
    </row>
    <row r="14680" spans="32:37" x14ac:dyDescent="0.3">
      <c r="AF14680" s="8"/>
      <c r="AG14680" s="8"/>
      <c r="AH14680" s="9"/>
      <c r="AI14680" s="8"/>
      <c r="AJ14680" s="8"/>
      <c r="AK14680" s="9"/>
    </row>
    <row r="14681" spans="32:37" x14ac:dyDescent="0.3">
      <c r="AF14681" s="8"/>
      <c r="AG14681" s="8"/>
      <c r="AH14681" s="9"/>
      <c r="AI14681" s="8"/>
      <c r="AJ14681" s="8"/>
      <c r="AK14681" s="9"/>
    </row>
    <row r="14682" spans="32:37" x14ac:dyDescent="0.3">
      <c r="AF14682" s="8"/>
      <c r="AG14682" s="8"/>
      <c r="AH14682" s="9"/>
      <c r="AI14682" s="8"/>
      <c r="AJ14682" s="8"/>
      <c r="AK14682" s="9"/>
    </row>
    <row r="14683" spans="32:37" x14ac:dyDescent="0.3">
      <c r="AF14683" s="8"/>
      <c r="AG14683" s="8"/>
      <c r="AH14683" s="9"/>
      <c r="AI14683" s="8"/>
      <c r="AJ14683" s="8"/>
      <c r="AK14683" s="9"/>
    </row>
    <row r="14684" spans="32:37" x14ac:dyDescent="0.3">
      <c r="AF14684" s="8"/>
      <c r="AG14684" s="8"/>
      <c r="AH14684" s="9"/>
      <c r="AI14684" s="8"/>
      <c r="AJ14684" s="8"/>
      <c r="AK14684" s="9"/>
    </row>
    <row r="14685" spans="32:37" x14ac:dyDescent="0.3">
      <c r="AF14685" s="8"/>
      <c r="AG14685" s="8"/>
      <c r="AH14685" s="9"/>
      <c r="AI14685" s="8"/>
      <c r="AJ14685" s="8"/>
      <c r="AK14685" s="9"/>
    </row>
    <row r="14686" spans="32:37" x14ac:dyDescent="0.3">
      <c r="AF14686" s="8"/>
      <c r="AG14686" s="8"/>
      <c r="AH14686" s="9"/>
      <c r="AI14686" s="8"/>
      <c r="AJ14686" s="8"/>
      <c r="AK14686" s="9"/>
    </row>
    <row r="14687" spans="32:37" x14ac:dyDescent="0.3">
      <c r="AF14687" s="8"/>
      <c r="AG14687" s="8"/>
      <c r="AH14687" s="9"/>
      <c r="AI14687" s="8"/>
      <c r="AJ14687" s="8"/>
      <c r="AK14687" s="9"/>
    </row>
    <row r="14688" spans="32:37" x14ac:dyDescent="0.3">
      <c r="AF14688" s="8"/>
      <c r="AG14688" s="8"/>
      <c r="AH14688" s="9"/>
      <c r="AI14688" s="8"/>
      <c r="AJ14688" s="8"/>
      <c r="AK14688" s="9"/>
    </row>
    <row r="14689" spans="32:37" x14ac:dyDescent="0.3">
      <c r="AF14689" s="8"/>
      <c r="AG14689" s="8"/>
      <c r="AH14689" s="9"/>
      <c r="AI14689" s="8"/>
      <c r="AJ14689" s="8"/>
      <c r="AK14689" s="9"/>
    </row>
    <row r="14690" spans="32:37" x14ac:dyDescent="0.3">
      <c r="AF14690" s="8"/>
      <c r="AG14690" s="8"/>
      <c r="AH14690" s="9"/>
      <c r="AI14690" s="8"/>
      <c r="AJ14690" s="8"/>
      <c r="AK14690" s="9"/>
    </row>
    <row r="14691" spans="32:37" x14ac:dyDescent="0.3">
      <c r="AF14691" s="8"/>
      <c r="AG14691" s="8"/>
      <c r="AH14691" s="9"/>
      <c r="AI14691" s="8"/>
      <c r="AJ14691" s="8"/>
      <c r="AK14691" s="9"/>
    </row>
    <row r="14692" spans="32:37" x14ac:dyDescent="0.3">
      <c r="AF14692" s="8"/>
      <c r="AG14692" s="8"/>
      <c r="AH14692" s="9"/>
      <c r="AI14692" s="8"/>
      <c r="AJ14692" s="8"/>
      <c r="AK14692" s="9"/>
    </row>
    <row r="14693" spans="32:37" x14ac:dyDescent="0.3">
      <c r="AF14693" s="8"/>
      <c r="AG14693" s="8"/>
      <c r="AH14693" s="9"/>
      <c r="AI14693" s="8"/>
      <c r="AJ14693" s="8"/>
      <c r="AK14693" s="9"/>
    </row>
    <row r="14694" spans="32:37" x14ac:dyDescent="0.3">
      <c r="AF14694" s="8"/>
      <c r="AG14694" s="8"/>
      <c r="AH14694" s="9"/>
      <c r="AI14694" s="8"/>
      <c r="AJ14694" s="8"/>
      <c r="AK14694" s="9"/>
    </row>
    <row r="14695" spans="32:37" x14ac:dyDescent="0.3">
      <c r="AF14695" s="8"/>
      <c r="AG14695" s="8"/>
      <c r="AH14695" s="9"/>
      <c r="AI14695" s="8"/>
      <c r="AJ14695" s="8"/>
      <c r="AK14695" s="9"/>
    </row>
    <row r="14696" spans="32:37" x14ac:dyDescent="0.3">
      <c r="AF14696" s="8"/>
      <c r="AG14696" s="8"/>
      <c r="AH14696" s="9"/>
      <c r="AI14696" s="8"/>
      <c r="AJ14696" s="8"/>
      <c r="AK14696" s="9"/>
    </row>
    <row r="14697" spans="32:37" x14ac:dyDescent="0.3">
      <c r="AF14697" s="8"/>
      <c r="AG14697" s="8"/>
      <c r="AH14697" s="9"/>
      <c r="AI14697" s="8"/>
      <c r="AJ14697" s="8"/>
      <c r="AK14697" s="9"/>
    </row>
    <row r="14698" spans="32:37" x14ac:dyDescent="0.3">
      <c r="AF14698" s="8"/>
      <c r="AG14698" s="8"/>
      <c r="AH14698" s="9"/>
      <c r="AI14698" s="8"/>
      <c r="AJ14698" s="8"/>
      <c r="AK14698" s="9"/>
    </row>
    <row r="14699" spans="32:37" x14ac:dyDescent="0.3">
      <c r="AF14699" s="8"/>
      <c r="AG14699" s="8"/>
      <c r="AH14699" s="9"/>
      <c r="AI14699" s="8"/>
      <c r="AJ14699" s="8"/>
      <c r="AK14699" s="9"/>
    </row>
    <row r="14700" spans="32:37" x14ac:dyDescent="0.3">
      <c r="AF14700" s="8"/>
      <c r="AG14700" s="8"/>
      <c r="AH14700" s="9"/>
      <c r="AI14700" s="8"/>
      <c r="AJ14700" s="8"/>
      <c r="AK14700" s="9"/>
    </row>
    <row r="14701" spans="32:37" x14ac:dyDescent="0.3">
      <c r="AF14701" s="8"/>
      <c r="AG14701" s="8"/>
      <c r="AH14701" s="9"/>
      <c r="AI14701" s="8"/>
      <c r="AJ14701" s="8"/>
      <c r="AK14701" s="9"/>
    </row>
    <row r="14702" spans="32:37" x14ac:dyDescent="0.3">
      <c r="AF14702" s="8"/>
      <c r="AG14702" s="8"/>
      <c r="AH14702" s="9"/>
      <c r="AI14702" s="8"/>
      <c r="AJ14702" s="8"/>
      <c r="AK14702" s="9"/>
    </row>
    <row r="14703" spans="32:37" x14ac:dyDescent="0.3">
      <c r="AF14703" s="8"/>
      <c r="AG14703" s="8"/>
      <c r="AH14703" s="9"/>
      <c r="AI14703" s="8"/>
      <c r="AJ14703" s="8"/>
      <c r="AK14703" s="9"/>
    </row>
    <row r="14704" spans="32:37" x14ac:dyDescent="0.3">
      <c r="AF14704" s="8"/>
      <c r="AG14704" s="8"/>
      <c r="AH14704" s="9"/>
      <c r="AI14704" s="8"/>
      <c r="AJ14704" s="8"/>
      <c r="AK14704" s="9"/>
    </row>
    <row r="14705" spans="32:37" x14ac:dyDescent="0.3">
      <c r="AF14705" s="8"/>
      <c r="AG14705" s="8"/>
      <c r="AH14705" s="9"/>
      <c r="AI14705" s="8"/>
      <c r="AJ14705" s="8"/>
      <c r="AK14705" s="9"/>
    </row>
    <row r="14706" spans="32:37" x14ac:dyDescent="0.3">
      <c r="AF14706" s="8"/>
      <c r="AG14706" s="8"/>
      <c r="AH14706" s="9"/>
      <c r="AI14706" s="8"/>
      <c r="AJ14706" s="8"/>
      <c r="AK14706" s="9"/>
    </row>
    <row r="14707" spans="32:37" x14ac:dyDescent="0.3">
      <c r="AF14707" s="8"/>
      <c r="AG14707" s="8"/>
      <c r="AH14707" s="9"/>
      <c r="AI14707" s="8"/>
      <c r="AJ14707" s="8"/>
      <c r="AK14707" s="9"/>
    </row>
    <row r="14708" spans="32:37" x14ac:dyDescent="0.3">
      <c r="AF14708" s="8"/>
      <c r="AG14708" s="8"/>
      <c r="AH14708" s="9"/>
      <c r="AI14708" s="8"/>
      <c r="AJ14708" s="8"/>
      <c r="AK14708" s="9"/>
    </row>
    <row r="14709" spans="32:37" x14ac:dyDescent="0.3">
      <c r="AF14709" s="8"/>
      <c r="AG14709" s="8"/>
      <c r="AH14709" s="9"/>
      <c r="AI14709" s="8"/>
      <c r="AJ14709" s="8"/>
      <c r="AK14709" s="9"/>
    </row>
    <row r="14710" spans="32:37" x14ac:dyDescent="0.3">
      <c r="AF14710" s="8"/>
      <c r="AG14710" s="8"/>
      <c r="AH14710" s="9"/>
      <c r="AI14710" s="8"/>
      <c r="AJ14710" s="8"/>
      <c r="AK14710" s="9"/>
    </row>
    <row r="14711" spans="32:37" x14ac:dyDescent="0.3">
      <c r="AF14711" s="8"/>
      <c r="AG14711" s="8"/>
      <c r="AH14711" s="9"/>
      <c r="AI14711" s="8"/>
      <c r="AJ14711" s="8"/>
      <c r="AK14711" s="9"/>
    </row>
    <row r="14712" spans="32:37" x14ac:dyDescent="0.3">
      <c r="AF14712" s="8"/>
      <c r="AG14712" s="8"/>
      <c r="AH14712" s="9"/>
      <c r="AI14712" s="8"/>
      <c r="AJ14712" s="8"/>
      <c r="AK14712" s="9"/>
    </row>
    <row r="14713" spans="32:37" x14ac:dyDescent="0.3">
      <c r="AF14713" s="8"/>
      <c r="AG14713" s="8"/>
      <c r="AH14713" s="9"/>
      <c r="AI14713" s="8"/>
      <c r="AJ14713" s="8"/>
      <c r="AK14713" s="9"/>
    </row>
    <row r="14714" spans="32:37" x14ac:dyDescent="0.3">
      <c r="AF14714" s="8"/>
      <c r="AG14714" s="8"/>
      <c r="AH14714" s="9"/>
      <c r="AI14714" s="8"/>
      <c r="AJ14714" s="8"/>
      <c r="AK14714" s="9"/>
    </row>
    <row r="14715" spans="32:37" x14ac:dyDescent="0.3">
      <c r="AF14715" s="8"/>
      <c r="AG14715" s="8"/>
      <c r="AH14715" s="9"/>
      <c r="AI14715" s="8"/>
      <c r="AJ14715" s="8"/>
      <c r="AK14715" s="9"/>
    </row>
    <row r="14716" spans="32:37" x14ac:dyDescent="0.3">
      <c r="AF14716" s="8"/>
      <c r="AG14716" s="8"/>
      <c r="AH14716" s="9"/>
      <c r="AI14716" s="8"/>
      <c r="AJ14716" s="8"/>
      <c r="AK14716" s="9"/>
    </row>
    <row r="14717" spans="32:37" x14ac:dyDescent="0.3">
      <c r="AF14717" s="8"/>
      <c r="AG14717" s="8"/>
      <c r="AH14717" s="9"/>
      <c r="AI14717" s="8"/>
      <c r="AJ14717" s="8"/>
      <c r="AK14717" s="9"/>
    </row>
    <row r="14718" spans="32:37" x14ac:dyDescent="0.3">
      <c r="AF14718" s="8"/>
      <c r="AG14718" s="8"/>
      <c r="AH14718" s="9"/>
      <c r="AI14718" s="8"/>
      <c r="AJ14718" s="8"/>
      <c r="AK14718" s="9"/>
    </row>
    <row r="14719" spans="32:37" x14ac:dyDescent="0.3">
      <c r="AF14719" s="8"/>
      <c r="AG14719" s="8"/>
      <c r="AH14719" s="9"/>
      <c r="AI14719" s="8"/>
      <c r="AJ14719" s="8"/>
      <c r="AK14719" s="9"/>
    </row>
    <row r="14720" spans="32:37" x14ac:dyDescent="0.3">
      <c r="AF14720" s="8"/>
      <c r="AG14720" s="8"/>
      <c r="AH14720" s="9"/>
      <c r="AI14720" s="8"/>
      <c r="AJ14720" s="8"/>
      <c r="AK14720" s="9"/>
    </row>
    <row r="14721" spans="32:37" x14ac:dyDescent="0.3">
      <c r="AF14721" s="8"/>
      <c r="AG14721" s="8"/>
      <c r="AH14721" s="9"/>
      <c r="AI14721" s="8"/>
      <c r="AJ14721" s="8"/>
      <c r="AK14721" s="9"/>
    </row>
    <row r="14722" spans="32:37" x14ac:dyDescent="0.3">
      <c r="AF14722" s="8"/>
      <c r="AG14722" s="8"/>
      <c r="AH14722" s="9"/>
      <c r="AI14722" s="8"/>
      <c r="AJ14722" s="8"/>
      <c r="AK14722" s="9"/>
    </row>
    <row r="14723" spans="32:37" x14ac:dyDescent="0.3">
      <c r="AF14723" s="8"/>
      <c r="AG14723" s="8"/>
      <c r="AH14723" s="9"/>
      <c r="AI14723" s="8"/>
      <c r="AJ14723" s="8"/>
      <c r="AK14723" s="9"/>
    </row>
    <row r="14724" spans="32:37" x14ac:dyDescent="0.3">
      <c r="AF14724" s="8"/>
      <c r="AG14724" s="8"/>
      <c r="AH14724" s="9"/>
      <c r="AI14724" s="8"/>
      <c r="AJ14724" s="8"/>
      <c r="AK14724" s="9"/>
    </row>
    <row r="14725" spans="32:37" x14ac:dyDescent="0.3">
      <c r="AF14725" s="8"/>
      <c r="AG14725" s="8"/>
      <c r="AH14725" s="9"/>
      <c r="AI14725" s="8"/>
      <c r="AJ14725" s="8"/>
      <c r="AK14725" s="9"/>
    </row>
    <row r="14726" spans="32:37" x14ac:dyDescent="0.3">
      <c r="AF14726" s="8"/>
      <c r="AG14726" s="8"/>
      <c r="AH14726" s="9"/>
      <c r="AI14726" s="8"/>
      <c r="AJ14726" s="8"/>
      <c r="AK14726" s="9"/>
    </row>
    <row r="14727" spans="32:37" x14ac:dyDescent="0.3">
      <c r="AF14727" s="8"/>
      <c r="AG14727" s="8"/>
      <c r="AH14727" s="9"/>
      <c r="AI14727" s="8"/>
      <c r="AJ14727" s="8"/>
      <c r="AK14727" s="9"/>
    </row>
    <row r="14728" spans="32:37" x14ac:dyDescent="0.3">
      <c r="AF14728" s="8"/>
      <c r="AG14728" s="8"/>
      <c r="AH14728" s="9"/>
      <c r="AI14728" s="8"/>
      <c r="AJ14728" s="8"/>
      <c r="AK14728" s="9"/>
    </row>
    <row r="14729" spans="32:37" x14ac:dyDescent="0.3">
      <c r="AF14729" s="8"/>
      <c r="AG14729" s="8"/>
      <c r="AH14729" s="9"/>
      <c r="AI14729" s="8"/>
      <c r="AJ14729" s="8"/>
      <c r="AK14729" s="9"/>
    </row>
    <row r="14730" spans="32:37" x14ac:dyDescent="0.3">
      <c r="AF14730" s="8"/>
      <c r="AG14730" s="8"/>
      <c r="AH14730" s="9"/>
      <c r="AI14730" s="8"/>
      <c r="AJ14730" s="8"/>
      <c r="AK14730" s="9"/>
    </row>
    <row r="14731" spans="32:37" x14ac:dyDescent="0.3">
      <c r="AF14731" s="8"/>
      <c r="AG14731" s="8"/>
      <c r="AH14731" s="9"/>
      <c r="AI14731" s="8"/>
      <c r="AJ14731" s="8"/>
      <c r="AK14731" s="9"/>
    </row>
    <row r="14732" spans="32:37" x14ac:dyDescent="0.3">
      <c r="AF14732" s="8"/>
      <c r="AG14732" s="8"/>
      <c r="AH14732" s="9"/>
      <c r="AI14732" s="8"/>
      <c r="AJ14732" s="8"/>
      <c r="AK14732" s="9"/>
    </row>
    <row r="14733" spans="32:37" x14ac:dyDescent="0.3">
      <c r="AF14733" s="8"/>
      <c r="AG14733" s="8"/>
      <c r="AH14733" s="9"/>
      <c r="AI14733" s="8"/>
      <c r="AJ14733" s="8"/>
      <c r="AK14733" s="9"/>
    </row>
    <row r="14734" spans="32:37" x14ac:dyDescent="0.3">
      <c r="AF14734" s="8"/>
      <c r="AG14734" s="8"/>
      <c r="AH14734" s="9"/>
      <c r="AI14734" s="8"/>
      <c r="AJ14734" s="8"/>
      <c r="AK14734" s="9"/>
    </row>
    <row r="14735" spans="32:37" x14ac:dyDescent="0.3">
      <c r="AF14735" s="8"/>
      <c r="AG14735" s="8"/>
      <c r="AH14735" s="9"/>
      <c r="AI14735" s="8"/>
      <c r="AJ14735" s="8"/>
      <c r="AK14735" s="9"/>
    </row>
    <row r="14736" spans="32:37" x14ac:dyDescent="0.3">
      <c r="AF14736" s="8"/>
      <c r="AG14736" s="8"/>
      <c r="AH14736" s="9"/>
      <c r="AI14736" s="8"/>
      <c r="AJ14736" s="8"/>
      <c r="AK14736" s="9"/>
    </row>
    <row r="14737" spans="32:37" x14ac:dyDescent="0.3">
      <c r="AF14737" s="8"/>
      <c r="AG14737" s="8"/>
      <c r="AH14737" s="9"/>
      <c r="AI14737" s="8"/>
      <c r="AJ14737" s="8"/>
      <c r="AK14737" s="9"/>
    </row>
    <row r="14738" spans="32:37" x14ac:dyDescent="0.3">
      <c r="AF14738" s="8"/>
      <c r="AG14738" s="8"/>
      <c r="AH14738" s="9"/>
      <c r="AI14738" s="8"/>
      <c r="AJ14738" s="8"/>
      <c r="AK14738" s="9"/>
    </row>
    <row r="14739" spans="32:37" x14ac:dyDescent="0.3">
      <c r="AF14739" s="8"/>
      <c r="AG14739" s="8"/>
      <c r="AH14739" s="9"/>
      <c r="AI14739" s="8"/>
      <c r="AJ14739" s="8"/>
      <c r="AK14739" s="9"/>
    </row>
    <row r="14740" spans="32:37" x14ac:dyDescent="0.3">
      <c r="AF14740" s="8"/>
      <c r="AG14740" s="8"/>
      <c r="AH14740" s="9"/>
      <c r="AI14740" s="8"/>
      <c r="AJ14740" s="8"/>
      <c r="AK14740" s="9"/>
    </row>
    <row r="14741" spans="32:37" x14ac:dyDescent="0.3">
      <c r="AF14741" s="8"/>
      <c r="AG14741" s="8"/>
      <c r="AH14741" s="9"/>
      <c r="AI14741" s="8"/>
      <c r="AJ14741" s="8"/>
      <c r="AK14741" s="9"/>
    </row>
    <row r="14742" spans="32:37" x14ac:dyDescent="0.3">
      <c r="AF14742" s="8"/>
      <c r="AG14742" s="8"/>
      <c r="AH14742" s="9"/>
      <c r="AI14742" s="8"/>
      <c r="AJ14742" s="8"/>
      <c r="AK14742" s="9"/>
    </row>
    <row r="14743" spans="32:37" x14ac:dyDescent="0.3">
      <c r="AF14743" s="8"/>
      <c r="AG14743" s="8"/>
      <c r="AH14743" s="9"/>
      <c r="AI14743" s="8"/>
      <c r="AJ14743" s="8"/>
      <c r="AK14743" s="9"/>
    </row>
    <row r="14744" spans="32:37" x14ac:dyDescent="0.3">
      <c r="AF14744" s="8"/>
      <c r="AG14744" s="8"/>
      <c r="AH14744" s="9"/>
      <c r="AI14744" s="8"/>
      <c r="AJ14744" s="8"/>
      <c r="AK14744" s="9"/>
    </row>
    <row r="14745" spans="32:37" x14ac:dyDescent="0.3">
      <c r="AF14745" s="8"/>
      <c r="AG14745" s="8"/>
      <c r="AH14745" s="9"/>
      <c r="AI14745" s="8"/>
      <c r="AJ14745" s="8"/>
      <c r="AK14745" s="9"/>
    </row>
    <row r="14746" spans="32:37" x14ac:dyDescent="0.3">
      <c r="AF14746" s="8"/>
      <c r="AG14746" s="8"/>
      <c r="AH14746" s="9"/>
      <c r="AI14746" s="8"/>
      <c r="AJ14746" s="8"/>
      <c r="AK14746" s="9"/>
    </row>
    <row r="14747" spans="32:37" x14ac:dyDescent="0.3">
      <c r="AF14747" s="8"/>
      <c r="AG14747" s="8"/>
      <c r="AH14747" s="9"/>
      <c r="AI14747" s="8"/>
      <c r="AJ14747" s="8"/>
      <c r="AK14747" s="9"/>
    </row>
    <row r="14748" spans="32:37" x14ac:dyDescent="0.3">
      <c r="AF14748" s="8"/>
      <c r="AG14748" s="8"/>
      <c r="AH14748" s="9"/>
      <c r="AI14748" s="8"/>
      <c r="AJ14748" s="8"/>
      <c r="AK14748" s="9"/>
    </row>
    <row r="14749" spans="32:37" x14ac:dyDescent="0.3">
      <c r="AF14749" s="8"/>
      <c r="AG14749" s="8"/>
      <c r="AH14749" s="9"/>
      <c r="AI14749" s="8"/>
      <c r="AJ14749" s="8"/>
      <c r="AK14749" s="9"/>
    </row>
    <row r="14750" spans="32:37" x14ac:dyDescent="0.3">
      <c r="AF14750" s="8"/>
      <c r="AG14750" s="8"/>
      <c r="AH14750" s="9"/>
      <c r="AI14750" s="8"/>
      <c r="AJ14750" s="8"/>
      <c r="AK14750" s="9"/>
    </row>
    <row r="14751" spans="32:37" x14ac:dyDescent="0.3">
      <c r="AF14751" s="8"/>
      <c r="AG14751" s="8"/>
      <c r="AH14751" s="9"/>
      <c r="AI14751" s="8"/>
      <c r="AJ14751" s="8"/>
      <c r="AK14751" s="9"/>
    </row>
    <row r="14752" spans="32:37" x14ac:dyDescent="0.3">
      <c r="AF14752" s="8"/>
      <c r="AG14752" s="8"/>
      <c r="AH14752" s="9"/>
      <c r="AI14752" s="8"/>
      <c r="AJ14752" s="8"/>
      <c r="AK14752" s="9"/>
    </row>
    <row r="14753" spans="32:37" x14ac:dyDescent="0.3">
      <c r="AF14753" s="8"/>
      <c r="AG14753" s="8"/>
      <c r="AH14753" s="9"/>
      <c r="AI14753" s="8"/>
      <c r="AJ14753" s="8"/>
      <c r="AK14753" s="9"/>
    </row>
    <row r="14754" spans="32:37" x14ac:dyDescent="0.3">
      <c r="AF14754" s="8"/>
      <c r="AG14754" s="8"/>
      <c r="AH14754" s="9"/>
      <c r="AI14754" s="8"/>
      <c r="AJ14754" s="8"/>
      <c r="AK14754" s="9"/>
    </row>
    <row r="14755" spans="32:37" x14ac:dyDescent="0.3">
      <c r="AF14755" s="8"/>
      <c r="AG14755" s="8"/>
      <c r="AH14755" s="9"/>
      <c r="AI14755" s="8"/>
      <c r="AJ14755" s="8"/>
      <c r="AK14755" s="9"/>
    </row>
    <row r="14756" spans="32:37" x14ac:dyDescent="0.3">
      <c r="AF14756" s="8"/>
      <c r="AG14756" s="8"/>
      <c r="AH14756" s="9"/>
      <c r="AI14756" s="8"/>
      <c r="AJ14756" s="8"/>
      <c r="AK14756" s="9"/>
    </row>
    <row r="14757" spans="32:37" x14ac:dyDescent="0.3">
      <c r="AF14757" s="8"/>
      <c r="AG14757" s="8"/>
      <c r="AH14757" s="9"/>
      <c r="AI14757" s="8"/>
      <c r="AJ14757" s="8"/>
      <c r="AK14757" s="9"/>
    </row>
    <row r="14758" spans="32:37" x14ac:dyDescent="0.3">
      <c r="AF14758" s="8"/>
      <c r="AG14758" s="8"/>
      <c r="AH14758" s="9"/>
      <c r="AI14758" s="8"/>
      <c r="AJ14758" s="8"/>
      <c r="AK14758" s="9"/>
    </row>
    <row r="14759" spans="32:37" x14ac:dyDescent="0.3">
      <c r="AF14759" s="8"/>
      <c r="AG14759" s="8"/>
      <c r="AH14759" s="9"/>
      <c r="AI14759" s="8"/>
      <c r="AJ14759" s="8"/>
      <c r="AK14759" s="9"/>
    </row>
    <row r="14760" spans="32:37" x14ac:dyDescent="0.3">
      <c r="AF14760" s="8"/>
      <c r="AG14760" s="8"/>
      <c r="AH14760" s="9"/>
      <c r="AI14760" s="8"/>
      <c r="AJ14760" s="8"/>
      <c r="AK14760" s="9"/>
    </row>
    <row r="14761" spans="32:37" x14ac:dyDescent="0.3">
      <c r="AF14761" s="8"/>
      <c r="AG14761" s="8"/>
      <c r="AH14761" s="9"/>
      <c r="AI14761" s="8"/>
      <c r="AJ14761" s="8"/>
      <c r="AK14761" s="9"/>
    </row>
    <row r="14762" spans="32:37" x14ac:dyDescent="0.3">
      <c r="AF14762" s="8"/>
      <c r="AG14762" s="8"/>
      <c r="AH14762" s="9"/>
      <c r="AI14762" s="8"/>
      <c r="AJ14762" s="8"/>
      <c r="AK14762" s="9"/>
    </row>
    <row r="14763" spans="32:37" x14ac:dyDescent="0.3">
      <c r="AF14763" s="8"/>
      <c r="AG14763" s="8"/>
      <c r="AH14763" s="9"/>
      <c r="AI14763" s="8"/>
      <c r="AJ14763" s="8"/>
      <c r="AK14763" s="9"/>
    </row>
    <row r="14764" spans="32:37" x14ac:dyDescent="0.3">
      <c r="AF14764" s="8"/>
      <c r="AG14764" s="8"/>
      <c r="AH14764" s="9"/>
      <c r="AI14764" s="8"/>
      <c r="AJ14764" s="8"/>
      <c r="AK14764" s="9"/>
    </row>
    <row r="14765" spans="32:37" x14ac:dyDescent="0.3">
      <c r="AF14765" s="8"/>
      <c r="AG14765" s="8"/>
      <c r="AH14765" s="9"/>
      <c r="AI14765" s="8"/>
      <c r="AJ14765" s="8"/>
      <c r="AK14765" s="9"/>
    </row>
    <row r="14766" spans="32:37" x14ac:dyDescent="0.3">
      <c r="AF14766" s="8"/>
      <c r="AG14766" s="8"/>
      <c r="AH14766" s="9"/>
      <c r="AI14766" s="8"/>
      <c r="AJ14766" s="8"/>
      <c r="AK14766" s="9"/>
    </row>
    <row r="14767" spans="32:37" x14ac:dyDescent="0.3">
      <c r="AF14767" s="8"/>
      <c r="AG14767" s="8"/>
      <c r="AH14767" s="9"/>
      <c r="AI14767" s="8"/>
      <c r="AJ14767" s="8"/>
      <c r="AK14767" s="9"/>
    </row>
    <row r="14768" spans="32:37" x14ac:dyDescent="0.3">
      <c r="AF14768" s="8"/>
      <c r="AG14768" s="8"/>
      <c r="AH14768" s="9"/>
      <c r="AI14768" s="8"/>
      <c r="AJ14768" s="8"/>
      <c r="AK14768" s="9"/>
    </row>
    <row r="14769" spans="32:37" x14ac:dyDescent="0.3">
      <c r="AF14769" s="8"/>
      <c r="AG14769" s="8"/>
      <c r="AH14769" s="9"/>
      <c r="AI14769" s="8"/>
      <c r="AJ14769" s="8"/>
      <c r="AK14769" s="9"/>
    </row>
    <row r="14770" spans="32:37" x14ac:dyDescent="0.3">
      <c r="AF14770" s="8"/>
      <c r="AG14770" s="8"/>
      <c r="AH14770" s="9"/>
      <c r="AI14770" s="8"/>
      <c r="AJ14770" s="8"/>
      <c r="AK14770" s="9"/>
    </row>
    <row r="14771" spans="32:37" x14ac:dyDescent="0.3">
      <c r="AF14771" s="8"/>
      <c r="AG14771" s="8"/>
      <c r="AH14771" s="9"/>
      <c r="AI14771" s="8"/>
      <c r="AJ14771" s="8"/>
      <c r="AK14771" s="9"/>
    </row>
    <row r="14772" spans="32:37" x14ac:dyDescent="0.3">
      <c r="AF14772" s="8"/>
      <c r="AG14772" s="8"/>
      <c r="AH14772" s="9"/>
      <c r="AI14772" s="8"/>
      <c r="AJ14772" s="8"/>
      <c r="AK14772" s="9"/>
    </row>
    <row r="14773" spans="32:37" x14ac:dyDescent="0.3">
      <c r="AF14773" s="8"/>
      <c r="AG14773" s="8"/>
      <c r="AH14773" s="9"/>
      <c r="AI14773" s="8"/>
      <c r="AJ14773" s="8"/>
      <c r="AK14773" s="9"/>
    </row>
    <row r="14774" spans="32:37" x14ac:dyDescent="0.3">
      <c r="AF14774" s="8"/>
      <c r="AG14774" s="8"/>
      <c r="AH14774" s="9"/>
      <c r="AI14774" s="8"/>
      <c r="AJ14774" s="8"/>
      <c r="AK14774" s="9"/>
    </row>
    <row r="14775" spans="32:37" x14ac:dyDescent="0.3">
      <c r="AF14775" s="8"/>
      <c r="AG14775" s="8"/>
      <c r="AH14775" s="9"/>
      <c r="AI14775" s="8"/>
      <c r="AJ14775" s="8"/>
      <c r="AK14775" s="9"/>
    </row>
    <row r="14776" spans="32:37" x14ac:dyDescent="0.3">
      <c r="AF14776" s="8"/>
      <c r="AG14776" s="8"/>
      <c r="AH14776" s="9"/>
      <c r="AI14776" s="8"/>
      <c r="AJ14776" s="8"/>
      <c r="AK14776" s="9"/>
    </row>
    <row r="14777" spans="32:37" x14ac:dyDescent="0.3">
      <c r="AF14777" s="8"/>
      <c r="AG14777" s="8"/>
      <c r="AH14777" s="9"/>
      <c r="AI14777" s="8"/>
      <c r="AJ14777" s="8"/>
      <c r="AK14777" s="9"/>
    </row>
    <row r="14778" spans="32:37" x14ac:dyDescent="0.3">
      <c r="AF14778" s="8"/>
      <c r="AG14778" s="8"/>
      <c r="AH14778" s="9"/>
      <c r="AI14778" s="8"/>
      <c r="AJ14778" s="8"/>
      <c r="AK14778" s="9"/>
    </row>
    <row r="14779" spans="32:37" x14ac:dyDescent="0.3">
      <c r="AF14779" s="8"/>
      <c r="AG14779" s="8"/>
      <c r="AH14779" s="9"/>
      <c r="AI14779" s="8"/>
      <c r="AJ14779" s="8"/>
      <c r="AK14779" s="9"/>
    </row>
    <row r="14780" spans="32:37" x14ac:dyDescent="0.3">
      <c r="AF14780" s="8"/>
      <c r="AG14780" s="8"/>
      <c r="AH14780" s="9"/>
      <c r="AI14780" s="8"/>
      <c r="AJ14780" s="8"/>
      <c r="AK14780" s="9"/>
    </row>
    <row r="14781" spans="32:37" x14ac:dyDescent="0.3">
      <c r="AF14781" s="8"/>
      <c r="AG14781" s="8"/>
      <c r="AH14781" s="9"/>
      <c r="AI14781" s="8"/>
      <c r="AJ14781" s="8"/>
      <c r="AK14781" s="9"/>
    </row>
    <row r="14782" spans="32:37" x14ac:dyDescent="0.3">
      <c r="AF14782" s="8"/>
      <c r="AG14782" s="8"/>
      <c r="AH14782" s="9"/>
      <c r="AI14782" s="8"/>
      <c r="AJ14782" s="8"/>
      <c r="AK14782" s="9"/>
    </row>
    <row r="14783" spans="32:37" x14ac:dyDescent="0.3">
      <c r="AF14783" s="8"/>
      <c r="AG14783" s="8"/>
      <c r="AH14783" s="9"/>
      <c r="AI14783" s="8"/>
      <c r="AJ14783" s="8"/>
      <c r="AK14783" s="9"/>
    </row>
    <row r="14784" spans="32:37" x14ac:dyDescent="0.3">
      <c r="AF14784" s="8"/>
      <c r="AG14784" s="8"/>
      <c r="AH14784" s="9"/>
      <c r="AI14784" s="8"/>
      <c r="AJ14784" s="8"/>
      <c r="AK14784" s="9"/>
    </row>
    <row r="14785" spans="32:37" x14ac:dyDescent="0.3">
      <c r="AF14785" s="8"/>
      <c r="AG14785" s="8"/>
      <c r="AH14785" s="9"/>
      <c r="AI14785" s="8"/>
      <c r="AJ14785" s="8"/>
      <c r="AK14785" s="9"/>
    </row>
    <row r="14786" spans="32:37" x14ac:dyDescent="0.3">
      <c r="AF14786" s="8"/>
      <c r="AG14786" s="8"/>
      <c r="AH14786" s="9"/>
      <c r="AI14786" s="8"/>
      <c r="AJ14786" s="8"/>
      <c r="AK14786" s="9"/>
    </row>
    <row r="14787" spans="32:37" x14ac:dyDescent="0.3">
      <c r="AF14787" s="8"/>
      <c r="AG14787" s="8"/>
      <c r="AH14787" s="9"/>
      <c r="AI14787" s="8"/>
      <c r="AJ14787" s="8"/>
      <c r="AK14787" s="9"/>
    </row>
    <row r="14788" spans="32:37" x14ac:dyDescent="0.3">
      <c r="AF14788" s="8"/>
      <c r="AG14788" s="8"/>
      <c r="AH14788" s="9"/>
      <c r="AI14788" s="8"/>
      <c r="AJ14788" s="8"/>
      <c r="AK14788" s="9"/>
    </row>
    <row r="14789" spans="32:37" x14ac:dyDescent="0.3">
      <c r="AF14789" s="8"/>
      <c r="AG14789" s="8"/>
      <c r="AH14789" s="9"/>
      <c r="AI14789" s="8"/>
      <c r="AJ14789" s="8"/>
      <c r="AK14789" s="9"/>
    </row>
    <row r="14790" spans="32:37" x14ac:dyDescent="0.3">
      <c r="AF14790" s="8"/>
      <c r="AG14790" s="8"/>
      <c r="AH14790" s="9"/>
      <c r="AI14790" s="8"/>
      <c r="AJ14790" s="8"/>
      <c r="AK14790" s="9"/>
    </row>
    <row r="14791" spans="32:37" x14ac:dyDescent="0.3">
      <c r="AF14791" s="8"/>
      <c r="AG14791" s="8"/>
      <c r="AH14791" s="9"/>
      <c r="AI14791" s="8"/>
      <c r="AJ14791" s="8"/>
      <c r="AK14791" s="9"/>
    </row>
    <row r="14792" spans="32:37" x14ac:dyDescent="0.3">
      <c r="AF14792" s="8"/>
      <c r="AG14792" s="8"/>
      <c r="AH14792" s="9"/>
      <c r="AI14792" s="8"/>
      <c r="AJ14792" s="8"/>
      <c r="AK14792" s="9"/>
    </row>
    <row r="14793" spans="32:37" x14ac:dyDescent="0.3">
      <c r="AF14793" s="8"/>
      <c r="AG14793" s="8"/>
      <c r="AH14793" s="9"/>
      <c r="AI14793" s="8"/>
      <c r="AJ14793" s="8"/>
      <c r="AK14793" s="9"/>
    </row>
    <row r="14794" spans="32:37" x14ac:dyDescent="0.3">
      <c r="AF14794" s="8"/>
      <c r="AG14794" s="8"/>
      <c r="AH14794" s="9"/>
      <c r="AI14794" s="8"/>
      <c r="AJ14794" s="8"/>
      <c r="AK14794" s="9"/>
    </row>
    <row r="14795" spans="32:37" x14ac:dyDescent="0.3">
      <c r="AF14795" s="8"/>
      <c r="AG14795" s="8"/>
      <c r="AH14795" s="9"/>
      <c r="AI14795" s="8"/>
      <c r="AJ14795" s="8"/>
      <c r="AK14795" s="9"/>
    </row>
    <row r="14796" spans="32:37" x14ac:dyDescent="0.3">
      <c r="AF14796" s="8"/>
      <c r="AG14796" s="8"/>
      <c r="AH14796" s="9"/>
      <c r="AI14796" s="8"/>
      <c r="AJ14796" s="8"/>
      <c r="AK14796" s="9"/>
    </row>
    <row r="14797" spans="32:37" x14ac:dyDescent="0.3">
      <c r="AF14797" s="8"/>
      <c r="AG14797" s="8"/>
      <c r="AH14797" s="9"/>
      <c r="AI14797" s="8"/>
      <c r="AJ14797" s="8"/>
      <c r="AK14797" s="9"/>
    </row>
    <row r="14798" spans="32:37" x14ac:dyDescent="0.3">
      <c r="AF14798" s="8"/>
      <c r="AG14798" s="8"/>
      <c r="AH14798" s="9"/>
      <c r="AI14798" s="8"/>
      <c r="AJ14798" s="8"/>
      <c r="AK14798" s="9"/>
    </row>
    <row r="14799" spans="32:37" x14ac:dyDescent="0.3">
      <c r="AF14799" s="8"/>
      <c r="AG14799" s="8"/>
      <c r="AH14799" s="9"/>
      <c r="AI14799" s="8"/>
      <c r="AJ14799" s="8"/>
      <c r="AK14799" s="9"/>
    </row>
    <row r="14800" spans="32:37" x14ac:dyDescent="0.3">
      <c r="AF14800" s="8"/>
      <c r="AG14800" s="8"/>
      <c r="AH14800" s="9"/>
      <c r="AI14800" s="8"/>
      <c r="AJ14800" s="8"/>
      <c r="AK14800" s="9"/>
    </row>
    <row r="14801" spans="32:37" x14ac:dyDescent="0.3">
      <c r="AF14801" s="8"/>
      <c r="AG14801" s="8"/>
      <c r="AH14801" s="9"/>
      <c r="AI14801" s="8"/>
      <c r="AJ14801" s="8"/>
      <c r="AK14801" s="9"/>
    </row>
    <row r="14802" spans="32:37" x14ac:dyDescent="0.3">
      <c r="AF14802" s="8"/>
      <c r="AG14802" s="8"/>
      <c r="AH14802" s="9"/>
      <c r="AI14802" s="8"/>
      <c r="AJ14802" s="8"/>
      <c r="AK14802" s="9"/>
    </row>
    <row r="14803" spans="32:37" x14ac:dyDescent="0.3">
      <c r="AF14803" s="8"/>
      <c r="AG14803" s="8"/>
      <c r="AH14803" s="9"/>
      <c r="AI14803" s="8"/>
      <c r="AJ14803" s="8"/>
      <c r="AK14803" s="9"/>
    </row>
    <row r="14804" spans="32:37" x14ac:dyDescent="0.3">
      <c r="AF14804" s="8"/>
      <c r="AG14804" s="8"/>
      <c r="AH14804" s="9"/>
      <c r="AI14804" s="8"/>
      <c r="AJ14804" s="8"/>
      <c r="AK14804" s="9"/>
    </row>
    <row r="14805" spans="32:37" x14ac:dyDescent="0.3">
      <c r="AF14805" s="8"/>
      <c r="AG14805" s="8"/>
      <c r="AH14805" s="9"/>
      <c r="AI14805" s="8"/>
      <c r="AJ14805" s="8"/>
      <c r="AK14805" s="9"/>
    </row>
    <row r="14806" spans="32:37" x14ac:dyDescent="0.3">
      <c r="AF14806" s="8"/>
      <c r="AG14806" s="8"/>
      <c r="AH14806" s="9"/>
      <c r="AI14806" s="8"/>
      <c r="AJ14806" s="8"/>
      <c r="AK14806" s="9"/>
    </row>
    <row r="14807" spans="32:37" x14ac:dyDescent="0.3">
      <c r="AF14807" s="8"/>
      <c r="AG14807" s="8"/>
      <c r="AH14807" s="9"/>
      <c r="AI14807" s="8"/>
      <c r="AJ14807" s="8"/>
      <c r="AK14807" s="9"/>
    </row>
    <row r="14808" spans="32:37" x14ac:dyDescent="0.3">
      <c r="AF14808" s="8"/>
      <c r="AG14808" s="8"/>
      <c r="AH14808" s="9"/>
      <c r="AI14808" s="8"/>
      <c r="AJ14808" s="8"/>
      <c r="AK14808" s="9"/>
    </row>
    <row r="14809" spans="32:37" x14ac:dyDescent="0.3">
      <c r="AF14809" s="8"/>
      <c r="AG14809" s="8"/>
      <c r="AH14809" s="9"/>
      <c r="AI14809" s="8"/>
      <c r="AJ14809" s="8"/>
      <c r="AK14809" s="9"/>
    </row>
    <row r="14810" spans="32:37" x14ac:dyDescent="0.3">
      <c r="AF14810" s="8"/>
      <c r="AG14810" s="8"/>
      <c r="AH14810" s="9"/>
      <c r="AI14810" s="8"/>
      <c r="AJ14810" s="8"/>
      <c r="AK14810" s="9"/>
    </row>
    <row r="14811" spans="32:37" x14ac:dyDescent="0.3">
      <c r="AF14811" s="8"/>
      <c r="AG14811" s="8"/>
      <c r="AH14811" s="9"/>
      <c r="AI14811" s="8"/>
      <c r="AJ14811" s="8"/>
      <c r="AK14811" s="9"/>
    </row>
    <row r="14812" spans="32:37" x14ac:dyDescent="0.3">
      <c r="AF14812" s="8"/>
      <c r="AG14812" s="8"/>
      <c r="AH14812" s="9"/>
      <c r="AI14812" s="8"/>
      <c r="AJ14812" s="8"/>
      <c r="AK14812" s="9"/>
    </row>
    <row r="14813" spans="32:37" x14ac:dyDescent="0.3">
      <c r="AF14813" s="8"/>
      <c r="AG14813" s="8"/>
      <c r="AH14813" s="9"/>
      <c r="AI14813" s="8"/>
      <c r="AJ14813" s="8"/>
      <c r="AK14813" s="9"/>
    </row>
    <row r="14814" spans="32:37" x14ac:dyDescent="0.3">
      <c r="AF14814" s="8"/>
      <c r="AG14814" s="8"/>
      <c r="AH14814" s="9"/>
      <c r="AI14814" s="8"/>
      <c r="AJ14814" s="8"/>
      <c r="AK14814" s="9"/>
    </row>
    <row r="14815" spans="32:37" x14ac:dyDescent="0.3">
      <c r="AF14815" s="8"/>
      <c r="AG14815" s="8"/>
      <c r="AH14815" s="9"/>
      <c r="AI14815" s="8"/>
      <c r="AJ14815" s="8"/>
      <c r="AK14815" s="9"/>
    </row>
    <row r="14816" spans="32:37" x14ac:dyDescent="0.3">
      <c r="AF14816" s="8"/>
      <c r="AG14816" s="8"/>
      <c r="AH14816" s="9"/>
      <c r="AI14816" s="8"/>
      <c r="AJ14816" s="8"/>
      <c r="AK14816" s="9"/>
    </row>
    <row r="14817" spans="32:37" x14ac:dyDescent="0.3">
      <c r="AF14817" s="8"/>
      <c r="AG14817" s="8"/>
      <c r="AH14817" s="9"/>
      <c r="AI14817" s="8"/>
      <c r="AJ14817" s="8"/>
      <c r="AK14817" s="9"/>
    </row>
    <row r="14818" spans="32:37" x14ac:dyDescent="0.3">
      <c r="AF14818" s="8"/>
      <c r="AG14818" s="8"/>
      <c r="AH14818" s="9"/>
      <c r="AI14818" s="8"/>
      <c r="AJ14818" s="8"/>
      <c r="AK14818" s="9"/>
    </row>
    <row r="14819" spans="32:37" x14ac:dyDescent="0.3">
      <c r="AF14819" s="8"/>
      <c r="AG14819" s="8"/>
      <c r="AH14819" s="9"/>
      <c r="AI14819" s="8"/>
      <c r="AJ14819" s="8"/>
      <c r="AK14819" s="9"/>
    </row>
    <row r="14820" spans="32:37" x14ac:dyDescent="0.3">
      <c r="AF14820" s="8"/>
      <c r="AG14820" s="8"/>
      <c r="AH14820" s="9"/>
      <c r="AI14820" s="8"/>
      <c r="AJ14820" s="8"/>
      <c r="AK14820" s="9"/>
    </row>
    <row r="14821" spans="32:37" x14ac:dyDescent="0.3">
      <c r="AF14821" s="8"/>
      <c r="AG14821" s="8"/>
      <c r="AH14821" s="9"/>
      <c r="AI14821" s="8"/>
      <c r="AJ14821" s="8"/>
      <c r="AK14821" s="9"/>
    </row>
    <row r="14822" spans="32:37" x14ac:dyDescent="0.3">
      <c r="AF14822" s="8"/>
      <c r="AG14822" s="8"/>
      <c r="AH14822" s="9"/>
      <c r="AI14822" s="8"/>
      <c r="AJ14822" s="8"/>
      <c r="AK14822" s="9"/>
    </row>
    <row r="14823" spans="32:37" x14ac:dyDescent="0.3">
      <c r="AF14823" s="8"/>
      <c r="AG14823" s="8"/>
      <c r="AH14823" s="9"/>
      <c r="AI14823" s="8"/>
      <c r="AJ14823" s="8"/>
      <c r="AK14823" s="9"/>
    </row>
    <row r="14824" spans="32:37" x14ac:dyDescent="0.3">
      <c r="AF14824" s="8"/>
      <c r="AG14824" s="8"/>
      <c r="AH14824" s="9"/>
      <c r="AI14824" s="8"/>
      <c r="AJ14824" s="8"/>
      <c r="AK14824" s="9"/>
    </row>
    <row r="14825" spans="32:37" x14ac:dyDescent="0.3">
      <c r="AF14825" s="8"/>
      <c r="AG14825" s="8"/>
      <c r="AH14825" s="9"/>
      <c r="AI14825" s="8"/>
      <c r="AJ14825" s="8"/>
      <c r="AK14825" s="9"/>
    </row>
    <row r="14826" spans="32:37" x14ac:dyDescent="0.3">
      <c r="AF14826" s="8"/>
      <c r="AG14826" s="8"/>
      <c r="AH14826" s="9"/>
      <c r="AI14826" s="8"/>
      <c r="AJ14826" s="8"/>
      <c r="AK14826" s="9"/>
    </row>
    <row r="14827" spans="32:37" x14ac:dyDescent="0.3">
      <c r="AF14827" s="8"/>
      <c r="AG14827" s="8"/>
      <c r="AH14827" s="9"/>
      <c r="AI14827" s="8"/>
      <c r="AJ14827" s="8"/>
      <c r="AK14827" s="9"/>
    </row>
    <row r="14828" spans="32:37" x14ac:dyDescent="0.3">
      <c r="AF14828" s="8"/>
      <c r="AG14828" s="8"/>
      <c r="AH14828" s="9"/>
      <c r="AI14828" s="8"/>
      <c r="AJ14828" s="8"/>
      <c r="AK14828" s="9"/>
    </row>
    <row r="14829" spans="32:37" x14ac:dyDescent="0.3">
      <c r="AF14829" s="8"/>
      <c r="AG14829" s="8"/>
      <c r="AH14829" s="9"/>
      <c r="AI14829" s="8"/>
      <c r="AJ14829" s="8"/>
      <c r="AK14829" s="9"/>
    </row>
    <row r="14830" spans="32:37" x14ac:dyDescent="0.3">
      <c r="AF14830" s="8"/>
      <c r="AG14830" s="8"/>
      <c r="AH14830" s="9"/>
      <c r="AI14830" s="8"/>
      <c r="AJ14830" s="8"/>
      <c r="AK14830" s="9"/>
    </row>
    <row r="14831" spans="32:37" x14ac:dyDescent="0.3">
      <c r="AF14831" s="8"/>
      <c r="AG14831" s="8"/>
      <c r="AH14831" s="9"/>
      <c r="AI14831" s="8"/>
      <c r="AJ14831" s="8"/>
      <c r="AK14831" s="9"/>
    </row>
    <row r="14832" spans="32:37" x14ac:dyDescent="0.3">
      <c r="AF14832" s="8"/>
      <c r="AG14832" s="8"/>
      <c r="AH14832" s="9"/>
      <c r="AI14832" s="8"/>
      <c r="AJ14832" s="8"/>
      <c r="AK14832" s="9"/>
    </row>
    <row r="14833" spans="32:37" x14ac:dyDescent="0.3">
      <c r="AF14833" s="8"/>
      <c r="AG14833" s="8"/>
      <c r="AH14833" s="9"/>
      <c r="AI14833" s="8"/>
      <c r="AJ14833" s="8"/>
      <c r="AK14833" s="9"/>
    </row>
    <row r="14834" spans="32:37" x14ac:dyDescent="0.3">
      <c r="AF14834" s="8"/>
      <c r="AG14834" s="8"/>
      <c r="AH14834" s="9"/>
      <c r="AI14834" s="8"/>
      <c r="AJ14834" s="8"/>
      <c r="AK14834" s="9"/>
    </row>
    <row r="14835" spans="32:37" x14ac:dyDescent="0.3">
      <c r="AF14835" s="8"/>
      <c r="AG14835" s="8"/>
      <c r="AH14835" s="9"/>
      <c r="AI14835" s="8"/>
      <c r="AJ14835" s="8"/>
      <c r="AK14835" s="9"/>
    </row>
    <row r="14836" spans="32:37" x14ac:dyDescent="0.3">
      <c r="AF14836" s="8"/>
      <c r="AG14836" s="8"/>
      <c r="AH14836" s="9"/>
      <c r="AI14836" s="8"/>
      <c r="AJ14836" s="8"/>
      <c r="AK14836" s="9"/>
    </row>
    <row r="14837" spans="32:37" x14ac:dyDescent="0.3">
      <c r="AF14837" s="8"/>
      <c r="AG14837" s="8"/>
      <c r="AH14837" s="9"/>
      <c r="AI14837" s="8"/>
      <c r="AJ14837" s="8"/>
      <c r="AK14837" s="9"/>
    </row>
    <row r="14838" spans="32:37" x14ac:dyDescent="0.3">
      <c r="AF14838" s="8"/>
      <c r="AG14838" s="8"/>
      <c r="AH14838" s="9"/>
      <c r="AI14838" s="8"/>
      <c r="AJ14838" s="8"/>
      <c r="AK14838" s="9"/>
    </row>
    <row r="14839" spans="32:37" x14ac:dyDescent="0.3">
      <c r="AF14839" s="8"/>
      <c r="AG14839" s="8"/>
      <c r="AH14839" s="9"/>
      <c r="AI14839" s="8"/>
      <c r="AJ14839" s="8"/>
      <c r="AK14839" s="9"/>
    </row>
    <row r="14840" spans="32:37" x14ac:dyDescent="0.3">
      <c r="AF14840" s="8"/>
      <c r="AG14840" s="8"/>
      <c r="AH14840" s="9"/>
      <c r="AI14840" s="8"/>
      <c r="AJ14840" s="8"/>
      <c r="AK14840" s="9"/>
    </row>
    <row r="14841" spans="32:37" x14ac:dyDescent="0.3">
      <c r="AF14841" s="8"/>
      <c r="AG14841" s="8"/>
      <c r="AH14841" s="9"/>
      <c r="AI14841" s="8"/>
      <c r="AJ14841" s="8"/>
      <c r="AK14841" s="9"/>
    </row>
    <row r="14842" spans="32:37" x14ac:dyDescent="0.3">
      <c r="AF14842" s="8"/>
      <c r="AG14842" s="8"/>
      <c r="AH14842" s="9"/>
      <c r="AI14842" s="8"/>
      <c r="AJ14842" s="8"/>
      <c r="AK14842" s="9"/>
    </row>
    <row r="14843" spans="32:37" x14ac:dyDescent="0.3">
      <c r="AF14843" s="8"/>
      <c r="AG14843" s="8"/>
      <c r="AH14843" s="9"/>
      <c r="AI14843" s="8"/>
      <c r="AJ14843" s="8"/>
      <c r="AK14843" s="9"/>
    </row>
    <row r="14844" spans="32:37" x14ac:dyDescent="0.3">
      <c r="AF14844" s="8"/>
      <c r="AG14844" s="8"/>
      <c r="AH14844" s="9"/>
      <c r="AI14844" s="8"/>
      <c r="AJ14844" s="8"/>
      <c r="AK14844" s="9"/>
    </row>
    <row r="14845" spans="32:37" x14ac:dyDescent="0.3">
      <c r="AF14845" s="8"/>
      <c r="AG14845" s="8"/>
      <c r="AH14845" s="9"/>
      <c r="AI14845" s="8"/>
      <c r="AJ14845" s="8"/>
      <c r="AK14845" s="9"/>
    </row>
    <row r="14846" spans="32:37" x14ac:dyDescent="0.3">
      <c r="AF14846" s="8"/>
      <c r="AG14846" s="8"/>
      <c r="AH14846" s="9"/>
      <c r="AI14846" s="8"/>
      <c r="AJ14846" s="8"/>
      <c r="AK14846" s="9"/>
    </row>
    <row r="14847" spans="32:37" x14ac:dyDescent="0.3">
      <c r="AF14847" s="8"/>
      <c r="AG14847" s="8"/>
      <c r="AH14847" s="9"/>
      <c r="AI14847" s="8"/>
      <c r="AJ14847" s="8"/>
      <c r="AK14847" s="9"/>
    </row>
    <row r="14848" spans="32:37" x14ac:dyDescent="0.3">
      <c r="AF14848" s="8"/>
      <c r="AG14848" s="8"/>
      <c r="AH14848" s="9"/>
      <c r="AI14848" s="8"/>
      <c r="AJ14848" s="8"/>
      <c r="AK14848" s="9"/>
    </row>
    <row r="14849" spans="32:37" x14ac:dyDescent="0.3">
      <c r="AF14849" s="8"/>
      <c r="AG14849" s="8"/>
      <c r="AH14849" s="9"/>
      <c r="AI14849" s="8"/>
      <c r="AJ14849" s="8"/>
      <c r="AK14849" s="9"/>
    </row>
    <row r="14850" spans="32:37" x14ac:dyDescent="0.3">
      <c r="AF14850" s="8"/>
      <c r="AG14850" s="8"/>
      <c r="AH14850" s="9"/>
      <c r="AI14850" s="8"/>
      <c r="AJ14850" s="8"/>
      <c r="AK14850" s="9"/>
    </row>
    <row r="14851" spans="32:37" x14ac:dyDescent="0.3">
      <c r="AF14851" s="8"/>
      <c r="AG14851" s="8"/>
      <c r="AH14851" s="9"/>
      <c r="AI14851" s="8"/>
      <c r="AJ14851" s="8"/>
      <c r="AK14851" s="9"/>
    </row>
    <row r="14852" spans="32:37" x14ac:dyDescent="0.3">
      <c r="AF14852" s="8"/>
      <c r="AG14852" s="8"/>
      <c r="AH14852" s="9"/>
      <c r="AI14852" s="8"/>
      <c r="AJ14852" s="8"/>
      <c r="AK14852" s="9"/>
    </row>
    <row r="14853" spans="32:37" x14ac:dyDescent="0.3">
      <c r="AF14853" s="8"/>
      <c r="AG14853" s="8"/>
      <c r="AH14853" s="9"/>
      <c r="AI14853" s="8"/>
      <c r="AJ14853" s="8"/>
      <c r="AK14853" s="9"/>
    </row>
    <row r="14854" spans="32:37" x14ac:dyDescent="0.3">
      <c r="AF14854" s="8"/>
      <c r="AG14854" s="8"/>
      <c r="AH14854" s="9"/>
      <c r="AI14854" s="8"/>
      <c r="AJ14854" s="8"/>
      <c r="AK14854" s="9"/>
    </row>
    <row r="14855" spans="32:37" x14ac:dyDescent="0.3">
      <c r="AF14855" s="8"/>
      <c r="AG14855" s="8"/>
      <c r="AH14855" s="9"/>
      <c r="AI14855" s="8"/>
      <c r="AJ14855" s="8"/>
      <c r="AK14855" s="9"/>
    </row>
    <row r="14856" spans="32:37" x14ac:dyDescent="0.3">
      <c r="AF14856" s="8"/>
      <c r="AG14856" s="8"/>
      <c r="AH14856" s="9"/>
      <c r="AI14856" s="8"/>
      <c r="AJ14856" s="8"/>
      <c r="AK14856" s="9"/>
    </row>
    <row r="14857" spans="32:37" x14ac:dyDescent="0.3">
      <c r="AF14857" s="8"/>
      <c r="AG14857" s="8"/>
      <c r="AH14857" s="9"/>
      <c r="AI14857" s="8"/>
      <c r="AJ14857" s="8"/>
      <c r="AK14857" s="9"/>
    </row>
    <row r="14858" spans="32:37" x14ac:dyDescent="0.3">
      <c r="AF14858" s="8"/>
      <c r="AG14858" s="8"/>
      <c r="AH14858" s="9"/>
      <c r="AI14858" s="8"/>
      <c r="AJ14858" s="8"/>
      <c r="AK14858" s="9"/>
    </row>
    <row r="14859" spans="32:37" x14ac:dyDescent="0.3">
      <c r="AF14859" s="8"/>
      <c r="AG14859" s="8"/>
      <c r="AH14859" s="9"/>
      <c r="AI14859" s="8"/>
      <c r="AJ14859" s="8"/>
      <c r="AK14859" s="9"/>
    </row>
    <row r="14860" spans="32:37" x14ac:dyDescent="0.3">
      <c r="AF14860" s="8"/>
      <c r="AG14860" s="8"/>
      <c r="AH14860" s="9"/>
      <c r="AI14860" s="8"/>
      <c r="AJ14860" s="8"/>
      <c r="AK14860" s="9"/>
    </row>
    <row r="14861" spans="32:37" x14ac:dyDescent="0.3">
      <c r="AF14861" s="8"/>
      <c r="AG14861" s="8"/>
      <c r="AH14861" s="9"/>
      <c r="AI14861" s="8"/>
      <c r="AJ14861" s="8"/>
      <c r="AK14861" s="9"/>
    </row>
    <row r="14862" spans="32:37" x14ac:dyDescent="0.3">
      <c r="AF14862" s="8"/>
      <c r="AG14862" s="8"/>
      <c r="AH14862" s="9"/>
      <c r="AI14862" s="8"/>
      <c r="AJ14862" s="8"/>
      <c r="AK14862" s="9"/>
    </row>
    <row r="14863" spans="32:37" x14ac:dyDescent="0.3">
      <c r="AF14863" s="8"/>
      <c r="AG14863" s="8"/>
      <c r="AH14863" s="9"/>
      <c r="AI14863" s="8"/>
      <c r="AJ14863" s="8"/>
      <c r="AK14863" s="9"/>
    </row>
    <row r="14864" spans="32:37" x14ac:dyDescent="0.3">
      <c r="AF14864" s="8"/>
      <c r="AG14864" s="8"/>
      <c r="AH14864" s="9"/>
      <c r="AI14864" s="8"/>
      <c r="AJ14864" s="8"/>
      <c r="AK14864" s="9"/>
    </row>
    <row r="14865" spans="32:37" x14ac:dyDescent="0.3">
      <c r="AF14865" s="8"/>
      <c r="AG14865" s="8"/>
      <c r="AH14865" s="9"/>
      <c r="AI14865" s="8"/>
      <c r="AJ14865" s="8"/>
      <c r="AK14865" s="9"/>
    </row>
    <row r="14866" spans="32:37" x14ac:dyDescent="0.3">
      <c r="AF14866" s="8"/>
      <c r="AG14866" s="8"/>
      <c r="AH14866" s="9"/>
      <c r="AI14866" s="8"/>
      <c r="AJ14866" s="8"/>
      <c r="AK14866" s="9"/>
    </row>
    <row r="14867" spans="32:37" x14ac:dyDescent="0.3">
      <c r="AF14867" s="8"/>
      <c r="AG14867" s="8"/>
      <c r="AH14867" s="9"/>
      <c r="AI14867" s="8"/>
      <c r="AJ14867" s="8"/>
      <c r="AK14867" s="9"/>
    </row>
    <row r="14868" spans="32:37" x14ac:dyDescent="0.3">
      <c r="AF14868" s="8"/>
      <c r="AG14868" s="8"/>
      <c r="AH14868" s="9"/>
      <c r="AI14868" s="8"/>
      <c r="AJ14868" s="8"/>
      <c r="AK14868" s="9"/>
    </row>
    <row r="14869" spans="32:37" x14ac:dyDescent="0.3">
      <c r="AF14869" s="8"/>
      <c r="AG14869" s="8"/>
      <c r="AH14869" s="9"/>
      <c r="AI14869" s="8"/>
      <c r="AJ14869" s="8"/>
      <c r="AK14869" s="9"/>
    </row>
    <row r="14870" spans="32:37" x14ac:dyDescent="0.3">
      <c r="AF14870" s="8"/>
      <c r="AG14870" s="8"/>
      <c r="AH14870" s="9"/>
      <c r="AI14870" s="8"/>
      <c r="AJ14870" s="8"/>
      <c r="AK14870" s="9"/>
    </row>
    <row r="14871" spans="32:37" x14ac:dyDescent="0.3">
      <c r="AF14871" s="8"/>
      <c r="AG14871" s="8"/>
      <c r="AH14871" s="9"/>
      <c r="AI14871" s="8"/>
      <c r="AJ14871" s="8"/>
      <c r="AK14871" s="9"/>
    </row>
    <row r="14872" spans="32:37" x14ac:dyDescent="0.3">
      <c r="AF14872" s="8"/>
      <c r="AG14872" s="8"/>
      <c r="AH14872" s="9"/>
      <c r="AI14872" s="8"/>
      <c r="AJ14872" s="8"/>
      <c r="AK14872" s="9"/>
    </row>
    <row r="14873" spans="32:37" x14ac:dyDescent="0.3">
      <c r="AF14873" s="8"/>
      <c r="AG14873" s="8"/>
      <c r="AH14873" s="9"/>
      <c r="AI14873" s="8"/>
      <c r="AJ14873" s="8"/>
      <c r="AK14873" s="9"/>
    </row>
    <row r="14874" spans="32:37" x14ac:dyDescent="0.3">
      <c r="AF14874" s="8"/>
      <c r="AG14874" s="8"/>
      <c r="AH14874" s="9"/>
      <c r="AI14874" s="8"/>
      <c r="AJ14874" s="8"/>
      <c r="AK14874" s="9"/>
    </row>
    <row r="14875" spans="32:37" x14ac:dyDescent="0.3">
      <c r="AF14875" s="8"/>
      <c r="AG14875" s="8"/>
      <c r="AH14875" s="9"/>
      <c r="AI14875" s="8"/>
      <c r="AJ14875" s="8"/>
      <c r="AK14875" s="9"/>
    </row>
    <row r="14876" spans="32:37" x14ac:dyDescent="0.3">
      <c r="AF14876" s="8"/>
      <c r="AG14876" s="8"/>
      <c r="AH14876" s="9"/>
      <c r="AI14876" s="8"/>
      <c r="AJ14876" s="8"/>
      <c r="AK14876" s="9"/>
    </row>
    <row r="14877" spans="32:37" x14ac:dyDescent="0.3">
      <c r="AF14877" s="8"/>
      <c r="AG14877" s="8"/>
      <c r="AH14877" s="9"/>
      <c r="AI14877" s="8"/>
      <c r="AJ14877" s="8"/>
      <c r="AK14877" s="9"/>
    </row>
    <row r="14878" spans="32:37" x14ac:dyDescent="0.3">
      <c r="AF14878" s="8"/>
      <c r="AG14878" s="8"/>
      <c r="AH14878" s="9"/>
      <c r="AI14878" s="8"/>
      <c r="AJ14878" s="8"/>
      <c r="AK14878" s="9"/>
    </row>
    <row r="14879" spans="32:37" x14ac:dyDescent="0.3">
      <c r="AF14879" s="8"/>
      <c r="AG14879" s="8"/>
      <c r="AH14879" s="9"/>
      <c r="AI14879" s="8"/>
      <c r="AJ14879" s="8"/>
      <c r="AK14879" s="9"/>
    </row>
    <row r="14880" spans="32:37" x14ac:dyDescent="0.3">
      <c r="AF14880" s="8"/>
      <c r="AG14880" s="8"/>
      <c r="AH14880" s="9"/>
      <c r="AI14880" s="8"/>
      <c r="AJ14880" s="8"/>
      <c r="AK14880" s="9"/>
    </row>
    <row r="14881" spans="32:37" x14ac:dyDescent="0.3">
      <c r="AF14881" s="8"/>
      <c r="AG14881" s="8"/>
      <c r="AH14881" s="9"/>
      <c r="AI14881" s="8"/>
      <c r="AJ14881" s="8"/>
      <c r="AK14881" s="9"/>
    </row>
    <row r="14882" spans="32:37" x14ac:dyDescent="0.3">
      <c r="AF14882" s="8"/>
      <c r="AG14882" s="8"/>
      <c r="AH14882" s="9"/>
      <c r="AI14882" s="8"/>
      <c r="AJ14882" s="8"/>
      <c r="AK14882" s="9"/>
    </row>
    <row r="14883" spans="32:37" x14ac:dyDescent="0.3">
      <c r="AF14883" s="8"/>
      <c r="AG14883" s="8"/>
      <c r="AH14883" s="9"/>
      <c r="AI14883" s="8"/>
      <c r="AJ14883" s="8"/>
      <c r="AK14883" s="9"/>
    </row>
    <row r="14884" spans="32:37" x14ac:dyDescent="0.3">
      <c r="AF14884" s="8"/>
      <c r="AG14884" s="8"/>
      <c r="AH14884" s="9"/>
      <c r="AI14884" s="8"/>
      <c r="AJ14884" s="8"/>
      <c r="AK14884" s="9"/>
    </row>
    <row r="14885" spans="32:37" x14ac:dyDescent="0.3">
      <c r="AF14885" s="8"/>
      <c r="AG14885" s="8"/>
      <c r="AH14885" s="9"/>
      <c r="AI14885" s="8"/>
      <c r="AJ14885" s="8"/>
      <c r="AK14885" s="9"/>
    </row>
    <row r="14886" spans="32:37" x14ac:dyDescent="0.3">
      <c r="AF14886" s="8"/>
      <c r="AG14886" s="8"/>
      <c r="AH14886" s="9"/>
      <c r="AI14886" s="8"/>
      <c r="AJ14886" s="8"/>
      <c r="AK14886" s="9"/>
    </row>
    <row r="14887" spans="32:37" x14ac:dyDescent="0.3">
      <c r="AF14887" s="8"/>
      <c r="AG14887" s="8"/>
      <c r="AH14887" s="9"/>
      <c r="AI14887" s="8"/>
      <c r="AJ14887" s="8"/>
      <c r="AK14887" s="9"/>
    </row>
    <row r="14888" spans="32:37" x14ac:dyDescent="0.3">
      <c r="AF14888" s="8"/>
      <c r="AG14888" s="8"/>
      <c r="AH14888" s="9"/>
      <c r="AI14888" s="8"/>
      <c r="AJ14888" s="8"/>
      <c r="AK14888" s="9"/>
    </row>
    <row r="14889" spans="32:37" x14ac:dyDescent="0.3">
      <c r="AF14889" s="8"/>
      <c r="AG14889" s="8"/>
      <c r="AH14889" s="9"/>
      <c r="AI14889" s="8"/>
      <c r="AJ14889" s="8"/>
      <c r="AK14889" s="9"/>
    </row>
    <row r="14890" spans="32:37" x14ac:dyDescent="0.3">
      <c r="AF14890" s="8"/>
      <c r="AG14890" s="8"/>
      <c r="AH14890" s="9"/>
      <c r="AI14890" s="8"/>
      <c r="AJ14890" s="8"/>
      <c r="AK14890" s="9"/>
    </row>
    <row r="14891" spans="32:37" x14ac:dyDescent="0.3">
      <c r="AF14891" s="8"/>
      <c r="AG14891" s="8"/>
      <c r="AH14891" s="9"/>
      <c r="AI14891" s="8"/>
      <c r="AJ14891" s="8"/>
      <c r="AK14891" s="9"/>
    </row>
    <row r="14892" spans="32:37" x14ac:dyDescent="0.3">
      <c r="AF14892" s="8"/>
      <c r="AG14892" s="8"/>
      <c r="AH14892" s="9"/>
      <c r="AI14892" s="8"/>
      <c r="AJ14892" s="8"/>
      <c r="AK14892" s="9"/>
    </row>
    <row r="14893" spans="32:37" x14ac:dyDescent="0.3">
      <c r="AF14893" s="8"/>
      <c r="AG14893" s="8"/>
      <c r="AH14893" s="9"/>
      <c r="AI14893" s="8"/>
      <c r="AJ14893" s="8"/>
      <c r="AK14893" s="9"/>
    </row>
    <row r="14894" spans="32:37" x14ac:dyDescent="0.3">
      <c r="AF14894" s="8"/>
      <c r="AG14894" s="8"/>
      <c r="AH14894" s="9"/>
      <c r="AI14894" s="8"/>
      <c r="AJ14894" s="8"/>
      <c r="AK14894" s="9"/>
    </row>
    <row r="14895" spans="32:37" x14ac:dyDescent="0.3">
      <c r="AF14895" s="8"/>
      <c r="AG14895" s="8"/>
      <c r="AH14895" s="9"/>
      <c r="AI14895" s="8"/>
      <c r="AJ14895" s="8"/>
      <c r="AK14895" s="9"/>
    </row>
    <row r="14896" spans="32:37" x14ac:dyDescent="0.3">
      <c r="AF14896" s="8"/>
      <c r="AG14896" s="8"/>
      <c r="AH14896" s="9"/>
      <c r="AI14896" s="8"/>
      <c r="AJ14896" s="8"/>
      <c r="AK14896" s="9"/>
    </row>
    <row r="14897" spans="32:37" x14ac:dyDescent="0.3">
      <c r="AF14897" s="8"/>
      <c r="AG14897" s="8"/>
      <c r="AH14897" s="9"/>
      <c r="AI14897" s="8"/>
      <c r="AJ14897" s="8"/>
      <c r="AK14897" s="9"/>
    </row>
    <row r="14898" spans="32:37" x14ac:dyDescent="0.3">
      <c r="AF14898" s="8"/>
      <c r="AG14898" s="8"/>
      <c r="AH14898" s="9"/>
      <c r="AI14898" s="8"/>
      <c r="AJ14898" s="8"/>
      <c r="AK14898" s="9"/>
    </row>
    <row r="14899" spans="32:37" x14ac:dyDescent="0.3">
      <c r="AF14899" s="8"/>
      <c r="AG14899" s="8"/>
      <c r="AH14899" s="9"/>
      <c r="AI14899" s="8"/>
      <c r="AJ14899" s="8"/>
      <c r="AK14899" s="9"/>
    </row>
    <row r="14900" spans="32:37" x14ac:dyDescent="0.3">
      <c r="AF14900" s="8"/>
      <c r="AG14900" s="8"/>
      <c r="AH14900" s="9"/>
      <c r="AI14900" s="8"/>
      <c r="AJ14900" s="8"/>
      <c r="AK14900" s="9"/>
    </row>
    <row r="14901" spans="32:37" x14ac:dyDescent="0.3">
      <c r="AF14901" s="8"/>
      <c r="AG14901" s="8"/>
      <c r="AH14901" s="9"/>
      <c r="AI14901" s="8"/>
      <c r="AJ14901" s="8"/>
      <c r="AK14901" s="9"/>
    </row>
    <row r="14902" spans="32:37" x14ac:dyDescent="0.3">
      <c r="AF14902" s="8"/>
      <c r="AG14902" s="8"/>
      <c r="AH14902" s="9"/>
      <c r="AI14902" s="8"/>
      <c r="AJ14902" s="8"/>
      <c r="AK14902" s="9"/>
    </row>
    <row r="14903" spans="32:37" x14ac:dyDescent="0.3">
      <c r="AF14903" s="8"/>
      <c r="AG14903" s="8"/>
      <c r="AH14903" s="9"/>
      <c r="AI14903" s="8"/>
      <c r="AJ14903" s="8"/>
      <c r="AK14903" s="9"/>
    </row>
    <row r="14904" spans="32:37" x14ac:dyDescent="0.3">
      <c r="AF14904" s="8"/>
      <c r="AG14904" s="8"/>
      <c r="AH14904" s="9"/>
      <c r="AI14904" s="8"/>
      <c r="AJ14904" s="8"/>
      <c r="AK14904" s="9"/>
    </row>
    <row r="14905" spans="32:37" x14ac:dyDescent="0.3">
      <c r="AF14905" s="8"/>
      <c r="AG14905" s="8"/>
      <c r="AH14905" s="9"/>
      <c r="AI14905" s="8"/>
      <c r="AJ14905" s="8"/>
      <c r="AK14905" s="9"/>
    </row>
    <row r="14906" spans="32:37" x14ac:dyDescent="0.3">
      <c r="AF14906" s="8"/>
      <c r="AG14906" s="8"/>
      <c r="AH14906" s="9"/>
      <c r="AI14906" s="8"/>
      <c r="AJ14906" s="8"/>
      <c r="AK14906" s="9"/>
    </row>
    <row r="14907" spans="32:37" x14ac:dyDescent="0.3">
      <c r="AF14907" s="8"/>
      <c r="AG14907" s="8"/>
      <c r="AH14907" s="9"/>
      <c r="AI14907" s="8"/>
      <c r="AJ14907" s="8"/>
      <c r="AK14907" s="9"/>
    </row>
    <row r="14908" spans="32:37" x14ac:dyDescent="0.3">
      <c r="AF14908" s="8"/>
      <c r="AG14908" s="8"/>
      <c r="AH14908" s="9"/>
      <c r="AI14908" s="8"/>
      <c r="AJ14908" s="8"/>
      <c r="AK14908" s="9"/>
    </row>
    <row r="14909" spans="32:37" x14ac:dyDescent="0.3">
      <c r="AF14909" s="8"/>
      <c r="AG14909" s="8"/>
      <c r="AH14909" s="9"/>
      <c r="AI14909" s="8"/>
      <c r="AJ14909" s="8"/>
      <c r="AK14909" s="9"/>
    </row>
    <row r="14910" spans="32:37" x14ac:dyDescent="0.3">
      <c r="AF14910" s="8"/>
      <c r="AG14910" s="8"/>
      <c r="AH14910" s="9"/>
      <c r="AI14910" s="8"/>
      <c r="AJ14910" s="8"/>
      <c r="AK14910" s="9"/>
    </row>
    <row r="14911" spans="32:37" x14ac:dyDescent="0.3">
      <c r="AF14911" s="8"/>
      <c r="AG14911" s="8"/>
      <c r="AH14911" s="9"/>
      <c r="AI14911" s="8"/>
      <c r="AJ14911" s="8"/>
      <c r="AK14911" s="9"/>
    </row>
    <row r="14912" spans="32:37" x14ac:dyDescent="0.3">
      <c r="AF14912" s="8"/>
      <c r="AG14912" s="8"/>
      <c r="AH14912" s="9"/>
      <c r="AI14912" s="8"/>
      <c r="AJ14912" s="8"/>
      <c r="AK14912" s="9"/>
    </row>
    <row r="14913" spans="32:37" x14ac:dyDescent="0.3">
      <c r="AF14913" s="8"/>
      <c r="AG14913" s="8"/>
      <c r="AH14913" s="9"/>
      <c r="AI14913" s="8"/>
      <c r="AJ14913" s="8"/>
      <c r="AK14913" s="9"/>
    </row>
    <row r="14914" spans="32:37" x14ac:dyDescent="0.3">
      <c r="AF14914" s="8"/>
      <c r="AG14914" s="8"/>
      <c r="AH14914" s="9"/>
      <c r="AI14914" s="8"/>
      <c r="AJ14914" s="8"/>
      <c r="AK14914" s="9"/>
    </row>
    <row r="14915" spans="32:37" x14ac:dyDescent="0.3">
      <c r="AF14915" s="8"/>
      <c r="AG14915" s="8"/>
      <c r="AH14915" s="9"/>
      <c r="AI14915" s="8"/>
      <c r="AJ14915" s="8"/>
      <c r="AK14915" s="9"/>
    </row>
    <row r="14916" spans="32:37" x14ac:dyDescent="0.3">
      <c r="AF14916" s="8"/>
      <c r="AG14916" s="8"/>
      <c r="AH14916" s="9"/>
      <c r="AI14916" s="8"/>
      <c r="AJ14916" s="8"/>
      <c r="AK14916" s="9"/>
    </row>
    <row r="14917" spans="32:37" x14ac:dyDescent="0.3">
      <c r="AF14917" s="8"/>
      <c r="AG14917" s="8"/>
      <c r="AH14917" s="9"/>
      <c r="AI14917" s="8"/>
      <c r="AJ14917" s="8"/>
      <c r="AK14917" s="9"/>
    </row>
    <row r="14918" spans="32:37" x14ac:dyDescent="0.3">
      <c r="AF14918" s="8"/>
      <c r="AG14918" s="8"/>
      <c r="AH14918" s="9"/>
      <c r="AI14918" s="8"/>
      <c r="AJ14918" s="8"/>
      <c r="AK14918" s="9"/>
    </row>
    <row r="14919" spans="32:37" x14ac:dyDescent="0.3">
      <c r="AF14919" s="8"/>
      <c r="AG14919" s="8"/>
      <c r="AH14919" s="9"/>
      <c r="AI14919" s="8"/>
      <c r="AJ14919" s="8"/>
      <c r="AK14919" s="9"/>
    </row>
    <row r="14920" spans="32:37" x14ac:dyDescent="0.3">
      <c r="AF14920" s="8"/>
      <c r="AG14920" s="8"/>
      <c r="AH14920" s="9"/>
      <c r="AI14920" s="8"/>
      <c r="AJ14920" s="8"/>
      <c r="AK14920" s="9"/>
    </row>
    <row r="14921" spans="32:37" x14ac:dyDescent="0.3">
      <c r="AF14921" s="8"/>
      <c r="AG14921" s="8"/>
      <c r="AH14921" s="9"/>
      <c r="AI14921" s="8"/>
      <c r="AJ14921" s="8"/>
      <c r="AK14921" s="9"/>
    </row>
    <row r="14922" spans="32:37" x14ac:dyDescent="0.3">
      <c r="AF14922" s="8"/>
      <c r="AG14922" s="8"/>
      <c r="AH14922" s="9"/>
      <c r="AI14922" s="8"/>
      <c r="AJ14922" s="8"/>
      <c r="AK14922" s="9"/>
    </row>
    <row r="14923" spans="32:37" x14ac:dyDescent="0.3">
      <c r="AF14923" s="8"/>
      <c r="AG14923" s="8"/>
      <c r="AH14923" s="9"/>
      <c r="AI14923" s="8"/>
      <c r="AJ14923" s="8"/>
      <c r="AK14923" s="9"/>
    </row>
    <row r="14924" spans="32:37" x14ac:dyDescent="0.3">
      <c r="AF14924" s="8"/>
      <c r="AG14924" s="8"/>
      <c r="AH14924" s="9"/>
      <c r="AI14924" s="8"/>
      <c r="AJ14924" s="8"/>
      <c r="AK14924" s="9"/>
    </row>
    <row r="14925" spans="32:37" x14ac:dyDescent="0.3">
      <c r="AF14925" s="8"/>
      <c r="AG14925" s="8"/>
      <c r="AH14925" s="9"/>
      <c r="AI14925" s="8"/>
      <c r="AJ14925" s="8"/>
      <c r="AK14925" s="9"/>
    </row>
    <row r="14926" spans="32:37" x14ac:dyDescent="0.3">
      <c r="AF14926" s="8"/>
      <c r="AG14926" s="8"/>
      <c r="AH14926" s="9"/>
      <c r="AI14926" s="8"/>
      <c r="AJ14926" s="8"/>
      <c r="AK14926" s="9"/>
    </row>
    <row r="14927" spans="32:37" x14ac:dyDescent="0.3">
      <c r="AF14927" s="8"/>
      <c r="AG14927" s="8"/>
      <c r="AH14927" s="9"/>
      <c r="AI14927" s="8"/>
      <c r="AJ14927" s="8"/>
      <c r="AK14927" s="9"/>
    </row>
    <row r="14928" spans="32:37" x14ac:dyDescent="0.3">
      <c r="AF14928" s="8"/>
      <c r="AG14928" s="8"/>
      <c r="AH14928" s="9"/>
      <c r="AI14928" s="8"/>
      <c r="AJ14928" s="8"/>
      <c r="AK14928" s="9"/>
    </row>
    <row r="14929" spans="32:37" x14ac:dyDescent="0.3">
      <c r="AF14929" s="8"/>
      <c r="AG14929" s="8"/>
      <c r="AH14929" s="9"/>
      <c r="AI14929" s="8"/>
      <c r="AJ14929" s="8"/>
      <c r="AK14929" s="9"/>
    </row>
    <row r="14930" spans="32:37" x14ac:dyDescent="0.3">
      <c r="AF14930" s="8"/>
      <c r="AG14930" s="8"/>
      <c r="AH14930" s="9"/>
      <c r="AI14930" s="8"/>
      <c r="AJ14930" s="8"/>
      <c r="AK14930" s="9"/>
    </row>
    <row r="14931" spans="32:37" x14ac:dyDescent="0.3">
      <c r="AF14931" s="8"/>
      <c r="AG14931" s="8"/>
      <c r="AH14931" s="9"/>
      <c r="AI14931" s="8"/>
      <c r="AJ14931" s="8"/>
      <c r="AK14931" s="9"/>
    </row>
    <row r="14932" spans="32:37" x14ac:dyDescent="0.3">
      <c r="AF14932" s="8"/>
      <c r="AG14932" s="8"/>
      <c r="AH14932" s="9"/>
      <c r="AI14932" s="8"/>
      <c r="AJ14932" s="8"/>
      <c r="AK14932" s="9"/>
    </row>
    <row r="14933" spans="32:37" x14ac:dyDescent="0.3">
      <c r="AF14933" s="8"/>
      <c r="AG14933" s="8"/>
      <c r="AH14933" s="9"/>
      <c r="AI14933" s="8"/>
      <c r="AJ14933" s="8"/>
      <c r="AK14933" s="9"/>
    </row>
    <row r="14934" spans="32:37" x14ac:dyDescent="0.3">
      <c r="AF14934" s="8"/>
      <c r="AG14934" s="8"/>
      <c r="AH14934" s="9"/>
      <c r="AI14934" s="8"/>
      <c r="AJ14934" s="8"/>
      <c r="AK14934" s="9"/>
    </row>
    <row r="14935" spans="32:37" x14ac:dyDescent="0.3">
      <c r="AF14935" s="8"/>
      <c r="AG14935" s="8"/>
      <c r="AH14935" s="9"/>
      <c r="AI14935" s="8"/>
      <c r="AJ14935" s="8"/>
      <c r="AK14935" s="9"/>
    </row>
    <row r="14936" spans="32:37" x14ac:dyDescent="0.3">
      <c r="AF14936" s="8"/>
      <c r="AG14936" s="8"/>
      <c r="AH14936" s="9"/>
      <c r="AI14936" s="8"/>
      <c r="AJ14936" s="8"/>
      <c r="AK14936" s="9"/>
    </row>
    <row r="14937" spans="32:37" x14ac:dyDescent="0.3">
      <c r="AF14937" s="8"/>
      <c r="AG14937" s="8"/>
      <c r="AH14937" s="9"/>
      <c r="AI14937" s="8"/>
      <c r="AJ14937" s="8"/>
      <c r="AK14937" s="9"/>
    </row>
    <row r="14938" spans="32:37" x14ac:dyDescent="0.3">
      <c r="AF14938" s="8"/>
      <c r="AG14938" s="8"/>
      <c r="AH14938" s="9"/>
      <c r="AI14938" s="8"/>
      <c r="AJ14938" s="8"/>
      <c r="AK14938" s="9"/>
    </row>
    <row r="14939" spans="32:37" x14ac:dyDescent="0.3">
      <c r="AF14939" s="8"/>
      <c r="AG14939" s="8"/>
      <c r="AH14939" s="9"/>
      <c r="AI14939" s="8"/>
      <c r="AJ14939" s="8"/>
      <c r="AK14939" s="9"/>
    </row>
    <row r="14940" spans="32:37" x14ac:dyDescent="0.3">
      <c r="AF14940" s="8"/>
      <c r="AG14940" s="8"/>
      <c r="AH14940" s="9"/>
      <c r="AI14940" s="8"/>
      <c r="AJ14940" s="8"/>
      <c r="AK14940" s="9"/>
    </row>
    <row r="14941" spans="32:37" x14ac:dyDescent="0.3">
      <c r="AF14941" s="8"/>
      <c r="AG14941" s="8"/>
      <c r="AH14941" s="9"/>
      <c r="AI14941" s="8"/>
      <c r="AJ14941" s="8"/>
      <c r="AK14941" s="9"/>
    </row>
    <row r="14942" spans="32:37" x14ac:dyDescent="0.3">
      <c r="AF14942" s="8"/>
      <c r="AG14942" s="8"/>
      <c r="AH14942" s="9"/>
      <c r="AI14942" s="8"/>
      <c r="AJ14942" s="8"/>
      <c r="AK14942" s="9"/>
    </row>
    <row r="14943" spans="32:37" x14ac:dyDescent="0.3">
      <c r="AF14943" s="8"/>
      <c r="AG14943" s="8"/>
      <c r="AH14943" s="9"/>
      <c r="AI14943" s="8"/>
      <c r="AJ14943" s="8"/>
      <c r="AK14943" s="9"/>
    </row>
    <row r="14944" spans="32:37" x14ac:dyDescent="0.3">
      <c r="AF14944" s="8"/>
      <c r="AG14944" s="8"/>
      <c r="AH14944" s="9"/>
      <c r="AI14944" s="8"/>
      <c r="AJ14944" s="8"/>
      <c r="AK14944" s="9"/>
    </row>
    <row r="14945" spans="32:37" x14ac:dyDescent="0.3">
      <c r="AF14945" s="8"/>
      <c r="AG14945" s="8"/>
      <c r="AH14945" s="9"/>
      <c r="AI14945" s="8"/>
      <c r="AJ14945" s="8"/>
      <c r="AK14945" s="9"/>
    </row>
    <row r="14946" spans="32:37" x14ac:dyDescent="0.3">
      <c r="AF14946" s="8"/>
      <c r="AG14946" s="8"/>
      <c r="AH14946" s="9"/>
      <c r="AI14946" s="8"/>
      <c r="AJ14946" s="8"/>
      <c r="AK14946" s="9"/>
    </row>
    <row r="14947" spans="32:37" x14ac:dyDescent="0.3">
      <c r="AF14947" s="8"/>
      <c r="AG14947" s="8"/>
      <c r="AH14947" s="9"/>
      <c r="AI14947" s="8"/>
      <c r="AJ14947" s="8"/>
      <c r="AK14947" s="9"/>
    </row>
    <row r="14948" spans="32:37" x14ac:dyDescent="0.3">
      <c r="AF14948" s="8"/>
      <c r="AG14948" s="8"/>
      <c r="AH14948" s="9"/>
      <c r="AI14948" s="8"/>
      <c r="AJ14948" s="8"/>
      <c r="AK14948" s="9"/>
    </row>
    <row r="14949" spans="32:37" x14ac:dyDescent="0.3">
      <c r="AF14949" s="8"/>
      <c r="AG14949" s="8"/>
      <c r="AH14949" s="9"/>
      <c r="AI14949" s="8"/>
      <c r="AJ14949" s="8"/>
      <c r="AK14949" s="9"/>
    </row>
    <row r="14950" spans="32:37" x14ac:dyDescent="0.3">
      <c r="AF14950" s="8"/>
      <c r="AG14950" s="8"/>
      <c r="AH14950" s="9"/>
      <c r="AI14950" s="8"/>
      <c r="AJ14950" s="8"/>
      <c r="AK14950" s="9"/>
    </row>
    <row r="14951" spans="32:37" x14ac:dyDescent="0.3">
      <c r="AF14951" s="8"/>
      <c r="AG14951" s="8"/>
      <c r="AH14951" s="9"/>
      <c r="AI14951" s="8"/>
      <c r="AJ14951" s="8"/>
      <c r="AK14951" s="9"/>
    </row>
    <row r="14952" spans="32:37" x14ac:dyDescent="0.3">
      <c r="AF14952" s="8"/>
      <c r="AG14952" s="8"/>
      <c r="AH14952" s="9"/>
      <c r="AI14952" s="8"/>
      <c r="AJ14952" s="8"/>
      <c r="AK14952" s="9"/>
    </row>
    <row r="14953" spans="32:37" x14ac:dyDescent="0.3">
      <c r="AF14953" s="8"/>
      <c r="AG14953" s="8"/>
      <c r="AH14953" s="9"/>
      <c r="AI14953" s="8"/>
      <c r="AJ14953" s="8"/>
      <c r="AK14953" s="9"/>
    </row>
    <row r="14954" spans="32:37" x14ac:dyDescent="0.3">
      <c r="AF14954" s="8"/>
      <c r="AG14954" s="8"/>
      <c r="AH14954" s="9"/>
      <c r="AI14954" s="8"/>
      <c r="AJ14954" s="8"/>
      <c r="AK14954" s="9"/>
    </row>
    <row r="14955" spans="32:37" x14ac:dyDescent="0.3">
      <c r="AF14955" s="8"/>
      <c r="AG14955" s="8"/>
      <c r="AH14955" s="9"/>
      <c r="AI14955" s="8"/>
      <c r="AJ14955" s="8"/>
      <c r="AK14955" s="9"/>
    </row>
    <row r="14956" spans="32:37" x14ac:dyDescent="0.3">
      <c r="AF14956" s="8"/>
      <c r="AG14956" s="8"/>
      <c r="AH14956" s="9"/>
      <c r="AI14956" s="8"/>
      <c r="AJ14956" s="8"/>
      <c r="AK14956" s="9"/>
    </row>
    <row r="14957" spans="32:37" x14ac:dyDescent="0.3">
      <c r="AF14957" s="8"/>
      <c r="AG14957" s="8"/>
      <c r="AH14957" s="9"/>
      <c r="AI14957" s="8"/>
      <c r="AJ14957" s="8"/>
      <c r="AK14957" s="9"/>
    </row>
    <row r="14958" spans="32:37" x14ac:dyDescent="0.3">
      <c r="AF14958" s="8"/>
      <c r="AG14958" s="8"/>
      <c r="AH14958" s="9"/>
      <c r="AI14958" s="8"/>
      <c r="AJ14958" s="8"/>
      <c r="AK14958" s="9"/>
    </row>
    <row r="14959" spans="32:37" x14ac:dyDescent="0.3">
      <c r="AF14959" s="8"/>
      <c r="AG14959" s="8"/>
      <c r="AH14959" s="9"/>
      <c r="AI14959" s="8"/>
      <c r="AJ14959" s="8"/>
      <c r="AK14959" s="9"/>
    </row>
    <row r="14960" spans="32:37" x14ac:dyDescent="0.3">
      <c r="AF14960" s="8"/>
      <c r="AG14960" s="8"/>
      <c r="AH14960" s="9"/>
      <c r="AI14960" s="8"/>
      <c r="AJ14960" s="8"/>
      <c r="AK14960" s="9"/>
    </row>
    <row r="14961" spans="32:37" x14ac:dyDescent="0.3">
      <c r="AF14961" s="8"/>
      <c r="AG14961" s="8"/>
      <c r="AH14961" s="9"/>
      <c r="AI14961" s="8"/>
      <c r="AJ14961" s="8"/>
      <c r="AK14961" s="9"/>
    </row>
    <row r="14962" spans="32:37" x14ac:dyDescent="0.3">
      <c r="AF14962" s="8"/>
      <c r="AG14962" s="8"/>
      <c r="AH14962" s="9"/>
      <c r="AI14962" s="8"/>
      <c r="AJ14962" s="8"/>
      <c r="AK14962" s="9"/>
    </row>
    <row r="14963" spans="32:37" x14ac:dyDescent="0.3">
      <c r="AF14963" s="8"/>
      <c r="AG14963" s="8"/>
      <c r="AH14963" s="9"/>
      <c r="AI14963" s="8"/>
      <c r="AJ14963" s="8"/>
      <c r="AK14963" s="9"/>
    </row>
    <row r="14964" spans="32:37" x14ac:dyDescent="0.3">
      <c r="AF14964" s="8"/>
      <c r="AG14964" s="8"/>
      <c r="AH14964" s="9"/>
      <c r="AI14964" s="8"/>
      <c r="AJ14964" s="8"/>
      <c r="AK14964" s="9"/>
    </row>
    <row r="14965" spans="32:37" x14ac:dyDescent="0.3">
      <c r="AF14965" s="8"/>
      <c r="AG14965" s="8"/>
      <c r="AH14965" s="9"/>
      <c r="AI14965" s="8"/>
      <c r="AJ14965" s="8"/>
      <c r="AK14965" s="9"/>
    </row>
    <row r="14966" spans="32:37" x14ac:dyDescent="0.3">
      <c r="AF14966" s="8"/>
      <c r="AG14966" s="8"/>
      <c r="AH14966" s="9"/>
      <c r="AI14966" s="8"/>
      <c r="AJ14966" s="8"/>
      <c r="AK14966" s="9"/>
    </row>
    <row r="14967" spans="32:37" x14ac:dyDescent="0.3">
      <c r="AF14967" s="8"/>
      <c r="AG14967" s="8"/>
      <c r="AH14967" s="9"/>
      <c r="AI14967" s="8"/>
      <c r="AJ14967" s="8"/>
      <c r="AK14967" s="9"/>
    </row>
    <row r="14968" spans="32:37" x14ac:dyDescent="0.3">
      <c r="AF14968" s="8"/>
      <c r="AG14968" s="8"/>
      <c r="AH14968" s="9"/>
      <c r="AI14968" s="8"/>
      <c r="AJ14968" s="8"/>
      <c r="AK14968" s="9"/>
    </row>
    <row r="14969" spans="32:37" x14ac:dyDescent="0.3">
      <c r="AF14969" s="8"/>
      <c r="AG14969" s="8"/>
      <c r="AH14969" s="9"/>
      <c r="AI14969" s="8"/>
      <c r="AJ14969" s="8"/>
      <c r="AK14969" s="9"/>
    </row>
    <row r="14970" spans="32:37" x14ac:dyDescent="0.3">
      <c r="AF14970" s="8"/>
      <c r="AG14970" s="8"/>
      <c r="AH14970" s="9"/>
      <c r="AI14970" s="8"/>
      <c r="AJ14970" s="8"/>
      <c r="AK14970" s="9"/>
    </row>
    <row r="14971" spans="32:37" x14ac:dyDescent="0.3">
      <c r="AF14971" s="8"/>
      <c r="AG14971" s="8"/>
      <c r="AH14971" s="9"/>
      <c r="AI14971" s="8"/>
      <c r="AJ14971" s="8"/>
      <c r="AK14971" s="9"/>
    </row>
    <row r="14972" spans="32:37" x14ac:dyDescent="0.3">
      <c r="AF14972" s="8"/>
      <c r="AG14972" s="8"/>
      <c r="AH14972" s="9"/>
      <c r="AI14972" s="8"/>
      <c r="AJ14972" s="8"/>
      <c r="AK14972" s="9"/>
    </row>
    <row r="14973" spans="32:37" x14ac:dyDescent="0.3">
      <c r="AF14973" s="8"/>
      <c r="AG14973" s="8"/>
      <c r="AH14973" s="9"/>
      <c r="AI14973" s="8"/>
      <c r="AJ14973" s="8"/>
      <c r="AK14973" s="9"/>
    </row>
    <row r="14974" spans="32:37" x14ac:dyDescent="0.3">
      <c r="AF14974" s="8"/>
      <c r="AG14974" s="8"/>
      <c r="AH14974" s="9"/>
      <c r="AI14974" s="8"/>
      <c r="AJ14974" s="8"/>
      <c r="AK14974" s="9"/>
    </row>
    <row r="14975" spans="32:37" x14ac:dyDescent="0.3">
      <c r="AF14975" s="8"/>
      <c r="AG14975" s="8"/>
      <c r="AH14975" s="9"/>
      <c r="AI14975" s="8"/>
      <c r="AJ14975" s="8"/>
      <c r="AK14975" s="9"/>
    </row>
    <row r="14976" spans="32:37" x14ac:dyDescent="0.3">
      <c r="AF14976" s="8"/>
      <c r="AG14976" s="8"/>
      <c r="AH14976" s="9"/>
      <c r="AI14976" s="8"/>
      <c r="AJ14976" s="8"/>
      <c r="AK14976" s="9"/>
    </row>
    <row r="14977" spans="32:37" x14ac:dyDescent="0.3">
      <c r="AF14977" s="8"/>
      <c r="AG14977" s="8"/>
      <c r="AH14977" s="9"/>
      <c r="AI14977" s="8"/>
      <c r="AJ14977" s="8"/>
      <c r="AK14977" s="9"/>
    </row>
    <row r="14978" spans="32:37" x14ac:dyDescent="0.3">
      <c r="AF14978" s="8"/>
      <c r="AG14978" s="8"/>
      <c r="AH14978" s="9"/>
      <c r="AI14978" s="8"/>
      <c r="AJ14978" s="8"/>
      <c r="AK14978" s="9"/>
    </row>
    <row r="14979" spans="32:37" x14ac:dyDescent="0.3">
      <c r="AF14979" s="8"/>
      <c r="AG14979" s="8"/>
      <c r="AH14979" s="9"/>
      <c r="AI14979" s="8"/>
      <c r="AJ14979" s="8"/>
      <c r="AK14979" s="9"/>
    </row>
    <row r="14980" spans="32:37" x14ac:dyDescent="0.3">
      <c r="AF14980" s="8"/>
      <c r="AG14980" s="8"/>
      <c r="AH14980" s="9"/>
      <c r="AI14980" s="8"/>
      <c r="AJ14980" s="8"/>
      <c r="AK14980" s="9"/>
    </row>
    <row r="14981" spans="32:37" x14ac:dyDescent="0.3">
      <c r="AF14981" s="8"/>
      <c r="AG14981" s="8"/>
      <c r="AH14981" s="9"/>
      <c r="AI14981" s="8"/>
      <c r="AJ14981" s="8"/>
      <c r="AK14981" s="9"/>
    </row>
    <row r="14982" spans="32:37" x14ac:dyDescent="0.3">
      <c r="AF14982" s="8"/>
      <c r="AG14982" s="8"/>
      <c r="AH14982" s="9"/>
      <c r="AI14982" s="8"/>
      <c r="AJ14982" s="8"/>
      <c r="AK14982" s="9"/>
    </row>
    <row r="14983" spans="32:37" x14ac:dyDescent="0.3">
      <c r="AF14983" s="8"/>
      <c r="AG14983" s="8"/>
      <c r="AH14983" s="9"/>
      <c r="AI14983" s="8"/>
      <c r="AJ14983" s="8"/>
      <c r="AK14983" s="9"/>
    </row>
    <row r="14984" spans="32:37" x14ac:dyDescent="0.3">
      <c r="AF14984" s="8"/>
      <c r="AG14984" s="8"/>
      <c r="AH14984" s="9"/>
      <c r="AI14984" s="8"/>
      <c r="AJ14984" s="8"/>
      <c r="AK14984" s="9"/>
    </row>
    <row r="14985" spans="32:37" x14ac:dyDescent="0.3">
      <c r="AF14985" s="8"/>
      <c r="AG14985" s="8"/>
      <c r="AH14985" s="9"/>
      <c r="AI14985" s="8"/>
      <c r="AJ14985" s="8"/>
      <c r="AK14985" s="9"/>
    </row>
    <row r="14986" spans="32:37" x14ac:dyDescent="0.3">
      <c r="AF14986" s="8"/>
      <c r="AG14986" s="8"/>
      <c r="AH14986" s="9"/>
      <c r="AI14986" s="8"/>
      <c r="AJ14986" s="8"/>
      <c r="AK14986" s="9"/>
    </row>
    <row r="14987" spans="32:37" x14ac:dyDescent="0.3">
      <c r="AF14987" s="8"/>
      <c r="AG14987" s="8"/>
      <c r="AH14987" s="9"/>
      <c r="AI14987" s="8"/>
      <c r="AJ14987" s="8"/>
      <c r="AK14987" s="9"/>
    </row>
    <row r="14988" spans="32:37" x14ac:dyDescent="0.3">
      <c r="AF14988" s="8"/>
      <c r="AG14988" s="8"/>
      <c r="AH14988" s="9"/>
      <c r="AI14988" s="8"/>
      <c r="AJ14988" s="8"/>
      <c r="AK14988" s="9"/>
    </row>
    <row r="14989" spans="32:37" x14ac:dyDescent="0.3">
      <c r="AF14989" s="8"/>
      <c r="AG14989" s="8"/>
      <c r="AH14989" s="9"/>
      <c r="AI14989" s="8"/>
      <c r="AJ14989" s="8"/>
      <c r="AK14989" s="9"/>
    </row>
    <row r="14990" spans="32:37" x14ac:dyDescent="0.3">
      <c r="AF14990" s="8"/>
      <c r="AG14990" s="8"/>
      <c r="AH14990" s="9"/>
      <c r="AI14990" s="8"/>
      <c r="AJ14990" s="8"/>
      <c r="AK14990" s="9"/>
    </row>
    <row r="14991" spans="32:37" x14ac:dyDescent="0.3">
      <c r="AF14991" s="8"/>
      <c r="AG14991" s="8"/>
      <c r="AH14991" s="9"/>
      <c r="AI14991" s="8"/>
      <c r="AJ14991" s="8"/>
      <c r="AK14991" s="9"/>
    </row>
    <row r="14992" spans="32:37" x14ac:dyDescent="0.3">
      <c r="AF14992" s="8"/>
      <c r="AG14992" s="8"/>
      <c r="AH14992" s="9"/>
      <c r="AI14992" s="8"/>
      <c r="AJ14992" s="8"/>
      <c r="AK14992" s="9"/>
    </row>
    <row r="14993" spans="32:37" x14ac:dyDescent="0.3">
      <c r="AF14993" s="8"/>
      <c r="AG14993" s="8"/>
      <c r="AH14993" s="9"/>
      <c r="AI14993" s="8"/>
      <c r="AJ14993" s="8"/>
      <c r="AK14993" s="9"/>
    </row>
    <row r="14994" spans="32:37" x14ac:dyDescent="0.3">
      <c r="AF14994" s="8"/>
      <c r="AG14994" s="8"/>
      <c r="AH14994" s="9"/>
      <c r="AI14994" s="8"/>
      <c r="AJ14994" s="8"/>
      <c r="AK14994" s="9"/>
    </row>
    <row r="14995" spans="32:37" x14ac:dyDescent="0.3">
      <c r="AF14995" s="8"/>
      <c r="AG14995" s="8"/>
      <c r="AH14995" s="9"/>
      <c r="AI14995" s="8"/>
      <c r="AJ14995" s="8"/>
      <c r="AK14995" s="9"/>
    </row>
    <row r="14996" spans="32:37" x14ac:dyDescent="0.3">
      <c r="AF14996" s="8"/>
      <c r="AG14996" s="8"/>
      <c r="AH14996" s="9"/>
      <c r="AI14996" s="8"/>
      <c r="AJ14996" s="8"/>
      <c r="AK14996" s="9"/>
    </row>
    <row r="14997" spans="32:37" x14ac:dyDescent="0.3">
      <c r="AF14997" s="8"/>
      <c r="AG14997" s="8"/>
      <c r="AH14997" s="9"/>
      <c r="AI14997" s="8"/>
      <c r="AJ14997" s="8"/>
      <c r="AK14997" s="9"/>
    </row>
    <row r="14998" spans="32:37" x14ac:dyDescent="0.3">
      <c r="AF14998" s="8"/>
      <c r="AG14998" s="8"/>
      <c r="AH14998" s="9"/>
      <c r="AI14998" s="8"/>
      <c r="AJ14998" s="8"/>
      <c r="AK14998" s="9"/>
    </row>
    <row r="14999" spans="32:37" x14ac:dyDescent="0.3">
      <c r="AF14999" s="8"/>
      <c r="AG14999" s="8"/>
      <c r="AH14999" s="9"/>
      <c r="AI14999" s="8"/>
      <c r="AJ14999" s="8"/>
      <c r="AK14999" s="9"/>
    </row>
    <row r="15000" spans="32:37" x14ac:dyDescent="0.3">
      <c r="AF15000" s="8"/>
      <c r="AG15000" s="8"/>
      <c r="AH15000" s="9"/>
      <c r="AI15000" s="8"/>
      <c r="AJ15000" s="8"/>
      <c r="AK15000" s="9"/>
    </row>
    <row r="15001" spans="32:37" x14ac:dyDescent="0.3">
      <c r="AF15001" s="8"/>
      <c r="AG15001" s="8"/>
      <c r="AH15001" s="9"/>
      <c r="AI15001" s="8"/>
      <c r="AJ15001" s="8"/>
      <c r="AK15001" s="9"/>
    </row>
    <row r="15002" spans="32:37" x14ac:dyDescent="0.3">
      <c r="AF15002" s="8"/>
      <c r="AG15002" s="8"/>
      <c r="AH15002" s="9"/>
      <c r="AI15002" s="8"/>
      <c r="AJ15002" s="8"/>
      <c r="AK15002" s="9"/>
    </row>
    <row r="15003" spans="32:37" x14ac:dyDescent="0.3">
      <c r="AF15003" s="8"/>
      <c r="AG15003" s="8"/>
      <c r="AH15003" s="9"/>
      <c r="AI15003" s="8"/>
      <c r="AJ15003" s="8"/>
      <c r="AK15003" s="9"/>
    </row>
    <row r="15004" spans="32:37" x14ac:dyDescent="0.3">
      <c r="AF15004" s="8"/>
      <c r="AG15004" s="8"/>
      <c r="AH15004" s="9"/>
      <c r="AI15004" s="8"/>
      <c r="AJ15004" s="8"/>
      <c r="AK15004" s="9"/>
    </row>
    <row r="15005" spans="32:37" x14ac:dyDescent="0.3">
      <c r="AF15005" s="8"/>
      <c r="AG15005" s="8"/>
      <c r="AH15005" s="9"/>
      <c r="AI15005" s="8"/>
      <c r="AJ15005" s="8"/>
      <c r="AK15005" s="9"/>
    </row>
    <row r="15006" spans="32:37" x14ac:dyDescent="0.3">
      <c r="AF15006" s="8"/>
      <c r="AG15006" s="8"/>
      <c r="AH15006" s="9"/>
      <c r="AI15006" s="8"/>
      <c r="AJ15006" s="8"/>
      <c r="AK15006" s="9"/>
    </row>
    <row r="15007" spans="32:37" x14ac:dyDescent="0.3">
      <c r="AF15007" s="8"/>
      <c r="AG15007" s="8"/>
      <c r="AH15007" s="9"/>
      <c r="AI15007" s="8"/>
      <c r="AJ15007" s="8"/>
      <c r="AK15007" s="9"/>
    </row>
    <row r="15008" spans="32:37" x14ac:dyDescent="0.3">
      <c r="AF15008" s="8"/>
      <c r="AG15008" s="8"/>
      <c r="AH15008" s="9"/>
      <c r="AI15008" s="8"/>
      <c r="AJ15008" s="8"/>
      <c r="AK15008" s="9"/>
    </row>
    <row r="15009" spans="32:37" x14ac:dyDescent="0.3">
      <c r="AF15009" s="8"/>
      <c r="AG15009" s="8"/>
      <c r="AH15009" s="9"/>
      <c r="AI15009" s="8"/>
      <c r="AJ15009" s="8"/>
      <c r="AK15009" s="9"/>
    </row>
    <row r="15010" spans="32:37" x14ac:dyDescent="0.3">
      <c r="AF15010" s="8"/>
      <c r="AG15010" s="8"/>
      <c r="AH15010" s="9"/>
      <c r="AI15010" s="8"/>
      <c r="AJ15010" s="8"/>
      <c r="AK15010" s="9"/>
    </row>
    <row r="15011" spans="32:37" x14ac:dyDescent="0.3">
      <c r="AF15011" s="8"/>
      <c r="AG15011" s="8"/>
      <c r="AH15011" s="9"/>
      <c r="AI15011" s="8"/>
      <c r="AJ15011" s="8"/>
      <c r="AK15011" s="9"/>
    </row>
    <row r="15012" spans="32:37" x14ac:dyDescent="0.3">
      <c r="AF15012" s="8"/>
      <c r="AG15012" s="8"/>
      <c r="AH15012" s="9"/>
      <c r="AI15012" s="8"/>
      <c r="AJ15012" s="8"/>
      <c r="AK15012" s="9"/>
    </row>
    <row r="15013" spans="32:37" x14ac:dyDescent="0.3">
      <c r="AF15013" s="8"/>
      <c r="AG15013" s="8"/>
      <c r="AH15013" s="9"/>
      <c r="AI15013" s="8"/>
      <c r="AJ15013" s="8"/>
      <c r="AK15013" s="9"/>
    </row>
    <row r="15014" spans="32:37" x14ac:dyDescent="0.3">
      <c r="AF15014" s="8"/>
      <c r="AG15014" s="8"/>
      <c r="AH15014" s="9"/>
      <c r="AI15014" s="8"/>
      <c r="AJ15014" s="8"/>
      <c r="AK15014" s="9"/>
    </row>
    <row r="15015" spans="32:37" x14ac:dyDescent="0.3">
      <c r="AF15015" s="8"/>
      <c r="AG15015" s="8"/>
      <c r="AH15015" s="9"/>
      <c r="AI15015" s="8"/>
      <c r="AJ15015" s="8"/>
      <c r="AK15015" s="9"/>
    </row>
    <row r="15016" spans="32:37" x14ac:dyDescent="0.3">
      <c r="AF15016" s="8"/>
      <c r="AG15016" s="8"/>
      <c r="AH15016" s="9"/>
      <c r="AI15016" s="8"/>
      <c r="AJ15016" s="8"/>
      <c r="AK15016" s="9"/>
    </row>
    <row r="15017" spans="32:37" x14ac:dyDescent="0.3">
      <c r="AF15017" s="8"/>
      <c r="AG15017" s="8"/>
      <c r="AH15017" s="9"/>
      <c r="AI15017" s="8"/>
      <c r="AJ15017" s="8"/>
      <c r="AK15017" s="9"/>
    </row>
    <row r="15018" spans="32:37" x14ac:dyDescent="0.3">
      <c r="AF15018" s="8"/>
      <c r="AG15018" s="8"/>
      <c r="AH15018" s="9"/>
      <c r="AI15018" s="8"/>
      <c r="AJ15018" s="8"/>
      <c r="AK15018" s="9"/>
    </row>
    <row r="15019" spans="32:37" x14ac:dyDescent="0.3">
      <c r="AF15019" s="8"/>
      <c r="AG15019" s="8"/>
      <c r="AH15019" s="9"/>
      <c r="AI15019" s="8"/>
      <c r="AJ15019" s="8"/>
      <c r="AK15019" s="9"/>
    </row>
    <row r="15020" spans="32:37" x14ac:dyDescent="0.3">
      <c r="AF15020" s="8"/>
      <c r="AG15020" s="8"/>
      <c r="AH15020" s="9"/>
      <c r="AI15020" s="8"/>
      <c r="AJ15020" s="8"/>
      <c r="AK15020" s="9"/>
    </row>
    <row r="15021" spans="32:37" x14ac:dyDescent="0.3">
      <c r="AF15021" s="8"/>
      <c r="AG15021" s="8"/>
      <c r="AH15021" s="9"/>
      <c r="AI15021" s="8"/>
      <c r="AJ15021" s="8"/>
      <c r="AK15021" s="9"/>
    </row>
    <row r="15022" spans="32:37" x14ac:dyDescent="0.3">
      <c r="AF15022" s="8"/>
      <c r="AG15022" s="8"/>
      <c r="AH15022" s="9"/>
      <c r="AI15022" s="8"/>
      <c r="AJ15022" s="8"/>
      <c r="AK15022" s="9"/>
    </row>
    <row r="15023" spans="32:37" x14ac:dyDescent="0.3">
      <c r="AF15023" s="8"/>
      <c r="AG15023" s="8"/>
      <c r="AH15023" s="9"/>
      <c r="AI15023" s="8"/>
      <c r="AJ15023" s="8"/>
      <c r="AK15023" s="9"/>
    </row>
    <row r="15024" spans="32:37" x14ac:dyDescent="0.3">
      <c r="AF15024" s="8"/>
      <c r="AG15024" s="8"/>
      <c r="AH15024" s="9"/>
      <c r="AI15024" s="8"/>
      <c r="AJ15024" s="8"/>
      <c r="AK15024" s="9"/>
    </row>
    <row r="15025" spans="32:37" x14ac:dyDescent="0.3">
      <c r="AF15025" s="8"/>
      <c r="AG15025" s="8"/>
      <c r="AH15025" s="9"/>
      <c r="AI15025" s="8"/>
      <c r="AJ15025" s="8"/>
      <c r="AK15025" s="9"/>
    </row>
    <row r="15026" spans="32:37" x14ac:dyDescent="0.3">
      <c r="AF15026" s="8"/>
      <c r="AG15026" s="8"/>
      <c r="AH15026" s="9"/>
      <c r="AI15026" s="8"/>
      <c r="AJ15026" s="8"/>
      <c r="AK15026" s="9"/>
    </row>
    <row r="15027" spans="32:37" x14ac:dyDescent="0.3">
      <c r="AF15027" s="8"/>
      <c r="AG15027" s="8"/>
      <c r="AH15027" s="9"/>
      <c r="AI15027" s="8"/>
      <c r="AJ15027" s="8"/>
      <c r="AK15027" s="9"/>
    </row>
    <row r="15028" spans="32:37" x14ac:dyDescent="0.3">
      <c r="AF15028" s="8"/>
      <c r="AG15028" s="8"/>
      <c r="AH15028" s="9"/>
      <c r="AI15028" s="8"/>
      <c r="AJ15028" s="8"/>
      <c r="AK15028" s="9"/>
    </row>
    <row r="15029" spans="32:37" x14ac:dyDescent="0.3">
      <c r="AF15029" s="8"/>
      <c r="AG15029" s="8"/>
      <c r="AH15029" s="9"/>
      <c r="AI15029" s="8"/>
      <c r="AJ15029" s="8"/>
      <c r="AK15029" s="9"/>
    </row>
    <row r="15030" spans="32:37" x14ac:dyDescent="0.3">
      <c r="AF15030" s="8"/>
      <c r="AG15030" s="8"/>
      <c r="AH15030" s="9"/>
      <c r="AI15030" s="8"/>
      <c r="AJ15030" s="8"/>
      <c r="AK15030" s="9"/>
    </row>
    <row r="15031" spans="32:37" x14ac:dyDescent="0.3">
      <c r="AF15031" s="8"/>
      <c r="AG15031" s="8"/>
      <c r="AH15031" s="9"/>
      <c r="AI15031" s="8"/>
      <c r="AJ15031" s="8"/>
      <c r="AK15031" s="9"/>
    </row>
    <row r="15032" spans="32:37" x14ac:dyDescent="0.3">
      <c r="AF15032" s="8"/>
      <c r="AG15032" s="8"/>
      <c r="AH15032" s="9"/>
      <c r="AI15032" s="8"/>
      <c r="AJ15032" s="8"/>
      <c r="AK15032" s="9"/>
    </row>
    <row r="15033" spans="32:37" x14ac:dyDescent="0.3">
      <c r="AF15033" s="8"/>
      <c r="AG15033" s="8"/>
      <c r="AH15033" s="9"/>
      <c r="AI15033" s="8"/>
      <c r="AJ15033" s="8"/>
      <c r="AK15033" s="9"/>
    </row>
    <row r="15034" spans="32:37" x14ac:dyDescent="0.3">
      <c r="AF15034" s="8"/>
      <c r="AG15034" s="8"/>
      <c r="AH15034" s="9"/>
      <c r="AI15034" s="8"/>
      <c r="AJ15034" s="8"/>
      <c r="AK15034" s="9"/>
    </row>
    <row r="15035" spans="32:37" x14ac:dyDescent="0.3">
      <c r="AF15035" s="8"/>
      <c r="AG15035" s="8"/>
      <c r="AH15035" s="9"/>
      <c r="AI15035" s="8"/>
      <c r="AJ15035" s="8"/>
      <c r="AK15035" s="9"/>
    </row>
    <row r="15036" spans="32:37" x14ac:dyDescent="0.3">
      <c r="AF15036" s="8"/>
      <c r="AG15036" s="8"/>
      <c r="AH15036" s="9"/>
      <c r="AI15036" s="8"/>
      <c r="AJ15036" s="8"/>
      <c r="AK15036" s="9"/>
    </row>
    <row r="15037" spans="32:37" x14ac:dyDescent="0.3">
      <c r="AF15037" s="8"/>
      <c r="AG15037" s="8"/>
      <c r="AH15037" s="9"/>
      <c r="AI15037" s="8"/>
      <c r="AJ15037" s="8"/>
      <c r="AK15037" s="9"/>
    </row>
    <row r="15038" spans="32:37" x14ac:dyDescent="0.3">
      <c r="AF15038" s="8"/>
      <c r="AG15038" s="8"/>
      <c r="AH15038" s="9"/>
      <c r="AI15038" s="8"/>
      <c r="AJ15038" s="8"/>
      <c r="AK15038" s="9"/>
    </row>
    <row r="15039" spans="32:37" x14ac:dyDescent="0.3">
      <c r="AF15039" s="8"/>
      <c r="AG15039" s="8"/>
      <c r="AH15039" s="9"/>
      <c r="AI15039" s="8"/>
      <c r="AJ15039" s="8"/>
      <c r="AK15039" s="9"/>
    </row>
    <row r="15040" spans="32:37" x14ac:dyDescent="0.3">
      <c r="AF15040" s="8"/>
      <c r="AG15040" s="8"/>
      <c r="AH15040" s="9"/>
      <c r="AI15040" s="8"/>
      <c r="AJ15040" s="8"/>
      <c r="AK15040" s="9"/>
    </row>
    <row r="15041" spans="32:37" x14ac:dyDescent="0.3">
      <c r="AF15041" s="8"/>
      <c r="AG15041" s="8"/>
      <c r="AH15041" s="9"/>
      <c r="AI15041" s="8"/>
      <c r="AJ15041" s="8"/>
      <c r="AK15041" s="9"/>
    </row>
    <row r="15042" spans="32:37" x14ac:dyDescent="0.3">
      <c r="AF15042" s="8"/>
      <c r="AG15042" s="8"/>
      <c r="AH15042" s="9"/>
      <c r="AI15042" s="8"/>
      <c r="AJ15042" s="8"/>
      <c r="AK15042" s="9"/>
    </row>
    <row r="15043" spans="32:37" x14ac:dyDescent="0.3">
      <c r="AF15043" s="8"/>
      <c r="AG15043" s="8"/>
      <c r="AH15043" s="9"/>
      <c r="AI15043" s="8"/>
      <c r="AJ15043" s="8"/>
      <c r="AK15043" s="9"/>
    </row>
    <row r="15044" spans="32:37" x14ac:dyDescent="0.3">
      <c r="AF15044" s="8"/>
      <c r="AG15044" s="8"/>
      <c r="AH15044" s="9"/>
      <c r="AI15044" s="8"/>
      <c r="AJ15044" s="8"/>
      <c r="AK15044" s="9"/>
    </row>
    <row r="15045" spans="32:37" x14ac:dyDescent="0.3">
      <c r="AF15045" s="8"/>
      <c r="AG15045" s="8"/>
      <c r="AH15045" s="9"/>
      <c r="AI15045" s="8"/>
      <c r="AJ15045" s="8"/>
      <c r="AK15045" s="9"/>
    </row>
    <row r="15046" spans="32:37" x14ac:dyDescent="0.3">
      <c r="AF15046" s="8"/>
      <c r="AG15046" s="8"/>
      <c r="AH15046" s="9"/>
      <c r="AI15046" s="8"/>
      <c r="AJ15046" s="8"/>
      <c r="AK15046" s="9"/>
    </row>
    <row r="15047" spans="32:37" x14ac:dyDescent="0.3">
      <c r="AF15047" s="8"/>
      <c r="AG15047" s="8"/>
      <c r="AH15047" s="9"/>
      <c r="AI15047" s="8"/>
      <c r="AJ15047" s="8"/>
      <c r="AK15047" s="9"/>
    </row>
    <row r="15048" spans="32:37" x14ac:dyDescent="0.3">
      <c r="AF15048" s="8"/>
      <c r="AG15048" s="8"/>
      <c r="AH15048" s="9"/>
      <c r="AI15048" s="8"/>
      <c r="AJ15048" s="8"/>
      <c r="AK15048" s="9"/>
    </row>
    <row r="15049" spans="32:37" x14ac:dyDescent="0.3">
      <c r="AF15049" s="8"/>
      <c r="AG15049" s="8"/>
      <c r="AH15049" s="9"/>
      <c r="AI15049" s="8"/>
      <c r="AJ15049" s="8"/>
      <c r="AK15049" s="9"/>
    </row>
    <row r="15050" spans="32:37" x14ac:dyDescent="0.3">
      <c r="AF15050" s="8"/>
      <c r="AG15050" s="8"/>
      <c r="AH15050" s="9"/>
      <c r="AI15050" s="8"/>
      <c r="AJ15050" s="8"/>
      <c r="AK15050" s="9"/>
    </row>
    <row r="15051" spans="32:37" x14ac:dyDescent="0.3">
      <c r="AF15051" s="8"/>
      <c r="AG15051" s="8"/>
      <c r="AH15051" s="9"/>
      <c r="AI15051" s="8"/>
      <c r="AJ15051" s="8"/>
      <c r="AK15051" s="9"/>
    </row>
    <row r="15052" spans="32:37" x14ac:dyDescent="0.3">
      <c r="AF15052" s="8"/>
      <c r="AG15052" s="8"/>
      <c r="AH15052" s="9"/>
      <c r="AI15052" s="8"/>
      <c r="AJ15052" s="8"/>
      <c r="AK15052" s="9"/>
    </row>
    <row r="15053" spans="32:37" x14ac:dyDescent="0.3">
      <c r="AF15053" s="8"/>
      <c r="AG15053" s="8"/>
      <c r="AH15053" s="9"/>
      <c r="AI15053" s="8"/>
      <c r="AJ15053" s="8"/>
      <c r="AK15053" s="9"/>
    </row>
    <row r="15054" spans="32:37" x14ac:dyDescent="0.3">
      <c r="AF15054" s="8"/>
      <c r="AG15054" s="8"/>
      <c r="AH15054" s="9"/>
      <c r="AI15054" s="8"/>
      <c r="AJ15054" s="8"/>
      <c r="AK15054" s="9"/>
    </row>
    <row r="15055" spans="32:37" x14ac:dyDescent="0.3">
      <c r="AF15055" s="8"/>
      <c r="AG15055" s="8"/>
      <c r="AH15055" s="9"/>
      <c r="AI15055" s="8"/>
      <c r="AJ15055" s="8"/>
      <c r="AK15055" s="9"/>
    </row>
    <row r="15056" spans="32:37" x14ac:dyDescent="0.3">
      <c r="AF15056" s="8"/>
      <c r="AG15056" s="8"/>
      <c r="AH15056" s="9"/>
      <c r="AI15056" s="8"/>
      <c r="AJ15056" s="8"/>
      <c r="AK15056" s="9"/>
    </row>
    <row r="15057" spans="32:37" x14ac:dyDescent="0.3">
      <c r="AF15057" s="8"/>
      <c r="AG15057" s="8"/>
      <c r="AH15057" s="9"/>
      <c r="AI15057" s="8"/>
      <c r="AJ15057" s="8"/>
      <c r="AK15057" s="9"/>
    </row>
    <row r="15058" spans="32:37" x14ac:dyDescent="0.3">
      <c r="AF15058" s="8"/>
      <c r="AG15058" s="8"/>
      <c r="AH15058" s="9"/>
      <c r="AI15058" s="8"/>
      <c r="AJ15058" s="8"/>
      <c r="AK15058" s="9"/>
    </row>
    <row r="15059" spans="32:37" x14ac:dyDescent="0.3">
      <c r="AF15059" s="8"/>
      <c r="AG15059" s="8"/>
      <c r="AH15059" s="9"/>
      <c r="AI15059" s="8"/>
      <c r="AJ15059" s="8"/>
      <c r="AK15059" s="9"/>
    </row>
    <row r="15060" spans="32:37" x14ac:dyDescent="0.3">
      <c r="AF15060" s="8"/>
      <c r="AG15060" s="8"/>
      <c r="AH15060" s="9"/>
      <c r="AI15060" s="8"/>
      <c r="AJ15060" s="8"/>
      <c r="AK15060" s="9"/>
    </row>
    <row r="15061" spans="32:37" x14ac:dyDescent="0.3">
      <c r="AF15061" s="8"/>
      <c r="AG15061" s="8"/>
      <c r="AH15061" s="9"/>
      <c r="AI15061" s="8"/>
      <c r="AJ15061" s="8"/>
      <c r="AK15061" s="9"/>
    </row>
    <row r="15062" spans="32:37" x14ac:dyDescent="0.3">
      <c r="AF15062" s="8"/>
      <c r="AG15062" s="8"/>
      <c r="AH15062" s="9"/>
      <c r="AI15062" s="8"/>
      <c r="AJ15062" s="8"/>
      <c r="AK15062" s="9"/>
    </row>
    <row r="15063" spans="32:37" x14ac:dyDescent="0.3">
      <c r="AF15063" s="8"/>
      <c r="AG15063" s="8"/>
      <c r="AH15063" s="9"/>
      <c r="AI15063" s="8"/>
      <c r="AJ15063" s="8"/>
      <c r="AK15063" s="9"/>
    </row>
    <row r="15064" spans="32:37" x14ac:dyDescent="0.3">
      <c r="AF15064" s="8"/>
      <c r="AG15064" s="8"/>
      <c r="AH15064" s="9"/>
      <c r="AI15064" s="8"/>
      <c r="AJ15064" s="8"/>
      <c r="AK15064" s="9"/>
    </row>
    <row r="15065" spans="32:37" x14ac:dyDescent="0.3">
      <c r="AF15065" s="8"/>
      <c r="AG15065" s="8"/>
      <c r="AH15065" s="9"/>
      <c r="AI15065" s="8"/>
      <c r="AJ15065" s="8"/>
      <c r="AK15065" s="9"/>
    </row>
    <row r="15066" spans="32:37" x14ac:dyDescent="0.3">
      <c r="AF15066" s="8"/>
      <c r="AG15066" s="8"/>
      <c r="AH15066" s="9"/>
      <c r="AI15066" s="8"/>
      <c r="AJ15066" s="8"/>
      <c r="AK15066" s="9"/>
    </row>
    <row r="15067" spans="32:37" x14ac:dyDescent="0.3">
      <c r="AF15067" s="8"/>
      <c r="AG15067" s="8"/>
      <c r="AH15067" s="9"/>
      <c r="AI15067" s="8"/>
      <c r="AJ15067" s="8"/>
      <c r="AK15067" s="9"/>
    </row>
    <row r="15068" spans="32:37" x14ac:dyDescent="0.3">
      <c r="AF15068" s="8"/>
      <c r="AG15068" s="8"/>
      <c r="AH15068" s="9"/>
      <c r="AI15068" s="8"/>
      <c r="AJ15068" s="8"/>
      <c r="AK15068" s="9"/>
    </row>
    <row r="15069" spans="32:37" x14ac:dyDescent="0.3">
      <c r="AF15069" s="8"/>
      <c r="AG15069" s="8"/>
      <c r="AH15069" s="9"/>
      <c r="AI15069" s="8"/>
      <c r="AJ15069" s="8"/>
      <c r="AK15069" s="9"/>
    </row>
    <row r="15070" spans="32:37" x14ac:dyDescent="0.3">
      <c r="AF15070" s="8"/>
      <c r="AG15070" s="8"/>
      <c r="AH15070" s="9"/>
      <c r="AI15070" s="8"/>
      <c r="AJ15070" s="8"/>
      <c r="AK15070" s="9"/>
    </row>
    <row r="15071" spans="32:37" x14ac:dyDescent="0.3">
      <c r="AF15071" s="8"/>
      <c r="AG15071" s="8"/>
      <c r="AH15071" s="9"/>
      <c r="AI15071" s="8"/>
      <c r="AJ15071" s="8"/>
      <c r="AK15071" s="9"/>
    </row>
    <row r="15072" spans="32:37" x14ac:dyDescent="0.3">
      <c r="AF15072" s="8"/>
      <c r="AG15072" s="8"/>
      <c r="AH15072" s="9"/>
      <c r="AI15072" s="8"/>
      <c r="AJ15072" s="8"/>
      <c r="AK15072" s="9"/>
    </row>
    <row r="15073" spans="32:37" x14ac:dyDescent="0.3">
      <c r="AF15073" s="8"/>
      <c r="AG15073" s="8"/>
      <c r="AH15073" s="9"/>
      <c r="AI15073" s="8"/>
      <c r="AJ15073" s="8"/>
      <c r="AK15073" s="9"/>
    </row>
    <row r="15074" spans="32:37" x14ac:dyDescent="0.3">
      <c r="AF15074" s="8"/>
      <c r="AG15074" s="8"/>
      <c r="AH15074" s="9"/>
      <c r="AI15074" s="8"/>
      <c r="AJ15074" s="8"/>
      <c r="AK15074" s="9"/>
    </row>
    <row r="15075" spans="32:37" x14ac:dyDescent="0.3">
      <c r="AF15075" s="8"/>
      <c r="AG15075" s="8"/>
      <c r="AH15075" s="9"/>
      <c r="AI15075" s="8"/>
      <c r="AJ15075" s="8"/>
      <c r="AK15075" s="9"/>
    </row>
    <row r="15076" spans="32:37" x14ac:dyDescent="0.3">
      <c r="AF15076" s="8"/>
      <c r="AG15076" s="8"/>
      <c r="AH15076" s="9"/>
      <c r="AI15076" s="8"/>
      <c r="AJ15076" s="8"/>
      <c r="AK15076" s="9"/>
    </row>
    <row r="15077" spans="32:37" x14ac:dyDescent="0.3">
      <c r="AF15077" s="8"/>
      <c r="AG15077" s="8"/>
      <c r="AH15077" s="9"/>
      <c r="AI15077" s="8"/>
      <c r="AJ15077" s="8"/>
      <c r="AK15077" s="9"/>
    </row>
    <row r="15078" spans="32:37" x14ac:dyDescent="0.3">
      <c r="AF15078" s="8"/>
      <c r="AG15078" s="8"/>
      <c r="AH15078" s="9"/>
      <c r="AI15078" s="8"/>
      <c r="AJ15078" s="8"/>
      <c r="AK15078" s="9"/>
    </row>
    <row r="15079" spans="32:37" x14ac:dyDescent="0.3">
      <c r="AF15079" s="8"/>
      <c r="AG15079" s="8"/>
      <c r="AH15079" s="9"/>
      <c r="AI15079" s="8"/>
      <c r="AJ15079" s="8"/>
      <c r="AK15079" s="9"/>
    </row>
    <row r="15080" spans="32:37" x14ac:dyDescent="0.3">
      <c r="AF15080" s="8"/>
      <c r="AG15080" s="8"/>
      <c r="AH15080" s="9"/>
      <c r="AI15080" s="8"/>
      <c r="AJ15080" s="8"/>
      <c r="AK15080" s="9"/>
    </row>
    <row r="15081" spans="32:37" x14ac:dyDescent="0.3">
      <c r="AF15081" s="8"/>
      <c r="AG15081" s="8"/>
      <c r="AH15081" s="9"/>
      <c r="AI15081" s="8"/>
      <c r="AJ15081" s="8"/>
      <c r="AK15081" s="9"/>
    </row>
    <row r="15082" spans="32:37" x14ac:dyDescent="0.3">
      <c r="AF15082" s="8"/>
      <c r="AG15082" s="8"/>
      <c r="AH15082" s="9"/>
      <c r="AI15082" s="8"/>
      <c r="AJ15082" s="8"/>
      <c r="AK15082" s="9"/>
    </row>
    <row r="15083" spans="32:37" x14ac:dyDescent="0.3">
      <c r="AF15083" s="8"/>
      <c r="AG15083" s="8"/>
      <c r="AH15083" s="9"/>
      <c r="AI15083" s="8"/>
      <c r="AJ15083" s="8"/>
      <c r="AK15083" s="9"/>
    </row>
    <row r="15084" spans="32:37" x14ac:dyDescent="0.3">
      <c r="AF15084" s="8"/>
      <c r="AG15084" s="8"/>
      <c r="AH15084" s="9"/>
      <c r="AI15084" s="8"/>
      <c r="AJ15084" s="8"/>
      <c r="AK15084" s="9"/>
    </row>
    <row r="15085" spans="32:37" x14ac:dyDescent="0.3">
      <c r="AF15085" s="8"/>
      <c r="AG15085" s="8"/>
      <c r="AH15085" s="9"/>
      <c r="AI15085" s="8"/>
      <c r="AJ15085" s="8"/>
      <c r="AK15085" s="9"/>
    </row>
    <row r="15086" spans="32:37" x14ac:dyDescent="0.3">
      <c r="AF15086" s="8"/>
      <c r="AG15086" s="8"/>
      <c r="AH15086" s="9"/>
      <c r="AI15086" s="8"/>
      <c r="AJ15086" s="8"/>
      <c r="AK15086" s="9"/>
    </row>
    <row r="15087" spans="32:37" x14ac:dyDescent="0.3">
      <c r="AF15087" s="8"/>
      <c r="AG15087" s="8"/>
      <c r="AH15087" s="9"/>
      <c r="AI15087" s="8"/>
      <c r="AJ15087" s="8"/>
      <c r="AK15087" s="9"/>
    </row>
    <row r="15088" spans="32:37" x14ac:dyDescent="0.3">
      <c r="AF15088" s="8"/>
      <c r="AG15088" s="8"/>
      <c r="AH15088" s="9"/>
      <c r="AI15088" s="8"/>
      <c r="AJ15088" s="8"/>
      <c r="AK15088" s="9"/>
    </row>
    <row r="15089" spans="32:37" x14ac:dyDescent="0.3">
      <c r="AF15089" s="8"/>
      <c r="AG15089" s="8"/>
      <c r="AH15089" s="9"/>
      <c r="AI15089" s="8"/>
      <c r="AJ15089" s="8"/>
      <c r="AK15089" s="9"/>
    </row>
    <row r="15090" spans="32:37" x14ac:dyDescent="0.3">
      <c r="AF15090" s="8"/>
      <c r="AG15090" s="8"/>
      <c r="AH15090" s="9"/>
      <c r="AI15090" s="8"/>
      <c r="AJ15090" s="8"/>
      <c r="AK15090" s="9"/>
    </row>
    <row r="15091" spans="32:37" x14ac:dyDescent="0.3">
      <c r="AF15091" s="8"/>
      <c r="AG15091" s="8"/>
      <c r="AH15091" s="9"/>
      <c r="AI15091" s="8"/>
      <c r="AJ15091" s="8"/>
      <c r="AK15091" s="9"/>
    </row>
    <row r="15092" spans="32:37" x14ac:dyDescent="0.3">
      <c r="AF15092" s="8"/>
      <c r="AG15092" s="8"/>
      <c r="AH15092" s="9"/>
      <c r="AI15092" s="8"/>
      <c r="AJ15092" s="8"/>
      <c r="AK15092" s="9"/>
    </row>
    <row r="15093" spans="32:37" x14ac:dyDescent="0.3">
      <c r="AF15093" s="8"/>
      <c r="AG15093" s="8"/>
      <c r="AH15093" s="9"/>
      <c r="AI15093" s="8"/>
      <c r="AJ15093" s="8"/>
      <c r="AK15093" s="9"/>
    </row>
    <row r="15094" spans="32:37" x14ac:dyDescent="0.3">
      <c r="AF15094" s="8"/>
      <c r="AG15094" s="8"/>
      <c r="AH15094" s="9"/>
      <c r="AI15094" s="8"/>
      <c r="AJ15094" s="8"/>
      <c r="AK15094" s="9"/>
    </row>
    <row r="15095" spans="32:37" x14ac:dyDescent="0.3">
      <c r="AF15095" s="8"/>
      <c r="AG15095" s="8"/>
      <c r="AH15095" s="9"/>
      <c r="AI15095" s="8"/>
      <c r="AJ15095" s="8"/>
      <c r="AK15095" s="9"/>
    </row>
    <row r="15096" spans="32:37" x14ac:dyDescent="0.3">
      <c r="AF15096" s="8"/>
      <c r="AG15096" s="8"/>
      <c r="AH15096" s="9"/>
      <c r="AI15096" s="8"/>
      <c r="AJ15096" s="8"/>
      <c r="AK15096" s="9"/>
    </row>
    <row r="15097" spans="32:37" x14ac:dyDescent="0.3">
      <c r="AF15097" s="8"/>
      <c r="AG15097" s="8"/>
      <c r="AH15097" s="9"/>
      <c r="AI15097" s="8"/>
      <c r="AJ15097" s="8"/>
      <c r="AK15097" s="9"/>
    </row>
    <row r="15098" spans="32:37" x14ac:dyDescent="0.3">
      <c r="AF15098" s="8"/>
      <c r="AG15098" s="8"/>
      <c r="AH15098" s="9"/>
      <c r="AI15098" s="8"/>
      <c r="AJ15098" s="8"/>
      <c r="AK15098" s="9"/>
    </row>
    <row r="15099" spans="32:37" x14ac:dyDescent="0.3">
      <c r="AF15099" s="8"/>
      <c r="AG15099" s="8"/>
      <c r="AH15099" s="9"/>
      <c r="AI15099" s="8"/>
      <c r="AJ15099" s="8"/>
      <c r="AK15099" s="9"/>
    </row>
    <row r="15100" spans="32:37" x14ac:dyDescent="0.3">
      <c r="AF15100" s="8"/>
      <c r="AG15100" s="8"/>
      <c r="AH15100" s="9"/>
      <c r="AI15100" s="8"/>
      <c r="AJ15100" s="8"/>
      <c r="AK15100" s="9"/>
    </row>
    <row r="15101" spans="32:37" x14ac:dyDescent="0.3">
      <c r="AF15101" s="8"/>
      <c r="AG15101" s="8"/>
      <c r="AH15101" s="9"/>
      <c r="AI15101" s="8"/>
      <c r="AJ15101" s="8"/>
      <c r="AK15101" s="9"/>
    </row>
    <row r="15102" spans="32:37" x14ac:dyDescent="0.3">
      <c r="AF15102" s="8"/>
      <c r="AG15102" s="8"/>
      <c r="AH15102" s="9"/>
      <c r="AI15102" s="8"/>
      <c r="AJ15102" s="8"/>
      <c r="AK15102" s="9"/>
    </row>
    <row r="15103" spans="32:37" x14ac:dyDescent="0.3">
      <c r="AF15103" s="8"/>
      <c r="AG15103" s="8"/>
      <c r="AH15103" s="9"/>
      <c r="AI15103" s="8"/>
      <c r="AJ15103" s="8"/>
      <c r="AK15103" s="9"/>
    </row>
    <row r="15104" spans="32:37" x14ac:dyDescent="0.3">
      <c r="AF15104" s="8"/>
      <c r="AG15104" s="8"/>
      <c r="AH15104" s="9"/>
      <c r="AI15104" s="8"/>
      <c r="AJ15104" s="8"/>
      <c r="AK15104" s="9"/>
    </row>
    <row r="15105" spans="32:37" x14ac:dyDescent="0.3">
      <c r="AF15105" s="8"/>
      <c r="AG15105" s="8"/>
      <c r="AH15105" s="9"/>
      <c r="AI15105" s="8"/>
      <c r="AJ15105" s="8"/>
      <c r="AK15105" s="9"/>
    </row>
    <row r="15106" spans="32:37" x14ac:dyDescent="0.3">
      <c r="AF15106" s="8"/>
      <c r="AG15106" s="8"/>
      <c r="AH15106" s="9"/>
      <c r="AI15106" s="8"/>
      <c r="AJ15106" s="8"/>
      <c r="AK15106" s="9"/>
    </row>
    <row r="15107" spans="32:37" x14ac:dyDescent="0.3">
      <c r="AF15107" s="8"/>
      <c r="AG15107" s="8"/>
      <c r="AH15107" s="9"/>
      <c r="AI15107" s="8"/>
      <c r="AJ15107" s="8"/>
      <c r="AK15107" s="9"/>
    </row>
    <row r="15108" spans="32:37" x14ac:dyDescent="0.3">
      <c r="AF15108" s="8"/>
      <c r="AG15108" s="8"/>
      <c r="AH15108" s="9"/>
      <c r="AI15108" s="8"/>
      <c r="AJ15108" s="8"/>
      <c r="AK15108" s="9"/>
    </row>
    <row r="15109" spans="32:37" x14ac:dyDescent="0.3">
      <c r="AF15109" s="8"/>
      <c r="AG15109" s="8"/>
      <c r="AH15109" s="9"/>
      <c r="AI15109" s="8"/>
      <c r="AJ15109" s="8"/>
      <c r="AK15109" s="9"/>
    </row>
    <row r="15110" spans="32:37" x14ac:dyDescent="0.3">
      <c r="AF15110" s="8"/>
      <c r="AG15110" s="8"/>
      <c r="AH15110" s="9"/>
      <c r="AI15110" s="8"/>
      <c r="AJ15110" s="8"/>
      <c r="AK15110" s="9"/>
    </row>
    <row r="15111" spans="32:37" x14ac:dyDescent="0.3">
      <c r="AF15111" s="8"/>
      <c r="AG15111" s="8"/>
      <c r="AH15111" s="9"/>
      <c r="AI15111" s="8"/>
      <c r="AJ15111" s="8"/>
      <c r="AK15111" s="9"/>
    </row>
    <row r="15112" spans="32:37" x14ac:dyDescent="0.3">
      <c r="AF15112" s="8"/>
      <c r="AG15112" s="8"/>
      <c r="AH15112" s="9"/>
      <c r="AI15112" s="8"/>
      <c r="AJ15112" s="8"/>
      <c r="AK15112" s="9"/>
    </row>
    <row r="15113" spans="32:37" x14ac:dyDescent="0.3">
      <c r="AF15113" s="8"/>
      <c r="AG15113" s="8"/>
      <c r="AH15113" s="9"/>
      <c r="AI15113" s="8"/>
      <c r="AJ15113" s="8"/>
      <c r="AK15113" s="9"/>
    </row>
    <row r="15114" spans="32:37" x14ac:dyDescent="0.3">
      <c r="AF15114" s="8"/>
      <c r="AG15114" s="8"/>
      <c r="AH15114" s="9"/>
      <c r="AI15114" s="8"/>
      <c r="AJ15114" s="8"/>
      <c r="AK15114" s="9"/>
    </row>
    <row r="15115" spans="32:37" x14ac:dyDescent="0.3">
      <c r="AF15115" s="8"/>
      <c r="AG15115" s="8"/>
      <c r="AH15115" s="9"/>
      <c r="AI15115" s="8"/>
      <c r="AJ15115" s="8"/>
      <c r="AK15115" s="9"/>
    </row>
    <row r="15116" spans="32:37" x14ac:dyDescent="0.3">
      <c r="AF15116" s="8"/>
      <c r="AG15116" s="8"/>
      <c r="AH15116" s="9"/>
      <c r="AI15116" s="8"/>
      <c r="AJ15116" s="8"/>
      <c r="AK15116" s="9"/>
    </row>
    <row r="15117" spans="32:37" x14ac:dyDescent="0.3">
      <c r="AF15117" s="8"/>
      <c r="AG15117" s="8"/>
      <c r="AH15117" s="9"/>
      <c r="AI15117" s="8"/>
      <c r="AJ15117" s="8"/>
      <c r="AK15117" s="9"/>
    </row>
    <row r="15118" spans="32:37" x14ac:dyDescent="0.3">
      <c r="AF15118" s="8"/>
      <c r="AG15118" s="8"/>
      <c r="AH15118" s="9"/>
      <c r="AI15118" s="8"/>
      <c r="AJ15118" s="8"/>
      <c r="AK15118" s="9"/>
    </row>
    <row r="15119" spans="32:37" x14ac:dyDescent="0.3">
      <c r="AF15119" s="8"/>
      <c r="AG15119" s="8"/>
      <c r="AH15119" s="9"/>
      <c r="AI15119" s="8"/>
      <c r="AJ15119" s="8"/>
      <c r="AK15119" s="9"/>
    </row>
    <row r="15120" spans="32:37" x14ac:dyDescent="0.3">
      <c r="AF15120" s="8"/>
      <c r="AG15120" s="8"/>
      <c r="AH15120" s="9"/>
      <c r="AI15120" s="8"/>
      <c r="AJ15120" s="8"/>
      <c r="AK15120" s="9"/>
    </row>
    <row r="15121" spans="32:37" x14ac:dyDescent="0.3">
      <c r="AF15121" s="8"/>
      <c r="AG15121" s="8"/>
      <c r="AH15121" s="9"/>
      <c r="AI15121" s="8"/>
      <c r="AJ15121" s="8"/>
      <c r="AK15121" s="9"/>
    </row>
    <row r="15122" spans="32:37" x14ac:dyDescent="0.3">
      <c r="AF15122" s="8"/>
      <c r="AG15122" s="8"/>
      <c r="AH15122" s="9"/>
      <c r="AI15122" s="8"/>
      <c r="AJ15122" s="8"/>
      <c r="AK15122" s="9"/>
    </row>
    <row r="15123" spans="32:37" x14ac:dyDescent="0.3">
      <c r="AF15123" s="8"/>
      <c r="AG15123" s="8"/>
      <c r="AH15123" s="9"/>
      <c r="AI15123" s="8"/>
      <c r="AJ15123" s="8"/>
      <c r="AK15123" s="9"/>
    </row>
    <row r="15124" spans="32:37" x14ac:dyDescent="0.3">
      <c r="AF15124" s="8"/>
      <c r="AG15124" s="8"/>
      <c r="AH15124" s="9"/>
      <c r="AI15124" s="8"/>
      <c r="AJ15124" s="8"/>
      <c r="AK15124" s="9"/>
    </row>
    <row r="15125" spans="32:37" x14ac:dyDescent="0.3">
      <c r="AF15125" s="8"/>
      <c r="AG15125" s="8"/>
      <c r="AH15125" s="9"/>
      <c r="AI15125" s="8"/>
      <c r="AJ15125" s="8"/>
      <c r="AK15125" s="9"/>
    </row>
    <row r="15126" spans="32:37" x14ac:dyDescent="0.3">
      <c r="AF15126" s="8"/>
      <c r="AG15126" s="8"/>
      <c r="AH15126" s="9"/>
      <c r="AI15126" s="8"/>
      <c r="AJ15126" s="8"/>
      <c r="AK15126" s="9"/>
    </row>
    <row r="15127" spans="32:37" x14ac:dyDescent="0.3">
      <c r="AF15127" s="8"/>
      <c r="AG15127" s="8"/>
      <c r="AH15127" s="9"/>
      <c r="AI15127" s="8"/>
      <c r="AJ15127" s="8"/>
      <c r="AK15127" s="9"/>
    </row>
    <row r="15128" spans="32:37" x14ac:dyDescent="0.3">
      <c r="AF15128" s="8"/>
      <c r="AG15128" s="8"/>
      <c r="AH15128" s="9"/>
      <c r="AI15128" s="8"/>
      <c r="AJ15128" s="8"/>
      <c r="AK15128" s="9"/>
    </row>
    <row r="15129" spans="32:37" x14ac:dyDescent="0.3">
      <c r="AF15129" s="8"/>
      <c r="AG15129" s="8"/>
      <c r="AH15129" s="9"/>
      <c r="AI15129" s="8"/>
      <c r="AJ15129" s="8"/>
      <c r="AK15129" s="9"/>
    </row>
    <row r="15130" spans="32:37" x14ac:dyDescent="0.3">
      <c r="AF15130" s="8"/>
      <c r="AG15130" s="8"/>
      <c r="AH15130" s="9"/>
      <c r="AI15130" s="8"/>
      <c r="AJ15130" s="8"/>
      <c r="AK15130" s="9"/>
    </row>
    <row r="15131" spans="32:37" x14ac:dyDescent="0.3">
      <c r="AF15131" s="8"/>
      <c r="AG15131" s="8"/>
      <c r="AH15131" s="9"/>
      <c r="AI15131" s="8"/>
      <c r="AJ15131" s="8"/>
      <c r="AK15131" s="9"/>
    </row>
    <row r="15132" spans="32:37" x14ac:dyDescent="0.3">
      <c r="AF15132" s="8"/>
      <c r="AG15132" s="8"/>
      <c r="AH15132" s="9"/>
      <c r="AI15132" s="8"/>
      <c r="AJ15132" s="8"/>
      <c r="AK15132" s="9"/>
    </row>
    <row r="15133" spans="32:37" x14ac:dyDescent="0.3">
      <c r="AF15133" s="8"/>
      <c r="AG15133" s="8"/>
      <c r="AH15133" s="9"/>
      <c r="AI15133" s="8"/>
      <c r="AJ15133" s="8"/>
      <c r="AK15133" s="9"/>
    </row>
    <row r="15134" spans="32:37" x14ac:dyDescent="0.3">
      <c r="AF15134" s="8"/>
      <c r="AG15134" s="8"/>
      <c r="AH15134" s="9"/>
      <c r="AI15134" s="8"/>
      <c r="AJ15134" s="8"/>
      <c r="AK15134" s="9"/>
    </row>
    <row r="15135" spans="32:37" x14ac:dyDescent="0.3">
      <c r="AF15135" s="8"/>
      <c r="AG15135" s="8"/>
      <c r="AH15135" s="9"/>
      <c r="AI15135" s="8"/>
      <c r="AJ15135" s="8"/>
      <c r="AK15135" s="9"/>
    </row>
    <row r="15136" spans="32:37" x14ac:dyDescent="0.3">
      <c r="AF15136" s="8"/>
      <c r="AG15136" s="8"/>
      <c r="AH15136" s="9"/>
      <c r="AI15136" s="8"/>
      <c r="AJ15136" s="8"/>
      <c r="AK15136" s="9"/>
    </row>
    <row r="15137" spans="32:37" x14ac:dyDescent="0.3">
      <c r="AF15137" s="8"/>
      <c r="AG15137" s="8"/>
      <c r="AH15137" s="9"/>
      <c r="AI15137" s="8"/>
      <c r="AJ15137" s="8"/>
      <c r="AK15137" s="9"/>
    </row>
    <row r="15138" spans="32:37" x14ac:dyDescent="0.3">
      <c r="AF15138" s="8"/>
      <c r="AG15138" s="8"/>
      <c r="AH15138" s="9"/>
      <c r="AI15138" s="8"/>
      <c r="AJ15138" s="8"/>
      <c r="AK15138" s="9"/>
    </row>
    <row r="15139" spans="32:37" x14ac:dyDescent="0.3">
      <c r="AF15139" s="8"/>
      <c r="AG15139" s="8"/>
      <c r="AH15139" s="9"/>
      <c r="AI15139" s="8"/>
      <c r="AJ15139" s="8"/>
      <c r="AK15139" s="9"/>
    </row>
    <row r="15140" spans="32:37" x14ac:dyDescent="0.3">
      <c r="AF15140" s="8"/>
      <c r="AG15140" s="8"/>
      <c r="AH15140" s="9"/>
      <c r="AI15140" s="8"/>
      <c r="AJ15140" s="8"/>
      <c r="AK15140" s="9"/>
    </row>
    <row r="15141" spans="32:37" x14ac:dyDescent="0.3">
      <c r="AF15141" s="8"/>
      <c r="AG15141" s="8"/>
      <c r="AH15141" s="9"/>
      <c r="AI15141" s="8"/>
      <c r="AJ15141" s="8"/>
      <c r="AK15141" s="9"/>
    </row>
    <row r="15142" spans="32:37" x14ac:dyDescent="0.3">
      <c r="AF15142" s="8"/>
      <c r="AG15142" s="8"/>
      <c r="AH15142" s="9"/>
      <c r="AI15142" s="8"/>
      <c r="AJ15142" s="8"/>
      <c r="AK15142" s="9"/>
    </row>
    <row r="15143" spans="32:37" x14ac:dyDescent="0.3">
      <c r="AF15143" s="8"/>
      <c r="AG15143" s="8"/>
      <c r="AH15143" s="9"/>
      <c r="AI15143" s="8"/>
      <c r="AJ15143" s="8"/>
      <c r="AK15143" s="9"/>
    </row>
    <row r="15144" spans="32:37" x14ac:dyDescent="0.3">
      <c r="AF15144" s="8"/>
      <c r="AG15144" s="8"/>
      <c r="AH15144" s="9"/>
      <c r="AI15144" s="8"/>
      <c r="AJ15144" s="8"/>
      <c r="AK15144" s="9"/>
    </row>
    <row r="15145" spans="32:37" x14ac:dyDescent="0.3">
      <c r="AF15145" s="8"/>
      <c r="AG15145" s="8"/>
      <c r="AH15145" s="9"/>
      <c r="AI15145" s="8"/>
      <c r="AJ15145" s="8"/>
      <c r="AK15145" s="9"/>
    </row>
    <row r="15146" spans="32:37" x14ac:dyDescent="0.3">
      <c r="AF15146" s="8"/>
      <c r="AG15146" s="8"/>
      <c r="AH15146" s="9"/>
      <c r="AI15146" s="8"/>
      <c r="AJ15146" s="8"/>
      <c r="AK15146" s="9"/>
    </row>
    <row r="15147" spans="32:37" x14ac:dyDescent="0.3">
      <c r="AF15147" s="8"/>
      <c r="AG15147" s="8"/>
      <c r="AH15147" s="9"/>
      <c r="AI15147" s="8"/>
      <c r="AJ15147" s="8"/>
      <c r="AK15147" s="9"/>
    </row>
    <row r="15148" spans="32:37" x14ac:dyDescent="0.3">
      <c r="AF15148" s="8"/>
      <c r="AG15148" s="8"/>
      <c r="AH15148" s="9"/>
      <c r="AI15148" s="8"/>
      <c r="AJ15148" s="8"/>
      <c r="AK15148" s="9"/>
    </row>
    <row r="15149" spans="32:37" x14ac:dyDescent="0.3">
      <c r="AF15149" s="8"/>
      <c r="AG15149" s="8"/>
      <c r="AH15149" s="9"/>
      <c r="AI15149" s="8"/>
      <c r="AJ15149" s="8"/>
      <c r="AK15149" s="9"/>
    </row>
    <row r="15150" spans="32:37" x14ac:dyDescent="0.3">
      <c r="AF15150" s="8"/>
      <c r="AG15150" s="8"/>
      <c r="AH15150" s="9"/>
      <c r="AI15150" s="8"/>
      <c r="AJ15150" s="8"/>
      <c r="AK15150" s="9"/>
    </row>
    <row r="15151" spans="32:37" x14ac:dyDescent="0.3">
      <c r="AF15151" s="8"/>
      <c r="AG15151" s="8"/>
      <c r="AH15151" s="9"/>
      <c r="AI15151" s="8"/>
      <c r="AJ15151" s="8"/>
      <c r="AK15151" s="9"/>
    </row>
    <row r="15152" spans="32:37" x14ac:dyDescent="0.3">
      <c r="AF15152" s="8"/>
      <c r="AG15152" s="8"/>
      <c r="AH15152" s="9"/>
      <c r="AI15152" s="8"/>
      <c r="AJ15152" s="8"/>
      <c r="AK15152" s="9"/>
    </row>
    <row r="15153" spans="32:37" x14ac:dyDescent="0.3">
      <c r="AF15153" s="8"/>
      <c r="AG15153" s="8"/>
      <c r="AH15153" s="9"/>
      <c r="AI15153" s="8"/>
      <c r="AJ15153" s="8"/>
      <c r="AK15153" s="9"/>
    </row>
    <row r="15154" spans="32:37" x14ac:dyDescent="0.3">
      <c r="AF15154" s="8"/>
      <c r="AG15154" s="8"/>
      <c r="AH15154" s="9"/>
      <c r="AI15154" s="8"/>
      <c r="AJ15154" s="8"/>
      <c r="AK15154" s="9"/>
    </row>
    <row r="15155" spans="32:37" x14ac:dyDescent="0.3">
      <c r="AF15155" s="8"/>
      <c r="AG15155" s="8"/>
      <c r="AH15155" s="9"/>
      <c r="AI15155" s="8"/>
      <c r="AJ15155" s="8"/>
      <c r="AK15155" s="9"/>
    </row>
    <row r="15156" spans="32:37" x14ac:dyDescent="0.3">
      <c r="AF15156" s="8"/>
      <c r="AG15156" s="8"/>
      <c r="AH15156" s="9"/>
      <c r="AI15156" s="8"/>
      <c r="AJ15156" s="8"/>
      <c r="AK15156" s="9"/>
    </row>
    <row r="15157" spans="32:37" x14ac:dyDescent="0.3">
      <c r="AF15157" s="8"/>
      <c r="AG15157" s="8"/>
      <c r="AH15157" s="9"/>
      <c r="AI15157" s="8"/>
      <c r="AJ15157" s="8"/>
      <c r="AK15157" s="9"/>
    </row>
    <row r="15158" spans="32:37" x14ac:dyDescent="0.3">
      <c r="AF15158" s="8"/>
      <c r="AG15158" s="8"/>
      <c r="AH15158" s="9"/>
      <c r="AI15158" s="8"/>
      <c r="AJ15158" s="8"/>
      <c r="AK15158" s="9"/>
    </row>
    <row r="15159" spans="32:37" x14ac:dyDescent="0.3">
      <c r="AF15159" s="8"/>
      <c r="AG15159" s="8"/>
      <c r="AH15159" s="9"/>
      <c r="AI15159" s="8"/>
      <c r="AJ15159" s="8"/>
      <c r="AK15159" s="9"/>
    </row>
    <row r="15160" spans="32:37" x14ac:dyDescent="0.3">
      <c r="AF15160" s="8"/>
      <c r="AG15160" s="8"/>
      <c r="AH15160" s="9"/>
      <c r="AI15160" s="8"/>
      <c r="AJ15160" s="8"/>
      <c r="AK15160" s="9"/>
    </row>
    <row r="15161" spans="32:37" x14ac:dyDescent="0.3">
      <c r="AF15161" s="8"/>
      <c r="AG15161" s="8"/>
      <c r="AH15161" s="9"/>
      <c r="AI15161" s="8"/>
      <c r="AJ15161" s="8"/>
      <c r="AK15161" s="9"/>
    </row>
    <row r="15162" spans="32:37" x14ac:dyDescent="0.3">
      <c r="AF15162" s="8"/>
      <c r="AG15162" s="8"/>
      <c r="AH15162" s="9"/>
      <c r="AI15162" s="8"/>
      <c r="AJ15162" s="8"/>
      <c r="AK15162" s="9"/>
    </row>
    <row r="15163" spans="32:37" x14ac:dyDescent="0.3">
      <c r="AF15163" s="8"/>
      <c r="AG15163" s="8"/>
      <c r="AH15163" s="9"/>
      <c r="AI15163" s="8"/>
      <c r="AJ15163" s="8"/>
      <c r="AK15163" s="9"/>
    </row>
    <row r="15164" spans="32:37" x14ac:dyDescent="0.3">
      <c r="AF15164" s="8"/>
      <c r="AG15164" s="8"/>
      <c r="AH15164" s="9"/>
      <c r="AI15164" s="8"/>
      <c r="AJ15164" s="8"/>
      <c r="AK15164" s="9"/>
    </row>
    <row r="15165" spans="32:37" x14ac:dyDescent="0.3">
      <c r="AF15165" s="8"/>
      <c r="AG15165" s="8"/>
      <c r="AH15165" s="9"/>
      <c r="AI15165" s="8"/>
      <c r="AJ15165" s="8"/>
      <c r="AK15165" s="9"/>
    </row>
    <row r="15166" spans="32:37" x14ac:dyDescent="0.3">
      <c r="AF15166" s="8"/>
      <c r="AG15166" s="8"/>
      <c r="AH15166" s="9"/>
      <c r="AI15166" s="8"/>
      <c r="AJ15166" s="8"/>
      <c r="AK15166" s="9"/>
    </row>
    <row r="15167" spans="32:37" x14ac:dyDescent="0.3">
      <c r="AF15167" s="8"/>
      <c r="AG15167" s="8"/>
      <c r="AH15167" s="9"/>
      <c r="AI15167" s="8"/>
      <c r="AJ15167" s="8"/>
      <c r="AK15167" s="9"/>
    </row>
    <row r="15168" spans="32:37" x14ac:dyDescent="0.3">
      <c r="AF15168" s="8"/>
      <c r="AG15168" s="8"/>
      <c r="AH15168" s="9"/>
      <c r="AI15168" s="8"/>
      <c r="AJ15168" s="8"/>
      <c r="AK15168" s="9"/>
    </row>
    <row r="15169" spans="32:37" x14ac:dyDescent="0.3">
      <c r="AF15169" s="8"/>
      <c r="AG15169" s="8"/>
      <c r="AH15169" s="9"/>
      <c r="AI15169" s="8"/>
      <c r="AJ15169" s="8"/>
      <c r="AK15169" s="9"/>
    </row>
    <row r="15170" spans="32:37" x14ac:dyDescent="0.3">
      <c r="AF15170" s="8"/>
      <c r="AG15170" s="8"/>
      <c r="AH15170" s="9"/>
      <c r="AI15170" s="8"/>
      <c r="AJ15170" s="8"/>
      <c r="AK15170" s="9"/>
    </row>
    <row r="15171" spans="32:37" x14ac:dyDescent="0.3">
      <c r="AF15171" s="8"/>
      <c r="AG15171" s="8"/>
      <c r="AH15171" s="9"/>
      <c r="AI15171" s="8"/>
      <c r="AJ15171" s="8"/>
      <c r="AK15171" s="9"/>
    </row>
    <row r="15172" spans="32:37" x14ac:dyDescent="0.3">
      <c r="AF15172" s="8"/>
      <c r="AG15172" s="8"/>
      <c r="AH15172" s="9"/>
      <c r="AI15172" s="8"/>
      <c r="AJ15172" s="8"/>
      <c r="AK15172" s="9"/>
    </row>
    <row r="15173" spans="32:37" x14ac:dyDescent="0.3">
      <c r="AF15173" s="8"/>
      <c r="AG15173" s="8"/>
      <c r="AH15173" s="9"/>
      <c r="AI15173" s="8"/>
      <c r="AJ15173" s="8"/>
      <c r="AK15173" s="9"/>
    </row>
    <row r="15174" spans="32:37" x14ac:dyDescent="0.3">
      <c r="AF15174" s="8"/>
      <c r="AG15174" s="8"/>
      <c r="AH15174" s="9"/>
      <c r="AI15174" s="8"/>
      <c r="AJ15174" s="8"/>
      <c r="AK15174" s="9"/>
    </row>
    <row r="15175" spans="32:37" x14ac:dyDescent="0.3">
      <c r="AF15175" s="8"/>
      <c r="AG15175" s="8"/>
      <c r="AH15175" s="9"/>
      <c r="AI15175" s="8"/>
      <c r="AJ15175" s="8"/>
      <c r="AK15175" s="9"/>
    </row>
    <row r="15176" spans="32:37" x14ac:dyDescent="0.3">
      <c r="AF15176" s="8"/>
      <c r="AG15176" s="8"/>
      <c r="AH15176" s="9"/>
      <c r="AI15176" s="8"/>
      <c r="AJ15176" s="8"/>
      <c r="AK15176" s="9"/>
    </row>
    <row r="15177" spans="32:37" x14ac:dyDescent="0.3">
      <c r="AF15177" s="8"/>
      <c r="AG15177" s="8"/>
      <c r="AH15177" s="9"/>
      <c r="AI15177" s="8"/>
      <c r="AJ15177" s="8"/>
      <c r="AK15177" s="9"/>
    </row>
    <row r="15178" spans="32:37" x14ac:dyDescent="0.3">
      <c r="AF15178" s="8"/>
      <c r="AG15178" s="8"/>
      <c r="AH15178" s="9"/>
      <c r="AI15178" s="8"/>
      <c r="AJ15178" s="8"/>
      <c r="AK15178" s="9"/>
    </row>
    <row r="15179" spans="32:37" x14ac:dyDescent="0.3">
      <c r="AF15179" s="8"/>
      <c r="AG15179" s="8"/>
      <c r="AH15179" s="9"/>
      <c r="AI15179" s="8"/>
      <c r="AJ15179" s="8"/>
      <c r="AK15179" s="9"/>
    </row>
    <row r="15180" spans="32:37" x14ac:dyDescent="0.3">
      <c r="AF15180" s="8"/>
      <c r="AG15180" s="8"/>
      <c r="AH15180" s="9"/>
      <c r="AI15180" s="8"/>
      <c r="AJ15180" s="8"/>
      <c r="AK15180" s="9"/>
    </row>
    <row r="15181" spans="32:37" x14ac:dyDescent="0.3">
      <c r="AF15181" s="8"/>
      <c r="AG15181" s="8"/>
      <c r="AH15181" s="9"/>
      <c r="AI15181" s="8"/>
      <c r="AJ15181" s="8"/>
      <c r="AK15181" s="9"/>
    </row>
    <row r="15182" spans="32:37" x14ac:dyDescent="0.3">
      <c r="AF15182" s="8"/>
      <c r="AG15182" s="8"/>
      <c r="AH15182" s="9"/>
      <c r="AI15182" s="8"/>
      <c r="AJ15182" s="8"/>
      <c r="AK15182" s="9"/>
    </row>
    <row r="15183" spans="32:37" x14ac:dyDescent="0.3">
      <c r="AF15183" s="8"/>
      <c r="AG15183" s="8"/>
      <c r="AH15183" s="9"/>
      <c r="AI15183" s="8"/>
      <c r="AJ15183" s="8"/>
      <c r="AK15183" s="9"/>
    </row>
    <row r="15184" spans="32:37" x14ac:dyDescent="0.3">
      <c r="AF15184" s="8"/>
      <c r="AG15184" s="8"/>
      <c r="AH15184" s="9"/>
      <c r="AI15184" s="8"/>
      <c r="AJ15184" s="8"/>
      <c r="AK15184" s="9"/>
    </row>
    <row r="15185" spans="32:37" x14ac:dyDescent="0.3">
      <c r="AF15185" s="8"/>
      <c r="AG15185" s="8"/>
      <c r="AH15185" s="9"/>
      <c r="AI15185" s="8"/>
      <c r="AJ15185" s="8"/>
      <c r="AK15185" s="9"/>
    </row>
    <row r="15186" spans="32:37" x14ac:dyDescent="0.3">
      <c r="AF15186" s="8"/>
      <c r="AG15186" s="8"/>
      <c r="AH15186" s="9"/>
      <c r="AI15186" s="8"/>
      <c r="AJ15186" s="8"/>
      <c r="AK15186" s="9"/>
    </row>
    <row r="15187" spans="32:37" x14ac:dyDescent="0.3">
      <c r="AF15187" s="8"/>
      <c r="AG15187" s="8"/>
      <c r="AH15187" s="9"/>
      <c r="AI15187" s="8"/>
      <c r="AJ15187" s="8"/>
      <c r="AK15187" s="9"/>
    </row>
    <row r="15188" spans="32:37" x14ac:dyDescent="0.3">
      <c r="AF15188" s="8"/>
      <c r="AG15188" s="8"/>
      <c r="AH15188" s="9"/>
      <c r="AI15188" s="8"/>
      <c r="AJ15188" s="8"/>
      <c r="AK15188" s="9"/>
    </row>
    <row r="15189" spans="32:37" x14ac:dyDescent="0.3">
      <c r="AF15189" s="8"/>
      <c r="AG15189" s="8"/>
      <c r="AH15189" s="9"/>
      <c r="AI15189" s="8"/>
      <c r="AJ15189" s="8"/>
      <c r="AK15189" s="9"/>
    </row>
    <row r="15190" spans="32:37" x14ac:dyDescent="0.3">
      <c r="AF15190" s="8"/>
      <c r="AG15190" s="8"/>
      <c r="AH15190" s="9"/>
      <c r="AI15190" s="8"/>
      <c r="AJ15190" s="8"/>
      <c r="AK15190" s="9"/>
    </row>
    <row r="15191" spans="32:37" x14ac:dyDescent="0.3">
      <c r="AF15191" s="8"/>
      <c r="AG15191" s="8"/>
      <c r="AH15191" s="9"/>
      <c r="AI15191" s="8"/>
      <c r="AJ15191" s="8"/>
      <c r="AK15191" s="9"/>
    </row>
    <row r="15192" spans="32:37" x14ac:dyDescent="0.3">
      <c r="AF15192" s="8"/>
      <c r="AG15192" s="8"/>
      <c r="AH15192" s="9"/>
      <c r="AI15192" s="8"/>
      <c r="AJ15192" s="8"/>
      <c r="AK15192" s="9"/>
    </row>
    <row r="15193" spans="32:37" x14ac:dyDescent="0.3">
      <c r="AF15193" s="8"/>
      <c r="AG15193" s="8"/>
      <c r="AH15193" s="9"/>
      <c r="AI15193" s="8"/>
      <c r="AJ15193" s="8"/>
      <c r="AK15193" s="9"/>
    </row>
    <row r="15194" spans="32:37" x14ac:dyDescent="0.3">
      <c r="AF15194" s="8"/>
      <c r="AG15194" s="8"/>
      <c r="AH15194" s="9"/>
      <c r="AI15194" s="8"/>
      <c r="AJ15194" s="8"/>
      <c r="AK15194" s="9"/>
    </row>
    <row r="15195" spans="32:37" x14ac:dyDescent="0.3">
      <c r="AF15195" s="8"/>
      <c r="AG15195" s="8"/>
      <c r="AH15195" s="9"/>
      <c r="AI15195" s="8"/>
      <c r="AJ15195" s="8"/>
      <c r="AK15195" s="9"/>
    </row>
    <row r="15196" spans="32:37" x14ac:dyDescent="0.3">
      <c r="AF15196" s="8"/>
      <c r="AG15196" s="8"/>
      <c r="AH15196" s="9"/>
      <c r="AI15196" s="8"/>
      <c r="AJ15196" s="8"/>
      <c r="AK15196" s="9"/>
    </row>
    <row r="15197" spans="32:37" x14ac:dyDescent="0.3">
      <c r="AF15197" s="8"/>
      <c r="AG15197" s="8"/>
      <c r="AH15197" s="9"/>
      <c r="AI15197" s="8"/>
      <c r="AJ15197" s="8"/>
      <c r="AK15197" s="9"/>
    </row>
    <row r="15198" spans="32:37" x14ac:dyDescent="0.3">
      <c r="AF15198" s="8"/>
      <c r="AG15198" s="8"/>
      <c r="AH15198" s="9"/>
      <c r="AI15198" s="8"/>
      <c r="AJ15198" s="8"/>
      <c r="AK15198" s="9"/>
    </row>
    <row r="15199" spans="32:37" x14ac:dyDescent="0.3">
      <c r="AF15199" s="8"/>
      <c r="AG15199" s="8"/>
      <c r="AH15199" s="9"/>
      <c r="AI15199" s="8"/>
      <c r="AJ15199" s="8"/>
      <c r="AK15199" s="9"/>
    </row>
    <row r="15200" spans="32:37" x14ac:dyDescent="0.3">
      <c r="AF15200" s="8"/>
      <c r="AG15200" s="8"/>
      <c r="AH15200" s="9"/>
      <c r="AI15200" s="8"/>
      <c r="AJ15200" s="8"/>
      <c r="AK15200" s="9"/>
    </row>
    <row r="15201" spans="32:37" x14ac:dyDescent="0.3">
      <c r="AF15201" s="8"/>
      <c r="AG15201" s="8"/>
      <c r="AH15201" s="9"/>
      <c r="AI15201" s="8"/>
      <c r="AJ15201" s="8"/>
      <c r="AK15201" s="9"/>
    </row>
    <row r="15202" spans="32:37" x14ac:dyDescent="0.3">
      <c r="AF15202" s="8"/>
      <c r="AG15202" s="8"/>
      <c r="AH15202" s="9"/>
      <c r="AI15202" s="8"/>
      <c r="AJ15202" s="8"/>
      <c r="AK15202" s="9"/>
    </row>
    <row r="15203" spans="32:37" x14ac:dyDescent="0.3">
      <c r="AF15203" s="8"/>
      <c r="AG15203" s="8"/>
      <c r="AH15203" s="9"/>
      <c r="AI15203" s="8"/>
      <c r="AJ15203" s="8"/>
      <c r="AK15203" s="9"/>
    </row>
    <row r="15204" spans="32:37" x14ac:dyDescent="0.3">
      <c r="AF15204" s="8"/>
      <c r="AG15204" s="8"/>
      <c r="AH15204" s="9"/>
      <c r="AI15204" s="8"/>
      <c r="AJ15204" s="8"/>
      <c r="AK15204" s="9"/>
    </row>
    <row r="15205" spans="32:37" x14ac:dyDescent="0.3">
      <c r="AF15205" s="8"/>
      <c r="AG15205" s="8"/>
      <c r="AH15205" s="9"/>
      <c r="AI15205" s="8"/>
      <c r="AJ15205" s="8"/>
      <c r="AK15205" s="9"/>
    </row>
    <row r="15206" spans="32:37" x14ac:dyDescent="0.3">
      <c r="AF15206" s="8"/>
      <c r="AG15206" s="8"/>
      <c r="AH15206" s="9"/>
      <c r="AI15206" s="8"/>
      <c r="AJ15206" s="8"/>
      <c r="AK15206" s="9"/>
    </row>
    <row r="15207" spans="32:37" x14ac:dyDescent="0.3">
      <c r="AF15207" s="8"/>
      <c r="AG15207" s="8"/>
      <c r="AH15207" s="9"/>
      <c r="AI15207" s="8"/>
      <c r="AJ15207" s="8"/>
      <c r="AK15207" s="9"/>
    </row>
    <row r="15208" spans="32:37" x14ac:dyDescent="0.3">
      <c r="AF15208" s="8"/>
      <c r="AG15208" s="8"/>
      <c r="AH15208" s="9"/>
      <c r="AI15208" s="8"/>
      <c r="AJ15208" s="8"/>
      <c r="AK15208" s="9"/>
    </row>
    <row r="15209" spans="32:37" x14ac:dyDescent="0.3">
      <c r="AF15209" s="8"/>
      <c r="AG15209" s="8"/>
      <c r="AH15209" s="9"/>
      <c r="AI15209" s="8"/>
      <c r="AJ15209" s="8"/>
      <c r="AK15209" s="9"/>
    </row>
    <row r="15210" spans="32:37" x14ac:dyDescent="0.3">
      <c r="AF15210" s="8"/>
      <c r="AG15210" s="8"/>
      <c r="AH15210" s="9"/>
      <c r="AI15210" s="8"/>
      <c r="AJ15210" s="8"/>
      <c r="AK15210" s="9"/>
    </row>
    <row r="15211" spans="32:37" x14ac:dyDescent="0.3">
      <c r="AF15211" s="8"/>
      <c r="AG15211" s="8"/>
      <c r="AH15211" s="9"/>
      <c r="AI15211" s="8"/>
      <c r="AJ15211" s="8"/>
      <c r="AK15211" s="9"/>
    </row>
    <row r="15212" spans="32:37" x14ac:dyDescent="0.3">
      <c r="AF15212" s="8"/>
      <c r="AG15212" s="8"/>
      <c r="AH15212" s="9"/>
      <c r="AI15212" s="8"/>
      <c r="AJ15212" s="8"/>
      <c r="AK15212" s="9"/>
    </row>
    <row r="15213" spans="32:37" x14ac:dyDescent="0.3">
      <c r="AF15213" s="8"/>
      <c r="AG15213" s="8"/>
      <c r="AH15213" s="9"/>
      <c r="AI15213" s="8"/>
      <c r="AJ15213" s="8"/>
      <c r="AK15213" s="9"/>
    </row>
    <row r="15214" spans="32:37" x14ac:dyDescent="0.3">
      <c r="AF15214" s="8"/>
      <c r="AG15214" s="8"/>
      <c r="AH15214" s="9"/>
      <c r="AI15214" s="8"/>
      <c r="AJ15214" s="8"/>
      <c r="AK15214" s="9"/>
    </row>
    <row r="15215" spans="32:37" x14ac:dyDescent="0.3">
      <c r="AF15215" s="8"/>
      <c r="AG15215" s="8"/>
      <c r="AH15215" s="9"/>
      <c r="AI15215" s="8"/>
      <c r="AJ15215" s="8"/>
      <c r="AK15215" s="9"/>
    </row>
    <row r="15216" spans="32:37" x14ac:dyDescent="0.3">
      <c r="AF15216" s="8"/>
      <c r="AG15216" s="8"/>
      <c r="AH15216" s="9"/>
      <c r="AI15216" s="8"/>
      <c r="AJ15216" s="8"/>
      <c r="AK15216" s="9"/>
    </row>
    <row r="15217" spans="32:37" x14ac:dyDescent="0.3">
      <c r="AF15217" s="8"/>
      <c r="AG15217" s="8"/>
      <c r="AH15217" s="9"/>
      <c r="AI15217" s="8"/>
      <c r="AJ15217" s="8"/>
      <c r="AK15217" s="9"/>
    </row>
    <row r="15218" spans="32:37" x14ac:dyDescent="0.3">
      <c r="AF15218" s="8"/>
      <c r="AG15218" s="8"/>
      <c r="AH15218" s="9"/>
      <c r="AI15218" s="8"/>
      <c r="AJ15218" s="8"/>
      <c r="AK15218" s="9"/>
    </row>
    <row r="15219" spans="32:37" x14ac:dyDescent="0.3">
      <c r="AF15219" s="8"/>
      <c r="AG15219" s="8"/>
      <c r="AH15219" s="9"/>
      <c r="AI15219" s="8"/>
      <c r="AJ15219" s="8"/>
      <c r="AK15219" s="9"/>
    </row>
    <row r="15220" spans="32:37" x14ac:dyDescent="0.3">
      <c r="AF15220" s="8"/>
      <c r="AG15220" s="8"/>
      <c r="AH15220" s="9"/>
      <c r="AI15220" s="8"/>
      <c r="AJ15220" s="8"/>
      <c r="AK15220" s="9"/>
    </row>
    <row r="15221" spans="32:37" x14ac:dyDescent="0.3">
      <c r="AF15221" s="8"/>
      <c r="AG15221" s="8"/>
      <c r="AH15221" s="9"/>
      <c r="AI15221" s="8"/>
      <c r="AJ15221" s="8"/>
      <c r="AK15221" s="9"/>
    </row>
    <row r="15222" spans="32:37" x14ac:dyDescent="0.3">
      <c r="AF15222" s="8"/>
      <c r="AG15222" s="8"/>
      <c r="AH15222" s="9"/>
      <c r="AI15222" s="8"/>
      <c r="AJ15222" s="8"/>
      <c r="AK15222" s="9"/>
    </row>
    <row r="15223" spans="32:37" x14ac:dyDescent="0.3">
      <c r="AF15223" s="8"/>
      <c r="AG15223" s="8"/>
      <c r="AH15223" s="9"/>
      <c r="AI15223" s="8"/>
      <c r="AJ15223" s="8"/>
      <c r="AK15223" s="9"/>
    </row>
    <row r="15224" spans="32:37" x14ac:dyDescent="0.3">
      <c r="AF15224" s="8"/>
      <c r="AG15224" s="8"/>
      <c r="AH15224" s="9"/>
      <c r="AI15224" s="8"/>
      <c r="AJ15224" s="8"/>
      <c r="AK15224" s="9"/>
    </row>
    <row r="15225" spans="32:37" x14ac:dyDescent="0.3">
      <c r="AF15225" s="8"/>
      <c r="AG15225" s="8"/>
      <c r="AH15225" s="9"/>
      <c r="AI15225" s="8"/>
      <c r="AJ15225" s="8"/>
      <c r="AK15225" s="9"/>
    </row>
    <row r="15226" spans="32:37" x14ac:dyDescent="0.3">
      <c r="AF15226" s="8"/>
      <c r="AG15226" s="8"/>
      <c r="AH15226" s="9"/>
      <c r="AI15226" s="8"/>
      <c r="AJ15226" s="8"/>
      <c r="AK15226" s="9"/>
    </row>
    <row r="15227" spans="32:37" x14ac:dyDescent="0.3">
      <c r="AF15227" s="8"/>
      <c r="AG15227" s="8"/>
      <c r="AH15227" s="9"/>
      <c r="AI15227" s="8"/>
      <c r="AJ15227" s="8"/>
      <c r="AK15227" s="9"/>
    </row>
    <row r="15228" spans="32:37" x14ac:dyDescent="0.3">
      <c r="AF15228" s="8"/>
      <c r="AG15228" s="8"/>
      <c r="AH15228" s="9"/>
      <c r="AI15228" s="8"/>
      <c r="AJ15228" s="8"/>
      <c r="AK15228" s="9"/>
    </row>
    <row r="15229" spans="32:37" x14ac:dyDescent="0.3">
      <c r="AF15229" s="8"/>
      <c r="AG15229" s="8"/>
      <c r="AH15229" s="9"/>
      <c r="AI15229" s="8"/>
      <c r="AJ15229" s="8"/>
      <c r="AK15229" s="9"/>
    </row>
    <row r="15230" spans="32:37" x14ac:dyDescent="0.3">
      <c r="AF15230" s="8"/>
      <c r="AG15230" s="8"/>
      <c r="AH15230" s="9"/>
      <c r="AI15230" s="8"/>
      <c r="AJ15230" s="8"/>
      <c r="AK15230" s="9"/>
    </row>
    <row r="15231" spans="32:37" x14ac:dyDescent="0.3">
      <c r="AF15231" s="8"/>
      <c r="AG15231" s="8"/>
      <c r="AH15231" s="9"/>
      <c r="AI15231" s="8"/>
      <c r="AJ15231" s="8"/>
      <c r="AK15231" s="9"/>
    </row>
    <row r="15232" spans="32:37" x14ac:dyDescent="0.3">
      <c r="AF15232" s="8"/>
      <c r="AG15232" s="8"/>
      <c r="AH15232" s="9"/>
      <c r="AI15232" s="8"/>
      <c r="AJ15232" s="8"/>
      <c r="AK15232" s="9"/>
    </row>
    <row r="15233" spans="32:37" x14ac:dyDescent="0.3">
      <c r="AF15233" s="8"/>
      <c r="AG15233" s="8"/>
      <c r="AH15233" s="9"/>
      <c r="AI15233" s="8"/>
      <c r="AJ15233" s="8"/>
      <c r="AK15233" s="9"/>
    </row>
    <row r="15234" spans="32:37" x14ac:dyDescent="0.3">
      <c r="AF15234" s="8"/>
      <c r="AG15234" s="8"/>
      <c r="AH15234" s="9"/>
      <c r="AI15234" s="8"/>
      <c r="AJ15234" s="8"/>
      <c r="AK15234" s="9"/>
    </row>
    <row r="15235" spans="32:37" x14ac:dyDescent="0.3">
      <c r="AF15235" s="8"/>
      <c r="AG15235" s="8"/>
      <c r="AH15235" s="9"/>
      <c r="AI15235" s="8"/>
      <c r="AJ15235" s="8"/>
      <c r="AK15235" s="9"/>
    </row>
    <row r="15236" spans="32:37" x14ac:dyDescent="0.3">
      <c r="AF15236" s="8"/>
      <c r="AG15236" s="8"/>
      <c r="AH15236" s="9"/>
      <c r="AI15236" s="8"/>
      <c r="AJ15236" s="8"/>
      <c r="AK15236" s="9"/>
    </row>
    <row r="15237" spans="32:37" x14ac:dyDescent="0.3">
      <c r="AF15237" s="8"/>
      <c r="AG15237" s="8"/>
      <c r="AH15237" s="9"/>
      <c r="AI15237" s="8"/>
      <c r="AJ15237" s="8"/>
      <c r="AK15237" s="9"/>
    </row>
    <row r="15238" spans="32:37" x14ac:dyDescent="0.3">
      <c r="AF15238" s="8"/>
      <c r="AG15238" s="8"/>
      <c r="AH15238" s="9"/>
      <c r="AI15238" s="8"/>
      <c r="AJ15238" s="8"/>
      <c r="AK15238" s="9"/>
    </row>
    <row r="15239" spans="32:37" x14ac:dyDescent="0.3">
      <c r="AF15239" s="8"/>
      <c r="AG15239" s="8"/>
      <c r="AH15239" s="9"/>
      <c r="AI15239" s="8"/>
      <c r="AJ15239" s="8"/>
      <c r="AK15239" s="9"/>
    </row>
    <row r="15240" spans="32:37" x14ac:dyDescent="0.3">
      <c r="AF15240" s="8"/>
      <c r="AG15240" s="8"/>
      <c r="AH15240" s="9"/>
      <c r="AI15240" s="8"/>
      <c r="AJ15240" s="8"/>
      <c r="AK15240" s="9"/>
    </row>
    <row r="15241" spans="32:37" x14ac:dyDescent="0.3">
      <c r="AF15241" s="8"/>
      <c r="AG15241" s="8"/>
      <c r="AH15241" s="9"/>
      <c r="AI15241" s="8"/>
      <c r="AJ15241" s="8"/>
      <c r="AK15241" s="9"/>
    </row>
    <row r="15242" spans="32:37" x14ac:dyDescent="0.3">
      <c r="AF15242" s="8"/>
      <c r="AG15242" s="8"/>
      <c r="AH15242" s="9"/>
      <c r="AI15242" s="8"/>
      <c r="AJ15242" s="8"/>
      <c r="AK15242" s="9"/>
    </row>
    <row r="15243" spans="32:37" x14ac:dyDescent="0.3">
      <c r="AF15243" s="8"/>
      <c r="AG15243" s="8"/>
      <c r="AH15243" s="9"/>
      <c r="AI15243" s="8"/>
      <c r="AJ15243" s="8"/>
      <c r="AK15243" s="9"/>
    </row>
    <row r="15244" spans="32:37" x14ac:dyDescent="0.3">
      <c r="AF15244" s="8"/>
      <c r="AG15244" s="8"/>
      <c r="AH15244" s="9"/>
      <c r="AI15244" s="8"/>
      <c r="AJ15244" s="8"/>
      <c r="AK15244" s="9"/>
    </row>
    <row r="15245" spans="32:37" x14ac:dyDescent="0.3">
      <c r="AF15245" s="8"/>
      <c r="AG15245" s="8"/>
      <c r="AH15245" s="9"/>
      <c r="AI15245" s="8"/>
      <c r="AJ15245" s="8"/>
      <c r="AK15245" s="9"/>
    </row>
    <row r="15246" spans="32:37" x14ac:dyDescent="0.3">
      <c r="AF15246" s="8"/>
      <c r="AG15246" s="8"/>
      <c r="AH15246" s="9"/>
      <c r="AI15246" s="8"/>
      <c r="AJ15246" s="8"/>
      <c r="AK15246" s="9"/>
    </row>
    <row r="15247" spans="32:37" x14ac:dyDescent="0.3">
      <c r="AF15247" s="8"/>
      <c r="AG15247" s="8"/>
      <c r="AH15247" s="9"/>
      <c r="AI15247" s="8"/>
      <c r="AJ15247" s="8"/>
      <c r="AK15247" s="9"/>
    </row>
    <row r="15248" spans="32:37" x14ac:dyDescent="0.3">
      <c r="AF15248" s="8"/>
      <c r="AG15248" s="8"/>
      <c r="AH15248" s="9"/>
      <c r="AI15248" s="8"/>
      <c r="AJ15248" s="8"/>
      <c r="AK15248" s="9"/>
    </row>
    <row r="15249" spans="32:37" x14ac:dyDescent="0.3">
      <c r="AF15249" s="8"/>
      <c r="AG15249" s="8"/>
      <c r="AH15249" s="9"/>
      <c r="AI15249" s="8"/>
      <c r="AJ15249" s="8"/>
      <c r="AK15249" s="9"/>
    </row>
    <row r="15250" spans="32:37" x14ac:dyDescent="0.3">
      <c r="AF15250" s="8"/>
      <c r="AG15250" s="8"/>
      <c r="AH15250" s="9"/>
      <c r="AI15250" s="8"/>
      <c r="AJ15250" s="8"/>
      <c r="AK15250" s="9"/>
    </row>
    <row r="15251" spans="32:37" x14ac:dyDescent="0.3">
      <c r="AF15251" s="8"/>
      <c r="AG15251" s="8"/>
      <c r="AH15251" s="9"/>
      <c r="AI15251" s="8"/>
      <c r="AJ15251" s="8"/>
      <c r="AK15251" s="9"/>
    </row>
    <row r="15252" spans="32:37" x14ac:dyDescent="0.3">
      <c r="AF15252" s="8"/>
      <c r="AG15252" s="8"/>
      <c r="AH15252" s="9"/>
      <c r="AI15252" s="8"/>
      <c r="AJ15252" s="8"/>
      <c r="AK15252" s="9"/>
    </row>
    <row r="15253" spans="32:37" x14ac:dyDescent="0.3">
      <c r="AF15253" s="8"/>
      <c r="AG15253" s="8"/>
      <c r="AH15253" s="9"/>
      <c r="AI15253" s="8"/>
      <c r="AJ15253" s="8"/>
      <c r="AK15253" s="9"/>
    </row>
    <row r="15254" spans="32:37" x14ac:dyDescent="0.3">
      <c r="AF15254" s="8"/>
      <c r="AG15254" s="8"/>
      <c r="AH15254" s="9"/>
      <c r="AI15254" s="8"/>
      <c r="AJ15254" s="8"/>
      <c r="AK15254" s="9"/>
    </row>
    <row r="15255" spans="32:37" x14ac:dyDescent="0.3">
      <c r="AF15255" s="8"/>
      <c r="AG15255" s="8"/>
      <c r="AH15255" s="9"/>
      <c r="AI15255" s="8"/>
      <c r="AJ15255" s="8"/>
      <c r="AK15255" s="9"/>
    </row>
    <row r="15256" spans="32:37" x14ac:dyDescent="0.3">
      <c r="AF15256" s="8"/>
      <c r="AG15256" s="8"/>
      <c r="AH15256" s="9"/>
      <c r="AI15256" s="8"/>
      <c r="AJ15256" s="8"/>
      <c r="AK15256" s="9"/>
    </row>
    <row r="15257" spans="32:37" x14ac:dyDescent="0.3">
      <c r="AF15257" s="8"/>
      <c r="AG15257" s="8"/>
      <c r="AH15257" s="9"/>
      <c r="AI15257" s="8"/>
      <c r="AJ15257" s="8"/>
      <c r="AK15257" s="9"/>
    </row>
    <row r="15258" spans="32:37" x14ac:dyDescent="0.3">
      <c r="AF15258" s="8"/>
      <c r="AG15258" s="8"/>
      <c r="AH15258" s="9"/>
      <c r="AI15258" s="8"/>
      <c r="AJ15258" s="8"/>
      <c r="AK15258" s="9"/>
    </row>
    <row r="15259" spans="32:37" x14ac:dyDescent="0.3">
      <c r="AF15259" s="8"/>
      <c r="AG15259" s="8"/>
      <c r="AH15259" s="9"/>
      <c r="AI15259" s="8"/>
      <c r="AJ15259" s="8"/>
      <c r="AK15259" s="9"/>
    </row>
    <row r="15260" spans="32:37" x14ac:dyDescent="0.3">
      <c r="AF15260" s="8"/>
      <c r="AG15260" s="8"/>
      <c r="AH15260" s="9"/>
      <c r="AI15260" s="8"/>
      <c r="AJ15260" s="8"/>
      <c r="AK15260" s="9"/>
    </row>
    <row r="15261" spans="32:37" x14ac:dyDescent="0.3">
      <c r="AF15261" s="8"/>
      <c r="AG15261" s="8"/>
      <c r="AH15261" s="9"/>
      <c r="AI15261" s="8"/>
      <c r="AJ15261" s="8"/>
      <c r="AK15261" s="9"/>
    </row>
    <row r="15262" spans="32:37" x14ac:dyDescent="0.3">
      <c r="AF15262" s="8"/>
      <c r="AG15262" s="8"/>
      <c r="AH15262" s="9"/>
      <c r="AI15262" s="8"/>
      <c r="AJ15262" s="8"/>
      <c r="AK15262" s="9"/>
    </row>
    <row r="15263" spans="32:37" x14ac:dyDescent="0.3">
      <c r="AF15263" s="8"/>
      <c r="AG15263" s="8"/>
      <c r="AH15263" s="9"/>
      <c r="AI15263" s="8"/>
      <c r="AJ15263" s="8"/>
      <c r="AK15263" s="9"/>
    </row>
    <row r="15264" spans="32:37" x14ac:dyDescent="0.3">
      <c r="AF15264" s="8"/>
      <c r="AG15264" s="8"/>
      <c r="AH15264" s="9"/>
      <c r="AI15264" s="8"/>
      <c r="AJ15264" s="8"/>
      <c r="AK15264" s="9"/>
    </row>
    <row r="15265" spans="32:37" x14ac:dyDescent="0.3">
      <c r="AF15265" s="8"/>
      <c r="AG15265" s="8"/>
      <c r="AH15265" s="9"/>
      <c r="AI15265" s="8"/>
      <c r="AJ15265" s="8"/>
      <c r="AK15265" s="9"/>
    </row>
    <row r="15266" spans="32:37" x14ac:dyDescent="0.3">
      <c r="AF15266" s="8"/>
      <c r="AG15266" s="8"/>
      <c r="AH15266" s="9"/>
      <c r="AI15266" s="8"/>
      <c r="AJ15266" s="8"/>
      <c r="AK15266" s="9"/>
    </row>
    <row r="15267" spans="32:37" x14ac:dyDescent="0.3">
      <c r="AF15267" s="8"/>
      <c r="AG15267" s="8"/>
      <c r="AH15267" s="9"/>
      <c r="AI15267" s="8"/>
      <c r="AJ15267" s="8"/>
      <c r="AK15267" s="9"/>
    </row>
    <row r="15268" spans="32:37" x14ac:dyDescent="0.3">
      <c r="AF15268" s="8"/>
      <c r="AG15268" s="8"/>
      <c r="AH15268" s="9"/>
      <c r="AI15268" s="8"/>
      <c r="AJ15268" s="8"/>
      <c r="AK15268" s="9"/>
    </row>
    <row r="15269" spans="32:37" x14ac:dyDescent="0.3">
      <c r="AF15269" s="8"/>
      <c r="AG15269" s="8"/>
      <c r="AH15269" s="9"/>
      <c r="AI15269" s="8"/>
      <c r="AJ15269" s="8"/>
      <c r="AK15269" s="9"/>
    </row>
    <row r="15270" spans="32:37" x14ac:dyDescent="0.3">
      <c r="AF15270" s="8"/>
      <c r="AG15270" s="8"/>
      <c r="AH15270" s="9"/>
      <c r="AI15270" s="8"/>
      <c r="AJ15270" s="8"/>
      <c r="AK15270" s="9"/>
    </row>
    <row r="15271" spans="32:37" x14ac:dyDescent="0.3">
      <c r="AF15271" s="8"/>
      <c r="AG15271" s="8"/>
      <c r="AH15271" s="9"/>
      <c r="AI15271" s="8"/>
      <c r="AJ15271" s="8"/>
      <c r="AK15271" s="9"/>
    </row>
    <row r="15272" spans="32:37" x14ac:dyDescent="0.3">
      <c r="AF15272" s="8"/>
      <c r="AG15272" s="8"/>
      <c r="AH15272" s="9"/>
      <c r="AI15272" s="8"/>
      <c r="AJ15272" s="8"/>
      <c r="AK15272" s="9"/>
    </row>
    <row r="15273" spans="32:37" x14ac:dyDescent="0.3">
      <c r="AF15273" s="8"/>
      <c r="AG15273" s="8"/>
      <c r="AH15273" s="9"/>
      <c r="AI15273" s="8"/>
      <c r="AJ15273" s="8"/>
      <c r="AK15273" s="9"/>
    </row>
    <row r="15274" spans="32:37" x14ac:dyDescent="0.3">
      <c r="AF15274" s="8"/>
      <c r="AG15274" s="8"/>
      <c r="AH15274" s="9"/>
      <c r="AI15274" s="8"/>
      <c r="AJ15274" s="8"/>
      <c r="AK15274" s="9"/>
    </row>
    <row r="15275" spans="32:37" x14ac:dyDescent="0.3">
      <c r="AF15275" s="8"/>
      <c r="AG15275" s="8"/>
      <c r="AH15275" s="9"/>
      <c r="AI15275" s="8"/>
      <c r="AJ15275" s="8"/>
      <c r="AK15275" s="9"/>
    </row>
    <row r="15276" spans="32:37" x14ac:dyDescent="0.3">
      <c r="AF15276" s="8"/>
      <c r="AG15276" s="8"/>
      <c r="AH15276" s="9"/>
      <c r="AI15276" s="8"/>
      <c r="AJ15276" s="8"/>
      <c r="AK15276" s="9"/>
    </row>
    <row r="15277" spans="32:37" x14ac:dyDescent="0.3">
      <c r="AF15277" s="8"/>
      <c r="AG15277" s="8"/>
      <c r="AH15277" s="9"/>
      <c r="AI15277" s="8"/>
      <c r="AJ15277" s="8"/>
      <c r="AK15277" s="9"/>
    </row>
    <row r="15278" spans="32:37" x14ac:dyDescent="0.3">
      <c r="AF15278" s="8"/>
      <c r="AG15278" s="8"/>
      <c r="AH15278" s="9"/>
      <c r="AI15278" s="8"/>
      <c r="AJ15278" s="8"/>
      <c r="AK15278" s="9"/>
    </row>
    <row r="15279" spans="32:37" x14ac:dyDescent="0.3">
      <c r="AF15279" s="8"/>
      <c r="AG15279" s="8"/>
      <c r="AH15279" s="9"/>
      <c r="AI15279" s="8"/>
      <c r="AJ15279" s="8"/>
      <c r="AK15279" s="9"/>
    </row>
    <row r="15280" spans="32:37" x14ac:dyDescent="0.3">
      <c r="AF15280" s="8"/>
      <c r="AG15280" s="8"/>
      <c r="AH15280" s="9"/>
      <c r="AI15280" s="8"/>
      <c r="AJ15280" s="8"/>
      <c r="AK15280" s="9"/>
    </row>
    <row r="15281" spans="32:37" x14ac:dyDescent="0.3">
      <c r="AF15281" s="8"/>
      <c r="AG15281" s="8"/>
      <c r="AH15281" s="9"/>
      <c r="AI15281" s="8"/>
      <c r="AJ15281" s="8"/>
      <c r="AK15281" s="9"/>
    </row>
    <row r="15282" spans="32:37" x14ac:dyDescent="0.3">
      <c r="AF15282" s="8"/>
      <c r="AG15282" s="8"/>
      <c r="AH15282" s="9"/>
      <c r="AI15282" s="8"/>
      <c r="AJ15282" s="8"/>
      <c r="AK15282" s="9"/>
    </row>
    <row r="15283" spans="32:37" x14ac:dyDescent="0.3">
      <c r="AF15283" s="8"/>
      <c r="AG15283" s="8"/>
      <c r="AH15283" s="9"/>
      <c r="AI15283" s="8"/>
      <c r="AJ15283" s="8"/>
      <c r="AK15283" s="9"/>
    </row>
    <row r="15284" spans="32:37" x14ac:dyDescent="0.3">
      <c r="AF15284" s="8"/>
      <c r="AG15284" s="8"/>
      <c r="AH15284" s="9"/>
      <c r="AI15284" s="8"/>
      <c r="AJ15284" s="8"/>
      <c r="AK15284" s="9"/>
    </row>
    <row r="15285" spans="32:37" x14ac:dyDescent="0.3">
      <c r="AF15285" s="8"/>
      <c r="AG15285" s="8"/>
      <c r="AH15285" s="9"/>
      <c r="AI15285" s="8"/>
      <c r="AJ15285" s="8"/>
      <c r="AK15285" s="9"/>
    </row>
    <row r="15286" spans="32:37" x14ac:dyDescent="0.3">
      <c r="AF15286" s="8"/>
      <c r="AG15286" s="8"/>
      <c r="AH15286" s="9"/>
      <c r="AI15286" s="8"/>
      <c r="AJ15286" s="8"/>
      <c r="AK15286" s="9"/>
    </row>
    <row r="15287" spans="32:37" x14ac:dyDescent="0.3">
      <c r="AF15287" s="8"/>
      <c r="AG15287" s="8"/>
      <c r="AH15287" s="9"/>
      <c r="AI15287" s="8"/>
      <c r="AJ15287" s="8"/>
      <c r="AK15287" s="9"/>
    </row>
    <row r="15288" spans="32:37" x14ac:dyDescent="0.3">
      <c r="AF15288" s="8"/>
      <c r="AG15288" s="8"/>
      <c r="AH15288" s="9"/>
      <c r="AI15288" s="8"/>
      <c r="AJ15288" s="8"/>
      <c r="AK15288" s="9"/>
    </row>
    <row r="15289" spans="32:37" x14ac:dyDescent="0.3">
      <c r="AF15289" s="8"/>
      <c r="AG15289" s="8"/>
      <c r="AH15289" s="9"/>
      <c r="AI15289" s="8"/>
      <c r="AJ15289" s="8"/>
      <c r="AK15289" s="9"/>
    </row>
    <row r="15290" spans="32:37" x14ac:dyDescent="0.3">
      <c r="AF15290" s="8"/>
      <c r="AG15290" s="8"/>
      <c r="AH15290" s="9"/>
      <c r="AI15290" s="8"/>
      <c r="AJ15290" s="8"/>
      <c r="AK15290" s="9"/>
    </row>
    <row r="15291" spans="32:37" x14ac:dyDescent="0.3">
      <c r="AF15291" s="8"/>
      <c r="AG15291" s="8"/>
      <c r="AH15291" s="9"/>
      <c r="AI15291" s="8"/>
      <c r="AJ15291" s="8"/>
      <c r="AK15291" s="9"/>
    </row>
    <row r="15292" spans="32:37" x14ac:dyDescent="0.3">
      <c r="AF15292" s="8"/>
      <c r="AG15292" s="8"/>
      <c r="AH15292" s="9"/>
      <c r="AI15292" s="8"/>
      <c r="AJ15292" s="8"/>
      <c r="AK15292" s="9"/>
    </row>
    <row r="15293" spans="32:37" x14ac:dyDescent="0.3">
      <c r="AF15293" s="8"/>
      <c r="AG15293" s="8"/>
      <c r="AH15293" s="9"/>
      <c r="AI15293" s="8"/>
      <c r="AJ15293" s="8"/>
      <c r="AK15293" s="9"/>
    </row>
    <row r="15294" spans="32:37" x14ac:dyDescent="0.3">
      <c r="AF15294" s="8"/>
      <c r="AG15294" s="8"/>
      <c r="AH15294" s="9"/>
      <c r="AI15294" s="8"/>
      <c r="AJ15294" s="8"/>
      <c r="AK15294" s="9"/>
    </row>
    <row r="15295" spans="32:37" x14ac:dyDescent="0.3">
      <c r="AF15295" s="8"/>
      <c r="AG15295" s="8"/>
      <c r="AH15295" s="9"/>
      <c r="AI15295" s="8"/>
      <c r="AJ15295" s="8"/>
      <c r="AK15295" s="9"/>
    </row>
    <row r="15296" spans="32:37" x14ac:dyDescent="0.3">
      <c r="AF15296" s="8"/>
      <c r="AG15296" s="8"/>
      <c r="AH15296" s="9"/>
      <c r="AI15296" s="8"/>
      <c r="AJ15296" s="8"/>
      <c r="AK15296" s="9"/>
    </row>
    <row r="15297" spans="32:37" x14ac:dyDescent="0.3">
      <c r="AF15297" s="8"/>
      <c r="AG15297" s="8"/>
      <c r="AH15297" s="9"/>
      <c r="AI15297" s="8"/>
      <c r="AJ15297" s="8"/>
      <c r="AK15297" s="9"/>
    </row>
    <row r="15298" spans="32:37" x14ac:dyDescent="0.3">
      <c r="AF15298" s="8"/>
      <c r="AG15298" s="8"/>
      <c r="AH15298" s="9"/>
      <c r="AI15298" s="8"/>
      <c r="AJ15298" s="8"/>
      <c r="AK15298" s="9"/>
    </row>
    <row r="15299" spans="32:37" x14ac:dyDescent="0.3">
      <c r="AF15299" s="8"/>
      <c r="AG15299" s="8"/>
      <c r="AH15299" s="9"/>
      <c r="AI15299" s="8"/>
      <c r="AJ15299" s="8"/>
      <c r="AK15299" s="9"/>
    </row>
    <row r="15300" spans="32:37" x14ac:dyDescent="0.3">
      <c r="AF15300" s="8"/>
      <c r="AG15300" s="8"/>
      <c r="AH15300" s="9"/>
      <c r="AI15300" s="8"/>
      <c r="AJ15300" s="8"/>
      <c r="AK15300" s="9"/>
    </row>
    <row r="15301" spans="32:37" x14ac:dyDescent="0.3">
      <c r="AF15301" s="8"/>
      <c r="AG15301" s="8"/>
      <c r="AH15301" s="9"/>
      <c r="AI15301" s="8"/>
      <c r="AJ15301" s="8"/>
      <c r="AK15301" s="9"/>
    </row>
    <row r="15302" spans="32:37" x14ac:dyDescent="0.3">
      <c r="AF15302" s="8"/>
      <c r="AG15302" s="8"/>
      <c r="AH15302" s="9"/>
      <c r="AI15302" s="8"/>
      <c r="AJ15302" s="8"/>
      <c r="AK15302" s="9"/>
    </row>
    <row r="15303" spans="32:37" x14ac:dyDescent="0.3">
      <c r="AF15303" s="8"/>
      <c r="AG15303" s="8"/>
      <c r="AH15303" s="9"/>
      <c r="AI15303" s="8"/>
      <c r="AJ15303" s="8"/>
      <c r="AK15303" s="9"/>
    </row>
    <row r="15304" spans="32:37" x14ac:dyDescent="0.3">
      <c r="AF15304" s="8"/>
      <c r="AG15304" s="8"/>
      <c r="AH15304" s="9"/>
      <c r="AI15304" s="8"/>
      <c r="AJ15304" s="8"/>
      <c r="AK15304" s="9"/>
    </row>
    <row r="15305" spans="32:37" x14ac:dyDescent="0.3">
      <c r="AF15305" s="8"/>
      <c r="AG15305" s="8"/>
      <c r="AH15305" s="9"/>
      <c r="AI15305" s="8"/>
      <c r="AJ15305" s="8"/>
      <c r="AK15305" s="9"/>
    </row>
    <row r="15306" spans="32:37" x14ac:dyDescent="0.3">
      <c r="AF15306" s="8"/>
      <c r="AG15306" s="8"/>
      <c r="AH15306" s="9"/>
      <c r="AI15306" s="8"/>
      <c r="AJ15306" s="8"/>
      <c r="AK15306" s="9"/>
    </row>
    <row r="15307" spans="32:37" x14ac:dyDescent="0.3">
      <c r="AF15307" s="8"/>
      <c r="AG15307" s="8"/>
      <c r="AH15307" s="9"/>
      <c r="AI15307" s="8"/>
      <c r="AJ15307" s="8"/>
      <c r="AK15307" s="9"/>
    </row>
    <row r="15308" spans="32:37" x14ac:dyDescent="0.3">
      <c r="AF15308" s="8"/>
      <c r="AG15308" s="8"/>
      <c r="AH15308" s="9"/>
      <c r="AI15308" s="8"/>
      <c r="AJ15308" s="8"/>
      <c r="AK15308" s="9"/>
    </row>
    <row r="15309" spans="32:37" x14ac:dyDescent="0.3">
      <c r="AF15309" s="8"/>
      <c r="AG15309" s="8"/>
      <c r="AH15309" s="9"/>
      <c r="AI15309" s="8"/>
      <c r="AJ15309" s="8"/>
      <c r="AK15309" s="9"/>
    </row>
    <row r="15310" spans="32:37" x14ac:dyDescent="0.3">
      <c r="AF15310" s="8"/>
      <c r="AG15310" s="8"/>
      <c r="AH15310" s="9"/>
      <c r="AI15310" s="8"/>
      <c r="AJ15310" s="8"/>
      <c r="AK15310" s="9"/>
    </row>
    <row r="15311" spans="32:37" x14ac:dyDescent="0.3">
      <c r="AF15311" s="8"/>
      <c r="AG15311" s="8"/>
      <c r="AH15311" s="9"/>
      <c r="AI15311" s="8"/>
      <c r="AJ15311" s="8"/>
      <c r="AK15311" s="9"/>
    </row>
    <row r="15312" spans="32:37" x14ac:dyDescent="0.3">
      <c r="AF15312" s="8"/>
      <c r="AG15312" s="8"/>
      <c r="AH15312" s="9"/>
      <c r="AI15312" s="8"/>
      <c r="AJ15312" s="8"/>
      <c r="AK15312" s="9"/>
    </row>
    <row r="15313" spans="32:37" x14ac:dyDescent="0.3">
      <c r="AF15313" s="8"/>
      <c r="AG15313" s="8"/>
      <c r="AH15313" s="9"/>
      <c r="AI15313" s="8"/>
      <c r="AJ15313" s="8"/>
      <c r="AK15313" s="9"/>
    </row>
    <row r="15314" spans="32:37" x14ac:dyDescent="0.3">
      <c r="AF15314" s="8"/>
      <c r="AG15314" s="8"/>
      <c r="AH15314" s="9"/>
      <c r="AI15314" s="8"/>
      <c r="AJ15314" s="8"/>
      <c r="AK15314" s="9"/>
    </row>
    <row r="15315" spans="32:37" x14ac:dyDescent="0.3">
      <c r="AF15315" s="8"/>
      <c r="AG15315" s="8"/>
      <c r="AH15315" s="9"/>
      <c r="AI15315" s="8"/>
      <c r="AJ15315" s="8"/>
      <c r="AK15315" s="9"/>
    </row>
    <row r="15316" spans="32:37" x14ac:dyDescent="0.3">
      <c r="AF15316" s="8"/>
      <c r="AG15316" s="8"/>
      <c r="AH15316" s="9"/>
      <c r="AI15316" s="8"/>
      <c r="AJ15316" s="8"/>
      <c r="AK15316" s="9"/>
    </row>
    <row r="15317" spans="32:37" x14ac:dyDescent="0.3">
      <c r="AF15317" s="8"/>
      <c r="AG15317" s="8"/>
      <c r="AH15317" s="9"/>
      <c r="AI15317" s="8"/>
      <c r="AJ15317" s="8"/>
      <c r="AK15317" s="9"/>
    </row>
    <row r="15318" spans="32:37" x14ac:dyDescent="0.3">
      <c r="AF15318" s="8"/>
      <c r="AG15318" s="8"/>
      <c r="AH15318" s="9"/>
      <c r="AI15318" s="8"/>
      <c r="AJ15318" s="8"/>
      <c r="AK15318" s="9"/>
    </row>
    <row r="15319" spans="32:37" x14ac:dyDescent="0.3">
      <c r="AF15319" s="8"/>
      <c r="AG15319" s="8"/>
      <c r="AH15319" s="9"/>
      <c r="AI15319" s="8"/>
      <c r="AJ15319" s="8"/>
      <c r="AK15319" s="9"/>
    </row>
    <row r="15320" spans="32:37" x14ac:dyDescent="0.3">
      <c r="AF15320" s="8"/>
      <c r="AG15320" s="8"/>
      <c r="AH15320" s="9"/>
      <c r="AI15320" s="8"/>
      <c r="AJ15320" s="8"/>
      <c r="AK15320" s="9"/>
    </row>
    <row r="15321" spans="32:37" x14ac:dyDescent="0.3">
      <c r="AF15321" s="8"/>
      <c r="AG15321" s="8"/>
      <c r="AH15321" s="9"/>
      <c r="AI15321" s="8"/>
      <c r="AJ15321" s="8"/>
      <c r="AK15321" s="9"/>
    </row>
    <row r="15322" spans="32:37" x14ac:dyDescent="0.3">
      <c r="AF15322" s="8"/>
      <c r="AG15322" s="8"/>
      <c r="AH15322" s="9"/>
      <c r="AI15322" s="8"/>
      <c r="AJ15322" s="8"/>
      <c r="AK15322" s="9"/>
    </row>
    <row r="15323" spans="32:37" x14ac:dyDescent="0.3">
      <c r="AF15323" s="8"/>
      <c r="AG15323" s="8"/>
      <c r="AH15323" s="9"/>
      <c r="AI15323" s="8"/>
      <c r="AJ15323" s="8"/>
      <c r="AK15323" s="9"/>
    </row>
    <row r="15324" spans="32:37" x14ac:dyDescent="0.3">
      <c r="AF15324" s="8"/>
      <c r="AG15324" s="8"/>
      <c r="AH15324" s="9"/>
      <c r="AI15324" s="8"/>
      <c r="AJ15324" s="8"/>
      <c r="AK15324" s="9"/>
    </row>
    <row r="15325" spans="32:37" x14ac:dyDescent="0.3">
      <c r="AF15325" s="8"/>
      <c r="AG15325" s="8"/>
      <c r="AH15325" s="9"/>
      <c r="AI15325" s="8"/>
      <c r="AJ15325" s="8"/>
      <c r="AK15325" s="9"/>
    </row>
    <row r="15326" spans="32:37" x14ac:dyDescent="0.3">
      <c r="AF15326" s="8"/>
      <c r="AG15326" s="8"/>
      <c r="AH15326" s="9"/>
      <c r="AI15326" s="8"/>
      <c r="AJ15326" s="8"/>
      <c r="AK15326" s="9"/>
    </row>
    <row r="15327" spans="32:37" x14ac:dyDescent="0.3">
      <c r="AF15327" s="8"/>
      <c r="AG15327" s="8"/>
      <c r="AH15327" s="9"/>
      <c r="AI15327" s="8"/>
      <c r="AJ15327" s="8"/>
      <c r="AK15327" s="9"/>
    </row>
    <row r="15328" spans="32:37" x14ac:dyDescent="0.3">
      <c r="AF15328" s="8"/>
      <c r="AG15328" s="8"/>
      <c r="AH15328" s="9"/>
      <c r="AI15328" s="8"/>
      <c r="AJ15328" s="8"/>
      <c r="AK15328" s="9"/>
    </row>
    <row r="15329" spans="32:37" x14ac:dyDescent="0.3">
      <c r="AF15329" s="8"/>
      <c r="AG15329" s="8"/>
      <c r="AH15329" s="9"/>
      <c r="AI15329" s="8"/>
      <c r="AJ15329" s="8"/>
      <c r="AK15329" s="9"/>
    </row>
    <row r="15330" spans="32:37" x14ac:dyDescent="0.3">
      <c r="AF15330" s="8"/>
      <c r="AG15330" s="8"/>
      <c r="AH15330" s="9"/>
      <c r="AI15330" s="8"/>
      <c r="AJ15330" s="8"/>
      <c r="AK15330" s="9"/>
    </row>
    <row r="15331" spans="32:37" x14ac:dyDescent="0.3">
      <c r="AF15331" s="8"/>
      <c r="AG15331" s="8"/>
      <c r="AH15331" s="9"/>
      <c r="AI15331" s="8"/>
      <c r="AJ15331" s="8"/>
      <c r="AK15331" s="9"/>
    </row>
    <row r="15332" spans="32:37" x14ac:dyDescent="0.3">
      <c r="AF15332" s="8"/>
      <c r="AG15332" s="8"/>
      <c r="AH15332" s="9"/>
      <c r="AI15332" s="8"/>
      <c r="AJ15332" s="8"/>
      <c r="AK15332" s="9"/>
    </row>
    <row r="15333" spans="32:37" x14ac:dyDescent="0.3">
      <c r="AF15333" s="8"/>
      <c r="AG15333" s="8"/>
      <c r="AH15333" s="9"/>
      <c r="AI15333" s="8"/>
      <c r="AJ15333" s="8"/>
      <c r="AK15333" s="9"/>
    </row>
    <row r="15334" spans="32:37" x14ac:dyDescent="0.3">
      <c r="AF15334" s="8"/>
      <c r="AG15334" s="8"/>
      <c r="AH15334" s="9"/>
      <c r="AI15334" s="8"/>
      <c r="AJ15334" s="8"/>
      <c r="AK15334" s="9"/>
    </row>
    <row r="15335" spans="32:37" x14ac:dyDescent="0.3">
      <c r="AF15335" s="8"/>
      <c r="AG15335" s="8"/>
      <c r="AH15335" s="9"/>
      <c r="AI15335" s="8"/>
      <c r="AJ15335" s="8"/>
      <c r="AK15335" s="9"/>
    </row>
    <row r="15336" spans="32:37" x14ac:dyDescent="0.3">
      <c r="AF15336" s="8"/>
      <c r="AG15336" s="8"/>
      <c r="AH15336" s="9"/>
      <c r="AI15336" s="8"/>
      <c r="AJ15336" s="8"/>
      <c r="AK15336" s="9"/>
    </row>
    <row r="15337" spans="32:37" x14ac:dyDescent="0.3">
      <c r="AF15337" s="8"/>
      <c r="AG15337" s="8"/>
      <c r="AH15337" s="9"/>
      <c r="AI15337" s="8"/>
      <c r="AJ15337" s="8"/>
      <c r="AK15337" s="9"/>
    </row>
    <row r="15338" spans="32:37" x14ac:dyDescent="0.3">
      <c r="AF15338" s="8"/>
      <c r="AG15338" s="8"/>
      <c r="AH15338" s="9"/>
      <c r="AI15338" s="8"/>
      <c r="AJ15338" s="8"/>
      <c r="AK15338" s="9"/>
    </row>
    <row r="15339" spans="32:37" x14ac:dyDescent="0.3">
      <c r="AF15339" s="8"/>
      <c r="AG15339" s="8"/>
      <c r="AH15339" s="9"/>
      <c r="AI15339" s="8"/>
      <c r="AJ15339" s="8"/>
      <c r="AK15339" s="9"/>
    </row>
    <row r="15340" spans="32:37" x14ac:dyDescent="0.3">
      <c r="AF15340" s="8"/>
      <c r="AG15340" s="8"/>
      <c r="AH15340" s="9"/>
      <c r="AI15340" s="8"/>
      <c r="AJ15340" s="8"/>
      <c r="AK15340" s="9"/>
    </row>
    <row r="15341" spans="32:37" x14ac:dyDescent="0.3">
      <c r="AF15341" s="8"/>
      <c r="AG15341" s="8"/>
      <c r="AH15341" s="9"/>
      <c r="AI15341" s="8"/>
      <c r="AJ15341" s="8"/>
      <c r="AK15341" s="9"/>
    </row>
    <row r="15342" spans="32:37" x14ac:dyDescent="0.3">
      <c r="AF15342" s="8"/>
      <c r="AG15342" s="8"/>
      <c r="AH15342" s="9"/>
      <c r="AI15342" s="8"/>
      <c r="AJ15342" s="8"/>
      <c r="AK15342" s="9"/>
    </row>
    <row r="15343" spans="32:37" x14ac:dyDescent="0.3">
      <c r="AF15343" s="8"/>
      <c r="AG15343" s="8"/>
      <c r="AH15343" s="9"/>
      <c r="AI15343" s="8"/>
      <c r="AJ15343" s="8"/>
      <c r="AK15343" s="9"/>
    </row>
    <row r="15344" spans="32:37" x14ac:dyDescent="0.3">
      <c r="AF15344" s="8"/>
      <c r="AG15344" s="8"/>
      <c r="AH15344" s="9"/>
      <c r="AI15344" s="8"/>
      <c r="AJ15344" s="8"/>
      <c r="AK15344" s="9"/>
    </row>
    <row r="15345" spans="32:37" x14ac:dyDescent="0.3">
      <c r="AF15345" s="8"/>
      <c r="AG15345" s="8"/>
      <c r="AH15345" s="9"/>
      <c r="AI15345" s="8"/>
      <c r="AJ15345" s="8"/>
      <c r="AK15345" s="9"/>
    </row>
    <row r="15346" spans="32:37" x14ac:dyDescent="0.3">
      <c r="AF15346" s="8"/>
      <c r="AG15346" s="8"/>
      <c r="AH15346" s="9"/>
      <c r="AI15346" s="8"/>
      <c r="AJ15346" s="8"/>
      <c r="AK15346" s="9"/>
    </row>
    <row r="15347" spans="32:37" x14ac:dyDescent="0.3">
      <c r="AF15347" s="8"/>
      <c r="AG15347" s="8"/>
      <c r="AH15347" s="9"/>
      <c r="AI15347" s="8"/>
      <c r="AJ15347" s="8"/>
      <c r="AK15347" s="9"/>
    </row>
    <row r="15348" spans="32:37" x14ac:dyDescent="0.3">
      <c r="AF15348" s="8"/>
      <c r="AG15348" s="8"/>
      <c r="AH15348" s="9"/>
      <c r="AI15348" s="8"/>
      <c r="AJ15348" s="8"/>
      <c r="AK15348" s="9"/>
    </row>
    <row r="15349" spans="32:37" x14ac:dyDescent="0.3">
      <c r="AF15349" s="8"/>
      <c r="AG15349" s="8"/>
      <c r="AH15349" s="9"/>
      <c r="AI15349" s="8"/>
      <c r="AJ15349" s="8"/>
      <c r="AK15349" s="9"/>
    </row>
    <row r="15350" spans="32:37" x14ac:dyDescent="0.3">
      <c r="AF15350" s="8"/>
      <c r="AG15350" s="8"/>
      <c r="AH15350" s="9"/>
      <c r="AI15350" s="8"/>
      <c r="AJ15350" s="8"/>
      <c r="AK15350" s="9"/>
    </row>
    <row r="15351" spans="32:37" x14ac:dyDescent="0.3">
      <c r="AF15351" s="8"/>
      <c r="AG15351" s="8"/>
      <c r="AH15351" s="9"/>
      <c r="AI15351" s="8"/>
      <c r="AJ15351" s="8"/>
      <c r="AK15351" s="9"/>
    </row>
    <row r="15352" spans="32:37" x14ac:dyDescent="0.3">
      <c r="AF15352" s="8"/>
      <c r="AG15352" s="8"/>
      <c r="AH15352" s="9"/>
      <c r="AI15352" s="8"/>
      <c r="AJ15352" s="8"/>
      <c r="AK15352" s="9"/>
    </row>
    <row r="15353" spans="32:37" x14ac:dyDescent="0.3">
      <c r="AF15353" s="8"/>
      <c r="AG15353" s="8"/>
      <c r="AH15353" s="9"/>
      <c r="AI15353" s="8"/>
      <c r="AJ15353" s="8"/>
      <c r="AK15353" s="9"/>
    </row>
    <row r="15354" spans="32:37" x14ac:dyDescent="0.3">
      <c r="AF15354" s="8"/>
      <c r="AG15354" s="8"/>
      <c r="AH15354" s="9"/>
      <c r="AI15354" s="8"/>
      <c r="AJ15354" s="8"/>
      <c r="AK15354" s="9"/>
    </row>
    <row r="15355" spans="32:37" x14ac:dyDescent="0.3">
      <c r="AF15355" s="8"/>
      <c r="AG15355" s="8"/>
      <c r="AH15355" s="9"/>
      <c r="AI15355" s="8"/>
      <c r="AJ15355" s="8"/>
      <c r="AK15355" s="9"/>
    </row>
    <row r="15356" spans="32:37" x14ac:dyDescent="0.3">
      <c r="AF15356" s="8"/>
      <c r="AG15356" s="8"/>
      <c r="AH15356" s="9"/>
      <c r="AI15356" s="8"/>
      <c r="AJ15356" s="8"/>
      <c r="AK15356" s="9"/>
    </row>
    <row r="15357" spans="32:37" x14ac:dyDescent="0.3">
      <c r="AF15357" s="8"/>
      <c r="AG15357" s="8"/>
      <c r="AH15357" s="9"/>
      <c r="AI15357" s="8"/>
      <c r="AJ15357" s="8"/>
      <c r="AK15357" s="9"/>
    </row>
    <row r="15358" spans="32:37" x14ac:dyDescent="0.3">
      <c r="AF15358" s="8"/>
      <c r="AG15358" s="8"/>
      <c r="AH15358" s="9"/>
      <c r="AI15358" s="8"/>
      <c r="AJ15358" s="8"/>
      <c r="AK15358" s="9"/>
    </row>
    <row r="15359" spans="32:37" x14ac:dyDescent="0.3">
      <c r="AF15359" s="8"/>
      <c r="AG15359" s="8"/>
      <c r="AH15359" s="9"/>
      <c r="AI15359" s="8"/>
      <c r="AJ15359" s="8"/>
      <c r="AK15359" s="9"/>
    </row>
    <row r="15360" spans="32:37" x14ac:dyDescent="0.3">
      <c r="AF15360" s="8"/>
      <c r="AG15360" s="8"/>
      <c r="AH15360" s="9"/>
      <c r="AI15360" s="8"/>
      <c r="AJ15360" s="8"/>
      <c r="AK15360" s="9"/>
    </row>
    <row r="15361" spans="32:37" x14ac:dyDescent="0.3">
      <c r="AF15361" s="8"/>
      <c r="AG15361" s="8"/>
      <c r="AH15361" s="9"/>
      <c r="AI15361" s="8"/>
      <c r="AJ15361" s="8"/>
      <c r="AK15361" s="9"/>
    </row>
    <row r="15362" spans="32:37" x14ac:dyDescent="0.3">
      <c r="AF15362" s="8"/>
      <c r="AG15362" s="8"/>
      <c r="AH15362" s="9"/>
      <c r="AI15362" s="8"/>
      <c r="AJ15362" s="8"/>
      <c r="AK15362" s="9"/>
    </row>
    <row r="15363" spans="32:37" x14ac:dyDescent="0.3">
      <c r="AF15363" s="8"/>
      <c r="AG15363" s="8"/>
      <c r="AH15363" s="9"/>
      <c r="AI15363" s="8"/>
      <c r="AJ15363" s="8"/>
      <c r="AK15363" s="9"/>
    </row>
    <row r="15364" spans="32:37" x14ac:dyDescent="0.3">
      <c r="AF15364" s="8"/>
      <c r="AG15364" s="8"/>
      <c r="AH15364" s="9"/>
      <c r="AI15364" s="8"/>
      <c r="AJ15364" s="8"/>
      <c r="AK15364" s="9"/>
    </row>
    <row r="15365" spans="32:37" x14ac:dyDescent="0.3">
      <c r="AF15365" s="8"/>
      <c r="AG15365" s="8"/>
      <c r="AH15365" s="9"/>
      <c r="AI15365" s="8"/>
      <c r="AJ15365" s="8"/>
      <c r="AK15365" s="9"/>
    </row>
    <row r="15366" spans="32:37" x14ac:dyDescent="0.3">
      <c r="AF15366" s="8"/>
      <c r="AG15366" s="8"/>
      <c r="AH15366" s="9"/>
      <c r="AI15366" s="8"/>
      <c r="AJ15366" s="8"/>
      <c r="AK15366" s="9"/>
    </row>
    <row r="15367" spans="32:37" x14ac:dyDescent="0.3">
      <c r="AF15367" s="8"/>
      <c r="AG15367" s="8"/>
      <c r="AH15367" s="9"/>
      <c r="AI15367" s="8"/>
      <c r="AJ15367" s="8"/>
      <c r="AK15367" s="9"/>
    </row>
    <row r="15368" spans="32:37" x14ac:dyDescent="0.3">
      <c r="AF15368" s="8"/>
      <c r="AG15368" s="8"/>
      <c r="AH15368" s="9"/>
      <c r="AI15368" s="8"/>
      <c r="AJ15368" s="8"/>
      <c r="AK15368" s="9"/>
    </row>
    <row r="15369" spans="32:37" x14ac:dyDescent="0.3">
      <c r="AF15369" s="8"/>
      <c r="AG15369" s="8"/>
      <c r="AH15369" s="9"/>
      <c r="AI15369" s="8"/>
      <c r="AJ15369" s="8"/>
      <c r="AK15369" s="9"/>
    </row>
    <row r="15370" spans="32:37" x14ac:dyDescent="0.3">
      <c r="AF15370" s="8"/>
      <c r="AG15370" s="8"/>
      <c r="AH15370" s="9"/>
      <c r="AI15370" s="8"/>
      <c r="AJ15370" s="8"/>
      <c r="AK15370" s="9"/>
    </row>
    <row r="15371" spans="32:37" x14ac:dyDescent="0.3">
      <c r="AF15371" s="8"/>
      <c r="AG15371" s="8"/>
      <c r="AH15371" s="9"/>
      <c r="AI15371" s="8"/>
      <c r="AJ15371" s="8"/>
      <c r="AK15371" s="9"/>
    </row>
    <row r="15372" spans="32:37" x14ac:dyDescent="0.3">
      <c r="AF15372" s="8"/>
      <c r="AG15372" s="8"/>
      <c r="AH15372" s="9"/>
      <c r="AI15372" s="8"/>
      <c r="AJ15372" s="8"/>
      <c r="AK15372" s="9"/>
    </row>
    <row r="15373" spans="32:37" x14ac:dyDescent="0.3">
      <c r="AF15373" s="8"/>
      <c r="AG15373" s="8"/>
      <c r="AH15373" s="9"/>
      <c r="AI15373" s="8"/>
      <c r="AJ15373" s="8"/>
      <c r="AK15373" s="9"/>
    </row>
    <row r="15374" spans="32:37" x14ac:dyDescent="0.3">
      <c r="AF15374" s="8"/>
      <c r="AG15374" s="8"/>
      <c r="AH15374" s="9"/>
      <c r="AI15374" s="8"/>
      <c r="AJ15374" s="8"/>
      <c r="AK15374" s="9"/>
    </row>
    <row r="15375" spans="32:37" x14ac:dyDescent="0.3">
      <c r="AF15375" s="8"/>
      <c r="AG15375" s="8"/>
      <c r="AH15375" s="9"/>
      <c r="AI15375" s="8"/>
      <c r="AJ15375" s="8"/>
      <c r="AK15375" s="9"/>
    </row>
    <row r="15376" spans="32:37" x14ac:dyDescent="0.3">
      <c r="AF15376" s="8"/>
      <c r="AG15376" s="8"/>
      <c r="AH15376" s="9"/>
      <c r="AI15376" s="8"/>
      <c r="AJ15376" s="8"/>
      <c r="AK15376" s="9"/>
    </row>
    <row r="15377" spans="32:37" x14ac:dyDescent="0.3">
      <c r="AF15377" s="8"/>
      <c r="AG15377" s="8"/>
      <c r="AH15377" s="9"/>
      <c r="AI15377" s="8"/>
      <c r="AJ15377" s="8"/>
      <c r="AK15377" s="9"/>
    </row>
    <row r="15378" spans="32:37" x14ac:dyDescent="0.3">
      <c r="AF15378" s="8"/>
      <c r="AG15378" s="8"/>
      <c r="AH15378" s="9"/>
      <c r="AI15378" s="8"/>
      <c r="AJ15378" s="8"/>
      <c r="AK15378" s="9"/>
    </row>
    <row r="15379" spans="32:37" x14ac:dyDescent="0.3">
      <c r="AF15379" s="8"/>
      <c r="AG15379" s="8"/>
      <c r="AH15379" s="9"/>
      <c r="AI15379" s="8"/>
      <c r="AJ15379" s="8"/>
      <c r="AK15379" s="9"/>
    </row>
    <row r="15380" spans="32:37" x14ac:dyDescent="0.3">
      <c r="AF15380" s="8"/>
      <c r="AG15380" s="8"/>
      <c r="AH15380" s="9"/>
      <c r="AI15380" s="8"/>
      <c r="AJ15380" s="8"/>
      <c r="AK15380" s="9"/>
    </row>
    <row r="15381" spans="32:37" x14ac:dyDescent="0.3">
      <c r="AF15381" s="8"/>
      <c r="AG15381" s="8"/>
      <c r="AH15381" s="9"/>
      <c r="AI15381" s="8"/>
      <c r="AJ15381" s="8"/>
      <c r="AK15381" s="9"/>
    </row>
    <row r="15382" spans="32:37" x14ac:dyDescent="0.3">
      <c r="AF15382" s="8"/>
      <c r="AG15382" s="8"/>
      <c r="AH15382" s="9"/>
      <c r="AI15382" s="8"/>
      <c r="AJ15382" s="8"/>
      <c r="AK15382" s="9"/>
    </row>
    <row r="15383" spans="32:37" x14ac:dyDescent="0.3">
      <c r="AF15383" s="8"/>
      <c r="AG15383" s="8"/>
      <c r="AH15383" s="9"/>
      <c r="AI15383" s="8"/>
      <c r="AJ15383" s="8"/>
      <c r="AK15383" s="9"/>
    </row>
    <row r="15384" spans="32:37" x14ac:dyDescent="0.3">
      <c r="AF15384" s="8"/>
      <c r="AG15384" s="8"/>
      <c r="AH15384" s="9"/>
      <c r="AI15384" s="8"/>
      <c r="AJ15384" s="8"/>
      <c r="AK15384" s="9"/>
    </row>
    <row r="15385" spans="32:37" x14ac:dyDescent="0.3">
      <c r="AF15385" s="8"/>
      <c r="AG15385" s="8"/>
      <c r="AH15385" s="9"/>
      <c r="AI15385" s="8"/>
      <c r="AJ15385" s="8"/>
      <c r="AK15385" s="9"/>
    </row>
    <row r="15386" spans="32:37" x14ac:dyDescent="0.3">
      <c r="AF15386" s="8"/>
      <c r="AG15386" s="8"/>
      <c r="AH15386" s="9"/>
      <c r="AI15386" s="8"/>
      <c r="AJ15386" s="8"/>
      <c r="AK15386" s="9"/>
    </row>
    <row r="15387" spans="32:37" x14ac:dyDescent="0.3">
      <c r="AF15387" s="8"/>
      <c r="AG15387" s="8"/>
      <c r="AH15387" s="9"/>
      <c r="AI15387" s="8"/>
      <c r="AJ15387" s="8"/>
      <c r="AK15387" s="9"/>
    </row>
    <row r="15388" spans="32:37" x14ac:dyDescent="0.3">
      <c r="AF15388" s="8"/>
      <c r="AG15388" s="8"/>
      <c r="AH15388" s="9"/>
      <c r="AI15388" s="8"/>
      <c r="AJ15388" s="8"/>
      <c r="AK15388" s="9"/>
    </row>
    <row r="15389" spans="32:37" x14ac:dyDescent="0.3">
      <c r="AF15389" s="8"/>
      <c r="AG15389" s="8"/>
      <c r="AH15389" s="9"/>
      <c r="AI15389" s="8"/>
      <c r="AJ15389" s="8"/>
      <c r="AK15389" s="9"/>
    </row>
    <row r="15390" spans="32:37" x14ac:dyDescent="0.3">
      <c r="AF15390" s="8"/>
      <c r="AG15390" s="8"/>
      <c r="AH15390" s="9"/>
      <c r="AI15390" s="8"/>
      <c r="AJ15390" s="8"/>
      <c r="AK15390" s="9"/>
    </row>
    <row r="15391" spans="32:37" x14ac:dyDescent="0.3">
      <c r="AF15391" s="8"/>
      <c r="AG15391" s="8"/>
      <c r="AH15391" s="9"/>
      <c r="AI15391" s="8"/>
      <c r="AJ15391" s="8"/>
      <c r="AK15391" s="9"/>
    </row>
    <row r="15392" spans="32:37" x14ac:dyDescent="0.3">
      <c r="AF15392" s="8"/>
      <c r="AG15392" s="8"/>
      <c r="AH15392" s="9"/>
      <c r="AI15392" s="8"/>
      <c r="AJ15392" s="8"/>
      <c r="AK15392" s="9"/>
    </row>
    <row r="15393" spans="32:37" x14ac:dyDescent="0.3">
      <c r="AF15393" s="8"/>
      <c r="AG15393" s="8"/>
      <c r="AH15393" s="9"/>
      <c r="AI15393" s="8"/>
      <c r="AJ15393" s="8"/>
      <c r="AK15393" s="9"/>
    </row>
    <row r="15394" spans="32:37" x14ac:dyDescent="0.3">
      <c r="AF15394" s="8"/>
      <c r="AG15394" s="8"/>
      <c r="AH15394" s="9"/>
      <c r="AI15394" s="8"/>
      <c r="AJ15394" s="8"/>
      <c r="AK15394" s="9"/>
    </row>
    <row r="15395" spans="32:37" x14ac:dyDescent="0.3">
      <c r="AF15395" s="8"/>
      <c r="AG15395" s="8"/>
      <c r="AH15395" s="9"/>
      <c r="AI15395" s="8"/>
      <c r="AJ15395" s="8"/>
      <c r="AK15395" s="9"/>
    </row>
    <row r="15396" spans="32:37" x14ac:dyDescent="0.3">
      <c r="AF15396" s="8"/>
      <c r="AG15396" s="8"/>
      <c r="AH15396" s="9"/>
      <c r="AI15396" s="8"/>
      <c r="AJ15396" s="8"/>
      <c r="AK15396" s="9"/>
    </row>
    <row r="15397" spans="32:37" x14ac:dyDescent="0.3">
      <c r="AF15397" s="8"/>
      <c r="AG15397" s="8"/>
      <c r="AH15397" s="9"/>
      <c r="AI15397" s="8"/>
      <c r="AJ15397" s="8"/>
      <c r="AK15397" s="9"/>
    </row>
    <row r="15398" spans="32:37" x14ac:dyDescent="0.3">
      <c r="AF15398" s="8"/>
      <c r="AG15398" s="8"/>
      <c r="AH15398" s="9"/>
      <c r="AI15398" s="8"/>
      <c r="AJ15398" s="8"/>
      <c r="AK15398" s="9"/>
    </row>
    <row r="15399" spans="32:37" x14ac:dyDescent="0.3">
      <c r="AF15399" s="8"/>
      <c r="AG15399" s="8"/>
      <c r="AH15399" s="9"/>
      <c r="AI15399" s="8"/>
      <c r="AJ15399" s="8"/>
      <c r="AK15399" s="9"/>
    </row>
    <row r="15400" spans="32:37" x14ac:dyDescent="0.3">
      <c r="AF15400" s="8"/>
      <c r="AG15400" s="8"/>
      <c r="AH15400" s="9"/>
      <c r="AI15400" s="8"/>
      <c r="AJ15400" s="8"/>
      <c r="AK15400" s="9"/>
    </row>
    <row r="15401" spans="32:37" x14ac:dyDescent="0.3">
      <c r="AF15401" s="8"/>
      <c r="AG15401" s="8"/>
      <c r="AH15401" s="9"/>
      <c r="AI15401" s="8"/>
      <c r="AJ15401" s="8"/>
      <c r="AK15401" s="9"/>
    </row>
    <row r="15402" spans="32:37" x14ac:dyDescent="0.3">
      <c r="AF15402" s="8"/>
      <c r="AG15402" s="8"/>
      <c r="AH15402" s="9"/>
      <c r="AI15402" s="8"/>
      <c r="AJ15402" s="8"/>
      <c r="AK15402" s="9"/>
    </row>
    <row r="15403" spans="32:37" x14ac:dyDescent="0.3">
      <c r="AF15403" s="8"/>
      <c r="AG15403" s="8"/>
      <c r="AH15403" s="9"/>
      <c r="AI15403" s="8"/>
      <c r="AJ15403" s="8"/>
      <c r="AK15403" s="9"/>
    </row>
    <row r="15404" spans="32:37" x14ac:dyDescent="0.3">
      <c r="AF15404" s="8"/>
      <c r="AG15404" s="8"/>
      <c r="AH15404" s="9"/>
      <c r="AI15404" s="8"/>
      <c r="AJ15404" s="8"/>
      <c r="AK15404" s="9"/>
    </row>
    <row r="15405" spans="32:37" x14ac:dyDescent="0.3">
      <c r="AF15405" s="8"/>
      <c r="AG15405" s="8"/>
      <c r="AH15405" s="9"/>
      <c r="AI15405" s="8"/>
      <c r="AJ15405" s="8"/>
      <c r="AK15405" s="9"/>
    </row>
    <row r="15406" spans="32:37" x14ac:dyDescent="0.3">
      <c r="AF15406" s="8"/>
      <c r="AG15406" s="8"/>
      <c r="AH15406" s="9"/>
      <c r="AI15406" s="8"/>
      <c r="AJ15406" s="8"/>
      <c r="AK15406" s="9"/>
    </row>
    <row r="15407" spans="32:37" x14ac:dyDescent="0.3">
      <c r="AF15407" s="8"/>
      <c r="AG15407" s="8"/>
      <c r="AH15407" s="9"/>
      <c r="AI15407" s="8"/>
      <c r="AJ15407" s="8"/>
      <c r="AK15407" s="9"/>
    </row>
    <row r="15408" spans="32:37" x14ac:dyDescent="0.3">
      <c r="AF15408" s="8"/>
      <c r="AG15408" s="8"/>
      <c r="AH15408" s="9"/>
      <c r="AI15408" s="8"/>
      <c r="AJ15408" s="8"/>
      <c r="AK15408" s="9"/>
    </row>
    <row r="15409" spans="32:37" x14ac:dyDescent="0.3">
      <c r="AF15409" s="8"/>
      <c r="AG15409" s="8"/>
      <c r="AH15409" s="9"/>
      <c r="AI15409" s="8"/>
      <c r="AJ15409" s="8"/>
      <c r="AK15409" s="9"/>
    </row>
    <row r="15410" spans="32:37" x14ac:dyDescent="0.3">
      <c r="AF15410" s="8"/>
      <c r="AG15410" s="8"/>
      <c r="AH15410" s="9"/>
      <c r="AI15410" s="8"/>
      <c r="AJ15410" s="8"/>
      <c r="AK15410" s="9"/>
    </row>
    <row r="15411" spans="32:37" x14ac:dyDescent="0.3">
      <c r="AF15411" s="8"/>
      <c r="AG15411" s="8"/>
      <c r="AH15411" s="9"/>
      <c r="AI15411" s="8"/>
      <c r="AJ15411" s="8"/>
      <c r="AK15411" s="9"/>
    </row>
    <row r="15412" spans="32:37" x14ac:dyDescent="0.3">
      <c r="AF15412" s="8"/>
      <c r="AG15412" s="8"/>
      <c r="AH15412" s="9"/>
      <c r="AI15412" s="8"/>
      <c r="AJ15412" s="8"/>
      <c r="AK15412" s="9"/>
    </row>
    <row r="15413" spans="32:37" x14ac:dyDescent="0.3">
      <c r="AF15413" s="8"/>
      <c r="AG15413" s="8"/>
      <c r="AH15413" s="9"/>
      <c r="AI15413" s="8"/>
      <c r="AJ15413" s="8"/>
      <c r="AK15413" s="9"/>
    </row>
    <row r="15414" spans="32:37" x14ac:dyDescent="0.3">
      <c r="AF15414" s="8"/>
      <c r="AG15414" s="8"/>
      <c r="AH15414" s="9"/>
      <c r="AI15414" s="8"/>
      <c r="AJ15414" s="8"/>
      <c r="AK15414" s="9"/>
    </row>
    <row r="15415" spans="32:37" x14ac:dyDescent="0.3">
      <c r="AF15415" s="8"/>
      <c r="AG15415" s="8"/>
      <c r="AH15415" s="9"/>
      <c r="AI15415" s="8"/>
      <c r="AJ15415" s="8"/>
      <c r="AK15415" s="9"/>
    </row>
    <row r="15416" spans="32:37" x14ac:dyDescent="0.3">
      <c r="AF15416" s="8"/>
      <c r="AG15416" s="8"/>
      <c r="AH15416" s="9"/>
      <c r="AI15416" s="8"/>
      <c r="AJ15416" s="8"/>
      <c r="AK15416" s="9"/>
    </row>
    <row r="15417" spans="32:37" x14ac:dyDescent="0.3">
      <c r="AF15417" s="8"/>
      <c r="AG15417" s="8"/>
      <c r="AH15417" s="9"/>
      <c r="AI15417" s="8"/>
      <c r="AJ15417" s="8"/>
      <c r="AK15417" s="9"/>
    </row>
    <row r="15418" spans="32:37" x14ac:dyDescent="0.3">
      <c r="AF15418" s="8"/>
      <c r="AG15418" s="8"/>
      <c r="AH15418" s="9"/>
      <c r="AI15418" s="8"/>
      <c r="AJ15418" s="8"/>
      <c r="AK15418" s="9"/>
    </row>
    <row r="15419" spans="32:37" x14ac:dyDescent="0.3">
      <c r="AF15419" s="8"/>
      <c r="AG15419" s="8"/>
      <c r="AH15419" s="9"/>
      <c r="AI15419" s="8"/>
      <c r="AJ15419" s="8"/>
      <c r="AK15419" s="9"/>
    </row>
    <row r="15420" spans="32:37" x14ac:dyDescent="0.3">
      <c r="AF15420" s="8"/>
      <c r="AG15420" s="8"/>
      <c r="AH15420" s="9"/>
      <c r="AI15420" s="8"/>
      <c r="AJ15420" s="8"/>
      <c r="AK15420" s="9"/>
    </row>
    <row r="15421" spans="32:37" x14ac:dyDescent="0.3">
      <c r="AF15421" s="8"/>
      <c r="AG15421" s="8"/>
      <c r="AH15421" s="9"/>
      <c r="AI15421" s="8"/>
      <c r="AJ15421" s="8"/>
      <c r="AK15421" s="9"/>
    </row>
    <row r="15422" spans="32:37" x14ac:dyDescent="0.3">
      <c r="AF15422" s="8"/>
      <c r="AG15422" s="8"/>
      <c r="AH15422" s="9"/>
      <c r="AI15422" s="8"/>
      <c r="AJ15422" s="8"/>
      <c r="AK15422" s="9"/>
    </row>
    <row r="15423" spans="32:37" x14ac:dyDescent="0.3">
      <c r="AF15423" s="8"/>
      <c r="AG15423" s="8"/>
      <c r="AH15423" s="9"/>
      <c r="AI15423" s="8"/>
      <c r="AJ15423" s="8"/>
      <c r="AK15423" s="9"/>
    </row>
    <row r="15424" spans="32:37" x14ac:dyDescent="0.3">
      <c r="AF15424" s="8"/>
      <c r="AG15424" s="8"/>
      <c r="AH15424" s="9"/>
      <c r="AI15424" s="8"/>
      <c r="AJ15424" s="8"/>
      <c r="AK15424" s="9"/>
    </row>
    <row r="15425" spans="32:37" x14ac:dyDescent="0.3">
      <c r="AF15425" s="8"/>
      <c r="AG15425" s="8"/>
      <c r="AH15425" s="9"/>
      <c r="AI15425" s="8"/>
      <c r="AJ15425" s="8"/>
      <c r="AK15425" s="9"/>
    </row>
    <row r="15426" spans="32:37" x14ac:dyDescent="0.3">
      <c r="AF15426" s="8"/>
      <c r="AG15426" s="8"/>
      <c r="AH15426" s="9"/>
      <c r="AI15426" s="8"/>
      <c r="AJ15426" s="8"/>
      <c r="AK15426" s="9"/>
    </row>
    <row r="15427" spans="32:37" x14ac:dyDescent="0.3">
      <c r="AF15427" s="8"/>
      <c r="AG15427" s="8"/>
      <c r="AH15427" s="9"/>
      <c r="AI15427" s="8"/>
      <c r="AJ15427" s="8"/>
      <c r="AK15427" s="9"/>
    </row>
    <row r="15428" spans="32:37" x14ac:dyDescent="0.3">
      <c r="AF15428" s="8"/>
      <c r="AG15428" s="8"/>
      <c r="AH15428" s="9"/>
      <c r="AI15428" s="8"/>
      <c r="AJ15428" s="8"/>
      <c r="AK15428" s="9"/>
    </row>
    <row r="15429" spans="32:37" x14ac:dyDescent="0.3">
      <c r="AF15429" s="8"/>
      <c r="AG15429" s="8"/>
      <c r="AH15429" s="9"/>
      <c r="AI15429" s="8"/>
      <c r="AJ15429" s="8"/>
      <c r="AK15429" s="9"/>
    </row>
    <row r="15430" spans="32:37" x14ac:dyDescent="0.3">
      <c r="AF15430" s="8"/>
      <c r="AG15430" s="8"/>
      <c r="AH15430" s="9"/>
      <c r="AI15430" s="8"/>
      <c r="AJ15430" s="8"/>
      <c r="AK15430" s="9"/>
    </row>
    <row r="15431" spans="32:37" x14ac:dyDescent="0.3">
      <c r="AF15431" s="8"/>
      <c r="AG15431" s="8"/>
      <c r="AH15431" s="9"/>
      <c r="AI15431" s="8"/>
      <c r="AJ15431" s="8"/>
      <c r="AK15431" s="9"/>
    </row>
    <row r="15432" spans="32:37" x14ac:dyDescent="0.3">
      <c r="AF15432" s="8"/>
      <c r="AG15432" s="8"/>
      <c r="AH15432" s="9"/>
      <c r="AI15432" s="8"/>
      <c r="AJ15432" s="8"/>
      <c r="AK15432" s="9"/>
    </row>
    <row r="15433" spans="32:37" x14ac:dyDescent="0.3">
      <c r="AF15433" s="8"/>
      <c r="AG15433" s="8"/>
      <c r="AH15433" s="9"/>
      <c r="AI15433" s="8"/>
      <c r="AJ15433" s="8"/>
      <c r="AK15433" s="9"/>
    </row>
    <row r="15434" spans="32:37" x14ac:dyDescent="0.3">
      <c r="AF15434" s="8"/>
      <c r="AG15434" s="8"/>
      <c r="AH15434" s="9"/>
      <c r="AI15434" s="8"/>
      <c r="AJ15434" s="8"/>
      <c r="AK15434" s="9"/>
    </row>
    <row r="15435" spans="32:37" x14ac:dyDescent="0.3">
      <c r="AF15435" s="8"/>
      <c r="AG15435" s="8"/>
      <c r="AH15435" s="9"/>
      <c r="AI15435" s="8"/>
      <c r="AJ15435" s="8"/>
      <c r="AK15435" s="9"/>
    </row>
    <row r="15436" spans="32:37" x14ac:dyDescent="0.3">
      <c r="AF15436" s="8"/>
      <c r="AG15436" s="8"/>
      <c r="AH15436" s="9"/>
      <c r="AI15436" s="8"/>
      <c r="AJ15436" s="8"/>
      <c r="AK15436" s="9"/>
    </row>
    <row r="15437" spans="32:37" x14ac:dyDescent="0.3">
      <c r="AF15437" s="8"/>
      <c r="AG15437" s="8"/>
      <c r="AH15437" s="9"/>
      <c r="AI15437" s="8"/>
      <c r="AJ15437" s="8"/>
      <c r="AK15437" s="9"/>
    </row>
    <row r="15438" spans="32:37" x14ac:dyDescent="0.3">
      <c r="AF15438" s="8"/>
      <c r="AG15438" s="8"/>
      <c r="AH15438" s="9"/>
      <c r="AI15438" s="8"/>
      <c r="AJ15438" s="8"/>
      <c r="AK15438" s="9"/>
    </row>
    <row r="15439" spans="32:37" x14ac:dyDescent="0.3">
      <c r="AF15439" s="8"/>
      <c r="AG15439" s="8"/>
      <c r="AH15439" s="9"/>
      <c r="AI15439" s="8"/>
      <c r="AJ15439" s="8"/>
      <c r="AK15439" s="9"/>
    </row>
    <row r="15440" spans="32:37" x14ac:dyDescent="0.3">
      <c r="AF15440" s="8"/>
      <c r="AG15440" s="8"/>
      <c r="AH15440" s="9"/>
      <c r="AI15440" s="8"/>
      <c r="AJ15440" s="8"/>
      <c r="AK15440" s="9"/>
    </row>
    <row r="15441" spans="32:37" x14ac:dyDescent="0.3">
      <c r="AF15441" s="8"/>
      <c r="AG15441" s="8"/>
      <c r="AH15441" s="9"/>
      <c r="AI15441" s="8"/>
      <c r="AJ15441" s="8"/>
      <c r="AK15441" s="9"/>
    </row>
    <row r="15442" spans="32:37" x14ac:dyDescent="0.3">
      <c r="AF15442" s="8"/>
      <c r="AG15442" s="8"/>
      <c r="AH15442" s="9"/>
      <c r="AI15442" s="8"/>
      <c r="AJ15442" s="8"/>
      <c r="AK15442" s="9"/>
    </row>
    <row r="15443" spans="32:37" x14ac:dyDescent="0.3">
      <c r="AF15443" s="8"/>
      <c r="AG15443" s="8"/>
      <c r="AH15443" s="9"/>
      <c r="AI15443" s="8"/>
      <c r="AJ15443" s="8"/>
      <c r="AK15443" s="9"/>
    </row>
    <row r="15444" spans="32:37" x14ac:dyDescent="0.3">
      <c r="AF15444" s="8"/>
      <c r="AG15444" s="8"/>
      <c r="AH15444" s="9"/>
      <c r="AI15444" s="8"/>
      <c r="AJ15444" s="8"/>
      <c r="AK15444" s="9"/>
    </row>
    <row r="15445" spans="32:37" x14ac:dyDescent="0.3">
      <c r="AF15445" s="8"/>
      <c r="AG15445" s="8"/>
      <c r="AH15445" s="9"/>
      <c r="AI15445" s="8"/>
      <c r="AJ15445" s="8"/>
      <c r="AK15445" s="9"/>
    </row>
    <row r="15446" spans="32:37" x14ac:dyDescent="0.3">
      <c r="AF15446" s="8"/>
      <c r="AG15446" s="8"/>
      <c r="AH15446" s="9"/>
      <c r="AI15446" s="8"/>
      <c r="AJ15446" s="8"/>
      <c r="AK15446" s="9"/>
    </row>
    <row r="15447" spans="32:37" x14ac:dyDescent="0.3">
      <c r="AF15447" s="8"/>
      <c r="AG15447" s="8"/>
      <c r="AH15447" s="9"/>
      <c r="AI15447" s="8"/>
      <c r="AJ15447" s="8"/>
      <c r="AK15447" s="9"/>
    </row>
    <row r="15448" spans="32:37" x14ac:dyDescent="0.3">
      <c r="AF15448" s="8"/>
      <c r="AG15448" s="8"/>
      <c r="AH15448" s="9"/>
      <c r="AI15448" s="8"/>
      <c r="AJ15448" s="8"/>
      <c r="AK15448" s="9"/>
    </row>
    <row r="15449" spans="32:37" x14ac:dyDescent="0.3">
      <c r="AF15449" s="8"/>
      <c r="AG15449" s="8"/>
      <c r="AH15449" s="9"/>
      <c r="AI15449" s="8"/>
      <c r="AJ15449" s="8"/>
      <c r="AK15449" s="9"/>
    </row>
    <row r="15450" spans="32:37" x14ac:dyDescent="0.3">
      <c r="AF15450" s="8"/>
      <c r="AG15450" s="8"/>
      <c r="AH15450" s="9"/>
      <c r="AI15450" s="8"/>
      <c r="AJ15450" s="8"/>
      <c r="AK15450" s="9"/>
    </row>
    <row r="15451" spans="32:37" x14ac:dyDescent="0.3">
      <c r="AF15451" s="8"/>
      <c r="AG15451" s="8"/>
      <c r="AH15451" s="9"/>
      <c r="AI15451" s="8"/>
      <c r="AJ15451" s="8"/>
      <c r="AK15451" s="9"/>
    </row>
    <row r="15452" spans="32:37" x14ac:dyDescent="0.3">
      <c r="AF15452" s="8"/>
      <c r="AG15452" s="8"/>
      <c r="AH15452" s="9"/>
      <c r="AI15452" s="8"/>
      <c r="AJ15452" s="8"/>
      <c r="AK15452" s="9"/>
    </row>
    <row r="15453" spans="32:37" x14ac:dyDescent="0.3">
      <c r="AF15453" s="8"/>
      <c r="AG15453" s="8"/>
      <c r="AH15453" s="9"/>
      <c r="AI15453" s="8"/>
      <c r="AJ15453" s="8"/>
      <c r="AK15453" s="9"/>
    </row>
    <row r="15454" spans="32:37" x14ac:dyDescent="0.3">
      <c r="AF15454" s="8"/>
      <c r="AG15454" s="8"/>
      <c r="AH15454" s="9"/>
      <c r="AI15454" s="8"/>
      <c r="AJ15454" s="8"/>
      <c r="AK15454" s="9"/>
    </row>
    <row r="15455" spans="32:37" x14ac:dyDescent="0.3">
      <c r="AF15455" s="8"/>
      <c r="AG15455" s="8"/>
      <c r="AH15455" s="9"/>
      <c r="AI15455" s="8"/>
      <c r="AJ15455" s="8"/>
      <c r="AK15455" s="9"/>
    </row>
    <row r="15456" spans="32:37" x14ac:dyDescent="0.3">
      <c r="AF15456" s="8"/>
      <c r="AG15456" s="8"/>
      <c r="AH15456" s="9"/>
      <c r="AI15456" s="8"/>
      <c r="AJ15456" s="8"/>
      <c r="AK15456" s="9"/>
    </row>
    <row r="15457" spans="32:37" x14ac:dyDescent="0.3">
      <c r="AF15457" s="8"/>
      <c r="AG15457" s="8"/>
      <c r="AH15457" s="9"/>
      <c r="AI15457" s="8"/>
      <c r="AJ15457" s="8"/>
      <c r="AK15457" s="9"/>
    </row>
    <row r="15458" spans="32:37" x14ac:dyDescent="0.3">
      <c r="AF15458" s="8"/>
      <c r="AG15458" s="8"/>
      <c r="AH15458" s="9"/>
      <c r="AI15458" s="8"/>
      <c r="AJ15458" s="8"/>
      <c r="AK15458" s="9"/>
    </row>
    <row r="15459" spans="32:37" x14ac:dyDescent="0.3">
      <c r="AF15459" s="8"/>
      <c r="AG15459" s="8"/>
      <c r="AH15459" s="9"/>
      <c r="AI15459" s="8"/>
      <c r="AJ15459" s="8"/>
      <c r="AK15459" s="9"/>
    </row>
    <row r="15460" spans="32:37" x14ac:dyDescent="0.3">
      <c r="AF15460" s="8"/>
      <c r="AG15460" s="8"/>
      <c r="AH15460" s="9"/>
      <c r="AI15460" s="8"/>
      <c r="AJ15460" s="8"/>
      <c r="AK15460" s="9"/>
    </row>
    <row r="15461" spans="32:37" x14ac:dyDescent="0.3">
      <c r="AF15461" s="8"/>
      <c r="AG15461" s="8"/>
      <c r="AH15461" s="9"/>
      <c r="AI15461" s="8"/>
      <c r="AJ15461" s="8"/>
      <c r="AK15461" s="9"/>
    </row>
    <row r="15462" spans="32:37" x14ac:dyDescent="0.3">
      <c r="AF15462" s="8"/>
      <c r="AG15462" s="8"/>
      <c r="AH15462" s="9"/>
      <c r="AI15462" s="8"/>
      <c r="AJ15462" s="8"/>
      <c r="AK15462" s="9"/>
    </row>
    <row r="15463" spans="32:37" x14ac:dyDescent="0.3">
      <c r="AF15463" s="8"/>
      <c r="AG15463" s="8"/>
      <c r="AH15463" s="9"/>
      <c r="AI15463" s="8"/>
      <c r="AJ15463" s="8"/>
      <c r="AK15463" s="9"/>
    </row>
    <row r="15464" spans="32:37" x14ac:dyDescent="0.3">
      <c r="AF15464" s="8"/>
      <c r="AG15464" s="8"/>
      <c r="AH15464" s="9"/>
      <c r="AI15464" s="8"/>
      <c r="AJ15464" s="8"/>
      <c r="AK15464" s="9"/>
    </row>
    <row r="15465" spans="32:37" x14ac:dyDescent="0.3">
      <c r="AF15465" s="8"/>
      <c r="AG15465" s="8"/>
      <c r="AH15465" s="9"/>
      <c r="AI15465" s="8"/>
      <c r="AJ15465" s="8"/>
      <c r="AK15465" s="9"/>
    </row>
    <row r="15466" spans="32:37" x14ac:dyDescent="0.3">
      <c r="AF15466" s="8"/>
      <c r="AG15466" s="8"/>
      <c r="AH15466" s="9"/>
      <c r="AI15466" s="8"/>
      <c r="AJ15466" s="8"/>
      <c r="AK15466" s="9"/>
    </row>
    <row r="15467" spans="32:37" x14ac:dyDescent="0.3">
      <c r="AF15467" s="8"/>
      <c r="AG15467" s="8"/>
      <c r="AH15467" s="9"/>
      <c r="AI15467" s="8"/>
      <c r="AJ15467" s="8"/>
      <c r="AK15467" s="9"/>
    </row>
    <row r="15468" spans="32:37" x14ac:dyDescent="0.3">
      <c r="AF15468" s="8"/>
      <c r="AG15468" s="8"/>
      <c r="AH15468" s="9"/>
      <c r="AI15468" s="8"/>
      <c r="AJ15468" s="8"/>
      <c r="AK15468" s="9"/>
    </row>
    <row r="15469" spans="32:37" x14ac:dyDescent="0.3">
      <c r="AF15469" s="8"/>
      <c r="AG15469" s="8"/>
      <c r="AH15469" s="9"/>
      <c r="AI15469" s="8"/>
      <c r="AJ15469" s="8"/>
      <c r="AK15469" s="9"/>
    </row>
    <row r="15470" spans="32:37" x14ac:dyDescent="0.3">
      <c r="AF15470" s="8"/>
      <c r="AG15470" s="8"/>
      <c r="AH15470" s="9"/>
      <c r="AI15470" s="8"/>
      <c r="AJ15470" s="8"/>
      <c r="AK15470" s="9"/>
    </row>
    <row r="15471" spans="32:37" x14ac:dyDescent="0.3">
      <c r="AF15471" s="8"/>
      <c r="AG15471" s="8"/>
      <c r="AH15471" s="9"/>
      <c r="AI15471" s="8"/>
      <c r="AJ15471" s="8"/>
      <c r="AK15471" s="9"/>
    </row>
    <row r="15472" spans="32:37" x14ac:dyDescent="0.3">
      <c r="AF15472" s="8"/>
      <c r="AG15472" s="8"/>
      <c r="AH15472" s="9"/>
      <c r="AI15472" s="8"/>
      <c r="AJ15472" s="8"/>
      <c r="AK15472" s="9"/>
    </row>
    <row r="15473" spans="32:37" x14ac:dyDescent="0.3">
      <c r="AF15473" s="8"/>
      <c r="AG15473" s="8"/>
      <c r="AH15473" s="9"/>
      <c r="AI15473" s="8"/>
      <c r="AJ15473" s="8"/>
      <c r="AK15473" s="9"/>
    </row>
    <row r="15474" spans="32:37" x14ac:dyDescent="0.3">
      <c r="AF15474" s="8"/>
      <c r="AG15474" s="8"/>
      <c r="AH15474" s="9"/>
      <c r="AI15474" s="8"/>
      <c r="AJ15474" s="8"/>
      <c r="AK15474" s="9"/>
    </row>
    <row r="15475" spans="32:37" x14ac:dyDescent="0.3">
      <c r="AF15475" s="8"/>
      <c r="AG15475" s="8"/>
      <c r="AH15475" s="9"/>
      <c r="AI15475" s="8"/>
      <c r="AJ15475" s="8"/>
      <c r="AK15475" s="9"/>
    </row>
    <row r="15476" spans="32:37" x14ac:dyDescent="0.3">
      <c r="AF15476" s="8"/>
      <c r="AG15476" s="8"/>
      <c r="AH15476" s="9"/>
      <c r="AI15476" s="8"/>
      <c r="AJ15476" s="8"/>
      <c r="AK15476" s="9"/>
    </row>
    <row r="15477" spans="32:37" x14ac:dyDescent="0.3">
      <c r="AF15477" s="8"/>
      <c r="AG15477" s="8"/>
      <c r="AH15477" s="9"/>
      <c r="AI15477" s="8"/>
      <c r="AJ15477" s="8"/>
      <c r="AK15477" s="9"/>
    </row>
    <row r="15478" spans="32:37" x14ac:dyDescent="0.3">
      <c r="AF15478" s="8"/>
      <c r="AG15478" s="8"/>
      <c r="AH15478" s="9"/>
      <c r="AI15478" s="8"/>
      <c r="AJ15478" s="8"/>
      <c r="AK15478" s="9"/>
    </row>
    <row r="15479" spans="32:37" x14ac:dyDescent="0.3">
      <c r="AF15479" s="8"/>
      <c r="AG15479" s="8"/>
      <c r="AH15479" s="9"/>
      <c r="AI15479" s="8"/>
      <c r="AJ15479" s="8"/>
      <c r="AK15479" s="9"/>
    </row>
    <row r="15480" spans="32:37" x14ac:dyDescent="0.3">
      <c r="AF15480" s="8"/>
      <c r="AG15480" s="8"/>
      <c r="AH15480" s="9"/>
      <c r="AI15480" s="8"/>
      <c r="AJ15480" s="8"/>
      <c r="AK15480" s="9"/>
    </row>
    <row r="15481" spans="32:37" x14ac:dyDescent="0.3">
      <c r="AF15481" s="8"/>
      <c r="AG15481" s="8"/>
      <c r="AH15481" s="9"/>
      <c r="AI15481" s="8"/>
      <c r="AJ15481" s="8"/>
      <c r="AK15481" s="9"/>
    </row>
    <row r="15482" spans="32:37" x14ac:dyDescent="0.3">
      <c r="AF15482" s="8"/>
      <c r="AG15482" s="8"/>
      <c r="AH15482" s="9"/>
      <c r="AI15482" s="8"/>
      <c r="AJ15482" s="8"/>
      <c r="AK15482" s="9"/>
    </row>
    <row r="15483" spans="32:37" x14ac:dyDescent="0.3">
      <c r="AF15483" s="8"/>
      <c r="AG15483" s="8"/>
      <c r="AH15483" s="9"/>
      <c r="AI15483" s="8"/>
      <c r="AJ15483" s="8"/>
      <c r="AK15483" s="9"/>
    </row>
    <row r="15484" spans="32:37" x14ac:dyDescent="0.3">
      <c r="AF15484" s="8"/>
      <c r="AG15484" s="8"/>
      <c r="AH15484" s="9"/>
      <c r="AI15484" s="8"/>
      <c r="AJ15484" s="8"/>
      <c r="AK15484" s="9"/>
    </row>
    <row r="15485" spans="32:37" x14ac:dyDescent="0.3">
      <c r="AF15485" s="8"/>
      <c r="AG15485" s="8"/>
      <c r="AH15485" s="9"/>
      <c r="AI15485" s="8"/>
      <c r="AJ15485" s="8"/>
      <c r="AK15485" s="9"/>
    </row>
    <row r="15486" spans="32:37" x14ac:dyDescent="0.3">
      <c r="AF15486" s="8"/>
      <c r="AG15486" s="8"/>
      <c r="AH15486" s="9"/>
      <c r="AI15486" s="8"/>
      <c r="AJ15486" s="8"/>
      <c r="AK15486" s="9"/>
    </row>
    <row r="15487" spans="32:37" x14ac:dyDescent="0.3">
      <c r="AF15487" s="8"/>
      <c r="AG15487" s="8"/>
      <c r="AH15487" s="9"/>
      <c r="AI15487" s="8"/>
      <c r="AJ15487" s="8"/>
      <c r="AK15487" s="9"/>
    </row>
    <row r="15488" spans="32:37" x14ac:dyDescent="0.3">
      <c r="AF15488" s="8"/>
      <c r="AG15488" s="8"/>
      <c r="AH15488" s="9"/>
      <c r="AI15488" s="8"/>
      <c r="AJ15488" s="8"/>
      <c r="AK15488" s="9"/>
    </row>
    <row r="15489" spans="32:37" x14ac:dyDescent="0.3">
      <c r="AF15489" s="8"/>
      <c r="AG15489" s="8"/>
      <c r="AH15489" s="9"/>
      <c r="AI15489" s="8"/>
      <c r="AJ15489" s="8"/>
      <c r="AK15489" s="9"/>
    </row>
    <row r="15490" spans="32:37" x14ac:dyDescent="0.3">
      <c r="AF15490" s="8"/>
      <c r="AG15490" s="8"/>
      <c r="AH15490" s="9"/>
      <c r="AI15490" s="8"/>
      <c r="AJ15490" s="8"/>
      <c r="AK15490" s="9"/>
    </row>
    <row r="15491" spans="32:37" x14ac:dyDescent="0.3">
      <c r="AF15491" s="8"/>
      <c r="AG15491" s="8"/>
      <c r="AH15491" s="9"/>
      <c r="AI15491" s="8"/>
      <c r="AJ15491" s="8"/>
      <c r="AK15491" s="9"/>
    </row>
    <row r="15492" spans="32:37" x14ac:dyDescent="0.3">
      <c r="AF15492" s="8"/>
      <c r="AG15492" s="8"/>
      <c r="AH15492" s="9"/>
      <c r="AI15492" s="8"/>
      <c r="AJ15492" s="8"/>
      <c r="AK15492" s="9"/>
    </row>
    <row r="15493" spans="32:37" x14ac:dyDescent="0.3">
      <c r="AF15493" s="8"/>
      <c r="AG15493" s="8"/>
      <c r="AH15493" s="9"/>
      <c r="AI15493" s="8"/>
      <c r="AJ15493" s="8"/>
      <c r="AK15493" s="9"/>
    </row>
    <row r="15494" spans="32:37" x14ac:dyDescent="0.3">
      <c r="AF15494" s="8"/>
      <c r="AG15494" s="8"/>
      <c r="AH15494" s="9"/>
      <c r="AI15494" s="8"/>
      <c r="AJ15494" s="8"/>
      <c r="AK15494" s="9"/>
    </row>
    <row r="15495" spans="32:37" x14ac:dyDescent="0.3">
      <c r="AF15495" s="8"/>
      <c r="AG15495" s="8"/>
      <c r="AH15495" s="9"/>
      <c r="AI15495" s="8"/>
      <c r="AJ15495" s="8"/>
      <c r="AK15495" s="9"/>
    </row>
    <row r="15496" spans="32:37" x14ac:dyDescent="0.3">
      <c r="AF15496" s="8"/>
      <c r="AG15496" s="8"/>
      <c r="AH15496" s="9"/>
      <c r="AI15496" s="8"/>
      <c r="AJ15496" s="8"/>
      <c r="AK15496" s="9"/>
    </row>
    <row r="15497" spans="32:37" x14ac:dyDescent="0.3">
      <c r="AF15497" s="8"/>
      <c r="AG15497" s="8"/>
      <c r="AH15497" s="9"/>
      <c r="AI15497" s="8"/>
      <c r="AJ15497" s="8"/>
      <c r="AK15497" s="9"/>
    </row>
    <row r="15498" spans="32:37" x14ac:dyDescent="0.3">
      <c r="AF15498" s="8"/>
      <c r="AG15498" s="8"/>
      <c r="AH15498" s="9"/>
      <c r="AI15498" s="8"/>
      <c r="AJ15498" s="8"/>
      <c r="AK15498" s="9"/>
    </row>
    <row r="15499" spans="32:37" x14ac:dyDescent="0.3">
      <c r="AF15499" s="8"/>
      <c r="AG15499" s="8"/>
      <c r="AH15499" s="9"/>
      <c r="AI15499" s="8"/>
      <c r="AJ15499" s="8"/>
      <c r="AK15499" s="9"/>
    </row>
    <row r="15500" spans="32:37" x14ac:dyDescent="0.3">
      <c r="AF15500" s="8"/>
      <c r="AG15500" s="8"/>
      <c r="AH15500" s="9"/>
      <c r="AI15500" s="8"/>
      <c r="AJ15500" s="8"/>
      <c r="AK15500" s="9"/>
    </row>
    <row r="15501" spans="32:37" x14ac:dyDescent="0.3">
      <c r="AF15501" s="8"/>
      <c r="AG15501" s="8"/>
      <c r="AH15501" s="9"/>
      <c r="AI15501" s="8"/>
      <c r="AJ15501" s="8"/>
      <c r="AK15501" s="9"/>
    </row>
    <row r="15502" spans="32:37" x14ac:dyDescent="0.3">
      <c r="AF15502" s="8"/>
      <c r="AG15502" s="8"/>
      <c r="AH15502" s="9"/>
      <c r="AI15502" s="8"/>
      <c r="AJ15502" s="8"/>
      <c r="AK15502" s="9"/>
    </row>
    <row r="15503" spans="32:37" x14ac:dyDescent="0.3">
      <c r="AF15503" s="8"/>
      <c r="AG15503" s="8"/>
      <c r="AH15503" s="9"/>
      <c r="AI15503" s="8"/>
      <c r="AJ15503" s="8"/>
      <c r="AK15503" s="9"/>
    </row>
    <row r="15504" spans="32:37" x14ac:dyDescent="0.3">
      <c r="AF15504" s="8"/>
      <c r="AG15504" s="8"/>
      <c r="AH15504" s="9"/>
      <c r="AI15504" s="8"/>
      <c r="AJ15504" s="8"/>
      <c r="AK15504" s="9"/>
    </row>
    <row r="15505" spans="32:37" x14ac:dyDescent="0.3">
      <c r="AF15505" s="8"/>
      <c r="AG15505" s="8"/>
      <c r="AH15505" s="9"/>
      <c r="AI15505" s="8"/>
      <c r="AJ15505" s="8"/>
      <c r="AK15505" s="9"/>
    </row>
    <row r="15506" spans="32:37" x14ac:dyDescent="0.3">
      <c r="AF15506" s="8"/>
      <c r="AG15506" s="8"/>
      <c r="AH15506" s="9"/>
      <c r="AI15506" s="8"/>
      <c r="AJ15506" s="8"/>
      <c r="AK15506" s="9"/>
    </row>
    <row r="15507" spans="32:37" x14ac:dyDescent="0.3">
      <c r="AF15507" s="8"/>
      <c r="AG15507" s="8"/>
      <c r="AH15507" s="9"/>
      <c r="AI15507" s="8"/>
      <c r="AJ15507" s="8"/>
      <c r="AK15507" s="9"/>
    </row>
    <row r="15508" spans="32:37" x14ac:dyDescent="0.3">
      <c r="AF15508" s="8"/>
      <c r="AG15508" s="8"/>
      <c r="AH15508" s="9"/>
      <c r="AI15508" s="8"/>
      <c r="AJ15508" s="8"/>
      <c r="AK15508" s="9"/>
    </row>
    <row r="15509" spans="32:37" x14ac:dyDescent="0.3">
      <c r="AF15509" s="8"/>
      <c r="AG15509" s="8"/>
      <c r="AH15509" s="9"/>
      <c r="AI15509" s="8"/>
      <c r="AJ15509" s="8"/>
      <c r="AK15509" s="9"/>
    </row>
    <row r="15510" spans="32:37" x14ac:dyDescent="0.3">
      <c r="AF15510" s="8"/>
      <c r="AG15510" s="8"/>
      <c r="AH15510" s="9"/>
      <c r="AI15510" s="8"/>
      <c r="AJ15510" s="8"/>
      <c r="AK15510" s="9"/>
    </row>
    <row r="15511" spans="32:37" x14ac:dyDescent="0.3">
      <c r="AF15511" s="8"/>
      <c r="AG15511" s="8"/>
      <c r="AH15511" s="9"/>
      <c r="AI15511" s="8"/>
      <c r="AJ15511" s="8"/>
      <c r="AK15511" s="9"/>
    </row>
    <row r="15512" spans="32:37" x14ac:dyDescent="0.3">
      <c r="AF15512" s="8"/>
      <c r="AG15512" s="8"/>
      <c r="AH15512" s="9"/>
      <c r="AI15512" s="8"/>
      <c r="AJ15512" s="8"/>
      <c r="AK15512" s="9"/>
    </row>
    <row r="15513" spans="32:37" x14ac:dyDescent="0.3">
      <c r="AF15513" s="8"/>
      <c r="AG15513" s="8"/>
      <c r="AH15513" s="9"/>
      <c r="AI15513" s="8"/>
      <c r="AJ15513" s="8"/>
      <c r="AK15513" s="9"/>
    </row>
    <row r="15514" spans="32:37" x14ac:dyDescent="0.3">
      <c r="AF15514" s="8"/>
      <c r="AG15514" s="8"/>
      <c r="AH15514" s="9"/>
      <c r="AI15514" s="8"/>
      <c r="AJ15514" s="8"/>
      <c r="AK15514" s="9"/>
    </row>
    <row r="15515" spans="32:37" x14ac:dyDescent="0.3">
      <c r="AF15515" s="8"/>
      <c r="AG15515" s="8"/>
      <c r="AH15515" s="9"/>
      <c r="AI15515" s="8"/>
      <c r="AJ15515" s="8"/>
      <c r="AK15515" s="9"/>
    </row>
    <row r="15516" spans="32:37" x14ac:dyDescent="0.3">
      <c r="AF15516" s="8"/>
      <c r="AG15516" s="8"/>
      <c r="AH15516" s="9"/>
      <c r="AI15516" s="8"/>
      <c r="AJ15516" s="8"/>
      <c r="AK15516" s="9"/>
    </row>
    <row r="15517" spans="32:37" x14ac:dyDescent="0.3">
      <c r="AF15517" s="8"/>
      <c r="AG15517" s="8"/>
      <c r="AH15517" s="9"/>
      <c r="AI15517" s="8"/>
      <c r="AJ15517" s="8"/>
      <c r="AK15517" s="9"/>
    </row>
    <row r="15518" spans="32:37" x14ac:dyDescent="0.3">
      <c r="AF15518" s="8"/>
      <c r="AG15518" s="8"/>
      <c r="AH15518" s="9"/>
      <c r="AI15518" s="8"/>
      <c r="AJ15518" s="8"/>
      <c r="AK15518" s="9"/>
    </row>
    <row r="15519" spans="32:37" x14ac:dyDescent="0.3">
      <c r="AF15519" s="8"/>
      <c r="AG15519" s="8"/>
      <c r="AH15519" s="9"/>
      <c r="AI15519" s="8"/>
      <c r="AJ15519" s="8"/>
      <c r="AK15519" s="9"/>
    </row>
    <row r="15520" spans="32:37" x14ac:dyDescent="0.3">
      <c r="AF15520" s="8"/>
      <c r="AG15520" s="8"/>
      <c r="AH15520" s="9"/>
      <c r="AI15520" s="8"/>
      <c r="AJ15520" s="8"/>
      <c r="AK15520" s="9"/>
    </row>
    <row r="15521" spans="32:37" x14ac:dyDescent="0.3">
      <c r="AF15521" s="8"/>
      <c r="AG15521" s="8"/>
      <c r="AH15521" s="9"/>
      <c r="AI15521" s="8"/>
      <c r="AJ15521" s="8"/>
      <c r="AK15521" s="9"/>
    </row>
    <row r="15522" spans="32:37" x14ac:dyDescent="0.3">
      <c r="AF15522" s="8"/>
      <c r="AG15522" s="8"/>
      <c r="AH15522" s="9"/>
      <c r="AI15522" s="8"/>
      <c r="AJ15522" s="8"/>
      <c r="AK15522" s="9"/>
    </row>
    <row r="15523" spans="32:37" x14ac:dyDescent="0.3">
      <c r="AF15523" s="8"/>
      <c r="AG15523" s="8"/>
      <c r="AH15523" s="9"/>
      <c r="AI15523" s="8"/>
      <c r="AJ15523" s="8"/>
      <c r="AK15523" s="9"/>
    </row>
    <row r="15524" spans="32:37" x14ac:dyDescent="0.3">
      <c r="AF15524" s="8"/>
      <c r="AG15524" s="8"/>
      <c r="AH15524" s="9"/>
      <c r="AI15524" s="8"/>
      <c r="AJ15524" s="8"/>
      <c r="AK15524" s="9"/>
    </row>
    <row r="15525" spans="32:37" x14ac:dyDescent="0.3">
      <c r="AF15525" s="8"/>
      <c r="AG15525" s="8"/>
      <c r="AH15525" s="9"/>
      <c r="AI15525" s="8"/>
      <c r="AJ15525" s="8"/>
      <c r="AK15525" s="9"/>
    </row>
    <row r="15526" spans="32:37" x14ac:dyDescent="0.3">
      <c r="AF15526" s="8"/>
      <c r="AG15526" s="8"/>
      <c r="AH15526" s="9"/>
      <c r="AI15526" s="8"/>
      <c r="AJ15526" s="8"/>
      <c r="AK15526" s="9"/>
    </row>
    <row r="15527" spans="32:37" x14ac:dyDescent="0.3">
      <c r="AF15527" s="8"/>
      <c r="AG15527" s="8"/>
      <c r="AH15527" s="9"/>
      <c r="AI15527" s="8"/>
      <c r="AJ15527" s="8"/>
      <c r="AK15527" s="9"/>
    </row>
    <row r="15528" spans="32:37" x14ac:dyDescent="0.3">
      <c r="AF15528" s="8"/>
      <c r="AG15528" s="8"/>
      <c r="AH15528" s="9"/>
      <c r="AI15528" s="8"/>
      <c r="AJ15528" s="8"/>
      <c r="AK15528" s="9"/>
    </row>
    <row r="15529" spans="32:37" x14ac:dyDescent="0.3">
      <c r="AF15529" s="8"/>
      <c r="AG15529" s="8"/>
      <c r="AH15529" s="9"/>
      <c r="AI15529" s="8"/>
      <c r="AJ15529" s="8"/>
      <c r="AK15529" s="9"/>
    </row>
    <row r="15530" spans="32:37" x14ac:dyDescent="0.3">
      <c r="AF15530" s="8"/>
      <c r="AG15530" s="8"/>
      <c r="AH15530" s="9"/>
      <c r="AI15530" s="8"/>
      <c r="AJ15530" s="8"/>
      <c r="AK15530" s="9"/>
    </row>
    <row r="15531" spans="32:37" x14ac:dyDescent="0.3">
      <c r="AF15531" s="8"/>
      <c r="AG15531" s="8"/>
      <c r="AH15531" s="9"/>
      <c r="AI15531" s="8"/>
      <c r="AJ15531" s="8"/>
      <c r="AK15531" s="9"/>
    </row>
    <row r="15532" spans="32:37" x14ac:dyDescent="0.3">
      <c r="AF15532" s="8"/>
      <c r="AG15532" s="8"/>
      <c r="AH15532" s="9"/>
      <c r="AI15532" s="8"/>
      <c r="AJ15532" s="8"/>
      <c r="AK15532" s="9"/>
    </row>
    <row r="15533" spans="32:37" x14ac:dyDescent="0.3">
      <c r="AF15533" s="8"/>
      <c r="AG15533" s="8"/>
      <c r="AH15533" s="9"/>
      <c r="AI15533" s="8"/>
      <c r="AJ15533" s="8"/>
      <c r="AK15533" s="9"/>
    </row>
    <row r="15534" spans="32:37" x14ac:dyDescent="0.3">
      <c r="AF15534" s="8"/>
      <c r="AG15534" s="8"/>
      <c r="AH15534" s="9"/>
      <c r="AI15534" s="8"/>
      <c r="AJ15534" s="8"/>
      <c r="AK15534" s="9"/>
    </row>
    <row r="15535" spans="32:37" x14ac:dyDescent="0.3">
      <c r="AF15535" s="8"/>
      <c r="AG15535" s="8"/>
      <c r="AH15535" s="9"/>
      <c r="AI15535" s="8"/>
      <c r="AJ15535" s="8"/>
      <c r="AK15535" s="9"/>
    </row>
    <row r="15536" spans="32:37" x14ac:dyDescent="0.3">
      <c r="AF15536" s="8"/>
      <c r="AG15536" s="8"/>
      <c r="AH15536" s="9"/>
      <c r="AI15536" s="8"/>
      <c r="AJ15536" s="8"/>
      <c r="AK15536" s="9"/>
    </row>
    <row r="15537" spans="32:37" x14ac:dyDescent="0.3">
      <c r="AF15537" s="8"/>
      <c r="AG15537" s="8"/>
      <c r="AH15537" s="9"/>
      <c r="AI15537" s="8"/>
      <c r="AJ15537" s="8"/>
      <c r="AK15537" s="9"/>
    </row>
    <row r="15538" spans="32:37" x14ac:dyDescent="0.3">
      <c r="AF15538" s="8"/>
      <c r="AG15538" s="8"/>
      <c r="AH15538" s="9"/>
      <c r="AI15538" s="8"/>
      <c r="AJ15538" s="8"/>
      <c r="AK15538" s="9"/>
    </row>
    <row r="15539" spans="32:37" x14ac:dyDescent="0.3">
      <c r="AF15539" s="8"/>
      <c r="AG15539" s="8"/>
      <c r="AH15539" s="9"/>
      <c r="AI15539" s="8"/>
      <c r="AJ15539" s="8"/>
      <c r="AK15539" s="9"/>
    </row>
    <row r="15540" spans="32:37" x14ac:dyDescent="0.3">
      <c r="AF15540" s="8"/>
      <c r="AG15540" s="8"/>
      <c r="AH15540" s="9"/>
      <c r="AI15540" s="8"/>
      <c r="AJ15540" s="8"/>
      <c r="AK15540" s="9"/>
    </row>
    <row r="15541" spans="32:37" x14ac:dyDescent="0.3">
      <c r="AF15541" s="8"/>
      <c r="AG15541" s="8"/>
      <c r="AH15541" s="9"/>
      <c r="AI15541" s="8"/>
      <c r="AJ15541" s="8"/>
      <c r="AK15541" s="9"/>
    </row>
    <row r="15542" spans="32:37" x14ac:dyDescent="0.3">
      <c r="AF15542" s="8"/>
      <c r="AG15542" s="8"/>
      <c r="AH15542" s="9"/>
      <c r="AI15542" s="8"/>
      <c r="AJ15542" s="8"/>
      <c r="AK15542" s="9"/>
    </row>
    <row r="15543" spans="32:37" x14ac:dyDescent="0.3">
      <c r="AF15543" s="8"/>
      <c r="AG15543" s="8"/>
      <c r="AH15543" s="9"/>
      <c r="AI15543" s="8"/>
      <c r="AJ15543" s="8"/>
      <c r="AK15543" s="9"/>
    </row>
    <row r="15544" spans="32:37" x14ac:dyDescent="0.3">
      <c r="AF15544" s="8"/>
      <c r="AG15544" s="8"/>
      <c r="AH15544" s="9"/>
      <c r="AI15544" s="8"/>
      <c r="AJ15544" s="8"/>
      <c r="AK15544" s="9"/>
    </row>
    <row r="15545" spans="32:37" x14ac:dyDescent="0.3">
      <c r="AF15545" s="8"/>
      <c r="AG15545" s="8"/>
      <c r="AH15545" s="9"/>
      <c r="AI15545" s="8"/>
      <c r="AJ15545" s="8"/>
      <c r="AK15545" s="9"/>
    </row>
    <row r="15546" spans="32:37" x14ac:dyDescent="0.3">
      <c r="AF15546" s="8"/>
      <c r="AG15546" s="8"/>
      <c r="AH15546" s="9"/>
      <c r="AI15546" s="8"/>
      <c r="AJ15546" s="8"/>
      <c r="AK15546" s="9"/>
    </row>
    <row r="15547" spans="32:37" x14ac:dyDescent="0.3">
      <c r="AF15547" s="8"/>
      <c r="AG15547" s="8"/>
      <c r="AH15547" s="9"/>
      <c r="AI15547" s="8"/>
      <c r="AJ15547" s="8"/>
      <c r="AK15547" s="9"/>
    </row>
    <row r="15548" spans="32:37" x14ac:dyDescent="0.3">
      <c r="AF15548" s="8"/>
      <c r="AG15548" s="8"/>
      <c r="AH15548" s="9"/>
      <c r="AI15548" s="8"/>
      <c r="AJ15548" s="8"/>
      <c r="AK15548" s="9"/>
    </row>
    <row r="15549" spans="32:37" x14ac:dyDescent="0.3">
      <c r="AF15549" s="8"/>
      <c r="AG15549" s="8"/>
      <c r="AH15549" s="9"/>
      <c r="AI15549" s="8"/>
      <c r="AJ15549" s="8"/>
      <c r="AK15549" s="9"/>
    </row>
    <row r="15550" spans="32:37" x14ac:dyDescent="0.3">
      <c r="AF15550" s="8"/>
      <c r="AG15550" s="8"/>
      <c r="AH15550" s="9"/>
      <c r="AI15550" s="8"/>
      <c r="AJ15550" s="8"/>
      <c r="AK15550" s="9"/>
    </row>
    <row r="15551" spans="32:37" x14ac:dyDescent="0.3">
      <c r="AF15551" s="8"/>
      <c r="AG15551" s="8"/>
      <c r="AH15551" s="9"/>
      <c r="AI15551" s="8"/>
      <c r="AJ15551" s="8"/>
      <c r="AK15551" s="9"/>
    </row>
    <row r="15552" spans="32:37" x14ac:dyDescent="0.3">
      <c r="AF15552" s="8"/>
      <c r="AG15552" s="8"/>
      <c r="AH15552" s="9"/>
      <c r="AI15552" s="8"/>
      <c r="AJ15552" s="8"/>
      <c r="AK15552" s="9"/>
    </row>
    <row r="15553" spans="32:37" x14ac:dyDescent="0.3">
      <c r="AF15553" s="8"/>
      <c r="AG15553" s="8"/>
      <c r="AH15553" s="9"/>
      <c r="AI15553" s="8"/>
      <c r="AJ15553" s="8"/>
      <c r="AK15553" s="9"/>
    </row>
    <row r="15554" spans="32:37" x14ac:dyDescent="0.3">
      <c r="AF15554" s="8"/>
      <c r="AG15554" s="8"/>
      <c r="AH15554" s="9"/>
      <c r="AI15554" s="8"/>
      <c r="AJ15554" s="8"/>
      <c r="AK15554" s="9"/>
    </row>
    <row r="15555" spans="32:37" x14ac:dyDescent="0.3">
      <c r="AF15555" s="8"/>
      <c r="AG15555" s="8"/>
      <c r="AH15555" s="9"/>
      <c r="AI15555" s="8"/>
      <c r="AJ15555" s="8"/>
      <c r="AK15555" s="9"/>
    </row>
    <row r="15556" spans="32:37" x14ac:dyDescent="0.3">
      <c r="AF15556" s="8"/>
      <c r="AG15556" s="8"/>
      <c r="AH15556" s="9"/>
      <c r="AI15556" s="8"/>
      <c r="AJ15556" s="8"/>
      <c r="AK15556" s="9"/>
    </row>
    <row r="15557" spans="32:37" x14ac:dyDescent="0.3">
      <c r="AF15557" s="8"/>
      <c r="AG15557" s="8"/>
      <c r="AH15557" s="9"/>
      <c r="AI15557" s="8"/>
      <c r="AJ15557" s="8"/>
      <c r="AK15557" s="9"/>
    </row>
    <row r="15558" spans="32:37" x14ac:dyDescent="0.3">
      <c r="AF15558" s="8"/>
      <c r="AG15558" s="8"/>
      <c r="AH15558" s="9"/>
      <c r="AI15558" s="8"/>
      <c r="AJ15558" s="8"/>
      <c r="AK15558" s="9"/>
    </row>
    <row r="15559" spans="32:37" x14ac:dyDescent="0.3">
      <c r="AF15559" s="8"/>
      <c r="AG15559" s="8"/>
      <c r="AH15559" s="9"/>
      <c r="AI15559" s="8"/>
      <c r="AJ15559" s="8"/>
      <c r="AK15559" s="9"/>
    </row>
    <row r="15560" spans="32:37" x14ac:dyDescent="0.3">
      <c r="AF15560" s="8"/>
      <c r="AG15560" s="8"/>
      <c r="AH15560" s="9"/>
      <c r="AI15560" s="8"/>
      <c r="AJ15560" s="8"/>
      <c r="AK15560" s="9"/>
    </row>
    <row r="15561" spans="32:37" x14ac:dyDescent="0.3">
      <c r="AF15561" s="8"/>
      <c r="AG15561" s="8"/>
      <c r="AH15561" s="9"/>
      <c r="AI15561" s="8"/>
      <c r="AJ15561" s="8"/>
      <c r="AK15561" s="9"/>
    </row>
    <row r="15562" spans="32:37" x14ac:dyDescent="0.3">
      <c r="AF15562" s="8"/>
      <c r="AG15562" s="8"/>
      <c r="AH15562" s="9"/>
      <c r="AI15562" s="8"/>
      <c r="AJ15562" s="8"/>
      <c r="AK15562" s="9"/>
    </row>
    <row r="15563" spans="32:37" x14ac:dyDescent="0.3">
      <c r="AF15563" s="8"/>
      <c r="AG15563" s="8"/>
      <c r="AH15563" s="9"/>
      <c r="AI15563" s="8"/>
      <c r="AJ15563" s="8"/>
      <c r="AK15563" s="9"/>
    </row>
    <row r="15564" spans="32:37" x14ac:dyDescent="0.3">
      <c r="AF15564" s="8"/>
      <c r="AG15564" s="8"/>
      <c r="AH15564" s="9"/>
      <c r="AI15564" s="8"/>
      <c r="AJ15564" s="8"/>
      <c r="AK15564" s="9"/>
    </row>
    <row r="15565" spans="32:37" x14ac:dyDescent="0.3">
      <c r="AF15565" s="8"/>
      <c r="AG15565" s="8"/>
      <c r="AH15565" s="9"/>
      <c r="AI15565" s="8"/>
      <c r="AJ15565" s="8"/>
      <c r="AK15565" s="9"/>
    </row>
    <row r="15566" spans="32:37" x14ac:dyDescent="0.3">
      <c r="AF15566" s="8"/>
      <c r="AG15566" s="8"/>
      <c r="AH15566" s="9"/>
      <c r="AI15566" s="8"/>
      <c r="AJ15566" s="8"/>
      <c r="AK15566" s="9"/>
    </row>
    <row r="15567" spans="32:37" x14ac:dyDescent="0.3">
      <c r="AF15567" s="8"/>
      <c r="AG15567" s="8"/>
      <c r="AH15567" s="9"/>
      <c r="AI15567" s="8"/>
      <c r="AJ15567" s="8"/>
      <c r="AK15567" s="9"/>
    </row>
    <row r="15568" spans="32:37" x14ac:dyDescent="0.3">
      <c r="AF15568" s="8"/>
      <c r="AG15568" s="8"/>
      <c r="AH15568" s="9"/>
      <c r="AI15568" s="8"/>
      <c r="AJ15568" s="8"/>
      <c r="AK15568" s="9"/>
    </row>
    <row r="15569" spans="32:37" x14ac:dyDescent="0.3">
      <c r="AF15569" s="8"/>
      <c r="AG15569" s="8"/>
      <c r="AH15569" s="9"/>
      <c r="AI15569" s="8"/>
      <c r="AJ15569" s="8"/>
      <c r="AK15569" s="9"/>
    </row>
    <row r="15570" spans="32:37" x14ac:dyDescent="0.3">
      <c r="AF15570" s="8"/>
      <c r="AG15570" s="8"/>
      <c r="AH15570" s="9"/>
      <c r="AI15570" s="8"/>
      <c r="AJ15570" s="8"/>
      <c r="AK15570" s="9"/>
    </row>
    <row r="15571" spans="32:37" x14ac:dyDescent="0.3">
      <c r="AF15571" s="8"/>
      <c r="AG15571" s="8"/>
      <c r="AH15571" s="9"/>
      <c r="AI15571" s="8"/>
      <c r="AJ15571" s="8"/>
      <c r="AK15571" s="9"/>
    </row>
    <row r="15572" spans="32:37" x14ac:dyDescent="0.3">
      <c r="AF15572" s="8"/>
      <c r="AG15572" s="8"/>
      <c r="AH15572" s="9"/>
      <c r="AI15572" s="8"/>
      <c r="AJ15572" s="8"/>
      <c r="AK15572" s="9"/>
    </row>
    <row r="15573" spans="32:37" x14ac:dyDescent="0.3">
      <c r="AF15573" s="8"/>
      <c r="AG15573" s="8"/>
      <c r="AH15573" s="9"/>
      <c r="AI15573" s="8"/>
      <c r="AJ15573" s="8"/>
      <c r="AK15573" s="9"/>
    </row>
    <row r="15574" spans="32:37" x14ac:dyDescent="0.3">
      <c r="AF15574" s="8"/>
      <c r="AG15574" s="8"/>
      <c r="AH15574" s="9"/>
      <c r="AI15574" s="8"/>
      <c r="AJ15574" s="8"/>
      <c r="AK15574" s="9"/>
    </row>
    <row r="15575" spans="32:37" x14ac:dyDescent="0.3">
      <c r="AF15575" s="8"/>
      <c r="AG15575" s="8"/>
      <c r="AH15575" s="9"/>
      <c r="AI15575" s="8"/>
      <c r="AJ15575" s="8"/>
      <c r="AK15575" s="9"/>
    </row>
    <row r="15576" spans="32:37" x14ac:dyDescent="0.3">
      <c r="AF15576" s="8"/>
      <c r="AG15576" s="8"/>
      <c r="AH15576" s="9"/>
      <c r="AI15576" s="8"/>
      <c r="AJ15576" s="8"/>
      <c r="AK15576" s="9"/>
    </row>
    <row r="15577" spans="32:37" x14ac:dyDescent="0.3">
      <c r="AF15577" s="8"/>
      <c r="AG15577" s="8"/>
      <c r="AH15577" s="9"/>
      <c r="AI15577" s="8"/>
      <c r="AJ15577" s="8"/>
      <c r="AK15577" s="9"/>
    </row>
    <row r="15578" spans="32:37" x14ac:dyDescent="0.3">
      <c r="AF15578" s="8"/>
      <c r="AG15578" s="8"/>
      <c r="AH15578" s="9"/>
      <c r="AI15578" s="8"/>
      <c r="AJ15578" s="8"/>
      <c r="AK15578" s="9"/>
    </row>
    <row r="15579" spans="32:37" x14ac:dyDescent="0.3">
      <c r="AF15579" s="8"/>
      <c r="AG15579" s="8"/>
      <c r="AH15579" s="9"/>
      <c r="AI15579" s="8"/>
      <c r="AJ15579" s="8"/>
      <c r="AK15579" s="9"/>
    </row>
    <row r="15580" spans="32:37" x14ac:dyDescent="0.3">
      <c r="AF15580" s="8"/>
      <c r="AG15580" s="8"/>
      <c r="AH15580" s="9"/>
      <c r="AI15580" s="8"/>
      <c r="AJ15580" s="8"/>
      <c r="AK15580" s="9"/>
    </row>
    <row r="15581" spans="32:37" x14ac:dyDescent="0.3">
      <c r="AF15581" s="8"/>
      <c r="AG15581" s="8"/>
      <c r="AH15581" s="9"/>
      <c r="AI15581" s="8"/>
      <c r="AJ15581" s="8"/>
      <c r="AK15581" s="9"/>
    </row>
    <row r="15582" spans="32:37" x14ac:dyDescent="0.3">
      <c r="AF15582" s="8"/>
      <c r="AG15582" s="8"/>
      <c r="AH15582" s="9"/>
      <c r="AI15582" s="8"/>
      <c r="AJ15582" s="8"/>
      <c r="AK15582" s="9"/>
    </row>
    <row r="15583" spans="32:37" x14ac:dyDescent="0.3">
      <c r="AF15583" s="8"/>
      <c r="AG15583" s="8"/>
      <c r="AH15583" s="9"/>
      <c r="AI15583" s="8"/>
      <c r="AJ15583" s="8"/>
      <c r="AK15583" s="9"/>
    </row>
    <row r="15584" spans="32:37" x14ac:dyDescent="0.3">
      <c r="AF15584" s="8"/>
      <c r="AG15584" s="8"/>
      <c r="AH15584" s="9"/>
      <c r="AI15584" s="8"/>
      <c r="AJ15584" s="8"/>
      <c r="AK15584" s="9"/>
    </row>
    <row r="15585" spans="32:37" x14ac:dyDescent="0.3">
      <c r="AF15585" s="8"/>
      <c r="AG15585" s="8"/>
      <c r="AH15585" s="9"/>
      <c r="AI15585" s="8"/>
      <c r="AJ15585" s="8"/>
      <c r="AK15585" s="9"/>
    </row>
    <row r="15586" spans="32:37" x14ac:dyDescent="0.3">
      <c r="AF15586" s="8"/>
      <c r="AG15586" s="8"/>
      <c r="AH15586" s="9"/>
      <c r="AI15586" s="8"/>
      <c r="AJ15586" s="8"/>
      <c r="AK15586" s="9"/>
    </row>
    <row r="15587" spans="32:37" x14ac:dyDescent="0.3">
      <c r="AF15587" s="8"/>
      <c r="AG15587" s="8"/>
      <c r="AH15587" s="9"/>
      <c r="AI15587" s="8"/>
      <c r="AJ15587" s="8"/>
      <c r="AK15587" s="9"/>
    </row>
    <row r="15588" spans="32:37" x14ac:dyDescent="0.3">
      <c r="AF15588" s="8"/>
      <c r="AG15588" s="8"/>
      <c r="AH15588" s="9"/>
      <c r="AI15588" s="8"/>
      <c r="AJ15588" s="8"/>
      <c r="AK15588" s="9"/>
    </row>
    <row r="15589" spans="32:37" x14ac:dyDescent="0.3">
      <c r="AF15589" s="8"/>
      <c r="AG15589" s="8"/>
      <c r="AH15589" s="9"/>
      <c r="AI15589" s="8"/>
      <c r="AJ15589" s="8"/>
      <c r="AK15589" s="9"/>
    </row>
    <row r="15590" spans="32:37" x14ac:dyDescent="0.3">
      <c r="AF15590" s="8"/>
      <c r="AG15590" s="8"/>
      <c r="AH15590" s="9"/>
      <c r="AI15590" s="8"/>
      <c r="AJ15590" s="8"/>
      <c r="AK15590" s="9"/>
    </row>
    <row r="15591" spans="32:37" x14ac:dyDescent="0.3">
      <c r="AF15591" s="8"/>
      <c r="AG15591" s="8"/>
      <c r="AH15591" s="9"/>
      <c r="AI15591" s="8"/>
      <c r="AJ15591" s="8"/>
      <c r="AK15591" s="9"/>
    </row>
    <row r="15592" spans="32:37" x14ac:dyDescent="0.3">
      <c r="AF15592" s="8"/>
      <c r="AG15592" s="8"/>
      <c r="AH15592" s="9"/>
      <c r="AI15592" s="8"/>
      <c r="AJ15592" s="8"/>
      <c r="AK15592" s="9"/>
    </row>
    <row r="15593" spans="32:37" x14ac:dyDescent="0.3">
      <c r="AF15593" s="8"/>
      <c r="AG15593" s="8"/>
      <c r="AH15593" s="9"/>
      <c r="AI15593" s="8"/>
      <c r="AJ15593" s="8"/>
      <c r="AK15593" s="9"/>
    </row>
    <row r="15594" spans="32:37" x14ac:dyDescent="0.3">
      <c r="AF15594" s="8"/>
      <c r="AG15594" s="8"/>
      <c r="AH15594" s="9"/>
      <c r="AI15594" s="8"/>
      <c r="AJ15594" s="8"/>
      <c r="AK15594" s="9"/>
    </row>
    <row r="15595" spans="32:37" x14ac:dyDescent="0.3">
      <c r="AF15595" s="8"/>
      <c r="AG15595" s="8"/>
      <c r="AH15595" s="9"/>
      <c r="AI15595" s="8"/>
      <c r="AJ15595" s="8"/>
      <c r="AK15595" s="9"/>
    </row>
    <row r="15596" spans="32:37" x14ac:dyDescent="0.3">
      <c r="AF15596" s="8"/>
      <c r="AG15596" s="8"/>
      <c r="AH15596" s="9"/>
      <c r="AI15596" s="8"/>
      <c r="AJ15596" s="8"/>
      <c r="AK15596" s="9"/>
    </row>
    <row r="15597" spans="32:37" x14ac:dyDescent="0.3">
      <c r="AF15597" s="8"/>
      <c r="AG15597" s="8"/>
      <c r="AH15597" s="9"/>
      <c r="AI15597" s="8"/>
      <c r="AJ15597" s="8"/>
      <c r="AK15597" s="9"/>
    </row>
    <row r="15598" spans="32:37" x14ac:dyDescent="0.3">
      <c r="AF15598" s="8"/>
      <c r="AG15598" s="8"/>
      <c r="AH15598" s="9"/>
      <c r="AI15598" s="8"/>
      <c r="AJ15598" s="8"/>
      <c r="AK15598" s="9"/>
    </row>
    <row r="15599" spans="32:37" x14ac:dyDescent="0.3">
      <c r="AF15599" s="8"/>
      <c r="AG15599" s="8"/>
      <c r="AH15599" s="9"/>
      <c r="AI15599" s="8"/>
      <c r="AJ15599" s="8"/>
      <c r="AK15599" s="9"/>
    </row>
    <row r="15600" spans="32:37" x14ac:dyDescent="0.3">
      <c r="AF15600" s="8"/>
      <c r="AG15600" s="8"/>
      <c r="AH15600" s="9"/>
      <c r="AI15600" s="8"/>
      <c r="AJ15600" s="8"/>
      <c r="AK15600" s="9"/>
    </row>
    <row r="15601" spans="32:37" x14ac:dyDescent="0.3">
      <c r="AF15601" s="8"/>
      <c r="AG15601" s="8"/>
      <c r="AH15601" s="9"/>
      <c r="AI15601" s="8"/>
      <c r="AJ15601" s="8"/>
      <c r="AK15601" s="9"/>
    </row>
    <row r="15602" spans="32:37" x14ac:dyDescent="0.3">
      <c r="AF15602" s="8"/>
      <c r="AG15602" s="8"/>
      <c r="AH15602" s="9"/>
      <c r="AI15602" s="8"/>
      <c r="AJ15602" s="8"/>
      <c r="AK15602" s="9"/>
    </row>
    <row r="15603" spans="32:37" x14ac:dyDescent="0.3">
      <c r="AF15603" s="8"/>
      <c r="AG15603" s="8"/>
      <c r="AH15603" s="9"/>
      <c r="AI15603" s="8"/>
      <c r="AJ15603" s="8"/>
      <c r="AK15603" s="9"/>
    </row>
    <row r="15604" spans="32:37" x14ac:dyDescent="0.3">
      <c r="AF15604" s="8"/>
      <c r="AG15604" s="8"/>
      <c r="AH15604" s="9"/>
      <c r="AI15604" s="8"/>
      <c r="AJ15604" s="8"/>
      <c r="AK15604" s="9"/>
    </row>
    <row r="15605" spans="32:37" x14ac:dyDescent="0.3">
      <c r="AF15605" s="8"/>
      <c r="AG15605" s="8"/>
      <c r="AH15605" s="9"/>
      <c r="AI15605" s="8"/>
      <c r="AJ15605" s="8"/>
      <c r="AK15605" s="9"/>
    </row>
    <row r="15606" spans="32:37" x14ac:dyDescent="0.3">
      <c r="AF15606" s="8"/>
      <c r="AG15606" s="8"/>
      <c r="AH15606" s="9"/>
      <c r="AI15606" s="8"/>
      <c r="AJ15606" s="8"/>
      <c r="AK15606" s="9"/>
    </row>
    <row r="15607" spans="32:37" x14ac:dyDescent="0.3">
      <c r="AF15607" s="8"/>
      <c r="AG15607" s="8"/>
      <c r="AH15607" s="9"/>
      <c r="AI15607" s="8"/>
      <c r="AJ15607" s="8"/>
      <c r="AK15607" s="9"/>
    </row>
    <row r="15608" spans="32:37" x14ac:dyDescent="0.3">
      <c r="AF15608" s="8"/>
      <c r="AG15608" s="8"/>
      <c r="AH15608" s="9"/>
      <c r="AI15608" s="8"/>
      <c r="AJ15608" s="8"/>
      <c r="AK15608" s="9"/>
    </row>
    <row r="15609" spans="32:37" x14ac:dyDescent="0.3">
      <c r="AF15609" s="8"/>
      <c r="AG15609" s="8"/>
      <c r="AH15609" s="9"/>
      <c r="AI15609" s="8"/>
      <c r="AJ15609" s="8"/>
      <c r="AK15609" s="9"/>
    </row>
    <row r="15610" spans="32:37" x14ac:dyDescent="0.3">
      <c r="AF15610" s="8"/>
      <c r="AG15610" s="8"/>
      <c r="AH15610" s="9"/>
      <c r="AI15610" s="8"/>
      <c r="AJ15610" s="8"/>
      <c r="AK15610" s="9"/>
    </row>
    <row r="15611" spans="32:37" x14ac:dyDescent="0.3">
      <c r="AF15611" s="8"/>
      <c r="AG15611" s="8"/>
      <c r="AH15611" s="9"/>
      <c r="AI15611" s="8"/>
      <c r="AJ15611" s="8"/>
      <c r="AK15611" s="9"/>
    </row>
    <row r="15612" spans="32:37" x14ac:dyDescent="0.3">
      <c r="AF15612" s="8"/>
      <c r="AG15612" s="8"/>
      <c r="AH15612" s="9"/>
      <c r="AI15612" s="8"/>
      <c r="AJ15612" s="8"/>
      <c r="AK15612" s="9"/>
    </row>
    <row r="15613" spans="32:37" x14ac:dyDescent="0.3">
      <c r="AF15613" s="8"/>
      <c r="AG15613" s="8"/>
      <c r="AH15613" s="9"/>
      <c r="AI15613" s="8"/>
      <c r="AJ15613" s="8"/>
      <c r="AK15613" s="9"/>
    </row>
    <row r="15614" spans="32:37" x14ac:dyDescent="0.3">
      <c r="AF15614" s="8"/>
      <c r="AG15614" s="8"/>
      <c r="AH15614" s="9"/>
      <c r="AI15614" s="8"/>
      <c r="AJ15614" s="8"/>
      <c r="AK15614" s="9"/>
    </row>
    <row r="15615" spans="32:37" x14ac:dyDescent="0.3">
      <c r="AF15615" s="8"/>
      <c r="AG15615" s="8"/>
      <c r="AH15615" s="9"/>
      <c r="AI15615" s="8"/>
      <c r="AJ15615" s="8"/>
      <c r="AK15615" s="9"/>
    </row>
    <row r="15616" spans="32:37" x14ac:dyDescent="0.3">
      <c r="AF15616" s="8"/>
      <c r="AG15616" s="8"/>
      <c r="AH15616" s="9"/>
      <c r="AI15616" s="8"/>
      <c r="AJ15616" s="8"/>
      <c r="AK15616" s="9"/>
    </row>
    <row r="15617" spans="32:37" x14ac:dyDescent="0.3">
      <c r="AF15617" s="8"/>
      <c r="AG15617" s="8"/>
      <c r="AH15617" s="9"/>
      <c r="AI15617" s="8"/>
      <c r="AJ15617" s="8"/>
      <c r="AK15617" s="9"/>
    </row>
    <row r="15618" spans="32:37" x14ac:dyDescent="0.3">
      <c r="AF15618" s="8"/>
      <c r="AG15618" s="8"/>
      <c r="AH15618" s="9"/>
      <c r="AI15618" s="8"/>
      <c r="AJ15618" s="8"/>
      <c r="AK15618" s="9"/>
    </row>
    <row r="15619" spans="32:37" x14ac:dyDescent="0.3">
      <c r="AF15619" s="8"/>
      <c r="AG15619" s="8"/>
      <c r="AH15619" s="9"/>
      <c r="AI15619" s="8"/>
      <c r="AJ15619" s="8"/>
      <c r="AK15619" s="9"/>
    </row>
    <row r="15620" spans="32:37" x14ac:dyDescent="0.3">
      <c r="AF15620" s="8"/>
      <c r="AG15620" s="8"/>
      <c r="AH15620" s="9"/>
      <c r="AI15620" s="8"/>
      <c r="AJ15620" s="8"/>
      <c r="AK15620" s="9"/>
    </row>
    <row r="15621" spans="32:37" x14ac:dyDescent="0.3">
      <c r="AF15621" s="8"/>
      <c r="AG15621" s="8"/>
      <c r="AH15621" s="9"/>
      <c r="AI15621" s="8"/>
      <c r="AJ15621" s="8"/>
      <c r="AK15621" s="9"/>
    </row>
    <row r="15622" spans="32:37" x14ac:dyDescent="0.3">
      <c r="AF15622" s="8"/>
      <c r="AG15622" s="8"/>
      <c r="AH15622" s="9"/>
      <c r="AI15622" s="8"/>
      <c r="AJ15622" s="8"/>
      <c r="AK15622" s="9"/>
    </row>
    <row r="15623" spans="32:37" x14ac:dyDescent="0.3">
      <c r="AF15623" s="8"/>
      <c r="AG15623" s="8"/>
      <c r="AH15623" s="9"/>
      <c r="AI15623" s="8"/>
      <c r="AJ15623" s="8"/>
      <c r="AK15623" s="9"/>
    </row>
    <row r="15624" spans="32:37" x14ac:dyDescent="0.3">
      <c r="AF15624" s="8"/>
      <c r="AG15624" s="8"/>
      <c r="AH15624" s="9"/>
      <c r="AI15624" s="8"/>
      <c r="AJ15624" s="8"/>
      <c r="AK15624" s="9"/>
    </row>
    <row r="15625" spans="32:37" x14ac:dyDescent="0.3">
      <c r="AF15625" s="8"/>
      <c r="AG15625" s="8"/>
      <c r="AH15625" s="9"/>
      <c r="AI15625" s="8"/>
      <c r="AJ15625" s="8"/>
      <c r="AK15625" s="9"/>
    </row>
    <row r="15626" spans="32:37" x14ac:dyDescent="0.3">
      <c r="AF15626" s="8"/>
      <c r="AG15626" s="8"/>
      <c r="AH15626" s="9"/>
      <c r="AI15626" s="8"/>
      <c r="AJ15626" s="8"/>
      <c r="AK15626" s="9"/>
    </row>
    <row r="15627" spans="32:37" x14ac:dyDescent="0.3">
      <c r="AF15627" s="8"/>
      <c r="AG15627" s="8"/>
      <c r="AH15627" s="9"/>
      <c r="AI15627" s="8"/>
      <c r="AJ15627" s="8"/>
      <c r="AK15627" s="9"/>
    </row>
    <row r="15628" spans="32:37" x14ac:dyDescent="0.3">
      <c r="AF15628" s="8"/>
      <c r="AG15628" s="8"/>
      <c r="AH15628" s="9"/>
      <c r="AI15628" s="8"/>
      <c r="AJ15628" s="8"/>
      <c r="AK15628" s="9"/>
    </row>
    <row r="15629" spans="32:37" x14ac:dyDescent="0.3">
      <c r="AF15629" s="8"/>
      <c r="AG15629" s="8"/>
      <c r="AH15629" s="9"/>
      <c r="AI15629" s="8"/>
      <c r="AJ15629" s="8"/>
      <c r="AK15629" s="9"/>
    </row>
    <row r="15630" spans="32:37" x14ac:dyDescent="0.3">
      <c r="AF15630" s="8"/>
      <c r="AG15630" s="8"/>
      <c r="AH15630" s="9"/>
      <c r="AI15630" s="8"/>
      <c r="AJ15630" s="8"/>
      <c r="AK15630" s="9"/>
    </row>
    <row r="15631" spans="32:37" x14ac:dyDescent="0.3">
      <c r="AF15631" s="8"/>
      <c r="AG15631" s="8"/>
      <c r="AH15631" s="9"/>
      <c r="AI15631" s="8"/>
      <c r="AJ15631" s="8"/>
      <c r="AK15631" s="9"/>
    </row>
    <row r="15632" spans="32:37" x14ac:dyDescent="0.3">
      <c r="AF15632" s="8"/>
      <c r="AG15632" s="8"/>
      <c r="AH15632" s="9"/>
      <c r="AI15632" s="8"/>
      <c r="AJ15632" s="8"/>
      <c r="AK15632" s="9"/>
    </row>
    <row r="15633" spans="32:37" x14ac:dyDescent="0.3">
      <c r="AF15633" s="8"/>
      <c r="AG15633" s="8"/>
      <c r="AH15633" s="9"/>
      <c r="AI15633" s="8"/>
      <c r="AJ15633" s="8"/>
      <c r="AK15633" s="9"/>
    </row>
    <row r="15634" spans="32:37" x14ac:dyDescent="0.3">
      <c r="AF15634" s="8"/>
      <c r="AG15634" s="8"/>
      <c r="AH15634" s="9"/>
      <c r="AI15634" s="8"/>
      <c r="AJ15634" s="8"/>
      <c r="AK15634" s="9"/>
    </row>
    <row r="15635" spans="32:37" x14ac:dyDescent="0.3">
      <c r="AF15635" s="8"/>
      <c r="AG15635" s="8"/>
      <c r="AH15635" s="9"/>
      <c r="AI15635" s="8"/>
      <c r="AJ15635" s="8"/>
      <c r="AK15635" s="9"/>
    </row>
    <row r="15636" spans="32:37" x14ac:dyDescent="0.3">
      <c r="AF15636" s="8"/>
      <c r="AG15636" s="8"/>
      <c r="AH15636" s="9"/>
      <c r="AI15636" s="8"/>
      <c r="AJ15636" s="8"/>
      <c r="AK15636" s="9"/>
    </row>
    <row r="15637" spans="32:37" x14ac:dyDescent="0.3">
      <c r="AF15637" s="8"/>
      <c r="AG15637" s="8"/>
      <c r="AH15637" s="9"/>
      <c r="AI15637" s="8"/>
      <c r="AJ15637" s="8"/>
      <c r="AK15637" s="9"/>
    </row>
    <row r="15638" spans="32:37" x14ac:dyDescent="0.3">
      <c r="AF15638" s="8"/>
      <c r="AG15638" s="8"/>
      <c r="AH15638" s="9"/>
      <c r="AI15638" s="8"/>
      <c r="AJ15638" s="8"/>
      <c r="AK15638" s="9"/>
    </row>
    <row r="15639" spans="32:37" x14ac:dyDescent="0.3">
      <c r="AF15639" s="8"/>
      <c r="AG15639" s="8"/>
      <c r="AH15639" s="9"/>
      <c r="AI15639" s="8"/>
      <c r="AJ15639" s="8"/>
      <c r="AK15639" s="9"/>
    </row>
    <row r="15640" spans="32:37" x14ac:dyDescent="0.3">
      <c r="AF15640" s="8"/>
      <c r="AG15640" s="8"/>
      <c r="AH15640" s="9"/>
      <c r="AI15640" s="8"/>
      <c r="AJ15640" s="8"/>
      <c r="AK15640" s="9"/>
    </row>
    <row r="15641" spans="32:37" x14ac:dyDescent="0.3">
      <c r="AF15641" s="8"/>
      <c r="AG15641" s="8"/>
      <c r="AH15641" s="9"/>
      <c r="AI15641" s="8"/>
      <c r="AJ15641" s="8"/>
      <c r="AK15641" s="9"/>
    </row>
    <row r="15642" spans="32:37" x14ac:dyDescent="0.3">
      <c r="AF15642" s="8"/>
      <c r="AG15642" s="8"/>
      <c r="AH15642" s="9"/>
      <c r="AI15642" s="8"/>
      <c r="AJ15642" s="8"/>
      <c r="AK15642" s="9"/>
    </row>
    <row r="15643" spans="32:37" x14ac:dyDescent="0.3">
      <c r="AF15643" s="8"/>
      <c r="AG15643" s="8"/>
      <c r="AH15643" s="9"/>
      <c r="AI15643" s="8"/>
      <c r="AJ15643" s="8"/>
      <c r="AK15643" s="9"/>
    </row>
    <row r="15644" spans="32:37" x14ac:dyDescent="0.3">
      <c r="AF15644" s="8"/>
      <c r="AG15644" s="8"/>
      <c r="AH15644" s="9"/>
      <c r="AI15644" s="8"/>
      <c r="AJ15644" s="8"/>
      <c r="AK15644" s="9"/>
    </row>
    <row r="15645" spans="32:37" x14ac:dyDescent="0.3">
      <c r="AF15645" s="8"/>
      <c r="AG15645" s="8"/>
      <c r="AH15645" s="9"/>
      <c r="AI15645" s="8"/>
      <c r="AJ15645" s="8"/>
      <c r="AK15645" s="9"/>
    </row>
    <row r="15646" spans="32:37" x14ac:dyDescent="0.3">
      <c r="AF15646" s="8"/>
      <c r="AG15646" s="8"/>
      <c r="AH15646" s="9"/>
      <c r="AI15646" s="8"/>
      <c r="AJ15646" s="8"/>
      <c r="AK15646" s="9"/>
    </row>
    <row r="15647" spans="32:37" x14ac:dyDescent="0.3">
      <c r="AF15647" s="8"/>
      <c r="AG15647" s="8"/>
      <c r="AH15647" s="9"/>
      <c r="AI15647" s="8"/>
      <c r="AJ15647" s="8"/>
      <c r="AK15647" s="9"/>
    </row>
    <row r="15648" spans="32:37" x14ac:dyDescent="0.3">
      <c r="AF15648" s="8"/>
      <c r="AG15648" s="8"/>
      <c r="AH15648" s="9"/>
      <c r="AI15648" s="8"/>
      <c r="AJ15648" s="8"/>
      <c r="AK15648" s="9"/>
    </row>
    <row r="15649" spans="32:37" x14ac:dyDescent="0.3">
      <c r="AF15649" s="8"/>
      <c r="AG15649" s="8"/>
      <c r="AH15649" s="9"/>
      <c r="AI15649" s="8"/>
      <c r="AJ15649" s="8"/>
      <c r="AK15649" s="9"/>
    </row>
    <row r="15650" spans="32:37" x14ac:dyDescent="0.3">
      <c r="AF15650" s="8"/>
      <c r="AG15650" s="8"/>
      <c r="AH15650" s="9"/>
      <c r="AI15650" s="8"/>
      <c r="AJ15650" s="8"/>
      <c r="AK15650" s="9"/>
    </row>
    <row r="15651" spans="32:37" x14ac:dyDescent="0.3">
      <c r="AF15651" s="8"/>
      <c r="AG15651" s="8"/>
      <c r="AH15651" s="9"/>
      <c r="AI15651" s="8"/>
      <c r="AJ15651" s="8"/>
      <c r="AK15651" s="9"/>
    </row>
    <row r="15652" spans="32:37" x14ac:dyDescent="0.3">
      <c r="AF15652" s="8"/>
      <c r="AG15652" s="8"/>
      <c r="AH15652" s="9"/>
      <c r="AI15652" s="8"/>
      <c r="AJ15652" s="8"/>
      <c r="AK15652" s="9"/>
    </row>
    <row r="15653" spans="32:37" x14ac:dyDescent="0.3">
      <c r="AF15653" s="8"/>
      <c r="AG15653" s="8"/>
      <c r="AH15653" s="9"/>
      <c r="AI15653" s="8"/>
      <c r="AJ15653" s="8"/>
      <c r="AK15653" s="9"/>
    </row>
    <row r="15654" spans="32:37" x14ac:dyDescent="0.3">
      <c r="AF15654" s="8"/>
      <c r="AG15654" s="8"/>
      <c r="AH15654" s="9"/>
      <c r="AI15654" s="8"/>
      <c r="AJ15654" s="8"/>
      <c r="AK15654" s="9"/>
    </row>
    <row r="15655" spans="32:37" x14ac:dyDescent="0.3">
      <c r="AF15655" s="8"/>
      <c r="AG15655" s="8"/>
      <c r="AH15655" s="9"/>
      <c r="AI15655" s="8"/>
      <c r="AJ15655" s="8"/>
      <c r="AK15655" s="9"/>
    </row>
    <row r="15656" spans="32:37" x14ac:dyDescent="0.3">
      <c r="AF15656" s="8"/>
      <c r="AG15656" s="8"/>
      <c r="AH15656" s="9"/>
      <c r="AI15656" s="8"/>
      <c r="AJ15656" s="8"/>
      <c r="AK15656" s="9"/>
    </row>
    <row r="15657" spans="32:37" x14ac:dyDescent="0.3">
      <c r="AF15657" s="8"/>
      <c r="AG15657" s="8"/>
      <c r="AH15657" s="9"/>
      <c r="AI15657" s="8"/>
      <c r="AJ15657" s="8"/>
      <c r="AK15657" s="9"/>
    </row>
    <row r="15658" spans="32:37" x14ac:dyDescent="0.3">
      <c r="AF15658" s="8"/>
      <c r="AG15658" s="8"/>
      <c r="AH15658" s="9"/>
      <c r="AI15658" s="8"/>
      <c r="AJ15658" s="8"/>
      <c r="AK15658" s="9"/>
    </row>
    <row r="15659" spans="32:37" x14ac:dyDescent="0.3">
      <c r="AF15659" s="8"/>
      <c r="AG15659" s="8"/>
      <c r="AH15659" s="9"/>
      <c r="AI15659" s="8"/>
      <c r="AJ15659" s="8"/>
      <c r="AK15659" s="9"/>
    </row>
    <row r="15660" spans="32:37" x14ac:dyDescent="0.3">
      <c r="AF15660" s="8"/>
      <c r="AG15660" s="8"/>
      <c r="AH15660" s="9"/>
      <c r="AI15660" s="8"/>
      <c r="AJ15660" s="8"/>
      <c r="AK15660" s="9"/>
    </row>
    <row r="15661" spans="32:37" x14ac:dyDescent="0.3">
      <c r="AF15661" s="8"/>
      <c r="AG15661" s="8"/>
      <c r="AH15661" s="9"/>
      <c r="AI15661" s="8"/>
      <c r="AJ15661" s="8"/>
      <c r="AK15661" s="9"/>
    </row>
    <row r="15662" spans="32:37" x14ac:dyDescent="0.3">
      <c r="AF15662" s="8"/>
      <c r="AG15662" s="8"/>
      <c r="AH15662" s="9"/>
      <c r="AI15662" s="8"/>
      <c r="AJ15662" s="8"/>
      <c r="AK15662" s="9"/>
    </row>
    <row r="15663" spans="32:37" x14ac:dyDescent="0.3">
      <c r="AF15663" s="8"/>
      <c r="AG15663" s="8"/>
      <c r="AH15663" s="9"/>
      <c r="AI15663" s="8"/>
      <c r="AJ15663" s="8"/>
      <c r="AK15663" s="9"/>
    </row>
    <row r="15664" spans="32:37" x14ac:dyDescent="0.3">
      <c r="AF15664" s="8"/>
      <c r="AG15664" s="8"/>
      <c r="AH15664" s="9"/>
      <c r="AI15664" s="8"/>
      <c r="AJ15664" s="8"/>
      <c r="AK15664" s="9"/>
    </row>
    <row r="15665" spans="32:37" x14ac:dyDescent="0.3">
      <c r="AF15665" s="8"/>
      <c r="AG15665" s="8"/>
      <c r="AH15665" s="9"/>
      <c r="AI15665" s="8"/>
      <c r="AJ15665" s="8"/>
      <c r="AK15665" s="9"/>
    </row>
    <row r="15666" spans="32:37" x14ac:dyDescent="0.3">
      <c r="AF15666" s="8"/>
      <c r="AG15666" s="8"/>
      <c r="AH15666" s="9"/>
      <c r="AI15666" s="8"/>
      <c r="AJ15666" s="8"/>
      <c r="AK15666" s="9"/>
    </row>
    <row r="15667" spans="32:37" x14ac:dyDescent="0.3">
      <c r="AF15667" s="8"/>
      <c r="AG15667" s="8"/>
      <c r="AH15667" s="9"/>
      <c r="AI15667" s="8"/>
      <c r="AJ15667" s="8"/>
      <c r="AK15667" s="9"/>
    </row>
    <row r="15668" spans="32:37" x14ac:dyDescent="0.3">
      <c r="AF15668" s="8"/>
      <c r="AG15668" s="8"/>
      <c r="AH15668" s="9"/>
      <c r="AI15668" s="8"/>
      <c r="AJ15668" s="8"/>
      <c r="AK15668" s="9"/>
    </row>
    <row r="15669" spans="32:37" x14ac:dyDescent="0.3">
      <c r="AF15669" s="8"/>
      <c r="AG15669" s="8"/>
      <c r="AH15669" s="9"/>
      <c r="AI15669" s="8"/>
      <c r="AJ15669" s="8"/>
      <c r="AK15669" s="9"/>
    </row>
    <row r="15670" spans="32:37" x14ac:dyDescent="0.3">
      <c r="AF15670" s="8"/>
      <c r="AG15670" s="8"/>
      <c r="AH15670" s="9"/>
      <c r="AI15670" s="8"/>
      <c r="AJ15670" s="8"/>
      <c r="AK15670" s="9"/>
    </row>
    <row r="15671" spans="32:37" x14ac:dyDescent="0.3">
      <c r="AF15671" s="8"/>
      <c r="AG15671" s="8"/>
      <c r="AH15671" s="9"/>
      <c r="AI15671" s="8"/>
      <c r="AJ15671" s="8"/>
      <c r="AK15671" s="9"/>
    </row>
    <row r="15672" spans="32:37" x14ac:dyDescent="0.3">
      <c r="AF15672" s="8"/>
      <c r="AG15672" s="8"/>
      <c r="AH15672" s="9"/>
      <c r="AI15672" s="8"/>
      <c r="AJ15672" s="8"/>
      <c r="AK15672" s="9"/>
    </row>
    <row r="15673" spans="32:37" x14ac:dyDescent="0.3">
      <c r="AF15673" s="8"/>
      <c r="AG15673" s="8"/>
      <c r="AH15673" s="9"/>
      <c r="AI15673" s="8"/>
      <c r="AJ15673" s="8"/>
      <c r="AK15673" s="9"/>
    </row>
    <row r="15674" spans="32:37" x14ac:dyDescent="0.3">
      <c r="AF15674" s="8"/>
      <c r="AG15674" s="8"/>
      <c r="AH15674" s="9"/>
      <c r="AI15674" s="8"/>
      <c r="AJ15674" s="8"/>
      <c r="AK15674" s="9"/>
    </row>
    <row r="15675" spans="32:37" x14ac:dyDescent="0.3">
      <c r="AF15675" s="8"/>
      <c r="AG15675" s="8"/>
      <c r="AH15675" s="9"/>
      <c r="AI15675" s="8"/>
      <c r="AJ15675" s="8"/>
      <c r="AK15675" s="9"/>
    </row>
    <row r="15676" spans="32:37" x14ac:dyDescent="0.3">
      <c r="AF15676" s="8"/>
      <c r="AG15676" s="8"/>
      <c r="AH15676" s="9"/>
      <c r="AI15676" s="8"/>
      <c r="AJ15676" s="8"/>
      <c r="AK15676" s="9"/>
    </row>
    <row r="15677" spans="32:37" x14ac:dyDescent="0.3">
      <c r="AF15677" s="8"/>
      <c r="AG15677" s="8"/>
      <c r="AH15677" s="9"/>
      <c r="AI15677" s="8"/>
      <c r="AJ15677" s="8"/>
      <c r="AK15677" s="9"/>
    </row>
    <row r="15678" spans="32:37" x14ac:dyDescent="0.3">
      <c r="AF15678" s="8"/>
      <c r="AG15678" s="8"/>
      <c r="AH15678" s="9"/>
      <c r="AI15678" s="8"/>
      <c r="AJ15678" s="8"/>
      <c r="AK15678" s="9"/>
    </row>
    <row r="15679" spans="32:37" x14ac:dyDescent="0.3">
      <c r="AF15679" s="8"/>
      <c r="AG15679" s="8"/>
      <c r="AH15679" s="9"/>
      <c r="AI15679" s="8"/>
      <c r="AJ15679" s="8"/>
      <c r="AK15679" s="9"/>
    </row>
    <row r="15680" spans="32:37" x14ac:dyDescent="0.3">
      <c r="AF15680" s="8"/>
      <c r="AG15680" s="8"/>
      <c r="AH15680" s="9"/>
      <c r="AI15680" s="8"/>
      <c r="AJ15680" s="8"/>
      <c r="AK15680" s="9"/>
    </row>
    <row r="15681" spans="32:37" x14ac:dyDescent="0.3">
      <c r="AF15681" s="8"/>
      <c r="AG15681" s="8"/>
      <c r="AH15681" s="9"/>
      <c r="AI15681" s="8"/>
      <c r="AJ15681" s="8"/>
      <c r="AK15681" s="9"/>
    </row>
    <row r="15682" spans="32:37" x14ac:dyDescent="0.3">
      <c r="AF15682" s="8"/>
      <c r="AG15682" s="8"/>
      <c r="AH15682" s="9"/>
      <c r="AI15682" s="8"/>
      <c r="AJ15682" s="8"/>
      <c r="AK15682" s="9"/>
    </row>
    <row r="15683" spans="32:37" x14ac:dyDescent="0.3">
      <c r="AF15683" s="8"/>
      <c r="AG15683" s="8"/>
      <c r="AH15683" s="9"/>
      <c r="AI15683" s="8"/>
      <c r="AJ15683" s="8"/>
      <c r="AK15683" s="9"/>
    </row>
    <row r="15684" spans="32:37" x14ac:dyDescent="0.3">
      <c r="AF15684" s="8"/>
      <c r="AG15684" s="8"/>
      <c r="AH15684" s="9"/>
      <c r="AI15684" s="8"/>
      <c r="AJ15684" s="8"/>
      <c r="AK15684" s="9"/>
    </row>
    <row r="15685" spans="32:37" x14ac:dyDescent="0.3">
      <c r="AF15685" s="8"/>
      <c r="AG15685" s="8"/>
      <c r="AH15685" s="9"/>
      <c r="AI15685" s="8"/>
      <c r="AJ15685" s="8"/>
      <c r="AK15685" s="9"/>
    </row>
    <row r="15686" spans="32:37" x14ac:dyDescent="0.3">
      <c r="AF15686" s="8"/>
      <c r="AG15686" s="8"/>
      <c r="AH15686" s="9"/>
      <c r="AI15686" s="8"/>
      <c r="AJ15686" s="8"/>
      <c r="AK15686" s="9"/>
    </row>
    <row r="15687" spans="32:37" x14ac:dyDescent="0.3">
      <c r="AF15687" s="8"/>
      <c r="AG15687" s="8"/>
      <c r="AH15687" s="9"/>
      <c r="AI15687" s="8"/>
      <c r="AJ15687" s="8"/>
      <c r="AK15687" s="9"/>
    </row>
    <row r="15688" spans="32:37" x14ac:dyDescent="0.3">
      <c r="AF15688" s="8"/>
      <c r="AG15688" s="8"/>
      <c r="AH15688" s="9"/>
      <c r="AI15688" s="8"/>
      <c r="AJ15688" s="8"/>
      <c r="AK15688" s="9"/>
    </row>
    <row r="15689" spans="32:37" x14ac:dyDescent="0.3">
      <c r="AF15689" s="8"/>
      <c r="AG15689" s="8"/>
      <c r="AH15689" s="9"/>
      <c r="AI15689" s="8"/>
      <c r="AJ15689" s="8"/>
      <c r="AK15689" s="9"/>
    </row>
    <row r="15690" spans="32:37" x14ac:dyDescent="0.3">
      <c r="AF15690" s="8"/>
      <c r="AG15690" s="8"/>
      <c r="AH15690" s="9"/>
      <c r="AI15690" s="8"/>
      <c r="AJ15690" s="8"/>
      <c r="AK15690" s="9"/>
    </row>
    <row r="15691" spans="32:37" x14ac:dyDescent="0.3">
      <c r="AF15691" s="8"/>
      <c r="AG15691" s="8"/>
      <c r="AH15691" s="9"/>
      <c r="AI15691" s="8"/>
      <c r="AJ15691" s="8"/>
      <c r="AK15691" s="9"/>
    </row>
    <row r="15692" spans="32:37" x14ac:dyDescent="0.3">
      <c r="AF15692" s="8"/>
      <c r="AG15692" s="8"/>
      <c r="AH15692" s="9"/>
      <c r="AI15692" s="8"/>
      <c r="AJ15692" s="8"/>
      <c r="AK15692" s="9"/>
    </row>
    <row r="15693" spans="32:37" x14ac:dyDescent="0.3">
      <c r="AF15693" s="8"/>
      <c r="AG15693" s="8"/>
      <c r="AH15693" s="9"/>
      <c r="AI15693" s="8"/>
      <c r="AJ15693" s="8"/>
      <c r="AK15693" s="9"/>
    </row>
    <row r="15694" spans="32:37" x14ac:dyDescent="0.3">
      <c r="AF15694" s="8"/>
      <c r="AG15694" s="8"/>
      <c r="AH15694" s="9"/>
      <c r="AI15694" s="8"/>
      <c r="AJ15694" s="8"/>
      <c r="AK15694" s="9"/>
    </row>
    <row r="15695" spans="32:37" x14ac:dyDescent="0.3">
      <c r="AF15695" s="8"/>
      <c r="AG15695" s="8"/>
      <c r="AH15695" s="9"/>
      <c r="AI15695" s="8"/>
      <c r="AJ15695" s="8"/>
      <c r="AK15695" s="9"/>
    </row>
    <row r="15696" spans="32:37" x14ac:dyDescent="0.3">
      <c r="AF15696" s="8"/>
      <c r="AG15696" s="8"/>
      <c r="AH15696" s="9"/>
      <c r="AI15696" s="8"/>
      <c r="AJ15696" s="8"/>
      <c r="AK15696" s="9"/>
    </row>
    <row r="15697" spans="32:37" x14ac:dyDescent="0.3">
      <c r="AF15697" s="8"/>
      <c r="AG15697" s="8"/>
      <c r="AH15697" s="9"/>
      <c r="AI15697" s="8"/>
      <c r="AJ15697" s="8"/>
      <c r="AK15697" s="9"/>
    </row>
    <row r="15698" spans="32:37" x14ac:dyDescent="0.3">
      <c r="AF15698" s="8"/>
      <c r="AG15698" s="8"/>
      <c r="AH15698" s="9"/>
      <c r="AI15698" s="8"/>
      <c r="AJ15698" s="8"/>
      <c r="AK15698" s="9"/>
    </row>
    <row r="15699" spans="32:37" x14ac:dyDescent="0.3">
      <c r="AF15699" s="8"/>
      <c r="AG15699" s="8"/>
      <c r="AH15699" s="9"/>
      <c r="AI15699" s="8"/>
      <c r="AJ15699" s="8"/>
      <c r="AK15699" s="9"/>
    </row>
    <row r="15700" spans="32:37" x14ac:dyDescent="0.3">
      <c r="AF15700" s="8"/>
      <c r="AG15700" s="8"/>
      <c r="AH15700" s="9"/>
      <c r="AI15700" s="8"/>
      <c r="AJ15700" s="8"/>
      <c r="AK15700" s="9"/>
    </row>
    <row r="15701" spans="32:37" x14ac:dyDescent="0.3">
      <c r="AF15701" s="8"/>
      <c r="AG15701" s="8"/>
      <c r="AH15701" s="9"/>
      <c r="AI15701" s="8"/>
      <c r="AJ15701" s="8"/>
      <c r="AK15701" s="9"/>
    </row>
    <row r="15702" spans="32:37" x14ac:dyDescent="0.3">
      <c r="AF15702" s="8"/>
      <c r="AG15702" s="8"/>
      <c r="AH15702" s="9"/>
      <c r="AI15702" s="8"/>
      <c r="AJ15702" s="8"/>
      <c r="AK15702" s="9"/>
    </row>
    <row r="15703" spans="32:37" x14ac:dyDescent="0.3">
      <c r="AF15703" s="8"/>
      <c r="AG15703" s="8"/>
      <c r="AH15703" s="9"/>
      <c r="AI15703" s="8"/>
      <c r="AJ15703" s="8"/>
      <c r="AK15703" s="9"/>
    </row>
    <row r="15704" spans="32:37" x14ac:dyDescent="0.3">
      <c r="AF15704" s="8"/>
      <c r="AG15704" s="8"/>
      <c r="AH15704" s="9"/>
      <c r="AI15704" s="8"/>
      <c r="AJ15704" s="8"/>
      <c r="AK15704" s="9"/>
    </row>
    <row r="15705" spans="32:37" x14ac:dyDescent="0.3">
      <c r="AF15705" s="8"/>
      <c r="AG15705" s="8"/>
      <c r="AH15705" s="9"/>
      <c r="AI15705" s="8"/>
      <c r="AJ15705" s="8"/>
      <c r="AK15705" s="9"/>
    </row>
    <row r="15706" spans="32:37" x14ac:dyDescent="0.3">
      <c r="AF15706" s="8"/>
      <c r="AG15706" s="8"/>
      <c r="AH15706" s="9"/>
      <c r="AI15706" s="8"/>
      <c r="AJ15706" s="8"/>
      <c r="AK15706" s="9"/>
    </row>
    <row r="15707" spans="32:37" x14ac:dyDescent="0.3">
      <c r="AF15707" s="8"/>
      <c r="AG15707" s="8"/>
      <c r="AH15707" s="9"/>
      <c r="AI15707" s="8"/>
      <c r="AJ15707" s="8"/>
      <c r="AK15707" s="9"/>
    </row>
    <row r="15708" spans="32:37" x14ac:dyDescent="0.3">
      <c r="AF15708" s="8"/>
      <c r="AG15708" s="8"/>
      <c r="AH15708" s="9"/>
      <c r="AI15708" s="8"/>
      <c r="AJ15708" s="8"/>
      <c r="AK15708" s="9"/>
    </row>
    <row r="15709" spans="32:37" x14ac:dyDescent="0.3">
      <c r="AF15709" s="8"/>
      <c r="AG15709" s="8"/>
      <c r="AH15709" s="9"/>
      <c r="AI15709" s="8"/>
      <c r="AJ15709" s="8"/>
      <c r="AK15709" s="9"/>
    </row>
    <row r="15710" spans="32:37" x14ac:dyDescent="0.3">
      <c r="AF15710" s="8"/>
      <c r="AG15710" s="8"/>
      <c r="AH15710" s="9"/>
      <c r="AI15710" s="8"/>
      <c r="AJ15710" s="8"/>
      <c r="AK15710" s="9"/>
    </row>
    <row r="15711" spans="32:37" x14ac:dyDescent="0.3">
      <c r="AF15711" s="8"/>
      <c r="AG15711" s="8"/>
      <c r="AH15711" s="9"/>
      <c r="AI15711" s="8"/>
      <c r="AJ15711" s="8"/>
      <c r="AK15711" s="9"/>
    </row>
    <row r="15712" spans="32:37" x14ac:dyDescent="0.3">
      <c r="AF15712" s="8"/>
      <c r="AG15712" s="8"/>
      <c r="AH15712" s="9"/>
      <c r="AI15712" s="8"/>
      <c r="AJ15712" s="8"/>
      <c r="AK15712" s="9"/>
    </row>
    <row r="15713" spans="32:37" x14ac:dyDescent="0.3">
      <c r="AF15713" s="8"/>
      <c r="AG15713" s="8"/>
      <c r="AH15713" s="9"/>
      <c r="AI15713" s="8"/>
      <c r="AJ15713" s="8"/>
      <c r="AK15713" s="9"/>
    </row>
    <row r="15714" spans="32:37" x14ac:dyDescent="0.3">
      <c r="AF15714" s="8"/>
      <c r="AG15714" s="8"/>
      <c r="AH15714" s="9"/>
      <c r="AI15714" s="8"/>
      <c r="AJ15714" s="8"/>
      <c r="AK15714" s="9"/>
    </row>
    <row r="15715" spans="32:37" x14ac:dyDescent="0.3">
      <c r="AF15715" s="8"/>
      <c r="AG15715" s="8"/>
      <c r="AH15715" s="9"/>
      <c r="AI15715" s="8"/>
      <c r="AJ15715" s="8"/>
      <c r="AK15715" s="9"/>
    </row>
    <row r="15716" spans="32:37" x14ac:dyDescent="0.3">
      <c r="AF15716" s="8"/>
      <c r="AG15716" s="8"/>
      <c r="AH15716" s="9"/>
      <c r="AI15716" s="8"/>
      <c r="AJ15716" s="8"/>
      <c r="AK15716" s="9"/>
    </row>
    <row r="15717" spans="32:37" x14ac:dyDescent="0.3">
      <c r="AF15717" s="8"/>
      <c r="AG15717" s="8"/>
      <c r="AH15717" s="9"/>
      <c r="AI15717" s="8"/>
      <c r="AJ15717" s="8"/>
      <c r="AK15717" s="9"/>
    </row>
    <row r="15718" spans="32:37" x14ac:dyDescent="0.3">
      <c r="AF15718" s="8"/>
      <c r="AG15718" s="8"/>
      <c r="AH15718" s="9"/>
      <c r="AI15718" s="8"/>
      <c r="AJ15718" s="8"/>
      <c r="AK15718" s="9"/>
    </row>
    <row r="15719" spans="32:37" x14ac:dyDescent="0.3">
      <c r="AF15719" s="8"/>
      <c r="AG15719" s="8"/>
      <c r="AH15719" s="9"/>
      <c r="AI15719" s="8"/>
      <c r="AJ15719" s="8"/>
      <c r="AK15719" s="9"/>
    </row>
    <row r="15720" spans="32:37" x14ac:dyDescent="0.3">
      <c r="AF15720" s="8"/>
      <c r="AG15720" s="8"/>
      <c r="AH15720" s="9"/>
      <c r="AI15720" s="8"/>
      <c r="AJ15720" s="8"/>
      <c r="AK15720" s="9"/>
    </row>
    <row r="15721" spans="32:37" x14ac:dyDescent="0.3">
      <c r="AF15721" s="8"/>
      <c r="AG15721" s="8"/>
      <c r="AH15721" s="9"/>
      <c r="AI15721" s="8"/>
      <c r="AJ15721" s="8"/>
      <c r="AK15721" s="9"/>
    </row>
    <row r="15722" spans="32:37" x14ac:dyDescent="0.3">
      <c r="AF15722" s="8"/>
      <c r="AG15722" s="8"/>
      <c r="AH15722" s="9"/>
      <c r="AI15722" s="8"/>
      <c r="AJ15722" s="8"/>
      <c r="AK15722" s="9"/>
    </row>
    <row r="15723" spans="32:37" x14ac:dyDescent="0.3">
      <c r="AF15723" s="8"/>
      <c r="AG15723" s="8"/>
      <c r="AH15723" s="9"/>
      <c r="AI15723" s="8"/>
      <c r="AJ15723" s="8"/>
      <c r="AK15723" s="9"/>
    </row>
    <row r="15724" spans="32:37" x14ac:dyDescent="0.3">
      <c r="AF15724" s="8"/>
      <c r="AG15724" s="8"/>
      <c r="AH15724" s="9"/>
      <c r="AI15724" s="8"/>
      <c r="AJ15724" s="8"/>
      <c r="AK15724" s="9"/>
    </row>
    <row r="15725" spans="32:37" x14ac:dyDescent="0.3">
      <c r="AF15725" s="8"/>
      <c r="AG15725" s="8"/>
      <c r="AH15725" s="9"/>
      <c r="AI15725" s="8"/>
      <c r="AJ15725" s="8"/>
      <c r="AK15725" s="9"/>
    </row>
    <row r="15726" spans="32:37" x14ac:dyDescent="0.3">
      <c r="AF15726" s="8"/>
      <c r="AG15726" s="8"/>
      <c r="AH15726" s="9"/>
      <c r="AI15726" s="8"/>
      <c r="AJ15726" s="8"/>
      <c r="AK15726" s="9"/>
    </row>
    <row r="15727" spans="32:37" x14ac:dyDescent="0.3">
      <c r="AF15727" s="8"/>
      <c r="AG15727" s="8"/>
      <c r="AH15727" s="9"/>
      <c r="AI15727" s="8"/>
      <c r="AJ15727" s="8"/>
      <c r="AK15727" s="9"/>
    </row>
    <row r="15728" spans="32:37" x14ac:dyDescent="0.3">
      <c r="AF15728" s="8"/>
      <c r="AG15728" s="8"/>
      <c r="AH15728" s="9"/>
      <c r="AI15728" s="8"/>
      <c r="AJ15728" s="8"/>
      <c r="AK15728" s="9"/>
    </row>
    <row r="15729" spans="32:37" x14ac:dyDescent="0.3">
      <c r="AF15729" s="8"/>
      <c r="AG15729" s="8"/>
      <c r="AH15729" s="9"/>
      <c r="AI15729" s="8"/>
      <c r="AJ15729" s="8"/>
      <c r="AK15729" s="9"/>
    </row>
    <row r="15730" spans="32:37" x14ac:dyDescent="0.3">
      <c r="AF15730" s="8"/>
      <c r="AG15730" s="8"/>
      <c r="AH15730" s="9"/>
      <c r="AI15730" s="8"/>
      <c r="AJ15730" s="8"/>
      <c r="AK15730" s="9"/>
    </row>
    <row r="15731" spans="32:37" x14ac:dyDescent="0.3">
      <c r="AF15731" s="8"/>
      <c r="AG15731" s="8"/>
      <c r="AH15731" s="9"/>
      <c r="AI15731" s="8"/>
      <c r="AJ15731" s="8"/>
      <c r="AK15731" s="9"/>
    </row>
    <row r="15732" spans="32:37" x14ac:dyDescent="0.3">
      <c r="AF15732" s="8"/>
      <c r="AG15732" s="8"/>
      <c r="AH15732" s="9"/>
      <c r="AI15732" s="8"/>
      <c r="AJ15732" s="8"/>
      <c r="AK15732" s="9"/>
    </row>
    <row r="15733" spans="32:37" x14ac:dyDescent="0.3">
      <c r="AF15733" s="8"/>
      <c r="AG15733" s="8"/>
      <c r="AH15733" s="9"/>
      <c r="AI15733" s="8"/>
      <c r="AJ15733" s="8"/>
      <c r="AK15733" s="9"/>
    </row>
    <row r="15734" spans="32:37" x14ac:dyDescent="0.3">
      <c r="AF15734" s="8"/>
      <c r="AG15734" s="8"/>
      <c r="AH15734" s="9"/>
      <c r="AI15734" s="8"/>
      <c r="AJ15734" s="8"/>
      <c r="AK15734" s="9"/>
    </row>
    <row r="15735" spans="32:37" x14ac:dyDescent="0.3">
      <c r="AF15735" s="8"/>
      <c r="AG15735" s="8"/>
      <c r="AH15735" s="9"/>
      <c r="AI15735" s="8"/>
      <c r="AJ15735" s="8"/>
      <c r="AK15735" s="9"/>
    </row>
    <row r="15736" spans="32:37" x14ac:dyDescent="0.3">
      <c r="AF15736" s="8"/>
      <c r="AG15736" s="8"/>
      <c r="AH15736" s="9"/>
      <c r="AI15736" s="8"/>
      <c r="AJ15736" s="8"/>
      <c r="AK15736" s="9"/>
    </row>
    <row r="15737" spans="32:37" x14ac:dyDescent="0.3">
      <c r="AF15737" s="8"/>
      <c r="AG15737" s="8"/>
      <c r="AH15737" s="9"/>
      <c r="AI15737" s="8"/>
      <c r="AJ15737" s="8"/>
      <c r="AK15737" s="9"/>
    </row>
    <row r="15738" spans="32:37" x14ac:dyDescent="0.3">
      <c r="AF15738" s="8"/>
      <c r="AG15738" s="8"/>
      <c r="AH15738" s="9"/>
      <c r="AI15738" s="8"/>
      <c r="AJ15738" s="8"/>
      <c r="AK15738" s="9"/>
    </row>
    <row r="15739" spans="32:37" x14ac:dyDescent="0.3">
      <c r="AF15739" s="8"/>
      <c r="AG15739" s="8"/>
      <c r="AH15739" s="9"/>
      <c r="AI15739" s="8"/>
      <c r="AJ15739" s="8"/>
      <c r="AK15739" s="9"/>
    </row>
    <row r="15740" spans="32:37" x14ac:dyDescent="0.3">
      <c r="AF15740" s="8"/>
      <c r="AG15740" s="8"/>
      <c r="AH15740" s="9"/>
      <c r="AI15740" s="8"/>
      <c r="AJ15740" s="8"/>
      <c r="AK15740" s="9"/>
    </row>
    <row r="15741" spans="32:37" x14ac:dyDescent="0.3">
      <c r="AF15741" s="8"/>
      <c r="AG15741" s="8"/>
      <c r="AH15741" s="9"/>
      <c r="AI15741" s="8"/>
      <c r="AJ15741" s="8"/>
      <c r="AK15741" s="9"/>
    </row>
    <row r="15742" spans="32:37" x14ac:dyDescent="0.3">
      <c r="AF15742" s="8"/>
      <c r="AG15742" s="8"/>
      <c r="AH15742" s="9"/>
      <c r="AI15742" s="8"/>
      <c r="AJ15742" s="8"/>
      <c r="AK15742" s="9"/>
    </row>
    <row r="15743" spans="32:37" x14ac:dyDescent="0.3">
      <c r="AF15743" s="8"/>
      <c r="AG15743" s="8"/>
      <c r="AH15743" s="9"/>
      <c r="AI15743" s="8"/>
      <c r="AJ15743" s="8"/>
      <c r="AK15743" s="9"/>
    </row>
    <row r="15744" spans="32:37" x14ac:dyDescent="0.3">
      <c r="AF15744" s="8"/>
      <c r="AG15744" s="8"/>
      <c r="AH15744" s="9"/>
      <c r="AI15744" s="8"/>
      <c r="AJ15744" s="8"/>
      <c r="AK15744" s="9"/>
    </row>
    <row r="15745" spans="32:37" x14ac:dyDescent="0.3">
      <c r="AF15745" s="8"/>
      <c r="AG15745" s="8"/>
      <c r="AH15745" s="9"/>
      <c r="AI15745" s="8"/>
      <c r="AJ15745" s="8"/>
      <c r="AK15745" s="9"/>
    </row>
    <row r="15746" spans="32:37" x14ac:dyDescent="0.3">
      <c r="AF15746" s="8"/>
      <c r="AG15746" s="8"/>
      <c r="AH15746" s="9"/>
      <c r="AI15746" s="8"/>
      <c r="AJ15746" s="8"/>
      <c r="AK15746" s="9"/>
    </row>
    <row r="15747" spans="32:37" x14ac:dyDescent="0.3">
      <c r="AF15747" s="8"/>
      <c r="AG15747" s="8"/>
      <c r="AH15747" s="9"/>
      <c r="AI15747" s="8"/>
      <c r="AJ15747" s="8"/>
      <c r="AK15747" s="9"/>
    </row>
    <row r="15748" spans="32:37" x14ac:dyDescent="0.3">
      <c r="AF15748" s="8"/>
      <c r="AG15748" s="8"/>
      <c r="AH15748" s="9"/>
      <c r="AI15748" s="8"/>
      <c r="AJ15748" s="8"/>
      <c r="AK15748" s="9"/>
    </row>
    <row r="15749" spans="32:37" x14ac:dyDescent="0.3">
      <c r="AF15749" s="8"/>
      <c r="AG15749" s="8"/>
      <c r="AH15749" s="9"/>
      <c r="AI15749" s="8"/>
      <c r="AJ15749" s="8"/>
      <c r="AK15749" s="9"/>
    </row>
    <row r="15750" spans="32:37" x14ac:dyDescent="0.3">
      <c r="AF15750" s="8"/>
      <c r="AG15750" s="8"/>
      <c r="AH15750" s="9"/>
      <c r="AI15750" s="8"/>
      <c r="AJ15750" s="8"/>
      <c r="AK15750" s="9"/>
    </row>
    <row r="15751" spans="32:37" x14ac:dyDescent="0.3">
      <c r="AF15751" s="8"/>
      <c r="AG15751" s="8"/>
      <c r="AH15751" s="9"/>
      <c r="AI15751" s="8"/>
      <c r="AJ15751" s="8"/>
      <c r="AK15751" s="9"/>
    </row>
    <row r="15752" spans="32:37" x14ac:dyDescent="0.3">
      <c r="AF15752" s="8"/>
      <c r="AG15752" s="8"/>
      <c r="AH15752" s="9"/>
      <c r="AI15752" s="8"/>
      <c r="AJ15752" s="8"/>
      <c r="AK15752" s="9"/>
    </row>
    <row r="15753" spans="32:37" x14ac:dyDescent="0.3">
      <c r="AF15753" s="8"/>
      <c r="AG15753" s="8"/>
      <c r="AH15753" s="9"/>
      <c r="AI15753" s="8"/>
      <c r="AJ15753" s="8"/>
      <c r="AK15753" s="9"/>
    </row>
    <row r="15754" spans="32:37" x14ac:dyDescent="0.3">
      <c r="AF15754" s="8"/>
      <c r="AG15754" s="8"/>
      <c r="AH15754" s="9"/>
      <c r="AI15754" s="8"/>
      <c r="AJ15754" s="8"/>
      <c r="AK15754" s="9"/>
    </row>
    <row r="15755" spans="32:37" x14ac:dyDescent="0.3">
      <c r="AF15755" s="8"/>
      <c r="AG15755" s="8"/>
      <c r="AH15755" s="9"/>
      <c r="AI15755" s="8"/>
      <c r="AJ15755" s="8"/>
      <c r="AK15755" s="9"/>
    </row>
    <row r="15756" spans="32:37" x14ac:dyDescent="0.3">
      <c r="AF15756" s="8"/>
      <c r="AG15756" s="8"/>
      <c r="AH15756" s="9"/>
      <c r="AI15756" s="8"/>
      <c r="AJ15756" s="8"/>
      <c r="AK15756" s="9"/>
    </row>
    <row r="15757" spans="32:37" x14ac:dyDescent="0.3">
      <c r="AF15757" s="8"/>
      <c r="AG15757" s="8"/>
      <c r="AH15757" s="9"/>
      <c r="AI15757" s="8"/>
      <c r="AJ15757" s="8"/>
      <c r="AK15757" s="9"/>
    </row>
    <row r="15758" spans="32:37" x14ac:dyDescent="0.3">
      <c r="AF15758" s="8"/>
      <c r="AG15758" s="8"/>
      <c r="AH15758" s="9"/>
      <c r="AI15758" s="8"/>
      <c r="AJ15758" s="8"/>
      <c r="AK15758" s="9"/>
    </row>
    <row r="15759" spans="32:37" x14ac:dyDescent="0.3">
      <c r="AF15759" s="8"/>
      <c r="AG15759" s="8"/>
      <c r="AH15759" s="9"/>
      <c r="AI15759" s="8"/>
      <c r="AJ15759" s="8"/>
      <c r="AK15759" s="9"/>
    </row>
    <row r="15760" spans="32:37" x14ac:dyDescent="0.3">
      <c r="AF15760" s="8"/>
      <c r="AG15760" s="8"/>
      <c r="AH15760" s="9"/>
      <c r="AI15760" s="8"/>
      <c r="AJ15760" s="8"/>
      <c r="AK15760" s="9"/>
    </row>
    <row r="15761" spans="32:37" x14ac:dyDescent="0.3">
      <c r="AF15761" s="8"/>
      <c r="AG15761" s="8"/>
      <c r="AH15761" s="9"/>
      <c r="AI15761" s="8"/>
      <c r="AJ15761" s="8"/>
      <c r="AK15761" s="9"/>
    </row>
    <row r="15762" spans="32:37" x14ac:dyDescent="0.3">
      <c r="AF15762" s="8"/>
      <c r="AG15762" s="8"/>
      <c r="AH15762" s="9"/>
      <c r="AI15762" s="8"/>
      <c r="AJ15762" s="8"/>
      <c r="AK15762" s="9"/>
    </row>
    <row r="15763" spans="32:37" x14ac:dyDescent="0.3">
      <c r="AF15763" s="8"/>
      <c r="AG15763" s="8"/>
      <c r="AH15763" s="9"/>
      <c r="AI15763" s="8"/>
      <c r="AJ15763" s="8"/>
      <c r="AK15763" s="9"/>
    </row>
    <row r="15764" spans="32:37" x14ac:dyDescent="0.3">
      <c r="AF15764" s="8"/>
      <c r="AG15764" s="8"/>
      <c r="AH15764" s="9"/>
      <c r="AI15764" s="8"/>
      <c r="AJ15764" s="8"/>
      <c r="AK15764" s="9"/>
    </row>
    <row r="15765" spans="32:37" x14ac:dyDescent="0.3">
      <c r="AF15765" s="8"/>
      <c r="AG15765" s="8"/>
      <c r="AH15765" s="9"/>
      <c r="AI15765" s="8"/>
      <c r="AJ15765" s="8"/>
      <c r="AK15765" s="9"/>
    </row>
    <row r="15766" spans="32:37" x14ac:dyDescent="0.3">
      <c r="AF15766" s="8"/>
      <c r="AG15766" s="8"/>
      <c r="AH15766" s="9"/>
      <c r="AI15766" s="8"/>
      <c r="AJ15766" s="8"/>
      <c r="AK15766" s="9"/>
    </row>
    <row r="15767" spans="32:37" x14ac:dyDescent="0.3">
      <c r="AF15767" s="8"/>
      <c r="AG15767" s="8"/>
      <c r="AH15767" s="9"/>
      <c r="AI15767" s="8"/>
      <c r="AJ15767" s="8"/>
      <c r="AK15767" s="9"/>
    </row>
    <row r="15768" spans="32:37" x14ac:dyDescent="0.3">
      <c r="AF15768" s="8"/>
      <c r="AG15768" s="8"/>
      <c r="AH15768" s="9"/>
      <c r="AI15768" s="8"/>
      <c r="AJ15768" s="8"/>
      <c r="AK15768" s="9"/>
    </row>
    <row r="15769" spans="32:37" x14ac:dyDescent="0.3">
      <c r="AF15769" s="8"/>
      <c r="AG15769" s="8"/>
      <c r="AH15769" s="9"/>
      <c r="AI15769" s="8"/>
      <c r="AJ15769" s="8"/>
      <c r="AK15769" s="9"/>
    </row>
    <row r="15770" spans="32:37" x14ac:dyDescent="0.3">
      <c r="AF15770" s="8"/>
      <c r="AG15770" s="8"/>
      <c r="AH15770" s="9"/>
      <c r="AI15770" s="8"/>
      <c r="AJ15770" s="8"/>
      <c r="AK15770" s="9"/>
    </row>
    <row r="15771" spans="32:37" x14ac:dyDescent="0.3">
      <c r="AF15771" s="8"/>
      <c r="AG15771" s="8"/>
      <c r="AH15771" s="9"/>
      <c r="AI15771" s="8"/>
      <c r="AJ15771" s="8"/>
      <c r="AK15771" s="9"/>
    </row>
    <row r="15772" spans="32:37" x14ac:dyDescent="0.3">
      <c r="AF15772" s="8"/>
      <c r="AG15772" s="8"/>
      <c r="AH15772" s="9"/>
      <c r="AI15772" s="8"/>
      <c r="AJ15772" s="8"/>
      <c r="AK15772" s="9"/>
    </row>
    <row r="15773" spans="32:37" x14ac:dyDescent="0.3">
      <c r="AF15773" s="8"/>
      <c r="AG15773" s="8"/>
      <c r="AH15773" s="9"/>
      <c r="AI15773" s="8"/>
      <c r="AJ15773" s="8"/>
      <c r="AK15773" s="9"/>
    </row>
    <row r="15774" spans="32:37" x14ac:dyDescent="0.3">
      <c r="AF15774" s="8"/>
      <c r="AG15774" s="8"/>
      <c r="AH15774" s="9"/>
      <c r="AI15774" s="8"/>
      <c r="AJ15774" s="8"/>
      <c r="AK15774" s="9"/>
    </row>
    <row r="15775" spans="32:37" x14ac:dyDescent="0.3">
      <c r="AF15775" s="8"/>
      <c r="AG15775" s="8"/>
      <c r="AH15775" s="9"/>
      <c r="AI15775" s="8"/>
      <c r="AJ15775" s="8"/>
      <c r="AK15775" s="9"/>
    </row>
    <row r="15776" spans="32:37" x14ac:dyDescent="0.3">
      <c r="AF15776" s="8"/>
      <c r="AG15776" s="8"/>
      <c r="AH15776" s="9"/>
      <c r="AI15776" s="8"/>
      <c r="AJ15776" s="8"/>
      <c r="AK15776" s="9"/>
    </row>
    <row r="15777" spans="32:37" x14ac:dyDescent="0.3">
      <c r="AF15777" s="8"/>
      <c r="AG15777" s="8"/>
      <c r="AH15777" s="9"/>
      <c r="AI15777" s="8"/>
      <c r="AJ15777" s="8"/>
      <c r="AK15777" s="9"/>
    </row>
    <row r="15778" spans="32:37" x14ac:dyDescent="0.3">
      <c r="AF15778" s="8"/>
      <c r="AG15778" s="8"/>
      <c r="AH15778" s="9"/>
      <c r="AI15778" s="8"/>
      <c r="AJ15778" s="8"/>
      <c r="AK15778" s="9"/>
    </row>
    <row r="15779" spans="32:37" x14ac:dyDescent="0.3">
      <c r="AF15779" s="8"/>
      <c r="AG15779" s="8"/>
      <c r="AH15779" s="9"/>
      <c r="AI15779" s="8"/>
      <c r="AJ15779" s="8"/>
      <c r="AK15779" s="9"/>
    </row>
    <row r="15780" spans="32:37" x14ac:dyDescent="0.3">
      <c r="AF15780" s="8"/>
      <c r="AG15780" s="8"/>
      <c r="AH15780" s="9"/>
      <c r="AI15780" s="8"/>
      <c r="AJ15780" s="8"/>
      <c r="AK15780" s="9"/>
    </row>
    <row r="15781" spans="32:37" x14ac:dyDescent="0.3">
      <c r="AF15781" s="8"/>
      <c r="AG15781" s="8"/>
      <c r="AH15781" s="9"/>
      <c r="AI15781" s="8"/>
      <c r="AJ15781" s="8"/>
      <c r="AK15781" s="9"/>
    </row>
    <row r="15782" spans="32:37" x14ac:dyDescent="0.3">
      <c r="AF15782" s="8"/>
      <c r="AG15782" s="8"/>
      <c r="AH15782" s="9"/>
      <c r="AI15782" s="8"/>
      <c r="AJ15782" s="8"/>
      <c r="AK15782" s="9"/>
    </row>
    <row r="15783" spans="32:37" x14ac:dyDescent="0.3">
      <c r="AF15783" s="8"/>
      <c r="AG15783" s="8"/>
      <c r="AH15783" s="9"/>
      <c r="AI15783" s="8"/>
      <c r="AJ15783" s="8"/>
      <c r="AK15783" s="9"/>
    </row>
    <row r="15784" spans="32:37" x14ac:dyDescent="0.3">
      <c r="AF15784" s="8"/>
      <c r="AG15784" s="8"/>
      <c r="AH15784" s="9"/>
      <c r="AI15784" s="8"/>
      <c r="AJ15784" s="8"/>
      <c r="AK15784" s="9"/>
    </row>
    <row r="15785" spans="32:37" x14ac:dyDescent="0.3">
      <c r="AF15785" s="8"/>
      <c r="AG15785" s="8"/>
      <c r="AH15785" s="9"/>
      <c r="AI15785" s="8"/>
      <c r="AJ15785" s="8"/>
      <c r="AK15785" s="9"/>
    </row>
    <row r="15786" spans="32:37" x14ac:dyDescent="0.3">
      <c r="AF15786" s="8"/>
      <c r="AG15786" s="8"/>
      <c r="AH15786" s="9"/>
      <c r="AI15786" s="8"/>
      <c r="AJ15786" s="8"/>
      <c r="AK15786" s="9"/>
    </row>
    <row r="15787" spans="32:37" x14ac:dyDescent="0.3">
      <c r="AF15787" s="8"/>
      <c r="AG15787" s="8"/>
      <c r="AH15787" s="9"/>
      <c r="AI15787" s="8"/>
      <c r="AJ15787" s="8"/>
      <c r="AK15787" s="9"/>
    </row>
    <row r="15788" spans="32:37" x14ac:dyDescent="0.3">
      <c r="AF15788" s="8"/>
      <c r="AG15788" s="8"/>
      <c r="AH15788" s="9"/>
      <c r="AI15788" s="8"/>
      <c r="AJ15788" s="8"/>
      <c r="AK15788" s="9"/>
    </row>
    <row r="15789" spans="32:37" x14ac:dyDescent="0.3">
      <c r="AF15789" s="8"/>
      <c r="AG15789" s="8"/>
      <c r="AH15789" s="9"/>
      <c r="AI15789" s="8"/>
      <c r="AJ15789" s="8"/>
      <c r="AK15789" s="9"/>
    </row>
    <row r="15790" spans="32:37" x14ac:dyDescent="0.3">
      <c r="AF15790" s="8"/>
      <c r="AG15790" s="8"/>
      <c r="AH15790" s="9"/>
      <c r="AI15790" s="8"/>
      <c r="AJ15790" s="8"/>
      <c r="AK15790" s="9"/>
    </row>
    <row r="15791" spans="32:37" x14ac:dyDescent="0.3">
      <c r="AF15791" s="8"/>
      <c r="AG15791" s="8"/>
      <c r="AH15791" s="9"/>
      <c r="AI15791" s="8"/>
      <c r="AJ15791" s="8"/>
      <c r="AK15791" s="9"/>
    </row>
    <row r="15792" spans="32:37" x14ac:dyDescent="0.3">
      <c r="AF15792" s="8"/>
      <c r="AG15792" s="8"/>
      <c r="AH15792" s="9"/>
      <c r="AI15792" s="8"/>
      <c r="AJ15792" s="8"/>
      <c r="AK15792" s="9"/>
    </row>
    <row r="15793" spans="32:37" x14ac:dyDescent="0.3">
      <c r="AF15793" s="8"/>
      <c r="AG15793" s="8"/>
      <c r="AH15793" s="9"/>
      <c r="AI15793" s="8"/>
      <c r="AJ15793" s="8"/>
      <c r="AK15793" s="9"/>
    </row>
    <row r="15794" spans="32:37" x14ac:dyDescent="0.3">
      <c r="AF15794" s="8"/>
      <c r="AG15794" s="8"/>
      <c r="AH15794" s="9"/>
      <c r="AI15794" s="8"/>
      <c r="AJ15794" s="8"/>
      <c r="AK15794" s="9"/>
    </row>
    <row r="15795" spans="32:37" x14ac:dyDescent="0.3">
      <c r="AF15795" s="8"/>
      <c r="AG15795" s="8"/>
      <c r="AH15795" s="9"/>
      <c r="AI15795" s="8"/>
      <c r="AJ15795" s="8"/>
      <c r="AK15795" s="9"/>
    </row>
    <row r="15796" spans="32:37" x14ac:dyDescent="0.3">
      <c r="AF15796" s="8"/>
      <c r="AG15796" s="8"/>
      <c r="AH15796" s="9"/>
      <c r="AI15796" s="8"/>
      <c r="AJ15796" s="8"/>
      <c r="AK15796" s="9"/>
    </row>
    <row r="15797" spans="32:37" x14ac:dyDescent="0.3">
      <c r="AF15797" s="8"/>
      <c r="AG15797" s="8"/>
      <c r="AH15797" s="9"/>
      <c r="AI15797" s="8"/>
      <c r="AJ15797" s="8"/>
      <c r="AK15797" s="9"/>
    </row>
    <row r="15798" spans="32:37" x14ac:dyDescent="0.3">
      <c r="AF15798" s="8"/>
      <c r="AG15798" s="8"/>
      <c r="AH15798" s="9"/>
      <c r="AI15798" s="8"/>
      <c r="AJ15798" s="8"/>
      <c r="AK15798" s="9"/>
    </row>
    <row r="15799" spans="32:37" x14ac:dyDescent="0.3">
      <c r="AF15799" s="8"/>
      <c r="AG15799" s="8"/>
      <c r="AH15799" s="9"/>
      <c r="AI15799" s="8"/>
      <c r="AJ15799" s="8"/>
      <c r="AK15799" s="9"/>
    </row>
    <row r="15800" spans="32:37" x14ac:dyDescent="0.3">
      <c r="AF15800" s="8"/>
      <c r="AG15800" s="8"/>
      <c r="AH15800" s="9"/>
      <c r="AI15800" s="8"/>
      <c r="AJ15800" s="8"/>
      <c r="AK15800" s="9"/>
    </row>
    <row r="15801" spans="32:37" x14ac:dyDescent="0.3">
      <c r="AF15801" s="8"/>
      <c r="AG15801" s="8"/>
      <c r="AH15801" s="9"/>
      <c r="AI15801" s="8"/>
      <c r="AJ15801" s="8"/>
      <c r="AK15801" s="9"/>
    </row>
    <row r="15802" spans="32:37" x14ac:dyDescent="0.3">
      <c r="AF15802" s="8"/>
      <c r="AG15802" s="8"/>
      <c r="AH15802" s="9"/>
      <c r="AI15802" s="8"/>
      <c r="AJ15802" s="8"/>
      <c r="AK15802" s="9"/>
    </row>
    <row r="15803" spans="32:37" x14ac:dyDescent="0.3">
      <c r="AF15803" s="8"/>
      <c r="AG15803" s="8"/>
      <c r="AH15803" s="9"/>
      <c r="AI15803" s="8"/>
      <c r="AJ15803" s="8"/>
      <c r="AK15803" s="9"/>
    </row>
    <row r="15804" spans="32:37" x14ac:dyDescent="0.3">
      <c r="AF15804" s="8"/>
      <c r="AG15804" s="8"/>
      <c r="AH15804" s="9"/>
      <c r="AI15804" s="8"/>
      <c r="AJ15804" s="8"/>
      <c r="AK15804" s="9"/>
    </row>
    <row r="15805" spans="32:37" x14ac:dyDescent="0.3">
      <c r="AF15805" s="8"/>
      <c r="AG15805" s="8"/>
      <c r="AH15805" s="9"/>
      <c r="AI15805" s="8"/>
      <c r="AJ15805" s="8"/>
      <c r="AK15805" s="9"/>
    </row>
    <row r="15806" spans="32:37" x14ac:dyDescent="0.3">
      <c r="AF15806" s="8"/>
      <c r="AG15806" s="8"/>
      <c r="AH15806" s="9"/>
      <c r="AI15806" s="8"/>
      <c r="AJ15806" s="8"/>
      <c r="AK15806" s="9"/>
    </row>
    <row r="15807" spans="32:37" x14ac:dyDescent="0.3">
      <c r="AF15807" s="8"/>
      <c r="AG15807" s="8"/>
      <c r="AH15807" s="9"/>
      <c r="AI15807" s="8"/>
      <c r="AJ15807" s="8"/>
      <c r="AK15807" s="9"/>
    </row>
    <row r="15808" spans="32:37" x14ac:dyDescent="0.3">
      <c r="AF15808" s="8"/>
      <c r="AG15808" s="8"/>
      <c r="AH15808" s="9"/>
      <c r="AI15808" s="8"/>
      <c r="AJ15808" s="8"/>
      <c r="AK15808" s="9"/>
    </row>
    <row r="15809" spans="32:37" x14ac:dyDescent="0.3">
      <c r="AF15809" s="8"/>
      <c r="AG15809" s="8"/>
      <c r="AH15809" s="9"/>
      <c r="AI15809" s="8"/>
      <c r="AJ15809" s="8"/>
      <c r="AK15809" s="9"/>
    </row>
    <row r="15810" spans="32:37" x14ac:dyDescent="0.3">
      <c r="AF15810" s="8"/>
      <c r="AG15810" s="8"/>
      <c r="AH15810" s="9"/>
      <c r="AI15810" s="8"/>
      <c r="AJ15810" s="8"/>
      <c r="AK15810" s="9"/>
    </row>
    <row r="15811" spans="32:37" x14ac:dyDescent="0.3">
      <c r="AF15811" s="8"/>
      <c r="AG15811" s="8"/>
      <c r="AH15811" s="9"/>
      <c r="AI15811" s="8"/>
      <c r="AJ15811" s="8"/>
      <c r="AK15811" s="9"/>
    </row>
    <row r="15812" spans="32:37" x14ac:dyDescent="0.3">
      <c r="AF15812" s="8"/>
      <c r="AG15812" s="8"/>
      <c r="AH15812" s="9"/>
      <c r="AI15812" s="8"/>
      <c r="AJ15812" s="8"/>
      <c r="AK15812" s="9"/>
    </row>
    <row r="15813" spans="32:37" x14ac:dyDescent="0.3">
      <c r="AF15813" s="8"/>
      <c r="AG15813" s="8"/>
      <c r="AH15813" s="9"/>
      <c r="AI15813" s="8"/>
      <c r="AJ15813" s="8"/>
      <c r="AK15813" s="9"/>
    </row>
    <row r="15814" spans="32:37" x14ac:dyDescent="0.3">
      <c r="AF15814" s="8"/>
      <c r="AG15814" s="8"/>
      <c r="AH15814" s="9"/>
      <c r="AI15814" s="8"/>
      <c r="AJ15814" s="8"/>
      <c r="AK15814" s="9"/>
    </row>
    <row r="15815" spans="32:37" x14ac:dyDescent="0.3">
      <c r="AF15815" s="8"/>
      <c r="AG15815" s="8"/>
      <c r="AH15815" s="9"/>
      <c r="AI15815" s="8"/>
      <c r="AJ15815" s="8"/>
      <c r="AK15815" s="9"/>
    </row>
    <row r="15816" spans="32:37" x14ac:dyDescent="0.3">
      <c r="AF15816" s="8"/>
      <c r="AG15816" s="8"/>
      <c r="AH15816" s="9"/>
      <c r="AI15816" s="8"/>
      <c r="AJ15816" s="8"/>
      <c r="AK15816" s="9"/>
    </row>
    <row r="15817" spans="32:37" x14ac:dyDescent="0.3">
      <c r="AF15817" s="8"/>
      <c r="AG15817" s="8"/>
      <c r="AH15817" s="9"/>
      <c r="AI15817" s="8"/>
      <c r="AJ15817" s="8"/>
      <c r="AK15817" s="9"/>
    </row>
    <row r="15818" spans="32:37" x14ac:dyDescent="0.3">
      <c r="AF15818" s="8"/>
      <c r="AG15818" s="8"/>
      <c r="AH15818" s="9"/>
      <c r="AI15818" s="8"/>
      <c r="AJ15818" s="8"/>
      <c r="AK15818" s="9"/>
    </row>
    <row r="15819" spans="32:37" x14ac:dyDescent="0.3">
      <c r="AF15819" s="8"/>
      <c r="AG15819" s="8"/>
      <c r="AH15819" s="9"/>
      <c r="AI15819" s="8"/>
      <c r="AJ15819" s="8"/>
      <c r="AK15819" s="9"/>
    </row>
    <row r="15820" spans="32:37" x14ac:dyDescent="0.3">
      <c r="AF15820" s="8"/>
      <c r="AG15820" s="8"/>
      <c r="AH15820" s="9"/>
      <c r="AI15820" s="8"/>
      <c r="AJ15820" s="8"/>
      <c r="AK15820" s="9"/>
    </row>
    <row r="15821" spans="32:37" x14ac:dyDescent="0.3">
      <c r="AF15821" s="8"/>
      <c r="AG15821" s="8"/>
      <c r="AH15821" s="9"/>
      <c r="AI15821" s="8"/>
      <c r="AJ15821" s="8"/>
      <c r="AK15821" s="9"/>
    </row>
    <row r="15822" spans="32:37" x14ac:dyDescent="0.3">
      <c r="AF15822" s="8"/>
      <c r="AG15822" s="8"/>
      <c r="AH15822" s="9"/>
      <c r="AI15822" s="8"/>
      <c r="AJ15822" s="8"/>
      <c r="AK15822" s="9"/>
    </row>
    <row r="15823" spans="32:37" x14ac:dyDescent="0.3">
      <c r="AF15823" s="8"/>
      <c r="AG15823" s="8"/>
      <c r="AH15823" s="9"/>
      <c r="AI15823" s="8"/>
      <c r="AJ15823" s="8"/>
      <c r="AK15823" s="9"/>
    </row>
    <row r="15824" spans="32:37" x14ac:dyDescent="0.3">
      <c r="AF15824" s="8"/>
      <c r="AG15824" s="8"/>
      <c r="AH15824" s="9"/>
      <c r="AI15824" s="8"/>
      <c r="AJ15824" s="8"/>
      <c r="AK15824" s="9"/>
    </row>
    <row r="15825" spans="32:37" x14ac:dyDescent="0.3">
      <c r="AF15825" s="8"/>
      <c r="AG15825" s="8"/>
      <c r="AH15825" s="9"/>
      <c r="AI15825" s="8"/>
      <c r="AJ15825" s="8"/>
      <c r="AK15825" s="9"/>
    </row>
    <row r="15826" spans="32:37" x14ac:dyDescent="0.3">
      <c r="AF15826" s="8"/>
      <c r="AG15826" s="8"/>
      <c r="AH15826" s="9"/>
      <c r="AI15826" s="8"/>
      <c r="AJ15826" s="8"/>
      <c r="AK15826" s="9"/>
    </row>
    <row r="15827" spans="32:37" x14ac:dyDescent="0.3">
      <c r="AF15827" s="8"/>
      <c r="AG15827" s="8"/>
      <c r="AH15827" s="9"/>
      <c r="AI15827" s="8"/>
      <c r="AJ15827" s="8"/>
      <c r="AK15827" s="9"/>
    </row>
    <row r="15828" spans="32:37" x14ac:dyDescent="0.3">
      <c r="AF15828" s="8"/>
      <c r="AG15828" s="8"/>
      <c r="AH15828" s="9"/>
      <c r="AI15828" s="8"/>
      <c r="AJ15828" s="8"/>
      <c r="AK15828" s="9"/>
    </row>
    <row r="15829" spans="32:37" x14ac:dyDescent="0.3">
      <c r="AF15829" s="8"/>
      <c r="AG15829" s="8"/>
      <c r="AH15829" s="9"/>
      <c r="AI15829" s="8"/>
      <c r="AJ15829" s="8"/>
      <c r="AK15829" s="9"/>
    </row>
    <row r="15830" spans="32:37" x14ac:dyDescent="0.3">
      <c r="AF15830" s="8"/>
      <c r="AG15830" s="8"/>
      <c r="AH15830" s="9"/>
      <c r="AI15830" s="8"/>
      <c r="AJ15830" s="8"/>
      <c r="AK15830" s="9"/>
    </row>
    <row r="15831" spans="32:37" x14ac:dyDescent="0.3">
      <c r="AF15831" s="8"/>
      <c r="AG15831" s="8"/>
      <c r="AH15831" s="9"/>
      <c r="AI15831" s="8"/>
      <c r="AJ15831" s="8"/>
      <c r="AK15831" s="9"/>
    </row>
    <row r="15832" spans="32:37" x14ac:dyDescent="0.3">
      <c r="AF15832" s="8"/>
      <c r="AG15832" s="8"/>
      <c r="AH15832" s="9"/>
      <c r="AI15832" s="8"/>
      <c r="AJ15832" s="8"/>
      <c r="AK15832" s="9"/>
    </row>
    <row r="15833" spans="32:37" x14ac:dyDescent="0.3">
      <c r="AF15833" s="8"/>
      <c r="AG15833" s="8"/>
      <c r="AH15833" s="9"/>
      <c r="AI15833" s="8"/>
      <c r="AJ15833" s="8"/>
      <c r="AK15833" s="9"/>
    </row>
    <row r="15834" spans="32:37" x14ac:dyDescent="0.3">
      <c r="AF15834" s="8"/>
      <c r="AG15834" s="8"/>
      <c r="AH15834" s="9"/>
      <c r="AI15834" s="8"/>
      <c r="AJ15834" s="8"/>
      <c r="AK15834" s="9"/>
    </row>
    <row r="15835" spans="32:37" x14ac:dyDescent="0.3">
      <c r="AF15835" s="8"/>
      <c r="AG15835" s="8"/>
      <c r="AH15835" s="9"/>
      <c r="AI15835" s="8"/>
      <c r="AJ15835" s="8"/>
      <c r="AK15835" s="9"/>
    </row>
    <row r="15836" spans="32:37" x14ac:dyDescent="0.3">
      <c r="AF15836" s="8"/>
      <c r="AG15836" s="8"/>
      <c r="AH15836" s="9"/>
      <c r="AI15836" s="8"/>
      <c r="AJ15836" s="8"/>
      <c r="AK15836" s="9"/>
    </row>
    <row r="15837" spans="32:37" x14ac:dyDescent="0.3">
      <c r="AF15837" s="8"/>
      <c r="AG15837" s="8"/>
      <c r="AH15837" s="9"/>
      <c r="AI15837" s="8"/>
      <c r="AJ15837" s="8"/>
      <c r="AK15837" s="9"/>
    </row>
    <row r="15838" spans="32:37" x14ac:dyDescent="0.3">
      <c r="AF15838" s="8"/>
      <c r="AG15838" s="8"/>
      <c r="AH15838" s="9"/>
      <c r="AI15838" s="8"/>
      <c r="AJ15838" s="8"/>
      <c r="AK15838" s="9"/>
    </row>
    <row r="15839" spans="32:37" x14ac:dyDescent="0.3">
      <c r="AF15839" s="8"/>
      <c r="AG15839" s="8"/>
      <c r="AH15839" s="9"/>
      <c r="AI15839" s="8"/>
      <c r="AJ15839" s="8"/>
      <c r="AK15839" s="9"/>
    </row>
    <row r="15840" spans="32:37" x14ac:dyDescent="0.3">
      <c r="AF15840" s="8"/>
      <c r="AG15840" s="8"/>
      <c r="AH15840" s="9"/>
      <c r="AI15840" s="8"/>
      <c r="AJ15840" s="8"/>
      <c r="AK15840" s="9"/>
    </row>
    <row r="15841" spans="32:37" x14ac:dyDescent="0.3">
      <c r="AF15841" s="8"/>
      <c r="AG15841" s="8"/>
      <c r="AH15841" s="9"/>
      <c r="AI15841" s="8"/>
      <c r="AJ15841" s="8"/>
      <c r="AK15841" s="9"/>
    </row>
    <row r="15842" spans="32:37" x14ac:dyDescent="0.3">
      <c r="AF15842" s="8"/>
      <c r="AG15842" s="8"/>
      <c r="AH15842" s="9"/>
      <c r="AI15842" s="8"/>
      <c r="AJ15842" s="8"/>
      <c r="AK15842" s="9"/>
    </row>
    <row r="15843" spans="32:37" x14ac:dyDescent="0.3">
      <c r="AF15843" s="8"/>
      <c r="AG15843" s="8"/>
      <c r="AH15843" s="9"/>
      <c r="AI15843" s="8"/>
      <c r="AJ15843" s="8"/>
      <c r="AK15843" s="9"/>
    </row>
    <row r="15844" spans="32:37" x14ac:dyDescent="0.3">
      <c r="AF15844" s="8"/>
      <c r="AG15844" s="8"/>
      <c r="AH15844" s="9"/>
      <c r="AI15844" s="8"/>
      <c r="AJ15844" s="8"/>
      <c r="AK15844" s="9"/>
    </row>
    <row r="15845" spans="32:37" x14ac:dyDescent="0.3">
      <c r="AF15845" s="8"/>
      <c r="AG15845" s="8"/>
      <c r="AH15845" s="9"/>
      <c r="AI15845" s="8"/>
      <c r="AJ15845" s="8"/>
      <c r="AK15845" s="9"/>
    </row>
    <row r="15846" spans="32:37" x14ac:dyDescent="0.3">
      <c r="AF15846" s="8"/>
      <c r="AG15846" s="8"/>
      <c r="AH15846" s="9"/>
      <c r="AI15846" s="8"/>
      <c r="AJ15846" s="8"/>
      <c r="AK15846" s="9"/>
    </row>
    <row r="15847" spans="32:37" x14ac:dyDescent="0.3">
      <c r="AF15847" s="8"/>
      <c r="AG15847" s="8"/>
      <c r="AH15847" s="9"/>
      <c r="AI15847" s="8"/>
      <c r="AJ15847" s="8"/>
      <c r="AK15847" s="9"/>
    </row>
    <row r="15848" spans="32:37" x14ac:dyDescent="0.3">
      <c r="AF15848" s="8"/>
      <c r="AG15848" s="8"/>
      <c r="AH15848" s="9"/>
      <c r="AI15848" s="8"/>
      <c r="AJ15848" s="8"/>
      <c r="AK15848" s="9"/>
    </row>
    <row r="15849" spans="32:37" x14ac:dyDescent="0.3">
      <c r="AF15849" s="8"/>
      <c r="AG15849" s="8"/>
      <c r="AH15849" s="9"/>
      <c r="AI15849" s="8"/>
      <c r="AJ15849" s="8"/>
      <c r="AK15849" s="9"/>
    </row>
    <row r="15850" spans="32:37" x14ac:dyDescent="0.3">
      <c r="AF15850" s="8"/>
      <c r="AG15850" s="8"/>
      <c r="AH15850" s="9"/>
      <c r="AI15850" s="8"/>
      <c r="AJ15850" s="8"/>
      <c r="AK15850" s="9"/>
    </row>
    <row r="15851" spans="32:37" x14ac:dyDescent="0.3">
      <c r="AF15851" s="8"/>
      <c r="AG15851" s="8"/>
      <c r="AH15851" s="9"/>
      <c r="AI15851" s="8"/>
      <c r="AJ15851" s="8"/>
      <c r="AK15851" s="9"/>
    </row>
    <row r="15852" spans="32:37" x14ac:dyDescent="0.3">
      <c r="AF15852" s="8"/>
      <c r="AG15852" s="8"/>
      <c r="AH15852" s="9"/>
      <c r="AI15852" s="8"/>
      <c r="AJ15852" s="8"/>
      <c r="AK15852" s="9"/>
    </row>
    <row r="15853" spans="32:37" x14ac:dyDescent="0.3">
      <c r="AF15853" s="8"/>
      <c r="AG15853" s="8"/>
      <c r="AH15853" s="9"/>
      <c r="AI15853" s="8"/>
      <c r="AJ15853" s="8"/>
      <c r="AK15853" s="9"/>
    </row>
    <row r="15854" spans="32:37" x14ac:dyDescent="0.3">
      <c r="AF15854" s="8"/>
      <c r="AG15854" s="8"/>
      <c r="AH15854" s="9"/>
      <c r="AI15854" s="8"/>
      <c r="AJ15854" s="8"/>
      <c r="AK15854" s="9"/>
    </row>
    <row r="15855" spans="32:37" x14ac:dyDescent="0.3">
      <c r="AF15855" s="8"/>
      <c r="AG15855" s="8"/>
      <c r="AH15855" s="9"/>
      <c r="AI15855" s="8"/>
      <c r="AJ15855" s="8"/>
      <c r="AK15855" s="9"/>
    </row>
    <row r="15856" spans="32:37" x14ac:dyDescent="0.3">
      <c r="AF15856" s="8"/>
      <c r="AG15856" s="8"/>
      <c r="AH15856" s="9"/>
      <c r="AI15856" s="8"/>
      <c r="AJ15856" s="8"/>
      <c r="AK15856" s="9"/>
    </row>
    <row r="15857" spans="32:37" x14ac:dyDescent="0.3">
      <c r="AF15857" s="8"/>
      <c r="AG15857" s="8"/>
      <c r="AH15857" s="9"/>
      <c r="AI15857" s="8"/>
      <c r="AJ15857" s="8"/>
      <c r="AK15857" s="9"/>
    </row>
    <row r="15858" spans="32:37" x14ac:dyDescent="0.3">
      <c r="AF15858" s="8"/>
      <c r="AG15858" s="8"/>
      <c r="AH15858" s="9"/>
      <c r="AI15858" s="8"/>
      <c r="AJ15858" s="8"/>
      <c r="AK15858" s="9"/>
    </row>
    <row r="15859" spans="32:37" x14ac:dyDescent="0.3">
      <c r="AF15859" s="8"/>
      <c r="AG15859" s="8"/>
      <c r="AH15859" s="9"/>
      <c r="AI15859" s="8"/>
      <c r="AJ15859" s="8"/>
      <c r="AK15859" s="9"/>
    </row>
    <row r="15860" spans="32:37" x14ac:dyDescent="0.3">
      <c r="AF15860" s="8"/>
      <c r="AG15860" s="8"/>
      <c r="AH15860" s="9"/>
      <c r="AI15860" s="8"/>
      <c r="AJ15860" s="8"/>
      <c r="AK15860" s="9"/>
    </row>
    <row r="15861" spans="32:37" x14ac:dyDescent="0.3">
      <c r="AF15861" s="8"/>
      <c r="AG15861" s="8"/>
      <c r="AH15861" s="9"/>
      <c r="AI15861" s="8"/>
      <c r="AJ15861" s="8"/>
      <c r="AK15861" s="9"/>
    </row>
    <row r="15862" spans="32:37" x14ac:dyDescent="0.3">
      <c r="AF15862" s="8"/>
      <c r="AG15862" s="8"/>
      <c r="AH15862" s="9"/>
      <c r="AI15862" s="8"/>
      <c r="AJ15862" s="8"/>
      <c r="AK15862" s="9"/>
    </row>
    <row r="15863" spans="32:37" x14ac:dyDescent="0.3">
      <c r="AF15863" s="8"/>
      <c r="AG15863" s="8"/>
      <c r="AH15863" s="9"/>
      <c r="AI15863" s="8"/>
      <c r="AJ15863" s="8"/>
      <c r="AK15863" s="9"/>
    </row>
    <row r="15864" spans="32:37" x14ac:dyDescent="0.3">
      <c r="AF15864" s="8"/>
      <c r="AG15864" s="8"/>
      <c r="AH15864" s="9"/>
      <c r="AI15864" s="8"/>
      <c r="AJ15864" s="8"/>
      <c r="AK15864" s="9"/>
    </row>
    <row r="15865" spans="32:37" x14ac:dyDescent="0.3">
      <c r="AF15865" s="8"/>
      <c r="AG15865" s="8"/>
      <c r="AH15865" s="9"/>
      <c r="AI15865" s="8"/>
      <c r="AJ15865" s="8"/>
      <c r="AK15865" s="9"/>
    </row>
    <row r="15866" spans="32:37" x14ac:dyDescent="0.3">
      <c r="AF15866" s="8"/>
      <c r="AG15866" s="8"/>
      <c r="AH15866" s="9"/>
      <c r="AI15866" s="8"/>
      <c r="AJ15866" s="8"/>
      <c r="AK15866" s="9"/>
    </row>
    <row r="15867" spans="32:37" x14ac:dyDescent="0.3">
      <c r="AF15867" s="8"/>
      <c r="AG15867" s="8"/>
      <c r="AH15867" s="9"/>
      <c r="AI15867" s="8"/>
      <c r="AJ15867" s="8"/>
      <c r="AK15867" s="9"/>
    </row>
    <row r="15868" spans="32:37" x14ac:dyDescent="0.3">
      <c r="AF15868" s="8"/>
      <c r="AG15868" s="8"/>
      <c r="AH15868" s="9"/>
      <c r="AI15868" s="8"/>
      <c r="AJ15868" s="8"/>
      <c r="AK15868" s="9"/>
    </row>
    <row r="15869" spans="32:37" x14ac:dyDescent="0.3">
      <c r="AF15869" s="8"/>
      <c r="AG15869" s="8"/>
      <c r="AH15869" s="9"/>
      <c r="AI15869" s="8"/>
      <c r="AJ15869" s="8"/>
      <c r="AK15869" s="9"/>
    </row>
    <row r="15870" spans="32:37" x14ac:dyDescent="0.3">
      <c r="AF15870" s="8"/>
      <c r="AG15870" s="8"/>
      <c r="AH15870" s="9"/>
      <c r="AI15870" s="8"/>
      <c r="AJ15870" s="8"/>
      <c r="AK15870" s="9"/>
    </row>
    <row r="15871" spans="32:37" x14ac:dyDescent="0.3">
      <c r="AF15871" s="8"/>
      <c r="AG15871" s="8"/>
      <c r="AH15871" s="9"/>
      <c r="AI15871" s="8"/>
      <c r="AJ15871" s="8"/>
      <c r="AK15871" s="9"/>
    </row>
    <row r="15872" spans="32:37" x14ac:dyDescent="0.3">
      <c r="AF15872" s="8"/>
      <c r="AG15872" s="8"/>
      <c r="AH15872" s="9"/>
      <c r="AI15872" s="8"/>
      <c r="AJ15872" s="8"/>
      <c r="AK15872" s="9"/>
    </row>
    <row r="15873" spans="32:37" x14ac:dyDescent="0.3">
      <c r="AF15873" s="8"/>
      <c r="AG15873" s="8"/>
      <c r="AH15873" s="9"/>
      <c r="AI15873" s="8"/>
      <c r="AJ15873" s="8"/>
      <c r="AK15873" s="9"/>
    </row>
    <row r="15874" spans="32:37" x14ac:dyDescent="0.3">
      <c r="AF15874" s="8"/>
      <c r="AG15874" s="8"/>
      <c r="AH15874" s="9"/>
      <c r="AI15874" s="8"/>
      <c r="AJ15874" s="8"/>
      <c r="AK15874" s="9"/>
    </row>
    <row r="15875" spans="32:37" x14ac:dyDescent="0.3">
      <c r="AF15875" s="8"/>
      <c r="AG15875" s="8"/>
      <c r="AH15875" s="9"/>
      <c r="AI15875" s="8"/>
      <c r="AJ15875" s="8"/>
      <c r="AK15875" s="9"/>
    </row>
    <row r="15876" spans="32:37" x14ac:dyDescent="0.3">
      <c r="AF15876" s="8"/>
      <c r="AG15876" s="8"/>
      <c r="AH15876" s="9"/>
      <c r="AI15876" s="8"/>
      <c r="AJ15876" s="8"/>
      <c r="AK15876" s="9"/>
    </row>
    <row r="15877" spans="32:37" x14ac:dyDescent="0.3">
      <c r="AF15877" s="8"/>
      <c r="AG15877" s="8"/>
      <c r="AH15877" s="9"/>
      <c r="AI15877" s="8"/>
      <c r="AJ15877" s="8"/>
      <c r="AK15877" s="9"/>
    </row>
    <row r="15878" spans="32:37" x14ac:dyDescent="0.3">
      <c r="AF15878" s="8"/>
      <c r="AG15878" s="8"/>
      <c r="AH15878" s="9"/>
      <c r="AI15878" s="8"/>
      <c r="AJ15878" s="8"/>
      <c r="AK15878" s="9"/>
    </row>
    <row r="15879" spans="32:37" x14ac:dyDescent="0.3">
      <c r="AF15879" s="8"/>
      <c r="AG15879" s="8"/>
      <c r="AH15879" s="9"/>
      <c r="AI15879" s="8"/>
      <c r="AJ15879" s="8"/>
      <c r="AK15879" s="9"/>
    </row>
    <row r="15880" spans="32:37" x14ac:dyDescent="0.3">
      <c r="AF15880" s="8"/>
      <c r="AG15880" s="8"/>
      <c r="AH15880" s="9"/>
      <c r="AI15880" s="8"/>
      <c r="AJ15880" s="8"/>
      <c r="AK15880" s="9"/>
    </row>
    <row r="15881" spans="32:37" x14ac:dyDescent="0.3">
      <c r="AF15881" s="8"/>
      <c r="AG15881" s="8"/>
      <c r="AH15881" s="9"/>
      <c r="AI15881" s="8"/>
      <c r="AJ15881" s="8"/>
      <c r="AK15881" s="9"/>
    </row>
    <row r="15882" spans="32:37" x14ac:dyDescent="0.3">
      <c r="AF15882" s="8"/>
      <c r="AG15882" s="8"/>
      <c r="AH15882" s="9"/>
      <c r="AI15882" s="8"/>
      <c r="AJ15882" s="8"/>
      <c r="AK15882" s="9"/>
    </row>
    <row r="15883" spans="32:37" x14ac:dyDescent="0.3">
      <c r="AF15883" s="8"/>
      <c r="AG15883" s="8"/>
      <c r="AH15883" s="9"/>
      <c r="AI15883" s="8"/>
      <c r="AJ15883" s="8"/>
      <c r="AK15883" s="9"/>
    </row>
    <row r="15884" spans="32:37" x14ac:dyDescent="0.3">
      <c r="AF15884" s="8"/>
      <c r="AG15884" s="8"/>
      <c r="AH15884" s="9"/>
      <c r="AI15884" s="8"/>
      <c r="AJ15884" s="8"/>
      <c r="AK15884" s="9"/>
    </row>
    <row r="15885" spans="32:37" x14ac:dyDescent="0.3">
      <c r="AF15885" s="8"/>
      <c r="AG15885" s="8"/>
      <c r="AH15885" s="9"/>
      <c r="AI15885" s="8"/>
      <c r="AJ15885" s="8"/>
      <c r="AK15885" s="9"/>
    </row>
    <row r="15886" spans="32:37" x14ac:dyDescent="0.3">
      <c r="AF15886" s="8"/>
      <c r="AG15886" s="8"/>
      <c r="AH15886" s="9"/>
      <c r="AI15886" s="8"/>
      <c r="AJ15886" s="8"/>
      <c r="AK15886" s="9"/>
    </row>
    <row r="15887" spans="32:37" x14ac:dyDescent="0.3">
      <c r="AF15887" s="8"/>
      <c r="AG15887" s="8"/>
      <c r="AH15887" s="9"/>
      <c r="AI15887" s="8"/>
      <c r="AJ15887" s="8"/>
      <c r="AK15887" s="9"/>
    </row>
    <row r="15888" spans="32:37" x14ac:dyDescent="0.3">
      <c r="AF15888" s="8"/>
      <c r="AG15888" s="8"/>
      <c r="AH15888" s="9"/>
      <c r="AI15888" s="8"/>
      <c r="AJ15888" s="8"/>
      <c r="AK15888" s="9"/>
    </row>
    <row r="15889" spans="32:37" x14ac:dyDescent="0.3">
      <c r="AF15889" s="8"/>
      <c r="AG15889" s="8"/>
      <c r="AH15889" s="9"/>
      <c r="AI15889" s="8"/>
      <c r="AJ15889" s="8"/>
      <c r="AK15889" s="9"/>
    </row>
    <row r="15890" spans="32:37" x14ac:dyDescent="0.3">
      <c r="AF15890" s="8"/>
      <c r="AG15890" s="8"/>
      <c r="AH15890" s="9"/>
      <c r="AI15890" s="8"/>
      <c r="AJ15890" s="8"/>
      <c r="AK15890" s="9"/>
    </row>
    <row r="15891" spans="32:37" x14ac:dyDescent="0.3">
      <c r="AF15891" s="8"/>
      <c r="AG15891" s="8"/>
      <c r="AH15891" s="9"/>
      <c r="AI15891" s="8"/>
      <c r="AJ15891" s="8"/>
      <c r="AK15891" s="9"/>
    </row>
    <row r="15892" spans="32:37" x14ac:dyDescent="0.3">
      <c r="AF15892" s="8"/>
      <c r="AG15892" s="8"/>
      <c r="AH15892" s="9"/>
      <c r="AI15892" s="8"/>
      <c r="AJ15892" s="8"/>
      <c r="AK15892" s="9"/>
    </row>
    <row r="15893" spans="32:37" x14ac:dyDescent="0.3">
      <c r="AF15893" s="8"/>
      <c r="AG15893" s="8"/>
      <c r="AH15893" s="9"/>
      <c r="AI15893" s="8"/>
      <c r="AJ15893" s="8"/>
      <c r="AK15893" s="9"/>
    </row>
    <row r="15894" spans="32:37" x14ac:dyDescent="0.3">
      <c r="AF15894" s="8"/>
      <c r="AG15894" s="8"/>
      <c r="AH15894" s="9"/>
      <c r="AI15894" s="8"/>
      <c r="AJ15894" s="8"/>
      <c r="AK15894" s="9"/>
    </row>
    <row r="15895" spans="32:37" x14ac:dyDescent="0.3">
      <c r="AF15895" s="8"/>
      <c r="AG15895" s="8"/>
      <c r="AH15895" s="9"/>
      <c r="AI15895" s="8"/>
      <c r="AJ15895" s="8"/>
      <c r="AK15895" s="9"/>
    </row>
    <row r="15896" spans="32:37" x14ac:dyDescent="0.3">
      <c r="AF15896" s="8"/>
      <c r="AG15896" s="8"/>
      <c r="AH15896" s="9"/>
      <c r="AI15896" s="8"/>
      <c r="AJ15896" s="8"/>
      <c r="AK15896" s="9"/>
    </row>
    <row r="15897" spans="32:37" x14ac:dyDescent="0.3">
      <c r="AF15897" s="8"/>
      <c r="AG15897" s="8"/>
      <c r="AH15897" s="9"/>
      <c r="AI15897" s="8"/>
      <c r="AJ15897" s="8"/>
      <c r="AK15897" s="9"/>
    </row>
    <row r="15898" spans="32:37" x14ac:dyDescent="0.3">
      <c r="AF15898" s="8"/>
      <c r="AG15898" s="8"/>
      <c r="AH15898" s="9"/>
      <c r="AI15898" s="8"/>
      <c r="AJ15898" s="8"/>
      <c r="AK15898" s="9"/>
    </row>
    <row r="15899" spans="32:37" x14ac:dyDescent="0.3">
      <c r="AF15899" s="8"/>
      <c r="AG15899" s="8"/>
      <c r="AH15899" s="9"/>
      <c r="AI15899" s="8"/>
      <c r="AJ15899" s="8"/>
      <c r="AK15899" s="9"/>
    </row>
    <row r="15900" spans="32:37" x14ac:dyDescent="0.3">
      <c r="AF15900" s="8"/>
      <c r="AG15900" s="8"/>
      <c r="AH15900" s="9"/>
      <c r="AI15900" s="8"/>
      <c r="AJ15900" s="8"/>
      <c r="AK15900" s="9"/>
    </row>
    <row r="15901" spans="32:37" x14ac:dyDescent="0.3">
      <c r="AF15901" s="8"/>
      <c r="AG15901" s="8"/>
      <c r="AH15901" s="9"/>
      <c r="AI15901" s="8"/>
      <c r="AJ15901" s="8"/>
      <c r="AK15901" s="9"/>
    </row>
    <row r="15902" spans="32:37" x14ac:dyDescent="0.3">
      <c r="AF15902" s="8"/>
      <c r="AG15902" s="8"/>
      <c r="AH15902" s="9"/>
      <c r="AI15902" s="8"/>
      <c r="AJ15902" s="8"/>
      <c r="AK15902" s="9"/>
    </row>
    <row r="15903" spans="32:37" x14ac:dyDescent="0.3">
      <c r="AF15903" s="8"/>
      <c r="AG15903" s="8"/>
      <c r="AH15903" s="9"/>
      <c r="AI15903" s="8"/>
      <c r="AJ15903" s="8"/>
      <c r="AK15903" s="9"/>
    </row>
    <row r="15904" spans="32:37" x14ac:dyDescent="0.3">
      <c r="AF15904" s="8"/>
      <c r="AG15904" s="8"/>
      <c r="AH15904" s="9"/>
      <c r="AI15904" s="8"/>
      <c r="AJ15904" s="8"/>
      <c r="AK15904" s="9"/>
    </row>
    <row r="15905" spans="32:37" x14ac:dyDescent="0.3">
      <c r="AF15905" s="8"/>
      <c r="AG15905" s="8"/>
      <c r="AH15905" s="9"/>
      <c r="AI15905" s="8"/>
      <c r="AJ15905" s="8"/>
      <c r="AK15905" s="9"/>
    </row>
    <row r="15906" spans="32:37" x14ac:dyDescent="0.3">
      <c r="AF15906" s="8"/>
      <c r="AG15906" s="8"/>
      <c r="AH15906" s="9"/>
      <c r="AI15906" s="8"/>
      <c r="AJ15906" s="8"/>
      <c r="AK15906" s="9"/>
    </row>
    <row r="15907" spans="32:37" x14ac:dyDescent="0.3">
      <c r="AF15907" s="8"/>
      <c r="AG15907" s="8"/>
      <c r="AH15907" s="9"/>
      <c r="AI15907" s="8"/>
      <c r="AJ15907" s="8"/>
      <c r="AK15907" s="9"/>
    </row>
    <row r="15908" spans="32:37" x14ac:dyDescent="0.3">
      <c r="AF15908" s="8"/>
      <c r="AG15908" s="8"/>
      <c r="AH15908" s="9"/>
      <c r="AI15908" s="8"/>
      <c r="AJ15908" s="8"/>
      <c r="AK15908" s="9"/>
    </row>
    <row r="15909" spans="32:37" x14ac:dyDescent="0.3">
      <c r="AF15909" s="8"/>
      <c r="AG15909" s="8"/>
      <c r="AH15909" s="9"/>
      <c r="AI15909" s="8"/>
      <c r="AJ15909" s="8"/>
      <c r="AK15909" s="9"/>
    </row>
    <row r="15910" spans="32:37" x14ac:dyDescent="0.3">
      <c r="AF15910" s="8"/>
      <c r="AG15910" s="8"/>
      <c r="AH15910" s="9"/>
      <c r="AI15910" s="8"/>
      <c r="AJ15910" s="8"/>
      <c r="AK15910" s="9"/>
    </row>
    <row r="15911" spans="32:37" x14ac:dyDescent="0.3">
      <c r="AF15911" s="8"/>
      <c r="AG15911" s="8"/>
      <c r="AH15911" s="9"/>
      <c r="AI15911" s="8"/>
      <c r="AJ15911" s="8"/>
      <c r="AK15911" s="9"/>
    </row>
    <row r="15912" spans="32:37" x14ac:dyDescent="0.3">
      <c r="AF15912" s="8"/>
      <c r="AG15912" s="8"/>
      <c r="AH15912" s="9"/>
      <c r="AI15912" s="8"/>
      <c r="AJ15912" s="8"/>
      <c r="AK15912" s="9"/>
    </row>
    <row r="15913" spans="32:37" x14ac:dyDescent="0.3">
      <c r="AF15913" s="8"/>
      <c r="AG15913" s="8"/>
      <c r="AH15913" s="9"/>
      <c r="AI15913" s="8"/>
      <c r="AJ15913" s="8"/>
      <c r="AK15913" s="9"/>
    </row>
    <row r="15914" spans="32:37" x14ac:dyDescent="0.3">
      <c r="AF15914" s="8"/>
      <c r="AG15914" s="8"/>
      <c r="AH15914" s="9"/>
      <c r="AI15914" s="8"/>
      <c r="AJ15914" s="8"/>
      <c r="AK15914" s="9"/>
    </row>
    <row r="15915" spans="32:37" x14ac:dyDescent="0.3">
      <c r="AF15915" s="8"/>
      <c r="AG15915" s="8"/>
      <c r="AH15915" s="9"/>
      <c r="AI15915" s="8"/>
      <c r="AJ15915" s="8"/>
      <c r="AK15915" s="9"/>
    </row>
    <row r="15916" spans="32:37" x14ac:dyDescent="0.3">
      <c r="AF15916" s="8"/>
      <c r="AG15916" s="8"/>
      <c r="AH15916" s="9"/>
      <c r="AI15916" s="8"/>
      <c r="AJ15916" s="8"/>
      <c r="AK15916" s="9"/>
    </row>
    <row r="15917" spans="32:37" x14ac:dyDescent="0.3">
      <c r="AF15917" s="8"/>
      <c r="AG15917" s="8"/>
      <c r="AH15917" s="9"/>
      <c r="AI15917" s="8"/>
      <c r="AJ15917" s="8"/>
      <c r="AK15917" s="9"/>
    </row>
    <row r="15918" spans="32:37" x14ac:dyDescent="0.3">
      <c r="AF15918" s="8"/>
      <c r="AG15918" s="8"/>
      <c r="AH15918" s="9"/>
      <c r="AI15918" s="8"/>
      <c r="AJ15918" s="8"/>
      <c r="AK15918" s="9"/>
    </row>
    <row r="15919" spans="32:37" x14ac:dyDescent="0.3">
      <c r="AF15919" s="8"/>
      <c r="AG15919" s="8"/>
      <c r="AH15919" s="9"/>
      <c r="AI15919" s="8"/>
      <c r="AJ15919" s="8"/>
      <c r="AK15919" s="9"/>
    </row>
    <row r="15920" spans="32:37" x14ac:dyDescent="0.3">
      <c r="AF15920" s="8"/>
      <c r="AG15920" s="8"/>
      <c r="AH15920" s="9"/>
      <c r="AI15920" s="8"/>
      <c r="AJ15920" s="8"/>
      <c r="AK15920" s="9"/>
    </row>
    <row r="15921" spans="32:37" x14ac:dyDescent="0.3">
      <c r="AF15921" s="8"/>
      <c r="AG15921" s="8"/>
      <c r="AH15921" s="9"/>
      <c r="AI15921" s="8"/>
      <c r="AJ15921" s="8"/>
      <c r="AK15921" s="9"/>
    </row>
    <row r="15922" spans="32:37" x14ac:dyDescent="0.3">
      <c r="AF15922" s="8"/>
      <c r="AG15922" s="8"/>
      <c r="AH15922" s="9"/>
      <c r="AI15922" s="8"/>
      <c r="AJ15922" s="8"/>
      <c r="AK15922" s="9"/>
    </row>
    <row r="15923" spans="32:37" x14ac:dyDescent="0.3">
      <c r="AF15923" s="8"/>
      <c r="AG15923" s="8"/>
      <c r="AH15923" s="9"/>
      <c r="AI15923" s="8"/>
      <c r="AJ15923" s="8"/>
      <c r="AK15923" s="9"/>
    </row>
    <row r="15924" spans="32:37" x14ac:dyDescent="0.3">
      <c r="AF15924" s="8"/>
      <c r="AG15924" s="8"/>
      <c r="AH15924" s="9"/>
      <c r="AI15924" s="8"/>
      <c r="AJ15924" s="8"/>
      <c r="AK15924" s="9"/>
    </row>
    <row r="15925" spans="32:37" x14ac:dyDescent="0.3">
      <c r="AF15925" s="8"/>
      <c r="AG15925" s="8"/>
      <c r="AH15925" s="9"/>
      <c r="AI15925" s="8"/>
      <c r="AJ15925" s="8"/>
      <c r="AK15925" s="9"/>
    </row>
    <row r="15926" spans="32:37" x14ac:dyDescent="0.3">
      <c r="AF15926" s="8"/>
      <c r="AG15926" s="8"/>
      <c r="AH15926" s="9"/>
      <c r="AI15926" s="8"/>
      <c r="AJ15926" s="8"/>
      <c r="AK15926" s="9"/>
    </row>
    <row r="15927" spans="32:37" x14ac:dyDescent="0.3">
      <c r="AF15927" s="8"/>
      <c r="AG15927" s="8"/>
      <c r="AH15927" s="9"/>
      <c r="AI15927" s="8"/>
      <c r="AJ15927" s="8"/>
      <c r="AK15927" s="9"/>
    </row>
    <row r="15928" spans="32:37" x14ac:dyDescent="0.3">
      <c r="AF15928" s="8"/>
      <c r="AG15928" s="8"/>
      <c r="AH15928" s="9"/>
      <c r="AI15928" s="8"/>
      <c r="AJ15928" s="8"/>
      <c r="AK15928" s="9"/>
    </row>
    <row r="15929" spans="32:37" x14ac:dyDescent="0.3">
      <c r="AF15929" s="8"/>
      <c r="AG15929" s="8"/>
      <c r="AH15929" s="9"/>
      <c r="AI15929" s="8"/>
      <c r="AJ15929" s="8"/>
      <c r="AK15929" s="9"/>
    </row>
    <row r="15930" spans="32:37" x14ac:dyDescent="0.3">
      <c r="AF15930" s="8"/>
      <c r="AG15930" s="8"/>
      <c r="AH15930" s="9"/>
      <c r="AI15930" s="8"/>
      <c r="AJ15930" s="8"/>
      <c r="AK15930" s="9"/>
    </row>
    <row r="15931" spans="32:37" x14ac:dyDescent="0.3">
      <c r="AF15931" s="8"/>
      <c r="AG15931" s="8"/>
      <c r="AH15931" s="9"/>
      <c r="AI15931" s="8"/>
      <c r="AJ15931" s="8"/>
      <c r="AK15931" s="9"/>
    </row>
    <row r="15932" spans="32:37" x14ac:dyDescent="0.3">
      <c r="AF15932" s="8"/>
      <c r="AG15932" s="8"/>
      <c r="AH15932" s="9"/>
      <c r="AI15932" s="8"/>
      <c r="AJ15932" s="8"/>
      <c r="AK15932" s="9"/>
    </row>
    <row r="15933" spans="32:37" x14ac:dyDescent="0.3">
      <c r="AF15933" s="8"/>
      <c r="AG15933" s="8"/>
      <c r="AH15933" s="9"/>
      <c r="AI15933" s="8"/>
      <c r="AJ15933" s="8"/>
      <c r="AK15933" s="9"/>
    </row>
    <row r="15934" spans="32:37" x14ac:dyDescent="0.3">
      <c r="AF15934" s="8"/>
      <c r="AG15934" s="8"/>
      <c r="AH15934" s="9"/>
      <c r="AI15934" s="8"/>
      <c r="AJ15934" s="8"/>
      <c r="AK15934" s="9"/>
    </row>
    <row r="15935" spans="32:37" x14ac:dyDescent="0.3">
      <c r="AF15935" s="8"/>
      <c r="AG15935" s="8"/>
      <c r="AH15935" s="9"/>
      <c r="AI15935" s="8"/>
      <c r="AJ15935" s="8"/>
      <c r="AK15935" s="9"/>
    </row>
    <row r="15936" spans="32:37" x14ac:dyDescent="0.3">
      <c r="AF15936" s="8"/>
      <c r="AG15936" s="8"/>
      <c r="AH15936" s="9"/>
      <c r="AI15936" s="8"/>
      <c r="AJ15936" s="8"/>
      <c r="AK15936" s="9"/>
    </row>
    <row r="15937" spans="32:37" x14ac:dyDescent="0.3">
      <c r="AF15937" s="8"/>
      <c r="AG15937" s="8"/>
      <c r="AH15937" s="9"/>
      <c r="AI15937" s="8"/>
      <c r="AJ15937" s="8"/>
      <c r="AK15937" s="9"/>
    </row>
    <row r="15938" spans="32:37" x14ac:dyDescent="0.3">
      <c r="AF15938" s="8"/>
      <c r="AG15938" s="8"/>
      <c r="AH15938" s="9"/>
      <c r="AI15938" s="8"/>
      <c r="AJ15938" s="8"/>
      <c r="AK15938" s="9"/>
    </row>
    <row r="15939" spans="32:37" x14ac:dyDescent="0.3">
      <c r="AF15939" s="8"/>
      <c r="AG15939" s="8"/>
      <c r="AH15939" s="9"/>
      <c r="AI15939" s="8"/>
      <c r="AJ15939" s="8"/>
      <c r="AK15939" s="9"/>
    </row>
    <row r="15940" spans="32:37" x14ac:dyDescent="0.3">
      <c r="AF15940" s="8"/>
      <c r="AG15940" s="8"/>
      <c r="AH15940" s="9"/>
      <c r="AI15940" s="8"/>
      <c r="AJ15940" s="8"/>
      <c r="AK15940" s="9"/>
    </row>
    <row r="15941" spans="32:37" x14ac:dyDescent="0.3">
      <c r="AF15941" s="8"/>
      <c r="AG15941" s="8"/>
      <c r="AH15941" s="9"/>
      <c r="AI15941" s="8"/>
      <c r="AJ15941" s="8"/>
      <c r="AK15941" s="9"/>
    </row>
    <row r="15942" spans="32:37" x14ac:dyDescent="0.3">
      <c r="AF15942" s="8"/>
      <c r="AG15942" s="8"/>
      <c r="AH15942" s="9"/>
      <c r="AI15942" s="8"/>
      <c r="AJ15942" s="8"/>
      <c r="AK15942" s="9"/>
    </row>
    <row r="15943" spans="32:37" x14ac:dyDescent="0.3">
      <c r="AF15943" s="8"/>
      <c r="AG15943" s="8"/>
      <c r="AH15943" s="9"/>
      <c r="AI15943" s="8"/>
      <c r="AJ15943" s="8"/>
      <c r="AK15943" s="9"/>
    </row>
    <row r="15944" spans="32:37" x14ac:dyDescent="0.3">
      <c r="AF15944" s="8"/>
      <c r="AG15944" s="8"/>
      <c r="AH15944" s="9"/>
      <c r="AI15944" s="8"/>
      <c r="AJ15944" s="8"/>
      <c r="AK15944" s="9"/>
    </row>
    <row r="15945" spans="32:37" x14ac:dyDescent="0.3">
      <c r="AF15945" s="8"/>
      <c r="AG15945" s="8"/>
      <c r="AH15945" s="9"/>
      <c r="AI15945" s="8"/>
      <c r="AJ15945" s="8"/>
      <c r="AK15945" s="9"/>
    </row>
    <row r="15946" spans="32:37" x14ac:dyDescent="0.3">
      <c r="AF15946" s="8"/>
      <c r="AG15946" s="8"/>
      <c r="AH15946" s="9"/>
      <c r="AI15946" s="8"/>
      <c r="AJ15946" s="8"/>
      <c r="AK15946" s="9"/>
    </row>
    <row r="15947" spans="32:37" x14ac:dyDescent="0.3">
      <c r="AF15947" s="8"/>
      <c r="AG15947" s="8"/>
      <c r="AH15947" s="9"/>
      <c r="AI15947" s="8"/>
      <c r="AJ15947" s="8"/>
      <c r="AK15947" s="9"/>
    </row>
    <row r="15948" spans="32:37" x14ac:dyDescent="0.3">
      <c r="AF15948" s="8"/>
      <c r="AG15948" s="8"/>
      <c r="AH15948" s="9"/>
      <c r="AI15948" s="8"/>
      <c r="AJ15948" s="8"/>
      <c r="AK15948" s="9"/>
    </row>
    <row r="15949" spans="32:37" x14ac:dyDescent="0.3">
      <c r="AF15949" s="8"/>
      <c r="AG15949" s="8"/>
      <c r="AH15949" s="9"/>
      <c r="AI15949" s="8"/>
      <c r="AJ15949" s="8"/>
      <c r="AK15949" s="9"/>
    </row>
    <row r="15950" spans="32:37" x14ac:dyDescent="0.3">
      <c r="AF15950" s="8"/>
      <c r="AG15950" s="8"/>
      <c r="AH15950" s="9"/>
      <c r="AI15950" s="8"/>
      <c r="AJ15950" s="8"/>
      <c r="AK15950" s="9"/>
    </row>
    <row r="15951" spans="32:37" x14ac:dyDescent="0.3">
      <c r="AF15951" s="8"/>
      <c r="AG15951" s="8"/>
      <c r="AH15951" s="9"/>
      <c r="AI15951" s="8"/>
      <c r="AJ15951" s="8"/>
      <c r="AK15951" s="9"/>
    </row>
    <row r="15952" spans="32:37" x14ac:dyDescent="0.3">
      <c r="AF15952" s="8"/>
      <c r="AG15952" s="8"/>
      <c r="AH15952" s="9"/>
      <c r="AI15952" s="8"/>
      <c r="AJ15952" s="8"/>
      <c r="AK15952" s="9"/>
    </row>
    <row r="15953" spans="32:37" x14ac:dyDescent="0.3">
      <c r="AF15953" s="8"/>
      <c r="AG15953" s="8"/>
      <c r="AH15953" s="9"/>
      <c r="AI15953" s="8"/>
      <c r="AJ15953" s="8"/>
      <c r="AK15953" s="9"/>
    </row>
    <row r="15954" spans="32:37" x14ac:dyDescent="0.3">
      <c r="AF15954" s="8"/>
      <c r="AG15954" s="8"/>
      <c r="AH15954" s="9"/>
      <c r="AI15954" s="8"/>
      <c r="AJ15954" s="8"/>
      <c r="AK15954" s="9"/>
    </row>
    <row r="15955" spans="32:37" x14ac:dyDescent="0.3">
      <c r="AF15955" s="8"/>
      <c r="AG15955" s="8"/>
      <c r="AH15955" s="9"/>
      <c r="AI15955" s="8"/>
      <c r="AJ15955" s="8"/>
      <c r="AK15955" s="9"/>
    </row>
    <row r="15956" spans="32:37" x14ac:dyDescent="0.3">
      <c r="AF15956" s="8"/>
      <c r="AG15956" s="8"/>
      <c r="AH15956" s="9"/>
      <c r="AI15956" s="8"/>
      <c r="AJ15956" s="8"/>
      <c r="AK15956" s="9"/>
    </row>
    <row r="15957" spans="32:37" x14ac:dyDescent="0.3">
      <c r="AF15957" s="8"/>
      <c r="AG15957" s="8"/>
      <c r="AH15957" s="9"/>
      <c r="AI15957" s="8"/>
      <c r="AJ15957" s="8"/>
      <c r="AK15957" s="9"/>
    </row>
    <row r="15958" spans="32:37" x14ac:dyDescent="0.3">
      <c r="AF15958" s="8"/>
      <c r="AG15958" s="8"/>
      <c r="AH15958" s="9"/>
      <c r="AI15958" s="8"/>
      <c r="AJ15958" s="8"/>
      <c r="AK15958" s="9"/>
    </row>
    <row r="15959" spans="32:37" x14ac:dyDescent="0.3">
      <c r="AF15959" s="8"/>
      <c r="AG15959" s="8"/>
      <c r="AH15959" s="9"/>
      <c r="AI15959" s="8"/>
      <c r="AJ15959" s="8"/>
      <c r="AK15959" s="9"/>
    </row>
    <row r="15960" spans="32:37" x14ac:dyDescent="0.3">
      <c r="AF15960" s="8"/>
      <c r="AG15960" s="8"/>
      <c r="AH15960" s="9"/>
      <c r="AI15960" s="8"/>
      <c r="AJ15960" s="8"/>
      <c r="AK15960" s="9"/>
    </row>
    <row r="15961" spans="32:37" x14ac:dyDescent="0.3">
      <c r="AF15961" s="8"/>
      <c r="AG15961" s="8"/>
      <c r="AH15961" s="9"/>
      <c r="AI15961" s="8"/>
      <c r="AJ15961" s="8"/>
      <c r="AK15961" s="9"/>
    </row>
    <row r="15962" spans="32:37" x14ac:dyDescent="0.3">
      <c r="AF15962" s="8"/>
      <c r="AG15962" s="8"/>
      <c r="AH15962" s="9"/>
      <c r="AI15962" s="8"/>
      <c r="AJ15962" s="8"/>
      <c r="AK15962" s="9"/>
    </row>
    <row r="15963" spans="32:37" x14ac:dyDescent="0.3">
      <c r="AF15963" s="8"/>
      <c r="AG15963" s="8"/>
      <c r="AH15963" s="9"/>
      <c r="AI15963" s="8"/>
      <c r="AJ15963" s="8"/>
      <c r="AK15963" s="9"/>
    </row>
    <row r="15964" spans="32:37" x14ac:dyDescent="0.3">
      <c r="AF15964" s="8"/>
      <c r="AG15964" s="8"/>
      <c r="AH15964" s="9"/>
      <c r="AI15964" s="8"/>
      <c r="AJ15964" s="8"/>
      <c r="AK15964" s="9"/>
    </row>
    <row r="15965" spans="32:37" x14ac:dyDescent="0.3">
      <c r="AF15965" s="8"/>
      <c r="AG15965" s="8"/>
      <c r="AH15965" s="9"/>
      <c r="AI15965" s="8"/>
      <c r="AJ15965" s="8"/>
      <c r="AK15965" s="9"/>
    </row>
    <row r="15966" spans="32:37" x14ac:dyDescent="0.3">
      <c r="AF15966" s="8"/>
      <c r="AG15966" s="8"/>
      <c r="AH15966" s="9"/>
      <c r="AI15966" s="8"/>
      <c r="AJ15966" s="8"/>
      <c r="AK15966" s="9"/>
    </row>
    <row r="15967" spans="32:37" x14ac:dyDescent="0.3">
      <c r="AF15967" s="8"/>
      <c r="AG15967" s="8"/>
      <c r="AH15967" s="9"/>
      <c r="AI15967" s="8"/>
      <c r="AJ15967" s="8"/>
      <c r="AK15967" s="9"/>
    </row>
    <row r="15968" spans="32:37" x14ac:dyDescent="0.3">
      <c r="AF15968" s="8"/>
      <c r="AG15968" s="8"/>
      <c r="AH15968" s="9"/>
      <c r="AI15968" s="8"/>
      <c r="AJ15968" s="8"/>
      <c r="AK15968" s="9"/>
    </row>
    <row r="15969" spans="32:37" x14ac:dyDescent="0.3">
      <c r="AF15969" s="8"/>
      <c r="AG15969" s="8"/>
      <c r="AH15969" s="9"/>
      <c r="AI15969" s="8"/>
      <c r="AJ15969" s="8"/>
      <c r="AK15969" s="9"/>
    </row>
    <row r="15970" spans="32:37" x14ac:dyDescent="0.3">
      <c r="AF15970" s="8"/>
      <c r="AG15970" s="8"/>
      <c r="AH15970" s="9"/>
      <c r="AI15970" s="8"/>
      <c r="AJ15970" s="8"/>
      <c r="AK15970" s="9"/>
    </row>
    <row r="15971" spans="32:37" x14ac:dyDescent="0.3">
      <c r="AF15971" s="8"/>
      <c r="AG15971" s="8"/>
      <c r="AH15971" s="9"/>
      <c r="AI15971" s="8"/>
      <c r="AJ15971" s="8"/>
      <c r="AK15971" s="9"/>
    </row>
    <row r="15972" spans="32:37" x14ac:dyDescent="0.3">
      <c r="AF15972" s="8"/>
      <c r="AG15972" s="8"/>
      <c r="AH15972" s="9"/>
      <c r="AI15972" s="8"/>
      <c r="AJ15972" s="8"/>
      <c r="AK15972" s="9"/>
    </row>
    <row r="15973" spans="32:37" x14ac:dyDescent="0.3">
      <c r="AF15973" s="8"/>
      <c r="AG15973" s="8"/>
      <c r="AH15973" s="9"/>
      <c r="AI15973" s="8"/>
      <c r="AJ15973" s="8"/>
      <c r="AK15973" s="9"/>
    </row>
    <row r="15974" spans="32:37" x14ac:dyDescent="0.3">
      <c r="AF15974" s="8"/>
      <c r="AG15974" s="8"/>
      <c r="AH15974" s="9"/>
      <c r="AI15974" s="8"/>
      <c r="AJ15974" s="8"/>
      <c r="AK15974" s="9"/>
    </row>
    <row r="15975" spans="32:37" x14ac:dyDescent="0.3">
      <c r="AF15975" s="8"/>
      <c r="AG15975" s="8"/>
      <c r="AH15975" s="9"/>
      <c r="AI15975" s="8"/>
      <c r="AJ15975" s="8"/>
      <c r="AK15975" s="9"/>
    </row>
    <row r="15976" spans="32:37" x14ac:dyDescent="0.3">
      <c r="AF15976" s="8"/>
      <c r="AG15976" s="8"/>
      <c r="AH15976" s="9"/>
      <c r="AI15976" s="8"/>
      <c r="AJ15976" s="8"/>
      <c r="AK15976" s="9"/>
    </row>
    <row r="15977" spans="32:37" x14ac:dyDescent="0.3">
      <c r="AF15977" s="8"/>
      <c r="AG15977" s="8"/>
      <c r="AH15977" s="9"/>
      <c r="AI15977" s="8"/>
      <c r="AJ15977" s="8"/>
      <c r="AK15977" s="9"/>
    </row>
    <row r="15978" spans="32:37" x14ac:dyDescent="0.3">
      <c r="AF15978" s="8"/>
      <c r="AG15978" s="8"/>
      <c r="AH15978" s="9"/>
      <c r="AI15978" s="8"/>
      <c r="AJ15978" s="8"/>
      <c r="AK15978" s="9"/>
    </row>
    <row r="15979" spans="32:37" x14ac:dyDescent="0.3">
      <c r="AF15979" s="8"/>
      <c r="AG15979" s="8"/>
      <c r="AH15979" s="9"/>
      <c r="AI15979" s="8"/>
      <c r="AJ15979" s="8"/>
      <c r="AK15979" s="9"/>
    </row>
    <row r="15980" spans="32:37" x14ac:dyDescent="0.3">
      <c r="AF15980" s="8"/>
      <c r="AG15980" s="8"/>
      <c r="AH15980" s="9"/>
      <c r="AI15980" s="8"/>
      <c r="AJ15980" s="8"/>
      <c r="AK15980" s="9"/>
    </row>
    <row r="15981" spans="32:37" x14ac:dyDescent="0.3">
      <c r="AF15981" s="8"/>
      <c r="AG15981" s="8"/>
      <c r="AH15981" s="9"/>
      <c r="AI15981" s="8"/>
      <c r="AJ15981" s="8"/>
      <c r="AK15981" s="9"/>
    </row>
    <row r="15982" spans="32:37" x14ac:dyDescent="0.3">
      <c r="AF15982" s="8"/>
      <c r="AG15982" s="8"/>
      <c r="AH15982" s="9"/>
      <c r="AI15982" s="8"/>
      <c r="AJ15982" s="8"/>
      <c r="AK15982" s="9"/>
    </row>
    <row r="15983" spans="32:37" x14ac:dyDescent="0.3">
      <c r="AF15983" s="8"/>
      <c r="AG15983" s="8"/>
      <c r="AH15983" s="9"/>
      <c r="AI15983" s="8"/>
      <c r="AJ15983" s="8"/>
      <c r="AK15983" s="9"/>
    </row>
    <row r="15984" spans="32:37" x14ac:dyDescent="0.3">
      <c r="AF15984" s="8"/>
      <c r="AG15984" s="8"/>
      <c r="AH15984" s="9"/>
      <c r="AI15984" s="8"/>
      <c r="AJ15984" s="8"/>
      <c r="AK15984" s="9"/>
    </row>
    <row r="15985" spans="32:37" x14ac:dyDescent="0.3">
      <c r="AF15985" s="8"/>
      <c r="AG15985" s="8"/>
      <c r="AH15985" s="9"/>
      <c r="AI15985" s="8"/>
      <c r="AJ15985" s="8"/>
      <c r="AK15985" s="9"/>
    </row>
    <row r="15986" spans="32:37" x14ac:dyDescent="0.3">
      <c r="AF15986" s="8"/>
      <c r="AG15986" s="8"/>
      <c r="AH15986" s="9"/>
      <c r="AI15986" s="8"/>
      <c r="AJ15986" s="8"/>
      <c r="AK15986" s="9"/>
    </row>
    <row r="15987" spans="32:37" x14ac:dyDescent="0.3">
      <c r="AF15987" s="8"/>
      <c r="AG15987" s="8"/>
      <c r="AH15987" s="9"/>
      <c r="AI15987" s="8"/>
      <c r="AJ15987" s="8"/>
      <c r="AK15987" s="9"/>
    </row>
    <row r="15988" spans="32:37" x14ac:dyDescent="0.3">
      <c r="AF15988" s="8"/>
      <c r="AG15988" s="8"/>
      <c r="AH15988" s="9"/>
      <c r="AI15988" s="8"/>
      <c r="AJ15988" s="8"/>
      <c r="AK15988" s="9"/>
    </row>
    <row r="15989" spans="32:37" x14ac:dyDescent="0.3">
      <c r="AF15989" s="8"/>
      <c r="AG15989" s="8"/>
      <c r="AH15989" s="9"/>
      <c r="AI15989" s="8"/>
      <c r="AJ15989" s="8"/>
      <c r="AK15989" s="9"/>
    </row>
    <row r="15990" spans="32:37" x14ac:dyDescent="0.3">
      <c r="AF15990" s="8"/>
      <c r="AG15990" s="8"/>
      <c r="AH15990" s="9"/>
      <c r="AI15990" s="8"/>
      <c r="AJ15990" s="8"/>
      <c r="AK15990" s="9"/>
    </row>
    <row r="15991" spans="32:37" x14ac:dyDescent="0.3">
      <c r="AF15991" s="8"/>
      <c r="AG15991" s="8"/>
      <c r="AH15991" s="9"/>
      <c r="AI15991" s="8"/>
      <c r="AJ15991" s="8"/>
      <c r="AK15991" s="9"/>
    </row>
    <row r="15992" spans="32:37" x14ac:dyDescent="0.3">
      <c r="AF15992" s="8"/>
      <c r="AG15992" s="8"/>
      <c r="AH15992" s="9"/>
      <c r="AI15992" s="8"/>
      <c r="AJ15992" s="8"/>
      <c r="AK15992" s="9"/>
    </row>
    <row r="15993" spans="32:37" x14ac:dyDescent="0.3">
      <c r="AF15993" s="8"/>
      <c r="AG15993" s="8"/>
      <c r="AH15993" s="9"/>
      <c r="AI15993" s="8"/>
      <c r="AJ15993" s="8"/>
      <c r="AK15993" s="9"/>
    </row>
    <row r="15994" spans="32:37" x14ac:dyDescent="0.3">
      <c r="AF15994" s="8"/>
      <c r="AG15994" s="8"/>
      <c r="AH15994" s="9"/>
      <c r="AI15994" s="8"/>
      <c r="AJ15994" s="8"/>
      <c r="AK15994" s="9"/>
    </row>
    <row r="15995" spans="32:37" x14ac:dyDescent="0.3">
      <c r="AF15995" s="8"/>
      <c r="AG15995" s="8"/>
      <c r="AH15995" s="9"/>
      <c r="AI15995" s="8"/>
      <c r="AJ15995" s="8"/>
      <c r="AK15995" s="9"/>
    </row>
    <row r="15996" spans="32:37" x14ac:dyDescent="0.3">
      <c r="AF15996" s="8"/>
      <c r="AG15996" s="8"/>
      <c r="AH15996" s="9"/>
      <c r="AI15996" s="8"/>
      <c r="AJ15996" s="8"/>
      <c r="AK15996" s="9"/>
    </row>
    <row r="15997" spans="32:37" x14ac:dyDescent="0.3">
      <c r="AF15997" s="8"/>
      <c r="AG15997" s="8"/>
      <c r="AH15997" s="9"/>
      <c r="AI15997" s="8"/>
      <c r="AJ15997" s="8"/>
      <c r="AK15997" s="9"/>
    </row>
    <row r="15998" spans="32:37" x14ac:dyDescent="0.3">
      <c r="AF15998" s="8"/>
      <c r="AG15998" s="8"/>
      <c r="AH15998" s="9"/>
      <c r="AI15998" s="8"/>
      <c r="AJ15998" s="8"/>
      <c r="AK15998" s="9"/>
    </row>
    <row r="15999" spans="32:37" x14ac:dyDescent="0.3">
      <c r="AF15999" s="8"/>
      <c r="AG15999" s="8"/>
      <c r="AH15999" s="9"/>
      <c r="AI15999" s="8"/>
      <c r="AJ15999" s="8"/>
      <c r="AK15999" s="9"/>
    </row>
    <row r="16000" spans="32:37" x14ac:dyDescent="0.3">
      <c r="AF16000" s="8"/>
      <c r="AG16000" s="8"/>
      <c r="AH16000" s="9"/>
      <c r="AI16000" s="8"/>
      <c r="AJ16000" s="8"/>
      <c r="AK16000" s="9"/>
    </row>
    <row r="16001" spans="32:37" x14ac:dyDescent="0.3">
      <c r="AF16001" s="8"/>
      <c r="AG16001" s="8"/>
      <c r="AH16001" s="9"/>
      <c r="AI16001" s="8"/>
      <c r="AJ16001" s="8"/>
      <c r="AK16001" s="9"/>
    </row>
    <row r="16002" spans="32:37" x14ac:dyDescent="0.3">
      <c r="AF16002" s="8"/>
      <c r="AG16002" s="8"/>
      <c r="AH16002" s="9"/>
      <c r="AI16002" s="8"/>
      <c r="AJ16002" s="8"/>
      <c r="AK16002" s="9"/>
    </row>
    <row r="16003" spans="32:37" x14ac:dyDescent="0.3">
      <c r="AF16003" s="8"/>
      <c r="AG16003" s="8"/>
      <c r="AH16003" s="9"/>
      <c r="AI16003" s="8"/>
      <c r="AJ16003" s="8"/>
      <c r="AK16003" s="9"/>
    </row>
    <row r="16004" spans="32:37" x14ac:dyDescent="0.3">
      <c r="AF16004" s="8"/>
      <c r="AG16004" s="8"/>
      <c r="AH16004" s="9"/>
      <c r="AI16004" s="8"/>
      <c r="AJ16004" s="8"/>
      <c r="AK16004" s="9"/>
    </row>
    <row r="16005" spans="32:37" x14ac:dyDescent="0.3">
      <c r="AF16005" s="8"/>
      <c r="AG16005" s="8"/>
      <c r="AH16005" s="9"/>
      <c r="AI16005" s="8"/>
      <c r="AJ16005" s="8"/>
      <c r="AK16005" s="9"/>
    </row>
    <row r="16006" spans="32:37" x14ac:dyDescent="0.3">
      <c r="AF16006" s="8"/>
      <c r="AG16006" s="8"/>
      <c r="AH16006" s="9"/>
      <c r="AI16006" s="8"/>
      <c r="AJ16006" s="8"/>
      <c r="AK16006" s="9"/>
    </row>
    <row r="16007" spans="32:37" x14ac:dyDescent="0.3">
      <c r="AF16007" s="8"/>
      <c r="AG16007" s="8"/>
      <c r="AH16007" s="9"/>
      <c r="AI16007" s="8"/>
      <c r="AJ16007" s="8"/>
      <c r="AK16007" s="9"/>
    </row>
    <row r="16008" spans="32:37" x14ac:dyDescent="0.3">
      <c r="AF16008" s="8"/>
      <c r="AG16008" s="8"/>
      <c r="AH16008" s="9"/>
      <c r="AI16008" s="8"/>
      <c r="AJ16008" s="8"/>
      <c r="AK16008" s="9"/>
    </row>
    <row r="16009" spans="32:37" x14ac:dyDescent="0.3">
      <c r="AF16009" s="8"/>
      <c r="AG16009" s="8"/>
      <c r="AH16009" s="9"/>
      <c r="AI16009" s="8"/>
      <c r="AJ16009" s="8"/>
      <c r="AK16009" s="9"/>
    </row>
    <row r="16010" spans="32:37" x14ac:dyDescent="0.3">
      <c r="AF16010" s="8"/>
      <c r="AG16010" s="8"/>
      <c r="AH16010" s="9"/>
      <c r="AI16010" s="8"/>
      <c r="AJ16010" s="8"/>
      <c r="AK16010" s="9"/>
    </row>
    <row r="16011" spans="32:37" x14ac:dyDescent="0.3">
      <c r="AF16011" s="8"/>
      <c r="AG16011" s="8"/>
      <c r="AH16011" s="9"/>
      <c r="AI16011" s="8"/>
      <c r="AJ16011" s="8"/>
      <c r="AK16011" s="9"/>
    </row>
    <row r="16012" spans="32:37" x14ac:dyDescent="0.3">
      <c r="AF16012" s="8"/>
      <c r="AG16012" s="8"/>
      <c r="AH16012" s="9"/>
      <c r="AI16012" s="8"/>
      <c r="AJ16012" s="8"/>
      <c r="AK16012" s="9"/>
    </row>
    <row r="16013" spans="32:37" x14ac:dyDescent="0.3">
      <c r="AF16013" s="8"/>
      <c r="AG16013" s="8"/>
      <c r="AH16013" s="9"/>
      <c r="AI16013" s="8"/>
      <c r="AJ16013" s="8"/>
      <c r="AK16013" s="9"/>
    </row>
    <row r="16014" spans="32:37" x14ac:dyDescent="0.3">
      <c r="AF16014" s="8"/>
      <c r="AG16014" s="8"/>
      <c r="AH16014" s="9"/>
      <c r="AI16014" s="8"/>
      <c r="AJ16014" s="8"/>
      <c r="AK16014" s="9"/>
    </row>
    <row r="16015" spans="32:37" x14ac:dyDescent="0.3">
      <c r="AF16015" s="8"/>
      <c r="AG16015" s="8"/>
      <c r="AH16015" s="9"/>
      <c r="AI16015" s="8"/>
      <c r="AJ16015" s="8"/>
      <c r="AK16015" s="9"/>
    </row>
    <row r="16016" spans="32:37" x14ac:dyDescent="0.3">
      <c r="AF16016" s="8"/>
      <c r="AG16016" s="8"/>
      <c r="AH16016" s="9"/>
      <c r="AI16016" s="8"/>
      <c r="AJ16016" s="8"/>
      <c r="AK16016" s="9"/>
    </row>
    <row r="16017" spans="32:37" x14ac:dyDescent="0.3">
      <c r="AF16017" s="8"/>
      <c r="AG16017" s="8"/>
      <c r="AH16017" s="9"/>
      <c r="AI16017" s="8"/>
      <c r="AJ16017" s="8"/>
      <c r="AK16017" s="9"/>
    </row>
    <row r="16018" spans="32:37" x14ac:dyDescent="0.3">
      <c r="AF16018" s="8"/>
      <c r="AG16018" s="8"/>
      <c r="AH16018" s="9"/>
      <c r="AI16018" s="8"/>
      <c r="AJ16018" s="8"/>
      <c r="AK16018" s="9"/>
    </row>
    <row r="16019" spans="32:37" x14ac:dyDescent="0.3">
      <c r="AF16019" s="8"/>
      <c r="AG16019" s="8"/>
      <c r="AH16019" s="9"/>
      <c r="AI16019" s="8"/>
      <c r="AJ16019" s="8"/>
      <c r="AK16019" s="9"/>
    </row>
    <row r="16020" spans="32:37" x14ac:dyDescent="0.3">
      <c r="AF16020" s="8"/>
      <c r="AG16020" s="8"/>
      <c r="AH16020" s="9"/>
      <c r="AI16020" s="8"/>
      <c r="AJ16020" s="8"/>
      <c r="AK16020" s="9"/>
    </row>
    <row r="16021" spans="32:37" x14ac:dyDescent="0.3">
      <c r="AF16021" s="8"/>
      <c r="AG16021" s="8"/>
      <c r="AH16021" s="9"/>
      <c r="AI16021" s="8"/>
      <c r="AJ16021" s="8"/>
      <c r="AK16021" s="9"/>
    </row>
    <row r="16022" spans="32:37" x14ac:dyDescent="0.3">
      <c r="AF16022" s="8"/>
      <c r="AG16022" s="8"/>
      <c r="AH16022" s="9"/>
      <c r="AI16022" s="8"/>
      <c r="AJ16022" s="8"/>
      <c r="AK16022" s="9"/>
    </row>
    <row r="16023" spans="32:37" x14ac:dyDescent="0.3">
      <c r="AF16023" s="8"/>
      <c r="AG16023" s="8"/>
      <c r="AH16023" s="9"/>
      <c r="AI16023" s="8"/>
      <c r="AJ16023" s="8"/>
      <c r="AK16023" s="9"/>
    </row>
    <row r="16024" spans="32:37" x14ac:dyDescent="0.3">
      <c r="AF16024" s="8"/>
      <c r="AG16024" s="8"/>
      <c r="AH16024" s="9"/>
      <c r="AI16024" s="8"/>
      <c r="AJ16024" s="8"/>
      <c r="AK16024" s="9"/>
    </row>
    <row r="16025" spans="32:37" x14ac:dyDescent="0.3">
      <c r="AF16025" s="8"/>
      <c r="AG16025" s="8"/>
      <c r="AH16025" s="9"/>
      <c r="AI16025" s="8"/>
      <c r="AJ16025" s="8"/>
      <c r="AK16025" s="9"/>
    </row>
    <row r="16026" spans="32:37" x14ac:dyDescent="0.3">
      <c r="AF16026" s="8"/>
      <c r="AG16026" s="8"/>
      <c r="AH16026" s="9"/>
      <c r="AI16026" s="8"/>
      <c r="AJ16026" s="8"/>
      <c r="AK16026" s="9"/>
    </row>
    <row r="16027" spans="32:37" x14ac:dyDescent="0.3">
      <c r="AF16027" s="8"/>
      <c r="AG16027" s="8"/>
      <c r="AH16027" s="9"/>
      <c r="AI16027" s="8"/>
      <c r="AJ16027" s="8"/>
      <c r="AK16027" s="9"/>
    </row>
    <row r="16028" spans="32:37" x14ac:dyDescent="0.3">
      <c r="AF16028" s="8"/>
      <c r="AG16028" s="8"/>
      <c r="AH16028" s="9"/>
      <c r="AI16028" s="8"/>
      <c r="AJ16028" s="8"/>
      <c r="AK16028" s="9"/>
    </row>
    <row r="16029" spans="32:37" x14ac:dyDescent="0.3">
      <c r="AF16029" s="8"/>
      <c r="AG16029" s="8"/>
      <c r="AH16029" s="9"/>
      <c r="AI16029" s="8"/>
      <c r="AJ16029" s="8"/>
      <c r="AK16029" s="9"/>
    </row>
    <row r="16030" spans="32:37" x14ac:dyDescent="0.3">
      <c r="AF16030" s="8"/>
      <c r="AG16030" s="8"/>
      <c r="AH16030" s="9"/>
      <c r="AI16030" s="8"/>
      <c r="AJ16030" s="8"/>
      <c r="AK16030" s="9"/>
    </row>
    <row r="16031" spans="32:37" x14ac:dyDescent="0.3">
      <c r="AF16031" s="8"/>
      <c r="AG16031" s="8"/>
      <c r="AH16031" s="9"/>
      <c r="AI16031" s="8"/>
      <c r="AJ16031" s="8"/>
      <c r="AK16031" s="9"/>
    </row>
    <row r="16032" spans="32:37" x14ac:dyDescent="0.3">
      <c r="AF16032" s="8"/>
      <c r="AG16032" s="8"/>
      <c r="AH16032" s="9"/>
      <c r="AI16032" s="8"/>
      <c r="AJ16032" s="8"/>
      <c r="AK16032" s="9"/>
    </row>
    <row r="16033" spans="32:37" x14ac:dyDescent="0.3">
      <c r="AF16033" s="8"/>
      <c r="AG16033" s="8"/>
      <c r="AH16033" s="9"/>
      <c r="AI16033" s="8"/>
      <c r="AJ16033" s="8"/>
      <c r="AK16033" s="9"/>
    </row>
    <row r="16034" spans="32:37" x14ac:dyDescent="0.3">
      <c r="AF16034" s="8"/>
      <c r="AG16034" s="8"/>
      <c r="AH16034" s="9"/>
      <c r="AI16034" s="8"/>
      <c r="AJ16034" s="8"/>
      <c r="AK16034" s="9"/>
    </row>
    <row r="16035" spans="32:37" x14ac:dyDescent="0.3">
      <c r="AF16035" s="8"/>
      <c r="AG16035" s="8"/>
      <c r="AH16035" s="9"/>
      <c r="AI16035" s="8"/>
      <c r="AJ16035" s="8"/>
      <c r="AK16035" s="9"/>
    </row>
    <row r="16036" spans="32:37" x14ac:dyDescent="0.3">
      <c r="AF16036" s="8"/>
      <c r="AG16036" s="8"/>
      <c r="AH16036" s="9"/>
      <c r="AI16036" s="8"/>
      <c r="AJ16036" s="8"/>
      <c r="AK16036" s="9"/>
    </row>
    <row r="16037" spans="32:37" x14ac:dyDescent="0.3">
      <c r="AF16037" s="8"/>
      <c r="AG16037" s="8"/>
      <c r="AH16037" s="9"/>
      <c r="AI16037" s="8"/>
      <c r="AJ16037" s="8"/>
      <c r="AK16037" s="9"/>
    </row>
    <row r="16038" spans="32:37" x14ac:dyDescent="0.3">
      <c r="AF16038" s="8"/>
      <c r="AG16038" s="8"/>
      <c r="AH16038" s="9"/>
      <c r="AI16038" s="8"/>
      <c r="AJ16038" s="8"/>
      <c r="AK16038" s="9"/>
    </row>
    <row r="16039" spans="32:37" x14ac:dyDescent="0.3">
      <c r="AF16039" s="8"/>
      <c r="AG16039" s="8"/>
      <c r="AH16039" s="9"/>
      <c r="AI16039" s="8"/>
      <c r="AJ16039" s="8"/>
      <c r="AK16039" s="9"/>
    </row>
    <row r="16040" spans="32:37" x14ac:dyDescent="0.3">
      <c r="AF16040" s="8"/>
      <c r="AG16040" s="8"/>
      <c r="AH16040" s="9"/>
      <c r="AI16040" s="8"/>
      <c r="AJ16040" s="8"/>
      <c r="AK16040" s="9"/>
    </row>
    <row r="16041" spans="32:37" x14ac:dyDescent="0.3">
      <c r="AF16041" s="8"/>
      <c r="AG16041" s="8"/>
      <c r="AH16041" s="9"/>
      <c r="AI16041" s="8"/>
      <c r="AJ16041" s="8"/>
      <c r="AK16041" s="9"/>
    </row>
    <row r="16042" spans="32:37" x14ac:dyDescent="0.3">
      <c r="AF16042" s="8"/>
      <c r="AG16042" s="8"/>
      <c r="AH16042" s="9"/>
      <c r="AI16042" s="8"/>
      <c r="AJ16042" s="8"/>
      <c r="AK16042" s="9"/>
    </row>
    <row r="16043" spans="32:37" x14ac:dyDescent="0.3">
      <c r="AF16043" s="8"/>
      <c r="AG16043" s="8"/>
      <c r="AH16043" s="9"/>
      <c r="AI16043" s="8"/>
      <c r="AJ16043" s="8"/>
      <c r="AK16043" s="9"/>
    </row>
    <row r="16044" spans="32:37" x14ac:dyDescent="0.3">
      <c r="AF16044" s="8"/>
      <c r="AG16044" s="8"/>
      <c r="AH16044" s="9"/>
      <c r="AI16044" s="8"/>
      <c r="AJ16044" s="8"/>
      <c r="AK16044" s="9"/>
    </row>
    <row r="16045" spans="32:37" x14ac:dyDescent="0.3">
      <c r="AF16045" s="8"/>
      <c r="AG16045" s="8"/>
      <c r="AH16045" s="9"/>
      <c r="AI16045" s="8"/>
      <c r="AJ16045" s="8"/>
      <c r="AK16045" s="9"/>
    </row>
    <row r="16046" spans="32:37" x14ac:dyDescent="0.3">
      <c r="AF16046" s="8"/>
      <c r="AG16046" s="8"/>
      <c r="AH16046" s="9"/>
      <c r="AI16046" s="8"/>
      <c r="AJ16046" s="8"/>
      <c r="AK16046" s="9"/>
    </row>
    <row r="16047" spans="32:37" x14ac:dyDescent="0.3">
      <c r="AF16047" s="8"/>
      <c r="AG16047" s="8"/>
      <c r="AH16047" s="9"/>
      <c r="AI16047" s="8"/>
      <c r="AJ16047" s="8"/>
      <c r="AK16047" s="9"/>
    </row>
    <row r="16048" spans="32:37" x14ac:dyDescent="0.3">
      <c r="AF16048" s="8"/>
      <c r="AG16048" s="8"/>
      <c r="AH16048" s="9"/>
      <c r="AI16048" s="8"/>
      <c r="AJ16048" s="8"/>
      <c r="AK16048" s="9"/>
    </row>
    <row r="16049" spans="32:37" x14ac:dyDescent="0.3">
      <c r="AF16049" s="8"/>
      <c r="AG16049" s="8"/>
      <c r="AH16049" s="9"/>
      <c r="AI16049" s="8"/>
      <c r="AJ16049" s="8"/>
      <c r="AK16049" s="9"/>
    </row>
    <row r="16050" spans="32:37" x14ac:dyDescent="0.3">
      <c r="AF16050" s="8"/>
      <c r="AG16050" s="8"/>
      <c r="AH16050" s="9"/>
      <c r="AI16050" s="8"/>
      <c r="AJ16050" s="8"/>
      <c r="AK16050" s="9"/>
    </row>
    <row r="16051" spans="32:37" x14ac:dyDescent="0.3">
      <c r="AF16051" s="8"/>
      <c r="AG16051" s="8"/>
      <c r="AH16051" s="9"/>
      <c r="AI16051" s="8"/>
      <c r="AJ16051" s="8"/>
      <c r="AK16051" s="9"/>
    </row>
    <row r="16052" spans="32:37" x14ac:dyDescent="0.3">
      <c r="AF16052" s="8"/>
      <c r="AG16052" s="8"/>
      <c r="AH16052" s="9"/>
      <c r="AI16052" s="8"/>
      <c r="AJ16052" s="8"/>
      <c r="AK16052" s="9"/>
    </row>
    <row r="16053" spans="32:37" x14ac:dyDescent="0.3">
      <c r="AF16053" s="8"/>
      <c r="AG16053" s="8"/>
      <c r="AH16053" s="9"/>
      <c r="AI16053" s="8"/>
      <c r="AJ16053" s="8"/>
      <c r="AK16053" s="9"/>
    </row>
    <row r="16054" spans="32:37" x14ac:dyDescent="0.3">
      <c r="AF16054" s="8"/>
      <c r="AG16054" s="8"/>
      <c r="AH16054" s="9"/>
      <c r="AI16054" s="8"/>
      <c r="AJ16054" s="8"/>
      <c r="AK16054" s="9"/>
    </row>
    <row r="16055" spans="32:37" x14ac:dyDescent="0.3">
      <c r="AF16055" s="8"/>
      <c r="AG16055" s="8"/>
      <c r="AH16055" s="9"/>
      <c r="AI16055" s="8"/>
      <c r="AJ16055" s="8"/>
      <c r="AK16055" s="9"/>
    </row>
    <row r="16056" spans="32:37" x14ac:dyDescent="0.3">
      <c r="AF16056" s="8"/>
      <c r="AG16056" s="8"/>
      <c r="AH16056" s="9"/>
      <c r="AI16056" s="8"/>
      <c r="AJ16056" s="8"/>
      <c r="AK16056" s="9"/>
    </row>
    <row r="16057" spans="32:37" x14ac:dyDescent="0.3">
      <c r="AF16057" s="8"/>
      <c r="AG16057" s="8"/>
      <c r="AH16057" s="9"/>
      <c r="AI16057" s="8"/>
      <c r="AJ16057" s="8"/>
      <c r="AK16057" s="9"/>
    </row>
    <row r="16058" spans="32:37" x14ac:dyDescent="0.3">
      <c r="AF16058" s="8"/>
      <c r="AG16058" s="8"/>
      <c r="AH16058" s="9"/>
      <c r="AI16058" s="8"/>
      <c r="AJ16058" s="8"/>
      <c r="AK16058" s="9"/>
    </row>
    <row r="16059" spans="32:37" x14ac:dyDescent="0.3">
      <c r="AF16059" s="8"/>
      <c r="AG16059" s="8"/>
      <c r="AH16059" s="9"/>
      <c r="AI16059" s="8"/>
      <c r="AJ16059" s="8"/>
      <c r="AK16059" s="9"/>
    </row>
    <row r="16060" spans="32:37" x14ac:dyDescent="0.3">
      <c r="AF16060" s="8"/>
      <c r="AG16060" s="8"/>
      <c r="AH16060" s="9"/>
      <c r="AI16060" s="8"/>
      <c r="AJ16060" s="8"/>
      <c r="AK16060" s="9"/>
    </row>
    <row r="16061" spans="32:37" x14ac:dyDescent="0.3">
      <c r="AF16061" s="8"/>
      <c r="AG16061" s="8"/>
      <c r="AH16061" s="9"/>
      <c r="AI16061" s="8"/>
      <c r="AJ16061" s="8"/>
      <c r="AK16061" s="9"/>
    </row>
    <row r="16062" spans="32:37" x14ac:dyDescent="0.3">
      <c r="AF16062" s="8"/>
      <c r="AG16062" s="8"/>
      <c r="AH16062" s="9"/>
      <c r="AI16062" s="8"/>
      <c r="AJ16062" s="8"/>
      <c r="AK16062" s="9"/>
    </row>
    <row r="16063" spans="32:37" x14ac:dyDescent="0.3">
      <c r="AF16063" s="8"/>
      <c r="AG16063" s="8"/>
      <c r="AH16063" s="9"/>
      <c r="AI16063" s="8"/>
      <c r="AJ16063" s="8"/>
      <c r="AK16063" s="9"/>
    </row>
    <row r="16064" spans="32:37" x14ac:dyDescent="0.3">
      <c r="AF16064" s="8"/>
      <c r="AG16064" s="8"/>
      <c r="AH16064" s="9"/>
      <c r="AI16064" s="8"/>
      <c r="AJ16064" s="8"/>
      <c r="AK16064" s="9"/>
    </row>
    <row r="16065" spans="32:37" x14ac:dyDescent="0.3">
      <c r="AF16065" s="8"/>
      <c r="AG16065" s="8"/>
      <c r="AH16065" s="9"/>
      <c r="AI16065" s="8"/>
      <c r="AJ16065" s="8"/>
      <c r="AK16065" s="9"/>
    </row>
    <row r="16066" spans="32:37" x14ac:dyDescent="0.3">
      <c r="AF16066" s="8"/>
      <c r="AG16066" s="8"/>
      <c r="AH16066" s="9"/>
      <c r="AI16066" s="8"/>
      <c r="AJ16066" s="8"/>
      <c r="AK16066" s="9"/>
    </row>
    <row r="16067" spans="32:37" x14ac:dyDescent="0.3">
      <c r="AF16067" s="8"/>
      <c r="AG16067" s="8"/>
      <c r="AH16067" s="9"/>
      <c r="AI16067" s="8"/>
      <c r="AJ16067" s="8"/>
      <c r="AK16067" s="9"/>
    </row>
    <row r="16068" spans="32:37" x14ac:dyDescent="0.3">
      <c r="AF16068" s="8"/>
      <c r="AG16068" s="8"/>
      <c r="AH16068" s="9"/>
      <c r="AI16068" s="8"/>
      <c r="AJ16068" s="8"/>
      <c r="AK16068" s="9"/>
    </row>
    <row r="16069" spans="32:37" x14ac:dyDescent="0.3">
      <c r="AF16069" s="8"/>
      <c r="AG16069" s="8"/>
      <c r="AH16069" s="9"/>
      <c r="AI16069" s="8"/>
      <c r="AJ16069" s="8"/>
      <c r="AK16069" s="9"/>
    </row>
    <row r="16070" spans="32:37" x14ac:dyDescent="0.3">
      <c r="AF16070" s="8"/>
      <c r="AG16070" s="8"/>
      <c r="AH16070" s="9"/>
      <c r="AI16070" s="8"/>
      <c r="AJ16070" s="8"/>
      <c r="AK16070" s="9"/>
    </row>
    <row r="16071" spans="32:37" x14ac:dyDescent="0.3">
      <c r="AF16071" s="8"/>
      <c r="AG16071" s="8"/>
      <c r="AH16071" s="9"/>
      <c r="AI16071" s="8"/>
      <c r="AJ16071" s="8"/>
      <c r="AK16071" s="9"/>
    </row>
    <row r="16072" spans="32:37" x14ac:dyDescent="0.3">
      <c r="AF16072" s="8"/>
      <c r="AG16072" s="8"/>
      <c r="AH16072" s="9"/>
      <c r="AI16072" s="8"/>
      <c r="AJ16072" s="8"/>
      <c r="AK16072" s="9"/>
    </row>
    <row r="16073" spans="32:37" x14ac:dyDescent="0.3">
      <c r="AF16073" s="8"/>
      <c r="AG16073" s="8"/>
      <c r="AH16073" s="9"/>
      <c r="AI16073" s="8"/>
      <c r="AJ16073" s="8"/>
      <c r="AK16073" s="9"/>
    </row>
    <row r="16074" spans="32:37" x14ac:dyDescent="0.3">
      <c r="AF16074" s="8"/>
      <c r="AG16074" s="8"/>
      <c r="AH16074" s="9"/>
      <c r="AI16074" s="8"/>
      <c r="AJ16074" s="8"/>
      <c r="AK16074" s="9"/>
    </row>
    <row r="16075" spans="32:37" x14ac:dyDescent="0.3">
      <c r="AF16075" s="8"/>
      <c r="AG16075" s="8"/>
      <c r="AH16075" s="9"/>
      <c r="AI16075" s="8"/>
      <c r="AJ16075" s="8"/>
      <c r="AK16075" s="9"/>
    </row>
    <row r="16076" spans="32:37" x14ac:dyDescent="0.3">
      <c r="AF16076" s="8"/>
      <c r="AG16076" s="8"/>
      <c r="AH16076" s="9"/>
      <c r="AI16076" s="8"/>
      <c r="AJ16076" s="8"/>
      <c r="AK16076" s="9"/>
    </row>
    <row r="16077" spans="32:37" x14ac:dyDescent="0.3">
      <c r="AF16077" s="8"/>
      <c r="AG16077" s="8"/>
      <c r="AH16077" s="9"/>
      <c r="AI16077" s="8"/>
      <c r="AJ16077" s="8"/>
      <c r="AK16077" s="9"/>
    </row>
    <row r="16078" spans="32:37" x14ac:dyDescent="0.3">
      <c r="AF16078" s="8"/>
      <c r="AG16078" s="8"/>
      <c r="AH16078" s="9"/>
      <c r="AI16078" s="8"/>
      <c r="AJ16078" s="8"/>
      <c r="AK16078" s="9"/>
    </row>
    <row r="16079" spans="32:37" x14ac:dyDescent="0.3">
      <c r="AF16079" s="8"/>
      <c r="AG16079" s="8"/>
      <c r="AH16079" s="9"/>
      <c r="AI16079" s="8"/>
      <c r="AJ16079" s="8"/>
      <c r="AK16079" s="9"/>
    </row>
    <row r="16080" spans="32:37" x14ac:dyDescent="0.3">
      <c r="AF16080" s="8"/>
      <c r="AG16080" s="8"/>
      <c r="AH16080" s="9"/>
      <c r="AI16080" s="8"/>
      <c r="AJ16080" s="8"/>
      <c r="AK16080" s="9"/>
    </row>
    <row r="16081" spans="32:37" x14ac:dyDescent="0.3">
      <c r="AF16081" s="8"/>
      <c r="AG16081" s="8"/>
      <c r="AH16081" s="9"/>
      <c r="AI16081" s="8"/>
      <c r="AJ16081" s="8"/>
      <c r="AK16081" s="9"/>
    </row>
    <row r="16082" spans="32:37" x14ac:dyDescent="0.3">
      <c r="AF16082" s="8"/>
      <c r="AG16082" s="8"/>
      <c r="AH16082" s="9"/>
      <c r="AI16082" s="8"/>
      <c r="AJ16082" s="8"/>
      <c r="AK16082" s="9"/>
    </row>
    <row r="16083" spans="32:37" x14ac:dyDescent="0.3">
      <c r="AF16083" s="8"/>
      <c r="AG16083" s="8"/>
      <c r="AH16083" s="9"/>
      <c r="AI16083" s="8"/>
      <c r="AJ16083" s="8"/>
      <c r="AK16083" s="9"/>
    </row>
    <row r="16084" spans="32:37" x14ac:dyDescent="0.3">
      <c r="AF16084" s="8"/>
      <c r="AG16084" s="8"/>
      <c r="AH16084" s="9"/>
      <c r="AI16084" s="8"/>
      <c r="AJ16084" s="8"/>
      <c r="AK16084" s="9"/>
    </row>
    <row r="16085" spans="32:37" x14ac:dyDescent="0.3">
      <c r="AF16085" s="8"/>
      <c r="AG16085" s="8"/>
      <c r="AH16085" s="9"/>
      <c r="AI16085" s="8"/>
      <c r="AJ16085" s="8"/>
      <c r="AK16085" s="9"/>
    </row>
    <row r="16086" spans="32:37" x14ac:dyDescent="0.3">
      <c r="AF16086" s="8"/>
      <c r="AG16086" s="8"/>
      <c r="AH16086" s="9"/>
      <c r="AI16086" s="8"/>
      <c r="AJ16086" s="8"/>
      <c r="AK16086" s="9"/>
    </row>
    <row r="16087" spans="32:37" x14ac:dyDescent="0.3">
      <c r="AF16087" s="8"/>
      <c r="AG16087" s="8"/>
      <c r="AH16087" s="9"/>
      <c r="AI16087" s="8"/>
      <c r="AJ16087" s="8"/>
      <c r="AK16087" s="9"/>
    </row>
    <row r="16088" spans="32:37" x14ac:dyDescent="0.3">
      <c r="AF16088" s="8"/>
      <c r="AG16088" s="8"/>
      <c r="AH16088" s="9"/>
      <c r="AI16088" s="8"/>
      <c r="AJ16088" s="8"/>
      <c r="AK16088" s="9"/>
    </row>
    <row r="16089" spans="32:37" x14ac:dyDescent="0.3">
      <c r="AF16089" s="8"/>
      <c r="AG16089" s="8"/>
      <c r="AH16089" s="9"/>
      <c r="AI16089" s="8"/>
      <c r="AJ16089" s="8"/>
      <c r="AK16089" s="9"/>
    </row>
    <row r="16090" spans="32:37" x14ac:dyDescent="0.3">
      <c r="AF16090" s="8"/>
      <c r="AG16090" s="8"/>
      <c r="AH16090" s="9"/>
      <c r="AI16090" s="8"/>
      <c r="AJ16090" s="8"/>
      <c r="AK16090" s="9"/>
    </row>
    <row r="16091" spans="32:37" x14ac:dyDescent="0.3">
      <c r="AF16091" s="8"/>
      <c r="AG16091" s="8"/>
      <c r="AH16091" s="9"/>
      <c r="AI16091" s="8"/>
      <c r="AJ16091" s="8"/>
      <c r="AK16091" s="9"/>
    </row>
    <row r="16092" spans="32:37" x14ac:dyDescent="0.3">
      <c r="AF16092" s="8"/>
      <c r="AG16092" s="8"/>
      <c r="AH16092" s="9"/>
      <c r="AI16092" s="8"/>
      <c r="AJ16092" s="8"/>
      <c r="AK16092" s="9"/>
    </row>
    <row r="16093" spans="32:37" x14ac:dyDescent="0.3">
      <c r="AF16093" s="8"/>
      <c r="AG16093" s="8"/>
      <c r="AH16093" s="9"/>
      <c r="AI16093" s="8"/>
      <c r="AJ16093" s="8"/>
      <c r="AK16093" s="9"/>
    </row>
    <row r="16094" spans="32:37" x14ac:dyDescent="0.3">
      <c r="AF16094" s="8"/>
      <c r="AG16094" s="8"/>
      <c r="AH16094" s="9"/>
      <c r="AI16094" s="8"/>
      <c r="AJ16094" s="8"/>
      <c r="AK16094" s="9"/>
    </row>
    <row r="16095" spans="32:37" x14ac:dyDescent="0.3">
      <c r="AF16095" s="8"/>
      <c r="AG16095" s="8"/>
      <c r="AH16095" s="9"/>
      <c r="AI16095" s="8"/>
      <c r="AJ16095" s="8"/>
      <c r="AK16095" s="9"/>
    </row>
    <row r="16096" spans="32:37" x14ac:dyDescent="0.3">
      <c r="AF16096" s="8"/>
      <c r="AG16096" s="8"/>
      <c r="AH16096" s="9"/>
      <c r="AI16096" s="8"/>
      <c r="AJ16096" s="8"/>
      <c r="AK16096" s="9"/>
    </row>
    <row r="16097" spans="32:37" x14ac:dyDescent="0.3">
      <c r="AF16097" s="8"/>
      <c r="AG16097" s="8"/>
      <c r="AH16097" s="9"/>
      <c r="AI16097" s="8"/>
      <c r="AJ16097" s="8"/>
      <c r="AK16097" s="9"/>
    </row>
    <row r="16098" spans="32:37" x14ac:dyDescent="0.3">
      <c r="AF16098" s="8"/>
      <c r="AG16098" s="8"/>
      <c r="AH16098" s="9"/>
      <c r="AI16098" s="8"/>
      <c r="AJ16098" s="8"/>
      <c r="AK16098" s="9"/>
    </row>
    <row r="16099" spans="32:37" x14ac:dyDescent="0.3">
      <c r="AF16099" s="8"/>
      <c r="AG16099" s="8"/>
      <c r="AH16099" s="9"/>
      <c r="AI16099" s="8"/>
      <c r="AJ16099" s="8"/>
      <c r="AK16099" s="9"/>
    </row>
    <row r="16100" spans="32:37" x14ac:dyDescent="0.3">
      <c r="AF16100" s="8"/>
      <c r="AG16100" s="8"/>
      <c r="AH16100" s="9"/>
      <c r="AI16100" s="8"/>
      <c r="AJ16100" s="8"/>
      <c r="AK16100" s="9"/>
    </row>
    <row r="16101" spans="32:37" x14ac:dyDescent="0.3">
      <c r="AF16101" s="8"/>
      <c r="AG16101" s="8"/>
      <c r="AH16101" s="9"/>
      <c r="AI16101" s="8"/>
      <c r="AJ16101" s="8"/>
      <c r="AK16101" s="9"/>
    </row>
    <row r="16102" spans="32:37" x14ac:dyDescent="0.3">
      <c r="AF16102" s="8"/>
      <c r="AG16102" s="8"/>
      <c r="AH16102" s="9"/>
      <c r="AI16102" s="8"/>
      <c r="AJ16102" s="8"/>
      <c r="AK16102" s="9"/>
    </row>
    <row r="16103" spans="32:37" x14ac:dyDescent="0.3">
      <c r="AF16103" s="8"/>
      <c r="AG16103" s="8"/>
      <c r="AH16103" s="9"/>
      <c r="AI16103" s="8"/>
      <c r="AJ16103" s="8"/>
      <c r="AK16103" s="9"/>
    </row>
    <row r="16104" spans="32:37" x14ac:dyDescent="0.3">
      <c r="AF16104" s="8"/>
      <c r="AG16104" s="8"/>
      <c r="AH16104" s="9"/>
      <c r="AI16104" s="8"/>
      <c r="AJ16104" s="8"/>
      <c r="AK16104" s="9"/>
    </row>
    <row r="16105" spans="32:37" x14ac:dyDescent="0.3">
      <c r="AF16105" s="8"/>
      <c r="AG16105" s="8"/>
      <c r="AH16105" s="9"/>
      <c r="AI16105" s="8"/>
      <c r="AJ16105" s="8"/>
      <c r="AK16105" s="9"/>
    </row>
    <row r="16106" spans="32:37" x14ac:dyDescent="0.3">
      <c r="AF16106" s="8"/>
      <c r="AG16106" s="8"/>
      <c r="AH16106" s="9"/>
      <c r="AI16106" s="8"/>
      <c r="AJ16106" s="8"/>
      <c r="AK16106" s="9"/>
    </row>
    <row r="16107" spans="32:37" x14ac:dyDescent="0.3">
      <c r="AF16107" s="8"/>
      <c r="AG16107" s="8"/>
      <c r="AH16107" s="9"/>
      <c r="AI16107" s="8"/>
      <c r="AJ16107" s="8"/>
      <c r="AK16107" s="9"/>
    </row>
    <row r="16108" spans="32:37" x14ac:dyDescent="0.3">
      <c r="AF16108" s="8"/>
      <c r="AG16108" s="8"/>
      <c r="AH16108" s="9"/>
      <c r="AI16108" s="8"/>
      <c r="AJ16108" s="8"/>
      <c r="AK16108" s="9"/>
    </row>
    <row r="16109" spans="32:37" x14ac:dyDescent="0.3">
      <c r="AF16109" s="8"/>
      <c r="AG16109" s="8"/>
      <c r="AH16109" s="9"/>
      <c r="AI16109" s="8"/>
      <c r="AJ16109" s="8"/>
      <c r="AK16109" s="9"/>
    </row>
    <row r="16110" spans="32:37" x14ac:dyDescent="0.3">
      <c r="AF16110" s="8"/>
      <c r="AG16110" s="8"/>
      <c r="AH16110" s="9"/>
      <c r="AI16110" s="8"/>
      <c r="AJ16110" s="8"/>
      <c r="AK16110" s="9"/>
    </row>
    <row r="16111" spans="32:37" x14ac:dyDescent="0.3">
      <c r="AF16111" s="8"/>
      <c r="AG16111" s="8"/>
      <c r="AH16111" s="9"/>
      <c r="AI16111" s="8"/>
      <c r="AJ16111" s="8"/>
      <c r="AK16111" s="9"/>
    </row>
    <row r="16112" spans="32:37" x14ac:dyDescent="0.3">
      <c r="AF16112" s="8"/>
      <c r="AG16112" s="8"/>
      <c r="AH16112" s="9"/>
      <c r="AI16112" s="8"/>
      <c r="AJ16112" s="8"/>
      <c r="AK16112" s="9"/>
    </row>
    <row r="16113" spans="32:37" x14ac:dyDescent="0.3">
      <c r="AF16113" s="8"/>
      <c r="AG16113" s="8"/>
      <c r="AH16113" s="9"/>
      <c r="AI16113" s="8"/>
      <c r="AJ16113" s="8"/>
      <c r="AK16113" s="9"/>
    </row>
    <row r="16114" spans="32:37" x14ac:dyDescent="0.3">
      <c r="AF16114" s="8"/>
      <c r="AG16114" s="8"/>
      <c r="AH16114" s="9"/>
      <c r="AI16114" s="8"/>
      <c r="AJ16114" s="8"/>
      <c r="AK16114" s="9"/>
    </row>
    <row r="16115" spans="32:37" x14ac:dyDescent="0.3">
      <c r="AF16115" s="8"/>
      <c r="AG16115" s="8"/>
      <c r="AH16115" s="9"/>
      <c r="AI16115" s="8"/>
      <c r="AJ16115" s="8"/>
      <c r="AK16115" s="9"/>
    </row>
    <row r="16116" spans="32:37" x14ac:dyDescent="0.3">
      <c r="AF16116" s="8"/>
      <c r="AG16116" s="8"/>
      <c r="AH16116" s="9"/>
      <c r="AI16116" s="8"/>
      <c r="AJ16116" s="8"/>
      <c r="AK16116" s="9"/>
    </row>
    <row r="16117" spans="32:37" x14ac:dyDescent="0.3">
      <c r="AF16117" s="8"/>
      <c r="AG16117" s="8"/>
      <c r="AH16117" s="9"/>
      <c r="AI16117" s="8"/>
      <c r="AJ16117" s="8"/>
      <c r="AK16117" s="9"/>
    </row>
    <row r="16118" spans="32:37" x14ac:dyDescent="0.3">
      <c r="AF16118" s="8"/>
      <c r="AG16118" s="8"/>
      <c r="AH16118" s="9"/>
      <c r="AI16118" s="8"/>
      <c r="AJ16118" s="8"/>
      <c r="AK16118" s="9"/>
    </row>
    <row r="16119" spans="32:37" x14ac:dyDescent="0.3">
      <c r="AF16119" s="8"/>
      <c r="AG16119" s="8"/>
      <c r="AH16119" s="9"/>
      <c r="AI16119" s="8"/>
      <c r="AJ16119" s="8"/>
      <c r="AK16119" s="9"/>
    </row>
    <row r="16120" spans="32:37" x14ac:dyDescent="0.3">
      <c r="AF16120" s="8"/>
      <c r="AG16120" s="8"/>
      <c r="AH16120" s="9"/>
      <c r="AI16120" s="8"/>
      <c r="AJ16120" s="8"/>
      <c r="AK16120" s="9"/>
    </row>
    <row r="16121" spans="32:37" x14ac:dyDescent="0.3">
      <c r="AF16121" s="8"/>
      <c r="AG16121" s="8"/>
      <c r="AH16121" s="9"/>
      <c r="AI16121" s="8"/>
      <c r="AJ16121" s="8"/>
      <c r="AK16121" s="9"/>
    </row>
    <row r="16122" spans="32:37" x14ac:dyDescent="0.3">
      <c r="AF16122" s="8"/>
      <c r="AG16122" s="8"/>
      <c r="AH16122" s="9"/>
      <c r="AI16122" s="8"/>
      <c r="AJ16122" s="8"/>
      <c r="AK16122" s="9"/>
    </row>
    <row r="16123" spans="32:37" x14ac:dyDescent="0.3">
      <c r="AF16123" s="8"/>
      <c r="AG16123" s="8"/>
      <c r="AH16123" s="9"/>
      <c r="AI16123" s="8"/>
      <c r="AJ16123" s="8"/>
      <c r="AK16123" s="9"/>
    </row>
    <row r="16124" spans="32:37" x14ac:dyDescent="0.3">
      <c r="AF16124" s="8"/>
      <c r="AG16124" s="8"/>
      <c r="AH16124" s="9"/>
      <c r="AI16124" s="8"/>
      <c r="AJ16124" s="8"/>
      <c r="AK16124" s="9"/>
    </row>
    <row r="16125" spans="32:37" x14ac:dyDescent="0.3">
      <c r="AF16125" s="8"/>
      <c r="AG16125" s="8"/>
      <c r="AH16125" s="9"/>
      <c r="AI16125" s="8"/>
      <c r="AJ16125" s="8"/>
      <c r="AK16125" s="9"/>
    </row>
    <row r="16126" spans="32:37" x14ac:dyDescent="0.3">
      <c r="AF16126" s="8"/>
      <c r="AG16126" s="8"/>
      <c r="AH16126" s="9"/>
      <c r="AI16126" s="8"/>
      <c r="AJ16126" s="8"/>
      <c r="AK16126" s="9"/>
    </row>
    <row r="16127" spans="32:37" x14ac:dyDescent="0.3">
      <c r="AF16127" s="8"/>
      <c r="AG16127" s="8"/>
      <c r="AH16127" s="9"/>
      <c r="AI16127" s="8"/>
      <c r="AJ16127" s="8"/>
      <c r="AK16127" s="9"/>
    </row>
    <row r="16128" spans="32:37" x14ac:dyDescent="0.3">
      <c r="AF16128" s="8"/>
      <c r="AG16128" s="8"/>
      <c r="AH16128" s="9"/>
      <c r="AI16128" s="8"/>
      <c r="AJ16128" s="8"/>
      <c r="AK16128" s="9"/>
    </row>
    <row r="16129" spans="32:37" x14ac:dyDescent="0.3">
      <c r="AF16129" s="8"/>
      <c r="AG16129" s="8"/>
      <c r="AH16129" s="9"/>
      <c r="AI16129" s="8"/>
      <c r="AJ16129" s="8"/>
      <c r="AK16129" s="9"/>
    </row>
    <row r="16130" spans="32:37" x14ac:dyDescent="0.3">
      <c r="AF16130" s="8"/>
      <c r="AG16130" s="8"/>
      <c r="AH16130" s="9"/>
      <c r="AI16130" s="8"/>
      <c r="AJ16130" s="8"/>
      <c r="AK16130" s="9"/>
    </row>
    <row r="16131" spans="32:37" x14ac:dyDescent="0.3">
      <c r="AF16131" s="8"/>
      <c r="AG16131" s="8"/>
      <c r="AH16131" s="9"/>
      <c r="AI16131" s="8"/>
      <c r="AJ16131" s="8"/>
      <c r="AK16131" s="9"/>
    </row>
    <row r="16132" spans="32:37" x14ac:dyDescent="0.3">
      <c r="AF16132" s="8"/>
      <c r="AG16132" s="8"/>
      <c r="AH16132" s="9"/>
      <c r="AI16132" s="8"/>
      <c r="AJ16132" s="8"/>
      <c r="AK16132" s="9"/>
    </row>
    <row r="16133" spans="32:37" x14ac:dyDescent="0.3">
      <c r="AF16133" s="8"/>
      <c r="AG16133" s="8"/>
      <c r="AH16133" s="9"/>
      <c r="AI16133" s="8"/>
      <c r="AJ16133" s="8"/>
      <c r="AK16133" s="9"/>
    </row>
    <row r="16134" spans="32:37" x14ac:dyDescent="0.3">
      <c r="AF16134" s="8"/>
      <c r="AG16134" s="8"/>
      <c r="AH16134" s="9"/>
      <c r="AI16134" s="8"/>
      <c r="AJ16134" s="8"/>
      <c r="AK16134" s="9"/>
    </row>
    <row r="16135" spans="32:37" x14ac:dyDescent="0.3">
      <c r="AF16135" s="8"/>
      <c r="AG16135" s="8"/>
      <c r="AH16135" s="9"/>
      <c r="AI16135" s="8"/>
      <c r="AJ16135" s="8"/>
      <c r="AK16135" s="9"/>
    </row>
    <row r="16136" spans="32:37" x14ac:dyDescent="0.3">
      <c r="AF16136" s="8"/>
      <c r="AG16136" s="8"/>
      <c r="AH16136" s="9"/>
      <c r="AI16136" s="8"/>
      <c r="AJ16136" s="8"/>
      <c r="AK16136" s="9"/>
    </row>
    <row r="16137" spans="32:37" x14ac:dyDescent="0.3">
      <c r="AF16137" s="8"/>
      <c r="AG16137" s="8"/>
      <c r="AH16137" s="9"/>
      <c r="AI16137" s="8"/>
      <c r="AJ16137" s="8"/>
      <c r="AK16137" s="9"/>
    </row>
    <row r="16138" spans="32:37" x14ac:dyDescent="0.3">
      <c r="AF16138" s="8"/>
      <c r="AG16138" s="8"/>
      <c r="AH16138" s="9"/>
      <c r="AI16138" s="8"/>
      <c r="AJ16138" s="8"/>
      <c r="AK16138" s="9"/>
    </row>
    <row r="16139" spans="32:37" x14ac:dyDescent="0.3">
      <c r="AF16139" s="8"/>
      <c r="AG16139" s="8"/>
      <c r="AH16139" s="9"/>
      <c r="AI16139" s="8"/>
      <c r="AJ16139" s="8"/>
      <c r="AK16139" s="9"/>
    </row>
    <row r="16140" spans="32:37" x14ac:dyDescent="0.3">
      <c r="AF16140" s="8"/>
      <c r="AG16140" s="8"/>
      <c r="AH16140" s="9"/>
      <c r="AI16140" s="8"/>
      <c r="AJ16140" s="8"/>
      <c r="AK16140" s="9"/>
    </row>
    <row r="16141" spans="32:37" x14ac:dyDescent="0.3">
      <c r="AF16141" s="8"/>
      <c r="AG16141" s="8"/>
      <c r="AH16141" s="9"/>
      <c r="AI16141" s="8"/>
      <c r="AJ16141" s="8"/>
      <c r="AK16141" s="9"/>
    </row>
    <row r="16142" spans="32:37" x14ac:dyDescent="0.3">
      <c r="AF16142" s="8"/>
      <c r="AG16142" s="8"/>
      <c r="AH16142" s="9"/>
      <c r="AI16142" s="8"/>
      <c r="AJ16142" s="8"/>
      <c r="AK16142" s="9"/>
    </row>
    <row r="16143" spans="32:37" x14ac:dyDescent="0.3">
      <c r="AF16143" s="8"/>
      <c r="AG16143" s="8"/>
      <c r="AH16143" s="9"/>
      <c r="AI16143" s="8"/>
      <c r="AJ16143" s="8"/>
      <c r="AK16143" s="9"/>
    </row>
    <row r="16144" spans="32:37" x14ac:dyDescent="0.3">
      <c r="AF16144" s="8"/>
      <c r="AG16144" s="8"/>
      <c r="AH16144" s="9"/>
      <c r="AI16144" s="8"/>
      <c r="AJ16144" s="8"/>
      <c r="AK16144" s="9"/>
    </row>
    <row r="16145" spans="32:37" x14ac:dyDescent="0.3">
      <c r="AF16145" s="8"/>
      <c r="AG16145" s="8"/>
      <c r="AH16145" s="9"/>
      <c r="AI16145" s="8"/>
      <c r="AJ16145" s="8"/>
      <c r="AK16145" s="9"/>
    </row>
    <row r="16146" spans="32:37" x14ac:dyDescent="0.3">
      <c r="AF16146" s="8"/>
      <c r="AG16146" s="8"/>
      <c r="AH16146" s="9"/>
      <c r="AI16146" s="8"/>
      <c r="AJ16146" s="8"/>
      <c r="AK16146" s="9"/>
    </row>
    <row r="16147" spans="32:37" x14ac:dyDescent="0.3">
      <c r="AF16147" s="8"/>
      <c r="AG16147" s="8"/>
      <c r="AH16147" s="9"/>
      <c r="AI16147" s="8"/>
      <c r="AJ16147" s="8"/>
      <c r="AK16147" s="9"/>
    </row>
    <row r="16148" spans="32:37" x14ac:dyDescent="0.3">
      <c r="AF16148" s="8"/>
      <c r="AG16148" s="8"/>
      <c r="AH16148" s="9"/>
      <c r="AI16148" s="8"/>
      <c r="AJ16148" s="8"/>
      <c r="AK16148" s="9"/>
    </row>
    <row r="16149" spans="32:37" x14ac:dyDescent="0.3">
      <c r="AF16149" s="8"/>
      <c r="AG16149" s="8"/>
      <c r="AH16149" s="9"/>
      <c r="AI16149" s="8"/>
      <c r="AJ16149" s="8"/>
      <c r="AK16149" s="9"/>
    </row>
    <row r="16150" spans="32:37" x14ac:dyDescent="0.3">
      <c r="AF16150" s="8"/>
      <c r="AG16150" s="8"/>
      <c r="AH16150" s="9"/>
      <c r="AI16150" s="8"/>
      <c r="AJ16150" s="8"/>
      <c r="AK16150" s="9"/>
    </row>
    <row r="16151" spans="32:37" x14ac:dyDescent="0.3">
      <c r="AF16151" s="8"/>
      <c r="AG16151" s="8"/>
      <c r="AH16151" s="9"/>
      <c r="AI16151" s="8"/>
      <c r="AJ16151" s="8"/>
      <c r="AK16151" s="9"/>
    </row>
    <row r="16152" spans="32:37" x14ac:dyDescent="0.3">
      <c r="AF16152" s="8"/>
      <c r="AG16152" s="8"/>
      <c r="AH16152" s="9"/>
      <c r="AI16152" s="8"/>
      <c r="AJ16152" s="8"/>
      <c r="AK16152" s="9"/>
    </row>
    <row r="16153" spans="32:37" x14ac:dyDescent="0.3">
      <c r="AF16153" s="8"/>
      <c r="AG16153" s="8"/>
      <c r="AH16153" s="9"/>
      <c r="AI16153" s="8"/>
      <c r="AJ16153" s="8"/>
      <c r="AK16153" s="9"/>
    </row>
    <row r="16154" spans="32:37" x14ac:dyDescent="0.3">
      <c r="AF16154" s="8"/>
      <c r="AG16154" s="8"/>
      <c r="AH16154" s="9"/>
      <c r="AI16154" s="8"/>
      <c r="AJ16154" s="8"/>
      <c r="AK16154" s="9"/>
    </row>
    <row r="16155" spans="32:37" x14ac:dyDescent="0.3">
      <c r="AF16155" s="8"/>
      <c r="AG16155" s="8"/>
      <c r="AH16155" s="9"/>
      <c r="AI16155" s="8"/>
      <c r="AJ16155" s="8"/>
      <c r="AK16155" s="9"/>
    </row>
    <row r="16156" spans="32:37" x14ac:dyDescent="0.3">
      <c r="AF16156" s="8"/>
      <c r="AG16156" s="8"/>
      <c r="AH16156" s="9"/>
      <c r="AI16156" s="8"/>
      <c r="AJ16156" s="8"/>
      <c r="AK16156" s="9"/>
    </row>
    <row r="16157" spans="32:37" x14ac:dyDescent="0.3">
      <c r="AF16157" s="8"/>
      <c r="AG16157" s="8"/>
      <c r="AH16157" s="9"/>
      <c r="AI16157" s="8"/>
      <c r="AJ16157" s="8"/>
      <c r="AK16157" s="9"/>
    </row>
    <row r="16158" spans="32:37" x14ac:dyDescent="0.3">
      <c r="AF16158" s="8"/>
      <c r="AG16158" s="8"/>
      <c r="AH16158" s="9"/>
      <c r="AI16158" s="8"/>
      <c r="AJ16158" s="8"/>
      <c r="AK16158" s="9"/>
    </row>
    <row r="16159" spans="32:37" x14ac:dyDescent="0.3">
      <c r="AF16159" s="8"/>
      <c r="AG16159" s="8"/>
      <c r="AH16159" s="9"/>
      <c r="AI16159" s="8"/>
      <c r="AJ16159" s="8"/>
      <c r="AK16159" s="9"/>
    </row>
    <row r="16160" spans="32:37" x14ac:dyDescent="0.3">
      <c r="AF16160" s="8"/>
      <c r="AG16160" s="8"/>
      <c r="AH16160" s="9"/>
      <c r="AI16160" s="8"/>
      <c r="AJ16160" s="8"/>
      <c r="AK16160" s="9"/>
    </row>
    <row r="16161" spans="32:37" x14ac:dyDescent="0.3">
      <c r="AF16161" s="8"/>
      <c r="AG16161" s="8"/>
      <c r="AH16161" s="9"/>
      <c r="AI16161" s="8"/>
      <c r="AJ16161" s="8"/>
      <c r="AK16161" s="9"/>
    </row>
    <row r="16162" spans="32:37" x14ac:dyDescent="0.3">
      <c r="AF16162" s="8"/>
      <c r="AG16162" s="8"/>
      <c r="AH16162" s="9"/>
      <c r="AI16162" s="8"/>
      <c r="AJ16162" s="8"/>
      <c r="AK16162" s="9"/>
    </row>
    <row r="16163" spans="32:37" x14ac:dyDescent="0.3">
      <c r="AF16163" s="8"/>
      <c r="AG16163" s="8"/>
      <c r="AH16163" s="9"/>
      <c r="AI16163" s="8"/>
      <c r="AJ16163" s="8"/>
      <c r="AK16163" s="9"/>
    </row>
    <row r="16164" spans="32:37" x14ac:dyDescent="0.3">
      <c r="AF16164" s="8"/>
      <c r="AG16164" s="8"/>
      <c r="AH16164" s="9"/>
      <c r="AI16164" s="8"/>
      <c r="AJ16164" s="8"/>
      <c r="AK16164" s="9"/>
    </row>
    <row r="16165" spans="32:37" x14ac:dyDescent="0.3">
      <c r="AF16165" s="8"/>
      <c r="AG16165" s="8"/>
      <c r="AH16165" s="9"/>
      <c r="AI16165" s="8"/>
      <c r="AJ16165" s="8"/>
      <c r="AK16165" s="9"/>
    </row>
    <row r="16166" spans="32:37" x14ac:dyDescent="0.3">
      <c r="AF16166" s="8"/>
      <c r="AG16166" s="8"/>
      <c r="AH16166" s="9"/>
      <c r="AI16166" s="8"/>
      <c r="AJ16166" s="8"/>
      <c r="AK16166" s="9"/>
    </row>
    <row r="16167" spans="32:37" x14ac:dyDescent="0.3">
      <c r="AF16167" s="8"/>
      <c r="AG16167" s="8"/>
      <c r="AH16167" s="9"/>
      <c r="AI16167" s="8"/>
      <c r="AJ16167" s="8"/>
      <c r="AK16167" s="9"/>
    </row>
    <row r="16168" spans="32:37" x14ac:dyDescent="0.3">
      <c r="AF16168" s="8"/>
      <c r="AG16168" s="8"/>
      <c r="AH16168" s="9"/>
      <c r="AI16168" s="8"/>
      <c r="AJ16168" s="8"/>
      <c r="AK16168" s="9"/>
    </row>
    <row r="16169" spans="32:37" x14ac:dyDescent="0.3">
      <c r="AF16169" s="8"/>
      <c r="AG16169" s="8"/>
      <c r="AH16169" s="9"/>
      <c r="AI16169" s="8"/>
      <c r="AJ16169" s="8"/>
      <c r="AK16169" s="9"/>
    </row>
    <row r="16170" spans="32:37" x14ac:dyDescent="0.3">
      <c r="AF16170" s="8"/>
      <c r="AG16170" s="8"/>
      <c r="AH16170" s="9"/>
      <c r="AI16170" s="8"/>
      <c r="AJ16170" s="8"/>
      <c r="AK16170" s="9"/>
    </row>
    <row r="16171" spans="32:37" x14ac:dyDescent="0.3">
      <c r="AF16171" s="8"/>
      <c r="AG16171" s="8"/>
      <c r="AH16171" s="9"/>
      <c r="AI16171" s="8"/>
      <c r="AJ16171" s="8"/>
      <c r="AK16171" s="9"/>
    </row>
    <row r="16172" spans="32:37" x14ac:dyDescent="0.3">
      <c r="AF16172" s="8"/>
      <c r="AG16172" s="8"/>
      <c r="AH16172" s="9"/>
      <c r="AI16172" s="8"/>
      <c r="AJ16172" s="8"/>
      <c r="AK16172" s="9"/>
    </row>
    <row r="16173" spans="32:37" x14ac:dyDescent="0.3">
      <c r="AF16173" s="8"/>
      <c r="AG16173" s="8"/>
      <c r="AH16173" s="9"/>
      <c r="AI16173" s="8"/>
      <c r="AJ16173" s="8"/>
      <c r="AK16173" s="9"/>
    </row>
    <row r="16174" spans="32:37" x14ac:dyDescent="0.3">
      <c r="AF16174" s="8"/>
      <c r="AG16174" s="8"/>
      <c r="AH16174" s="9"/>
      <c r="AI16174" s="8"/>
      <c r="AJ16174" s="8"/>
      <c r="AK16174" s="9"/>
    </row>
    <row r="16175" spans="32:37" x14ac:dyDescent="0.3">
      <c r="AF16175" s="8"/>
      <c r="AG16175" s="8"/>
      <c r="AH16175" s="9"/>
      <c r="AI16175" s="8"/>
      <c r="AJ16175" s="8"/>
      <c r="AK16175" s="9"/>
    </row>
    <row r="16176" spans="32:37" x14ac:dyDescent="0.3">
      <c r="AF16176" s="8"/>
      <c r="AG16176" s="8"/>
      <c r="AH16176" s="9"/>
      <c r="AI16176" s="8"/>
      <c r="AJ16176" s="8"/>
      <c r="AK16176" s="9"/>
    </row>
    <row r="16177" spans="32:37" x14ac:dyDescent="0.3">
      <c r="AF16177" s="8"/>
      <c r="AG16177" s="8"/>
      <c r="AH16177" s="9"/>
      <c r="AI16177" s="8"/>
      <c r="AJ16177" s="8"/>
      <c r="AK16177" s="9"/>
    </row>
    <row r="16178" spans="32:37" x14ac:dyDescent="0.3">
      <c r="AF16178" s="8"/>
      <c r="AG16178" s="8"/>
      <c r="AH16178" s="9"/>
      <c r="AI16178" s="8"/>
      <c r="AJ16178" s="8"/>
      <c r="AK16178" s="9"/>
    </row>
    <row r="16179" spans="32:37" x14ac:dyDescent="0.3">
      <c r="AF16179" s="8"/>
      <c r="AG16179" s="8"/>
      <c r="AH16179" s="9"/>
      <c r="AI16179" s="8"/>
      <c r="AJ16179" s="8"/>
      <c r="AK16179" s="9"/>
    </row>
    <row r="16180" spans="32:37" x14ac:dyDescent="0.3">
      <c r="AF16180" s="8"/>
      <c r="AG16180" s="8"/>
      <c r="AH16180" s="9"/>
      <c r="AI16180" s="8"/>
      <c r="AJ16180" s="8"/>
      <c r="AK16180" s="9"/>
    </row>
    <row r="16181" spans="32:37" x14ac:dyDescent="0.3">
      <c r="AF16181" s="8"/>
      <c r="AG16181" s="8"/>
      <c r="AH16181" s="9"/>
      <c r="AI16181" s="8"/>
      <c r="AJ16181" s="8"/>
      <c r="AK16181" s="9"/>
    </row>
    <row r="16182" spans="32:37" x14ac:dyDescent="0.3">
      <c r="AF16182" s="8"/>
      <c r="AG16182" s="8"/>
      <c r="AH16182" s="9"/>
      <c r="AI16182" s="8"/>
      <c r="AJ16182" s="8"/>
      <c r="AK16182" s="9"/>
    </row>
    <row r="16183" spans="32:37" x14ac:dyDescent="0.3">
      <c r="AF16183" s="8"/>
      <c r="AG16183" s="8"/>
      <c r="AH16183" s="9"/>
      <c r="AI16183" s="8"/>
      <c r="AJ16183" s="8"/>
      <c r="AK16183" s="9"/>
    </row>
    <row r="16184" spans="32:37" x14ac:dyDescent="0.3">
      <c r="AF16184" s="8"/>
      <c r="AG16184" s="8"/>
      <c r="AH16184" s="9"/>
      <c r="AI16184" s="8"/>
      <c r="AJ16184" s="8"/>
      <c r="AK16184" s="9"/>
    </row>
    <row r="16185" spans="32:37" x14ac:dyDescent="0.3">
      <c r="AF16185" s="8"/>
      <c r="AG16185" s="8"/>
      <c r="AH16185" s="9"/>
      <c r="AI16185" s="8"/>
      <c r="AJ16185" s="8"/>
      <c r="AK16185" s="9"/>
    </row>
    <row r="16186" spans="32:37" x14ac:dyDescent="0.3">
      <c r="AF16186" s="8"/>
      <c r="AG16186" s="8"/>
      <c r="AH16186" s="9"/>
      <c r="AI16186" s="8"/>
      <c r="AJ16186" s="8"/>
      <c r="AK16186" s="9"/>
    </row>
    <row r="16187" spans="32:37" x14ac:dyDescent="0.3">
      <c r="AF16187" s="8"/>
      <c r="AG16187" s="8"/>
      <c r="AH16187" s="9"/>
      <c r="AI16187" s="8"/>
      <c r="AJ16187" s="8"/>
      <c r="AK16187" s="9"/>
    </row>
    <row r="16188" spans="32:37" x14ac:dyDescent="0.3">
      <c r="AF16188" s="8"/>
      <c r="AG16188" s="8"/>
      <c r="AH16188" s="9"/>
      <c r="AI16188" s="8"/>
      <c r="AJ16188" s="8"/>
      <c r="AK16188" s="9"/>
    </row>
    <row r="16189" spans="32:37" x14ac:dyDescent="0.3">
      <c r="AF16189" s="8"/>
      <c r="AG16189" s="8"/>
      <c r="AH16189" s="9"/>
      <c r="AI16189" s="8"/>
      <c r="AJ16189" s="8"/>
      <c r="AK16189" s="9"/>
    </row>
    <row r="16190" spans="32:37" x14ac:dyDescent="0.3">
      <c r="AF16190" s="8"/>
      <c r="AG16190" s="8"/>
      <c r="AH16190" s="9"/>
      <c r="AI16190" s="8"/>
      <c r="AJ16190" s="8"/>
      <c r="AK16190" s="9"/>
    </row>
    <row r="16191" spans="32:37" x14ac:dyDescent="0.3">
      <c r="AF16191" s="8"/>
      <c r="AG16191" s="8"/>
      <c r="AH16191" s="9"/>
      <c r="AI16191" s="8"/>
      <c r="AJ16191" s="8"/>
      <c r="AK16191" s="9"/>
    </row>
    <row r="16192" spans="32:37" x14ac:dyDescent="0.3">
      <c r="AF16192" s="8"/>
      <c r="AG16192" s="8"/>
      <c r="AH16192" s="9"/>
      <c r="AI16192" s="8"/>
      <c r="AJ16192" s="8"/>
      <c r="AK16192" s="9"/>
    </row>
    <row r="16193" spans="32:37" x14ac:dyDescent="0.3">
      <c r="AF16193" s="8"/>
      <c r="AG16193" s="8"/>
      <c r="AH16193" s="9"/>
      <c r="AI16193" s="8"/>
      <c r="AJ16193" s="8"/>
      <c r="AK16193" s="9"/>
    </row>
    <row r="16194" spans="32:37" x14ac:dyDescent="0.3">
      <c r="AF16194" s="8"/>
      <c r="AG16194" s="8"/>
      <c r="AH16194" s="9"/>
      <c r="AI16194" s="8"/>
      <c r="AJ16194" s="8"/>
      <c r="AK16194" s="9"/>
    </row>
    <row r="16195" spans="32:37" x14ac:dyDescent="0.3">
      <c r="AF16195" s="8"/>
      <c r="AG16195" s="8"/>
      <c r="AH16195" s="9"/>
      <c r="AI16195" s="8"/>
      <c r="AJ16195" s="8"/>
      <c r="AK16195" s="9"/>
    </row>
    <row r="16196" spans="32:37" x14ac:dyDescent="0.3">
      <c r="AF16196" s="8"/>
      <c r="AG16196" s="8"/>
      <c r="AH16196" s="9"/>
      <c r="AI16196" s="8"/>
      <c r="AJ16196" s="8"/>
      <c r="AK16196" s="9"/>
    </row>
    <row r="16197" spans="32:37" x14ac:dyDescent="0.3">
      <c r="AF16197" s="8"/>
      <c r="AG16197" s="8"/>
      <c r="AH16197" s="9"/>
      <c r="AI16197" s="8"/>
      <c r="AJ16197" s="8"/>
      <c r="AK16197" s="9"/>
    </row>
    <row r="16198" spans="32:37" x14ac:dyDescent="0.3">
      <c r="AF16198" s="8"/>
      <c r="AG16198" s="8"/>
      <c r="AH16198" s="9"/>
      <c r="AI16198" s="8"/>
      <c r="AJ16198" s="8"/>
      <c r="AK16198" s="9"/>
    </row>
    <row r="16199" spans="32:37" x14ac:dyDescent="0.3">
      <c r="AF16199" s="8"/>
      <c r="AG16199" s="8"/>
      <c r="AH16199" s="9"/>
      <c r="AI16199" s="8"/>
      <c r="AJ16199" s="8"/>
      <c r="AK16199" s="9"/>
    </row>
    <row r="16200" spans="32:37" x14ac:dyDescent="0.3">
      <c r="AF16200" s="8"/>
      <c r="AG16200" s="8"/>
      <c r="AH16200" s="9"/>
      <c r="AI16200" s="8"/>
      <c r="AJ16200" s="8"/>
      <c r="AK16200" s="9"/>
    </row>
    <row r="16201" spans="32:37" x14ac:dyDescent="0.3">
      <c r="AF16201" s="8"/>
      <c r="AG16201" s="8"/>
      <c r="AH16201" s="9"/>
      <c r="AI16201" s="8"/>
      <c r="AJ16201" s="8"/>
      <c r="AK16201" s="9"/>
    </row>
    <row r="16202" spans="32:37" x14ac:dyDescent="0.3">
      <c r="AF16202" s="8"/>
      <c r="AG16202" s="8"/>
      <c r="AH16202" s="9"/>
      <c r="AI16202" s="8"/>
      <c r="AJ16202" s="8"/>
      <c r="AK16202" s="9"/>
    </row>
    <row r="16203" spans="32:37" x14ac:dyDescent="0.3">
      <c r="AF16203" s="8"/>
      <c r="AG16203" s="8"/>
      <c r="AH16203" s="9"/>
      <c r="AI16203" s="8"/>
      <c r="AJ16203" s="8"/>
      <c r="AK16203" s="9"/>
    </row>
    <row r="16204" spans="32:37" x14ac:dyDescent="0.3">
      <c r="AF16204" s="8"/>
      <c r="AG16204" s="8"/>
      <c r="AH16204" s="9"/>
      <c r="AI16204" s="8"/>
      <c r="AJ16204" s="8"/>
      <c r="AK16204" s="9"/>
    </row>
    <row r="16205" spans="32:37" x14ac:dyDescent="0.3">
      <c r="AF16205" s="8"/>
      <c r="AG16205" s="8"/>
      <c r="AH16205" s="9"/>
      <c r="AI16205" s="8"/>
      <c r="AJ16205" s="8"/>
      <c r="AK16205" s="9"/>
    </row>
    <row r="16206" spans="32:37" x14ac:dyDescent="0.3">
      <c r="AF16206" s="8"/>
      <c r="AG16206" s="8"/>
      <c r="AH16206" s="9"/>
      <c r="AI16206" s="8"/>
      <c r="AJ16206" s="8"/>
      <c r="AK16206" s="9"/>
    </row>
    <row r="16207" spans="32:37" x14ac:dyDescent="0.3">
      <c r="AF16207" s="8"/>
      <c r="AG16207" s="8"/>
      <c r="AH16207" s="9"/>
      <c r="AI16207" s="8"/>
      <c r="AJ16207" s="8"/>
      <c r="AK16207" s="9"/>
    </row>
    <row r="16208" spans="32:37" x14ac:dyDescent="0.3">
      <c r="AF16208" s="8"/>
      <c r="AG16208" s="8"/>
      <c r="AH16208" s="9"/>
      <c r="AI16208" s="8"/>
      <c r="AJ16208" s="8"/>
      <c r="AK16208" s="9"/>
    </row>
    <row r="16209" spans="32:37" x14ac:dyDescent="0.3">
      <c r="AF16209" s="8"/>
      <c r="AG16209" s="8"/>
      <c r="AH16209" s="9"/>
      <c r="AI16209" s="8"/>
      <c r="AJ16209" s="8"/>
      <c r="AK16209" s="9"/>
    </row>
    <row r="16210" spans="32:37" x14ac:dyDescent="0.3">
      <c r="AF16210" s="8"/>
      <c r="AG16210" s="8"/>
      <c r="AH16210" s="9"/>
      <c r="AI16210" s="8"/>
      <c r="AJ16210" s="8"/>
      <c r="AK16210" s="9"/>
    </row>
    <row r="16211" spans="32:37" x14ac:dyDescent="0.3">
      <c r="AF16211" s="8"/>
      <c r="AG16211" s="8"/>
      <c r="AH16211" s="9"/>
      <c r="AI16211" s="8"/>
      <c r="AJ16211" s="8"/>
      <c r="AK16211" s="9"/>
    </row>
    <row r="16212" spans="32:37" x14ac:dyDescent="0.3">
      <c r="AF16212" s="8"/>
      <c r="AG16212" s="8"/>
      <c r="AH16212" s="9"/>
      <c r="AI16212" s="8"/>
      <c r="AJ16212" s="8"/>
      <c r="AK16212" s="9"/>
    </row>
    <row r="16213" spans="32:37" x14ac:dyDescent="0.3">
      <c r="AF16213" s="8"/>
      <c r="AG16213" s="8"/>
      <c r="AH16213" s="9"/>
      <c r="AI16213" s="8"/>
      <c r="AJ16213" s="8"/>
      <c r="AK16213" s="9"/>
    </row>
    <row r="16214" spans="32:37" x14ac:dyDescent="0.3">
      <c r="AF16214" s="8"/>
      <c r="AG16214" s="8"/>
      <c r="AH16214" s="9"/>
      <c r="AI16214" s="8"/>
      <c r="AJ16214" s="8"/>
      <c r="AK16214" s="9"/>
    </row>
    <row r="16215" spans="32:37" x14ac:dyDescent="0.3">
      <c r="AF16215" s="8"/>
      <c r="AG16215" s="8"/>
      <c r="AH16215" s="9"/>
      <c r="AI16215" s="8"/>
      <c r="AJ16215" s="8"/>
      <c r="AK16215" s="9"/>
    </row>
    <row r="16216" spans="32:37" x14ac:dyDescent="0.3">
      <c r="AF16216" s="8"/>
      <c r="AG16216" s="8"/>
      <c r="AH16216" s="9"/>
      <c r="AI16216" s="8"/>
      <c r="AJ16216" s="8"/>
      <c r="AK16216" s="9"/>
    </row>
    <row r="16217" spans="32:37" x14ac:dyDescent="0.3">
      <c r="AF16217" s="8"/>
      <c r="AG16217" s="8"/>
      <c r="AH16217" s="9"/>
      <c r="AI16217" s="8"/>
      <c r="AJ16217" s="8"/>
      <c r="AK16217" s="9"/>
    </row>
    <row r="16218" spans="32:37" x14ac:dyDescent="0.3">
      <c r="AF16218" s="8"/>
      <c r="AG16218" s="8"/>
      <c r="AH16218" s="9"/>
      <c r="AI16218" s="8"/>
      <c r="AJ16218" s="8"/>
      <c r="AK16218" s="9"/>
    </row>
    <row r="16219" spans="32:37" x14ac:dyDescent="0.3">
      <c r="AF16219" s="8"/>
      <c r="AG16219" s="8"/>
      <c r="AH16219" s="9"/>
      <c r="AI16219" s="8"/>
      <c r="AJ16219" s="8"/>
      <c r="AK16219" s="9"/>
    </row>
    <row r="16220" spans="32:37" x14ac:dyDescent="0.3">
      <c r="AF16220" s="8"/>
      <c r="AG16220" s="8"/>
      <c r="AH16220" s="9"/>
      <c r="AI16220" s="8"/>
      <c r="AJ16220" s="8"/>
      <c r="AK16220" s="9"/>
    </row>
    <row r="16221" spans="32:37" x14ac:dyDescent="0.3">
      <c r="AF16221" s="8"/>
      <c r="AG16221" s="8"/>
      <c r="AH16221" s="9"/>
      <c r="AI16221" s="8"/>
      <c r="AJ16221" s="8"/>
      <c r="AK16221" s="9"/>
    </row>
    <row r="16222" spans="32:37" x14ac:dyDescent="0.3">
      <c r="AF16222" s="8"/>
      <c r="AG16222" s="8"/>
      <c r="AH16222" s="9"/>
      <c r="AI16222" s="8"/>
      <c r="AJ16222" s="8"/>
      <c r="AK16222" s="9"/>
    </row>
    <row r="16223" spans="32:37" x14ac:dyDescent="0.3">
      <c r="AF16223" s="8"/>
      <c r="AG16223" s="8"/>
      <c r="AH16223" s="9"/>
      <c r="AI16223" s="8"/>
      <c r="AJ16223" s="8"/>
      <c r="AK16223" s="9"/>
    </row>
    <row r="16224" spans="32:37" x14ac:dyDescent="0.3">
      <c r="AF16224" s="8"/>
      <c r="AG16224" s="8"/>
      <c r="AH16224" s="9"/>
      <c r="AI16224" s="8"/>
      <c r="AJ16224" s="8"/>
      <c r="AK16224" s="9"/>
    </row>
    <row r="16225" spans="32:37" x14ac:dyDescent="0.3">
      <c r="AF16225" s="8"/>
      <c r="AG16225" s="8"/>
      <c r="AH16225" s="9"/>
      <c r="AI16225" s="8"/>
      <c r="AJ16225" s="8"/>
      <c r="AK16225" s="9"/>
    </row>
    <row r="16226" spans="32:37" x14ac:dyDescent="0.3">
      <c r="AF16226" s="8"/>
      <c r="AG16226" s="8"/>
      <c r="AH16226" s="9"/>
      <c r="AI16226" s="8"/>
      <c r="AJ16226" s="8"/>
      <c r="AK16226" s="9"/>
    </row>
    <row r="16227" spans="32:37" x14ac:dyDescent="0.3">
      <c r="AF16227" s="8"/>
      <c r="AG16227" s="8"/>
      <c r="AH16227" s="9"/>
      <c r="AI16227" s="8"/>
      <c r="AJ16227" s="8"/>
      <c r="AK16227" s="9"/>
    </row>
    <row r="16228" spans="32:37" x14ac:dyDescent="0.3">
      <c r="AF16228" s="8"/>
      <c r="AG16228" s="8"/>
      <c r="AH16228" s="9"/>
      <c r="AI16228" s="8"/>
      <c r="AJ16228" s="8"/>
      <c r="AK16228" s="9"/>
    </row>
    <row r="16229" spans="32:37" x14ac:dyDescent="0.3">
      <c r="AF16229" s="8"/>
      <c r="AG16229" s="8"/>
      <c r="AH16229" s="9"/>
      <c r="AI16229" s="8"/>
      <c r="AJ16229" s="8"/>
      <c r="AK16229" s="9"/>
    </row>
    <row r="16230" spans="32:37" x14ac:dyDescent="0.3">
      <c r="AF16230" s="8"/>
      <c r="AG16230" s="8"/>
      <c r="AH16230" s="9"/>
      <c r="AI16230" s="8"/>
      <c r="AJ16230" s="8"/>
      <c r="AK16230" s="9"/>
    </row>
    <row r="16231" spans="32:37" x14ac:dyDescent="0.3">
      <c r="AF16231" s="8"/>
      <c r="AG16231" s="8"/>
      <c r="AH16231" s="9"/>
      <c r="AI16231" s="8"/>
      <c r="AJ16231" s="8"/>
      <c r="AK16231" s="9"/>
    </row>
    <row r="16232" spans="32:37" x14ac:dyDescent="0.3">
      <c r="AF16232" s="8"/>
      <c r="AG16232" s="8"/>
      <c r="AH16232" s="9"/>
      <c r="AI16232" s="8"/>
      <c r="AJ16232" s="8"/>
      <c r="AK16232" s="9"/>
    </row>
    <row r="16233" spans="32:37" x14ac:dyDescent="0.3">
      <c r="AF16233" s="8"/>
      <c r="AG16233" s="8"/>
      <c r="AH16233" s="9"/>
      <c r="AI16233" s="8"/>
      <c r="AJ16233" s="8"/>
      <c r="AK16233" s="9"/>
    </row>
    <row r="16234" spans="32:37" x14ac:dyDescent="0.3">
      <c r="AF16234" s="8"/>
      <c r="AG16234" s="8"/>
      <c r="AH16234" s="9"/>
      <c r="AI16234" s="8"/>
      <c r="AJ16234" s="8"/>
      <c r="AK16234" s="9"/>
    </row>
    <row r="16235" spans="32:37" x14ac:dyDescent="0.3">
      <c r="AF16235" s="8"/>
      <c r="AG16235" s="8"/>
      <c r="AH16235" s="9"/>
      <c r="AI16235" s="8"/>
      <c r="AJ16235" s="8"/>
      <c r="AK16235" s="9"/>
    </row>
    <row r="16236" spans="32:37" x14ac:dyDescent="0.3">
      <c r="AF16236" s="8"/>
      <c r="AG16236" s="8"/>
      <c r="AH16236" s="9"/>
      <c r="AI16236" s="8"/>
      <c r="AJ16236" s="8"/>
      <c r="AK16236" s="9"/>
    </row>
    <row r="16237" spans="32:37" x14ac:dyDescent="0.3">
      <c r="AF16237" s="8"/>
      <c r="AG16237" s="8"/>
      <c r="AH16237" s="9"/>
      <c r="AI16237" s="8"/>
      <c r="AJ16237" s="8"/>
      <c r="AK16237" s="9"/>
    </row>
    <row r="16238" spans="32:37" x14ac:dyDescent="0.3">
      <c r="AF16238" s="8"/>
      <c r="AG16238" s="8"/>
      <c r="AH16238" s="9"/>
      <c r="AI16238" s="8"/>
      <c r="AJ16238" s="8"/>
      <c r="AK16238" s="9"/>
    </row>
    <row r="16239" spans="32:37" x14ac:dyDescent="0.3">
      <c r="AF16239" s="8"/>
      <c r="AG16239" s="8"/>
      <c r="AH16239" s="9"/>
      <c r="AI16239" s="8"/>
      <c r="AJ16239" s="8"/>
      <c r="AK16239" s="9"/>
    </row>
    <row r="16240" spans="32:37" x14ac:dyDescent="0.3">
      <c r="AF16240" s="8"/>
      <c r="AG16240" s="8"/>
      <c r="AH16240" s="9"/>
      <c r="AI16240" s="8"/>
      <c r="AJ16240" s="8"/>
      <c r="AK16240" s="9"/>
    </row>
    <row r="16241" spans="32:37" x14ac:dyDescent="0.3">
      <c r="AF16241" s="8"/>
      <c r="AG16241" s="8"/>
      <c r="AH16241" s="9"/>
      <c r="AI16241" s="8"/>
      <c r="AJ16241" s="8"/>
      <c r="AK16241" s="9"/>
    </row>
    <row r="16242" spans="32:37" x14ac:dyDescent="0.3">
      <c r="AF16242" s="8"/>
      <c r="AG16242" s="8"/>
      <c r="AH16242" s="9"/>
      <c r="AI16242" s="8"/>
      <c r="AJ16242" s="8"/>
      <c r="AK16242" s="9"/>
    </row>
    <row r="16243" spans="32:37" x14ac:dyDescent="0.3">
      <c r="AF16243" s="8"/>
      <c r="AG16243" s="8"/>
      <c r="AH16243" s="9"/>
      <c r="AI16243" s="8"/>
      <c r="AJ16243" s="8"/>
      <c r="AK16243" s="9"/>
    </row>
    <row r="16244" spans="32:37" x14ac:dyDescent="0.3">
      <c r="AF16244" s="8"/>
      <c r="AG16244" s="8"/>
      <c r="AH16244" s="9"/>
      <c r="AI16244" s="8"/>
      <c r="AJ16244" s="8"/>
      <c r="AK16244" s="9"/>
    </row>
    <row r="16245" spans="32:37" x14ac:dyDescent="0.3">
      <c r="AF16245" s="8"/>
      <c r="AG16245" s="8"/>
      <c r="AH16245" s="9"/>
      <c r="AI16245" s="8"/>
      <c r="AJ16245" s="8"/>
      <c r="AK16245" s="9"/>
    </row>
    <row r="16246" spans="32:37" x14ac:dyDescent="0.3">
      <c r="AF16246" s="8"/>
      <c r="AG16246" s="8"/>
      <c r="AH16246" s="9"/>
      <c r="AI16246" s="8"/>
      <c r="AJ16246" s="8"/>
      <c r="AK16246" s="9"/>
    </row>
    <row r="16247" spans="32:37" x14ac:dyDescent="0.3">
      <c r="AF16247" s="8"/>
      <c r="AG16247" s="8"/>
      <c r="AH16247" s="9"/>
      <c r="AI16247" s="8"/>
      <c r="AJ16247" s="8"/>
      <c r="AK16247" s="9"/>
    </row>
    <row r="16248" spans="32:37" x14ac:dyDescent="0.3">
      <c r="AF16248" s="8"/>
      <c r="AG16248" s="8"/>
      <c r="AH16248" s="9"/>
      <c r="AI16248" s="8"/>
      <c r="AJ16248" s="8"/>
      <c r="AK16248" s="9"/>
    </row>
    <row r="16249" spans="32:37" x14ac:dyDescent="0.3">
      <c r="AF16249" s="8"/>
      <c r="AG16249" s="8"/>
      <c r="AH16249" s="9"/>
      <c r="AI16249" s="8"/>
      <c r="AJ16249" s="8"/>
      <c r="AK16249" s="9"/>
    </row>
    <row r="16250" spans="32:37" x14ac:dyDescent="0.3">
      <c r="AF16250" s="8"/>
      <c r="AG16250" s="8"/>
      <c r="AH16250" s="9"/>
      <c r="AI16250" s="8"/>
      <c r="AJ16250" s="8"/>
      <c r="AK16250" s="9"/>
    </row>
    <row r="16251" spans="32:37" x14ac:dyDescent="0.3">
      <c r="AF16251" s="8"/>
      <c r="AG16251" s="8"/>
      <c r="AH16251" s="9"/>
      <c r="AI16251" s="8"/>
      <c r="AJ16251" s="8"/>
      <c r="AK16251" s="9"/>
    </row>
    <row r="16252" spans="32:37" x14ac:dyDescent="0.3">
      <c r="AF16252" s="8"/>
      <c r="AG16252" s="8"/>
      <c r="AH16252" s="9"/>
      <c r="AI16252" s="8"/>
      <c r="AJ16252" s="8"/>
      <c r="AK16252" s="9"/>
    </row>
    <row r="16253" spans="32:37" x14ac:dyDescent="0.3">
      <c r="AF16253" s="8"/>
      <c r="AG16253" s="8"/>
      <c r="AH16253" s="9"/>
      <c r="AI16253" s="8"/>
      <c r="AJ16253" s="8"/>
      <c r="AK16253" s="9"/>
    </row>
    <row r="16254" spans="32:37" x14ac:dyDescent="0.3">
      <c r="AF16254" s="8"/>
      <c r="AG16254" s="8"/>
      <c r="AH16254" s="9"/>
      <c r="AI16254" s="8"/>
      <c r="AJ16254" s="8"/>
      <c r="AK16254" s="9"/>
    </row>
    <row r="16255" spans="32:37" x14ac:dyDescent="0.3">
      <c r="AF16255" s="8"/>
      <c r="AG16255" s="8"/>
      <c r="AH16255" s="9"/>
      <c r="AI16255" s="8"/>
      <c r="AJ16255" s="8"/>
      <c r="AK16255" s="9"/>
    </row>
    <row r="16256" spans="32:37" x14ac:dyDescent="0.3">
      <c r="AF16256" s="8"/>
      <c r="AG16256" s="8"/>
      <c r="AH16256" s="9"/>
      <c r="AI16256" s="8"/>
      <c r="AJ16256" s="8"/>
      <c r="AK16256" s="9"/>
    </row>
    <row r="16257" spans="32:37" x14ac:dyDescent="0.3">
      <c r="AF16257" s="8"/>
      <c r="AG16257" s="8"/>
      <c r="AH16257" s="9"/>
      <c r="AI16257" s="8"/>
      <c r="AJ16257" s="8"/>
      <c r="AK16257" s="9"/>
    </row>
    <row r="16258" spans="32:37" x14ac:dyDescent="0.3">
      <c r="AF16258" s="8"/>
      <c r="AG16258" s="8"/>
      <c r="AH16258" s="9"/>
      <c r="AI16258" s="8"/>
      <c r="AJ16258" s="8"/>
      <c r="AK16258" s="9"/>
    </row>
    <row r="16259" spans="32:37" x14ac:dyDescent="0.3">
      <c r="AF16259" s="8"/>
      <c r="AG16259" s="8"/>
      <c r="AH16259" s="9"/>
      <c r="AI16259" s="8"/>
      <c r="AJ16259" s="8"/>
      <c r="AK16259" s="9"/>
    </row>
    <row r="16260" spans="32:37" x14ac:dyDescent="0.3">
      <c r="AF16260" s="8"/>
      <c r="AG16260" s="8"/>
      <c r="AH16260" s="9"/>
      <c r="AI16260" s="8"/>
      <c r="AJ16260" s="8"/>
      <c r="AK16260" s="9"/>
    </row>
    <row r="16261" spans="32:37" x14ac:dyDescent="0.3">
      <c r="AF16261" s="8"/>
      <c r="AG16261" s="8"/>
      <c r="AH16261" s="9"/>
      <c r="AI16261" s="8"/>
      <c r="AJ16261" s="8"/>
      <c r="AK16261" s="9"/>
    </row>
    <row r="16262" spans="32:37" x14ac:dyDescent="0.3">
      <c r="AF16262" s="8"/>
      <c r="AG16262" s="8"/>
      <c r="AH16262" s="9"/>
      <c r="AI16262" s="8"/>
      <c r="AJ16262" s="8"/>
      <c r="AK16262" s="9"/>
    </row>
    <row r="16263" spans="32:37" x14ac:dyDescent="0.3">
      <c r="AF16263" s="8"/>
      <c r="AG16263" s="8"/>
      <c r="AH16263" s="9"/>
      <c r="AI16263" s="8"/>
      <c r="AJ16263" s="8"/>
      <c r="AK16263" s="9"/>
    </row>
    <row r="16264" spans="32:37" x14ac:dyDescent="0.3">
      <c r="AF16264" s="8"/>
      <c r="AG16264" s="8"/>
      <c r="AH16264" s="9"/>
      <c r="AI16264" s="8"/>
      <c r="AJ16264" s="8"/>
      <c r="AK16264" s="9"/>
    </row>
    <row r="16265" spans="32:37" x14ac:dyDescent="0.3">
      <c r="AF16265" s="8"/>
      <c r="AG16265" s="8"/>
      <c r="AH16265" s="9"/>
      <c r="AI16265" s="8"/>
      <c r="AJ16265" s="8"/>
      <c r="AK16265" s="9"/>
    </row>
    <row r="16266" spans="32:37" x14ac:dyDescent="0.3">
      <c r="AF16266" s="8"/>
      <c r="AG16266" s="8"/>
      <c r="AH16266" s="9"/>
      <c r="AI16266" s="8"/>
      <c r="AJ16266" s="8"/>
      <c r="AK16266" s="9"/>
    </row>
    <row r="16267" spans="32:37" x14ac:dyDescent="0.3">
      <c r="AF16267" s="8"/>
      <c r="AG16267" s="8"/>
      <c r="AH16267" s="9"/>
      <c r="AI16267" s="8"/>
      <c r="AJ16267" s="8"/>
      <c r="AK16267" s="9"/>
    </row>
    <row r="16268" spans="32:37" x14ac:dyDescent="0.3">
      <c r="AF16268" s="8"/>
      <c r="AG16268" s="8"/>
      <c r="AH16268" s="9"/>
      <c r="AI16268" s="8"/>
      <c r="AJ16268" s="8"/>
      <c r="AK16268" s="9"/>
    </row>
    <row r="16269" spans="32:37" x14ac:dyDescent="0.3">
      <c r="AF16269" s="8"/>
      <c r="AG16269" s="8"/>
      <c r="AH16269" s="9"/>
      <c r="AI16269" s="8"/>
      <c r="AJ16269" s="8"/>
      <c r="AK16269" s="9"/>
    </row>
    <row r="16270" spans="32:37" x14ac:dyDescent="0.3">
      <c r="AF16270" s="8"/>
      <c r="AG16270" s="8"/>
      <c r="AH16270" s="9"/>
      <c r="AI16270" s="8"/>
      <c r="AJ16270" s="8"/>
      <c r="AK16270" s="9"/>
    </row>
    <row r="16271" spans="32:37" x14ac:dyDescent="0.3">
      <c r="AF16271" s="8"/>
      <c r="AG16271" s="8"/>
      <c r="AH16271" s="9"/>
      <c r="AI16271" s="8"/>
      <c r="AJ16271" s="8"/>
      <c r="AK16271" s="9"/>
    </row>
    <row r="16272" spans="32:37" x14ac:dyDescent="0.3">
      <c r="AF16272" s="8"/>
      <c r="AG16272" s="8"/>
      <c r="AH16272" s="9"/>
      <c r="AI16272" s="8"/>
      <c r="AJ16272" s="8"/>
      <c r="AK16272" s="9"/>
    </row>
    <row r="16273" spans="32:37" x14ac:dyDescent="0.3">
      <c r="AF16273" s="8"/>
      <c r="AG16273" s="8"/>
      <c r="AH16273" s="9"/>
      <c r="AI16273" s="8"/>
      <c r="AJ16273" s="8"/>
      <c r="AK16273" s="9"/>
    </row>
    <row r="16274" spans="32:37" x14ac:dyDescent="0.3">
      <c r="AF16274" s="8"/>
      <c r="AG16274" s="8"/>
      <c r="AH16274" s="9"/>
      <c r="AI16274" s="8"/>
      <c r="AJ16274" s="8"/>
      <c r="AK16274" s="9"/>
    </row>
    <row r="16275" spans="32:37" x14ac:dyDescent="0.3">
      <c r="AF16275" s="8"/>
      <c r="AG16275" s="8"/>
      <c r="AH16275" s="9"/>
      <c r="AI16275" s="8"/>
      <c r="AJ16275" s="8"/>
      <c r="AK16275" s="9"/>
    </row>
    <row r="16276" spans="32:37" x14ac:dyDescent="0.3">
      <c r="AF16276" s="8"/>
      <c r="AG16276" s="8"/>
      <c r="AH16276" s="9"/>
      <c r="AI16276" s="8"/>
      <c r="AJ16276" s="8"/>
      <c r="AK16276" s="9"/>
    </row>
    <row r="16277" spans="32:37" x14ac:dyDescent="0.3">
      <c r="AF16277" s="8"/>
      <c r="AG16277" s="8"/>
      <c r="AH16277" s="9"/>
      <c r="AI16277" s="8"/>
      <c r="AJ16277" s="8"/>
      <c r="AK16277" s="9"/>
    </row>
    <row r="16278" spans="32:37" x14ac:dyDescent="0.3">
      <c r="AF16278" s="8"/>
      <c r="AG16278" s="8"/>
      <c r="AH16278" s="9"/>
      <c r="AI16278" s="8"/>
      <c r="AJ16278" s="8"/>
      <c r="AK16278" s="9"/>
    </row>
    <row r="16279" spans="32:37" x14ac:dyDescent="0.3">
      <c r="AF16279" s="8"/>
      <c r="AG16279" s="8"/>
      <c r="AH16279" s="9"/>
      <c r="AI16279" s="8"/>
      <c r="AJ16279" s="8"/>
      <c r="AK16279" s="9"/>
    </row>
    <row r="16280" spans="32:37" x14ac:dyDescent="0.3">
      <c r="AF16280" s="8"/>
      <c r="AG16280" s="8"/>
      <c r="AH16280" s="9"/>
      <c r="AI16280" s="8"/>
      <c r="AJ16280" s="8"/>
      <c r="AK16280" s="9"/>
    </row>
    <row r="16281" spans="32:37" x14ac:dyDescent="0.3">
      <c r="AF16281" s="8"/>
      <c r="AG16281" s="8"/>
      <c r="AH16281" s="9"/>
      <c r="AI16281" s="8"/>
      <c r="AJ16281" s="8"/>
      <c r="AK16281" s="9"/>
    </row>
    <row r="16282" spans="32:37" x14ac:dyDescent="0.3">
      <c r="AF16282" s="8"/>
      <c r="AG16282" s="8"/>
      <c r="AH16282" s="9"/>
      <c r="AI16282" s="8"/>
      <c r="AJ16282" s="8"/>
      <c r="AK16282" s="9"/>
    </row>
    <row r="16283" spans="32:37" x14ac:dyDescent="0.3">
      <c r="AF16283" s="8"/>
      <c r="AG16283" s="8"/>
      <c r="AH16283" s="9"/>
      <c r="AI16283" s="8"/>
      <c r="AJ16283" s="8"/>
      <c r="AK16283" s="9"/>
    </row>
    <row r="16284" spans="32:37" x14ac:dyDescent="0.3">
      <c r="AF16284" s="8"/>
      <c r="AG16284" s="8"/>
      <c r="AH16284" s="9"/>
      <c r="AI16284" s="8"/>
      <c r="AJ16284" s="8"/>
      <c r="AK16284" s="9"/>
    </row>
    <row r="16285" spans="32:37" x14ac:dyDescent="0.3">
      <c r="AF16285" s="8"/>
      <c r="AG16285" s="8"/>
      <c r="AH16285" s="9"/>
      <c r="AI16285" s="8"/>
      <c r="AJ16285" s="8"/>
      <c r="AK16285" s="9"/>
    </row>
    <row r="16286" spans="32:37" x14ac:dyDescent="0.3">
      <c r="AF16286" s="8"/>
      <c r="AG16286" s="8"/>
      <c r="AH16286" s="9"/>
      <c r="AI16286" s="8"/>
      <c r="AJ16286" s="8"/>
      <c r="AK16286" s="9"/>
    </row>
    <row r="16287" spans="32:37" x14ac:dyDescent="0.3">
      <c r="AF16287" s="8"/>
      <c r="AG16287" s="8"/>
      <c r="AH16287" s="9"/>
      <c r="AI16287" s="8"/>
      <c r="AJ16287" s="8"/>
      <c r="AK16287" s="9"/>
    </row>
    <row r="16288" spans="32:37" x14ac:dyDescent="0.3">
      <c r="AF16288" s="8"/>
      <c r="AG16288" s="8"/>
      <c r="AH16288" s="9"/>
      <c r="AI16288" s="8"/>
      <c r="AJ16288" s="8"/>
      <c r="AK16288" s="9"/>
    </row>
    <row r="16289" spans="32:37" x14ac:dyDescent="0.3">
      <c r="AF16289" s="8"/>
      <c r="AG16289" s="8"/>
      <c r="AH16289" s="9"/>
      <c r="AI16289" s="8"/>
      <c r="AJ16289" s="8"/>
      <c r="AK16289" s="9"/>
    </row>
    <row r="16290" spans="32:37" x14ac:dyDescent="0.3">
      <c r="AF16290" s="8"/>
      <c r="AG16290" s="8"/>
      <c r="AH16290" s="9"/>
      <c r="AI16290" s="8"/>
      <c r="AJ16290" s="8"/>
      <c r="AK16290" s="9"/>
    </row>
    <row r="16291" spans="32:37" x14ac:dyDescent="0.3">
      <c r="AF16291" s="8"/>
      <c r="AG16291" s="8"/>
      <c r="AH16291" s="9"/>
      <c r="AI16291" s="8"/>
      <c r="AJ16291" s="8"/>
      <c r="AK16291" s="9"/>
    </row>
    <row r="16292" spans="32:37" x14ac:dyDescent="0.3">
      <c r="AF16292" s="8"/>
      <c r="AG16292" s="8"/>
      <c r="AH16292" s="9"/>
      <c r="AI16292" s="8"/>
      <c r="AJ16292" s="8"/>
      <c r="AK16292" s="9"/>
    </row>
    <row r="16293" spans="32:37" x14ac:dyDescent="0.3">
      <c r="AF16293" s="8"/>
      <c r="AG16293" s="8"/>
      <c r="AH16293" s="9"/>
      <c r="AI16293" s="8"/>
      <c r="AJ16293" s="8"/>
      <c r="AK16293" s="9"/>
    </row>
    <row r="16294" spans="32:37" x14ac:dyDescent="0.3">
      <c r="AF16294" s="8"/>
      <c r="AG16294" s="8"/>
      <c r="AH16294" s="9"/>
      <c r="AI16294" s="8"/>
      <c r="AJ16294" s="8"/>
      <c r="AK16294" s="9"/>
    </row>
    <row r="16295" spans="32:37" x14ac:dyDescent="0.3">
      <c r="AF16295" s="8"/>
      <c r="AG16295" s="8"/>
      <c r="AH16295" s="9"/>
      <c r="AI16295" s="8"/>
      <c r="AJ16295" s="8"/>
      <c r="AK16295" s="9"/>
    </row>
    <row r="16296" spans="32:37" x14ac:dyDescent="0.3">
      <c r="AF16296" s="8"/>
      <c r="AG16296" s="8"/>
      <c r="AH16296" s="9"/>
      <c r="AI16296" s="8"/>
      <c r="AJ16296" s="8"/>
      <c r="AK16296" s="9"/>
    </row>
    <row r="16297" spans="32:37" x14ac:dyDescent="0.3">
      <c r="AF16297" s="8"/>
      <c r="AG16297" s="8"/>
      <c r="AH16297" s="9"/>
      <c r="AI16297" s="8"/>
      <c r="AJ16297" s="8"/>
      <c r="AK16297" s="9"/>
    </row>
    <row r="16298" spans="32:37" x14ac:dyDescent="0.3">
      <c r="AF16298" s="8"/>
      <c r="AG16298" s="8"/>
      <c r="AH16298" s="9"/>
      <c r="AI16298" s="8"/>
      <c r="AJ16298" s="8"/>
      <c r="AK16298" s="9"/>
    </row>
    <row r="16299" spans="32:37" x14ac:dyDescent="0.3">
      <c r="AF16299" s="8"/>
      <c r="AG16299" s="8"/>
      <c r="AH16299" s="9"/>
      <c r="AI16299" s="8"/>
      <c r="AJ16299" s="8"/>
      <c r="AK16299" s="9"/>
    </row>
    <row r="16300" spans="32:37" x14ac:dyDescent="0.3">
      <c r="AF16300" s="8"/>
      <c r="AG16300" s="8"/>
      <c r="AH16300" s="9"/>
      <c r="AI16300" s="8"/>
      <c r="AJ16300" s="8"/>
      <c r="AK16300" s="9"/>
    </row>
    <row r="16301" spans="32:37" x14ac:dyDescent="0.3">
      <c r="AF16301" s="8"/>
      <c r="AG16301" s="8"/>
      <c r="AH16301" s="9"/>
      <c r="AI16301" s="8"/>
      <c r="AJ16301" s="8"/>
      <c r="AK16301" s="9"/>
    </row>
    <row r="16302" spans="32:37" x14ac:dyDescent="0.3">
      <c r="AF16302" s="8"/>
      <c r="AG16302" s="8"/>
      <c r="AH16302" s="9"/>
      <c r="AI16302" s="8"/>
      <c r="AJ16302" s="8"/>
      <c r="AK16302" s="9"/>
    </row>
    <row r="16303" spans="32:37" x14ac:dyDescent="0.3">
      <c r="AF16303" s="8"/>
      <c r="AG16303" s="8"/>
      <c r="AH16303" s="9"/>
      <c r="AI16303" s="8"/>
      <c r="AJ16303" s="8"/>
      <c r="AK16303" s="9"/>
    </row>
    <row r="16304" spans="32:37" x14ac:dyDescent="0.3">
      <c r="AF16304" s="8"/>
      <c r="AG16304" s="8"/>
      <c r="AH16304" s="9"/>
      <c r="AI16304" s="8"/>
      <c r="AJ16304" s="8"/>
      <c r="AK16304" s="9"/>
    </row>
    <row r="16305" spans="32:37" x14ac:dyDescent="0.3">
      <c r="AF16305" s="8"/>
      <c r="AG16305" s="8"/>
      <c r="AH16305" s="9"/>
      <c r="AI16305" s="8"/>
      <c r="AJ16305" s="8"/>
      <c r="AK16305" s="9"/>
    </row>
    <row r="16306" spans="32:37" x14ac:dyDescent="0.3">
      <c r="AF16306" s="8"/>
      <c r="AG16306" s="8"/>
      <c r="AH16306" s="9"/>
      <c r="AI16306" s="8"/>
      <c r="AJ16306" s="8"/>
      <c r="AK16306" s="9"/>
    </row>
    <row r="16307" spans="32:37" x14ac:dyDescent="0.3">
      <c r="AF16307" s="8"/>
      <c r="AG16307" s="8"/>
      <c r="AH16307" s="9"/>
      <c r="AI16307" s="8"/>
      <c r="AJ16307" s="8"/>
      <c r="AK16307" s="9"/>
    </row>
    <row r="16308" spans="32:37" x14ac:dyDescent="0.3">
      <c r="AF16308" s="8"/>
      <c r="AG16308" s="8"/>
      <c r="AH16308" s="9"/>
      <c r="AI16308" s="8"/>
      <c r="AJ16308" s="8"/>
      <c r="AK16308" s="9"/>
    </row>
    <row r="16309" spans="32:37" x14ac:dyDescent="0.3">
      <c r="AF16309" s="8"/>
      <c r="AG16309" s="8"/>
      <c r="AH16309" s="9"/>
      <c r="AI16309" s="8"/>
      <c r="AJ16309" s="8"/>
      <c r="AK16309" s="9"/>
    </row>
    <row r="16310" spans="32:37" x14ac:dyDescent="0.3">
      <c r="AF16310" s="8"/>
      <c r="AG16310" s="8"/>
      <c r="AH16310" s="9"/>
      <c r="AI16310" s="8"/>
      <c r="AJ16310" s="8"/>
      <c r="AK16310" s="9"/>
    </row>
    <row r="16311" spans="32:37" x14ac:dyDescent="0.3">
      <c r="AF16311" s="8"/>
      <c r="AG16311" s="8"/>
      <c r="AH16311" s="9"/>
      <c r="AI16311" s="8"/>
      <c r="AJ16311" s="8"/>
      <c r="AK16311" s="9"/>
    </row>
    <row r="16312" spans="32:37" x14ac:dyDescent="0.3">
      <c r="AF16312" s="8"/>
      <c r="AG16312" s="8"/>
      <c r="AH16312" s="9"/>
      <c r="AI16312" s="8"/>
      <c r="AJ16312" s="8"/>
      <c r="AK16312" s="9"/>
    </row>
    <row r="16313" spans="32:37" x14ac:dyDescent="0.3">
      <c r="AF16313" s="8"/>
      <c r="AG16313" s="8"/>
      <c r="AH16313" s="9"/>
      <c r="AI16313" s="8"/>
      <c r="AJ16313" s="8"/>
      <c r="AK16313" s="9"/>
    </row>
    <row r="16314" spans="32:37" x14ac:dyDescent="0.3">
      <c r="AF16314" s="8"/>
      <c r="AG16314" s="8"/>
      <c r="AH16314" s="9"/>
      <c r="AI16314" s="8"/>
      <c r="AJ16314" s="8"/>
      <c r="AK16314" s="9"/>
    </row>
    <row r="16315" spans="32:37" x14ac:dyDescent="0.3">
      <c r="AF16315" s="8"/>
      <c r="AG16315" s="8"/>
      <c r="AH16315" s="9"/>
      <c r="AI16315" s="8"/>
      <c r="AJ16315" s="8"/>
      <c r="AK16315" s="9"/>
    </row>
    <row r="16316" spans="32:37" x14ac:dyDescent="0.3">
      <c r="AF16316" s="8"/>
      <c r="AG16316" s="8"/>
      <c r="AH16316" s="9"/>
      <c r="AI16316" s="8"/>
      <c r="AJ16316" s="8"/>
      <c r="AK16316" s="9"/>
    </row>
    <row r="16317" spans="32:37" x14ac:dyDescent="0.3">
      <c r="AF16317" s="8"/>
      <c r="AG16317" s="8"/>
      <c r="AH16317" s="9"/>
      <c r="AI16317" s="8"/>
      <c r="AJ16317" s="8"/>
      <c r="AK16317" s="9"/>
    </row>
    <row r="16318" spans="32:37" x14ac:dyDescent="0.3">
      <c r="AF16318" s="8"/>
      <c r="AG16318" s="8"/>
      <c r="AH16318" s="9"/>
      <c r="AI16318" s="8"/>
      <c r="AJ16318" s="8"/>
      <c r="AK16318" s="9"/>
    </row>
    <row r="16319" spans="32:37" x14ac:dyDescent="0.3">
      <c r="AF16319" s="8"/>
      <c r="AG16319" s="8"/>
      <c r="AH16319" s="9"/>
      <c r="AI16319" s="8"/>
      <c r="AJ16319" s="8"/>
      <c r="AK16319" s="9"/>
    </row>
    <row r="16320" spans="32:37" x14ac:dyDescent="0.3">
      <c r="AF16320" s="8"/>
      <c r="AG16320" s="8"/>
      <c r="AH16320" s="9"/>
      <c r="AI16320" s="8"/>
      <c r="AJ16320" s="8"/>
      <c r="AK16320" s="9"/>
    </row>
    <row r="16321" spans="32:37" x14ac:dyDescent="0.3">
      <c r="AF16321" s="8"/>
      <c r="AG16321" s="8"/>
      <c r="AH16321" s="9"/>
      <c r="AI16321" s="8"/>
      <c r="AJ16321" s="8"/>
      <c r="AK16321" s="9"/>
    </row>
    <row r="16322" spans="32:37" x14ac:dyDescent="0.3">
      <c r="AF16322" s="8"/>
      <c r="AG16322" s="8"/>
      <c r="AH16322" s="9"/>
      <c r="AI16322" s="8"/>
      <c r="AJ16322" s="8"/>
      <c r="AK16322" s="9"/>
    </row>
    <row r="16323" spans="32:37" x14ac:dyDescent="0.3">
      <c r="AF16323" s="8"/>
      <c r="AG16323" s="8"/>
      <c r="AH16323" s="9"/>
      <c r="AI16323" s="8"/>
      <c r="AJ16323" s="8"/>
      <c r="AK16323" s="9"/>
    </row>
    <row r="16324" spans="32:37" x14ac:dyDescent="0.3">
      <c r="AF16324" s="8"/>
      <c r="AG16324" s="8"/>
      <c r="AH16324" s="9"/>
      <c r="AI16324" s="8"/>
      <c r="AJ16324" s="8"/>
      <c r="AK16324" s="9"/>
    </row>
    <row r="16325" spans="32:37" x14ac:dyDescent="0.3">
      <c r="AF16325" s="8"/>
      <c r="AG16325" s="8"/>
      <c r="AH16325" s="9"/>
      <c r="AI16325" s="8"/>
      <c r="AJ16325" s="8"/>
      <c r="AK16325" s="9"/>
    </row>
    <row r="16326" spans="32:37" x14ac:dyDescent="0.3">
      <c r="AF16326" s="8"/>
      <c r="AG16326" s="8"/>
      <c r="AH16326" s="9"/>
      <c r="AI16326" s="8"/>
      <c r="AJ16326" s="8"/>
      <c r="AK16326" s="9"/>
    </row>
    <row r="16327" spans="32:37" x14ac:dyDescent="0.3">
      <c r="AF16327" s="8"/>
      <c r="AG16327" s="8"/>
      <c r="AH16327" s="9"/>
      <c r="AI16327" s="8"/>
      <c r="AJ16327" s="8"/>
      <c r="AK16327" s="9"/>
    </row>
    <row r="16328" spans="32:37" x14ac:dyDescent="0.3">
      <c r="AF16328" s="8"/>
      <c r="AG16328" s="8"/>
      <c r="AH16328" s="9"/>
      <c r="AI16328" s="8"/>
      <c r="AJ16328" s="8"/>
      <c r="AK16328" s="9"/>
    </row>
    <row r="16329" spans="32:37" x14ac:dyDescent="0.3">
      <c r="AF16329" s="8"/>
      <c r="AG16329" s="8"/>
      <c r="AH16329" s="9"/>
      <c r="AI16329" s="8"/>
      <c r="AJ16329" s="8"/>
      <c r="AK16329" s="9"/>
    </row>
    <row r="16330" spans="32:37" x14ac:dyDescent="0.3">
      <c r="AF16330" s="8"/>
      <c r="AG16330" s="8"/>
      <c r="AH16330" s="9"/>
      <c r="AI16330" s="8"/>
      <c r="AJ16330" s="8"/>
      <c r="AK16330" s="9"/>
    </row>
    <row r="16331" spans="32:37" x14ac:dyDescent="0.3">
      <c r="AF16331" s="8"/>
      <c r="AG16331" s="8"/>
      <c r="AH16331" s="9"/>
      <c r="AI16331" s="8"/>
      <c r="AJ16331" s="8"/>
      <c r="AK16331" s="9"/>
    </row>
    <row r="16332" spans="32:37" x14ac:dyDescent="0.3">
      <c r="AF16332" s="8"/>
      <c r="AG16332" s="8"/>
      <c r="AH16332" s="9"/>
      <c r="AI16332" s="8"/>
      <c r="AJ16332" s="8"/>
      <c r="AK16332" s="9"/>
    </row>
    <row r="16333" spans="32:37" x14ac:dyDescent="0.3">
      <c r="AF16333" s="8"/>
      <c r="AG16333" s="8"/>
      <c r="AH16333" s="9"/>
      <c r="AI16333" s="8"/>
      <c r="AJ16333" s="8"/>
      <c r="AK16333" s="9"/>
    </row>
    <row r="16334" spans="32:37" x14ac:dyDescent="0.3">
      <c r="AF16334" s="8"/>
      <c r="AG16334" s="8"/>
      <c r="AH16334" s="9"/>
      <c r="AI16334" s="8"/>
      <c r="AJ16334" s="8"/>
      <c r="AK16334" s="9"/>
    </row>
    <row r="16335" spans="32:37" x14ac:dyDescent="0.3">
      <c r="AF16335" s="8"/>
      <c r="AG16335" s="8"/>
      <c r="AH16335" s="9"/>
      <c r="AI16335" s="8"/>
      <c r="AJ16335" s="8"/>
      <c r="AK16335" s="9"/>
    </row>
    <row r="16336" spans="32:37" x14ac:dyDescent="0.3">
      <c r="AF16336" s="8"/>
      <c r="AG16336" s="8"/>
      <c r="AH16336" s="9"/>
      <c r="AI16336" s="8"/>
      <c r="AJ16336" s="8"/>
      <c r="AK16336" s="9"/>
    </row>
    <row r="16337" spans="32:37" x14ac:dyDescent="0.3">
      <c r="AF16337" s="8"/>
      <c r="AG16337" s="8"/>
      <c r="AH16337" s="9"/>
      <c r="AI16337" s="8"/>
      <c r="AJ16337" s="8"/>
      <c r="AK16337" s="9"/>
    </row>
    <row r="16338" spans="32:37" x14ac:dyDescent="0.3">
      <c r="AF16338" s="8"/>
      <c r="AG16338" s="8"/>
      <c r="AH16338" s="9"/>
      <c r="AI16338" s="8"/>
      <c r="AJ16338" s="8"/>
      <c r="AK16338" s="9"/>
    </row>
    <row r="16339" spans="32:37" x14ac:dyDescent="0.3">
      <c r="AF16339" s="8"/>
      <c r="AG16339" s="8"/>
      <c r="AH16339" s="9"/>
      <c r="AI16339" s="8"/>
      <c r="AJ16339" s="8"/>
      <c r="AK16339" s="9"/>
    </row>
    <row r="16340" spans="32:37" x14ac:dyDescent="0.3">
      <c r="AF16340" s="8"/>
      <c r="AG16340" s="8"/>
      <c r="AH16340" s="9"/>
      <c r="AI16340" s="8"/>
      <c r="AJ16340" s="8"/>
      <c r="AK16340" s="9"/>
    </row>
    <row r="16341" spans="32:37" x14ac:dyDescent="0.3">
      <c r="AF16341" s="8"/>
      <c r="AG16341" s="8"/>
      <c r="AH16341" s="9"/>
      <c r="AI16341" s="8"/>
      <c r="AJ16341" s="8"/>
      <c r="AK16341" s="9"/>
    </row>
    <row r="16342" spans="32:37" x14ac:dyDescent="0.3">
      <c r="AF16342" s="8"/>
      <c r="AG16342" s="8"/>
      <c r="AH16342" s="9"/>
      <c r="AI16342" s="8"/>
      <c r="AJ16342" s="8"/>
      <c r="AK16342" s="9"/>
    </row>
    <row r="16343" spans="32:37" x14ac:dyDescent="0.3">
      <c r="AF16343" s="8"/>
      <c r="AG16343" s="8"/>
      <c r="AH16343" s="9"/>
      <c r="AI16343" s="8"/>
      <c r="AJ16343" s="8"/>
      <c r="AK16343" s="9"/>
    </row>
    <row r="16344" spans="32:37" x14ac:dyDescent="0.3">
      <c r="AF16344" s="8"/>
      <c r="AG16344" s="8"/>
      <c r="AH16344" s="9"/>
      <c r="AI16344" s="8"/>
      <c r="AJ16344" s="8"/>
      <c r="AK16344" s="9"/>
    </row>
    <row r="16345" spans="32:37" x14ac:dyDescent="0.3">
      <c r="AF16345" s="8"/>
      <c r="AG16345" s="8"/>
      <c r="AH16345" s="9"/>
      <c r="AI16345" s="8"/>
      <c r="AJ16345" s="8"/>
      <c r="AK16345" s="9"/>
    </row>
    <row r="16346" spans="32:37" x14ac:dyDescent="0.3">
      <c r="AF16346" s="8"/>
      <c r="AG16346" s="8"/>
      <c r="AH16346" s="9"/>
      <c r="AI16346" s="8"/>
      <c r="AJ16346" s="8"/>
      <c r="AK16346" s="9"/>
    </row>
    <row r="16347" spans="32:37" x14ac:dyDescent="0.3">
      <c r="AF16347" s="8"/>
      <c r="AG16347" s="8"/>
      <c r="AH16347" s="9"/>
      <c r="AI16347" s="8"/>
      <c r="AJ16347" s="8"/>
      <c r="AK16347" s="9"/>
    </row>
    <row r="16348" spans="32:37" x14ac:dyDescent="0.3">
      <c r="AF16348" s="8"/>
      <c r="AG16348" s="8"/>
      <c r="AH16348" s="9"/>
      <c r="AI16348" s="8"/>
      <c r="AJ16348" s="8"/>
      <c r="AK16348" s="9"/>
    </row>
    <row r="16349" spans="32:37" x14ac:dyDescent="0.3">
      <c r="AF16349" s="8"/>
      <c r="AG16349" s="8"/>
      <c r="AH16349" s="9"/>
      <c r="AI16349" s="8"/>
      <c r="AJ16349" s="8"/>
      <c r="AK16349" s="9"/>
    </row>
    <row r="16350" spans="32:37" x14ac:dyDescent="0.3">
      <c r="AF16350" s="8"/>
      <c r="AG16350" s="8"/>
      <c r="AH16350" s="9"/>
      <c r="AI16350" s="8"/>
      <c r="AJ16350" s="8"/>
      <c r="AK16350" s="9"/>
    </row>
    <row r="16351" spans="32:37" x14ac:dyDescent="0.3">
      <c r="AF16351" s="8"/>
      <c r="AG16351" s="8"/>
      <c r="AH16351" s="9"/>
      <c r="AI16351" s="8"/>
      <c r="AJ16351" s="8"/>
      <c r="AK16351" s="9"/>
    </row>
    <row r="16352" spans="32:37" x14ac:dyDescent="0.3">
      <c r="AF16352" s="8"/>
      <c r="AG16352" s="8"/>
      <c r="AH16352" s="9"/>
      <c r="AI16352" s="8"/>
      <c r="AJ16352" s="8"/>
      <c r="AK16352" s="9"/>
    </row>
    <row r="16353" spans="32:37" x14ac:dyDescent="0.3">
      <c r="AF16353" s="8"/>
      <c r="AG16353" s="8"/>
      <c r="AH16353" s="9"/>
      <c r="AI16353" s="8"/>
      <c r="AJ16353" s="8"/>
      <c r="AK16353" s="9"/>
    </row>
    <row r="16354" spans="32:37" x14ac:dyDescent="0.3">
      <c r="AF16354" s="8"/>
      <c r="AG16354" s="8"/>
      <c r="AH16354" s="9"/>
      <c r="AI16354" s="8"/>
      <c r="AJ16354" s="8"/>
      <c r="AK16354" s="9"/>
    </row>
    <row r="16355" spans="32:37" x14ac:dyDescent="0.3">
      <c r="AF16355" s="8"/>
      <c r="AG16355" s="8"/>
      <c r="AH16355" s="9"/>
      <c r="AI16355" s="8"/>
      <c r="AJ16355" s="8"/>
      <c r="AK16355" s="9"/>
    </row>
    <row r="16356" spans="32:37" x14ac:dyDescent="0.3">
      <c r="AF16356" s="8"/>
      <c r="AG16356" s="8"/>
      <c r="AH16356" s="9"/>
      <c r="AI16356" s="8"/>
      <c r="AJ16356" s="8"/>
      <c r="AK16356" s="9"/>
    </row>
    <row r="16357" spans="32:37" x14ac:dyDescent="0.3">
      <c r="AF16357" s="8"/>
      <c r="AG16357" s="8"/>
      <c r="AH16357" s="9"/>
      <c r="AI16357" s="8"/>
      <c r="AJ16357" s="8"/>
      <c r="AK16357" s="9"/>
    </row>
    <row r="16358" spans="32:37" x14ac:dyDescent="0.3">
      <c r="AF16358" s="8"/>
      <c r="AG16358" s="8"/>
      <c r="AH16358" s="9"/>
      <c r="AI16358" s="8"/>
      <c r="AJ16358" s="8"/>
      <c r="AK16358" s="9"/>
    </row>
    <row r="16359" spans="32:37" x14ac:dyDescent="0.3">
      <c r="AF16359" s="8"/>
      <c r="AG16359" s="8"/>
      <c r="AH16359" s="9"/>
      <c r="AI16359" s="8"/>
      <c r="AJ16359" s="8"/>
      <c r="AK16359" s="9"/>
    </row>
    <row r="16360" spans="32:37" x14ac:dyDescent="0.3">
      <c r="AF16360" s="8"/>
      <c r="AG16360" s="8"/>
      <c r="AH16360" s="9"/>
      <c r="AI16360" s="8"/>
      <c r="AJ16360" s="8"/>
      <c r="AK16360" s="9"/>
    </row>
    <row r="16361" spans="32:37" x14ac:dyDescent="0.3">
      <c r="AF16361" s="8"/>
      <c r="AG16361" s="8"/>
      <c r="AH16361" s="9"/>
      <c r="AI16361" s="8"/>
      <c r="AJ16361" s="8"/>
      <c r="AK16361" s="9"/>
    </row>
    <row r="16362" spans="32:37" x14ac:dyDescent="0.3">
      <c r="AF16362" s="8"/>
      <c r="AG16362" s="8"/>
      <c r="AH16362" s="9"/>
      <c r="AI16362" s="8"/>
      <c r="AJ16362" s="8"/>
      <c r="AK16362" s="9"/>
    </row>
    <row r="16363" spans="32:37" x14ac:dyDescent="0.3">
      <c r="AF16363" s="8"/>
      <c r="AG16363" s="8"/>
      <c r="AH16363" s="9"/>
      <c r="AI16363" s="8"/>
      <c r="AJ16363" s="8"/>
      <c r="AK16363" s="9"/>
    </row>
    <row r="16364" spans="32:37" x14ac:dyDescent="0.3">
      <c r="AF16364" s="8"/>
      <c r="AG16364" s="8"/>
      <c r="AH16364" s="9"/>
      <c r="AI16364" s="8"/>
      <c r="AJ16364" s="8"/>
      <c r="AK16364" s="9"/>
    </row>
    <row r="16365" spans="32:37" x14ac:dyDescent="0.3">
      <c r="AF16365" s="8"/>
      <c r="AG16365" s="8"/>
      <c r="AH16365" s="9"/>
      <c r="AI16365" s="8"/>
      <c r="AJ16365" s="8"/>
      <c r="AK16365" s="9"/>
    </row>
    <row r="16366" spans="32:37" x14ac:dyDescent="0.3">
      <c r="AF16366" s="8"/>
      <c r="AG16366" s="8"/>
      <c r="AH16366" s="9"/>
      <c r="AI16366" s="8"/>
      <c r="AJ16366" s="8"/>
      <c r="AK16366" s="9"/>
    </row>
    <row r="16367" spans="32:37" x14ac:dyDescent="0.3">
      <c r="AF16367" s="8"/>
      <c r="AG16367" s="8"/>
      <c r="AH16367" s="9"/>
      <c r="AI16367" s="8"/>
      <c r="AJ16367" s="8"/>
      <c r="AK16367" s="9"/>
    </row>
    <row r="16368" spans="32:37" x14ac:dyDescent="0.3">
      <c r="AF16368" s="8"/>
      <c r="AG16368" s="8"/>
      <c r="AH16368" s="9"/>
      <c r="AI16368" s="8"/>
      <c r="AJ16368" s="8"/>
      <c r="AK16368" s="9"/>
    </row>
    <row r="16369" spans="32:37" x14ac:dyDescent="0.3">
      <c r="AF16369" s="8"/>
      <c r="AG16369" s="8"/>
      <c r="AH16369" s="9"/>
      <c r="AI16369" s="8"/>
      <c r="AJ16369" s="8"/>
      <c r="AK16369" s="9"/>
    </row>
    <row r="16370" spans="32:37" x14ac:dyDescent="0.3">
      <c r="AF16370" s="8"/>
      <c r="AG16370" s="8"/>
      <c r="AH16370" s="9"/>
      <c r="AI16370" s="8"/>
      <c r="AJ16370" s="8"/>
      <c r="AK16370" s="9"/>
    </row>
    <row r="16371" spans="32:37" x14ac:dyDescent="0.3">
      <c r="AF16371" s="8"/>
      <c r="AG16371" s="8"/>
      <c r="AH16371" s="9"/>
      <c r="AI16371" s="8"/>
      <c r="AJ16371" s="8"/>
      <c r="AK16371" s="9"/>
    </row>
    <row r="16372" spans="32:37" x14ac:dyDescent="0.3">
      <c r="AF16372" s="8"/>
      <c r="AG16372" s="8"/>
      <c r="AH16372" s="9"/>
      <c r="AI16372" s="8"/>
      <c r="AJ16372" s="8"/>
      <c r="AK16372" s="9"/>
    </row>
    <row r="16373" spans="32:37" x14ac:dyDescent="0.3">
      <c r="AF16373" s="8"/>
      <c r="AG16373" s="8"/>
      <c r="AH16373" s="9"/>
      <c r="AI16373" s="8"/>
      <c r="AJ16373" s="8"/>
      <c r="AK16373" s="9"/>
    </row>
    <row r="16374" spans="32:37" x14ac:dyDescent="0.3">
      <c r="AF16374" s="8"/>
      <c r="AG16374" s="8"/>
      <c r="AH16374" s="9"/>
      <c r="AI16374" s="8"/>
      <c r="AJ16374" s="8"/>
      <c r="AK16374" s="9"/>
    </row>
    <row r="16375" spans="32:37" x14ac:dyDescent="0.3">
      <c r="AF16375" s="8"/>
      <c r="AG16375" s="8"/>
      <c r="AH16375" s="9"/>
      <c r="AI16375" s="8"/>
      <c r="AJ16375" s="8"/>
      <c r="AK16375" s="9"/>
    </row>
    <row r="16376" spans="32:37" x14ac:dyDescent="0.3">
      <c r="AF16376" s="8"/>
      <c r="AG16376" s="8"/>
      <c r="AH16376" s="9"/>
      <c r="AI16376" s="8"/>
      <c r="AJ16376" s="8"/>
      <c r="AK16376" s="9"/>
    </row>
    <row r="16377" spans="32:37" x14ac:dyDescent="0.3">
      <c r="AF16377" s="8"/>
      <c r="AG16377" s="8"/>
      <c r="AH16377" s="9"/>
      <c r="AI16377" s="8"/>
      <c r="AJ16377" s="8"/>
      <c r="AK16377" s="9"/>
    </row>
    <row r="16378" spans="32:37" x14ac:dyDescent="0.3">
      <c r="AF16378" s="8"/>
      <c r="AG16378" s="8"/>
      <c r="AH16378" s="9"/>
      <c r="AI16378" s="8"/>
      <c r="AJ16378" s="8"/>
      <c r="AK16378" s="9"/>
    </row>
    <row r="16379" spans="32:37" x14ac:dyDescent="0.3">
      <c r="AF16379" s="8"/>
      <c r="AG16379" s="8"/>
      <c r="AH16379" s="9"/>
      <c r="AI16379" s="8"/>
      <c r="AJ16379" s="8"/>
      <c r="AK16379" s="9"/>
    </row>
    <row r="16380" spans="32:37" x14ac:dyDescent="0.3">
      <c r="AF16380" s="8"/>
      <c r="AG16380" s="8"/>
      <c r="AH16380" s="9"/>
      <c r="AI16380" s="8"/>
      <c r="AJ16380" s="8"/>
      <c r="AK16380" s="9"/>
    </row>
    <row r="16381" spans="32:37" x14ac:dyDescent="0.3">
      <c r="AF16381" s="8"/>
      <c r="AG16381" s="8"/>
      <c r="AH16381" s="9"/>
      <c r="AI16381" s="8"/>
      <c r="AJ16381" s="8"/>
      <c r="AK16381" s="9"/>
    </row>
    <row r="16382" spans="32:37" x14ac:dyDescent="0.3">
      <c r="AF16382" s="8"/>
      <c r="AG16382" s="8"/>
      <c r="AH16382" s="9"/>
      <c r="AI16382" s="8"/>
      <c r="AJ16382" s="8"/>
      <c r="AK16382" s="9"/>
    </row>
    <row r="16383" spans="32:37" x14ac:dyDescent="0.3">
      <c r="AF16383" s="8"/>
      <c r="AG16383" s="8"/>
      <c r="AH16383" s="9"/>
      <c r="AI16383" s="8"/>
      <c r="AJ16383" s="8"/>
      <c r="AK16383" s="9"/>
    </row>
    <row r="16384" spans="32:37" x14ac:dyDescent="0.3">
      <c r="AF16384" s="8"/>
      <c r="AG16384" s="8"/>
      <c r="AH16384" s="9"/>
      <c r="AI16384" s="8"/>
      <c r="AJ16384" s="8"/>
      <c r="AK16384" s="9"/>
    </row>
    <row r="16385" spans="32:37" x14ac:dyDescent="0.3">
      <c r="AF16385" s="8"/>
      <c r="AG16385" s="8"/>
      <c r="AH16385" s="9"/>
      <c r="AI16385" s="8"/>
      <c r="AJ16385" s="8"/>
      <c r="AK16385" s="9"/>
    </row>
    <row r="16386" spans="32:37" x14ac:dyDescent="0.3">
      <c r="AF16386" s="8"/>
      <c r="AG16386" s="8"/>
      <c r="AH16386" s="9"/>
      <c r="AI16386" s="8"/>
      <c r="AJ16386" s="8"/>
      <c r="AK16386" s="9"/>
    </row>
    <row r="16387" spans="32:37" x14ac:dyDescent="0.3">
      <c r="AF16387" s="8"/>
      <c r="AG16387" s="8"/>
      <c r="AH16387" s="9"/>
      <c r="AI16387" s="8"/>
      <c r="AJ16387" s="8"/>
      <c r="AK16387" s="9"/>
    </row>
    <row r="16388" spans="32:37" x14ac:dyDescent="0.3">
      <c r="AF16388" s="8"/>
      <c r="AG16388" s="8"/>
      <c r="AH16388" s="9"/>
      <c r="AI16388" s="8"/>
      <c r="AJ16388" s="8"/>
      <c r="AK16388" s="9"/>
    </row>
    <row r="16389" spans="32:37" x14ac:dyDescent="0.3">
      <c r="AF16389" s="8"/>
      <c r="AG16389" s="8"/>
      <c r="AH16389" s="9"/>
      <c r="AI16389" s="8"/>
      <c r="AJ16389" s="8"/>
      <c r="AK16389" s="9"/>
    </row>
    <row r="16390" spans="32:37" x14ac:dyDescent="0.3">
      <c r="AF16390" s="8"/>
      <c r="AG16390" s="8"/>
      <c r="AH16390" s="9"/>
      <c r="AI16390" s="8"/>
      <c r="AJ16390" s="8"/>
      <c r="AK16390" s="9"/>
    </row>
    <row r="16391" spans="32:37" x14ac:dyDescent="0.3">
      <c r="AF16391" s="8"/>
      <c r="AG16391" s="8"/>
      <c r="AH16391" s="9"/>
      <c r="AI16391" s="8"/>
      <c r="AJ16391" s="8"/>
      <c r="AK16391" s="9"/>
    </row>
    <row r="16392" spans="32:37" x14ac:dyDescent="0.3">
      <c r="AF16392" s="8"/>
      <c r="AG16392" s="8"/>
      <c r="AH16392" s="9"/>
      <c r="AI16392" s="8"/>
      <c r="AJ16392" s="8"/>
      <c r="AK16392" s="9"/>
    </row>
    <row r="16393" spans="32:37" x14ac:dyDescent="0.3">
      <c r="AF16393" s="8"/>
      <c r="AG16393" s="8"/>
      <c r="AH16393" s="9"/>
      <c r="AI16393" s="8"/>
      <c r="AJ16393" s="8"/>
      <c r="AK16393" s="9"/>
    </row>
    <row r="16394" spans="32:37" x14ac:dyDescent="0.3">
      <c r="AF16394" s="8"/>
      <c r="AG16394" s="8"/>
      <c r="AH16394" s="9"/>
      <c r="AI16394" s="8"/>
      <c r="AJ16394" s="8"/>
      <c r="AK16394" s="9"/>
    </row>
    <row r="16395" spans="32:37" x14ac:dyDescent="0.3">
      <c r="AF16395" s="8"/>
      <c r="AG16395" s="8"/>
      <c r="AH16395" s="9"/>
      <c r="AI16395" s="8"/>
      <c r="AJ16395" s="8"/>
      <c r="AK16395" s="9"/>
    </row>
    <row r="16396" spans="32:37" x14ac:dyDescent="0.3">
      <c r="AF16396" s="8"/>
      <c r="AG16396" s="8"/>
      <c r="AH16396" s="9"/>
      <c r="AI16396" s="8"/>
      <c r="AJ16396" s="8"/>
      <c r="AK16396" s="9"/>
    </row>
    <row r="16397" spans="32:37" x14ac:dyDescent="0.3">
      <c r="AF16397" s="8"/>
      <c r="AG16397" s="8"/>
      <c r="AH16397" s="9"/>
      <c r="AI16397" s="8"/>
      <c r="AJ16397" s="8"/>
      <c r="AK16397" s="9"/>
    </row>
    <row r="16398" spans="32:37" x14ac:dyDescent="0.3">
      <c r="AF16398" s="8"/>
      <c r="AG16398" s="8"/>
      <c r="AH16398" s="9"/>
      <c r="AI16398" s="8"/>
      <c r="AJ16398" s="8"/>
      <c r="AK16398" s="9"/>
    </row>
    <row r="16399" spans="32:37" x14ac:dyDescent="0.3">
      <c r="AF16399" s="8"/>
      <c r="AG16399" s="8"/>
      <c r="AH16399" s="9"/>
      <c r="AI16399" s="8"/>
      <c r="AJ16399" s="8"/>
      <c r="AK16399" s="9"/>
    </row>
    <row r="16400" spans="32:37" x14ac:dyDescent="0.3">
      <c r="AF16400" s="8"/>
      <c r="AG16400" s="8"/>
      <c r="AH16400" s="9"/>
      <c r="AI16400" s="8"/>
      <c r="AJ16400" s="8"/>
      <c r="AK16400" s="9"/>
    </row>
    <row r="16401" spans="32:37" x14ac:dyDescent="0.3">
      <c r="AF16401" s="8"/>
      <c r="AG16401" s="8"/>
      <c r="AH16401" s="9"/>
      <c r="AI16401" s="8"/>
      <c r="AJ16401" s="8"/>
      <c r="AK16401" s="9"/>
    </row>
    <row r="16402" spans="32:37" x14ac:dyDescent="0.3">
      <c r="AF16402" s="8"/>
      <c r="AG16402" s="8"/>
      <c r="AH16402" s="9"/>
      <c r="AI16402" s="8"/>
      <c r="AJ16402" s="8"/>
      <c r="AK16402" s="9"/>
    </row>
    <row r="16403" spans="32:37" x14ac:dyDescent="0.3">
      <c r="AF16403" s="8"/>
      <c r="AG16403" s="8"/>
      <c r="AH16403" s="9"/>
      <c r="AI16403" s="8"/>
      <c r="AJ16403" s="8"/>
      <c r="AK16403" s="9"/>
    </row>
    <row r="16404" spans="32:37" x14ac:dyDescent="0.3">
      <c r="AF16404" s="8"/>
      <c r="AG16404" s="8"/>
      <c r="AH16404" s="9"/>
      <c r="AI16404" s="8"/>
      <c r="AJ16404" s="8"/>
      <c r="AK16404" s="9"/>
    </row>
    <row r="16405" spans="32:37" x14ac:dyDescent="0.3">
      <c r="AF16405" s="8"/>
      <c r="AG16405" s="8"/>
      <c r="AH16405" s="9"/>
      <c r="AI16405" s="8"/>
      <c r="AJ16405" s="8"/>
      <c r="AK16405" s="9"/>
    </row>
    <row r="16406" spans="32:37" x14ac:dyDescent="0.3">
      <c r="AF16406" s="8"/>
      <c r="AG16406" s="8"/>
      <c r="AH16406" s="9"/>
      <c r="AI16406" s="8"/>
      <c r="AJ16406" s="8"/>
      <c r="AK16406" s="9"/>
    </row>
    <row r="16407" spans="32:37" x14ac:dyDescent="0.3">
      <c r="AF16407" s="8"/>
      <c r="AG16407" s="8"/>
      <c r="AH16407" s="9"/>
      <c r="AI16407" s="8"/>
      <c r="AJ16407" s="8"/>
      <c r="AK16407" s="9"/>
    </row>
    <row r="16408" spans="32:37" x14ac:dyDescent="0.3">
      <c r="AF16408" s="8"/>
      <c r="AG16408" s="8"/>
      <c r="AH16408" s="9"/>
      <c r="AI16408" s="8"/>
      <c r="AJ16408" s="8"/>
      <c r="AK16408" s="9"/>
    </row>
    <row r="16409" spans="32:37" x14ac:dyDescent="0.3">
      <c r="AF16409" s="8"/>
      <c r="AG16409" s="8"/>
      <c r="AH16409" s="9"/>
      <c r="AI16409" s="8"/>
      <c r="AJ16409" s="8"/>
      <c r="AK16409" s="9"/>
    </row>
    <row r="16410" spans="32:37" x14ac:dyDescent="0.3">
      <c r="AF16410" s="8"/>
      <c r="AG16410" s="8"/>
      <c r="AH16410" s="9"/>
      <c r="AI16410" s="8"/>
      <c r="AJ16410" s="8"/>
      <c r="AK16410" s="9"/>
    </row>
    <row r="16411" spans="32:37" x14ac:dyDescent="0.3">
      <c r="AF16411" s="8"/>
      <c r="AG16411" s="8"/>
      <c r="AH16411" s="9"/>
      <c r="AI16411" s="8"/>
      <c r="AJ16411" s="8"/>
      <c r="AK16411" s="9"/>
    </row>
    <row r="16412" spans="32:37" x14ac:dyDescent="0.3">
      <c r="AF16412" s="8"/>
      <c r="AG16412" s="8"/>
      <c r="AH16412" s="9"/>
      <c r="AI16412" s="8"/>
      <c r="AJ16412" s="8"/>
      <c r="AK16412" s="9"/>
    </row>
    <row r="16413" spans="32:37" x14ac:dyDescent="0.3">
      <c r="AF16413" s="8"/>
      <c r="AG16413" s="8"/>
      <c r="AH16413" s="9"/>
      <c r="AI16413" s="8"/>
      <c r="AJ16413" s="8"/>
      <c r="AK16413" s="9"/>
    </row>
    <row r="16414" spans="32:37" x14ac:dyDescent="0.3">
      <c r="AF16414" s="8"/>
      <c r="AG16414" s="8"/>
      <c r="AH16414" s="9"/>
      <c r="AI16414" s="8"/>
      <c r="AJ16414" s="8"/>
      <c r="AK16414" s="9"/>
    </row>
    <row r="16415" spans="32:37" x14ac:dyDescent="0.3">
      <c r="AF16415" s="8"/>
      <c r="AG16415" s="8"/>
      <c r="AH16415" s="9"/>
      <c r="AI16415" s="8"/>
      <c r="AJ16415" s="8"/>
      <c r="AK16415" s="9"/>
    </row>
    <row r="16416" spans="32:37" x14ac:dyDescent="0.3">
      <c r="AF16416" s="8"/>
      <c r="AG16416" s="8"/>
      <c r="AH16416" s="9"/>
      <c r="AI16416" s="8"/>
      <c r="AJ16416" s="8"/>
      <c r="AK16416" s="9"/>
    </row>
    <row r="16417" spans="32:37" x14ac:dyDescent="0.3">
      <c r="AF16417" s="8"/>
      <c r="AG16417" s="8"/>
      <c r="AH16417" s="9"/>
      <c r="AI16417" s="8"/>
      <c r="AJ16417" s="8"/>
      <c r="AK16417" s="9"/>
    </row>
    <row r="16418" spans="32:37" x14ac:dyDescent="0.3">
      <c r="AF16418" s="8"/>
      <c r="AG16418" s="8"/>
      <c r="AH16418" s="9"/>
      <c r="AI16418" s="8"/>
      <c r="AJ16418" s="8"/>
      <c r="AK16418" s="9"/>
    </row>
    <row r="16419" spans="32:37" x14ac:dyDescent="0.3">
      <c r="AF16419" s="8"/>
      <c r="AG16419" s="8"/>
      <c r="AH16419" s="9"/>
      <c r="AI16419" s="8"/>
      <c r="AJ16419" s="8"/>
      <c r="AK16419" s="9"/>
    </row>
    <row r="16420" spans="32:37" x14ac:dyDescent="0.3">
      <c r="AF16420" s="8"/>
      <c r="AG16420" s="8"/>
      <c r="AH16420" s="9"/>
      <c r="AI16420" s="8"/>
      <c r="AJ16420" s="8"/>
      <c r="AK16420" s="9"/>
    </row>
    <row r="16421" spans="32:37" x14ac:dyDescent="0.3">
      <c r="AF16421" s="8"/>
      <c r="AG16421" s="8"/>
      <c r="AH16421" s="9"/>
      <c r="AI16421" s="8"/>
      <c r="AJ16421" s="8"/>
      <c r="AK16421" s="9"/>
    </row>
    <row r="16422" spans="32:37" x14ac:dyDescent="0.3">
      <c r="AF16422" s="8"/>
      <c r="AG16422" s="8"/>
      <c r="AH16422" s="9"/>
      <c r="AI16422" s="8"/>
      <c r="AJ16422" s="8"/>
      <c r="AK16422" s="9"/>
    </row>
    <row r="16423" spans="32:37" x14ac:dyDescent="0.3">
      <c r="AF16423" s="8"/>
      <c r="AG16423" s="8"/>
      <c r="AH16423" s="9"/>
      <c r="AI16423" s="8"/>
      <c r="AJ16423" s="8"/>
      <c r="AK16423" s="9"/>
    </row>
    <row r="16424" spans="32:37" x14ac:dyDescent="0.3">
      <c r="AF16424" s="8"/>
      <c r="AG16424" s="8"/>
      <c r="AH16424" s="9"/>
      <c r="AI16424" s="8"/>
      <c r="AJ16424" s="8"/>
      <c r="AK16424" s="9"/>
    </row>
    <row r="16425" spans="32:37" x14ac:dyDescent="0.3">
      <c r="AF16425" s="8"/>
      <c r="AG16425" s="8"/>
      <c r="AH16425" s="9"/>
      <c r="AI16425" s="8"/>
      <c r="AJ16425" s="8"/>
      <c r="AK16425" s="9"/>
    </row>
    <row r="16426" spans="32:37" x14ac:dyDescent="0.3">
      <c r="AF16426" s="8"/>
      <c r="AG16426" s="8"/>
      <c r="AH16426" s="9"/>
      <c r="AI16426" s="8"/>
      <c r="AJ16426" s="8"/>
      <c r="AK16426" s="9"/>
    </row>
    <row r="16427" spans="32:37" x14ac:dyDescent="0.3">
      <c r="AF16427" s="8"/>
      <c r="AG16427" s="8"/>
      <c r="AH16427" s="9"/>
      <c r="AI16427" s="8"/>
      <c r="AJ16427" s="8"/>
      <c r="AK16427" s="9"/>
    </row>
    <row r="16428" spans="32:37" x14ac:dyDescent="0.3">
      <c r="AF16428" s="8"/>
      <c r="AG16428" s="8"/>
      <c r="AH16428" s="9"/>
      <c r="AI16428" s="8"/>
      <c r="AJ16428" s="8"/>
      <c r="AK16428" s="9"/>
    </row>
    <row r="16429" spans="32:37" x14ac:dyDescent="0.3">
      <c r="AF16429" s="8"/>
      <c r="AG16429" s="8"/>
      <c r="AH16429" s="9"/>
      <c r="AI16429" s="8"/>
      <c r="AJ16429" s="8"/>
      <c r="AK16429" s="9"/>
    </row>
    <row r="16430" spans="32:37" x14ac:dyDescent="0.3">
      <c r="AF16430" s="8"/>
      <c r="AG16430" s="8"/>
      <c r="AH16430" s="9"/>
      <c r="AI16430" s="8"/>
      <c r="AJ16430" s="8"/>
      <c r="AK16430" s="9"/>
    </row>
    <row r="16431" spans="32:37" x14ac:dyDescent="0.3">
      <c r="AF16431" s="8"/>
      <c r="AG16431" s="8"/>
      <c r="AH16431" s="9"/>
      <c r="AI16431" s="8"/>
      <c r="AJ16431" s="8"/>
      <c r="AK16431" s="9"/>
    </row>
    <row r="16432" spans="32:37" x14ac:dyDescent="0.3">
      <c r="AF16432" s="8"/>
      <c r="AG16432" s="8"/>
      <c r="AH16432" s="9"/>
      <c r="AI16432" s="8"/>
      <c r="AJ16432" s="8"/>
      <c r="AK16432" s="9"/>
    </row>
    <row r="16433" spans="32:37" x14ac:dyDescent="0.3">
      <c r="AF16433" s="8"/>
      <c r="AG16433" s="8"/>
      <c r="AH16433" s="9"/>
      <c r="AI16433" s="8"/>
      <c r="AJ16433" s="8"/>
      <c r="AK16433" s="9"/>
    </row>
    <row r="16434" spans="32:37" x14ac:dyDescent="0.3">
      <c r="AF16434" s="8"/>
      <c r="AG16434" s="8"/>
      <c r="AH16434" s="9"/>
      <c r="AI16434" s="8"/>
      <c r="AJ16434" s="8"/>
      <c r="AK16434" s="9"/>
    </row>
    <row r="16435" spans="32:37" x14ac:dyDescent="0.3">
      <c r="AF16435" s="8"/>
      <c r="AG16435" s="8"/>
      <c r="AH16435" s="9"/>
      <c r="AI16435" s="8"/>
      <c r="AJ16435" s="8"/>
      <c r="AK16435" s="9"/>
    </row>
    <row r="16436" spans="32:37" x14ac:dyDescent="0.3">
      <c r="AF16436" s="8"/>
      <c r="AG16436" s="8"/>
      <c r="AH16436" s="9"/>
      <c r="AI16436" s="8"/>
      <c r="AJ16436" s="8"/>
      <c r="AK16436" s="9"/>
    </row>
    <row r="16437" spans="32:37" x14ac:dyDescent="0.3">
      <c r="AF16437" s="8"/>
      <c r="AG16437" s="8"/>
      <c r="AH16437" s="9"/>
      <c r="AI16437" s="8"/>
      <c r="AJ16437" s="8"/>
      <c r="AK16437" s="9"/>
    </row>
    <row r="16438" spans="32:37" x14ac:dyDescent="0.3">
      <c r="AF16438" s="8"/>
      <c r="AG16438" s="8"/>
      <c r="AH16438" s="9"/>
      <c r="AI16438" s="8"/>
      <c r="AJ16438" s="8"/>
      <c r="AK16438" s="9"/>
    </row>
    <row r="16439" spans="32:37" x14ac:dyDescent="0.3">
      <c r="AF16439" s="8"/>
      <c r="AG16439" s="8"/>
      <c r="AH16439" s="9"/>
      <c r="AI16439" s="8"/>
      <c r="AJ16439" s="8"/>
      <c r="AK16439" s="9"/>
    </row>
    <row r="16440" spans="32:37" x14ac:dyDescent="0.3">
      <c r="AF16440" s="8"/>
      <c r="AG16440" s="8"/>
      <c r="AH16440" s="9"/>
      <c r="AI16440" s="8"/>
      <c r="AJ16440" s="8"/>
      <c r="AK16440" s="9"/>
    </row>
    <row r="16441" spans="32:37" x14ac:dyDescent="0.3">
      <c r="AF16441" s="8"/>
      <c r="AG16441" s="8"/>
      <c r="AH16441" s="9"/>
      <c r="AI16441" s="8"/>
      <c r="AJ16441" s="8"/>
      <c r="AK16441" s="9"/>
    </row>
    <row r="16442" spans="32:37" x14ac:dyDescent="0.3">
      <c r="AF16442" s="8"/>
      <c r="AG16442" s="8"/>
      <c r="AH16442" s="9"/>
      <c r="AI16442" s="8"/>
      <c r="AJ16442" s="8"/>
      <c r="AK16442" s="9"/>
    </row>
    <row r="16443" spans="32:37" x14ac:dyDescent="0.3">
      <c r="AF16443" s="8"/>
      <c r="AG16443" s="8"/>
      <c r="AH16443" s="9"/>
      <c r="AI16443" s="8"/>
      <c r="AJ16443" s="8"/>
      <c r="AK16443" s="9"/>
    </row>
    <row r="16444" spans="32:37" x14ac:dyDescent="0.3">
      <c r="AF16444" s="8"/>
      <c r="AG16444" s="8"/>
      <c r="AH16444" s="9"/>
      <c r="AI16444" s="8"/>
      <c r="AJ16444" s="8"/>
      <c r="AK16444" s="9"/>
    </row>
    <row r="16445" spans="32:37" x14ac:dyDescent="0.3">
      <c r="AF16445" s="8"/>
      <c r="AG16445" s="8"/>
      <c r="AH16445" s="9"/>
      <c r="AI16445" s="8"/>
      <c r="AJ16445" s="8"/>
      <c r="AK16445" s="9"/>
    </row>
    <row r="16446" spans="32:37" x14ac:dyDescent="0.3">
      <c r="AF16446" s="8"/>
      <c r="AG16446" s="8"/>
      <c r="AH16446" s="9"/>
      <c r="AI16446" s="8"/>
      <c r="AJ16446" s="8"/>
      <c r="AK16446" s="9"/>
    </row>
    <row r="16447" spans="32:37" x14ac:dyDescent="0.3">
      <c r="AF16447" s="8"/>
      <c r="AG16447" s="8"/>
      <c r="AH16447" s="9"/>
      <c r="AI16447" s="8"/>
      <c r="AJ16447" s="8"/>
      <c r="AK16447" s="9"/>
    </row>
    <row r="16448" spans="32:37" x14ac:dyDescent="0.3">
      <c r="AF16448" s="8"/>
      <c r="AG16448" s="8"/>
      <c r="AH16448" s="9"/>
      <c r="AI16448" s="8"/>
      <c r="AJ16448" s="8"/>
      <c r="AK16448" s="9"/>
    </row>
    <row r="16449" spans="32:37" x14ac:dyDescent="0.3">
      <c r="AF16449" s="8"/>
      <c r="AG16449" s="8"/>
      <c r="AH16449" s="9"/>
      <c r="AI16449" s="8"/>
      <c r="AJ16449" s="8"/>
      <c r="AK16449" s="9"/>
    </row>
    <row r="16450" spans="32:37" x14ac:dyDescent="0.3">
      <c r="AF16450" s="8"/>
      <c r="AG16450" s="8"/>
      <c r="AH16450" s="9"/>
      <c r="AI16450" s="8"/>
      <c r="AJ16450" s="8"/>
      <c r="AK16450" s="9"/>
    </row>
    <row r="16451" spans="32:37" x14ac:dyDescent="0.3">
      <c r="AF16451" s="8"/>
      <c r="AG16451" s="8"/>
      <c r="AH16451" s="9"/>
      <c r="AI16451" s="8"/>
      <c r="AJ16451" s="8"/>
      <c r="AK16451" s="9"/>
    </row>
    <row r="16452" spans="32:37" x14ac:dyDescent="0.3">
      <c r="AF16452" s="8"/>
      <c r="AG16452" s="8"/>
      <c r="AH16452" s="9"/>
      <c r="AI16452" s="8"/>
      <c r="AJ16452" s="8"/>
      <c r="AK16452" s="9"/>
    </row>
    <row r="16453" spans="32:37" x14ac:dyDescent="0.3">
      <c r="AF16453" s="8"/>
      <c r="AG16453" s="8"/>
      <c r="AH16453" s="9"/>
      <c r="AI16453" s="8"/>
      <c r="AJ16453" s="8"/>
      <c r="AK16453" s="9"/>
    </row>
    <row r="16454" spans="32:37" x14ac:dyDescent="0.3">
      <c r="AF16454" s="8"/>
      <c r="AG16454" s="8"/>
      <c r="AH16454" s="9"/>
      <c r="AI16454" s="8"/>
      <c r="AJ16454" s="8"/>
      <c r="AK16454" s="9"/>
    </row>
    <row r="16455" spans="32:37" x14ac:dyDescent="0.3">
      <c r="AF16455" s="8"/>
      <c r="AG16455" s="8"/>
      <c r="AH16455" s="9"/>
      <c r="AI16455" s="8"/>
      <c r="AJ16455" s="8"/>
      <c r="AK16455" s="9"/>
    </row>
    <row r="16456" spans="32:37" x14ac:dyDescent="0.3">
      <c r="AF16456" s="8"/>
      <c r="AG16456" s="8"/>
      <c r="AH16456" s="9"/>
      <c r="AI16456" s="8"/>
      <c r="AJ16456" s="8"/>
      <c r="AK16456" s="9"/>
    </row>
    <row r="16457" spans="32:37" x14ac:dyDescent="0.3">
      <c r="AF16457" s="8"/>
      <c r="AG16457" s="8"/>
      <c r="AH16457" s="9"/>
      <c r="AI16457" s="8"/>
      <c r="AJ16457" s="8"/>
      <c r="AK16457" s="9"/>
    </row>
    <row r="16458" spans="32:37" x14ac:dyDescent="0.3">
      <c r="AF16458" s="8"/>
      <c r="AG16458" s="8"/>
      <c r="AH16458" s="9"/>
      <c r="AI16458" s="8"/>
      <c r="AJ16458" s="8"/>
      <c r="AK16458" s="9"/>
    </row>
    <row r="16459" spans="32:37" x14ac:dyDescent="0.3">
      <c r="AF16459" s="8"/>
      <c r="AG16459" s="8"/>
      <c r="AH16459" s="9"/>
      <c r="AI16459" s="8"/>
      <c r="AJ16459" s="8"/>
      <c r="AK16459" s="9"/>
    </row>
    <row r="16460" spans="32:37" x14ac:dyDescent="0.3">
      <c r="AF16460" s="8"/>
      <c r="AG16460" s="8"/>
      <c r="AH16460" s="9"/>
      <c r="AI16460" s="8"/>
      <c r="AJ16460" s="8"/>
      <c r="AK16460" s="9"/>
    </row>
    <row r="16461" spans="32:37" x14ac:dyDescent="0.3">
      <c r="AF16461" s="8"/>
      <c r="AG16461" s="8"/>
      <c r="AH16461" s="9"/>
      <c r="AI16461" s="8"/>
      <c r="AJ16461" s="8"/>
      <c r="AK16461" s="9"/>
    </row>
    <row r="16462" spans="32:37" x14ac:dyDescent="0.3">
      <c r="AF16462" s="8"/>
      <c r="AG16462" s="8"/>
      <c r="AH16462" s="9"/>
      <c r="AI16462" s="8"/>
      <c r="AJ16462" s="8"/>
      <c r="AK16462" s="9"/>
    </row>
    <row r="16463" spans="32:37" x14ac:dyDescent="0.3">
      <c r="AF16463" s="8"/>
      <c r="AG16463" s="8"/>
      <c r="AH16463" s="9"/>
      <c r="AI16463" s="8"/>
      <c r="AJ16463" s="8"/>
      <c r="AK16463" s="9"/>
    </row>
    <row r="16464" spans="32:37" x14ac:dyDescent="0.3">
      <c r="AF16464" s="8"/>
      <c r="AG16464" s="8"/>
      <c r="AH16464" s="9"/>
      <c r="AI16464" s="8"/>
      <c r="AJ16464" s="8"/>
      <c r="AK16464" s="9"/>
    </row>
    <row r="16465" spans="32:37" x14ac:dyDescent="0.3">
      <c r="AF16465" s="8"/>
      <c r="AG16465" s="8"/>
      <c r="AH16465" s="9"/>
      <c r="AI16465" s="8"/>
      <c r="AJ16465" s="8"/>
      <c r="AK16465" s="9"/>
    </row>
    <row r="16466" spans="32:37" x14ac:dyDescent="0.3">
      <c r="AF16466" s="8"/>
      <c r="AG16466" s="8"/>
      <c r="AH16466" s="9"/>
      <c r="AI16466" s="8"/>
      <c r="AJ16466" s="8"/>
      <c r="AK16466" s="9"/>
    </row>
    <row r="16467" spans="32:37" x14ac:dyDescent="0.3">
      <c r="AF16467" s="8"/>
      <c r="AG16467" s="8"/>
      <c r="AH16467" s="9"/>
      <c r="AI16467" s="8"/>
      <c r="AJ16467" s="8"/>
      <c r="AK16467" s="9"/>
    </row>
    <row r="16468" spans="32:37" x14ac:dyDescent="0.3">
      <c r="AF16468" s="8"/>
      <c r="AG16468" s="8"/>
      <c r="AH16468" s="9"/>
      <c r="AI16468" s="8"/>
      <c r="AJ16468" s="8"/>
      <c r="AK16468" s="9"/>
    </row>
    <row r="16469" spans="32:37" x14ac:dyDescent="0.3">
      <c r="AF16469" s="8"/>
      <c r="AG16469" s="8"/>
      <c r="AH16469" s="9"/>
      <c r="AI16469" s="8"/>
      <c r="AJ16469" s="8"/>
      <c r="AK16469" s="9"/>
    </row>
    <row r="16470" spans="32:37" x14ac:dyDescent="0.3">
      <c r="AF16470" s="8"/>
      <c r="AG16470" s="8"/>
      <c r="AH16470" s="9"/>
      <c r="AI16470" s="8"/>
      <c r="AJ16470" s="8"/>
      <c r="AK16470" s="9"/>
    </row>
    <row r="16471" spans="32:37" x14ac:dyDescent="0.3">
      <c r="AF16471" s="8"/>
      <c r="AG16471" s="8"/>
      <c r="AH16471" s="9"/>
      <c r="AI16471" s="8"/>
      <c r="AJ16471" s="8"/>
      <c r="AK16471" s="9"/>
    </row>
    <row r="16472" spans="32:37" x14ac:dyDescent="0.3">
      <c r="AF16472" s="8"/>
      <c r="AG16472" s="8"/>
      <c r="AH16472" s="9"/>
      <c r="AI16472" s="8"/>
      <c r="AJ16472" s="8"/>
      <c r="AK16472" s="9"/>
    </row>
    <row r="16473" spans="32:37" x14ac:dyDescent="0.3">
      <c r="AF16473" s="8"/>
      <c r="AG16473" s="8"/>
      <c r="AH16473" s="9"/>
      <c r="AI16473" s="8"/>
      <c r="AJ16473" s="8"/>
      <c r="AK16473" s="9"/>
    </row>
    <row r="16474" spans="32:37" x14ac:dyDescent="0.3">
      <c r="AF16474" s="8"/>
      <c r="AG16474" s="8"/>
      <c r="AH16474" s="9"/>
      <c r="AI16474" s="8"/>
      <c r="AJ16474" s="8"/>
      <c r="AK16474" s="9"/>
    </row>
    <row r="16475" spans="32:37" x14ac:dyDescent="0.3">
      <c r="AF16475" s="8"/>
      <c r="AG16475" s="8"/>
      <c r="AH16475" s="9"/>
      <c r="AI16475" s="8"/>
      <c r="AJ16475" s="8"/>
      <c r="AK16475" s="9"/>
    </row>
    <row r="16476" spans="32:37" x14ac:dyDescent="0.3">
      <c r="AF16476" s="8"/>
      <c r="AG16476" s="8"/>
      <c r="AH16476" s="9"/>
      <c r="AI16476" s="8"/>
      <c r="AJ16476" s="8"/>
      <c r="AK16476" s="9"/>
    </row>
    <row r="16477" spans="32:37" x14ac:dyDescent="0.3">
      <c r="AF16477" s="8"/>
      <c r="AG16477" s="8"/>
      <c r="AH16477" s="9"/>
      <c r="AI16477" s="8"/>
      <c r="AJ16477" s="8"/>
      <c r="AK16477" s="9"/>
    </row>
    <row r="16478" spans="32:37" x14ac:dyDescent="0.3">
      <c r="AF16478" s="8"/>
      <c r="AG16478" s="8"/>
      <c r="AH16478" s="9"/>
      <c r="AI16478" s="8"/>
      <c r="AJ16478" s="8"/>
      <c r="AK16478" s="9"/>
    </row>
    <row r="16479" spans="32:37" x14ac:dyDescent="0.3">
      <c r="AF16479" s="8"/>
      <c r="AG16479" s="8"/>
      <c r="AH16479" s="9"/>
      <c r="AI16479" s="8"/>
      <c r="AJ16479" s="8"/>
      <c r="AK16479" s="9"/>
    </row>
    <row r="16480" spans="32:37" x14ac:dyDescent="0.3">
      <c r="AF16480" s="8"/>
      <c r="AG16480" s="8"/>
      <c r="AH16480" s="9"/>
      <c r="AI16480" s="8"/>
      <c r="AJ16480" s="8"/>
      <c r="AK16480" s="9"/>
    </row>
    <row r="16481" spans="32:37" x14ac:dyDescent="0.3">
      <c r="AF16481" s="8"/>
      <c r="AG16481" s="8"/>
      <c r="AH16481" s="9"/>
      <c r="AI16481" s="8"/>
      <c r="AJ16481" s="8"/>
      <c r="AK16481" s="9"/>
    </row>
    <row r="16482" spans="32:37" x14ac:dyDescent="0.3">
      <c r="AF16482" s="8"/>
      <c r="AG16482" s="8"/>
      <c r="AH16482" s="9"/>
      <c r="AI16482" s="8"/>
      <c r="AJ16482" s="8"/>
      <c r="AK16482" s="9"/>
    </row>
    <row r="16483" spans="32:37" x14ac:dyDescent="0.3">
      <c r="AF16483" s="8"/>
      <c r="AG16483" s="8"/>
      <c r="AH16483" s="9"/>
      <c r="AI16483" s="8"/>
      <c r="AJ16483" s="8"/>
      <c r="AK16483" s="9"/>
    </row>
    <row r="16484" spans="32:37" x14ac:dyDescent="0.3">
      <c r="AF16484" s="8"/>
      <c r="AG16484" s="8"/>
      <c r="AH16484" s="9"/>
      <c r="AI16484" s="8"/>
      <c r="AJ16484" s="8"/>
      <c r="AK16484" s="9"/>
    </row>
    <row r="16485" spans="32:37" x14ac:dyDescent="0.3">
      <c r="AF16485" s="8"/>
      <c r="AG16485" s="8"/>
      <c r="AH16485" s="9"/>
      <c r="AI16485" s="8"/>
      <c r="AJ16485" s="8"/>
      <c r="AK16485" s="9"/>
    </row>
    <row r="16486" spans="32:37" x14ac:dyDescent="0.3">
      <c r="AF16486" s="8"/>
      <c r="AG16486" s="8"/>
      <c r="AH16486" s="9"/>
      <c r="AI16486" s="8"/>
      <c r="AJ16486" s="8"/>
      <c r="AK16486" s="9"/>
    </row>
    <row r="16487" spans="32:37" x14ac:dyDescent="0.3">
      <c r="AF16487" s="8"/>
      <c r="AG16487" s="8"/>
      <c r="AH16487" s="9"/>
      <c r="AI16487" s="8"/>
      <c r="AJ16487" s="8"/>
      <c r="AK16487" s="9"/>
    </row>
    <row r="16488" spans="32:37" x14ac:dyDescent="0.3">
      <c r="AF16488" s="8"/>
      <c r="AG16488" s="8"/>
      <c r="AH16488" s="9"/>
      <c r="AI16488" s="8"/>
      <c r="AJ16488" s="8"/>
      <c r="AK16488" s="9"/>
    </row>
    <row r="16489" spans="32:37" x14ac:dyDescent="0.3">
      <c r="AF16489" s="8"/>
      <c r="AG16489" s="8"/>
      <c r="AH16489" s="9"/>
      <c r="AI16489" s="8"/>
      <c r="AJ16489" s="8"/>
      <c r="AK16489" s="9"/>
    </row>
    <row r="16490" spans="32:37" x14ac:dyDescent="0.3">
      <c r="AF16490" s="8"/>
      <c r="AG16490" s="8"/>
      <c r="AH16490" s="9"/>
      <c r="AI16490" s="8"/>
      <c r="AJ16490" s="8"/>
      <c r="AK16490" s="9"/>
    </row>
    <row r="16491" spans="32:37" x14ac:dyDescent="0.3">
      <c r="AF16491" s="8"/>
      <c r="AG16491" s="8"/>
      <c r="AH16491" s="9"/>
      <c r="AI16491" s="8"/>
      <c r="AJ16491" s="8"/>
      <c r="AK16491" s="9"/>
    </row>
    <row r="16492" spans="32:37" x14ac:dyDescent="0.3">
      <c r="AF16492" s="8"/>
      <c r="AG16492" s="8"/>
      <c r="AH16492" s="9"/>
      <c r="AI16492" s="8"/>
      <c r="AJ16492" s="8"/>
      <c r="AK16492" s="9"/>
    </row>
    <row r="16493" spans="32:37" x14ac:dyDescent="0.3">
      <c r="AF16493" s="8"/>
      <c r="AG16493" s="8"/>
      <c r="AH16493" s="9"/>
      <c r="AI16493" s="8"/>
      <c r="AJ16493" s="8"/>
      <c r="AK16493" s="9"/>
    </row>
    <row r="16494" spans="32:37" x14ac:dyDescent="0.3">
      <c r="AF16494" s="8"/>
      <c r="AG16494" s="8"/>
      <c r="AH16494" s="9"/>
      <c r="AI16494" s="8"/>
      <c r="AJ16494" s="8"/>
      <c r="AK16494" s="9"/>
    </row>
    <row r="16495" spans="32:37" x14ac:dyDescent="0.3">
      <c r="AF16495" s="8"/>
      <c r="AG16495" s="8"/>
      <c r="AH16495" s="9"/>
      <c r="AI16495" s="8"/>
      <c r="AJ16495" s="8"/>
      <c r="AK16495" s="9"/>
    </row>
    <row r="16496" spans="32:37" x14ac:dyDescent="0.3">
      <c r="AF16496" s="8"/>
      <c r="AG16496" s="8"/>
      <c r="AH16496" s="9"/>
      <c r="AI16496" s="8"/>
      <c r="AJ16496" s="8"/>
      <c r="AK16496" s="9"/>
    </row>
    <row r="16497" spans="32:37" x14ac:dyDescent="0.3">
      <c r="AF16497" s="8"/>
      <c r="AG16497" s="8"/>
      <c r="AH16497" s="9"/>
      <c r="AI16497" s="8"/>
      <c r="AJ16497" s="8"/>
      <c r="AK16497" s="9"/>
    </row>
    <row r="16498" spans="32:37" x14ac:dyDescent="0.3">
      <c r="AF16498" s="8"/>
      <c r="AG16498" s="8"/>
      <c r="AH16498" s="9"/>
      <c r="AI16498" s="8"/>
      <c r="AJ16498" s="8"/>
      <c r="AK16498" s="9"/>
    </row>
    <row r="16499" spans="32:37" x14ac:dyDescent="0.3">
      <c r="AF16499" s="8"/>
      <c r="AG16499" s="8"/>
      <c r="AH16499" s="9"/>
      <c r="AI16499" s="8"/>
      <c r="AJ16499" s="8"/>
      <c r="AK16499" s="9"/>
    </row>
    <row r="16500" spans="32:37" x14ac:dyDescent="0.3">
      <c r="AF16500" s="8"/>
      <c r="AG16500" s="8"/>
      <c r="AH16500" s="9"/>
      <c r="AI16500" s="8"/>
      <c r="AJ16500" s="8"/>
      <c r="AK16500" s="9"/>
    </row>
    <row r="16501" spans="32:37" x14ac:dyDescent="0.3">
      <c r="AF16501" s="8"/>
      <c r="AG16501" s="8"/>
      <c r="AH16501" s="9"/>
      <c r="AI16501" s="8"/>
      <c r="AJ16501" s="8"/>
      <c r="AK16501" s="9"/>
    </row>
    <row r="16502" spans="32:37" x14ac:dyDescent="0.3">
      <c r="AF16502" s="8"/>
      <c r="AG16502" s="8"/>
      <c r="AH16502" s="9"/>
      <c r="AI16502" s="8"/>
      <c r="AJ16502" s="8"/>
      <c r="AK16502" s="9"/>
    </row>
    <row r="16503" spans="32:37" x14ac:dyDescent="0.3">
      <c r="AF16503" s="8"/>
      <c r="AG16503" s="8"/>
      <c r="AH16503" s="9"/>
      <c r="AI16503" s="8"/>
      <c r="AJ16503" s="8"/>
      <c r="AK16503" s="9"/>
    </row>
    <row r="16504" spans="32:37" x14ac:dyDescent="0.3">
      <c r="AF16504" s="8"/>
      <c r="AG16504" s="8"/>
      <c r="AH16504" s="9"/>
      <c r="AI16504" s="8"/>
      <c r="AJ16504" s="8"/>
      <c r="AK16504" s="9"/>
    </row>
    <row r="16505" spans="32:37" x14ac:dyDescent="0.3">
      <c r="AF16505" s="8"/>
      <c r="AG16505" s="8"/>
      <c r="AH16505" s="9"/>
      <c r="AI16505" s="8"/>
      <c r="AJ16505" s="8"/>
      <c r="AK16505" s="9"/>
    </row>
    <row r="16506" spans="32:37" x14ac:dyDescent="0.3">
      <c r="AF16506" s="8"/>
      <c r="AG16506" s="8"/>
      <c r="AH16506" s="9"/>
      <c r="AI16506" s="8"/>
      <c r="AJ16506" s="8"/>
      <c r="AK16506" s="9"/>
    </row>
    <row r="16507" spans="32:37" x14ac:dyDescent="0.3">
      <c r="AF16507" s="8"/>
      <c r="AG16507" s="8"/>
      <c r="AH16507" s="9"/>
      <c r="AI16507" s="8"/>
      <c r="AJ16507" s="8"/>
      <c r="AK16507" s="9"/>
    </row>
    <row r="16508" spans="32:37" x14ac:dyDescent="0.3">
      <c r="AF16508" s="8"/>
      <c r="AG16508" s="8"/>
      <c r="AH16508" s="9"/>
      <c r="AI16508" s="8"/>
      <c r="AJ16508" s="8"/>
      <c r="AK16508" s="9"/>
    </row>
    <row r="16509" spans="32:37" x14ac:dyDescent="0.3">
      <c r="AF16509" s="8"/>
      <c r="AG16509" s="8"/>
      <c r="AH16509" s="9"/>
      <c r="AI16509" s="8"/>
      <c r="AJ16509" s="8"/>
      <c r="AK16509" s="9"/>
    </row>
    <row r="16510" spans="32:37" x14ac:dyDescent="0.3">
      <c r="AF16510" s="8"/>
      <c r="AG16510" s="8"/>
      <c r="AH16510" s="9"/>
      <c r="AI16510" s="8"/>
      <c r="AJ16510" s="8"/>
      <c r="AK16510" s="9"/>
    </row>
    <row r="16511" spans="32:37" x14ac:dyDescent="0.3">
      <c r="AF16511" s="8"/>
      <c r="AG16511" s="8"/>
      <c r="AH16511" s="9"/>
      <c r="AI16511" s="8"/>
      <c r="AJ16511" s="8"/>
      <c r="AK16511" s="9"/>
    </row>
    <row r="16512" spans="32:37" x14ac:dyDescent="0.3">
      <c r="AF16512" s="8"/>
      <c r="AG16512" s="8"/>
      <c r="AH16512" s="9"/>
      <c r="AI16512" s="8"/>
      <c r="AJ16512" s="8"/>
      <c r="AK16512" s="9"/>
    </row>
    <row r="16513" spans="32:37" x14ac:dyDescent="0.3">
      <c r="AF16513" s="8"/>
      <c r="AG16513" s="8"/>
      <c r="AH16513" s="9"/>
      <c r="AI16513" s="8"/>
      <c r="AJ16513" s="8"/>
      <c r="AK16513" s="9"/>
    </row>
    <row r="16514" spans="32:37" x14ac:dyDescent="0.3">
      <c r="AF16514" s="8"/>
      <c r="AG16514" s="8"/>
      <c r="AH16514" s="9"/>
      <c r="AI16514" s="8"/>
      <c r="AJ16514" s="8"/>
      <c r="AK16514" s="9"/>
    </row>
    <row r="16515" spans="32:37" x14ac:dyDescent="0.3">
      <c r="AF16515" s="8"/>
      <c r="AG16515" s="8"/>
      <c r="AH16515" s="9"/>
      <c r="AI16515" s="8"/>
      <c r="AJ16515" s="8"/>
      <c r="AK16515" s="9"/>
    </row>
    <row r="16516" spans="32:37" x14ac:dyDescent="0.3">
      <c r="AF16516" s="8"/>
      <c r="AG16516" s="8"/>
      <c r="AH16516" s="9"/>
      <c r="AI16516" s="8"/>
      <c r="AJ16516" s="8"/>
      <c r="AK16516" s="9"/>
    </row>
    <row r="16517" spans="32:37" x14ac:dyDescent="0.3">
      <c r="AF16517" s="8"/>
      <c r="AG16517" s="8"/>
      <c r="AH16517" s="9"/>
      <c r="AI16517" s="8"/>
      <c r="AJ16517" s="8"/>
      <c r="AK16517" s="9"/>
    </row>
    <row r="16518" spans="32:37" x14ac:dyDescent="0.3">
      <c r="AF16518" s="8"/>
      <c r="AG16518" s="8"/>
      <c r="AH16518" s="9"/>
      <c r="AI16518" s="8"/>
      <c r="AJ16518" s="8"/>
      <c r="AK16518" s="9"/>
    </row>
    <row r="16519" spans="32:37" x14ac:dyDescent="0.3">
      <c r="AF16519" s="8"/>
      <c r="AG16519" s="8"/>
      <c r="AH16519" s="9"/>
      <c r="AI16519" s="8"/>
      <c r="AJ16519" s="8"/>
      <c r="AK16519" s="9"/>
    </row>
    <row r="16520" spans="32:37" x14ac:dyDescent="0.3">
      <c r="AF16520" s="8"/>
      <c r="AG16520" s="8"/>
      <c r="AH16520" s="9"/>
      <c r="AI16520" s="8"/>
      <c r="AJ16520" s="8"/>
      <c r="AK16520" s="9"/>
    </row>
    <row r="16521" spans="32:37" x14ac:dyDescent="0.3">
      <c r="AF16521" s="8"/>
      <c r="AG16521" s="8"/>
      <c r="AH16521" s="9"/>
      <c r="AI16521" s="8"/>
      <c r="AJ16521" s="8"/>
      <c r="AK16521" s="9"/>
    </row>
    <row r="16522" spans="32:37" x14ac:dyDescent="0.3">
      <c r="AF16522" s="8"/>
      <c r="AG16522" s="8"/>
      <c r="AH16522" s="9"/>
      <c r="AI16522" s="8"/>
      <c r="AJ16522" s="8"/>
      <c r="AK16522" s="9"/>
    </row>
    <row r="16523" spans="32:37" x14ac:dyDescent="0.3">
      <c r="AF16523" s="8"/>
      <c r="AG16523" s="8"/>
      <c r="AH16523" s="9"/>
      <c r="AI16523" s="8"/>
      <c r="AJ16523" s="8"/>
      <c r="AK16523" s="9"/>
    </row>
    <row r="16524" spans="32:37" x14ac:dyDescent="0.3">
      <c r="AF16524" s="8"/>
      <c r="AG16524" s="8"/>
      <c r="AH16524" s="9"/>
      <c r="AI16524" s="8"/>
      <c r="AJ16524" s="8"/>
      <c r="AK16524" s="9"/>
    </row>
    <row r="16525" spans="32:37" x14ac:dyDescent="0.3">
      <c r="AF16525" s="8"/>
      <c r="AG16525" s="8"/>
      <c r="AH16525" s="9"/>
      <c r="AI16525" s="8"/>
      <c r="AJ16525" s="8"/>
      <c r="AK16525" s="9"/>
    </row>
    <row r="16526" spans="32:37" x14ac:dyDescent="0.3">
      <c r="AF16526" s="8"/>
      <c r="AG16526" s="8"/>
      <c r="AH16526" s="9"/>
      <c r="AI16526" s="8"/>
      <c r="AJ16526" s="8"/>
      <c r="AK16526" s="9"/>
    </row>
    <row r="16527" spans="32:37" x14ac:dyDescent="0.3">
      <c r="AF16527" s="8"/>
      <c r="AG16527" s="8"/>
      <c r="AH16527" s="9"/>
      <c r="AI16527" s="8"/>
      <c r="AJ16527" s="8"/>
      <c r="AK16527" s="9"/>
    </row>
    <row r="16528" spans="32:37" x14ac:dyDescent="0.3">
      <c r="AF16528" s="8"/>
      <c r="AG16528" s="8"/>
      <c r="AH16528" s="9"/>
      <c r="AI16528" s="8"/>
      <c r="AJ16528" s="8"/>
      <c r="AK16528" s="9"/>
    </row>
    <row r="16529" spans="32:37" x14ac:dyDescent="0.3">
      <c r="AF16529" s="8"/>
      <c r="AG16529" s="8"/>
      <c r="AH16529" s="9"/>
      <c r="AI16529" s="8"/>
      <c r="AJ16529" s="8"/>
      <c r="AK16529" s="9"/>
    </row>
    <row r="16530" spans="32:37" x14ac:dyDescent="0.3">
      <c r="AF16530" s="8"/>
      <c r="AG16530" s="8"/>
      <c r="AH16530" s="9"/>
      <c r="AI16530" s="8"/>
      <c r="AJ16530" s="8"/>
      <c r="AK16530" s="9"/>
    </row>
    <row r="16531" spans="32:37" x14ac:dyDescent="0.3">
      <c r="AF16531" s="8"/>
      <c r="AG16531" s="8"/>
      <c r="AH16531" s="9"/>
      <c r="AI16531" s="8"/>
      <c r="AJ16531" s="8"/>
      <c r="AK16531" s="9"/>
    </row>
    <row r="16532" spans="32:37" x14ac:dyDescent="0.3">
      <c r="AF16532" s="8"/>
      <c r="AG16532" s="8"/>
      <c r="AH16532" s="9"/>
      <c r="AI16532" s="8"/>
      <c r="AJ16532" s="8"/>
      <c r="AK16532" s="9"/>
    </row>
    <row r="16533" spans="32:37" x14ac:dyDescent="0.3">
      <c r="AF16533" s="8"/>
      <c r="AG16533" s="8"/>
      <c r="AH16533" s="9"/>
      <c r="AI16533" s="8"/>
      <c r="AJ16533" s="8"/>
      <c r="AK16533" s="9"/>
    </row>
    <row r="16534" spans="32:37" x14ac:dyDescent="0.3">
      <c r="AF16534" s="8"/>
      <c r="AG16534" s="8"/>
      <c r="AH16534" s="9"/>
      <c r="AI16534" s="8"/>
      <c r="AJ16534" s="8"/>
      <c r="AK16534" s="9"/>
    </row>
    <row r="16535" spans="32:37" x14ac:dyDescent="0.3">
      <c r="AF16535" s="8"/>
      <c r="AG16535" s="8"/>
      <c r="AH16535" s="9"/>
      <c r="AI16535" s="8"/>
      <c r="AJ16535" s="8"/>
      <c r="AK16535" s="9"/>
    </row>
    <row r="16536" spans="32:37" x14ac:dyDescent="0.3">
      <c r="AF16536" s="8"/>
      <c r="AG16536" s="8"/>
      <c r="AH16536" s="9"/>
      <c r="AI16536" s="8"/>
      <c r="AJ16536" s="8"/>
      <c r="AK16536" s="9"/>
    </row>
    <row r="16537" spans="32:37" x14ac:dyDescent="0.3">
      <c r="AF16537" s="8"/>
      <c r="AG16537" s="8"/>
      <c r="AH16537" s="9"/>
      <c r="AI16537" s="8"/>
      <c r="AJ16537" s="8"/>
      <c r="AK16537" s="9"/>
    </row>
    <row r="16538" spans="32:37" x14ac:dyDescent="0.3">
      <c r="AF16538" s="8"/>
      <c r="AG16538" s="8"/>
      <c r="AH16538" s="9"/>
      <c r="AI16538" s="8"/>
      <c r="AJ16538" s="8"/>
      <c r="AK16538" s="9"/>
    </row>
    <row r="16539" spans="32:37" x14ac:dyDescent="0.3">
      <c r="AF16539" s="8"/>
      <c r="AG16539" s="8"/>
      <c r="AH16539" s="9"/>
      <c r="AI16539" s="8"/>
      <c r="AJ16539" s="8"/>
      <c r="AK16539" s="9"/>
    </row>
    <row r="16540" spans="32:37" x14ac:dyDescent="0.3">
      <c r="AF16540" s="8"/>
      <c r="AG16540" s="8"/>
      <c r="AH16540" s="9"/>
      <c r="AI16540" s="8"/>
      <c r="AJ16540" s="8"/>
      <c r="AK16540" s="9"/>
    </row>
    <row r="16541" spans="32:37" x14ac:dyDescent="0.3">
      <c r="AF16541" s="8"/>
      <c r="AG16541" s="8"/>
      <c r="AH16541" s="9"/>
      <c r="AI16541" s="8"/>
      <c r="AJ16541" s="8"/>
      <c r="AK16541" s="9"/>
    </row>
    <row r="16542" spans="32:37" x14ac:dyDescent="0.3">
      <c r="AF16542" s="8"/>
      <c r="AG16542" s="8"/>
      <c r="AH16542" s="9"/>
      <c r="AI16542" s="8"/>
      <c r="AJ16542" s="8"/>
      <c r="AK16542" s="9"/>
    </row>
    <row r="16543" spans="32:37" x14ac:dyDescent="0.3">
      <c r="AF16543" s="8"/>
      <c r="AG16543" s="8"/>
      <c r="AH16543" s="9"/>
      <c r="AI16543" s="8"/>
      <c r="AJ16543" s="8"/>
      <c r="AK16543" s="9"/>
    </row>
    <row r="16544" spans="32:37" x14ac:dyDescent="0.3">
      <c r="AF16544" s="8"/>
      <c r="AG16544" s="8"/>
      <c r="AH16544" s="9"/>
      <c r="AI16544" s="8"/>
      <c r="AJ16544" s="8"/>
      <c r="AK16544" s="9"/>
    </row>
    <row r="16545" spans="32:37" x14ac:dyDescent="0.3">
      <c r="AF16545" s="8"/>
      <c r="AG16545" s="8"/>
      <c r="AH16545" s="9"/>
      <c r="AI16545" s="8"/>
      <c r="AJ16545" s="8"/>
      <c r="AK16545" s="9"/>
    </row>
    <row r="16546" spans="32:37" x14ac:dyDescent="0.3">
      <c r="AF16546" s="8"/>
      <c r="AG16546" s="8"/>
      <c r="AH16546" s="9"/>
      <c r="AI16546" s="8"/>
      <c r="AJ16546" s="8"/>
      <c r="AK16546" s="9"/>
    </row>
    <row r="16547" spans="32:37" x14ac:dyDescent="0.3">
      <c r="AF16547" s="8"/>
      <c r="AG16547" s="8"/>
      <c r="AH16547" s="9"/>
      <c r="AI16547" s="8"/>
      <c r="AJ16547" s="8"/>
      <c r="AK16547" s="9"/>
    </row>
    <row r="16548" spans="32:37" x14ac:dyDescent="0.3">
      <c r="AF16548" s="8"/>
      <c r="AG16548" s="8"/>
      <c r="AH16548" s="9"/>
      <c r="AI16548" s="8"/>
      <c r="AJ16548" s="8"/>
      <c r="AK16548" s="9"/>
    </row>
    <row r="16549" spans="32:37" x14ac:dyDescent="0.3">
      <c r="AF16549" s="8"/>
      <c r="AG16549" s="8"/>
      <c r="AH16549" s="9"/>
      <c r="AI16549" s="8"/>
      <c r="AJ16549" s="8"/>
      <c r="AK16549" s="9"/>
    </row>
    <row r="16550" spans="32:37" x14ac:dyDescent="0.3">
      <c r="AF16550" s="8"/>
      <c r="AG16550" s="8"/>
      <c r="AH16550" s="9"/>
      <c r="AI16550" s="8"/>
      <c r="AJ16550" s="8"/>
      <c r="AK16550" s="9"/>
    </row>
    <row r="16551" spans="32:37" x14ac:dyDescent="0.3">
      <c r="AF16551" s="8"/>
      <c r="AG16551" s="8"/>
      <c r="AH16551" s="9"/>
      <c r="AI16551" s="8"/>
      <c r="AJ16551" s="8"/>
      <c r="AK16551" s="9"/>
    </row>
    <row r="16552" spans="32:37" x14ac:dyDescent="0.3">
      <c r="AF16552" s="8"/>
      <c r="AG16552" s="8"/>
      <c r="AH16552" s="9"/>
      <c r="AI16552" s="8"/>
      <c r="AJ16552" s="8"/>
      <c r="AK16552" s="9"/>
    </row>
    <row r="16553" spans="32:37" x14ac:dyDescent="0.3">
      <c r="AF16553" s="8"/>
      <c r="AG16553" s="8"/>
      <c r="AH16553" s="9"/>
      <c r="AI16553" s="8"/>
      <c r="AJ16553" s="8"/>
      <c r="AK16553" s="9"/>
    </row>
    <row r="16554" spans="32:37" x14ac:dyDescent="0.3">
      <c r="AF16554" s="8"/>
      <c r="AG16554" s="8"/>
      <c r="AH16554" s="9"/>
      <c r="AI16554" s="8"/>
      <c r="AJ16554" s="8"/>
      <c r="AK16554" s="9"/>
    </row>
    <row r="16555" spans="32:37" x14ac:dyDescent="0.3">
      <c r="AF16555" s="8"/>
      <c r="AG16555" s="8"/>
      <c r="AH16555" s="9"/>
      <c r="AI16555" s="8"/>
      <c r="AJ16555" s="8"/>
      <c r="AK16555" s="9"/>
    </row>
    <row r="16556" spans="32:37" x14ac:dyDescent="0.3">
      <c r="AF16556" s="8"/>
      <c r="AG16556" s="8"/>
      <c r="AH16556" s="9"/>
      <c r="AI16556" s="8"/>
      <c r="AJ16556" s="8"/>
      <c r="AK16556" s="9"/>
    </row>
    <row r="16557" spans="32:37" x14ac:dyDescent="0.3">
      <c r="AF16557" s="8"/>
      <c r="AG16557" s="8"/>
      <c r="AH16557" s="9"/>
      <c r="AI16557" s="8"/>
      <c r="AJ16557" s="8"/>
      <c r="AK16557" s="9"/>
    </row>
    <row r="16558" spans="32:37" x14ac:dyDescent="0.3">
      <c r="AF16558" s="8"/>
      <c r="AG16558" s="8"/>
      <c r="AH16558" s="9"/>
      <c r="AI16558" s="8"/>
      <c r="AJ16558" s="8"/>
      <c r="AK16558" s="9"/>
    </row>
    <row r="16559" spans="32:37" x14ac:dyDescent="0.3">
      <c r="AF16559" s="8"/>
      <c r="AG16559" s="8"/>
      <c r="AH16559" s="9"/>
      <c r="AI16559" s="8"/>
      <c r="AJ16559" s="8"/>
      <c r="AK16559" s="9"/>
    </row>
    <row r="16560" spans="32:37" x14ac:dyDescent="0.3">
      <c r="AF16560" s="8"/>
      <c r="AG16560" s="8"/>
      <c r="AH16560" s="9"/>
      <c r="AI16560" s="8"/>
      <c r="AJ16560" s="8"/>
      <c r="AK16560" s="9"/>
    </row>
    <row r="16561" spans="32:37" x14ac:dyDescent="0.3">
      <c r="AF16561" s="8"/>
      <c r="AG16561" s="8"/>
      <c r="AH16561" s="9"/>
      <c r="AI16561" s="8"/>
      <c r="AJ16561" s="8"/>
      <c r="AK16561" s="9"/>
    </row>
    <row r="16562" spans="32:37" x14ac:dyDescent="0.3">
      <c r="AF16562" s="8"/>
      <c r="AG16562" s="8"/>
      <c r="AH16562" s="9"/>
      <c r="AI16562" s="8"/>
      <c r="AJ16562" s="8"/>
      <c r="AK16562" s="9"/>
    </row>
    <row r="16563" spans="32:37" x14ac:dyDescent="0.3">
      <c r="AF16563" s="8"/>
      <c r="AG16563" s="8"/>
      <c r="AH16563" s="9"/>
      <c r="AI16563" s="8"/>
      <c r="AJ16563" s="8"/>
      <c r="AK16563" s="9"/>
    </row>
    <row r="16564" spans="32:37" x14ac:dyDescent="0.3">
      <c r="AF16564" s="8"/>
      <c r="AG16564" s="8"/>
      <c r="AH16564" s="9"/>
      <c r="AI16564" s="8"/>
      <c r="AJ16564" s="8"/>
      <c r="AK16564" s="9"/>
    </row>
    <row r="16565" spans="32:37" x14ac:dyDescent="0.3">
      <c r="AF16565" s="8"/>
      <c r="AG16565" s="8"/>
      <c r="AH16565" s="9"/>
      <c r="AI16565" s="8"/>
      <c r="AJ16565" s="8"/>
      <c r="AK16565" s="9"/>
    </row>
    <row r="16566" spans="32:37" x14ac:dyDescent="0.3">
      <c r="AF16566" s="8"/>
      <c r="AG16566" s="8"/>
      <c r="AH16566" s="9"/>
      <c r="AI16566" s="8"/>
      <c r="AJ16566" s="8"/>
      <c r="AK16566" s="9"/>
    </row>
    <row r="16567" spans="32:37" x14ac:dyDescent="0.3">
      <c r="AF16567" s="8"/>
      <c r="AG16567" s="8"/>
      <c r="AH16567" s="9"/>
      <c r="AI16567" s="8"/>
      <c r="AJ16567" s="8"/>
      <c r="AK16567" s="9"/>
    </row>
    <row r="16568" spans="32:37" x14ac:dyDescent="0.3">
      <c r="AF16568" s="8"/>
      <c r="AG16568" s="8"/>
      <c r="AH16568" s="9"/>
      <c r="AI16568" s="8"/>
      <c r="AJ16568" s="8"/>
      <c r="AK16568" s="9"/>
    </row>
    <row r="16569" spans="32:37" x14ac:dyDescent="0.3">
      <c r="AF16569" s="8"/>
      <c r="AG16569" s="8"/>
      <c r="AH16569" s="9"/>
      <c r="AI16569" s="8"/>
      <c r="AJ16569" s="8"/>
      <c r="AK16569" s="9"/>
    </row>
    <row r="16570" spans="32:37" x14ac:dyDescent="0.3">
      <c r="AF16570" s="8"/>
      <c r="AG16570" s="8"/>
      <c r="AH16570" s="9"/>
      <c r="AI16570" s="8"/>
      <c r="AJ16570" s="8"/>
      <c r="AK16570" s="9"/>
    </row>
    <row r="16571" spans="32:37" x14ac:dyDescent="0.3">
      <c r="AF16571" s="8"/>
      <c r="AG16571" s="8"/>
      <c r="AH16571" s="9"/>
      <c r="AI16571" s="8"/>
      <c r="AJ16571" s="8"/>
      <c r="AK16571" s="9"/>
    </row>
    <row r="16572" spans="32:37" x14ac:dyDescent="0.3">
      <c r="AF16572" s="8"/>
      <c r="AG16572" s="8"/>
      <c r="AH16572" s="9"/>
      <c r="AI16572" s="8"/>
      <c r="AJ16572" s="8"/>
      <c r="AK16572" s="9"/>
    </row>
    <row r="16573" spans="32:37" x14ac:dyDescent="0.3">
      <c r="AF16573" s="8"/>
      <c r="AG16573" s="8"/>
      <c r="AH16573" s="9"/>
      <c r="AI16573" s="8"/>
      <c r="AJ16573" s="8"/>
      <c r="AK16573" s="9"/>
    </row>
    <row r="16574" spans="32:37" x14ac:dyDescent="0.3">
      <c r="AF16574" s="8"/>
      <c r="AG16574" s="8"/>
      <c r="AH16574" s="9"/>
      <c r="AI16574" s="8"/>
      <c r="AJ16574" s="8"/>
      <c r="AK16574" s="9"/>
    </row>
    <row r="16575" spans="32:37" x14ac:dyDescent="0.3">
      <c r="AF16575" s="8"/>
      <c r="AG16575" s="8"/>
      <c r="AH16575" s="9"/>
      <c r="AI16575" s="8"/>
      <c r="AJ16575" s="8"/>
      <c r="AK16575" s="9"/>
    </row>
    <row r="16576" spans="32:37" x14ac:dyDescent="0.3">
      <c r="AF16576" s="8"/>
      <c r="AG16576" s="8"/>
      <c r="AH16576" s="9"/>
      <c r="AI16576" s="8"/>
      <c r="AJ16576" s="8"/>
      <c r="AK16576" s="9"/>
    </row>
    <row r="16577" spans="32:37" x14ac:dyDescent="0.3">
      <c r="AF16577" s="8"/>
      <c r="AG16577" s="8"/>
      <c r="AH16577" s="9"/>
      <c r="AI16577" s="8"/>
      <c r="AJ16577" s="8"/>
      <c r="AK16577" s="9"/>
    </row>
    <row r="16578" spans="32:37" x14ac:dyDescent="0.3">
      <c r="AF16578" s="8"/>
      <c r="AG16578" s="8"/>
      <c r="AH16578" s="9"/>
      <c r="AI16578" s="8"/>
      <c r="AJ16578" s="8"/>
      <c r="AK16578" s="9"/>
    </row>
    <row r="16579" spans="32:37" x14ac:dyDescent="0.3">
      <c r="AF16579" s="8"/>
      <c r="AG16579" s="8"/>
      <c r="AH16579" s="9"/>
      <c r="AI16579" s="8"/>
      <c r="AJ16579" s="8"/>
      <c r="AK16579" s="9"/>
    </row>
    <row r="16580" spans="32:37" x14ac:dyDescent="0.3">
      <c r="AF16580" s="8"/>
      <c r="AG16580" s="8"/>
      <c r="AH16580" s="9"/>
      <c r="AI16580" s="8"/>
      <c r="AJ16580" s="8"/>
      <c r="AK16580" s="9"/>
    </row>
    <row r="16581" spans="32:37" x14ac:dyDescent="0.3">
      <c r="AF16581" s="8"/>
      <c r="AG16581" s="8"/>
      <c r="AH16581" s="9"/>
      <c r="AI16581" s="8"/>
      <c r="AJ16581" s="8"/>
      <c r="AK16581" s="9"/>
    </row>
    <row r="16582" spans="32:37" x14ac:dyDescent="0.3">
      <c r="AF16582" s="8"/>
      <c r="AG16582" s="8"/>
      <c r="AH16582" s="9"/>
      <c r="AI16582" s="8"/>
      <c r="AJ16582" s="8"/>
      <c r="AK16582" s="9"/>
    </row>
    <row r="16583" spans="32:37" x14ac:dyDescent="0.3">
      <c r="AF16583" s="8"/>
      <c r="AG16583" s="8"/>
      <c r="AH16583" s="9"/>
      <c r="AI16583" s="8"/>
      <c r="AJ16583" s="8"/>
      <c r="AK16583" s="9"/>
    </row>
    <row r="16584" spans="32:37" x14ac:dyDescent="0.3">
      <c r="AF16584" s="8"/>
      <c r="AG16584" s="8"/>
      <c r="AH16584" s="9"/>
      <c r="AI16584" s="8"/>
      <c r="AJ16584" s="8"/>
      <c r="AK16584" s="9"/>
    </row>
    <row r="16585" spans="32:37" x14ac:dyDescent="0.3">
      <c r="AF16585" s="8"/>
      <c r="AG16585" s="8"/>
      <c r="AH16585" s="9"/>
      <c r="AI16585" s="8"/>
      <c r="AJ16585" s="8"/>
      <c r="AK16585" s="9"/>
    </row>
    <row r="16586" spans="32:37" x14ac:dyDescent="0.3">
      <c r="AF16586" s="8"/>
      <c r="AG16586" s="8"/>
      <c r="AH16586" s="9"/>
      <c r="AI16586" s="8"/>
      <c r="AJ16586" s="8"/>
      <c r="AK16586" s="9"/>
    </row>
    <row r="16587" spans="32:37" x14ac:dyDescent="0.3">
      <c r="AF16587" s="8"/>
      <c r="AG16587" s="8"/>
      <c r="AH16587" s="9"/>
      <c r="AI16587" s="8"/>
      <c r="AJ16587" s="8"/>
      <c r="AK16587" s="9"/>
    </row>
    <row r="16588" spans="32:37" x14ac:dyDescent="0.3">
      <c r="AF16588" s="8"/>
      <c r="AG16588" s="8"/>
      <c r="AH16588" s="9"/>
      <c r="AI16588" s="8"/>
      <c r="AJ16588" s="8"/>
      <c r="AK16588" s="9"/>
    </row>
    <row r="16589" spans="32:37" x14ac:dyDescent="0.3">
      <c r="AF16589" s="8"/>
      <c r="AG16589" s="8"/>
      <c r="AH16589" s="9"/>
      <c r="AI16589" s="8"/>
      <c r="AJ16589" s="8"/>
      <c r="AK16589" s="9"/>
    </row>
    <row r="16590" spans="32:37" x14ac:dyDescent="0.3">
      <c r="AF16590" s="8"/>
      <c r="AG16590" s="8"/>
      <c r="AH16590" s="9"/>
      <c r="AI16590" s="8"/>
      <c r="AJ16590" s="8"/>
      <c r="AK16590" s="9"/>
    </row>
    <row r="16591" spans="32:37" x14ac:dyDescent="0.3">
      <c r="AF16591" s="8"/>
      <c r="AG16591" s="8"/>
      <c r="AH16591" s="9"/>
      <c r="AI16591" s="8"/>
      <c r="AJ16591" s="8"/>
      <c r="AK16591" s="9"/>
    </row>
    <row r="16592" spans="32:37" x14ac:dyDescent="0.3">
      <c r="AF16592" s="8"/>
      <c r="AG16592" s="8"/>
      <c r="AH16592" s="9"/>
      <c r="AI16592" s="8"/>
      <c r="AJ16592" s="8"/>
      <c r="AK16592" s="9"/>
    </row>
    <row r="16593" spans="32:37" x14ac:dyDescent="0.3">
      <c r="AF16593" s="8"/>
      <c r="AG16593" s="8"/>
      <c r="AH16593" s="9"/>
      <c r="AI16593" s="8"/>
      <c r="AJ16593" s="8"/>
      <c r="AK16593" s="9"/>
    </row>
    <row r="16594" spans="32:37" x14ac:dyDescent="0.3">
      <c r="AF16594" s="8"/>
      <c r="AG16594" s="8"/>
      <c r="AH16594" s="9"/>
      <c r="AI16594" s="8"/>
      <c r="AJ16594" s="8"/>
      <c r="AK16594" s="9"/>
    </row>
    <row r="16595" spans="32:37" x14ac:dyDescent="0.3">
      <c r="AF16595" s="8"/>
      <c r="AG16595" s="8"/>
      <c r="AH16595" s="9"/>
      <c r="AI16595" s="8"/>
      <c r="AJ16595" s="8"/>
      <c r="AK16595" s="9"/>
    </row>
    <row r="16596" spans="32:37" x14ac:dyDescent="0.3">
      <c r="AF16596" s="8"/>
      <c r="AG16596" s="8"/>
      <c r="AH16596" s="9"/>
      <c r="AI16596" s="8"/>
      <c r="AJ16596" s="8"/>
      <c r="AK16596" s="9"/>
    </row>
    <row r="16597" spans="32:37" x14ac:dyDescent="0.3">
      <c r="AF16597" s="8"/>
      <c r="AG16597" s="8"/>
      <c r="AH16597" s="9"/>
      <c r="AI16597" s="8"/>
      <c r="AJ16597" s="8"/>
      <c r="AK16597" s="9"/>
    </row>
    <row r="16598" spans="32:37" x14ac:dyDescent="0.3">
      <c r="AF16598" s="8"/>
      <c r="AG16598" s="8"/>
      <c r="AH16598" s="9"/>
      <c r="AI16598" s="8"/>
      <c r="AJ16598" s="8"/>
      <c r="AK16598" s="9"/>
    </row>
    <row r="16599" spans="32:37" x14ac:dyDescent="0.3">
      <c r="AF16599" s="8"/>
      <c r="AG16599" s="8"/>
      <c r="AH16599" s="9"/>
      <c r="AI16599" s="8"/>
      <c r="AJ16599" s="8"/>
      <c r="AK16599" s="9"/>
    </row>
    <row r="16600" spans="32:37" x14ac:dyDescent="0.3">
      <c r="AF16600" s="8"/>
      <c r="AG16600" s="8"/>
      <c r="AH16600" s="9"/>
      <c r="AI16600" s="8"/>
      <c r="AJ16600" s="8"/>
      <c r="AK16600" s="9"/>
    </row>
    <row r="16601" spans="32:37" x14ac:dyDescent="0.3">
      <c r="AF16601" s="8"/>
      <c r="AG16601" s="8"/>
      <c r="AH16601" s="9"/>
      <c r="AI16601" s="8"/>
      <c r="AJ16601" s="8"/>
      <c r="AK16601" s="9"/>
    </row>
    <row r="16602" spans="32:37" x14ac:dyDescent="0.3">
      <c r="AF16602" s="8"/>
      <c r="AG16602" s="8"/>
      <c r="AH16602" s="9"/>
      <c r="AI16602" s="8"/>
      <c r="AJ16602" s="8"/>
      <c r="AK16602" s="9"/>
    </row>
    <row r="16603" spans="32:37" x14ac:dyDescent="0.3">
      <c r="AF16603" s="8"/>
      <c r="AG16603" s="8"/>
      <c r="AH16603" s="9"/>
      <c r="AI16603" s="8"/>
      <c r="AJ16603" s="8"/>
      <c r="AK16603" s="9"/>
    </row>
    <row r="16604" spans="32:37" x14ac:dyDescent="0.3">
      <c r="AF16604" s="8"/>
      <c r="AG16604" s="8"/>
      <c r="AH16604" s="9"/>
      <c r="AI16604" s="8"/>
      <c r="AJ16604" s="8"/>
      <c r="AK16604" s="9"/>
    </row>
    <row r="16605" spans="32:37" x14ac:dyDescent="0.3">
      <c r="AF16605" s="8"/>
      <c r="AG16605" s="8"/>
      <c r="AH16605" s="9"/>
      <c r="AI16605" s="8"/>
      <c r="AJ16605" s="8"/>
      <c r="AK16605" s="9"/>
    </row>
    <row r="16606" spans="32:37" x14ac:dyDescent="0.3">
      <c r="AF16606" s="8"/>
      <c r="AG16606" s="8"/>
      <c r="AH16606" s="9"/>
      <c r="AI16606" s="8"/>
      <c r="AJ16606" s="8"/>
      <c r="AK16606" s="9"/>
    </row>
    <row r="16607" spans="32:37" x14ac:dyDescent="0.3">
      <c r="AF16607" s="8"/>
      <c r="AG16607" s="8"/>
      <c r="AH16607" s="9"/>
      <c r="AI16607" s="8"/>
      <c r="AJ16607" s="8"/>
      <c r="AK16607" s="9"/>
    </row>
    <row r="16608" spans="32:37" x14ac:dyDescent="0.3">
      <c r="AF16608" s="8"/>
      <c r="AG16608" s="8"/>
      <c r="AH16608" s="9"/>
      <c r="AI16608" s="8"/>
      <c r="AJ16608" s="8"/>
      <c r="AK16608" s="9"/>
    </row>
    <row r="16609" spans="32:37" x14ac:dyDescent="0.3">
      <c r="AF16609" s="8"/>
      <c r="AG16609" s="8"/>
      <c r="AH16609" s="9"/>
      <c r="AI16609" s="8"/>
      <c r="AJ16609" s="8"/>
      <c r="AK16609" s="9"/>
    </row>
    <row r="16610" spans="32:37" x14ac:dyDescent="0.3">
      <c r="AF16610" s="8"/>
      <c r="AG16610" s="8"/>
      <c r="AH16610" s="9"/>
      <c r="AI16610" s="8"/>
      <c r="AJ16610" s="8"/>
      <c r="AK16610" s="9"/>
    </row>
    <row r="16611" spans="32:37" x14ac:dyDescent="0.3">
      <c r="AF16611" s="8"/>
      <c r="AG16611" s="8"/>
      <c r="AH16611" s="9"/>
      <c r="AI16611" s="8"/>
      <c r="AJ16611" s="8"/>
      <c r="AK16611" s="9"/>
    </row>
    <row r="16612" spans="32:37" x14ac:dyDescent="0.3">
      <c r="AF16612" s="8"/>
      <c r="AG16612" s="8"/>
      <c r="AH16612" s="9"/>
      <c r="AI16612" s="8"/>
      <c r="AJ16612" s="8"/>
      <c r="AK16612" s="9"/>
    </row>
    <row r="16613" spans="32:37" x14ac:dyDescent="0.3">
      <c r="AF16613" s="8"/>
      <c r="AG16613" s="8"/>
      <c r="AH16613" s="9"/>
      <c r="AI16613" s="8"/>
      <c r="AJ16613" s="8"/>
      <c r="AK16613" s="9"/>
    </row>
    <row r="16614" spans="32:37" x14ac:dyDescent="0.3">
      <c r="AF16614" s="8"/>
      <c r="AG16614" s="8"/>
      <c r="AH16614" s="9"/>
      <c r="AI16614" s="8"/>
      <c r="AJ16614" s="8"/>
      <c r="AK16614" s="9"/>
    </row>
    <row r="16615" spans="32:37" x14ac:dyDescent="0.3">
      <c r="AF16615" s="8"/>
      <c r="AG16615" s="8"/>
      <c r="AH16615" s="9"/>
      <c r="AI16615" s="8"/>
      <c r="AJ16615" s="8"/>
      <c r="AK16615" s="9"/>
    </row>
    <row r="16616" spans="32:37" x14ac:dyDescent="0.3">
      <c r="AF16616" s="8"/>
      <c r="AG16616" s="8"/>
      <c r="AH16616" s="9"/>
      <c r="AI16616" s="8"/>
      <c r="AJ16616" s="8"/>
      <c r="AK16616" s="9"/>
    </row>
    <row r="16617" spans="32:37" x14ac:dyDescent="0.3">
      <c r="AF16617" s="8"/>
      <c r="AG16617" s="8"/>
      <c r="AH16617" s="9"/>
      <c r="AI16617" s="8"/>
      <c r="AJ16617" s="8"/>
      <c r="AK16617" s="9"/>
    </row>
    <row r="16618" spans="32:37" x14ac:dyDescent="0.3">
      <c r="AF16618" s="8"/>
      <c r="AG16618" s="8"/>
      <c r="AH16618" s="9"/>
      <c r="AI16618" s="8"/>
      <c r="AJ16618" s="8"/>
      <c r="AK16618" s="9"/>
    </row>
    <row r="16619" spans="32:37" x14ac:dyDescent="0.3">
      <c r="AF16619" s="8"/>
      <c r="AG16619" s="8"/>
      <c r="AH16619" s="9"/>
      <c r="AI16619" s="8"/>
      <c r="AJ16619" s="8"/>
      <c r="AK16619" s="9"/>
    </row>
    <row r="16620" spans="32:37" x14ac:dyDescent="0.3">
      <c r="AF16620" s="8"/>
      <c r="AG16620" s="8"/>
      <c r="AH16620" s="9"/>
      <c r="AI16620" s="8"/>
      <c r="AJ16620" s="8"/>
      <c r="AK16620" s="9"/>
    </row>
    <row r="16621" spans="32:37" x14ac:dyDescent="0.3">
      <c r="AF16621" s="8"/>
      <c r="AG16621" s="8"/>
      <c r="AH16621" s="9"/>
      <c r="AI16621" s="8"/>
      <c r="AJ16621" s="8"/>
      <c r="AK16621" s="9"/>
    </row>
    <row r="16622" spans="32:37" x14ac:dyDescent="0.3">
      <c r="AF16622" s="8"/>
      <c r="AG16622" s="8"/>
      <c r="AH16622" s="9"/>
      <c r="AI16622" s="8"/>
      <c r="AJ16622" s="8"/>
      <c r="AK16622" s="9"/>
    </row>
    <row r="16623" spans="32:37" x14ac:dyDescent="0.3">
      <c r="AF16623" s="8"/>
      <c r="AG16623" s="8"/>
      <c r="AH16623" s="9"/>
      <c r="AI16623" s="8"/>
      <c r="AJ16623" s="8"/>
      <c r="AK16623" s="9"/>
    </row>
    <row r="16624" spans="32:37" x14ac:dyDescent="0.3">
      <c r="AF16624" s="8"/>
      <c r="AG16624" s="8"/>
      <c r="AH16624" s="9"/>
      <c r="AI16624" s="8"/>
      <c r="AJ16624" s="8"/>
      <c r="AK16624" s="9"/>
    </row>
    <row r="16625" spans="32:37" x14ac:dyDescent="0.3">
      <c r="AF16625" s="8"/>
      <c r="AG16625" s="8"/>
      <c r="AH16625" s="9"/>
      <c r="AI16625" s="8"/>
      <c r="AJ16625" s="8"/>
      <c r="AK16625" s="9"/>
    </row>
    <row r="16626" spans="32:37" x14ac:dyDescent="0.3">
      <c r="AF16626" s="8"/>
      <c r="AG16626" s="8"/>
      <c r="AH16626" s="9"/>
      <c r="AI16626" s="8"/>
      <c r="AJ16626" s="8"/>
      <c r="AK16626" s="9"/>
    </row>
    <row r="16627" spans="32:37" x14ac:dyDescent="0.3">
      <c r="AF16627" s="8"/>
      <c r="AG16627" s="8"/>
      <c r="AH16627" s="9"/>
      <c r="AI16627" s="8"/>
      <c r="AJ16627" s="8"/>
      <c r="AK16627" s="9"/>
    </row>
    <row r="16628" spans="32:37" x14ac:dyDescent="0.3">
      <c r="AF16628" s="8"/>
      <c r="AG16628" s="8"/>
      <c r="AH16628" s="9"/>
      <c r="AI16628" s="8"/>
      <c r="AJ16628" s="8"/>
      <c r="AK16628" s="9"/>
    </row>
    <row r="16629" spans="32:37" x14ac:dyDescent="0.3">
      <c r="AF16629" s="8"/>
      <c r="AG16629" s="8"/>
      <c r="AH16629" s="9"/>
      <c r="AI16629" s="8"/>
      <c r="AJ16629" s="8"/>
      <c r="AK16629" s="9"/>
    </row>
    <row r="16630" spans="32:37" x14ac:dyDescent="0.3">
      <c r="AF16630" s="8"/>
      <c r="AG16630" s="8"/>
      <c r="AH16630" s="9"/>
      <c r="AI16630" s="8"/>
      <c r="AJ16630" s="8"/>
      <c r="AK16630" s="9"/>
    </row>
    <row r="16631" spans="32:37" x14ac:dyDescent="0.3">
      <c r="AF16631" s="8"/>
      <c r="AG16631" s="8"/>
      <c r="AH16631" s="9"/>
      <c r="AI16631" s="8"/>
      <c r="AJ16631" s="8"/>
      <c r="AK16631" s="9"/>
    </row>
    <row r="16632" spans="32:37" x14ac:dyDescent="0.3">
      <c r="AF16632" s="8"/>
      <c r="AG16632" s="8"/>
      <c r="AH16632" s="9"/>
      <c r="AI16632" s="8"/>
      <c r="AJ16632" s="8"/>
      <c r="AK16632" s="9"/>
    </row>
    <row r="16633" spans="32:37" x14ac:dyDescent="0.3">
      <c r="AF16633" s="8"/>
      <c r="AG16633" s="8"/>
      <c r="AH16633" s="9"/>
      <c r="AI16633" s="8"/>
      <c r="AJ16633" s="8"/>
      <c r="AK16633" s="9"/>
    </row>
    <row r="16634" spans="32:37" x14ac:dyDescent="0.3">
      <c r="AF16634" s="8"/>
      <c r="AG16634" s="8"/>
      <c r="AH16634" s="9"/>
      <c r="AI16634" s="8"/>
      <c r="AJ16634" s="8"/>
      <c r="AK16634" s="9"/>
    </row>
    <row r="16635" spans="32:37" x14ac:dyDescent="0.3">
      <c r="AF16635" s="8"/>
      <c r="AG16635" s="8"/>
      <c r="AH16635" s="9"/>
      <c r="AI16635" s="8"/>
      <c r="AJ16635" s="8"/>
      <c r="AK16635" s="9"/>
    </row>
    <row r="16636" spans="32:37" x14ac:dyDescent="0.3">
      <c r="AF16636" s="8"/>
      <c r="AG16636" s="8"/>
      <c r="AH16636" s="9"/>
      <c r="AI16636" s="8"/>
      <c r="AJ16636" s="8"/>
      <c r="AK16636" s="9"/>
    </row>
    <row r="16637" spans="32:37" x14ac:dyDescent="0.3">
      <c r="AF16637" s="8"/>
      <c r="AG16637" s="8"/>
      <c r="AH16637" s="9"/>
      <c r="AI16637" s="8"/>
      <c r="AJ16637" s="8"/>
      <c r="AK16637" s="9"/>
    </row>
    <row r="16638" spans="32:37" x14ac:dyDescent="0.3">
      <c r="AF16638" s="8"/>
      <c r="AG16638" s="8"/>
      <c r="AH16638" s="9"/>
      <c r="AI16638" s="8"/>
      <c r="AJ16638" s="8"/>
      <c r="AK16638" s="9"/>
    </row>
    <row r="16639" spans="32:37" x14ac:dyDescent="0.3">
      <c r="AF16639" s="8"/>
      <c r="AG16639" s="8"/>
      <c r="AH16639" s="9"/>
      <c r="AI16639" s="8"/>
      <c r="AJ16639" s="8"/>
      <c r="AK16639" s="9"/>
    </row>
    <row r="16640" spans="32:37" x14ac:dyDescent="0.3">
      <c r="AF16640" s="8"/>
      <c r="AG16640" s="8"/>
      <c r="AH16640" s="9"/>
      <c r="AI16640" s="8"/>
      <c r="AJ16640" s="8"/>
      <c r="AK16640" s="9"/>
    </row>
    <row r="16641" spans="32:37" x14ac:dyDescent="0.3">
      <c r="AF16641" s="8"/>
      <c r="AG16641" s="8"/>
      <c r="AH16641" s="9"/>
      <c r="AI16641" s="8"/>
      <c r="AJ16641" s="8"/>
      <c r="AK16641" s="9"/>
    </row>
    <row r="16642" spans="32:37" x14ac:dyDescent="0.3">
      <c r="AF16642" s="8"/>
      <c r="AG16642" s="8"/>
      <c r="AH16642" s="9"/>
      <c r="AI16642" s="8"/>
      <c r="AJ16642" s="8"/>
      <c r="AK16642" s="9"/>
    </row>
    <row r="16643" spans="32:37" x14ac:dyDescent="0.3">
      <c r="AF16643" s="8"/>
      <c r="AG16643" s="8"/>
      <c r="AH16643" s="9"/>
      <c r="AI16643" s="8"/>
      <c r="AJ16643" s="8"/>
      <c r="AK16643" s="9"/>
    </row>
    <row r="16644" spans="32:37" x14ac:dyDescent="0.3">
      <c r="AF16644" s="8"/>
      <c r="AG16644" s="8"/>
      <c r="AH16644" s="9"/>
      <c r="AI16644" s="8"/>
      <c r="AJ16644" s="8"/>
      <c r="AK16644" s="9"/>
    </row>
    <row r="16645" spans="32:37" x14ac:dyDescent="0.3">
      <c r="AF16645" s="8"/>
      <c r="AG16645" s="8"/>
      <c r="AH16645" s="9"/>
      <c r="AI16645" s="8"/>
      <c r="AJ16645" s="8"/>
      <c r="AK16645" s="9"/>
    </row>
    <row r="16646" spans="32:37" x14ac:dyDescent="0.3">
      <c r="AF16646" s="8"/>
      <c r="AG16646" s="8"/>
      <c r="AH16646" s="9"/>
      <c r="AI16646" s="8"/>
      <c r="AJ16646" s="8"/>
      <c r="AK16646" s="9"/>
    </row>
    <row r="16647" spans="32:37" x14ac:dyDescent="0.3">
      <c r="AF16647" s="8"/>
      <c r="AG16647" s="8"/>
      <c r="AH16647" s="9"/>
      <c r="AI16647" s="8"/>
      <c r="AJ16647" s="8"/>
      <c r="AK16647" s="9"/>
    </row>
    <row r="16648" spans="32:37" x14ac:dyDescent="0.3">
      <c r="AF16648" s="8"/>
      <c r="AG16648" s="8"/>
      <c r="AH16648" s="9"/>
      <c r="AI16648" s="8"/>
      <c r="AJ16648" s="8"/>
      <c r="AK16648" s="9"/>
    </row>
    <row r="16649" spans="32:37" x14ac:dyDescent="0.3">
      <c r="AF16649" s="8"/>
      <c r="AG16649" s="8"/>
      <c r="AH16649" s="9"/>
      <c r="AI16649" s="8"/>
      <c r="AJ16649" s="8"/>
      <c r="AK16649" s="9"/>
    </row>
    <row r="16650" spans="32:37" x14ac:dyDescent="0.3">
      <c r="AF16650" s="8"/>
      <c r="AG16650" s="8"/>
      <c r="AH16650" s="9"/>
      <c r="AI16650" s="8"/>
      <c r="AJ16650" s="8"/>
      <c r="AK16650" s="9"/>
    </row>
    <row r="16651" spans="32:37" x14ac:dyDescent="0.3">
      <c r="AF16651" s="8"/>
      <c r="AG16651" s="8"/>
      <c r="AH16651" s="9"/>
      <c r="AI16651" s="8"/>
      <c r="AJ16651" s="8"/>
      <c r="AK16651" s="9"/>
    </row>
    <row r="16652" spans="32:37" x14ac:dyDescent="0.3">
      <c r="AF16652" s="8"/>
      <c r="AG16652" s="8"/>
      <c r="AH16652" s="9"/>
      <c r="AI16652" s="8"/>
      <c r="AJ16652" s="8"/>
      <c r="AK16652" s="9"/>
    </row>
    <row r="16653" spans="32:37" x14ac:dyDescent="0.3">
      <c r="AF16653" s="8"/>
      <c r="AG16653" s="8"/>
      <c r="AH16653" s="9"/>
      <c r="AI16653" s="8"/>
      <c r="AJ16653" s="8"/>
      <c r="AK16653" s="9"/>
    </row>
    <row r="16654" spans="32:37" x14ac:dyDescent="0.3">
      <c r="AF16654" s="8"/>
      <c r="AG16654" s="8"/>
      <c r="AH16654" s="9"/>
      <c r="AI16654" s="8"/>
      <c r="AJ16654" s="8"/>
      <c r="AK16654" s="9"/>
    </row>
    <row r="16655" spans="32:37" x14ac:dyDescent="0.3">
      <c r="AF16655" s="8"/>
      <c r="AG16655" s="8"/>
      <c r="AH16655" s="9"/>
      <c r="AI16655" s="8"/>
      <c r="AJ16655" s="8"/>
      <c r="AK16655" s="9"/>
    </row>
    <row r="16656" spans="32:37" x14ac:dyDescent="0.3">
      <c r="AF16656" s="8"/>
      <c r="AG16656" s="8"/>
      <c r="AH16656" s="9"/>
      <c r="AI16656" s="8"/>
      <c r="AJ16656" s="8"/>
      <c r="AK16656" s="9"/>
    </row>
    <row r="16657" spans="32:37" x14ac:dyDescent="0.3">
      <c r="AF16657" s="8"/>
      <c r="AG16657" s="8"/>
      <c r="AH16657" s="9"/>
      <c r="AI16657" s="8"/>
      <c r="AJ16657" s="8"/>
      <c r="AK16657" s="9"/>
    </row>
    <row r="16658" spans="32:37" x14ac:dyDescent="0.3">
      <c r="AF16658" s="8"/>
      <c r="AG16658" s="8"/>
      <c r="AH16658" s="9"/>
      <c r="AI16658" s="8"/>
      <c r="AJ16658" s="8"/>
      <c r="AK16658" s="9"/>
    </row>
    <row r="16659" spans="32:37" x14ac:dyDescent="0.3">
      <c r="AF16659" s="8"/>
      <c r="AG16659" s="8"/>
      <c r="AH16659" s="9"/>
      <c r="AI16659" s="8"/>
      <c r="AJ16659" s="8"/>
      <c r="AK16659" s="9"/>
    </row>
    <row r="16660" spans="32:37" x14ac:dyDescent="0.3">
      <c r="AF16660" s="8"/>
      <c r="AG16660" s="8"/>
      <c r="AH16660" s="9"/>
      <c r="AI16660" s="8"/>
      <c r="AJ16660" s="8"/>
      <c r="AK16660" s="9"/>
    </row>
    <row r="16661" spans="32:37" x14ac:dyDescent="0.3">
      <c r="AF16661" s="8"/>
      <c r="AG16661" s="8"/>
      <c r="AH16661" s="9"/>
      <c r="AI16661" s="8"/>
      <c r="AJ16661" s="8"/>
      <c r="AK16661" s="9"/>
    </row>
    <row r="16662" spans="32:37" x14ac:dyDescent="0.3">
      <c r="AF16662" s="8"/>
      <c r="AG16662" s="8"/>
      <c r="AH16662" s="9"/>
      <c r="AI16662" s="8"/>
      <c r="AJ16662" s="8"/>
      <c r="AK16662" s="9"/>
    </row>
    <row r="16663" spans="32:37" x14ac:dyDescent="0.3">
      <c r="AF16663" s="8"/>
      <c r="AG16663" s="8"/>
      <c r="AH16663" s="9"/>
      <c r="AI16663" s="8"/>
      <c r="AJ16663" s="8"/>
      <c r="AK16663" s="9"/>
    </row>
    <row r="16664" spans="32:37" x14ac:dyDescent="0.3">
      <c r="AF16664" s="8"/>
      <c r="AG16664" s="8"/>
      <c r="AH16664" s="9"/>
      <c r="AI16664" s="8"/>
      <c r="AJ16664" s="8"/>
      <c r="AK16664" s="9"/>
    </row>
    <row r="16665" spans="32:37" x14ac:dyDescent="0.3">
      <c r="AF16665" s="8"/>
      <c r="AG16665" s="8"/>
      <c r="AH16665" s="9"/>
      <c r="AI16665" s="8"/>
      <c r="AJ16665" s="8"/>
      <c r="AK16665" s="9"/>
    </row>
    <row r="16666" spans="32:37" x14ac:dyDescent="0.3">
      <c r="AF16666" s="8"/>
      <c r="AG16666" s="8"/>
      <c r="AH16666" s="9"/>
      <c r="AI16666" s="8"/>
      <c r="AJ16666" s="8"/>
      <c r="AK16666" s="9"/>
    </row>
    <row r="16667" spans="32:37" x14ac:dyDescent="0.3">
      <c r="AF16667" s="8"/>
      <c r="AG16667" s="8"/>
      <c r="AH16667" s="9"/>
      <c r="AI16667" s="8"/>
      <c r="AJ16667" s="8"/>
      <c r="AK16667" s="9"/>
    </row>
    <row r="16668" spans="32:37" x14ac:dyDescent="0.3">
      <c r="AF16668" s="8"/>
      <c r="AG16668" s="8"/>
      <c r="AH16668" s="9"/>
      <c r="AI16668" s="8"/>
      <c r="AJ16668" s="8"/>
      <c r="AK16668" s="9"/>
    </row>
    <row r="16669" spans="32:37" x14ac:dyDescent="0.3">
      <c r="AF16669" s="8"/>
      <c r="AG16669" s="8"/>
      <c r="AH16669" s="9"/>
      <c r="AI16669" s="8"/>
      <c r="AJ16669" s="8"/>
      <c r="AK16669" s="9"/>
    </row>
    <row r="16670" spans="32:37" x14ac:dyDescent="0.3">
      <c r="AF16670" s="8"/>
      <c r="AG16670" s="8"/>
      <c r="AH16670" s="9"/>
      <c r="AI16670" s="8"/>
      <c r="AJ16670" s="8"/>
      <c r="AK16670" s="9"/>
    </row>
    <row r="16671" spans="32:37" x14ac:dyDescent="0.3">
      <c r="AF16671" s="8"/>
      <c r="AG16671" s="8"/>
      <c r="AH16671" s="9"/>
      <c r="AI16671" s="8"/>
      <c r="AJ16671" s="8"/>
      <c r="AK16671" s="9"/>
    </row>
    <row r="16672" spans="32:37" x14ac:dyDescent="0.3">
      <c r="AF16672" s="8"/>
      <c r="AG16672" s="8"/>
      <c r="AH16672" s="9"/>
      <c r="AI16672" s="8"/>
      <c r="AJ16672" s="8"/>
      <c r="AK16672" s="9"/>
    </row>
    <row r="16673" spans="32:37" x14ac:dyDescent="0.3">
      <c r="AF16673" s="8"/>
      <c r="AG16673" s="8"/>
      <c r="AH16673" s="9"/>
      <c r="AI16673" s="8"/>
      <c r="AJ16673" s="8"/>
      <c r="AK16673" s="9"/>
    </row>
    <row r="16674" spans="32:37" x14ac:dyDescent="0.3">
      <c r="AF16674" s="8"/>
      <c r="AG16674" s="8"/>
      <c r="AH16674" s="9"/>
      <c r="AI16674" s="8"/>
      <c r="AJ16674" s="8"/>
      <c r="AK16674" s="9"/>
    </row>
    <row r="16675" spans="32:37" x14ac:dyDescent="0.3">
      <c r="AF16675" s="8"/>
      <c r="AG16675" s="8"/>
      <c r="AH16675" s="9"/>
      <c r="AI16675" s="8"/>
      <c r="AJ16675" s="8"/>
      <c r="AK16675" s="9"/>
    </row>
    <row r="16676" spans="32:37" x14ac:dyDescent="0.3">
      <c r="AF16676" s="8"/>
      <c r="AG16676" s="8"/>
      <c r="AH16676" s="9"/>
      <c r="AI16676" s="8"/>
      <c r="AJ16676" s="8"/>
      <c r="AK16676" s="9"/>
    </row>
    <row r="16677" spans="32:37" x14ac:dyDescent="0.3">
      <c r="AF16677" s="8"/>
      <c r="AG16677" s="8"/>
      <c r="AH16677" s="9"/>
      <c r="AI16677" s="8"/>
      <c r="AJ16677" s="8"/>
      <c r="AK16677" s="9"/>
    </row>
    <row r="16678" spans="32:37" x14ac:dyDescent="0.3">
      <c r="AF16678" s="8"/>
      <c r="AG16678" s="8"/>
      <c r="AH16678" s="9"/>
      <c r="AI16678" s="8"/>
      <c r="AJ16678" s="8"/>
      <c r="AK16678" s="9"/>
    </row>
    <row r="16679" spans="32:37" x14ac:dyDescent="0.3">
      <c r="AF16679" s="8"/>
      <c r="AG16679" s="8"/>
      <c r="AH16679" s="9"/>
      <c r="AI16679" s="8"/>
      <c r="AJ16679" s="8"/>
      <c r="AK16679" s="9"/>
    </row>
    <row r="16680" spans="32:37" x14ac:dyDescent="0.3">
      <c r="AF16680" s="8"/>
      <c r="AG16680" s="8"/>
      <c r="AH16680" s="9"/>
      <c r="AI16680" s="8"/>
      <c r="AJ16680" s="8"/>
      <c r="AK16680" s="9"/>
    </row>
    <row r="16681" spans="32:37" x14ac:dyDescent="0.3">
      <c r="AF16681" s="8"/>
      <c r="AG16681" s="8"/>
      <c r="AH16681" s="9"/>
      <c r="AI16681" s="8"/>
      <c r="AJ16681" s="8"/>
      <c r="AK16681" s="9"/>
    </row>
    <row r="16682" spans="32:37" x14ac:dyDescent="0.3">
      <c r="AF16682" s="8"/>
      <c r="AG16682" s="8"/>
      <c r="AH16682" s="9"/>
      <c r="AI16682" s="8"/>
      <c r="AJ16682" s="8"/>
      <c r="AK16682" s="9"/>
    </row>
    <row r="16683" spans="32:37" x14ac:dyDescent="0.3">
      <c r="AF16683" s="8"/>
      <c r="AG16683" s="8"/>
      <c r="AH16683" s="9"/>
      <c r="AI16683" s="8"/>
      <c r="AJ16683" s="8"/>
      <c r="AK16683" s="9"/>
    </row>
    <row r="16684" spans="32:37" x14ac:dyDescent="0.3">
      <c r="AF16684" s="8"/>
      <c r="AG16684" s="8"/>
      <c r="AH16684" s="9"/>
      <c r="AI16684" s="8"/>
      <c r="AJ16684" s="8"/>
      <c r="AK16684" s="9"/>
    </row>
    <row r="16685" spans="32:37" x14ac:dyDescent="0.3">
      <c r="AF16685" s="8"/>
      <c r="AG16685" s="8"/>
      <c r="AH16685" s="9"/>
      <c r="AI16685" s="8"/>
      <c r="AJ16685" s="8"/>
      <c r="AK16685" s="9"/>
    </row>
    <row r="16686" spans="32:37" x14ac:dyDescent="0.3">
      <c r="AF16686" s="8"/>
      <c r="AG16686" s="8"/>
      <c r="AH16686" s="9"/>
      <c r="AI16686" s="8"/>
      <c r="AJ16686" s="8"/>
      <c r="AK16686" s="9"/>
    </row>
    <row r="16687" spans="32:37" x14ac:dyDescent="0.3">
      <c r="AF16687" s="8"/>
      <c r="AG16687" s="8"/>
      <c r="AH16687" s="9"/>
      <c r="AI16687" s="8"/>
      <c r="AJ16687" s="8"/>
      <c r="AK16687" s="9"/>
    </row>
    <row r="16688" spans="32:37" x14ac:dyDescent="0.3">
      <c r="AF16688" s="8"/>
      <c r="AG16688" s="8"/>
      <c r="AH16688" s="9"/>
      <c r="AI16688" s="8"/>
      <c r="AJ16688" s="8"/>
      <c r="AK16688" s="9"/>
    </row>
    <row r="16689" spans="32:37" x14ac:dyDescent="0.3">
      <c r="AF16689" s="8"/>
      <c r="AG16689" s="8"/>
      <c r="AH16689" s="9"/>
      <c r="AI16689" s="8"/>
      <c r="AJ16689" s="8"/>
      <c r="AK16689" s="9"/>
    </row>
    <row r="16690" spans="32:37" x14ac:dyDescent="0.3">
      <c r="AF16690" s="8"/>
      <c r="AG16690" s="8"/>
      <c r="AH16690" s="9"/>
      <c r="AI16690" s="8"/>
      <c r="AJ16690" s="8"/>
      <c r="AK16690" s="9"/>
    </row>
    <row r="16691" spans="32:37" x14ac:dyDescent="0.3">
      <c r="AF16691" s="8"/>
      <c r="AG16691" s="8"/>
      <c r="AH16691" s="9"/>
      <c r="AI16691" s="8"/>
      <c r="AJ16691" s="8"/>
      <c r="AK16691" s="9"/>
    </row>
    <row r="16692" spans="32:37" x14ac:dyDescent="0.3">
      <c r="AF16692" s="8"/>
      <c r="AG16692" s="8"/>
      <c r="AH16692" s="9"/>
      <c r="AI16692" s="8"/>
      <c r="AJ16692" s="8"/>
      <c r="AK16692" s="9"/>
    </row>
    <row r="16693" spans="32:37" x14ac:dyDescent="0.3">
      <c r="AF16693" s="8"/>
      <c r="AG16693" s="8"/>
      <c r="AH16693" s="9"/>
      <c r="AI16693" s="8"/>
      <c r="AJ16693" s="8"/>
      <c r="AK16693" s="9"/>
    </row>
    <row r="16694" spans="32:37" x14ac:dyDescent="0.3">
      <c r="AF16694" s="8"/>
      <c r="AG16694" s="8"/>
      <c r="AH16694" s="9"/>
      <c r="AI16694" s="8"/>
      <c r="AJ16694" s="8"/>
      <c r="AK16694" s="9"/>
    </row>
    <row r="16695" spans="32:37" x14ac:dyDescent="0.3">
      <c r="AF16695" s="8"/>
      <c r="AG16695" s="8"/>
      <c r="AH16695" s="9"/>
      <c r="AI16695" s="8"/>
      <c r="AJ16695" s="8"/>
      <c r="AK16695" s="9"/>
    </row>
    <row r="16696" spans="32:37" x14ac:dyDescent="0.3">
      <c r="AF16696" s="8"/>
      <c r="AG16696" s="8"/>
      <c r="AH16696" s="9"/>
      <c r="AI16696" s="8"/>
      <c r="AJ16696" s="8"/>
      <c r="AK16696" s="9"/>
    </row>
    <row r="16697" spans="32:37" x14ac:dyDescent="0.3">
      <c r="AF16697" s="8"/>
      <c r="AG16697" s="8"/>
      <c r="AH16697" s="9"/>
      <c r="AI16697" s="8"/>
      <c r="AJ16697" s="8"/>
      <c r="AK16697" s="9"/>
    </row>
    <row r="16698" spans="32:37" x14ac:dyDescent="0.3">
      <c r="AF16698" s="8"/>
      <c r="AG16698" s="8"/>
      <c r="AH16698" s="9"/>
      <c r="AI16698" s="8"/>
      <c r="AJ16698" s="8"/>
      <c r="AK16698" s="9"/>
    </row>
    <row r="16699" spans="32:37" x14ac:dyDescent="0.3">
      <c r="AF16699" s="8"/>
      <c r="AG16699" s="8"/>
      <c r="AH16699" s="9"/>
      <c r="AI16699" s="8"/>
      <c r="AJ16699" s="8"/>
      <c r="AK16699" s="9"/>
    </row>
    <row r="16700" spans="32:37" x14ac:dyDescent="0.3">
      <c r="AF16700" s="8"/>
      <c r="AG16700" s="8"/>
      <c r="AH16700" s="9"/>
      <c r="AI16700" s="8"/>
      <c r="AJ16700" s="8"/>
      <c r="AK16700" s="9"/>
    </row>
    <row r="16701" spans="32:37" x14ac:dyDescent="0.3">
      <c r="AF16701" s="8"/>
      <c r="AG16701" s="8"/>
      <c r="AH16701" s="9"/>
      <c r="AI16701" s="8"/>
      <c r="AJ16701" s="8"/>
      <c r="AK16701" s="9"/>
    </row>
    <row r="16702" spans="32:37" x14ac:dyDescent="0.3">
      <c r="AF16702" s="8"/>
      <c r="AG16702" s="8"/>
      <c r="AH16702" s="9"/>
      <c r="AI16702" s="8"/>
      <c r="AJ16702" s="8"/>
      <c r="AK16702" s="9"/>
    </row>
    <row r="16703" spans="32:37" x14ac:dyDescent="0.3">
      <c r="AF16703" s="8"/>
      <c r="AG16703" s="8"/>
      <c r="AH16703" s="9"/>
      <c r="AI16703" s="8"/>
      <c r="AJ16703" s="8"/>
      <c r="AK16703" s="9"/>
    </row>
    <row r="16704" spans="32:37" x14ac:dyDescent="0.3">
      <c r="AF16704" s="8"/>
      <c r="AG16704" s="8"/>
      <c r="AH16704" s="9"/>
      <c r="AI16704" s="8"/>
      <c r="AJ16704" s="8"/>
      <c r="AK16704" s="9"/>
    </row>
    <row r="16705" spans="32:37" x14ac:dyDescent="0.3">
      <c r="AF16705" s="8"/>
      <c r="AG16705" s="8"/>
      <c r="AH16705" s="9"/>
      <c r="AI16705" s="8"/>
      <c r="AJ16705" s="8"/>
      <c r="AK16705" s="9"/>
    </row>
    <row r="16706" spans="32:37" x14ac:dyDescent="0.3">
      <c r="AF16706" s="8"/>
      <c r="AG16706" s="8"/>
      <c r="AH16706" s="9"/>
      <c r="AI16706" s="8"/>
      <c r="AJ16706" s="8"/>
      <c r="AK16706" s="9"/>
    </row>
    <row r="16707" spans="32:37" x14ac:dyDescent="0.3">
      <c r="AF16707" s="8"/>
      <c r="AG16707" s="8"/>
      <c r="AH16707" s="9"/>
      <c r="AI16707" s="8"/>
      <c r="AJ16707" s="8"/>
      <c r="AK16707" s="9"/>
    </row>
    <row r="16708" spans="32:37" x14ac:dyDescent="0.3">
      <c r="AF16708" s="8"/>
      <c r="AG16708" s="8"/>
      <c r="AH16708" s="9"/>
      <c r="AI16708" s="8"/>
      <c r="AJ16708" s="8"/>
      <c r="AK16708" s="9"/>
    </row>
    <row r="16709" spans="32:37" x14ac:dyDescent="0.3">
      <c r="AF16709" s="8"/>
      <c r="AG16709" s="8"/>
      <c r="AH16709" s="9"/>
      <c r="AI16709" s="8"/>
      <c r="AJ16709" s="8"/>
      <c r="AK16709" s="9"/>
    </row>
    <row r="16710" spans="32:37" x14ac:dyDescent="0.3">
      <c r="AF16710" s="8"/>
      <c r="AG16710" s="8"/>
      <c r="AH16710" s="9"/>
      <c r="AI16710" s="8"/>
      <c r="AJ16710" s="8"/>
      <c r="AK16710" s="9"/>
    </row>
    <row r="16711" spans="32:37" x14ac:dyDescent="0.3">
      <c r="AF16711" s="8"/>
      <c r="AG16711" s="8"/>
      <c r="AH16711" s="9"/>
      <c r="AI16711" s="8"/>
      <c r="AJ16711" s="8"/>
      <c r="AK16711" s="9"/>
    </row>
    <row r="16712" spans="32:37" x14ac:dyDescent="0.3">
      <c r="AF16712" s="8"/>
      <c r="AG16712" s="8"/>
      <c r="AH16712" s="9"/>
      <c r="AI16712" s="8"/>
      <c r="AJ16712" s="8"/>
      <c r="AK16712" s="9"/>
    </row>
    <row r="16713" spans="32:37" x14ac:dyDescent="0.3">
      <c r="AF16713" s="8"/>
      <c r="AG16713" s="8"/>
      <c r="AH16713" s="9"/>
      <c r="AI16713" s="8"/>
      <c r="AJ16713" s="8"/>
      <c r="AK16713" s="9"/>
    </row>
    <row r="16714" spans="32:37" x14ac:dyDescent="0.3">
      <c r="AF16714" s="8"/>
      <c r="AG16714" s="8"/>
      <c r="AH16714" s="9"/>
      <c r="AI16714" s="8"/>
      <c r="AJ16714" s="8"/>
      <c r="AK16714" s="9"/>
    </row>
    <row r="16715" spans="32:37" x14ac:dyDescent="0.3">
      <c r="AF16715" s="8"/>
      <c r="AG16715" s="8"/>
      <c r="AH16715" s="9"/>
      <c r="AI16715" s="8"/>
      <c r="AJ16715" s="8"/>
      <c r="AK16715" s="9"/>
    </row>
    <row r="16716" spans="32:37" x14ac:dyDescent="0.3">
      <c r="AF16716" s="8"/>
      <c r="AG16716" s="8"/>
      <c r="AH16716" s="9"/>
      <c r="AI16716" s="8"/>
      <c r="AJ16716" s="8"/>
      <c r="AK16716" s="9"/>
    </row>
    <row r="16717" spans="32:37" x14ac:dyDescent="0.3">
      <c r="AF16717" s="8"/>
      <c r="AG16717" s="8"/>
      <c r="AH16717" s="9"/>
      <c r="AI16717" s="8"/>
      <c r="AJ16717" s="8"/>
      <c r="AK16717" s="9"/>
    </row>
    <row r="16718" spans="32:37" x14ac:dyDescent="0.3">
      <c r="AF16718" s="8"/>
      <c r="AG16718" s="8"/>
      <c r="AH16718" s="9"/>
      <c r="AI16718" s="8"/>
      <c r="AJ16718" s="8"/>
      <c r="AK16718" s="9"/>
    </row>
    <row r="16719" spans="32:37" x14ac:dyDescent="0.3">
      <c r="AF16719" s="8"/>
      <c r="AG16719" s="8"/>
      <c r="AH16719" s="9"/>
      <c r="AI16719" s="8"/>
      <c r="AJ16719" s="8"/>
      <c r="AK16719" s="9"/>
    </row>
    <row r="16720" spans="32:37" x14ac:dyDescent="0.3">
      <c r="AF16720" s="8"/>
      <c r="AG16720" s="8"/>
      <c r="AH16720" s="9"/>
      <c r="AI16720" s="8"/>
      <c r="AJ16720" s="8"/>
      <c r="AK16720" s="9"/>
    </row>
    <row r="16721" spans="32:37" x14ac:dyDescent="0.3">
      <c r="AF16721" s="8"/>
      <c r="AG16721" s="8"/>
      <c r="AH16721" s="9"/>
      <c r="AI16721" s="8"/>
      <c r="AJ16721" s="8"/>
      <c r="AK16721" s="9"/>
    </row>
    <row r="16722" spans="32:37" x14ac:dyDescent="0.3">
      <c r="AF16722" s="8"/>
      <c r="AG16722" s="8"/>
      <c r="AH16722" s="9"/>
      <c r="AI16722" s="8"/>
      <c r="AJ16722" s="8"/>
      <c r="AK16722" s="9"/>
    </row>
    <row r="16723" spans="32:37" x14ac:dyDescent="0.3">
      <c r="AF16723" s="8"/>
      <c r="AG16723" s="8"/>
      <c r="AH16723" s="9"/>
      <c r="AI16723" s="8"/>
      <c r="AJ16723" s="8"/>
      <c r="AK16723" s="9"/>
    </row>
    <row r="16724" spans="32:37" x14ac:dyDescent="0.3">
      <c r="AF16724" s="8"/>
      <c r="AG16724" s="8"/>
      <c r="AH16724" s="9"/>
      <c r="AI16724" s="8"/>
      <c r="AJ16724" s="8"/>
      <c r="AK16724" s="9"/>
    </row>
    <row r="16725" spans="32:37" x14ac:dyDescent="0.3">
      <c r="AF16725" s="8"/>
      <c r="AG16725" s="8"/>
      <c r="AH16725" s="9"/>
      <c r="AI16725" s="8"/>
      <c r="AJ16725" s="8"/>
      <c r="AK16725" s="9"/>
    </row>
    <row r="16726" spans="32:37" x14ac:dyDescent="0.3">
      <c r="AF16726" s="8"/>
      <c r="AG16726" s="8"/>
      <c r="AH16726" s="9"/>
      <c r="AI16726" s="8"/>
      <c r="AJ16726" s="8"/>
      <c r="AK16726" s="9"/>
    </row>
    <row r="16727" spans="32:37" x14ac:dyDescent="0.3">
      <c r="AF16727" s="8"/>
      <c r="AG16727" s="8"/>
      <c r="AH16727" s="9"/>
      <c r="AI16727" s="8"/>
      <c r="AJ16727" s="8"/>
      <c r="AK16727" s="9"/>
    </row>
    <row r="16728" spans="32:37" x14ac:dyDescent="0.3">
      <c r="AF16728" s="8"/>
      <c r="AG16728" s="8"/>
      <c r="AH16728" s="9"/>
      <c r="AI16728" s="8"/>
      <c r="AJ16728" s="8"/>
      <c r="AK16728" s="9"/>
    </row>
    <row r="16729" spans="32:37" x14ac:dyDescent="0.3">
      <c r="AF16729" s="8"/>
      <c r="AG16729" s="8"/>
      <c r="AH16729" s="9"/>
      <c r="AI16729" s="8"/>
      <c r="AJ16729" s="8"/>
      <c r="AK16729" s="9"/>
    </row>
    <row r="16730" spans="32:37" x14ac:dyDescent="0.3">
      <c r="AF16730" s="8"/>
      <c r="AG16730" s="8"/>
      <c r="AH16730" s="9"/>
      <c r="AI16730" s="8"/>
      <c r="AJ16730" s="8"/>
      <c r="AK16730" s="9"/>
    </row>
    <row r="16731" spans="32:37" x14ac:dyDescent="0.3">
      <c r="AF16731" s="8"/>
      <c r="AG16731" s="8"/>
      <c r="AH16731" s="9"/>
      <c r="AI16731" s="8"/>
      <c r="AJ16731" s="8"/>
      <c r="AK16731" s="9"/>
    </row>
    <row r="16732" spans="32:37" x14ac:dyDescent="0.3">
      <c r="AF16732" s="8"/>
      <c r="AG16732" s="8"/>
      <c r="AH16732" s="9"/>
      <c r="AI16732" s="8"/>
      <c r="AJ16732" s="8"/>
      <c r="AK16732" s="9"/>
    </row>
    <row r="16733" spans="32:37" x14ac:dyDescent="0.3">
      <c r="AF16733" s="8"/>
      <c r="AG16733" s="8"/>
      <c r="AH16733" s="9"/>
      <c r="AI16733" s="8"/>
      <c r="AJ16733" s="8"/>
      <c r="AK16733" s="9"/>
    </row>
    <row r="16734" spans="32:37" x14ac:dyDescent="0.3">
      <c r="AF16734" s="8"/>
      <c r="AG16734" s="8"/>
      <c r="AH16734" s="9"/>
      <c r="AI16734" s="8"/>
      <c r="AJ16734" s="8"/>
      <c r="AK16734" s="9"/>
    </row>
    <row r="16735" spans="32:37" x14ac:dyDescent="0.3">
      <c r="AF16735" s="8"/>
      <c r="AG16735" s="8"/>
      <c r="AH16735" s="9"/>
      <c r="AI16735" s="8"/>
      <c r="AJ16735" s="8"/>
      <c r="AK16735" s="9"/>
    </row>
    <row r="16736" spans="32:37" x14ac:dyDescent="0.3">
      <c r="AF16736" s="8"/>
      <c r="AG16736" s="8"/>
      <c r="AH16736" s="9"/>
      <c r="AI16736" s="8"/>
      <c r="AJ16736" s="8"/>
      <c r="AK16736" s="9"/>
    </row>
    <row r="16737" spans="32:37" x14ac:dyDescent="0.3">
      <c r="AF16737" s="8"/>
      <c r="AG16737" s="8"/>
      <c r="AH16737" s="9"/>
      <c r="AI16737" s="8"/>
      <c r="AJ16737" s="8"/>
      <c r="AK16737" s="9"/>
    </row>
    <row r="16738" spans="32:37" x14ac:dyDescent="0.3">
      <c r="AF16738" s="8"/>
      <c r="AG16738" s="8"/>
      <c r="AH16738" s="9"/>
      <c r="AI16738" s="8"/>
      <c r="AJ16738" s="8"/>
      <c r="AK16738" s="9"/>
    </row>
    <row r="16739" spans="32:37" x14ac:dyDescent="0.3">
      <c r="AF16739" s="8"/>
      <c r="AG16739" s="8"/>
      <c r="AH16739" s="9"/>
      <c r="AI16739" s="8"/>
      <c r="AJ16739" s="8"/>
      <c r="AK16739" s="9"/>
    </row>
    <row r="16740" spans="32:37" x14ac:dyDescent="0.3">
      <c r="AF16740" s="8"/>
      <c r="AG16740" s="8"/>
      <c r="AH16740" s="9"/>
      <c r="AI16740" s="8"/>
      <c r="AJ16740" s="8"/>
      <c r="AK16740" s="9"/>
    </row>
    <row r="16741" spans="32:37" x14ac:dyDescent="0.3">
      <c r="AF16741" s="8"/>
      <c r="AG16741" s="8"/>
      <c r="AH16741" s="9"/>
      <c r="AI16741" s="8"/>
      <c r="AJ16741" s="8"/>
      <c r="AK16741" s="9"/>
    </row>
    <row r="16742" spans="32:37" x14ac:dyDescent="0.3">
      <c r="AF16742" s="8"/>
      <c r="AG16742" s="8"/>
      <c r="AH16742" s="9"/>
      <c r="AI16742" s="8"/>
      <c r="AJ16742" s="8"/>
      <c r="AK16742" s="9"/>
    </row>
    <row r="16743" spans="32:37" x14ac:dyDescent="0.3">
      <c r="AF16743" s="8"/>
      <c r="AG16743" s="8"/>
      <c r="AH16743" s="9"/>
      <c r="AI16743" s="8"/>
      <c r="AJ16743" s="8"/>
      <c r="AK16743" s="9"/>
    </row>
    <row r="16744" spans="32:37" x14ac:dyDescent="0.3">
      <c r="AF16744" s="8"/>
      <c r="AG16744" s="8"/>
      <c r="AH16744" s="9"/>
      <c r="AI16744" s="8"/>
      <c r="AJ16744" s="8"/>
      <c r="AK16744" s="9"/>
    </row>
    <row r="16745" spans="32:37" x14ac:dyDescent="0.3">
      <c r="AF16745" s="8"/>
      <c r="AG16745" s="8"/>
      <c r="AH16745" s="9"/>
      <c r="AI16745" s="8"/>
      <c r="AJ16745" s="8"/>
      <c r="AK16745" s="9"/>
    </row>
    <row r="16746" spans="32:37" x14ac:dyDescent="0.3">
      <c r="AF16746" s="8"/>
      <c r="AG16746" s="8"/>
      <c r="AH16746" s="9"/>
      <c r="AI16746" s="8"/>
      <c r="AJ16746" s="8"/>
      <c r="AK16746" s="9"/>
    </row>
    <row r="16747" spans="32:37" x14ac:dyDescent="0.3">
      <c r="AF16747" s="8"/>
      <c r="AG16747" s="8"/>
      <c r="AH16747" s="9"/>
      <c r="AI16747" s="8"/>
      <c r="AJ16747" s="8"/>
      <c r="AK16747" s="9"/>
    </row>
    <row r="16748" spans="32:37" x14ac:dyDescent="0.3">
      <c r="AF16748" s="8"/>
      <c r="AG16748" s="8"/>
      <c r="AH16748" s="9"/>
      <c r="AI16748" s="8"/>
      <c r="AJ16748" s="8"/>
      <c r="AK16748" s="9"/>
    </row>
    <row r="16749" spans="32:37" x14ac:dyDescent="0.3">
      <c r="AF16749" s="8"/>
      <c r="AG16749" s="8"/>
      <c r="AH16749" s="9"/>
      <c r="AI16749" s="8"/>
      <c r="AJ16749" s="8"/>
      <c r="AK16749" s="9"/>
    </row>
    <row r="16750" spans="32:37" x14ac:dyDescent="0.3">
      <c r="AF16750" s="8"/>
      <c r="AG16750" s="8"/>
      <c r="AH16750" s="9"/>
      <c r="AI16750" s="8"/>
      <c r="AJ16750" s="8"/>
      <c r="AK16750" s="9"/>
    </row>
    <row r="16751" spans="32:37" x14ac:dyDescent="0.3">
      <c r="AF16751" s="8"/>
      <c r="AG16751" s="8"/>
      <c r="AH16751" s="9"/>
      <c r="AI16751" s="8"/>
      <c r="AJ16751" s="8"/>
      <c r="AK16751" s="9"/>
    </row>
    <row r="16752" spans="32:37" x14ac:dyDescent="0.3">
      <c r="AF16752" s="8"/>
      <c r="AG16752" s="8"/>
      <c r="AH16752" s="9"/>
      <c r="AI16752" s="8"/>
      <c r="AJ16752" s="8"/>
      <c r="AK16752" s="9"/>
    </row>
    <row r="16753" spans="32:37" x14ac:dyDescent="0.3">
      <c r="AF16753" s="8"/>
      <c r="AG16753" s="8"/>
      <c r="AH16753" s="9"/>
      <c r="AI16753" s="8"/>
      <c r="AJ16753" s="8"/>
      <c r="AK16753" s="9"/>
    </row>
    <row r="16754" spans="32:37" x14ac:dyDescent="0.3">
      <c r="AF16754" s="8"/>
      <c r="AG16754" s="8"/>
      <c r="AH16754" s="9"/>
      <c r="AI16754" s="8"/>
      <c r="AJ16754" s="8"/>
      <c r="AK16754" s="9"/>
    </row>
    <row r="16755" spans="32:37" x14ac:dyDescent="0.3">
      <c r="AF16755" s="8"/>
      <c r="AG16755" s="8"/>
      <c r="AH16755" s="9"/>
      <c r="AI16755" s="8"/>
      <c r="AJ16755" s="8"/>
      <c r="AK16755" s="9"/>
    </row>
    <row r="16756" spans="32:37" x14ac:dyDescent="0.3">
      <c r="AF16756" s="8"/>
      <c r="AG16756" s="8"/>
      <c r="AH16756" s="9"/>
      <c r="AI16756" s="8"/>
      <c r="AJ16756" s="8"/>
      <c r="AK16756" s="9"/>
    </row>
    <row r="16757" spans="32:37" x14ac:dyDescent="0.3">
      <c r="AF16757" s="8"/>
      <c r="AG16757" s="8"/>
      <c r="AH16757" s="9"/>
      <c r="AI16757" s="8"/>
      <c r="AJ16757" s="8"/>
      <c r="AK16757" s="9"/>
    </row>
    <row r="16758" spans="32:37" x14ac:dyDescent="0.3">
      <c r="AF16758" s="8"/>
      <c r="AG16758" s="8"/>
      <c r="AH16758" s="9"/>
      <c r="AI16758" s="8"/>
      <c r="AJ16758" s="8"/>
      <c r="AK16758" s="9"/>
    </row>
    <row r="16759" spans="32:37" x14ac:dyDescent="0.3">
      <c r="AF16759" s="8"/>
      <c r="AG16759" s="8"/>
      <c r="AH16759" s="9"/>
      <c r="AI16759" s="8"/>
      <c r="AJ16759" s="8"/>
      <c r="AK16759" s="9"/>
    </row>
    <row r="16760" spans="32:37" x14ac:dyDescent="0.3">
      <c r="AF16760" s="8"/>
      <c r="AG16760" s="8"/>
      <c r="AH16760" s="9"/>
      <c r="AI16760" s="8"/>
      <c r="AJ16760" s="8"/>
      <c r="AK16760" s="9"/>
    </row>
    <row r="16761" spans="32:37" x14ac:dyDescent="0.3">
      <c r="AF16761" s="8"/>
      <c r="AG16761" s="8"/>
      <c r="AH16761" s="9"/>
      <c r="AI16761" s="8"/>
      <c r="AJ16761" s="8"/>
      <c r="AK16761" s="9"/>
    </row>
    <row r="16762" spans="32:37" x14ac:dyDescent="0.3">
      <c r="AF16762" s="8"/>
      <c r="AG16762" s="8"/>
      <c r="AH16762" s="9"/>
      <c r="AI16762" s="8"/>
      <c r="AJ16762" s="8"/>
      <c r="AK16762" s="9"/>
    </row>
    <row r="16763" spans="32:37" x14ac:dyDescent="0.3">
      <c r="AF16763" s="8"/>
      <c r="AG16763" s="8"/>
      <c r="AH16763" s="9"/>
      <c r="AI16763" s="8"/>
      <c r="AJ16763" s="8"/>
      <c r="AK16763" s="9"/>
    </row>
    <row r="16764" spans="32:37" x14ac:dyDescent="0.3">
      <c r="AF16764" s="8"/>
      <c r="AG16764" s="8"/>
      <c r="AH16764" s="9"/>
      <c r="AI16764" s="8"/>
      <c r="AJ16764" s="8"/>
      <c r="AK16764" s="9"/>
    </row>
    <row r="16765" spans="32:37" x14ac:dyDescent="0.3">
      <c r="AF16765" s="8"/>
      <c r="AG16765" s="8"/>
      <c r="AH16765" s="9"/>
      <c r="AI16765" s="8"/>
      <c r="AJ16765" s="8"/>
      <c r="AK16765" s="9"/>
    </row>
    <row r="16766" spans="32:37" x14ac:dyDescent="0.3">
      <c r="AF16766" s="8"/>
      <c r="AG16766" s="8"/>
      <c r="AH16766" s="9"/>
      <c r="AI16766" s="8"/>
      <c r="AJ16766" s="8"/>
      <c r="AK16766" s="9"/>
    </row>
    <row r="16767" spans="32:37" x14ac:dyDescent="0.3">
      <c r="AF16767" s="8"/>
      <c r="AG16767" s="8"/>
      <c r="AH16767" s="9"/>
      <c r="AI16767" s="8"/>
      <c r="AJ16767" s="8"/>
      <c r="AK16767" s="9"/>
    </row>
    <row r="16768" spans="32:37" x14ac:dyDescent="0.3">
      <c r="AF16768" s="8"/>
      <c r="AG16768" s="8"/>
      <c r="AH16768" s="9"/>
      <c r="AI16768" s="8"/>
      <c r="AJ16768" s="8"/>
      <c r="AK16768" s="9"/>
    </row>
    <row r="16769" spans="32:37" x14ac:dyDescent="0.3">
      <c r="AF16769" s="8"/>
      <c r="AG16769" s="8"/>
      <c r="AH16769" s="9"/>
      <c r="AI16769" s="8"/>
      <c r="AJ16769" s="8"/>
      <c r="AK16769" s="9"/>
    </row>
    <row r="16770" spans="32:37" x14ac:dyDescent="0.3">
      <c r="AF16770" s="8"/>
      <c r="AG16770" s="8"/>
      <c r="AH16770" s="9"/>
      <c r="AI16770" s="8"/>
      <c r="AJ16770" s="8"/>
      <c r="AK16770" s="9"/>
    </row>
    <row r="16771" spans="32:37" x14ac:dyDescent="0.3">
      <c r="AF16771" s="8"/>
      <c r="AG16771" s="8"/>
      <c r="AH16771" s="9"/>
      <c r="AI16771" s="8"/>
      <c r="AJ16771" s="8"/>
      <c r="AK16771" s="9"/>
    </row>
    <row r="16772" spans="32:37" x14ac:dyDescent="0.3">
      <c r="AF16772" s="8"/>
      <c r="AG16772" s="8"/>
      <c r="AH16772" s="9"/>
      <c r="AI16772" s="8"/>
      <c r="AJ16772" s="8"/>
      <c r="AK16772" s="9"/>
    </row>
    <row r="16773" spans="32:37" x14ac:dyDescent="0.3">
      <c r="AF16773" s="8"/>
      <c r="AG16773" s="8"/>
      <c r="AH16773" s="9"/>
      <c r="AI16773" s="8"/>
      <c r="AJ16773" s="8"/>
      <c r="AK16773" s="9"/>
    </row>
    <row r="16774" spans="32:37" x14ac:dyDescent="0.3">
      <c r="AF16774" s="8"/>
      <c r="AG16774" s="8"/>
      <c r="AH16774" s="9"/>
      <c r="AI16774" s="8"/>
      <c r="AJ16774" s="8"/>
      <c r="AK16774" s="9"/>
    </row>
    <row r="16775" spans="32:37" x14ac:dyDescent="0.3">
      <c r="AF16775" s="8"/>
      <c r="AG16775" s="8"/>
      <c r="AH16775" s="9"/>
      <c r="AI16775" s="8"/>
      <c r="AJ16775" s="8"/>
      <c r="AK16775" s="9"/>
    </row>
    <row r="16776" spans="32:37" x14ac:dyDescent="0.3">
      <c r="AF16776" s="8"/>
      <c r="AG16776" s="8"/>
      <c r="AH16776" s="9"/>
      <c r="AI16776" s="8"/>
      <c r="AJ16776" s="8"/>
      <c r="AK16776" s="9"/>
    </row>
    <row r="16777" spans="32:37" x14ac:dyDescent="0.3">
      <c r="AF16777" s="8"/>
      <c r="AG16777" s="8"/>
      <c r="AH16777" s="9"/>
      <c r="AI16777" s="8"/>
      <c r="AJ16777" s="8"/>
      <c r="AK16777" s="9"/>
    </row>
    <row r="16778" spans="32:37" x14ac:dyDescent="0.3">
      <c r="AF16778" s="8"/>
      <c r="AG16778" s="8"/>
      <c r="AH16778" s="9"/>
      <c r="AI16778" s="8"/>
      <c r="AJ16778" s="8"/>
      <c r="AK16778" s="9"/>
    </row>
    <row r="16779" spans="32:37" x14ac:dyDescent="0.3">
      <c r="AF16779" s="8"/>
      <c r="AG16779" s="8"/>
      <c r="AH16779" s="9"/>
      <c r="AI16779" s="8"/>
      <c r="AJ16779" s="8"/>
      <c r="AK16779" s="9"/>
    </row>
    <row r="16780" spans="32:37" x14ac:dyDescent="0.3">
      <c r="AF16780" s="8"/>
      <c r="AG16780" s="8"/>
      <c r="AH16780" s="9"/>
      <c r="AI16780" s="8"/>
      <c r="AJ16780" s="8"/>
      <c r="AK16780" s="9"/>
    </row>
    <row r="16781" spans="32:37" x14ac:dyDescent="0.3">
      <c r="AF16781" s="8"/>
      <c r="AG16781" s="8"/>
      <c r="AH16781" s="9"/>
      <c r="AI16781" s="8"/>
      <c r="AJ16781" s="8"/>
      <c r="AK16781" s="9"/>
    </row>
    <row r="16782" spans="32:37" x14ac:dyDescent="0.3">
      <c r="AF16782" s="8"/>
      <c r="AG16782" s="8"/>
      <c r="AH16782" s="9"/>
      <c r="AI16782" s="8"/>
      <c r="AJ16782" s="8"/>
      <c r="AK16782" s="9"/>
    </row>
    <row r="16783" spans="32:37" x14ac:dyDescent="0.3">
      <c r="AF16783" s="8"/>
      <c r="AG16783" s="8"/>
      <c r="AH16783" s="9"/>
      <c r="AI16783" s="8"/>
      <c r="AJ16783" s="8"/>
      <c r="AK16783" s="9"/>
    </row>
    <row r="16784" spans="32:37" x14ac:dyDescent="0.3">
      <c r="AF16784" s="8"/>
      <c r="AG16784" s="8"/>
      <c r="AH16784" s="9"/>
      <c r="AI16784" s="8"/>
      <c r="AJ16784" s="8"/>
      <c r="AK16784" s="9"/>
    </row>
    <row r="16785" spans="32:37" x14ac:dyDescent="0.3">
      <c r="AF16785" s="8"/>
      <c r="AG16785" s="8"/>
      <c r="AH16785" s="9"/>
      <c r="AI16785" s="8"/>
      <c r="AJ16785" s="8"/>
      <c r="AK16785" s="9"/>
    </row>
    <row r="16786" spans="32:37" x14ac:dyDescent="0.3">
      <c r="AF16786" s="8"/>
      <c r="AG16786" s="8"/>
      <c r="AH16786" s="9"/>
      <c r="AI16786" s="8"/>
      <c r="AJ16786" s="8"/>
      <c r="AK16786" s="9"/>
    </row>
    <row r="16787" spans="32:37" x14ac:dyDescent="0.3">
      <c r="AF16787" s="8"/>
      <c r="AG16787" s="8"/>
      <c r="AH16787" s="9"/>
      <c r="AI16787" s="8"/>
      <c r="AJ16787" s="8"/>
      <c r="AK16787" s="9"/>
    </row>
    <row r="16788" spans="32:37" x14ac:dyDescent="0.3">
      <c r="AF16788" s="8"/>
      <c r="AG16788" s="8"/>
      <c r="AH16788" s="9"/>
      <c r="AI16788" s="8"/>
      <c r="AJ16788" s="8"/>
      <c r="AK16788" s="9"/>
    </row>
    <row r="16789" spans="32:37" x14ac:dyDescent="0.3">
      <c r="AF16789" s="8"/>
      <c r="AG16789" s="8"/>
      <c r="AH16789" s="9"/>
      <c r="AI16789" s="8"/>
      <c r="AJ16789" s="8"/>
      <c r="AK16789" s="9"/>
    </row>
    <row r="16790" spans="32:37" x14ac:dyDescent="0.3">
      <c r="AF16790" s="8"/>
      <c r="AG16790" s="8"/>
      <c r="AH16790" s="9"/>
      <c r="AI16790" s="8"/>
      <c r="AJ16790" s="8"/>
      <c r="AK16790" s="9"/>
    </row>
    <row r="16791" spans="32:37" x14ac:dyDescent="0.3">
      <c r="AF16791" s="8"/>
      <c r="AG16791" s="8"/>
      <c r="AH16791" s="9"/>
      <c r="AI16791" s="8"/>
      <c r="AJ16791" s="8"/>
      <c r="AK16791" s="9"/>
    </row>
    <row r="16792" spans="32:37" x14ac:dyDescent="0.3">
      <c r="AF16792" s="8"/>
      <c r="AG16792" s="8"/>
      <c r="AH16792" s="9"/>
      <c r="AI16792" s="8"/>
      <c r="AJ16792" s="8"/>
      <c r="AK16792" s="9"/>
    </row>
    <row r="16793" spans="32:37" x14ac:dyDescent="0.3">
      <c r="AF16793" s="8"/>
      <c r="AG16793" s="8"/>
      <c r="AH16793" s="9"/>
      <c r="AI16793" s="8"/>
      <c r="AJ16793" s="8"/>
      <c r="AK16793" s="9"/>
    </row>
    <row r="16794" spans="32:37" x14ac:dyDescent="0.3">
      <c r="AF16794" s="8"/>
      <c r="AG16794" s="8"/>
      <c r="AH16794" s="9"/>
      <c r="AI16794" s="8"/>
      <c r="AJ16794" s="8"/>
      <c r="AK16794" s="9"/>
    </row>
    <row r="16795" spans="32:37" x14ac:dyDescent="0.3">
      <c r="AF16795" s="8"/>
      <c r="AG16795" s="8"/>
      <c r="AH16795" s="9"/>
      <c r="AI16795" s="8"/>
      <c r="AJ16795" s="8"/>
      <c r="AK16795" s="9"/>
    </row>
    <row r="16796" spans="32:37" x14ac:dyDescent="0.3">
      <c r="AF16796" s="8"/>
      <c r="AG16796" s="8"/>
      <c r="AH16796" s="9"/>
      <c r="AI16796" s="8"/>
      <c r="AJ16796" s="8"/>
      <c r="AK16796" s="9"/>
    </row>
    <row r="16797" spans="32:37" x14ac:dyDescent="0.3">
      <c r="AF16797" s="8"/>
      <c r="AG16797" s="8"/>
      <c r="AH16797" s="9"/>
      <c r="AI16797" s="8"/>
      <c r="AJ16797" s="8"/>
      <c r="AK16797" s="9"/>
    </row>
    <row r="16798" spans="32:37" x14ac:dyDescent="0.3">
      <c r="AF16798" s="8"/>
      <c r="AG16798" s="8"/>
      <c r="AH16798" s="9"/>
      <c r="AI16798" s="8"/>
      <c r="AJ16798" s="8"/>
      <c r="AK16798" s="9"/>
    </row>
    <row r="16799" spans="32:37" x14ac:dyDescent="0.3">
      <c r="AF16799" s="8"/>
      <c r="AG16799" s="8"/>
      <c r="AH16799" s="9"/>
      <c r="AI16799" s="8"/>
      <c r="AJ16799" s="8"/>
      <c r="AK16799" s="9"/>
    </row>
    <row r="16800" spans="32:37" x14ac:dyDescent="0.3">
      <c r="AF16800" s="8"/>
      <c r="AG16800" s="8"/>
      <c r="AH16800" s="9"/>
      <c r="AI16800" s="8"/>
      <c r="AJ16800" s="8"/>
      <c r="AK16800" s="9"/>
    </row>
    <row r="16801" spans="32:37" x14ac:dyDescent="0.3">
      <c r="AF16801" s="8"/>
      <c r="AG16801" s="8"/>
      <c r="AH16801" s="9"/>
      <c r="AI16801" s="8"/>
      <c r="AJ16801" s="8"/>
      <c r="AK16801" s="9"/>
    </row>
    <row r="16802" spans="32:37" x14ac:dyDescent="0.3">
      <c r="AF16802" s="8"/>
      <c r="AG16802" s="8"/>
      <c r="AH16802" s="9"/>
      <c r="AI16802" s="8"/>
      <c r="AJ16802" s="8"/>
      <c r="AK16802" s="9"/>
    </row>
    <row r="16803" spans="32:37" x14ac:dyDescent="0.3">
      <c r="AF16803" s="8"/>
      <c r="AG16803" s="8"/>
      <c r="AH16803" s="9"/>
      <c r="AI16803" s="8"/>
      <c r="AJ16803" s="8"/>
      <c r="AK16803" s="9"/>
    </row>
    <row r="16804" spans="32:37" x14ac:dyDescent="0.3">
      <c r="AF16804" s="8"/>
      <c r="AG16804" s="8"/>
      <c r="AH16804" s="9"/>
      <c r="AI16804" s="8"/>
      <c r="AJ16804" s="8"/>
      <c r="AK16804" s="9"/>
    </row>
    <row r="16805" spans="32:37" x14ac:dyDescent="0.3">
      <c r="AF16805" s="8"/>
      <c r="AG16805" s="8"/>
      <c r="AH16805" s="9"/>
      <c r="AI16805" s="8"/>
      <c r="AJ16805" s="8"/>
      <c r="AK16805" s="9"/>
    </row>
    <row r="16806" spans="32:37" x14ac:dyDescent="0.3">
      <c r="AF16806" s="8"/>
      <c r="AG16806" s="8"/>
      <c r="AH16806" s="9"/>
      <c r="AI16806" s="8"/>
      <c r="AJ16806" s="8"/>
      <c r="AK16806" s="9"/>
    </row>
    <row r="16807" spans="32:37" x14ac:dyDescent="0.3">
      <c r="AF16807" s="8"/>
      <c r="AG16807" s="8"/>
      <c r="AH16807" s="9"/>
      <c r="AI16807" s="8"/>
      <c r="AJ16807" s="8"/>
      <c r="AK16807" s="9"/>
    </row>
    <row r="16808" spans="32:37" x14ac:dyDescent="0.3">
      <c r="AF16808" s="8"/>
      <c r="AG16808" s="8"/>
      <c r="AH16808" s="9"/>
      <c r="AI16808" s="8"/>
      <c r="AJ16808" s="8"/>
      <c r="AK16808" s="9"/>
    </row>
    <row r="16809" spans="32:37" x14ac:dyDescent="0.3">
      <c r="AF16809" s="8"/>
      <c r="AG16809" s="8"/>
      <c r="AH16809" s="9"/>
      <c r="AI16809" s="8"/>
      <c r="AJ16809" s="8"/>
      <c r="AK16809" s="9"/>
    </row>
    <row r="16810" spans="32:37" x14ac:dyDescent="0.3">
      <c r="AF16810" s="8"/>
      <c r="AG16810" s="8"/>
      <c r="AH16810" s="9"/>
      <c r="AI16810" s="8"/>
      <c r="AJ16810" s="8"/>
      <c r="AK16810" s="9"/>
    </row>
    <row r="16811" spans="32:37" x14ac:dyDescent="0.3">
      <c r="AF16811" s="8"/>
      <c r="AG16811" s="8"/>
      <c r="AH16811" s="9"/>
      <c r="AI16811" s="8"/>
      <c r="AJ16811" s="8"/>
      <c r="AK16811" s="9"/>
    </row>
    <row r="16812" spans="32:37" x14ac:dyDescent="0.3">
      <c r="AF16812" s="8"/>
      <c r="AG16812" s="8"/>
      <c r="AH16812" s="9"/>
      <c r="AI16812" s="8"/>
      <c r="AJ16812" s="8"/>
      <c r="AK16812" s="9"/>
    </row>
    <row r="16813" spans="32:37" x14ac:dyDescent="0.3">
      <c r="AF16813" s="8"/>
      <c r="AG16813" s="8"/>
      <c r="AH16813" s="9"/>
      <c r="AI16813" s="8"/>
      <c r="AJ16813" s="8"/>
      <c r="AK16813" s="9"/>
    </row>
    <row r="16814" spans="32:37" x14ac:dyDescent="0.3">
      <c r="AF16814" s="8"/>
      <c r="AG16814" s="8"/>
      <c r="AH16814" s="9"/>
      <c r="AI16814" s="8"/>
      <c r="AJ16814" s="8"/>
      <c r="AK16814" s="9"/>
    </row>
    <row r="16815" spans="32:37" x14ac:dyDescent="0.3">
      <c r="AF16815" s="8"/>
      <c r="AG16815" s="8"/>
      <c r="AH16815" s="9"/>
      <c r="AI16815" s="8"/>
      <c r="AJ16815" s="8"/>
      <c r="AK16815" s="9"/>
    </row>
    <row r="16816" spans="32:37" x14ac:dyDescent="0.3">
      <c r="AF16816" s="8"/>
      <c r="AG16816" s="8"/>
      <c r="AH16816" s="9"/>
      <c r="AI16816" s="8"/>
      <c r="AJ16816" s="8"/>
      <c r="AK16816" s="9"/>
    </row>
    <row r="16817" spans="32:37" x14ac:dyDescent="0.3">
      <c r="AF16817" s="8"/>
      <c r="AG16817" s="8"/>
      <c r="AH16817" s="9"/>
      <c r="AI16817" s="8"/>
      <c r="AJ16817" s="8"/>
      <c r="AK16817" s="9"/>
    </row>
    <row r="16818" spans="32:37" x14ac:dyDescent="0.3">
      <c r="AF16818" s="8"/>
      <c r="AG16818" s="8"/>
      <c r="AH16818" s="9"/>
      <c r="AI16818" s="8"/>
      <c r="AJ16818" s="8"/>
      <c r="AK16818" s="9"/>
    </row>
    <row r="16819" spans="32:37" x14ac:dyDescent="0.3">
      <c r="AF16819" s="8"/>
      <c r="AG16819" s="8"/>
      <c r="AH16819" s="9"/>
      <c r="AI16819" s="8"/>
      <c r="AJ16819" s="8"/>
      <c r="AK16819" s="9"/>
    </row>
    <row r="16820" spans="32:37" x14ac:dyDescent="0.3">
      <c r="AF16820" s="8"/>
      <c r="AG16820" s="8"/>
      <c r="AH16820" s="9"/>
      <c r="AI16820" s="8"/>
      <c r="AJ16820" s="8"/>
      <c r="AK16820" s="9"/>
    </row>
    <row r="16821" spans="32:37" x14ac:dyDescent="0.3">
      <c r="AF16821" s="8"/>
      <c r="AG16821" s="8"/>
      <c r="AH16821" s="9"/>
      <c r="AI16821" s="8"/>
      <c r="AJ16821" s="8"/>
      <c r="AK16821" s="9"/>
    </row>
    <row r="16822" spans="32:37" x14ac:dyDescent="0.3">
      <c r="AF16822" s="8"/>
      <c r="AG16822" s="8"/>
      <c r="AH16822" s="9"/>
      <c r="AI16822" s="8"/>
      <c r="AJ16822" s="8"/>
      <c r="AK16822" s="9"/>
    </row>
    <row r="16823" spans="32:37" x14ac:dyDescent="0.3">
      <c r="AF16823" s="8"/>
      <c r="AG16823" s="8"/>
      <c r="AH16823" s="9"/>
      <c r="AI16823" s="8"/>
      <c r="AJ16823" s="8"/>
      <c r="AK16823" s="9"/>
    </row>
    <row r="16824" spans="32:37" x14ac:dyDescent="0.3">
      <c r="AF16824" s="8"/>
      <c r="AG16824" s="8"/>
      <c r="AH16824" s="9"/>
      <c r="AI16824" s="8"/>
      <c r="AJ16824" s="8"/>
      <c r="AK16824" s="9"/>
    </row>
    <row r="16825" spans="32:37" x14ac:dyDescent="0.3">
      <c r="AF16825" s="8"/>
      <c r="AG16825" s="8"/>
      <c r="AH16825" s="9"/>
      <c r="AI16825" s="8"/>
      <c r="AJ16825" s="8"/>
      <c r="AK16825" s="9"/>
    </row>
    <row r="16826" spans="32:37" x14ac:dyDescent="0.3">
      <c r="AF16826" s="8"/>
      <c r="AG16826" s="8"/>
      <c r="AH16826" s="9"/>
      <c r="AI16826" s="8"/>
      <c r="AJ16826" s="8"/>
      <c r="AK16826" s="9"/>
    </row>
    <row r="16827" spans="32:37" x14ac:dyDescent="0.3">
      <c r="AF16827" s="8"/>
      <c r="AG16827" s="8"/>
      <c r="AH16827" s="9"/>
      <c r="AI16827" s="8"/>
      <c r="AJ16827" s="8"/>
      <c r="AK16827" s="9"/>
    </row>
    <row r="16828" spans="32:37" x14ac:dyDescent="0.3">
      <c r="AF16828" s="8"/>
      <c r="AG16828" s="8"/>
      <c r="AH16828" s="9"/>
      <c r="AI16828" s="8"/>
      <c r="AJ16828" s="8"/>
      <c r="AK16828" s="9"/>
    </row>
    <row r="16829" spans="32:37" x14ac:dyDescent="0.3">
      <c r="AF16829" s="8"/>
      <c r="AG16829" s="8"/>
      <c r="AH16829" s="9"/>
      <c r="AI16829" s="8"/>
      <c r="AJ16829" s="8"/>
      <c r="AK16829" s="9"/>
    </row>
    <row r="16830" spans="32:37" x14ac:dyDescent="0.3">
      <c r="AF16830" s="8"/>
      <c r="AG16830" s="8"/>
      <c r="AH16830" s="9"/>
      <c r="AI16830" s="8"/>
      <c r="AJ16830" s="8"/>
      <c r="AK16830" s="9"/>
    </row>
    <row r="16831" spans="32:37" x14ac:dyDescent="0.3">
      <c r="AF16831" s="8"/>
      <c r="AG16831" s="8"/>
      <c r="AH16831" s="9"/>
      <c r="AI16831" s="8"/>
      <c r="AJ16831" s="8"/>
      <c r="AK16831" s="9"/>
    </row>
    <row r="16832" spans="32:37" x14ac:dyDescent="0.3">
      <c r="AF16832" s="8"/>
      <c r="AG16832" s="8"/>
      <c r="AH16832" s="9"/>
      <c r="AI16832" s="8"/>
      <c r="AJ16832" s="8"/>
      <c r="AK16832" s="9"/>
    </row>
    <row r="16833" spans="32:37" x14ac:dyDescent="0.3">
      <c r="AF16833" s="8"/>
      <c r="AG16833" s="8"/>
      <c r="AH16833" s="9"/>
      <c r="AI16833" s="8"/>
      <c r="AJ16833" s="8"/>
      <c r="AK16833" s="9"/>
    </row>
    <row r="16834" spans="32:37" x14ac:dyDescent="0.3">
      <c r="AF16834" s="8"/>
      <c r="AG16834" s="8"/>
      <c r="AH16834" s="9"/>
      <c r="AI16834" s="8"/>
      <c r="AJ16834" s="8"/>
      <c r="AK16834" s="9"/>
    </row>
    <row r="16835" spans="32:37" x14ac:dyDescent="0.3">
      <c r="AF16835" s="8"/>
      <c r="AG16835" s="8"/>
      <c r="AH16835" s="9"/>
      <c r="AI16835" s="8"/>
      <c r="AJ16835" s="8"/>
      <c r="AK16835" s="9"/>
    </row>
    <row r="16836" spans="32:37" x14ac:dyDescent="0.3">
      <c r="AF16836" s="8"/>
      <c r="AG16836" s="8"/>
      <c r="AH16836" s="9"/>
      <c r="AI16836" s="8"/>
      <c r="AJ16836" s="8"/>
      <c r="AK16836" s="9"/>
    </row>
    <row r="16837" spans="32:37" x14ac:dyDescent="0.3">
      <c r="AF16837" s="8"/>
      <c r="AG16837" s="8"/>
      <c r="AH16837" s="9"/>
      <c r="AI16837" s="8"/>
      <c r="AJ16837" s="8"/>
      <c r="AK16837" s="9"/>
    </row>
    <row r="16838" spans="32:37" x14ac:dyDescent="0.3">
      <c r="AF16838" s="8"/>
      <c r="AG16838" s="8"/>
      <c r="AH16838" s="9"/>
      <c r="AI16838" s="8"/>
      <c r="AJ16838" s="8"/>
      <c r="AK16838" s="9"/>
    </row>
    <row r="16839" spans="32:37" x14ac:dyDescent="0.3">
      <c r="AF16839" s="8"/>
      <c r="AG16839" s="8"/>
      <c r="AH16839" s="9"/>
      <c r="AI16839" s="8"/>
      <c r="AJ16839" s="8"/>
      <c r="AK16839" s="9"/>
    </row>
    <row r="16840" spans="32:37" x14ac:dyDescent="0.3">
      <c r="AF16840" s="8"/>
      <c r="AG16840" s="8"/>
      <c r="AH16840" s="9"/>
      <c r="AI16840" s="8"/>
      <c r="AJ16840" s="8"/>
      <c r="AK16840" s="9"/>
    </row>
    <row r="16841" spans="32:37" x14ac:dyDescent="0.3">
      <c r="AF16841" s="8"/>
      <c r="AG16841" s="8"/>
      <c r="AH16841" s="9"/>
      <c r="AI16841" s="8"/>
      <c r="AJ16841" s="8"/>
      <c r="AK16841" s="9"/>
    </row>
    <row r="16842" spans="32:37" x14ac:dyDescent="0.3">
      <c r="AF16842" s="8"/>
      <c r="AG16842" s="8"/>
      <c r="AH16842" s="9"/>
      <c r="AI16842" s="8"/>
      <c r="AJ16842" s="8"/>
      <c r="AK16842" s="9"/>
    </row>
    <row r="16843" spans="32:37" x14ac:dyDescent="0.3">
      <c r="AF16843" s="8"/>
      <c r="AG16843" s="8"/>
      <c r="AH16843" s="9"/>
      <c r="AI16843" s="8"/>
      <c r="AJ16843" s="8"/>
      <c r="AK16843" s="9"/>
    </row>
    <row r="16844" spans="32:37" x14ac:dyDescent="0.3">
      <c r="AF16844" s="8"/>
      <c r="AG16844" s="8"/>
      <c r="AH16844" s="9"/>
      <c r="AI16844" s="8"/>
      <c r="AJ16844" s="8"/>
      <c r="AK16844" s="9"/>
    </row>
    <row r="16845" spans="32:37" x14ac:dyDescent="0.3">
      <c r="AF16845" s="8"/>
      <c r="AG16845" s="8"/>
      <c r="AH16845" s="9"/>
      <c r="AI16845" s="8"/>
      <c r="AJ16845" s="8"/>
      <c r="AK16845" s="9"/>
    </row>
    <row r="16846" spans="32:37" x14ac:dyDescent="0.3">
      <c r="AF16846" s="8"/>
      <c r="AG16846" s="8"/>
      <c r="AH16846" s="9"/>
      <c r="AI16846" s="8"/>
      <c r="AJ16846" s="8"/>
      <c r="AK16846" s="9"/>
    </row>
    <row r="16847" spans="32:37" x14ac:dyDescent="0.3">
      <c r="AF16847" s="8"/>
      <c r="AG16847" s="8"/>
      <c r="AH16847" s="9"/>
      <c r="AI16847" s="8"/>
      <c r="AJ16847" s="8"/>
      <c r="AK16847" s="9"/>
    </row>
    <row r="16848" spans="32:37" x14ac:dyDescent="0.3">
      <c r="AF16848" s="8"/>
      <c r="AG16848" s="8"/>
      <c r="AH16848" s="9"/>
      <c r="AI16848" s="8"/>
      <c r="AJ16848" s="8"/>
      <c r="AK16848" s="9"/>
    </row>
    <row r="16849" spans="32:37" x14ac:dyDescent="0.3">
      <c r="AF16849" s="8"/>
      <c r="AG16849" s="8"/>
      <c r="AH16849" s="9"/>
      <c r="AI16849" s="8"/>
      <c r="AJ16849" s="8"/>
      <c r="AK16849" s="9"/>
    </row>
    <row r="16850" spans="32:37" x14ac:dyDescent="0.3">
      <c r="AF16850" s="8"/>
      <c r="AG16850" s="8"/>
      <c r="AH16850" s="9"/>
      <c r="AI16850" s="8"/>
      <c r="AJ16850" s="8"/>
      <c r="AK16850" s="9"/>
    </row>
    <row r="16851" spans="32:37" x14ac:dyDescent="0.3">
      <c r="AF16851" s="8"/>
      <c r="AG16851" s="8"/>
      <c r="AH16851" s="9"/>
      <c r="AI16851" s="8"/>
      <c r="AJ16851" s="8"/>
      <c r="AK16851" s="9"/>
    </row>
    <row r="16852" spans="32:37" x14ac:dyDescent="0.3">
      <c r="AF16852" s="8"/>
      <c r="AG16852" s="8"/>
      <c r="AH16852" s="9"/>
      <c r="AI16852" s="8"/>
      <c r="AJ16852" s="8"/>
      <c r="AK16852" s="9"/>
    </row>
    <row r="16853" spans="32:37" x14ac:dyDescent="0.3">
      <c r="AF16853" s="8"/>
      <c r="AG16853" s="8"/>
      <c r="AH16853" s="9"/>
      <c r="AI16853" s="8"/>
      <c r="AJ16853" s="8"/>
      <c r="AK16853" s="9"/>
    </row>
    <row r="16854" spans="32:37" x14ac:dyDescent="0.3">
      <c r="AF16854" s="8"/>
      <c r="AG16854" s="8"/>
      <c r="AH16854" s="9"/>
      <c r="AI16854" s="8"/>
      <c r="AJ16854" s="8"/>
      <c r="AK16854" s="9"/>
    </row>
    <row r="16855" spans="32:37" x14ac:dyDescent="0.3">
      <c r="AF16855" s="8"/>
      <c r="AG16855" s="8"/>
      <c r="AH16855" s="9"/>
      <c r="AI16855" s="8"/>
      <c r="AJ16855" s="8"/>
      <c r="AK16855" s="9"/>
    </row>
    <row r="16856" spans="32:37" x14ac:dyDescent="0.3">
      <c r="AF16856" s="8"/>
      <c r="AG16856" s="8"/>
      <c r="AH16856" s="9"/>
      <c r="AI16856" s="8"/>
      <c r="AJ16856" s="8"/>
      <c r="AK16856" s="9"/>
    </row>
    <row r="16857" spans="32:37" x14ac:dyDescent="0.3">
      <c r="AF16857" s="8"/>
      <c r="AG16857" s="8"/>
      <c r="AH16857" s="9"/>
      <c r="AI16857" s="8"/>
      <c r="AJ16857" s="8"/>
      <c r="AK16857" s="9"/>
    </row>
    <row r="16858" spans="32:37" x14ac:dyDescent="0.3">
      <c r="AF16858" s="8"/>
      <c r="AG16858" s="8"/>
      <c r="AH16858" s="9"/>
      <c r="AI16858" s="8"/>
      <c r="AJ16858" s="8"/>
      <c r="AK16858" s="9"/>
    </row>
    <row r="16859" spans="32:37" x14ac:dyDescent="0.3">
      <c r="AF16859" s="8"/>
      <c r="AG16859" s="8"/>
      <c r="AH16859" s="9"/>
      <c r="AI16859" s="8"/>
      <c r="AJ16859" s="8"/>
      <c r="AK16859" s="9"/>
    </row>
    <row r="16860" spans="32:37" x14ac:dyDescent="0.3">
      <c r="AF16860" s="8"/>
      <c r="AG16860" s="8"/>
      <c r="AH16860" s="9"/>
      <c r="AI16860" s="8"/>
      <c r="AJ16860" s="8"/>
      <c r="AK16860" s="9"/>
    </row>
    <row r="16861" spans="32:37" x14ac:dyDescent="0.3">
      <c r="AF16861" s="8"/>
      <c r="AG16861" s="8"/>
      <c r="AH16861" s="9"/>
      <c r="AI16861" s="8"/>
      <c r="AJ16861" s="8"/>
      <c r="AK16861" s="9"/>
    </row>
    <row r="16862" spans="32:37" x14ac:dyDescent="0.3">
      <c r="AF16862" s="8"/>
      <c r="AG16862" s="8"/>
      <c r="AH16862" s="9"/>
      <c r="AI16862" s="8"/>
      <c r="AJ16862" s="8"/>
      <c r="AK16862" s="9"/>
    </row>
    <row r="16863" spans="32:37" x14ac:dyDescent="0.3">
      <c r="AF16863" s="8"/>
      <c r="AG16863" s="8"/>
      <c r="AH16863" s="9"/>
      <c r="AI16863" s="8"/>
      <c r="AJ16863" s="8"/>
      <c r="AK16863" s="9"/>
    </row>
    <row r="16864" spans="32:37" x14ac:dyDescent="0.3">
      <c r="AF16864" s="8"/>
      <c r="AG16864" s="8"/>
      <c r="AH16864" s="9"/>
      <c r="AI16864" s="8"/>
      <c r="AJ16864" s="8"/>
      <c r="AK16864" s="9"/>
    </row>
    <row r="16865" spans="32:37" x14ac:dyDescent="0.3">
      <c r="AF16865" s="8"/>
      <c r="AG16865" s="8"/>
      <c r="AH16865" s="9"/>
      <c r="AI16865" s="8"/>
      <c r="AJ16865" s="8"/>
      <c r="AK16865" s="9"/>
    </row>
    <row r="16866" spans="32:37" x14ac:dyDescent="0.3">
      <c r="AF16866" s="8"/>
      <c r="AG16866" s="8"/>
      <c r="AH16866" s="9"/>
      <c r="AI16866" s="8"/>
      <c r="AJ16866" s="8"/>
      <c r="AK16866" s="9"/>
    </row>
    <row r="16867" spans="32:37" x14ac:dyDescent="0.3">
      <c r="AF16867" s="8"/>
      <c r="AG16867" s="8"/>
      <c r="AH16867" s="9"/>
      <c r="AI16867" s="8"/>
      <c r="AJ16867" s="8"/>
      <c r="AK16867" s="9"/>
    </row>
    <row r="16868" spans="32:37" x14ac:dyDescent="0.3">
      <c r="AF16868" s="8"/>
      <c r="AG16868" s="8"/>
      <c r="AH16868" s="9"/>
      <c r="AI16868" s="8"/>
      <c r="AJ16868" s="8"/>
      <c r="AK16868" s="9"/>
    </row>
    <row r="16869" spans="32:37" x14ac:dyDescent="0.3">
      <c r="AF16869" s="8"/>
      <c r="AG16869" s="8"/>
      <c r="AH16869" s="9"/>
      <c r="AI16869" s="8"/>
      <c r="AJ16869" s="8"/>
      <c r="AK16869" s="9"/>
    </row>
    <row r="16870" spans="32:37" x14ac:dyDescent="0.3">
      <c r="AF16870" s="8"/>
      <c r="AG16870" s="8"/>
      <c r="AH16870" s="9"/>
      <c r="AI16870" s="8"/>
      <c r="AJ16870" s="8"/>
      <c r="AK16870" s="9"/>
    </row>
    <row r="16871" spans="32:37" x14ac:dyDescent="0.3">
      <c r="AF16871" s="8"/>
      <c r="AG16871" s="8"/>
      <c r="AH16871" s="9"/>
      <c r="AI16871" s="8"/>
      <c r="AJ16871" s="8"/>
      <c r="AK16871" s="9"/>
    </row>
    <row r="16872" spans="32:37" x14ac:dyDescent="0.3">
      <c r="AF16872" s="8"/>
      <c r="AG16872" s="8"/>
      <c r="AH16872" s="9"/>
      <c r="AI16872" s="8"/>
      <c r="AJ16872" s="8"/>
      <c r="AK16872" s="9"/>
    </row>
    <row r="16873" spans="32:37" x14ac:dyDescent="0.3">
      <c r="AF16873" s="8"/>
      <c r="AG16873" s="8"/>
      <c r="AH16873" s="9"/>
      <c r="AI16873" s="8"/>
      <c r="AJ16873" s="8"/>
      <c r="AK16873" s="9"/>
    </row>
    <row r="16874" spans="32:37" x14ac:dyDescent="0.3">
      <c r="AF16874" s="8"/>
      <c r="AG16874" s="8"/>
      <c r="AH16874" s="9"/>
      <c r="AI16874" s="8"/>
      <c r="AJ16874" s="8"/>
      <c r="AK16874" s="9"/>
    </row>
    <row r="16875" spans="32:37" x14ac:dyDescent="0.3">
      <c r="AF16875" s="8"/>
      <c r="AG16875" s="8"/>
      <c r="AH16875" s="9"/>
      <c r="AI16875" s="8"/>
      <c r="AJ16875" s="8"/>
      <c r="AK16875" s="9"/>
    </row>
    <row r="16876" spans="32:37" x14ac:dyDescent="0.3">
      <c r="AF16876" s="8"/>
      <c r="AG16876" s="8"/>
      <c r="AH16876" s="9"/>
      <c r="AI16876" s="8"/>
      <c r="AJ16876" s="8"/>
      <c r="AK16876" s="9"/>
    </row>
    <row r="16877" spans="32:37" x14ac:dyDescent="0.3">
      <c r="AF16877" s="8"/>
      <c r="AG16877" s="8"/>
      <c r="AH16877" s="9"/>
      <c r="AI16877" s="8"/>
      <c r="AJ16877" s="8"/>
      <c r="AK16877" s="9"/>
    </row>
    <row r="16878" spans="32:37" x14ac:dyDescent="0.3">
      <c r="AF16878" s="8"/>
      <c r="AG16878" s="8"/>
      <c r="AH16878" s="9"/>
      <c r="AI16878" s="8"/>
      <c r="AJ16878" s="8"/>
      <c r="AK16878" s="9"/>
    </row>
    <row r="16879" spans="32:37" x14ac:dyDescent="0.3">
      <c r="AF16879" s="8"/>
      <c r="AG16879" s="8"/>
      <c r="AH16879" s="9"/>
      <c r="AI16879" s="8"/>
      <c r="AJ16879" s="8"/>
      <c r="AK16879" s="9"/>
    </row>
    <row r="16880" spans="32:37" x14ac:dyDescent="0.3">
      <c r="AF16880" s="8"/>
      <c r="AG16880" s="8"/>
      <c r="AH16880" s="9"/>
      <c r="AI16880" s="8"/>
      <c r="AJ16880" s="8"/>
      <c r="AK16880" s="9"/>
    </row>
    <row r="16881" spans="32:37" x14ac:dyDescent="0.3">
      <c r="AF16881" s="8"/>
      <c r="AG16881" s="8"/>
      <c r="AH16881" s="9"/>
      <c r="AI16881" s="8"/>
      <c r="AJ16881" s="8"/>
      <c r="AK16881" s="9"/>
    </row>
    <row r="16882" spans="32:37" x14ac:dyDescent="0.3">
      <c r="AF16882" s="8"/>
      <c r="AG16882" s="8"/>
      <c r="AH16882" s="9"/>
      <c r="AI16882" s="8"/>
      <c r="AJ16882" s="8"/>
      <c r="AK16882" s="9"/>
    </row>
    <row r="16883" spans="32:37" x14ac:dyDescent="0.3">
      <c r="AF16883" s="8"/>
      <c r="AG16883" s="8"/>
      <c r="AH16883" s="9"/>
      <c r="AI16883" s="8"/>
      <c r="AJ16883" s="8"/>
      <c r="AK16883" s="9"/>
    </row>
    <row r="16884" spans="32:37" x14ac:dyDescent="0.3">
      <c r="AF16884" s="8"/>
      <c r="AG16884" s="8"/>
      <c r="AH16884" s="9"/>
      <c r="AI16884" s="8"/>
      <c r="AJ16884" s="8"/>
      <c r="AK16884" s="9"/>
    </row>
    <row r="16885" spans="32:37" x14ac:dyDescent="0.3">
      <c r="AF16885" s="8"/>
      <c r="AG16885" s="8"/>
      <c r="AH16885" s="9"/>
      <c r="AI16885" s="8"/>
      <c r="AJ16885" s="8"/>
      <c r="AK16885" s="9"/>
    </row>
    <row r="16886" spans="32:37" x14ac:dyDescent="0.3">
      <c r="AF16886" s="8"/>
      <c r="AG16886" s="8"/>
      <c r="AH16886" s="9"/>
      <c r="AI16886" s="8"/>
      <c r="AJ16886" s="8"/>
      <c r="AK16886" s="9"/>
    </row>
    <row r="16887" spans="32:37" x14ac:dyDescent="0.3">
      <c r="AF16887" s="8"/>
      <c r="AG16887" s="8"/>
      <c r="AH16887" s="9"/>
      <c r="AI16887" s="8"/>
      <c r="AJ16887" s="8"/>
      <c r="AK16887" s="9"/>
    </row>
    <row r="16888" spans="32:37" x14ac:dyDescent="0.3">
      <c r="AF16888" s="8"/>
      <c r="AG16888" s="8"/>
      <c r="AH16888" s="9"/>
      <c r="AI16888" s="8"/>
      <c r="AJ16888" s="8"/>
      <c r="AK16888" s="9"/>
    </row>
    <row r="16889" spans="32:37" x14ac:dyDescent="0.3">
      <c r="AF16889" s="8"/>
      <c r="AG16889" s="8"/>
      <c r="AH16889" s="9"/>
      <c r="AI16889" s="8"/>
      <c r="AJ16889" s="8"/>
      <c r="AK16889" s="9"/>
    </row>
    <row r="16890" spans="32:37" x14ac:dyDescent="0.3">
      <c r="AF16890" s="8"/>
      <c r="AG16890" s="8"/>
      <c r="AH16890" s="9"/>
      <c r="AI16890" s="8"/>
      <c r="AJ16890" s="8"/>
      <c r="AK16890" s="9"/>
    </row>
    <row r="16891" spans="32:37" x14ac:dyDescent="0.3">
      <c r="AF16891" s="8"/>
      <c r="AG16891" s="8"/>
      <c r="AH16891" s="9"/>
      <c r="AI16891" s="8"/>
      <c r="AJ16891" s="8"/>
      <c r="AK16891" s="9"/>
    </row>
    <row r="16892" spans="32:37" x14ac:dyDescent="0.3">
      <c r="AF16892" s="8"/>
      <c r="AG16892" s="8"/>
      <c r="AH16892" s="9"/>
      <c r="AI16892" s="8"/>
      <c r="AJ16892" s="8"/>
      <c r="AK16892" s="9"/>
    </row>
    <row r="16893" spans="32:37" x14ac:dyDescent="0.3">
      <c r="AF16893" s="8"/>
      <c r="AG16893" s="8"/>
      <c r="AH16893" s="9"/>
      <c r="AI16893" s="8"/>
      <c r="AJ16893" s="8"/>
      <c r="AK16893" s="9"/>
    </row>
    <row r="16894" spans="32:37" x14ac:dyDescent="0.3">
      <c r="AF16894" s="8"/>
      <c r="AG16894" s="8"/>
      <c r="AH16894" s="9"/>
      <c r="AI16894" s="8"/>
      <c r="AJ16894" s="8"/>
      <c r="AK16894" s="9"/>
    </row>
    <row r="16895" spans="32:37" x14ac:dyDescent="0.3">
      <c r="AF16895" s="8"/>
      <c r="AG16895" s="8"/>
      <c r="AH16895" s="9"/>
      <c r="AI16895" s="8"/>
      <c r="AJ16895" s="8"/>
      <c r="AK16895" s="9"/>
    </row>
    <row r="16896" spans="32:37" x14ac:dyDescent="0.3">
      <c r="AF16896" s="8"/>
      <c r="AG16896" s="8"/>
      <c r="AH16896" s="9"/>
      <c r="AI16896" s="8"/>
      <c r="AJ16896" s="8"/>
      <c r="AK16896" s="9"/>
    </row>
    <row r="16897" spans="32:37" x14ac:dyDescent="0.3">
      <c r="AF16897" s="8"/>
      <c r="AG16897" s="8"/>
      <c r="AH16897" s="9"/>
      <c r="AI16897" s="8"/>
      <c r="AJ16897" s="8"/>
      <c r="AK16897" s="9"/>
    </row>
    <row r="16898" spans="32:37" x14ac:dyDescent="0.3">
      <c r="AF16898" s="8"/>
      <c r="AG16898" s="8"/>
      <c r="AH16898" s="9"/>
      <c r="AI16898" s="8"/>
      <c r="AJ16898" s="8"/>
      <c r="AK16898" s="9"/>
    </row>
    <row r="16899" spans="32:37" x14ac:dyDescent="0.3">
      <c r="AF16899" s="8"/>
      <c r="AG16899" s="8"/>
      <c r="AH16899" s="9"/>
      <c r="AI16899" s="8"/>
      <c r="AJ16899" s="8"/>
      <c r="AK16899" s="9"/>
    </row>
    <row r="16900" spans="32:37" x14ac:dyDescent="0.3">
      <c r="AF16900" s="8"/>
      <c r="AG16900" s="8"/>
      <c r="AH16900" s="9"/>
      <c r="AI16900" s="8"/>
      <c r="AJ16900" s="8"/>
      <c r="AK16900" s="9"/>
    </row>
    <row r="16901" spans="32:37" x14ac:dyDescent="0.3">
      <c r="AF16901" s="8"/>
      <c r="AG16901" s="8"/>
      <c r="AH16901" s="9"/>
      <c r="AI16901" s="8"/>
      <c r="AJ16901" s="8"/>
      <c r="AK16901" s="9"/>
    </row>
    <row r="16902" spans="32:37" x14ac:dyDescent="0.3">
      <c r="AF16902" s="8"/>
      <c r="AG16902" s="8"/>
      <c r="AH16902" s="9"/>
      <c r="AI16902" s="8"/>
      <c r="AJ16902" s="8"/>
      <c r="AK16902" s="9"/>
    </row>
    <row r="16903" spans="32:37" x14ac:dyDescent="0.3">
      <c r="AF16903" s="8"/>
      <c r="AG16903" s="8"/>
      <c r="AH16903" s="9"/>
      <c r="AI16903" s="8"/>
      <c r="AJ16903" s="8"/>
      <c r="AK16903" s="9"/>
    </row>
    <row r="16904" spans="32:37" x14ac:dyDescent="0.3">
      <c r="AF16904" s="8"/>
      <c r="AG16904" s="8"/>
      <c r="AH16904" s="9"/>
      <c r="AI16904" s="8"/>
      <c r="AJ16904" s="8"/>
      <c r="AK16904" s="9"/>
    </row>
    <row r="16905" spans="32:37" x14ac:dyDescent="0.3">
      <c r="AF16905" s="8"/>
      <c r="AG16905" s="8"/>
      <c r="AH16905" s="9"/>
      <c r="AI16905" s="8"/>
      <c r="AJ16905" s="8"/>
      <c r="AK16905" s="9"/>
    </row>
    <row r="16906" spans="32:37" x14ac:dyDescent="0.3">
      <c r="AF16906" s="8"/>
      <c r="AG16906" s="8"/>
      <c r="AH16906" s="9"/>
      <c r="AI16906" s="8"/>
      <c r="AJ16906" s="8"/>
      <c r="AK16906" s="9"/>
    </row>
    <row r="16907" spans="32:37" x14ac:dyDescent="0.3">
      <c r="AF16907" s="8"/>
      <c r="AG16907" s="8"/>
      <c r="AH16907" s="9"/>
      <c r="AI16907" s="8"/>
      <c r="AJ16907" s="8"/>
      <c r="AK16907" s="9"/>
    </row>
    <row r="16908" spans="32:37" x14ac:dyDescent="0.3">
      <c r="AF16908" s="8"/>
      <c r="AG16908" s="8"/>
      <c r="AH16908" s="9"/>
      <c r="AI16908" s="8"/>
      <c r="AJ16908" s="8"/>
      <c r="AK16908" s="9"/>
    </row>
    <row r="16909" spans="32:37" x14ac:dyDescent="0.3">
      <c r="AF16909" s="8"/>
      <c r="AG16909" s="8"/>
      <c r="AH16909" s="9"/>
      <c r="AI16909" s="8"/>
      <c r="AJ16909" s="8"/>
      <c r="AK16909" s="9"/>
    </row>
    <row r="16910" spans="32:37" x14ac:dyDescent="0.3">
      <c r="AF16910" s="8"/>
      <c r="AG16910" s="8"/>
      <c r="AH16910" s="9"/>
      <c r="AI16910" s="8"/>
      <c r="AJ16910" s="8"/>
      <c r="AK16910" s="9"/>
    </row>
    <row r="16911" spans="32:37" x14ac:dyDescent="0.3">
      <c r="AF16911" s="8"/>
      <c r="AG16911" s="8"/>
      <c r="AH16911" s="9"/>
      <c r="AI16911" s="8"/>
      <c r="AJ16911" s="8"/>
      <c r="AK16911" s="9"/>
    </row>
    <row r="16912" spans="32:37" x14ac:dyDescent="0.3">
      <c r="AF16912" s="8"/>
      <c r="AG16912" s="8"/>
      <c r="AH16912" s="9"/>
      <c r="AI16912" s="8"/>
      <c r="AJ16912" s="8"/>
      <c r="AK16912" s="9"/>
    </row>
    <row r="16913" spans="32:37" x14ac:dyDescent="0.3">
      <c r="AF16913" s="8"/>
      <c r="AG16913" s="8"/>
      <c r="AH16913" s="9"/>
      <c r="AI16913" s="8"/>
      <c r="AJ16913" s="8"/>
      <c r="AK16913" s="9"/>
    </row>
    <row r="16914" spans="32:37" x14ac:dyDescent="0.3">
      <c r="AF16914" s="8"/>
      <c r="AG16914" s="8"/>
      <c r="AH16914" s="9"/>
      <c r="AI16914" s="8"/>
      <c r="AJ16914" s="8"/>
      <c r="AK16914" s="9"/>
    </row>
    <row r="16915" spans="32:37" x14ac:dyDescent="0.3">
      <c r="AF16915" s="8"/>
      <c r="AG16915" s="8"/>
      <c r="AH16915" s="9"/>
      <c r="AI16915" s="8"/>
      <c r="AJ16915" s="8"/>
      <c r="AK16915" s="9"/>
    </row>
    <row r="16916" spans="32:37" x14ac:dyDescent="0.3">
      <c r="AF16916" s="8"/>
      <c r="AG16916" s="8"/>
      <c r="AH16916" s="9"/>
      <c r="AI16916" s="8"/>
      <c r="AJ16916" s="8"/>
      <c r="AK16916" s="9"/>
    </row>
    <row r="16917" spans="32:37" x14ac:dyDescent="0.3">
      <c r="AF16917" s="8"/>
      <c r="AG16917" s="8"/>
      <c r="AH16917" s="9"/>
      <c r="AI16917" s="8"/>
      <c r="AJ16917" s="8"/>
      <c r="AK16917" s="9"/>
    </row>
    <row r="16918" spans="32:37" x14ac:dyDescent="0.3">
      <c r="AF16918" s="8"/>
      <c r="AG16918" s="8"/>
      <c r="AH16918" s="9"/>
      <c r="AI16918" s="8"/>
      <c r="AJ16918" s="8"/>
      <c r="AK16918" s="9"/>
    </row>
    <row r="16919" spans="32:37" x14ac:dyDescent="0.3">
      <c r="AF16919" s="8"/>
      <c r="AG16919" s="8"/>
      <c r="AH16919" s="9"/>
      <c r="AI16919" s="8"/>
      <c r="AJ16919" s="8"/>
      <c r="AK16919" s="9"/>
    </row>
    <row r="16920" spans="32:37" x14ac:dyDescent="0.3">
      <c r="AF16920" s="8"/>
      <c r="AG16920" s="8"/>
      <c r="AH16920" s="9"/>
      <c r="AI16920" s="8"/>
      <c r="AJ16920" s="8"/>
      <c r="AK16920" s="9"/>
    </row>
    <row r="16921" spans="32:37" x14ac:dyDescent="0.3">
      <c r="AF16921" s="8"/>
      <c r="AG16921" s="8"/>
      <c r="AH16921" s="9"/>
      <c r="AI16921" s="8"/>
      <c r="AJ16921" s="8"/>
      <c r="AK16921" s="9"/>
    </row>
    <row r="16922" spans="32:37" x14ac:dyDescent="0.3">
      <c r="AF16922" s="8"/>
      <c r="AG16922" s="8"/>
      <c r="AH16922" s="9"/>
      <c r="AI16922" s="8"/>
      <c r="AJ16922" s="8"/>
      <c r="AK16922" s="9"/>
    </row>
    <row r="16923" spans="32:37" x14ac:dyDescent="0.3">
      <c r="AF16923" s="8"/>
      <c r="AG16923" s="8"/>
      <c r="AH16923" s="9"/>
      <c r="AI16923" s="8"/>
      <c r="AJ16923" s="8"/>
      <c r="AK16923" s="9"/>
    </row>
    <row r="16924" spans="32:37" x14ac:dyDescent="0.3">
      <c r="AF16924" s="8"/>
      <c r="AG16924" s="8"/>
      <c r="AH16924" s="9"/>
      <c r="AI16924" s="8"/>
      <c r="AJ16924" s="8"/>
      <c r="AK16924" s="9"/>
    </row>
    <row r="16925" spans="32:37" x14ac:dyDescent="0.3">
      <c r="AF16925" s="8"/>
      <c r="AG16925" s="8"/>
      <c r="AH16925" s="9"/>
      <c r="AI16925" s="8"/>
      <c r="AJ16925" s="8"/>
      <c r="AK16925" s="9"/>
    </row>
    <row r="16926" spans="32:37" x14ac:dyDescent="0.3">
      <c r="AF16926" s="8"/>
      <c r="AG16926" s="8"/>
      <c r="AH16926" s="9"/>
      <c r="AI16926" s="8"/>
      <c r="AJ16926" s="8"/>
      <c r="AK16926" s="9"/>
    </row>
    <row r="16927" spans="32:37" x14ac:dyDescent="0.3">
      <c r="AF16927" s="8"/>
      <c r="AG16927" s="8"/>
      <c r="AH16927" s="9"/>
      <c r="AI16927" s="8"/>
      <c r="AJ16927" s="8"/>
      <c r="AK16927" s="9"/>
    </row>
    <row r="16928" spans="32:37" x14ac:dyDescent="0.3">
      <c r="AF16928" s="8"/>
      <c r="AG16928" s="8"/>
      <c r="AH16928" s="9"/>
      <c r="AI16928" s="8"/>
      <c r="AJ16928" s="8"/>
      <c r="AK16928" s="9"/>
    </row>
    <row r="16929" spans="32:37" x14ac:dyDescent="0.3">
      <c r="AF16929" s="8"/>
      <c r="AG16929" s="8"/>
      <c r="AH16929" s="9"/>
      <c r="AI16929" s="8"/>
      <c r="AJ16929" s="8"/>
      <c r="AK16929" s="9"/>
    </row>
    <row r="16930" spans="32:37" x14ac:dyDescent="0.3">
      <c r="AF16930" s="8"/>
      <c r="AG16930" s="8"/>
      <c r="AH16930" s="9"/>
      <c r="AI16930" s="8"/>
      <c r="AJ16930" s="8"/>
      <c r="AK16930" s="9"/>
    </row>
    <row r="16931" spans="32:37" x14ac:dyDescent="0.3">
      <c r="AF16931" s="8"/>
      <c r="AG16931" s="8"/>
      <c r="AH16931" s="9"/>
      <c r="AI16931" s="8"/>
      <c r="AJ16931" s="8"/>
      <c r="AK16931" s="9"/>
    </row>
    <row r="16932" spans="32:37" x14ac:dyDescent="0.3">
      <c r="AF16932" s="8"/>
      <c r="AG16932" s="8"/>
      <c r="AH16932" s="9"/>
      <c r="AI16932" s="8"/>
      <c r="AJ16932" s="8"/>
      <c r="AK16932" s="9"/>
    </row>
    <row r="16933" spans="32:37" x14ac:dyDescent="0.3">
      <c r="AF16933" s="8"/>
      <c r="AG16933" s="8"/>
      <c r="AH16933" s="9"/>
      <c r="AI16933" s="8"/>
      <c r="AJ16933" s="8"/>
      <c r="AK16933" s="9"/>
    </row>
    <row r="16934" spans="32:37" x14ac:dyDescent="0.3">
      <c r="AF16934" s="8"/>
      <c r="AG16934" s="8"/>
      <c r="AH16934" s="9"/>
      <c r="AI16934" s="8"/>
      <c r="AJ16934" s="8"/>
      <c r="AK16934" s="9"/>
    </row>
    <row r="16935" spans="32:37" x14ac:dyDescent="0.3">
      <c r="AF16935" s="8"/>
      <c r="AG16935" s="8"/>
      <c r="AH16935" s="9"/>
      <c r="AI16935" s="8"/>
      <c r="AJ16935" s="8"/>
      <c r="AK16935" s="9"/>
    </row>
    <row r="16936" spans="32:37" x14ac:dyDescent="0.3">
      <c r="AF16936" s="8"/>
      <c r="AG16936" s="8"/>
      <c r="AH16936" s="9"/>
      <c r="AI16936" s="8"/>
      <c r="AJ16936" s="8"/>
      <c r="AK16936" s="9"/>
    </row>
    <row r="16937" spans="32:37" x14ac:dyDescent="0.3">
      <c r="AF16937" s="8"/>
      <c r="AG16937" s="8"/>
      <c r="AH16937" s="9"/>
      <c r="AI16937" s="8"/>
      <c r="AJ16937" s="8"/>
      <c r="AK16937" s="9"/>
    </row>
    <row r="16938" spans="32:37" x14ac:dyDescent="0.3">
      <c r="AF16938" s="8"/>
      <c r="AG16938" s="8"/>
      <c r="AH16938" s="9"/>
      <c r="AI16938" s="8"/>
      <c r="AJ16938" s="8"/>
      <c r="AK16938" s="9"/>
    </row>
    <row r="16939" spans="32:37" x14ac:dyDescent="0.3">
      <c r="AF16939" s="8"/>
      <c r="AG16939" s="8"/>
      <c r="AH16939" s="9"/>
      <c r="AI16939" s="8"/>
      <c r="AJ16939" s="8"/>
      <c r="AK16939" s="9"/>
    </row>
    <row r="16940" spans="32:37" x14ac:dyDescent="0.3">
      <c r="AF16940" s="8"/>
      <c r="AG16940" s="8"/>
      <c r="AH16940" s="9"/>
      <c r="AI16940" s="8"/>
      <c r="AJ16940" s="8"/>
      <c r="AK16940" s="9"/>
    </row>
    <row r="16941" spans="32:37" x14ac:dyDescent="0.3">
      <c r="AF16941" s="8"/>
      <c r="AG16941" s="8"/>
      <c r="AH16941" s="9"/>
      <c r="AI16941" s="8"/>
      <c r="AJ16941" s="8"/>
      <c r="AK16941" s="9"/>
    </row>
    <row r="16942" spans="32:37" x14ac:dyDescent="0.3">
      <c r="AF16942" s="8"/>
      <c r="AG16942" s="8"/>
      <c r="AH16942" s="9"/>
      <c r="AI16942" s="8"/>
      <c r="AJ16942" s="8"/>
      <c r="AK16942" s="9"/>
    </row>
    <row r="16943" spans="32:37" x14ac:dyDescent="0.3">
      <c r="AF16943" s="8"/>
      <c r="AG16943" s="8"/>
      <c r="AH16943" s="9"/>
      <c r="AI16943" s="8"/>
      <c r="AJ16943" s="8"/>
      <c r="AK16943" s="9"/>
    </row>
    <row r="16944" spans="32:37" x14ac:dyDescent="0.3">
      <c r="AF16944" s="8"/>
      <c r="AG16944" s="8"/>
      <c r="AH16944" s="9"/>
      <c r="AI16944" s="8"/>
      <c r="AJ16944" s="8"/>
      <c r="AK16944" s="9"/>
    </row>
    <row r="16945" spans="32:37" x14ac:dyDescent="0.3">
      <c r="AF16945" s="8"/>
      <c r="AG16945" s="8"/>
      <c r="AH16945" s="9"/>
      <c r="AI16945" s="8"/>
      <c r="AJ16945" s="8"/>
      <c r="AK16945" s="9"/>
    </row>
    <row r="16946" spans="32:37" x14ac:dyDescent="0.3">
      <c r="AF16946" s="8"/>
      <c r="AG16946" s="8"/>
      <c r="AH16946" s="9"/>
      <c r="AI16946" s="8"/>
      <c r="AJ16946" s="8"/>
      <c r="AK16946" s="9"/>
    </row>
    <row r="16947" spans="32:37" x14ac:dyDescent="0.3">
      <c r="AF16947" s="8"/>
      <c r="AG16947" s="8"/>
      <c r="AH16947" s="9"/>
      <c r="AI16947" s="8"/>
      <c r="AJ16947" s="8"/>
      <c r="AK16947" s="9"/>
    </row>
    <row r="16948" spans="32:37" x14ac:dyDescent="0.3">
      <c r="AF16948" s="8"/>
      <c r="AG16948" s="8"/>
      <c r="AH16948" s="9"/>
      <c r="AI16948" s="8"/>
      <c r="AJ16948" s="8"/>
      <c r="AK16948" s="9"/>
    </row>
    <row r="16949" spans="32:37" x14ac:dyDescent="0.3">
      <c r="AF16949" s="8"/>
      <c r="AG16949" s="8"/>
      <c r="AH16949" s="9"/>
      <c r="AI16949" s="8"/>
      <c r="AJ16949" s="8"/>
      <c r="AK16949" s="9"/>
    </row>
    <row r="16950" spans="32:37" x14ac:dyDescent="0.3">
      <c r="AF16950" s="8"/>
      <c r="AG16950" s="8"/>
      <c r="AH16950" s="9"/>
      <c r="AI16950" s="8"/>
      <c r="AJ16950" s="8"/>
      <c r="AK16950" s="9"/>
    </row>
    <row r="16951" spans="32:37" x14ac:dyDescent="0.3">
      <c r="AF16951" s="8"/>
      <c r="AG16951" s="8"/>
      <c r="AH16951" s="9"/>
      <c r="AI16951" s="8"/>
      <c r="AJ16951" s="8"/>
      <c r="AK16951" s="9"/>
    </row>
    <row r="16952" spans="32:37" x14ac:dyDescent="0.3">
      <c r="AF16952" s="8"/>
      <c r="AG16952" s="8"/>
      <c r="AH16952" s="9"/>
      <c r="AI16952" s="8"/>
      <c r="AJ16952" s="8"/>
      <c r="AK16952" s="9"/>
    </row>
    <row r="16953" spans="32:37" x14ac:dyDescent="0.3">
      <c r="AF16953" s="8"/>
      <c r="AG16953" s="8"/>
      <c r="AH16953" s="9"/>
      <c r="AI16953" s="8"/>
      <c r="AJ16953" s="8"/>
      <c r="AK16953" s="9"/>
    </row>
    <row r="16954" spans="32:37" x14ac:dyDescent="0.3">
      <c r="AF16954" s="8"/>
      <c r="AG16954" s="8"/>
      <c r="AH16954" s="9"/>
      <c r="AI16954" s="8"/>
      <c r="AJ16954" s="8"/>
      <c r="AK16954" s="9"/>
    </row>
    <row r="16955" spans="32:37" x14ac:dyDescent="0.3">
      <c r="AF16955" s="8"/>
      <c r="AG16955" s="8"/>
      <c r="AH16955" s="9"/>
      <c r="AI16955" s="8"/>
      <c r="AJ16955" s="8"/>
      <c r="AK16955" s="9"/>
    </row>
    <row r="16956" spans="32:37" x14ac:dyDescent="0.3">
      <c r="AF16956" s="8"/>
      <c r="AG16956" s="8"/>
      <c r="AH16956" s="9"/>
      <c r="AI16956" s="8"/>
      <c r="AJ16956" s="8"/>
      <c r="AK16956" s="9"/>
    </row>
    <row r="16957" spans="32:37" x14ac:dyDescent="0.3">
      <c r="AF16957" s="8"/>
      <c r="AG16957" s="8"/>
      <c r="AH16957" s="9"/>
      <c r="AI16957" s="8"/>
      <c r="AJ16957" s="8"/>
      <c r="AK16957" s="9"/>
    </row>
    <row r="16958" spans="32:37" x14ac:dyDescent="0.3">
      <c r="AF16958" s="8"/>
      <c r="AG16958" s="8"/>
      <c r="AH16958" s="9"/>
      <c r="AI16958" s="8"/>
      <c r="AJ16958" s="8"/>
      <c r="AK16958" s="9"/>
    </row>
    <row r="16959" spans="32:37" x14ac:dyDescent="0.3">
      <c r="AF16959" s="8"/>
      <c r="AG16959" s="8"/>
      <c r="AH16959" s="9"/>
      <c r="AI16959" s="8"/>
      <c r="AJ16959" s="8"/>
      <c r="AK16959" s="9"/>
    </row>
    <row r="16960" spans="32:37" x14ac:dyDescent="0.3">
      <c r="AF16960" s="8"/>
      <c r="AG16960" s="8"/>
      <c r="AH16960" s="9"/>
      <c r="AI16960" s="8"/>
      <c r="AJ16960" s="8"/>
      <c r="AK16960" s="9"/>
    </row>
    <row r="16961" spans="32:37" x14ac:dyDescent="0.3">
      <c r="AF16961" s="8"/>
      <c r="AG16961" s="8"/>
      <c r="AH16961" s="9"/>
      <c r="AI16961" s="8"/>
      <c r="AJ16961" s="8"/>
      <c r="AK16961" s="9"/>
    </row>
    <row r="16962" spans="32:37" x14ac:dyDescent="0.3">
      <c r="AF16962" s="8"/>
      <c r="AG16962" s="8"/>
      <c r="AH16962" s="9"/>
      <c r="AI16962" s="8"/>
      <c r="AJ16962" s="8"/>
      <c r="AK16962" s="9"/>
    </row>
    <row r="16963" spans="32:37" x14ac:dyDescent="0.3">
      <c r="AF16963" s="8"/>
      <c r="AG16963" s="8"/>
      <c r="AH16963" s="9"/>
      <c r="AI16963" s="8"/>
      <c r="AJ16963" s="8"/>
      <c r="AK16963" s="9"/>
    </row>
    <row r="16964" spans="32:37" x14ac:dyDescent="0.3">
      <c r="AF16964" s="8"/>
      <c r="AG16964" s="8"/>
      <c r="AH16964" s="9"/>
      <c r="AI16964" s="8"/>
      <c r="AJ16964" s="8"/>
      <c r="AK16964" s="9"/>
    </row>
    <row r="16965" spans="32:37" x14ac:dyDescent="0.3">
      <c r="AF16965" s="8"/>
      <c r="AG16965" s="8"/>
      <c r="AH16965" s="9"/>
      <c r="AI16965" s="8"/>
      <c r="AJ16965" s="8"/>
      <c r="AK16965" s="9"/>
    </row>
    <row r="16966" spans="32:37" x14ac:dyDescent="0.3">
      <c r="AF16966" s="8"/>
      <c r="AG16966" s="8"/>
      <c r="AH16966" s="9"/>
      <c r="AI16966" s="8"/>
      <c r="AJ16966" s="8"/>
      <c r="AK16966" s="9"/>
    </row>
    <row r="16967" spans="32:37" x14ac:dyDescent="0.3">
      <c r="AF16967" s="8"/>
      <c r="AG16967" s="8"/>
      <c r="AH16967" s="9"/>
      <c r="AI16967" s="8"/>
      <c r="AJ16967" s="8"/>
      <c r="AK16967" s="9"/>
    </row>
    <row r="16968" spans="32:37" x14ac:dyDescent="0.3">
      <c r="AF16968" s="8"/>
      <c r="AG16968" s="8"/>
      <c r="AH16968" s="9"/>
      <c r="AI16968" s="8"/>
      <c r="AJ16968" s="8"/>
      <c r="AK16968" s="9"/>
    </row>
    <row r="16969" spans="32:37" x14ac:dyDescent="0.3">
      <c r="AF16969" s="8"/>
      <c r="AG16969" s="8"/>
      <c r="AH16969" s="9"/>
      <c r="AI16969" s="8"/>
      <c r="AJ16969" s="8"/>
      <c r="AK16969" s="9"/>
    </row>
    <row r="16970" spans="32:37" x14ac:dyDescent="0.3">
      <c r="AF16970" s="8"/>
      <c r="AG16970" s="8"/>
      <c r="AH16970" s="9"/>
      <c r="AI16970" s="8"/>
      <c r="AJ16970" s="8"/>
      <c r="AK16970" s="9"/>
    </row>
    <row r="16971" spans="32:37" x14ac:dyDescent="0.3">
      <c r="AF16971" s="8"/>
      <c r="AG16971" s="8"/>
      <c r="AH16971" s="9"/>
      <c r="AI16971" s="8"/>
      <c r="AJ16971" s="8"/>
      <c r="AK16971" s="9"/>
    </row>
    <row r="16972" spans="32:37" x14ac:dyDescent="0.3">
      <c r="AF16972" s="8"/>
      <c r="AG16972" s="8"/>
      <c r="AH16972" s="9"/>
      <c r="AI16972" s="8"/>
      <c r="AJ16972" s="8"/>
      <c r="AK16972" s="9"/>
    </row>
    <row r="16973" spans="32:37" x14ac:dyDescent="0.3">
      <c r="AF16973" s="8"/>
      <c r="AG16973" s="8"/>
      <c r="AH16973" s="9"/>
      <c r="AI16973" s="8"/>
      <c r="AJ16973" s="8"/>
      <c r="AK16973" s="9"/>
    </row>
    <row r="16974" spans="32:37" x14ac:dyDescent="0.3">
      <c r="AF16974" s="8"/>
      <c r="AG16974" s="8"/>
      <c r="AH16974" s="9"/>
      <c r="AI16974" s="8"/>
      <c r="AJ16974" s="8"/>
      <c r="AK16974" s="9"/>
    </row>
    <row r="16975" spans="32:37" x14ac:dyDescent="0.3">
      <c r="AF16975" s="8"/>
      <c r="AG16975" s="8"/>
      <c r="AH16975" s="9"/>
      <c r="AI16975" s="8"/>
      <c r="AJ16975" s="8"/>
      <c r="AK16975" s="9"/>
    </row>
    <row r="16976" spans="32:37" x14ac:dyDescent="0.3">
      <c r="AF16976" s="8"/>
      <c r="AG16976" s="8"/>
      <c r="AH16976" s="9"/>
      <c r="AI16976" s="8"/>
      <c r="AJ16976" s="8"/>
      <c r="AK16976" s="9"/>
    </row>
    <row r="16977" spans="32:37" x14ac:dyDescent="0.3">
      <c r="AF16977" s="8"/>
      <c r="AG16977" s="8"/>
      <c r="AH16977" s="9"/>
      <c r="AI16977" s="8"/>
      <c r="AJ16977" s="8"/>
      <c r="AK16977" s="9"/>
    </row>
    <row r="16978" spans="32:37" x14ac:dyDescent="0.3">
      <c r="AF16978" s="8"/>
      <c r="AG16978" s="8"/>
      <c r="AH16978" s="9"/>
      <c r="AI16978" s="8"/>
      <c r="AJ16978" s="8"/>
      <c r="AK16978" s="9"/>
    </row>
    <row r="16979" spans="32:37" x14ac:dyDescent="0.3">
      <c r="AF16979" s="8"/>
      <c r="AG16979" s="8"/>
      <c r="AH16979" s="9"/>
      <c r="AI16979" s="8"/>
      <c r="AJ16979" s="8"/>
      <c r="AK16979" s="9"/>
    </row>
    <row r="16980" spans="32:37" x14ac:dyDescent="0.3">
      <c r="AF16980" s="8"/>
      <c r="AG16980" s="8"/>
      <c r="AH16980" s="9"/>
      <c r="AI16980" s="8"/>
      <c r="AJ16980" s="8"/>
      <c r="AK16980" s="9"/>
    </row>
    <row r="16981" spans="32:37" x14ac:dyDescent="0.3">
      <c r="AF16981" s="8"/>
      <c r="AG16981" s="8"/>
      <c r="AH16981" s="9"/>
      <c r="AI16981" s="8"/>
      <c r="AJ16981" s="8"/>
      <c r="AK16981" s="9"/>
    </row>
    <row r="16982" spans="32:37" x14ac:dyDescent="0.3">
      <c r="AF16982" s="8"/>
      <c r="AG16982" s="8"/>
      <c r="AH16982" s="9"/>
      <c r="AI16982" s="8"/>
      <c r="AJ16982" s="8"/>
      <c r="AK16982" s="9"/>
    </row>
    <row r="16983" spans="32:37" x14ac:dyDescent="0.3">
      <c r="AF16983" s="8"/>
      <c r="AG16983" s="8"/>
      <c r="AH16983" s="9"/>
      <c r="AI16983" s="8"/>
      <c r="AJ16983" s="8"/>
      <c r="AK16983" s="9"/>
    </row>
    <row r="16984" spans="32:37" x14ac:dyDescent="0.3">
      <c r="AF16984" s="8"/>
      <c r="AG16984" s="8"/>
      <c r="AH16984" s="9"/>
      <c r="AI16984" s="8"/>
      <c r="AJ16984" s="8"/>
      <c r="AK16984" s="9"/>
    </row>
    <row r="16985" spans="32:37" x14ac:dyDescent="0.3">
      <c r="AF16985" s="8"/>
      <c r="AG16985" s="8"/>
      <c r="AH16985" s="9"/>
      <c r="AI16985" s="8"/>
      <c r="AJ16985" s="8"/>
      <c r="AK16985" s="9"/>
    </row>
    <row r="16986" spans="32:37" x14ac:dyDescent="0.3">
      <c r="AF16986" s="8"/>
      <c r="AG16986" s="8"/>
      <c r="AH16986" s="9"/>
      <c r="AI16986" s="8"/>
      <c r="AJ16986" s="8"/>
      <c r="AK16986" s="9"/>
    </row>
    <row r="16987" spans="32:37" x14ac:dyDescent="0.3">
      <c r="AF16987" s="8"/>
      <c r="AG16987" s="8"/>
      <c r="AH16987" s="9"/>
      <c r="AI16987" s="8"/>
      <c r="AJ16987" s="8"/>
      <c r="AK16987" s="9"/>
    </row>
    <row r="16988" spans="32:37" x14ac:dyDescent="0.3">
      <c r="AF16988" s="8"/>
      <c r="AG16988" s="8"/>
      <c r="AH16988" s="9"/>
      <c r="AI16988" s="8"/>
      <c r="AJ16988" s="8"/>
      <c r="AK16988" s="9"/>
    </row>
    <row r="16989" spans="32:37" x14ac:dyDescent="0.3">
      <c r="AF16989" s="8"/>
      <c r="AG16989" s="8"/>
      <c r="AH16989" s="9"/>
      <c r="AI16989" s="8"/>
      <c r="AJ16989" s="8"/>
      <c r="AK16989" s="9"/>
    </row>
    <row r="16990" spans="32:37" x14ac:dyDescent="0.3">
      <c r="AF16990" s="8"/>
      <c r="AG16990" s="8"/>
      <c r="AH16990" s="9"/>
      <c r="AI16990" s="8"/>
      <c r="AJ16990" s="8"/>
      <c r="AK16990" s="9"/>
    </row>
    <row r="16991" spans="32:37" x14ac:dyDescent="0.3">
      <c r="AF16991" s="8"/>
      <c r="AG16991" s="8"/>
      <c r="AH16991" s="9"/>
      <c r="AI16991" s="8"/>
      <c r="AJ16991" s="8"/>
      <c r="AK16991" s="9"/>
    </row>
    <row r="16992" spans="32:37" x14ac:dyDescent="0.3">
      <c r="AF16992" s="8"/>
      <c r="AG16992" s="8"/>
      <c r="AH16992" s="9"/>
      <c r="AI16992" s="8"/>
      <c r="AJ16992" s="8"/>
      <c r="AK16992" s="9"/>
    </row>
    <row r="16993" spans="32:37" x14ac:dyDescent="0.3">
      <c r="AF16993" s="8"/>
      <c r="AG16993" s="8"/>
      <c r="AH16993" s="9"/>
      <c r="AI16993" s="8"/>
      <c r="AJ16993" s="8"/>
      <c r="AK16993" s="9"/>
    </row>
    <row r="16994" spans="32:37" x14ac:dyDescent="0.3">
      <c r="AF16994" s="8"/>
      <c r="AG16994" s="8"/>
      <c r="AH16994" s="9"/>
      <c r="AI16994" s="8"/>
      <c r="AJ16994" s="8"/>
      <c r="AK16994" s="9"/>
    </row>
    <row r="16995" spans="32:37" x14ac:dyDescent="0.3">
      <c r="AF16995" s="8"/>
      <c r="AG16995" s="8"/>
      <c r="AH16995" s="9"/>
      <c r="AI16995" s="8"/>
      <c r="AJ16995" s="8"/>
      <c r="AK16995" s="9"/>
    </row>
    <row r="16996" spans="32:37" x14ac:dyDescent="0.3">
      <c r="AF16996" s="8"/>
      <c r="AG16996" s="8"/>
      <c r="AH16996" s="9"/>
      <c r="AI16996" s="8"/>
      <c r="AJ16996" s="8"/>
      <c r="AK16996" s="9"/>
    </row>
    <row r="16997" spans="32:37" x14ac:dyDescent="0.3">
      <c r="AF16997" s="8"/>
      <c r="AG16997" s="8"/>
      <c r="AH16997" s="9"/>
      <c r="AI16997" s="8"/>
      <c r="AJ16997" s="8"/>
      <c r="AK16997" s="9"/>
    </row>
    <row r="16998" spans="32:37" x14ac:dyDescent="0.3">
      <c r="AF16998" s="8"/>
      <c r="AG16998" s="8"/>
      <c r="AH16998" s="9"/>
      <c r="AI16998" s="8"/>
      <c r="AJ16998" s="8"/>
      <c r="AK16998" s="9"/>
    </row>
    <row r="16999" spans="32:37" x14ac:dyDescent="0.3">
      <c r="AF16999" s="8"/>
      <c r="AG16999" s="8"/>
      <c r="AH16999" s="9"/>
      <c r="AI16999" s="8"/>
      <c r="AJ16999" s="8"/>
      <c r="AK16999" s="9"/>
    </row>
    <row r="17000" spans="32:37" x14ac:dyDescent="0.3">
      <c r="AF17000" s="8"/>
      <c r="AG17000" s="8"/>
      <c r="AH17000" s="9"/>
      <c r="AI17000" s="8"/>
      <c r="AJ17000" s="8"/>
      <c r="AK17000" s="9"/>
    </row>
    <row r="17001" spans="32:37" x14ac:dyDescent="0.3">
      <c r="AF17001" s="8"/>
      <c r="AG17001" s="8"/>
      <c r="AH17001" s="9"/>
      <c r="AI17001" s="8"/>
      <c r="AJ17001" s="8"/>
      <c r="AK17001" s="9"/>
    </row>
    <row r="17002" spans="32:37" x14ac:dyDescent="0.3">
      <c r="AF17002" s="8"/>
      <c r="AG17002" s="8"/>
      <c r="AH17002" s="9"/>
      <c r="AI17002" s="8"/>
      <c r="AJ17002" s="8"/>
      <c r="AK17002" s="9"/>
    </row>
    <row r="17003" spans="32:37" x14ac:dyDescent="0.3">
      <c r="AF17003" s="8"/>
      <c r="AG17003" s="8"/>
      <c r="AH17003" s="9"/>
      <c r="AI17003" s="8"/>
      <c r="AJ17003" s="8"/>
      <c r="AK17003" s="9"/>
    </row>
    <row r="17004" spans="32:37" x14ac:dyDescent="0.3">
      <c r="AF17004" s="8"/>
      <c r="AG17004" s="8"/>
      <c r="AH17004" s="9"/>
      <c r="AI17004" s="8"/>
      <c r="AJ17004" s="8"/>
      <c r="AK17004" s="9"/>
    </row>
    <row r="17005" spans="32:37" x14ac:dyDescent="0.3">
      <c r="AF17005" s="8"/>
      <c r="AG17005" s="8"/>
      <c r="AH17005" s="9"/>
      <c r="AI17005" s="8"/>
      <c r="AJ17005" s="8"/>
      <c r="AK17005" s="9"/>
    </row>
    <row r="17006" spans="32:37" x14ac:dyDescent="0.3">
      <c r="AF17006" s="8"/>
      <c r="AG17006" s="8"/>
      <c r="AH17006" s="9"/>
      <c r="AI17006" s="8"/>
      <c r="AJ17006" s="8"/>
      <c r="AK17006" s="9"/>
    </row>
    <row r="17007" spans="32:37" x14ac:dyDescent="0.3">
      <c r="AF17007" s="8"/>
      <c r="AG17007" s="8"/>
      <c r="AH17007" s="9"/>
      <c r="AI17007" s="8"/>
      <c r="AJ17007" s="8"/>
      <c r="AK17007" s="9"/>
    </row>
    <row r="17008" spans="32:37" x14ac:dyDescent="0.3">
      <c r="AF17008" s="8"/>
      <c r="AG17008" s="8"/>
      <c r="AH17008" s="9"/>
      <c r="AI17008" s="8"/>
      <c r="AJ17008" s="8"/>
      <c r="AK17008" s="9"/>
    </row>
    <row r="17009" spans="32:37" x14ac:dyDescent="0.3">
      <c r="AF17009" s="8"/>
      <c r="AG17009" s="8"/>
      <c r="AH17009" s="9"/>
      <c r="AI17009" s="8"/>
      <c r="AJ17009" s="8"/>
      <c r="AK17009" s="9"/>
    </row>
    <row r="17010" spans="32:37" x14ac:dyDescent="0.3">
      <c r="AF17010" s="8"/>
      <c r="AG17010" s="8"/>
      <c r="AH17010" s="9"/>
      <c r="AI17010" s="8"/>
      <c r="AJ17010" s="8"/>
      <c r="AK17010" s="9"/>
    </row>
    <row r="17011" spans="32:37" x14ac:dyDescent="0.3">
      <c r="AF17011" s="8"/>
      <c r="AG17011" s="8"/>
      <c r="AH17011" s="9"/>
      <c r="AI17011" s="8"/>
      <c r="AJ17011" s="8"/>
      <c r="AK17011" s="9"/>
    </row>
    <row r="17012" spans="32:37" x14ac:dyDescent="0.3">
      <c r="AF17012" s="8"/>
      <c r="AG17012" s="8"/>
      <c r="AH17012" s="9"/>
      <c r="AI17012" s="8"/>
      <c r="AJ17012" s="8"/>
      <c r="AK17012" s="9"/>
    </row>
    <row r="17013" spans="32:37" x14ac:dyDescent="0.3">
      <c r="AF17013" s="8"/>
      <c r="AG17013" s="8"/>
      <c r="AH17013" s="9"/>
      <c r="AI17013" s="8"/>
      <c r="AJ17013" s="8"/>
      <c r="AK17013" s="9"/>
    </row>
    <row r="17014" spans="32:37" x14ac:dyDescent="0.3">
      <c r="AF17014" s="8"/>
      <c r="AG17014" s="8"/>
      <c r="AH17014" s="9"/>
      <c r="AI17014" s="8"/>
      <c r="AJ17014" s="8"/>
      <c r="AK17014" s="9"/>
    </row>
    <row r="17015" spans="32:37" x14ac:dyDescent="0.3">
      <c r="AF17015" s="8"/>
      <c r="AG17015" s="8"/>
      <c r="AH17015" s="9"/>
      <c r="AI17015" s="8"/>
      <c r="AJ17015" s="8"/>
      <c r="AK17015" s="9"/>
    </row>
    <row r="17016" spans="32:37" x14ac:dyDescent="0.3">
      <c r="AF17016" s="8"/>
      <c r="AG17016" s="8"/>
      <c r="AH17016" s="9"/>
      <c r="AI17016" s="8"/>
      <c r="AJ17016" s="8"/>
      <c r="AK17016" s="9"/>
    </row>
    <row r="17017" spans="32:37" x14ac:dyDescent="0.3">
      <c r="AF17017" s="8"/>
      <c r="AG17017" s="8"/>
      <c r="AH17017" s="9"/>
      <c r="AI17017" s="8"/>
      <c r="AJ17017" s="8"/>
      <c r="AK17017" s="9"/>
    </row>
    <row r="17018" spans="32:37" x14ac:dyDescent="0.3">
      <c r="AF17018" s="8"/>
      <c r="AG17018" s="8"/>
      <c r="AH17018" s="9"/>
      <c r="AI17018" s="8"/>
      <c r="AJ17018" s="8"/>
      <c r="AK17018" s="9"/>
    </row>
    <row r="17019" spans="32:37" x14ac:dyDescent="0.3">
      <c r="AF17019" s="8"/>
      <c r="AG17019" s="8"/>
      <c r="AH17019" s="9"/>
      <c r="AI17019" s="8"/>
      <c r="AJ17019" s="8"/>
      <c r="AK17019" s="9"/>
    </row>
    <row r="17020" spans="32:37" x14ac:dyDescent="0.3">
      <c r="AF17020" s="8"/>
      <c r="AG17020" s="8"/>
      <c r="AH17020" s="9"/>
      <c r="AI17020" s="8"/>
      <c r="AJ17020" s="8"/>
      <c r="AK17020" s="9"/>
    </row>
    <row r="17021" spans="32:37" x14ac:dyDescent="0.3">
      <c r="AF17021" s="8"/>
      <c r="AG17021" s="8"/>
      <c r="AH17021" s="9"/>
      <c r="AI17021" s="8"/>
      <c r="AJ17021" s="8"/>
      <c r="AK17021" s="9"/>
    </row>
    <row r="17022" spans="32:37" x14ac:dyDescent="0.3">
      <c r="AF17022" s="8"/>
      <c r="AG17022" s="8"/>
      <c r="AH17022" s="9"/>
      <c r="AI17022" s="8"/>
      <c r="AJ17022" s="8"/>
      <c r="AK17022" s="9"/>
    </row>
    <row r="17023" spans="32:37" x14ac:dyDescent="0.3">
      <c r="AF17023" s="8"/>
      <c r="AG17023" s="8"/>
      <c r="AH17023" s="9"/>
      <c r="AI17023" s="8"/>
      <c r="AJ17023" s="8"/>
      <c r="AK17023" s="9"/>
    </row>
    <row r="17024" spans="32:37" x14ac:dyDescent="0.3">
      <c r="AF17024" s="8"/>
      <c r="AG17024" s="8"/>
      <c r="AH17024" s="9"/>
      <c r="AI17024" s="8"/>
      <c r="AJ17024" s="8"/>
      <c r="AK17024" s="9"/>
    </row>
    <row r="17025" spans="32:37" x14ac:dyDescent="0.3">
      <c r="AF17025" s="8"/>
      <c r="AG17025" s="8"/>
      <c r="AH17025" s="9"/>
      <c r="AI17025" s="8"/>
      <c r="AJ17025" s="8"/>
      <c r="AK17025" s="9"/>
    </row>
    <row r="17026" spans="32:37" x14ac:dyDescent="0.3">
      <c r="AF17026" s="8"/>
      <c r="AG17026" s="8"/>
      <c r="AH17026" s="9"/>
      <c r="AI17026" s="8"/>
      <c r="AJ17026" s="8"/>
      <c r="AK17026" s="9"/>
    </row>
    <row r="17027" spans="32:37" x14ac:dyDescent="0.3">
      <c r="AF17027" s="8"/>
      <c r="AG17027" s="8"/>
      <c r="AH17027" s="9"/>
      <c r="AI17027" s="8"/>
      <c r="AJ17027" s="8"/>
      <c r="AK17027" s="9"/>
    </row>
    <row r="17028" spans="32:37" x14ac:dyDescent="0.3">
      <c r="AF17028" s="8"/>
      <c r="AG17028" s="8"/>
      <c r="AH17028" s="9"/>
      <c r="AI17028" s="8"/>
      <c r="AJ17028" s="8"/>
      <c r="AK17028" s="9"/>
    </row>
    <row r="17029" spans="32:37" x14ac:dyDescent="0.3">
      <c r="AF17029" s="8"/>
      <c r="AG17029" s="8"/>
      <c r="AH17029" s="9"/>
      <c r="AI17029" s="8"/>
      <c r="AJ17029" s="8"/>
      <c r="AK17029" s="9"/>
    </row>
    <row r="17030" spans="32:37" x14ac:dyDescent="0.3">
      <c r="AF17030" s="8"/>
      <c r="AG17030" s="8"/>
      <c r="AH17030" s="9"/>
      <c r="AI17030" s="8"/>
      <c r="AJ17030" s="8"/>
      <c r="AK17030" s="9"/>
    </row>
    <row r="17031" spans="32:37" x14ac:dyDescent="0.3">
      <c r="AF17031" s="8"/>
      <c r="AG17031" s="8"/>
      <c r="AH17031" s="9"/>
      <c r="AI17031" s="8"/>
      <c r="AJ17031" s="8"/>
      <c r="AK17031" s="9"/>
    </row>
    <row r="17032" spans="32:37" x14ac:dyDescent="0.3">
      <c r="AF17032" s="8"/>
      <c r="AG17032" s="8"/>
      <c r="AH17032" s="9"/>
      <c r="AI17032" s="8"/>
      <c r="AJ17032" s="8"/>
      <c r="AK17032" s="9"/>
    </row>
    <row r="17033" spans="32:37" x14ac:dyDescent="0.3">
      <c r="AF17033" s="8"/>
      <c r="AG17033" s="8"/>
      <c r="AH17033" s="9"/>
      <c r="AI17033" s="8"/>
      <c r="AJ17033" s="8"/>
      <c r="AK17033" s="9"/>
    </row>
    <row r="17034" spans="32:37" x14ac:dyDescent="0.3">
      <c r="AF17034" s="8"/>
      <c r="AG17034" s="8"/>
      <c r="AH17034" s="9"/>
      <c r="AI17034" s="8"/>
      <c r="AJ17034" s="8"/>
      <c r="AK17034" s="9"/>
    </row>
    <row r="17035" spans="32:37" x14ac:dyDescent="0.3">
      <c r="AF17035" s="8"/>
      <c r="AG17035" s="8"/>
      <c r="AH17035" s="9"/>
      <c r="AI17035" s="8"/>
      <c r="AJ17035" s="8"/>
      <c r="AK17035" s="9"/>
    </row>
    <row r="17036" spans="32:37" x14ac:dyDescent="0.3">
      <c r="AF17036" s="8"/>
      <c r="AG17036" s="8"/>
      <c r="AH17036" s="9"/>
      <c r="AI17036" s="8"/>
      <c r="AJ17036" s="8"/>
      <c r="AK17036" s="9"/>
    </row>
    <row r="17037" spans="32:37" x14ac:dyDescent="0.3">
      <c r="AF17037" s="8"/>
      <c r="AG17037" s="8"/>
      <c r="AH17037" s="9"/>
      <c r="AI17037" s="8"/>
      <c r="AJ17037" s="8"/>
      <c r="AK17037" s="9"/>
    </row>
    <row r="17038" spans="32:37" x14ac:dyDescent="0.3">
      <c r="AF17038" s="8"/>
      <c r="AG17038" s="8"/>
      <c r="AH17038" s="9"/>
      <c r="AI17038" s="8"/>
      <c r="AJ17038" s="8"/>
      <c r="AK17038" s="9"/>
    </row>
    <row r="17039" spans="32:37" x14ac:dyDescent="0.3">
      <c r="AF17039" s="8"/>
      <c r="AG17039" s="8"/>
      <c r="AH17039" s="9"/>
      <c r="AI17039" s="8"/>
      <c r="AJ17039" s="8"/>
      <c r="AK17039" s="9"/>
    </row>
    <row r="17040" spans="32:37" x14ac:dyDescent="0.3">
      <c r="AF17040" s="8"/>
      <c r="AG17040" s="8"/>
      <c r="AH17040" s="9"/>
      <c r="AI17040" s="8"/>
      <c r="AJ17040" s="8"/>
      <c r="AK17040" s="9"/>
    </row>
    <row r="17041" spans="32:37" x14ac:dyDescent="0.3">
      <c r="AF17041" s="8"/>
      <c r="AG17041" s="8"/>
      <c r="AH17041" s="9"/>
      <c r="AI17041" s="8"/>
      <c r="AJ17041" s="8"/>
      <c r="AK17041" s="9"/>
    </row>
    <row r="17042" spans="32:37" x14ac:dyDescent="0.3">
      <c r="AF17042" s="8"/>
      <c r="AG17042" s="8"/>
      <c r="AH17042" s="9"/>
      <c r="AI17042" s="8"/>
      <c r="AJ17042" s="8"/>
      <c r="AK17042" s="9"/>
    </row>
    <row r="17043" spans="32:37" x14ac:dyDescent="0.3">
      <c r="AF17043" s="8"/>
      <c r="AG17043" s="8"/>
      <c r="AH17043" s="9"/>
      <c r="AI17043" s="8"/>
      <c r="AJ17043" s="8"/>
      <c r="AK17043" s="9"/>
    </row>
    <row r="17044" spans="32:37" x14ac:dyDescent="0.3">
      <c r="AF17044" s="8"/>
      <c r="AG17044" s="8"/>
      <c r="AH17044" s="9"/>
      <c r="AI17044" s="8"/>
      <c r="AJ17044" s="8"/>
      <c r="AK17044" s="9"/>
    </row>
    <row r="17045" spans="32:37" x14ac:dyDescent="0.3">
      <c r="AF17045" s="8"/>
      <c r="AG17045" s="8"/>
      <c r="AH17045" s="9"/>
      <c r="AI17045" s="8"/>
      <c r="AJ17045" s="8"/>
      <c r="AK17045" s="9"/>
    </row>
    <row r="17046" spans="32:37" x14ac:dyDescent="0.3">
      <c r="AF17046" s="8"/>
      <c r="AG17046" s="8"/>
      <c r="AH17046" s="9"/>
      <c r="AI17046" s="8"/>
      <c r="AJ17046" s="8"/>
      <c r="AK17046" s="9"/>
    </row>
    <row r="17047" spans="32:37" x14ac:dyDescent="0.3">
      <c r="AF17047" s="8"/>
      <c r="AG17047" s="8"/>
      <c r="AH17047" s="9"/>
      <c r="AI17047" s="8"/>
      <c r="AJ17047" s="8"/>
      <c r="AK17047" s="9"/>
    </row>
    <row r="17048" spans="32:37" x14ac:dyDescent="0.3">
      <c r="AF17048" s="8"/>
      <c r="AG17048" s="8"/>
      <c r="AH17048" s="9"/>
      <c r="AI17048" s="8"/>
      <c r="AJ17048" s="8"/>
      <c r="AK17048" s="9"/>
    </row>
    <row r="17049" spans="32:37" x14ac:dyDescent="0.3">
      <c r="AF17049" s="8"/>
      <c r="AG17049" s="8"/>
      <c r="AH17049" s="9"/>
      <c r="AI17049" s="8"/>
      <c r="AJ17049" s="8"/>
      <c r="AK17049" s="9"/>
    </row>
    <row r="17050" spans="32:37" x14ac:dyDescent="0.3">
      <c r="AF17050" s="8"/>
      <c r="AG17050" s="8"/>
      <c r="AH17050" s="9"/>
      <c r="AI17050" s="8"/>
      <c r="AJ17050" s="8"/>
      <c r="AK17050" s="9"/>
    </row>
    <row r="17051" spans="32:37" x14ac:dyDescent="0.3">
      <c r="AF17051" s="8"/>
      <c r="AG17051" s="8"/>
      <c r="AH17051" s="9"/>
      <c r="AI17051" s="8"/>
      <c r="AJ17051" s="8"/>
      <c r="AK17051" s="9"/>
    </row>
    <row r="17052" spans="32:37" x14ac:dyDescent="0.3">
      <c r="AF17052" s="8"/>
      <c r="AG17052" s="8"/>
      <c r="AH17052" s="9"/>
      <c r="AI17052" s="8"/>
      <c r="AJ17052" s="8"/>
      <c r="AK17052" s="9"/>
    </row>
    <row r="17053" spans="32:37" x14ac:dyDescent="0.3">
      <c r="AF17053" s="8"/>
      <c r="AG17053" s="8"/>
      <c r="AH17053" s="9"/>
      <c r="AI17053" s="8"/>
      <c r="AJ17053" s="8"/>
      <c r="AK17053" s="9"/>
    </row>
    <row r="17054" spans="32:37" x14ac:dyDescent="0.3">
      <c r="AF17054" s="8"/>
      <c r="AG17054" s="8"/>
      <c r="AH17054" s="9"/>
      <c r="AI17054" s="8"/>
      <c r="AJ17054" s="8"/>
      <c r="AK17054" s="9"/>
    </row>
    <row r="17055" spans="32:37" x14ac:dyDescent="0.3">
      <c r="AF17055" s="8"/>
      <c r="AG17055" s="8"/>
      <c r="AH17055" s="9"/>
      <c r="AI17055" s="8"/>
      <c r="AJ17055" s="8"/>
      <c r="AK17055" s="9"/>
    </row>
    <row r="17056" spans="32:37" x14ac:dyDescent="0.3">
      <c r="AF17056" s="8"/>
      <c r="AG17056" s="8"/>
      <c r="AH17056" s="9"/>
      <c r="AI17056" s="8"/>
      <c r="AJ17056" s="8"/>
      <c r="AK17056" s="9"/>
    </row>
    <row r="17057" spans="32:37" x14ac:dyDescent="0.3">
      <c r="AF17057" s="8"/>
      <c r="AG17057" s="8"/>
      <c r="AH17057" s="9"/>
      <c r="AI17057" s="8"/>
      <c r="AJ17057" s="8"/>
      <c r="AK17057" s="9"/>
    </row>
    <row r="17058" spans="32:37" x14ac:dyDescent="0.3">
      <c r="AF17058" s="8"/>
      <c r="AG17058" s="8"/>
      <c r="AH17058" s="9"/>
      <c r="AI17058" s="8"/>
      <c r="AJ17058" s="8"/>
      <c r="AK17058" s="9"/>
    </row>
    <row r="17059" spans="32:37" x14ac:dyDescent="0.3">
      <c r="AF17059" s="8"/>
      <c r="AG17059" s="8"/>
      <c r="AH17059" s="9"/>
      <c r="AI17059" s="8"/>
      <c r="AJ17059" s="8"/>
      <c r="AK17059" s="9"/>
    </row>
    <row r="17060" spans="32:37" x14ac:dyDescent="0.3">
      <c r="AF17060" s="8"/>
      <c r="AG17060" s="8"/>
      <c r="AH17060" s="9"/>
      <c r="AI17060" s="8"/>
      <c r="AJ17060" s="8"/>
      <c r="AK17060" s="9"/>
    </row>
    <row r="17061" spans="32:37" x14ac:dyDescent="0.3">
      <c r="AF17061" s="8"/>
      <c r="AG17061" s="8"/>
      <c r="AH17061" s="9"/>
      <c r="AI17061" s="8"/>
      <c r="AJ17061" s="8"/>
      <c r="AK17061" s="9"/>
    </row>
    <row r="17062" spans="32:37" x14ac:dyDescent="0.3">
      <c r="AF17062" s="8"/>
      <c r="AG17062" s="8"/>
      <c r="AH17062" s="9"/>
      <c r="AI17062" s="8"/>
      <c r="AJ17062" s="8"/>
      <c r="AK17062" s="9"/>
    </row>
    <row r="17063" spans="32:37" x14ac:dyDescent="0.3">
      <c r="AF17063" s="8"/>
      <c r="AG17063" s="8"/>
      <c r="AH17063" s="9"/>
      <c r="AI17063" s="8"/>
      <c r="AJ17063" s="8"/>
      <c r="AK17063" s="9"/>
    </row>
    <row r="17064" spans="32:37" x14ac:dyDescent="0.3">
      <c r="AF17064" s="8"/>
      <c r="AG17064" s="8"/>
      <c r="AH17064" s="9"/>
      <c r="AI17064" s="8"/>
      <c r="AJ17064" s="8"/>
      <c r="AK17064" s="9"/>
    </row>
    <row r="17065" spans="32:37" x14ac:dyDescent="0.3">
      <c r="AF17065" s="8"/>
      <c r="AG17065" s="8"/>
      <c r="AH17065" s="9"/>
      <c r="AI17065" s="8"/>
      <c r="AJ17065" s="8"/>
      <c r="AK17065" s="9"/>
    </row>
    <row r="17066" spans="32:37" x14ac:dyDescent="0.3">
      <c r="AF17066" s="8"/>
      <c r="AG17066" s="8"/>
      <c r="AH17066" s="9"/>
      <c r="AI17066" s="8"/>
      <c r="AJ17066" s="8"/>
      <c r="AK17066" s="9"/>
    </row>
    <row r="17067" spans="32:37" x14ac:dyDescent="0.3">
      <c r="AF17067" s="8"/>
      <c r="AG17067" s="8"/>
      <c r="AH17067" s="9"/>
      <c r="AI17067" s="8"/>
      <c r="AJ17067" s="8"/>
      <c r="AK17067" s="9"/>
    </row>
    <row r="17068" spans="32:37" x14ac:dyDescent="0.3">
      <c r="AF17068" s="8"/>
      <c r="AG17068" s="8"/>
      <c r="AH17068" s="9"/>
      <c r="AI17068" s="8"/>
      <c r="AJ17068" s="8"/>
      <c r="AK17068" s="9"/>
    </row>
    <row r="17069" spans="32:37" x14ac:dyDescent="0.3">
      <c r="AF17069" s="8"/>
      <c r="AG17069" s="8"/>
      <c r="AH17069" s="9"/>
      <c r="AI17069" s="8"/>
      <c r="AJ17069" s="8"/>
      <c r="AK17069" s="9"/>
    </row>
    <row r="17070" spans="32:37" x14ac:dyDescent="0.3">
      <c r="AF17070" s="8"/>
      <c r="AG17070" s="8"/>
      <c r="AH17070" s="9"/>
      <c r="AI17070" s="8"/>
      <c r="AJ17070" s="8"/>
      <c r="AK17070" s="9"/>
    </row>
    <row r="17071" spans="32:37" x14ac:dyDescent="0.3">
      <c r="AF17071" s="8"/>
      <c r="AG17071" s="8"/>
      <c r="AH17071" s="9"/>
      <c r="AI17071" s="8"/>
      <c r="AJ17071" s="8"/>
      <c r="AK17071" s="9"/>
    </row>
    <row r="17072" spans="32:37" x14ac:dyDescent="0.3">
      <c r="AF17072" s="8"/>
      <c r="AG17072" s="8"/>
      <c r="AH17072" s="9"/>
      <c r="AI17072" s="8"/>
      <c r="AJ17072" s="8"/>
      <c r="AK17072" s="9"/>
    </row>
    <row r="17073" spans="32:37" x14ac:dyDescent="0.3">
      <c r="AF17073" s="8"/>
      <c r="AG17073" s="8"/>
      <c r="AH17073" s="9"/>
      <c r="AI17073" s="8"/>
      <c r="AJ17073" s="8"/>
      <c r="AK17073" s="9"/>
    </row>
    <row r="17074" spans="32:37" x14ac:dyDescent="0.3">
      <c r="AF17074" s="8"/>
      <c r="AG17074" s="8"/>
      <c r="AH17074" s="9"/>
      <c r="AI17074" s="8"/>
      <c r="AJ17074" s="8"/>
      <c r="AK17074" s="9"/>
    </row>
    <row r="17075" spans="32:37" x14ac:dyDescent="0.3">
      <c r="AF17075" s="8"/>
      <c r="AG17075" s="8"/>
      <c r="AH17075" s="9"/>
      <c r="AI17075" s="8"/>
      <c r="AJ17075" s="8"/>
      <c r="AK17075" s="9"/>
    </row>
    <row r="17076" spans="32:37" x14ac:dyDescent="0.3">
      <c r="AF17076" s="8"/>
      <c r="AG17076" s="8"/>
      <c r="AH17076" s="9"/>
      <c r="AI17076" s="8"/>
      <c r="AJ17076" s="8"/>
      <c r="AK17076" s="9"/>
    </row>
    <row r="17077" spans="32:37" x14ac:dyDescent="0.3">
      <c r="AF17077" s="8"/>
      <c r="AG17077" s="8"/>
      <c r="AH17077" s="9"/>
      <c r="AI17077" s="8"/>
      <c r="AJ17077" s="8"/>
      <c r="AK17077" s="9"/>
    </row>
    <row r="17078" spans="32:37" x14ac:dyDescent="0.3">
      <c r="AF17078" s="8"/>
      <c r="AG17078" s="8"/>
      <c r="AH17078" s="9"/>
      <c r="AI17078" s="8"/>
      <c r="AJ17078" s="8"/>
      <c r="AK17078" s="9"/>
    </row>
    <row r="17079" spans="32:37" x14ac:dyDescent="0.3">
      <c r="AF17079" s="8"/>
      <c r="AG17079" s="8"/>
      <c r="AH17079" s="9"/>
      <c r="AI17079" s="8"/>
      <c r="AJ17079" s="8"/>
      <c r="AK17079" s="9"/>
    </row>
    <row r="17080" spans="32:37" x14ac:dyDescent="0.3">
      <c r="AF17080" s="8"/>
      <c r="AG17080" s="8"/>
      <c r="AH17080" s="9"/>
      <c r="AI17080" s="8"/>
      <c r="AJ17080" s="8"/>
      <c r="AK17080" s="9"/>
    </row>
    <row r="17081" spans="32:37" x14ac:dyDescent="0.3">
      <c r="AF17081" s="8"/>
      <c r="AG17081" s="8"/>
      <c r="AH17081" s="9"/>
      <c r="AI17081" s="8"/>
      <c r="AJ17081" s="8"/>
      <c r="AK17081" s="9"/>
    </row>
    <row r="17082" spans="32:37" x14ac:dyDescent="0.3">
      <c r="AF17082" s="8"/>
      <c r="AG17082" s="8"/>
      <c r="AH17082" s="9"/>
      <c r="AI17082" s="8"/>
      <c r="AJ17082" s="8"/>
      <c r="AK17082" s="9"/>
    </row>
    <row r="17083" spans="32:37" x14ac:dyDescent="0.3">
      <c r="AF17083" s="8"/>
      <c r="AG17083" s="8"/>
      <c r="AH17083" s="9"/>
      <c r="AI17083" s="8"/>
      <c r="AJ17083" s="8"/>
      <c r="AK17083" s="9"/>
    </row>
    <row r="17084" spans="32:37" x14ac:dyDescent="0.3">
      <c r="AF17084" s="8"/>
      <c r="AG17084" s="8"/>
      <c r="AH17084" s="9"/>
      <c r="AI17084" s="8"/>
      <c r="AJ17084" s="8"/>
      <c r="AK17084" s="9"/>
    </row>
    <row r="17085" spans="32:37" x14ac:dyDescent="0.3">
      <c r="AF17085" s="8"/>
      <c r="AG17085" s="8"/>
      <c r="AH17085" s="9"/>
      <c r="AI17085" s="8"/>
      <c r="AJ17085" s="8"/>
      <c r="AK17085" s="9"/>
    </row>
    <row r="17086" spans="32:37" x14ac:dyDescent="0.3">
      <c r="AF17086" s="8"/>
      <c r="AG17086" s="8"/>
      <c r="AH17086" s="9"/>
      <c r="AI17086" s="8"/>
      <c r="AJ17086" s="8"/>
      <c r="AK17086" s="9"/>
    </row>
    <row r="17087" spans="32:37" x14ac:dyDescent="0.3">
      <c r="AF17087" s="8"/>
      <c r="AG17087" s="8"/>
      <c r="AH17087" s="9"/>
      <c r="AI17087" s="8"/>
      <c r="AJ17087" s="8"/>
      <c r="AK17087" s="9"/>
    </row>
    <row r="17088" spans="32:37" x14ac:dyDescent="0.3">
      <c r="AF17088" s="8"/>
      <c r="AG17088" s="8"/>
      <c r="AH17088" s="9"/>
      <c r="AI17088" s="8"/>
      <c r="AJ17088" s="8"/>
      <c r="AK17088" s="9"/>
    </row>
    <row r="17089" spans="32:37" x14ac:dyDescent="0.3">
      <c r="AF17089" s="8"/>
      <c r="AG17089" s="8"/>
      <c r="AH17089" s="9"/>
      <c r="AI17089" s="8"/>
      <c r="AJ17089" s="8"/>
      <c r="AK17089" s="9"/>
    </row>
    <row r="17090" spans="32:37" x14ac:dyDescent="0.3">
      <c r="AF17090" s="8"/>
      <c r="AG17090" s="8"/>
      <c r="AH17090" s="9"/>
      <c r="AI17090" s="8"/>
      <c r="AJ17090" s="8"/>
      <c r="AK17090" s="9"/>
    </row>
    <row r="17091" spans="32:37" x14ac:dyDescent="0.3">
      <c r="AF17091" s="8"/>
      <c r="AG17091" s="8"/>
      <c r="AH17091" s="9"/>
      <c r="AI17091" s="8"/>
      <c r="AJ17091" s="8"/>
      <c r="AK17091" s="9"/>
    </row>
    <row r="17092" spans="32:37" x14ac:dyDescent="0.3">
      <c r="AF17092" s="8"/>
      <c r="AG17092" s="8"/>
      <c r="AH17092" s="9"/>
      <c r="AI17092" s="8"/>
      <c r="AJ17092" s="8"/>
      <c r="AK17092" s="9"/>
    </row>
    <row r="17093" spans="32:37" x14ac:dyDescent="0.3">
      <c r="AF17093" s="8"/>
      <c r="AG17093" s="8"/>
      <c r="AH17093" s="9"/>
      <c r="AI17093" s="8"/>
      <c r="AJ17093" s="8"/>
      <c r="AK17093" s="9"/>
    </row>
    <row r="17094" spans="32:37" x14ac:dyDescent="0.3">
      <c r="AF17094" s="8"/>
      <c r="AG17094" s="8"/>
      <c r="AH17094" s="9"/>
      <c r="AI17094" s="8"/>
      <c r="AJ17094" s="8"/>
      <c r="AK17094" s="9"/>
    </row>
    <row r="17095" spans="32:37" x14ac:dyDescent="0.3">
      <c r="AF17095" s="8"/>
      <c r="AG17095" s="8"/>
      <c r="AH17095" s="9"/>
      <c r="AI17095" s="8"/>
      <c r="AJ17095" s="8"/>
      <c r="AK17095" s="9"/>
    </row>
    <row r="17096" spans="32:37" x14ac:dyDescent="0.3">
      <c r="AF17096" s="8"/>
      <c r="AG17096" s="8"/>
      <c r="AH17096" s="9"/>
      <c r="AI17096" s="8"/>
      <c r="AJ17096" s="8"/>
      <c r="AK17096" s="9"/>
    </row>
    <row r="17097" spans="32:37" x14ac:dyDescent="0.3">
      <c r="AF17097" s="8"/>
      <c r="AG17097" s="8"/>
      <c r="AH17097" s="9"/>
      <c r="AI17097" s="8"/>
      <c r="AJ17097" s="8"/>
      <c r="AK17097" s="9"/>
    </row>
    <row r="17098" spans="32:37" x14ac:dyDescent="0.3">
      <c r="AF17098" s="8"/>
      <c r="AG17098" s="8"/>
      <c r="AH17098" s="9"/>
      <c r="AI17098" s="8"/>
      <c r="AJ17098" s="8"/>
      <c r="AK17098" s="9"/>
    </row>
    <row r="17099" spans="32:37" x14ac:dyDescent="0.3">
      <c r="AF17099" s="8"/>
      <c r="AG17099" s="8"/>
      <c r="AH17099" s="9"/>
      <c r="AI17099" s="8"/>
      <c r="AJ17099" s="8"/>
      <c r="AK17099" s="9"/>
    </row>
    <row r="17100" spans="32:37" x14ac:dyDescent="0.3">
      <c r="AF17100" s="8"/>
      <c r="AG17100" s="8"/>
      <c r="AH17100" s="9"/>
      <c r="AI17100" s="8"/>
      <c r="AJ17100" s="8"/>
      <c r="AK17100" s="9"/>
    </row>
    <row r="17101" spans="32:37" x14ac:dyDescent="0.3">
      <c r="AF17101" s="8"/>
      <c r="AG17101" s="8"/>
      <c r="AH17101" s="9"/>
      <c r="AI17101" s="8"/>
      <c r="AJ17101" s="8"/>
      <c r="AK17101" s="9"/>
    </row>
    <row r="17102" spans="32:37" x14ac:dyDescent="0.3">
      <c r="AF17102" s="8"/>
      <c r="AG17102" s="8"/>
      <c r="AH17102" s="9"/>
      <c r="AI17102" s="8"/>
      <c r="AJ17102" s="8"/>
      <c r="AK17102" s="9"/>
    </row>
    <row r="17103" spans="32:37" x14ac:dyDescent="0.3">
      <c r="AF17103" s="8"/>
      <c r="AG17103" s="8"/>
      <c r="AH17103" s="9"/>
      <c r="AI17103" s="8"/>
      <c r="AJ17103" s="8"/>
      <c r="AK17103" s="9"/>
    </row>
    <row r="17104" spans="32:37" x14ac:dyDescent="0.3">
      <c r="AF17104" s="8"/>
      <c r="AG17104" s="8"/>
      <c r="AH17104" s="9"/>
      <c r="AI17104" s="8"/>
      <c r="AJ17104" s="8"/>
      <c r="AK17104" s="9"/>
    </row>
    <row r="17105" spans="32:37" x14ac:dyDescent="0.3">
      <c r="AF17105" s="8"/>
      <c r="AG17105" s="8"/>
      <c r="AH17105" s="9"/>
      <c r="AI17105" s="8"/>
      <c r="AJ17105" s="8"/>
      <c r="AK17105" s="9"/>
    </row>
    <row r="17106" spans="32:37" x14ac:dyDescent="0.3">
      <c r="AF17106" s="8"/>
      <c r="AG17106" s="8"/>
      <c r="AH17106" s="9"/>
      <c r="AI17106" s="8"/>
      <c r="AJ17106" s="8"/>
      <c r="AK17106" s="9"/>
    </row>
    <row r="17107" spans="32:37" x14ac:dyDescent="0.3">
      <c r="AF17107" s="8"/>
      <c r="AG17107" s="8"/>
      <c r="AH17107" s="9"/>
      <c r="AI17107" s="8"/>
      <c r="AJ17107" s="8"/>
      <c r="AK17107" s="9"/>
    </row>
    <row r="17108" spans="32:37" x14ac:dyDescent="0.3">
      <c r="AF17108" s="8"/>
      <c r="AG17108" s="8"/>
      <c r="AH17108" s="9"/>
      <c r="AI17108" s="8"/>
      <c r="AJ17108" s="8"/>
      <c r="AK17108" s="9"/>
    </row>
    <row r="17109" spans="32:37" x14ac:dyDescent="0.3">
      <c r="AF17109" s="8"/>
      <c r="AG17109" s="8"/>
      <c r="AH17109" s="9"/>
      <c r="AI17109" s="8"/>
      <c r="AJ17109" s="8"/>
      <c r="AK17109" s="9"/>
    </row>
    <row r="17110" spans="32:37" x14ac:dyDescent="0.3">
      <c r="AF17110" s="8"/>
      <c r="AG17110" s="8"/>
      <c r="AH17110" s="9"/>
      <c r="AI17110" s="8"/>
      <c r="AJ17110" s="8"/>
      <c r="AK17110" s="9"/>
    </row>
    <row r="17111" spans="32:37" x14ac:dyDescent="0.3">
      <c r="AF17111" s="8"/>
      <c r="AG17111" s="8"/>
      <c r="AH17111" s="9"/>
      <c r="AI17111" s="8"/>
      <c r="AJ17111" s="8"/>
      <c r="AK17111" s="9"/>
    </row>
    <row r="17112" spans="32:37" x14ac:dyDescent="0.3">
      <c r="AF17112" s="8"/>
      <c r="AG17112" s="8"/>
      <c r="AH17112" s="9"/>
      <c r="AI17112" s="8"/>
      <c r="AJ17112" s="8"/>
      <c r="AK17112" s="9"/>
    </row>
    <row r="17113" spans="32:37" x14ac:dyDescent="0.3">
      <c r="AF17113" s="8"/>
      <c r="AG17113" s="8"/>
      <c r="AH17113" s="9"/>
      <c r="AI17113" s="8"/>
      <c r="AJ17113" s="8"/>
      <c r="AK17113" s="9"/>
    </row>
    <row r="17114" spans="32:37" x14ac:dyDescent="0.3">
      <c r="AF17114" s="8"/>
      <c r="AG17114" s="8"/>
      <c r="AH17114" s="9"/>
      <c r="AI17114" s="8"/>
      <c r="AJ17114" s="8"/>
      <c r="AK17114" s="9"/>
    </row>
    <row r="17115" spans="32:37" x14ac:dyDescent="0.3">
      <c r="AF17115" s="8"/>
      <c r="AG17115" s="8"/>
      <c r="AH17115" s="9"/>
      <c r="AI17115" s="8"/>
      <c r="AJ17115" s="8"/>
      <c r="AK17115" s="9"/>
    </row>
    <row r="17116" spans="32:37" x14ac:dyDescent="0.3">
      <c r="AF17116" s="8"/>
      <c r="AG17116" s="8"/>
      <c r="AH17116" s="9"/>
      <c r="AI17116" s="8"/>
      <c r="AJ17116" s="8"/>
      <c r="AK17116" s="9"/>
    </row>
    <row r="17117" spans="32:37" x14ac:dyDescent="0.3">
      <c r="AF17117" s="8"/>
      <c r="AG17117" s="8"/>
      <c r="AH17117" s="9"/>
      <c r="AI17117" s="8"/>
      <c r="AJ17117" s="8"/>
      <c r="AK17117" s="9"/>
    </row>
    <row r="17118" spans="32:37" x14ac:dyDescent="0.3">
      <c r="AF17118" s="8"/>
      <c r="AG17118" s="8"/>
      <c r="AH17118" s="9"/>
      <c r="AI17118" s="8"/>
      <c r="AJ17118" s="8"/>
      <c r="AK17118" s="9"/>
    </row>
    <row r="17119" spans="32:37" x14ac:dyDescent="0.3">
      <c r="AF17119" s="8"/>
      <c r="AG17119" s="8"/>
      <c r="AH17119" s="9"/>
      <c r="AI17119" s="8"/>
      <c r="AJ17119" s="8"/>
      <c r="AK17119" s="9"/>
    </row>
    <row r="17120" spans="32:37" x14ac:dyDescent="0.3">
      <c r="AF17120" s="8"/>
      <c r="AG17120" s="8"/>
      <c r="AH17120" s="9"/>
      <c r="AI17120" s="8"/>
      <c r="AJ17120" s="8"/>
      <c r="AK17120" s="9"/>
    </row>
    <row r="17121" spans="32:37" x14ac:dyDescent="0.3">
      <c r="AF17121" s="8"/>
      <c r="AG17121" s="8"/>
      <c r="AH17121" s="9"/>
      <c r="AI17121" s="8"/>
      <c r="AJ17121" s="8"/>
      <c r="AK17121" s="9"/>
    </row>
    <row r="17122" spans="32:37" x14ac:dyDescent="0.3">
      <c r="AF17122" s="8"/>
      <c r="AG17122" s="8"/>
      <c r="AH17122" s="9"/>
      <c r="AI17122" s="8"/>
      <c r="AJ17122" s="8"/>
      <c r="AK17122" s="9"/>
    </row>
    <row r="17123" spans="32:37" x14ac:dyDescent="0.3">
      <c r="AF17123" s="8"/>
      <c r="AG17123" s="8"/>
      <c r="AH17123" s="9"/>
      <c r="AI17123" s="8"/>
      <c r="AJ17123" s="8"/>
      <c r="AK17123" s="9"/>
    </row>
    <row r="17124" spans="32:37" x14ac:dyDescent="0.3">
      <c r="AF17124" s="8"/>
      <c r="AG17124" s="8"/>
      <c r="AH17124" s="9"/>
      <c r="AI17124" s="8"/>
      <c r="AJ17124" s="8"/>
      <c r="AK17124" s="9"/>
    </row>
    <row r="17125" spans="32:37" x14ac:dyDescent="0.3">
      <c r="AF17125" s="8"/>
      <c r="AG17125" s="8"/>
      <c r="AH17125" s="9"/>
      <c r="AI17125" s="8"/>
      <c r="AJ17125" s="8"/>
      <c r="AK17125" s="9"/>
    </row>
    <row r="17126" spans="32:37" x14ac:dyDescent="0.3">
      <c r="AF17126" s="8"/>
      <c r="AG17126" s="8"/>
      <c r="AH17126" s="9"/>
      <c r="AI17126" s="8"/>
      <c r="AJ17126" s="8"/>
      <c r="AK17126" s="9"/>
    </row>
    <row r="17127" spans="32:37" x14ac:dyDescent="0.3">
      <c r="AF17127" s="8"/>
      <c r="AG17127" s="8"/>
      <c r="AH17127" s="9"/>
      <c r="AI17127" s="8"/>
      <c r="AJ17127" s="8"/>
      <c r="AK17127" s="9"/>
    </row>
    <row r="17128" spans="32:37" x14ac:dyDescent="0.3">
      <c r="AF17128" s="8"/>
      <c r="AG17128" s="8"/>
      <c r="AH17128" s="9"/>
      <c r="AI17128" s="8"/>
      <c r="AJ17128" s="8"/>
      <c r="AK17128" s="9"/>
    </row>
    <row r="17129" spans="32:37" x14ac:dyDescent="0.3">
      <c r="AF17129" s="8"/>
      <c r="AG17129" s="8"/>
      <c r="AH17129" s="9"/>
      <c r="AI17129" s="8"/>
      <c r="AJ17129" s="8"/>
      <c r="AK17129" s="9"/>
    </row>
    <row r="17130" spans="32:37" x14ac:dyDescent="0.3">
      <c r="AF17130" s="8"/>
      <c r="AG17130" s="8"/>
      <c r="AH17130" s="9"/>
      <c r="AI17130" s="8"/>
      <c r="AJ17130" s="8"/>
      <c r="AK17130" s="9"/>
    </row>
    <row r="17131" spans="32:37" x14ac:dyDescent="0.3">
      <c r="AF17131" s="8"/>
      <c r="AG17131" s="8"/>
      <c r="AH17131" s="9"/>
      <c r="AI17131" s="8"/>
      <c r="AJ17131" s="8"/>
      <c r="AK17131" s="9"/>
    </row>
    <row r="17132" spans="32:37" x14ac:dyDescent="0.3">
      <c r="AF17132" s="8"/>
      <c r="AG17132" s="8"/>
      <c r="AH17132" s="9"/>
      <c r="AI17132" s="8"/>
      <c r="AJ17132" s="8"/>
      <c r="AK17132" s="9"/>
    </row>
    <row r="17133" spans="32:37" x14ac:dyDescent="0.3">
      <c r="AF17133" s="8"/>
      <c r="AG17133" s="8"/>
      <c r="AH17133" s="9"/>
      <c r="AI17133" s="8"/>
      <c r="AJ17133" s="8"/>
      <c r="AK17133" s="9"/>
    </row>
    <row r="17134" spans="32:37" x14ac:dyDescent="0.3">
      <c r="AF17134" s="8"/>
      <c r="AG17134" s="8"/>
      <c r="AH17134" s="9"/>
      <c r="AI17134" s="8"/>
      <c r="AJ17134" s="8"/>
      <c r="AK17134" s="9"/>
    </row>
    <row r="17135" spans="32:37" x14ac:dyDescent="0.3">
      <c r="AF17135" s="8"/>
      <c r="AG17135" s="8"/>
      <c r="AH17135" s="9"/>
      <c r="AI17135" s="8"/>
      <c r="AJ17135" s="8"/>
      <c r="AK17135" s="9"/>
    </row>
    <row r="17136" spans="32:37" x14ac:dyDescent="0.3">
      <c r="AF17136" s="8"/>
      <c r="AG17136" s="8"/>
      <c r="AH17136" s="9"/>
      <c r="AI17136" s="8"/>
      <c r="AJ17136" s="8"/>
      <c r="AK17136" s="9"/>
    </row>
    <row r="17137" spans="32:37" x14ac:dyDescent="0.3">
      <c r="AF17137" s="8"/>
      <c r="AG17137" s="8"/>
      <c r="AH17137" s="9"/>
      <c r="AI17137" s="8"/>
      <c r="AJ17137" s="8"/>
      <c r="AK17137" s="9"/>
    </row>
    <row r="17138" spans="32:37" x14ac:dyDescent="0.3">
      <c r="AF17138" s="8"/>
      <c r="AG17138" s="8"/>
      <c r="AH17138" s="9"/>
      <c r="AI17138" s="8"/>
      <c r="AJ17138" s="8"/>
      <c r="AK17138" s="9"/>
    </row>
    <row r="17139" spans="32:37" x14ac:dyDescent="0.3">
      <c r="AF17139" s="8"/>
      <c r="AG17139" s="8"/>
      <c r="AH17139" s="9"/>
      <c r="AI17139" s="8"/>
      <c r="AJ17139" s="8"/>
      <c r="AK17139" s="9"/>
    </row>
    <row r="17140" spans="32:37" x14ac:dyDescent="0.3">
      <c r="AF17140" s="8"/>
      <c r="AG17140" s="8"/>
      <c r="AH17140" s="9"/>
      <c r="AI17140" s="8"/>
      <c r="AJ17140" s="8"/>
      <c r="AK17140" s="9"/>
    </row>
    <row r="17141" spans="32:37" x14ac:dyDescent="0.3">
      <c r="AF17141" s="8"/>
      <c r="AG17141" s="8"/>
      <c r="AH17141" s="9"/>
      <c r="AI17141" s="8"/>
      <c r="AJ17141" s="8"/>
      <c r="AK17141" s="9"/>
    </row>
    <row r="17142" spans="32:37" x14ac:dyDescent="0.3">
      <c r="AF17142" s="8"/>
      <c r="AG17142" s="8"/>
      <c r="AH17142" s="9"/>
      <c r="AI17142" s="8"/>
      <c r="AJ17142" s="8"/>
      <c r="AK17142" s="9"/>
    </row>
    <row r="17143" spans="32:37" x14ac:dyDescent="0.3">
      <c r="AF17143" s="8"/>
      <c r="AG17143" s="8"/>
      <c r="AH17143" s="9"/>
      <c r="AI17143" s="8"/>
      <c r="AJ17143" s="8"/>
      <c r="AK17143" s="9"/>
    </row>
    <row r="17144" spans="32:37" x14ac:dyDescent="0.3">
      <c r="AF17144" s="8"/>
      <c r="AG17144" s="8"/>
      <c r="AH17144" s="9"/>
      <c r="AI17144" s="8"/>
      <c r="AJ17144" s="8"/>
      <c r="AK17144" s="9"/>
    </row>
    <row r="17145" spans="32:37" x14ac:dyDescent="0.3">
      <c r="AF17145" s="8"/>
      <c r="AG17145" s="8"/>
      <c r="AH17145" s="9"/>
      <c r="AI17145" s="8"/>
      <c r="AJ17145" s="8"/>
      <c r="AK17145" s="9"/>
    </row>
    <row r="17146" spans="32:37" x14ac:dyDescent="0.3">
      <c r="AF17146" s="8"/>
      <c r="AG17146" s="8"/>
      <c r="AH17146" s="9"/>
      <c r="AI17146" s="8"/>
      <c r="AJ17146" s="8"/>
      <c r="AK17146" s="9"/>
    </row>
    <row r="17147" spans="32:37" x14ac:dyDescent="0.3">
      <c r="AF17147" s="8"/>
      <c r="AG17147" s="8"/>
      <c r="AH17147" s="9"/>
      <c r="AI17147" s="8"/>
      <c r="AJ17147" s="8"/>
      <c r="AK17147" s="9"/>
    </row>
    <row r="17148" spans="32:37" x14ac:dyDescent="0.3">
      <c r="AF17148" s="8"/>
      <c r="AG17148" s="8"/>
      <c r="AH17148" s="9"/>
      <c r="AI17148" s="8"/>
      <c r="AJ17148" s="8"/>
      <c r="AK17148" s="9"/>
    </row>
    <row r="17149" spans="32:37" x14ac:dyDescent="0.3">
      <c r="AF17149" s="8"/>
      <c r="AG17149" s="8"/>
      <c r="AH17149" s="9"/>
      <c r="AI17149" s="8"/>
      <c r="AJ17149" s="8"/>
      <c r="AK17149" s="9"/>
    </row>
    <row r="17150" spans="32:37" x14ac:dyDescent="0.3">
      <c r="AF17150" s="8"/>
      <c r="AG17150" s="8"/>
      <c r="AH17150" s="9"/>
      <c r="AI17150" s="8"/>
      <c r="AJ17150" s="8"/>
      <c r="AK17150" s="9"/>
    </row>
    <row r="17151" spans="32:37" x14ac:dyDescent="0.3">
      <c r="AF17151" s="8"/>
      <c r="AG17151" s="8"/>
      <c r="AH17151" s="9"/>
      <c r="AI17151" s="8"/>
      <c r="AJ17151" s="8"/>
      <c r="AK17151" s="9"/>
    </row>
    <row r="17152" spans="32:37" x14ac:dyDescent="0.3">
      <c r="AF17152" s="8"/>
      <c r="AG17152" s="8"/>
      <c r="AH17152" s="9"/>
      <c r="AI17152" s="8"/>
      <c r="AJ17152" s="8"/>
      <c r="AK17152" s="9"/>
    </row>
    <row r="17153" spans="32:37" x14ac:dyDescent="0.3">
      <c r="AF17153" s="8"/>
      <c r="AG17153" s="8"/>
      <c r="AH17153" s="9"/>
      <c r="AI17153" s="8"/>
      <c r="AJ17153" s="8"/>
      <c r="AK17153" s="9"/>
    </row>
    <row r="17154" spans="32:37" x14ac:dyDescent="0.3">
      <c r="AF17154" s="8"/>
      <c r="AG17154" s="8"/>
      <c r="AH17154" s="9"/>
      <c r="AI17154" s="8"/>
      <c r="AJ17154" s="8"/>
      <c r="AK17154" s="9"/>
    </row>
    <row r="17155" spans="32:37" x14ac:dyDescent="0.3">
      <c r="AF17155" s="8"/>
      <c r="AG17155" s="8"/>
      <c r="AH17155" s="9"/>
      <c r="AI17155" s="8"/>
      <c r="AJ17155" s="8"/>
      <c r="AK17155" s="9"/>
    </row>
    <row r="17156" spans="32:37" x14ac:dyDescent="0.3">
      <c r="AF17156" s="8"/>
      <c r="AG17156" s="8"/>
      <c r="AH17156" s="9"/>
      <c r="AI17156" s="8"/>
      <c r="AJ17156" s="8"/>
      <c r="AK17156" s="9"/>
    </row>
    <row r="17157" spans="32:37" x14ac:dyDescent="0.3">
      <c r="AF17157" s="8"/>
      <c r="AG17157" s="8"/>
      <c r="AH17157" s="9"/>
      <c r="AI17157" s="8"/>
      <c r="AJ17157" s="8"/>
      <c r="AK17157" s="9"/>
    </row>
    <row r="17158" spans="32:37" x14ac:dyDescent="0.3">
      <c r="AF17158" s="8"/>
      <c r="AG17158" s="8"/>
      <c r="AH17158" s="9"/>
      <c r="AI17158" s="8"/>
      <c r="AJ17158" s="8"/>
      <c r="AK17158" s="9"/>
    </row>
    <row r="17159" spans="32:37" x14ac:dyDescent="0.3">
      <c r="AF17159" s="8"/>
      <c r="AG17159" s="8"/>
      <c r="AH17159" s="9"/>
      <c r="AI17159" s="8"/>
      <c r="AJ17159" s="8"/>
      <c r="AK17159" s="9"/>
    </row>
    <row r="17160" spans="32:37" x14ac:dyDescent="0.3">
      <c r="AF17160" s="8"/>
      <c r="AG17160" s="8"/>
      <c r="AH17160" s="9"/>
      <c r="AI17160" s="8"/>
      <c r="AJ17160" s="8"/>
      <c r="AK17160" s="9"/>
    </row>
    <row r="17161" spans="32:37" x14ac:dyDescent="0.3">
      <c r="AF17161" s="8"/>
      <c r="AG17161" s="8"/>
      <c r="AH17161" s="9"/>
      <c r="AI17161" s="8"/>
      <c r="AJ17161" s="8"/>
      <c r="AK17161" s="9"/>
    </row>
    <row r="17162" spans="32:37" x14ac:dyDescent="0.3">
      <c r="AF17162" s="8"/>
      <c r="AG17162" s="8"/>
      <c r="AH17162" s="9"/>
      <c r="AI17162" s="8"/>
      <c r="AJ17162" s="8"/>
      <c r="AK17162" s="9"/>
    </row>
    <row r="17163" spans="32:37" x14ac:dyDescent="0.3">
      <c r="AF17163" s="8"/>
      <c r="AG17163" s="8"/>
      <c r="AH17163" s="9"/>
      <c r="AI17163" s="8"/>
      <c r="AJ17163" s="8"/>
      <c r="AK17163" s="9"/>
    </row>
    <row r="17164" spans="32:37" x14ac:dyDescent="0.3">
      <c r="AF17164" s="8"/>
      <c r="AG17164" s="8"/>
      <c r="AH17164" s="9"/>
      <c r="AI17164" s="8"/>
      <c r="AJ17164" s="8"/>
      <c r="AK17164" s="9"/>
    </row>
    <row r="17165" spans="32:37" x14ac:dyDescent="0.3">
      <c r="AF17165" s="8"/>
      <c r="AG17165" s="8"/>
      <c r="AH17165" s="9"/>
      <c r="AI17165" s="8"/>
      <c r="AJ17165" s="8"/>
      <c r="AK17165" s="9"/>
    </row>
    <row r="17166" spans="32:37" x14ac:dyDescent="0.3">
      <c r="AF17166" s="8"/>
      <c r="AG17166" s="8"/>
      <c r="AH17166" s="9"/>
      <c r="AI17166" s="8"/>
      <c r="AJ17166" s="8"/>
      <c r="AK17166" s="9"/>
    </row>
    <row r="17167" spans="32:37" x14ac:dyDescent="0.3">
      <c r="AF17167" s="8"/>
      <c r="AG17167" s="8"/>
      <c r="AH17167" s="9"/>
      <c r="AI17167" s="8"/>
      <c r="AJ17167" s="8"/>
      <c r="AK17167" s="9"/>
    </row>
    <row r="17168" spans="32:37" x14ac:dyDescent="0.3">
      <c r="AF17168" s="8"/>
      <c r="AG17168" s="8"/>
      <c r="AH17168" s="9"/>
      <c r="AI17168" s="8"/>
      <c r="AJ17168" s="8"/>
      <c r="AK17168" s="9"/>
    </row>
    <row r="17169" spans="32:37" x14ac:dyDescent="0.3">
      <c r="AF17169" s="8"/>
      <c r="AG17169" s="8"/>
      <c r="AH17169" s="9"/>
      <c r="AI17169" s="8"/>
      <c r="AJ17169" s="8"/>
      <c r="AK17169" s="9"/>
    </row>
    <row r="17170" spans="32:37" x14ac:dyDescent="0.3">
      <c r="AF17170" s="8"/>
      <c r="AG17170" s="8"/>
      <c r="AH17170" s="9"/>
      <c r="AI17170" s="8"/>
      <c r="AJ17170" s="8"/>
      <c r="AK17170" s="9"/>
    </row>
    <row r="17171" spans="32:37" x14ac:dyDescent="0.3">
      <c r="AF17171" s="8"/>
      <c r="AG17171" s="8"/>
      <c r="AH17171" s="9"/>
      <c r="AI17171" s="8"/>
      <c r="AJ17171" s="8"/>
      <c r="AK17171" s="9"/>
    </row>
    <row r="17172" spans="32:37" x14ac:dyDescent="0.3">
      <c r="AF17172" s="8"/>
      <c r="AG17172" s="8"/>
      <c r="AH17172" s="9"/>
      <c r="AI17172" s="8"/>
      <c r="AJ17172" s="8"/>
      <c r="AK17172" s="9"/>
    </row>
    <row r="17173" spans="32:37" x14ac:dyDescent="0.3">
      <c r="AF17173" s="8"/>
      <c r="AG17173" s="8"/>
      <c r="AH17173" s="9"/>
      <c r="AI17173" s="8"/>
      <c r="AJ17173" s="8"/>
      <c r="AK17173" s="9"/>
    </row>
    <row r="17174" spans="32:37" x14ac:dyDescent="0.3">
      <c r="AF17174" s="8"/>
      <c r="AG17174" s="8"/>
      <c r="AH17174" s="9"/>
      <c r="AI17174" s="8"/>
      <c r="AJ17174" s="8"/>
      <c r="AK17174" s="9"/>
    </row>
    <row r="17175" spans="32:37" x14ac:dyDescent="0.3">
      <c r="AF17175" s="8"/>
      <c r="AG17175" s="8"/>
      <c r="AH17175" s="9"/>
      <c r="AI17175" s="8"/>
      <c r="AJ17175" s="8"/>
      <c r="AK17175" s="9"/>
    </row>
    <row r="17176" spans="32:37" x14ac:dyDescent="0.3">
      <c r="AF17176" s="8"/>
      <c r="AG17176" s="8"/>
      <c r="AH17176" s="9"/>
      <c r="AI17176" s="8"/>
      <c r="AJ17176" s="8"/>
      <c r="AK17176" s="9"/>
    </row>
    <row r="17177" spans="32:37" x14ac:dyDescent="0.3">
      <c r="AF17177" s="8"/>
      <c r="AG17177" s="8"/>
      <c r="AH17177" s="9"/>
      <c r="AI17177" s="8"/>
      <c r="AJ17177" s="8"/>
      <c r="AK17177" s="9"/>
    </row>
    <row r="17178" spans="32:37" x14ac:dyDescent="0.3">
      <c r="AF17178" s="8"/>
      <c r="AG17178" s="8"/>
      <c r="AH17178" s="9"/>
      <c r="AI17178" s="8"/>
      <c r="AJ17178" s="8"/>
      <c r="AK17178" s="9"/>
    </row>
    <row r="17179" spans="32:37" x14ac:dyDescent="0.3">
      <c r="AF17179" s="8"/>
      <c r="AG17179" s="8"/>
      <c r="AH17179" s="9"/>
      <c r="AI17179" s="8"/>
      <c r="AJ17179" s="8"/>
      <c r="AK17179" s="9"/>
    </row>
    <row r="17180" spans="32:37" x14ac:dyDescent="0.3">
      <c r="AF17180" s="8"/>
      <c r="AG17180" s="8"/>
      <c r="AH17180" s="9"/>
      <c r="AI17180" s="8"/>
      <c r="AJ17180" s="8"/>
      <c r="AK17180" s="9"/>
    </row>
    <row r="17181" spans="32:37" x14ac:dyDescent="0.3">
      <c r="AF17181" s="8"/>
      <c r="AG17181" s="8"/>
      <c r="AH17181" s="9"/>
      <c r="AI17181" s="8"/>
      <c r="AJ17181" s="8"/>
      <c r="AK17181" s="9"/>
    </row>
    <row r="17182" spans="32:37" x14ac:dyDescent="0.3">
      <c r="AF17182" s="8"/>
      <c r="AG17182" s="8"/>
      <c r="AH17182" s="9"/>
      <c r="AI17182" s="8"/>
      <c r="AJ17182" s="8"/>
      <c r="AK17182" s="9"/>
    </row>
    <row r="17183" spans="32:37" x14ac:dyDescent="0.3">
      <c r="AF17183" s="8"/>
      <c r="AG17183" s="8"/>
      <c r="AH17183" s="9"/>
      <c r="AI17183" s="8"/>
      <c r="AJ17183" s="8"/>
      <c r="AK17183" s="9"/>
    </row>
    <row r="17184" spans="32:37" x14ac:dyDescent="0.3">
      <c r="AF17184" s="8"/>
      <c r="AG17184" s="8"/>
      <c r="AH17184" s="9"/>
      <c r="AI17184" s="8"/>
      <c r="AJ17184" s="8"/>
      <c r="AK17184" s="9"/>
    </row>
    <row r="17185" spans="32:37" x14ac:dyDescent="0.3">
      <c r="AF17185" s="8"/>
      <c r="AG17185" s="8"/>
      <c r="AH17185" s="9"/>
      <c r="AI17185" s="8"/>
      <c r="AJ17185" s="8"/>
      <c r="AK17185" s="9"/>
    </row>
    <row r="17186" spans="32:37" x14ac:dyDescent="0.3">
      <c r="AF17186" s="8"/>
      <c r="AG17186" s="8"/>
      <c r="AH17186" s="9"/>
      <c r="AI17186" s="8"/>
      <c r="AJ17186" s="8"/>
      <c r="AK17186" s="9"/>
    </row>
    <row r="17187" spans="32:37" x14ac:dyDescent="0.3">
      <c r="AF17187" s="8"/>
      <c r="AG17187" s="8"/>
      <c r="AH17187" s="9"/>
      <c r="AI17187" s="8"/>
      <c r="AJ17187" s="8"/>
      <c r="AK17187" s="9"/>
    </row>
    <row r="17188" spans="32:37" x14ac:dyDescent="0.3">
      <c r="AF17188" s="8"/>
      <c r="AG17188" s="8"/>
      <c r="AH17188" s="9"/>
      <c r="AI17188" s="8"/>
      <c r="AJ17188" s="8"/>
      <c r="AK17188" s="9"/>
    </row>
    <row r="17189" spans="32:37" x14ac:dyDescent="0.3">
      <c r="AF17189" s="8"/>
      <c r="AG17189" s="8"/>
      <c r="AH17189" s="9"/>
      <c r="AI17189" s="8"/>
      <c r="AJ17189" s="8"/>
      <c r="AK17189" s="9"/>
    </row>
    <row r="17190" spans="32:37" x14ac:dyDescent="0.3">
      <c r="AF17190" s="8"/>
      <c r="AG17190" s="8"/>
      <c r="AH17190" s="9"/>
      <c r="AI17190" s="8"/>
      <c r="AJ17190" s="8"/>
      <c r="AK17190" s="9"/>
    </row>
    <row r="17191" spans="32:37" x14ac:dyDescent="0.3">
      <c r="AF17191" s="8"/>
      <c r="AG17191" s="8"/>
      <c r="AH17191" s="9"/>
      <c r="AI17191" s="8"/>
      <c r="AJ17191" s="8"/>
      <c r="AK17191" s="9"/>
    </row>
    <row r="17192" spans="32:37" x14ac:dyDescent="0.3">
      <c r="AF17192" s="8"/>
      <c r="AG17192" s="8"/>
      <c r="AH17192" s="9"/>
      <c r="AI17192" s="8"/>
      <c r="AJ17192" s="8"/>
      <c r="AK17192" s="9"/>
    </row>
    <row r="17193" spans="32:37" x14ac:dyDescent="0.3">
      <c r="AF17193" s="8"/>
      <c r="AG17193" s="8"/>
      <c r="AH17193" s="9"/>
      <c r="AI17193" s="8"/>
      <c r="AJ17193" s="8"/>
      <c r="AK17193" s="9"/>
    </row>
    <row r="17194" spans="32:37" x14ac:dyDescent="0.3">
      <c r="AF17194" s="8"/>
      <c r="AG17194" s="8"/>
      <c r="AH17194" s="9"/>
      <c r="AI17194" s="8"/>
      <c r="AJ17194" s="8"/>
      <c r="AK17194" s="9"/>
    </row>
    <row r="17195" spans="32:37" x14ac:dyDescent="0.3">
      <c r="AF17195" s="8"/>
      <c r="AG17195" s="8"/>
      <c r="AH17195" s="9"/>
      <c r="AI17195" s="8"/>
      <c r="AJ17195" s="8"/>
      <c r="AK17195" s="9"/>
    </row>
    <row r="17196" spans="32:37" x14ac:dyDescent="0.3">
      <c r="AF17196" s="8"/>
      <c r="AG17196" s="8"/>
      <c r="AH17196" s="9"/>
      <c r="AI17196" s="8"/>
      <c r="AJ17196" s="8"/>
      <c r="AK17196" s="9"/>
    </row>
    <row r="17197" spans="32:37" x14ac:dyDescent="0.3">
      <c r="AF17197" s="8"/>
      <c r="AG17197" s="8"/>
      <c r="AH17197" s="9"/>
      <c r="AI17197" s="8"/>
      <c r="AJ17197" s="8"/>
      <c r="AK17197" s="9"/>
    </row>
    <row r="17198" spans="32:37" x14ac:dyDescent="0.3">
      <c r="AF17198" s="8"/>
      <c r="AG17198" s="8"/>
      <c r="AH17198" s="9"/>
      <c r="AI17198" s="8"/>
      <c r="AJ17198" s="8"/>
      <c r="AK17198" s="9"/>
    </row>
    <row r="17199" spans="32:37" x14ac:dyDescent="0.3">
      <c r="AF17199" s="8"/>
      <c r="AG17199" s="8"/>
      <c r="AH17199" s="9"/>
      <c r="AI17199" s="8"/>
      <c r="AJ17199" s="8"/>
      <c r="AK17199" s="9"/>
    </row>
    <row r="17200" spans="32:37" x14ac:dyDescent="0.3">
      <c r="AF17200" s="8"/>
      <c r="AG17200" s="8"/>
      <c r="AH17200" s="9"/>
      <c r="AI17200" s="8"/>
      <c r="AJ17200" s="8"/>
      <c r="AK17200" s="9"/>
    </row>
    <row r="17201" spans="32:37" x14ac:dyDescent="0.3">
      <c r="AF17201" s="8"/>
      <c r="AG17201" s="8"/>
      <c r="AH17201" s="9"/>
      <c r="AI17201" s="8"/>
      <c r="AJ17201" s="8"/>
      <c r="AK17201" s="9"/>
    </row>
    <row r="17202" spans="32:37" x14ac:dyDescent="0.3">
      <c r="AF17202" s="8"/>
      <c r="AG17202" s="8"/>
      <c r="AH17202" s="9"/>
      <c r="AI17202" s="8"/>
      <c r="AJ17202" s="8"/>
      <c r="AK17202" s="9"/>
    </row>
    <row r="17203" spans="32:37" x14ac:dyDescent="0.3">
      <c r="AF17203" s="8"/>
      <c r="AG17203" s="8"/>
      <c r="AH17203" s="9"/>
      <c r="AI17203" s="8"/>
      <c r="AJ17203" s="8"/>
      <c r="AK17203" s="9"/>
    </row>
    <row r="17204" spans="32:37" x14ac:dyDescent="0.3">
      <c r="AF17204" s="8"/>
      <c r="AG17204" s="8"/>
      <c r="AH17204" s="9"/>
      <c r="AI17204" s="8"/>
      <c r="AJ17204" s="8"/>
      <c r="AK17204" s="9"/>
    </row>
    <row r="17205" spans="32:37" x14ac:dyDescent="0.3">
      <c r="AF17205" s="8"/>
      <c r="AG17205" s="8"/>
      <c r="AH17205" s="9"/>
      <c r="AI17205" s="8"/>
      <c r="AJ17205" s="8"/>
      <c r="AK17205" s="9"/>
    </row>
    <row r="17206" spans="32:37" x14ac:dyDescent="0.3">
      <c r="AF17206" s="8"/>
      <c r="AG17206" s="8"/>
      <c r="AH17206" s="9"/>
      <c r="AI17206" s="8"/>
      <c r="AJ17206" s="8"/>
      <c r="AK17206" s="9"/>
    </row>
    <row r="17207" spans="32:37" x14ac:dyDescent="0.3">
      <c r="AF17207" s="8"/>
      <c r="AG17207" s="8"/>
      <c r="AH17207" s="9"/>
      <c r="AI17207" s="8"/>
      <c r="AJ17207" s="8"/>
      <c r="AK17207" s="9"/>
    </row>
    <row r="17208" spans="32:37" x14ac:dyDescent="0.3">
      <c r="AF17208" s="8"/>
      <c r="AG17208" s="8"/>
      <c r="AH17208" s="9"/>
      <c r="AI17208" s="8"/>
      <c r="AJ17208" s="8"/>
      <c r="AK17208" s="9"/>
    </row>
    <row r="17209" spans="32:37" x14ac:dyDescent="0.3">
      <c r="AF17209" s="8"/>
      <c r="AG17209" s="8"/>
      <c r="AH17209" s="9"/>
      <c r="AI17209" s="8"/>
      <c r="AJ17209" s="8"/>
      <c r="AK17209" s="9"/>
    </row>
    <row r="17210" spans="32:37" x14ac:dyDescent="0.3">
      <c r="AF17210" s="8"/>
      <c r="AG17210" s="8"/>
      <c r="AH17210" s="9"/>
      <c r="AI17210" s="8"/>
      <c r="AJ17210" s="8"/>
      <c r="AK17210" s="9"/>
    </row>
    <row r="17211" spans="32:37" x14ac:dyDescent="0.3">
      <c r="AF17211" s="8"/>
      <c r="AG17211" s="8"/>
      <c r="AH17211" s="9"/>
      <c r="AI17211" s="8"/>
      <c r="AJ17211" s="8"/>
      <c r="AK17211" s="9"/>
    </row>
    <row r="17212" spans="32:37" x14ac:dyDescent="0.3">
      <c r="AF17212" s="8"/>
      <c r="AG17212" s="8"/>
      <c r="AH17212" s="9"/>
      <c r="AI17212" s="8"/>
      <c r="AJ17212" s="8"/>
      <c r="AK17212" s="9"/>
    </row>
    <row r="17213" spans="32:37" x14ac:dyDescent="0.3">
      <c r="AF17213" s="8"/>
      <c r="AG17213" s="8"/>
      <c r="AH17213" s="9"/>
      <c r="AI17213" s="8"/>
      <c r="AJ17213" s="8"/>
      <c r="AK17213" s="9"/>
    </row>
    <row r="17214" spans="32:37" x14ac:dyDescent="0.3">
      <c r="AF17214" s="8"/>
      <c r="AG17214" s="8"/>
      <c r="AH17214" s="9"/>
      <c r="AI17214" s="8"/>
      <c r="AJ17214" s="8"/>
      <c r="AK17214" s="9"/>
    </row>
    <row r="17215" spans="32:37" x14ac:dyDescent="0.3">
      <c r="AF17215" s="8"/>
      <c r="AG17215" s="8"/>
      <c r="AH17215" s="9"/>
      <c r="AI17215" s="8"/>
      <c r="AJ17215" s="8"/>
      <c r="AK17215" s="9"/>
    </row>
    <row r="17216" spans="32:37" x14ac:dyDescent="0.3">
      <c r="AF17216" s="8"/>
      <c r="AG17216" s="8"/>
      <c r="AH17216" s="9"/>
      <c r="AI17216" s="8"/>
      <c r="AJ17216" s="8"/>
      <c r="AK17216" s="9"/>
    </row>
    <row r="17217" spans="32:37" x14ac:dyDescent="0.3">
      <c r="AF17217" s="8"/>
      <c r="AG17217" s="8"/>
      <c r="AH17217" s="9"/>
      <c r="AI17217" s="8"/>
      <c r="AJ17217" s="8"/>
      <c r="AK17217" s="9"/>
    </row>
    <row r="17218" spans="32:37" x14ac:dyDescent="0.3">
      <c r="AF17218" s="8"/>
      <c r="AG17218" s="8"/>
      <c r="AH17218" s="9"/>
      <c r="AI17218" s="8"/>
      <c r="AJ17218" s="8"/>
      <c r="AK17218" s="9"/>
    </row>
    <row r="17219" spans="32:37" x14ac:dyDescent="0.3">
      <c r="AF17219" s="8"/>
      <c r="AG17219" s="8"/>
      <c r="AH17219" s="9"/>
      <c r="AI17219" s="8"/>
      <c r="AJ17219" s="8"/>
      <c r="AK17219" s="9"/>
    </row>
    <row r="17220" spans="32:37" x14ac:dyDescent="0.3">
      <c r="AF17220" s="8"/>
      <c r="AG17220" s="8"/>
      <c r="AH17220" s="9"/>
      <c r="AI17220" s="8"/>
      <c r="AJ17220" s="8"/>
      <c r="AK17220" s="9"/>
    </row>
    <row r="17221" spans="32:37" x14ac:dyDescent="0.3">
      <c r="AF17221" s="8"/>
      <c r="AG17221" s="8"/>
      <c r="AH17221" s="9"/>
      <c r="AI17221" s="8"/>
      <c r="AJ17221" s="8"/>
      <c r="AK17221" s="9"/>
    </row>
    <row r="17222" spans="32:37" x14ac:dyDescent="0.3">
      <c r="AF17222" s="8"/>
      <c r="AG17222" s="8"/>
      <c r="AH17222" s="9"/>
      <c r="AI17222" s="8"/>
      <c r="AJ17222" s="8"/>
      <c r="AK17222" s="9"/>
    </row>
    <row r="17223" spans="32:37" x14ac:dyDescent="0.3">
      <c r="AF17223" s="8"/>
      <c r="AG17223" s="8"/>
      <c r="AH17223" s="9"/>
      <c r="AI17223" s="8"/>
      <c r="AJ17223" s="8"/>
      <c r="AK17223" s="9"/>
    </row>
    <row r="17224" spans="32:37" x14ac:dyDescent="0.3">
      <c r="AF17224" s="8"/>
      <c r="AG17224" s="8"/>
      <c r="AH17224" s="9"/>
      <c r="AI17224" s="8"/>
      <c r="AJ17224" s="8"/>
      <c r="AK17224" s="9"/>
    </row>
    <row r="17225" spans="32:37" x14ac:dyDescent="0.3">
      <c r="AF17225" s="8"/>
      <c r="AG17225" s="8"/>
      <c r="AH17225" s="9"/>
      <c r="AI17225" s="8"/>
      <c r="AJ17225" s="8"/>
      <c r="AK17225" s="9"/>
    </row>
    <row r="17226" spans="32:37" x14ac:dyDescent="0.3">
      <c r="AF17226" s="8"/>
      <c r="AG17226" s="8"/>
      <c r="AH17226" s="9"/>
      <c r="AI17226" s="8"/>
      <c r="AJ17226" s="8"/>
      <c r="AK17226" s="9"/>
    </row>
    <row r="17227" spans="32:37" x14ac:dyDescent="0.3">
      <c r="AF17227" s="8"/>
      <c r="AG17227" s="8"/>
      <c r="AH17227" s="9"/>
      <c r="AI17227" s="8"/>
      <c r="AJ17227" s="8"/>
      <c r="AK17227" s="9"/>
    </row>
    <row r="17228" spans="32:37" x14ac:dyDescent="0.3">
      <c r="AF17228" s="8"/>
      <c r="AG17228" s="8"/>
      <c r="AH17228" s="9"/>
      <c r="AI17228" s="8"/>
      <c r="AJ17228" s="8"/>
      <c r="AK17228" s="9"/>
    </row>
    <row r="17229" spans="32:37" x14ac:dyDescent="0.3">
      <c r="AF17229" s="8"/>
      <c r="AG17229" s="8"/>
      <c r="AH17229" s="9"/>
      <c r="AI17229" s="8"/>
      <c r="AJ17229" s="8"/>
      <c r="AK17229" s="9"/>
    </row>
    <row r="17230" spans="32:37" x14ac:dyDescent="0.3">
      <c r="AF17230" s="8"/>
      <c r="AG17230" s="8"/>
      <c r="AH17230" s="9"/>
      <c r="AI17230" s="8"/>
      <c r="AJ17230" s="8"/>
      <c r="AK17230" s="9"/>
    </row>
    <row r="17231" spans="32:37" x14ac:dyDescent="0.3">
      <c r="AF17231" s="8"/>
      <c r="AG17231" s="8"/>
      <c r="AH17231" s="9"/>
      <c r="AI17231" s="8"/>
      <c r="AJ17231" s="8"/>
      <c r="AK17231" s="9"/>
    </row>
    <row r="17232" spans="32:37" x14ac:dyDescent="0.3">
      <c r="AF17232" s="8"/>
      <c r="AG17232" s="8"/>
      <c r="AH17232" s="9"/>
      <c r="AI17232" s="8"/>
      <c r="AJ17232" s="8"/>
      <c r="AK17232" s="9"/>
    </row>
    <row r="17233" spans="32:37" x14ac:dyDescent="0.3">
      <c r="AF17233" s="8"/>
      <c r="AG17233" s="8"/>
      <c r="AH17233" s="9"/>
      <c r="AI17233" s="8"/>
      <c r="AJ17233" s="8"/>
      <c r="AK17233" s="9"/>
    </row>
    <row r="17234" spans="32:37" x14ac:dyDescent="0.3">
      <c r="AF17234" s="8"/>
      <c r="AG17234" s="8"/>
      <c r="AH17234" s="9"/>
      <c r="AI17234" s="8"/>
      <c r="AJ17234" s="8"/>
      <c r="AK17234" s="9"/>
    </row>
    <row r="17235" spans="32:37" x14ac:dyDescent="0.3">
      <c r="AF17235" s="8"/>
      <c r="AG17235" s="8"/>
      <c r="AH17235" s="9"/>
      <c r="AI17235" s="8"/>
      <c r="AJ17235" s="8"/>
      <c r="AK17235" s="9"/>
    </row>
    <row r="17236" spans="32:37" x14ac:dyDescent="0.3">
      <c r="AF17236" s="8"/>
      <c r="AG17236" s="8"/>
      <c r="AH17236" s="9"/>
      <c r="AI17236" s="8"/>
      <c r="AJ17236" s="8"/>
      <c r="AK17236" s="9"/>
    </row>
    <row r="17237" spans="32:37" x14ac:dyDescent="0.3">
      <c r="AF17237" s="8"/>
      <c r="AG17237" s="8"/>
      <c r="AH17237" s="9"/>
      <c r="AI17237" s="8"/>
      <c r="AJ17237" s="8"/>
      <c r="AK17237" s="9"/>
    </row>
    <row r="17238" spans="32:37" x14ac:dyDescent="0.3">
      <c r="AF17238" s="8"/>
      <c r="AG17238" s="8"/>
      <c r="AH17238" s="9"/>
      <c r="AI17238" s="8"/>
      <c r="AJ17238" s="8"/>
      <c r="AK17238" s="9"/>
    </row>
    <row r="17239" spans="32:37" x14ac:dyDescent="0.3">
      <c r="AF17239" s="8"/>
      <c r="AG17239" s="8"/>
      <c r="AH17239" s="9"/>
      <c r="AI17239" s="8"/>
      <c r="AJ17239" s="8"/>
      <c r="AK17239" s="9"/>
    </row>
    <row r="17240" spans="32:37" x14ac:dyDescent="0.3">
      <c r="AF17240" s="8"/>
      <c r="AG17240" s="8"/>
      <c r="AH17240" s="9"/>
      <c r="AI17240" s="8"/>
      <c r="AJ17240" s="8"/>
      <c r="AK17240" s="9"/>
    </row>
    <row r="17241" spans="32:37" x14ac:dyDescent="0.3">
      <c r="AF17241" s="8"/>
      <c r="AG17241" s="8"/>
      <c r="AH17241" s="9"/>
      <c r="AI17241" s="8"/>
      <c r="AJ17241" s="8"/>
      <c r="AK17241" s="9"/>
    </row>
    <row r="17242" spans="32:37" x14ac:dyDescent="0.3">
      <c r="AF17242" s="8"/>
      <c r="AG17242" s="8"/>
      <c r="AH17242" s="9"/>
      <c r="AI17242" s="8"/>
      <c r="AJ17242" s="8"/>
      <c r="AK17242" s="9"/>
    </row>
    <row r="17243" spans="32:37" x14ac:dyDescent="0.3">
      <c r="AF17243" s="8"/>
      <c r="AG17243" s="8"/>
      <c r="AH17243" s="9"/>
      <c r="AI17243" s="8"/>
      <c r="AJ17243" s="8"/>
      <c r="AK17243" s="9"/>
    </row>
    <row r="17244" spans="32:37" x14ac:dyDescent="0.3">
      <c r="AF17244" s="8"/>
      <c r="AG17244" s="8"/>
      <c r="AH17244" s="9"/>
      <c r="AI17244" s="8"/>
      <c r="AJ17244" s="8"/>
      <c r="AK17244" s="9"/>
    </row>
    <row r="17245" spans="32:37" x14ac:dyDescent="0.3">
      <c r="AF17245" s="8"/>
      <c r="AG17245" s="8"/>
      <c r="AH17245" s="9"/>
      <c r="AI17245" s="8"/>
      <c r="AJ17245" s="8"/>
      <c r="AK17245" s="9"/>
    </row>
    <row r="17246" spans="32:37" x14ac:dyDescent="0.3">
      <c r="AF17246" s="8"/>
      <c r="AG17246" s="8"/>
      <c r="AH17246" s="9"/>
      <c r="AI17246" s="8"/>
      <c r="AJ17246" s="8"/>
      <c r="AK17246" s="9"/>
    </row>
    <row r="17247" spans="32:37" x14ac:dyDescent="0.3">
      <c r="AF17247" s="8"/>
      <c r="AG17247" s="8"/>
      <c r="AH17247" s="9"/>
      <c r="AI17247" s="8"/>
      <c r="AJ17247" s="8"/>
      <c r="AK17247" s="9"/>
    </row>
    <row r="17248" spans="32:37" x14ac:dyDescent="0.3">
      <c r="AF17248" s="8"/>
      <c r="AG17248" s="8"/>
      <c r="AH17248" s="9"/>
      <c r="AI17248" s="8"/>
      <c r="AJ17248" s="8"/>
      <c r="AK17248" s="9"/>
    </row>
    <row r="17249" spans="32:37" x14ac:dyDescent="0.3">
      <c r="AF17249" s="8"/>
      <c r="AG17249" s="8"/>
      <c r="AH17249" s="9"/>
      <c r="AI17249" s="8"/>
      <c r="AJ17249" s="8"/>
      <c r="AK17249" s="9"/>
    </row>
    <row r="17250" spans="32:37" x14ac:dyDescent="0.3">
      <c r="AF17250" s="8"/>
      <c r="AG17250" s="8"/>
      <c r="AH17250" s="9"/>
      <c r="AI17250" s="8"/>
      <c r="AJ17250" s="8"/>
      <c r="AK17250" s="9"/>
    </row>
    <row r="17251" spans="32:37" x14ac:dyDescent="0.3">
      <c r="AF17251" s="8"/>
      <c r="AG17251" s="8"/>
      <c r="AH17251" s="9"/>
      <c r="AI17251" s="8"/>
      <c r="AJ17251" s="8"/>
      <c r="AK17251" s="9"/>
    </row>
    <row r="17252" spans="32:37" x14ac:dyDescent="0.3">
      <c r="AF17252" s="8"/>
      <c r="AG17252" s="8"/>
      <c r="AH17252" s="9"/>
      <c r="AI17252" s="8"/>
      <c r="AJ17252" s="8"/>
      <c r="AK17252" s="9"/>
    </row>
    <row r="17253" spans="32:37" x14ac:dyDescent="0.3">
      <c r="AF17253" s="8"/>
      <c r="AG17253" s="8"/>
      <c r="AH17253" s="9"/>
      <c r="AI17253" s="8"/>
      <c r="AJ17253" s="8"/>
      <c r="AK17253" s="9"/>
    </row>
    <row r="17254" spans="32:37" x14ac:dyDescent="0.3">
      <c r="AF17254" s="8"/>
      <c r="AG17254" s="8"/>
      <c r="AH17254" s="9"/>
      <c r="AI17254" s="8"/>
      <c r="AJ17254" s="8"/>
      <c r="AK17254" s="9"/>
    </row>
    <row r="17255" spans="32:37" x14ac:dyDescent="0.3">
      <c r="AF17255" s="8"/>
      <c r="AG17255" s="8"/>
      <c r="AH17255" s="9"/>
      <c r="AI17255" s="8"/>
      <c r="AJ17255" s="8"/>
      <c r="AK17255" s="9"/>
    </row>
    <row r="17256" spans="32:37" x14ac:dyDescent="0.3">
      <c r="AF17256" s="8"/>
      <c r="AG17256" s="8"/>
      <c r="AH17256" s="9"/>
      <c r="AI17256" s="8"/>
      <c r="AJ17256" s="8"/>
      <c r="AK17256" s="9"/>
    </row>
    <row r="17257" spans="32:37" x14ac:dyDescent="0.3">
      <c r="AF17257" s="8"/>
      <c r="AG17257" s="8"/>
      <c r="AH17257" s="9"/>
      <c r="AI17257" s="8"/>
      <c r="AJ17257" s="8"/>
      <c r="AK17257" s="9"/>
    </row>
    <row r="17258" spans="32:37" x14ac:dyDescent="0.3">
      <c r="AF17258" s="8"/>
      <c r="AG17258" s="8"/>
      <c r="AH17258" s="9"/>
      <c r="AI17258" s="8"/>
      <c r="AJ17258" s="8"/>
      <c r="AK17258" s="9"/>
    </row>
    <row r="17259" spans="32:37" x14ac:dyDescent="0.3">
      <c r="AF17259" s="8"/>
      <c r="AG17259" s="8"/>
      <c r="AH17259" s="9"/>
      <c r="AI17259" s="8"/>
      <c r="AJ17259" s="8"/>
      <c r="AK17259" s="9"/>
    </row>
    <row r="17260" spans="32:37" x14ac:dyDescent="0.3">
      <c r="AF17260" s="8"/>
      <c r="AG17260" s="8"/>
      <c r="AH17260" s="9"/>
      <c r="AI17260" s="8"/>
      <c r="AJ17260" s="8"/>
      <c r="AK17260" s="9"/>
    </row>
    <row r="17261" spans="32:37" x14ac:dyDescent="0.3">
      <c r="AF17261" s="8"/>
      <c r="AG17261" s="8"/>
      <c r="AH17261" s="9"/>
      <c r="AI17261" s="8"/>
      <c r="AJ17261" s="8"/>
      <c r="AK17261" s="9"/>
    </row>
    <row r="17262" spans="32:37" x14ac:dyDescent="0.3">
      <c r="AF17262" s="8"/>
      <c r="AG17262" s="8"/>
      <c r="AH17262" s="9"/>
      <c r="AI17262" s="8"/>
      <c r="AJ17262" s="8"/>
      <c r="AK17262" s="9"/>
    </row>
    <row r="17263" spans="32:37" x14ac:dyDescent="0.3">
      <c r="AF17263" s="8"/>
      <c r="AG17263" s="8"/>
      <c r="AH17263" s="9"/>
      <c r="AI17263" s="8"/>
      <c r="AJ17263" s="8"/>
      <c r="AK17263" s="9"/>
    </row>
    <row r="17264" spans="32:37" x14ac:dyDescent="0.3">
      <c r="AF17264" s="8"/>
      <c r="AG17264" s="8"/>
      <c r="AH17264" s="9"/>
      <c r="AI17264" s="8"/>
      <c r="AJ17264" s="8"/>
      <c r="AK17264" s="9"/>
    </row>
    <row r="17265" spans="32:37" x14ac:dyDescent="0.3">
      <c r="AF17265" s="8"/>
      <c r="AG17265" s="8"/>
      <c r="AH17265" s="9"/>
      <c r="AI17265" s="8"/>
      <c r="AJ17265" s="8"/>
      <c r="AK17265" s="9"/>
    </row>
    <row r="17266" spans="32:37" x14ac:dyDescent="0.3">
      <c r="AF17266" s="8"/>
      <c r="AG17266" s="8"/>
      <c r="AH17266" s="9"/>
      <c r="AI17266" s="8"/>
      <c r="AJ17266" s="8"/>
      <c r="AK17266" s="9"/>
    </row>
    <row r="17267" spans="32:37" x14ac:dyDescent="0.3">
      <c r="AF17267" s="8"/>
      <c r="AG17267" s="8"/>
      <c r="AH17267" s="9"/>
      <c r="AI17267" s="8"/>
      <c r="AJ17267" s="8"/>
      <c r="AK17267" s="9"/>
    </row>
    <row r="17268" spans="32:37" x14ac:dyDescent="0.3">
      <c r="AF17268" s="8"/>
      <c r="AG17268" s="8"/>
      <c r="AH17268" s="9"/>
      <c r="AI17268" s="8"/>
      <c r="AJ17268" s="8"/>
      <c r="AK17268" s="9"/>
    </row>
    <row r="17269" spans="32:37" x14ac:dyDescent="0.3">
      <c r="AF17269" s="8"/>
      <c r="AG17269" s="8"/>
      <c r="AH17269" s="9"/>
      <c r="AI17269" s="8"/>
      <c r="AJ17269" s="8"/>
      <c r="AK17269" s="9"/>
    </row>
    <row r="17270" spans="32:37" x14ac:dyDescent="0.3">
      <c r="AF17270" s="8"/>
      <c r="AG17270" s="8"/>
      <c r="AH17270" s="9"/>
      <c r="AI17270" s="8"/>
      <c r="AJ17270" s="8"/>
      <c r="AK17270" s="9"/>
    </row>
    <row r="17271" spans="32:37" x14ac:dyDescent="0.3">
      <c r="AF17271" s="8"/>
      <c r="AG17271" s="8"/>
      <c r="AH17271" s="9"/>
      <c r="AI17271" s="8"/>
      <c r="AJ17271" s="8"/>
      <c r="AK17271" s="9"/>
    </row>
    <row r="17272" spans="32:37" x14ac:dyDescent="0.3">
      <c r="AF17272" s="8"/>
      <c r="AG17272" s="8"/>
      <c r="AH17272" s="9"/>
      <c r="AI17272" s="8"/>
      <c r="AJ17272" s="8"/>
      <c r="AK17272" s="9"/>
    </row>
    <row r="17273" spans="32:37" x14ac:dyDescent="0.3">
      <c r="AF17273" s="8"/>
      <c r="AG17273" s="8"/>
      <c r="AH17273" s="9"/>
      <c r="AI17273" s="8"/>
      <c r="AJ17273" s="8"/>
      <c r="AK17273" s="9"/>
    </row>
    <row r="17274" spans="32:37" x14ac:dyDescent="0.3">
      <c r="AF17274" s="8"/>
      <c r="AG17274" s="8"/>
      <c r="AH17274" s="9"/>
      <c r="AI17274" s="8"/>
      <c r="AJ17274" s="8"/>
      <c r="AK17274" s="9"/>
    </row>
    <row r="17275" spans="32:37" x14ac:dyDescent="0.3">
      <c r="AF17275" s="8"/>
      <c r="AG17275" s="8"/>
      <c r="AH17275" s="9"/>
      <c r="AI17275" s="8"/>
      <c r="AJ17275" s="8"/>
      <c r="AK17275" s="9"/>
    </row>
    <row r="17276" spans="32:37" x14ac:dyDescent="0.3">
      <c r="AF17276" s="8"/>
      <c r="AG17276" s="8"/>
      <c r="AH17276" s="9"/>
      <c r="AI17276" s="8"/>
      <c r="AJ17276" s="8"/>
      <c r="AK17276" s="9"/>
    </row>
    <row r="17277" spans="32:37" x14ac:dyDescent="0.3">
      <c r="AF17277" s="8"/>
      <c r="AG17277" s="8"/>
      <c r="AH17277" s="9"/>
      <c r="AI17277" s="8"/>
      <c r="AJ17277" s="8"/>
      <c r="AK17277" s="9"/>
    </row>
    <row r="17278" spans="32:37" x14ac:dyDescent="0.3">
      <c r="AF17278" s="8"/>
      <c r="AG17278" s="8"/>
      <c r="AH17278" s="9"/>
      <c r="AI17278" s="8"/>
      <c r="AJ17278" s="8"/>
      <c r="AK17278" s="9"/>
    </row>
    <row r="17279" spans="32:37" x14ac:dyDescent="0.3">
      <c r="AF17279" s="8"/>
      <c r="AG17279" s="8"/>
      <c r="AH17279" s="9"/>
      <c r="AI17279" s="8"/>
      <c r="AJ17279" s="8"/>
      <c r="AK17279" s="9"/>
    </row>
    <row r="17280" spans="32:37" x14ac:dyDescent="0.3">
      <c r="AF17280" s="8"/>
      <c r="AG17280" s="8"/>
      <c r="AH17280" s="9"/>
      <c r="AI17280" s="8"/>
      <c r="AJ17280" s="8"/>
      <c r="AK17280" s="9"/>
    </row>
    <row r="17281" spans="32:37" x14ac:dyDescent="0.3">
      <c r="AF17281" s="8"/>
      <c r="AG17281" s="8"/>
      <c r="AH17281" s="9"/>
      <c r="AI17281" s="8"/>
      <c r="AJ17281" s="8"/>
      <c r="AK17281" s="9"/>
    </row>
    <row r="17282" spans="32:37" x14ac:dyDescent="0.3">
      <c r="AF17282" s="8"/>
      <c r="AG17282" s="8"/>
      <c r="AH17282" s="9"/>
      <c r="AI17282" s="8"/>
      <c r="AJ17282" s="8"/>
      <c r="AK17282" s="9"/>
    </row>
    <row r="17283" spans="32:37" x14ac:dyDescent="0.3">
      <c r="AF17283" s="8"/>
      <c r="AG17283" s="8"/>
      <c r="AH17283" s="9"/>
      <c r="AI17283" s="8"/>
      <c r="AJ17283" s="8"/>
      <c r="AK17283" s="9"/>
    </row>
    <row r="17284" spans="32:37" x14ac:dyDescent="0.3">
      <c r="AF17284" s="8"/>
      <c r="AG17284" s="8"/>
      <c r="AH17284" s="9"/>
      <c r="AI17284" s="8"/>
      <c r="AJ17284" s="8"/>
      <c r="AK17284" s="9"/>
    </row>
    <row r="17285" spans="32:37" x14ac:dyDescent="0.3">
      <c r="AF17285" s="8"/>
      <c r="AG17285" s="8"/>
      <c r="AH17285" s="9"/>
      <c r="AI17285" s="8"/>
      <c r="AJ17285" s="8"/>
      <c r="AK17285" s="9"/>
    </row>
    <row r="17286" spans="32:37" x14ac:dyDescent="0.3">
      <c r="AF17286" s="8"/>
      <c r="AG17286" s="8"/>
      <c r="AH17286" s="9"/>
      <c r="AI17286" s="8"/>
      <c r="AJ17286" s="8"/>
      <c r="AK17286" s="9"/>
    </row>
    <row r="17287" spans="32:37" x14ac:dyDescent="0.3">
      <c r="AF17287" s="8"/>
      <c r="AG17287" s="8"/>
      <c r="AH17287" s="9"/>
      <c r="AI17287" s="8"/>
      <c r="AJ17287" s="8"/>
      <c r="AK17287" s="9"/>
    </row>
    <row r="17288" spans="32:37" x14ac:dyDescent="0.3">
      <c r="AF17288" s="8"/>
      <c r="AG17288" s="8"/>
      <c r="AH17288" s="9"/>
      <c r="AI17288" s="8"/>
      <c r="AJ17288" s="8"/>
      <c r="AK17288" s="9"/>
    </row>
    <row r="17289" spans="32:37" x14ac:dyDescent="0.3">
      <c r="AF17289" s="8"/>
      <c r="AG17289" s="8"/>
      <c r="AH17289" s="9"/>
      <c r="AI17289" s="8"/>
      <c r="AJ17289" s="8"/>
      <c r="AK17289" s="9"/>
    </row>
    <row r="17290" spans="32:37" x14ac:dyDescent="0.3">
      <c r="AF17290" s="8"/>
      <c r="AG17290" s="8"/>
      <c r="AH17290" s="9"/>
      <c r="AI17290" s="8"/>
      <c r="AJ17290" s="8"/>
      <c r="AK17290" s="9"/>
    </row>
    <row r="17291" spans="32:37" x14ac:dyDescent="0.3">
      <c r="AF17291" s="8"/>
      <c r="AG17291" s="8"/>
      <c r="AH17291" s="9"/>
      <c r="AI17291" s="8"/>
      <c r="AJ17291" s="8"/>
      <c r="AK17291" s="9"/>
    </row>
    <row r="17292" spans="32:37" x14ac:dyDescent="0.3">
      <c r="AF17292" s="8"/>
      <c r="AG17292" s="8"/>
      <c r="AH17292" s="9"/>
      <c r="AI17292" s="8"/>
      <c r="AJ17292" s="8"/>
      <c r="AK17292" s="9"/>
    </row>
    <row r="17293" spans="32:37" x14ac:dyDescent="0.3">
      <c r="AF17293" s="8"/>
      <c r="AG17293" s="8"/>
      <c r="AH17293" s="9"/>
      <c r="AI17293" s="8"/>
      <c r="AJ17293" s="8"/>
      <c r="AK17293" s="9"/>
    </row>
    <row r="17294" spans="32:37" x14ac:dyDescent="0.3">
      <c r="AF17294" s="8"/>
      <c r="AG17294" s="8"/>
      <c r="AH17294" s="9"/>
      <c r="AI17294" s="8"/>
      <c r="AJ17294" s="8"/>
      <c r="AK17294" s="9"/>
    </row>
    <row r="17295" spans="32:37" x14ac:dyDescent="0.3">
      <c r="AF17295" s="8"/>
      <c r="AG17295" s="8"/>
      <c r="AH17295" s="9"/>
      <c r="AI17295" s="8"/>
      <c r="AJ17295" s="8"/>
      <c r="AK17295" s="9"/>
    </row>
    <row r="17296" spans="32:37" x14ac:dyDescent="0.3">
      <c r="AF17296" s="8"/>
      <c r="AG17296" s="8"/>
      <c r="AH17296" s="9"/>
      <c r="AI17296" s="8"/>
      <c r="AJ17296" s="8"/>
      <c r="AK17296" s="9"/>
    </row>
    <row r="17297" spans="32:37" x14ac:dyDescent="0.3">
      <c r="AF17297" s="8"/>
      <c r="AG17297" s="8"/>
      <c r="AH17297" s="9"/>
      <c r="AI17297" s="8"/>
      <c r="AJ17297" s="8"/>
      <c r="AK17297" s="9"/>
    </row>
    <row r="17298" spans="32:37" x14ac:dyDescent="0.3">
      <c r="AF17298" s="8"/>
      <c r="AG17298" s="8"/>
      <c r="AH17298" s="9"/>
      <c r="AI17298" s="8"/>
      <c r="AJ17298" s="8"/>
      <c r="AK17298" s="9"/>
    </row>
    <row r="17299" spans="32:37" x14ac:dyDescent="0.3">
      <c r="AF17299" s="8"/>
      <c r="AG17299" s="8"/>
      <c r="AH17299" s="9"/>
      <c r="AI17299" s="8"/>
      <c r="AJ17299" s="8"/>
      <c r="AK17299" s="9"/>
    </row>
    <row r="17300" spans="32:37" x14ac:dyDescent="0.3">
      <c r="AF17300" s="8"/>
      <c r="AG17300" s="8"/>
      <c r="AH17300" s="9"/>
      <c r="AI17300" s="8"/>
      <c r="AJ17300" s="8"/>
      <c r="AK17300" s="9"/>
    </row>
    <row r="17301" spans="32:37" x14ac:dyDescent="0.3">
      <c r="AF17301" s="8"/>
      <c r="AG17301" s="8"/>
      <c r="AH17301" s="9"/>
      <c r="AI17301" s="8"/>
      <c r="AJ17301" s="8"/>
      <c r="AK17301" s="9"/>
    </row>
    <row r="17302" spans="32:37" x14ac:dyDescent="0.3">
      <c r="AF17302" s="8"/>
      <c r="AG17302" s="8"/>
      <c r="AH17302" s="9"/>
      <c r="AI17302" s="8"/>
      <c r="AJ17302" s="8"/>
      <c r="AK17302" s="9"/>
    </row>
    <row r="17303" spans="32:37" x14ac:dyDescent="0.3">
      <c r="AF17303" s="8"/>
      <c r="AG17303" s="8"/>
      <c r="AH17303" s="9"/>
      <c r="AI17303" s="8"/>
      <c r="AJ17303" s="8"/>
      <c r="AK17303" s="9"/>
    </row>
    <row r="17304" spans="32:37" x14ac:dyDescent="0.3">
      <c r="AF17304" s="8"/>
      <c r="AG17304" s="8"/>
      <c r="AH17304" s="9"/>
      <c r="AI17304" s="8"/>
      <c r="AJ17304" s="8"/>
      <c r="AK17304" s="9"/>
    </row>
    <row r="17305" spans="32:37" x14ac:dyDescent="0.3">
      <c r="AF17305" s="8"/>
      <c r="AG17305" s="8"/>
      <c r="AH17305" s="9"/>
      <c r="AI17305" s="8"/>
      <c r="AJ17305" s="8"/>
      <c r="AK17305" s="9"/>
    </row>
    <row r="17306" spans="32:37" x14ac:dyDescent="0.3">
      <c r="AF17306" s="8"/>
      <c r="AG17306" s="8"/>
      <c r="AH17306" s="9"/>
      <c r="AI17306" s="8"/>
      <c r="AJ17306" s="8"/>
      <c r="AK17306" s="9"/>
    </row>
    <row r="17307" spans="32:37" x14ac:dyDescent="0.3">
      <c r="AF17307" s="8"/>
      <c r="AG17307" s="8"/>
      <c r="AH17307" s="9"/>
      <c r="AI17307" s="8"/>
      <c r="AJ17307" s="8"/>
      <c r="AK17307" s="9"/>
    </row>
    <row r="17308" spans="32:37" x14ac:dyDescent="0.3">
      <c r="AF17308" s="8"/>
      <c r="AG17308" s="8"/>
      <c r="AH17308" s="9"/>
      <c r="AI17308" s="8"/>
      <c r="AJ17308" s="8"/>
      <c r="AK17308" s="9"/>
    </row>
    <row r="17309" spans="32:37" x14ac:dyDescent="0.3">
      <c r="AF17309" s="8"/>
      <c r="AG17309" s="8"/>
      <c r="AH17309" s="9"/>
      <c r="AI17309" s="8"/>
      <c r="AJ17309" s="8"/>
      <c r="AK17309" s="9"/>
    </row>
    <row r="17310" spans="32:37" x14ac:dyDescent="0.3">
      <c r="AF17310" s="8"/>
      <c r="AG17310" s="8"/>
      <c r="AH17310" s="9"/>
      <c r="AI17310" s="8"/>
      <c r="AJ17310" s="8"/>
      <c r="AK17310" s="9"/>
    </row>
    <row r="17311" spans="32:37" x14ac:dyDescent="0.3">
      <c r="AF17311" s="8"/>
      <c r="AG17311" s="8"/>
      <c r="AH17311" s="9"/>
      <c r="AI17311" s="8"/>
      <c r="AJ17311" s="8"/>
      <c r="AK17311" s="9"/>
    </row>
    <row r="17312" spans="32:37" x14ac:dyDescent="0.3">
      <c r="AF17312" s="8"/>
      <c r="AG17312" s="8"/>
      <c r="AH17312" s="9"/>
      <c r="AI17312" s="8"/>
      <c r="AJ17312" s="8"/>
      <c r="AK17312" s="9"/>
    </row>
    <row r="17313" spans="32:37" x14ac:dyDescent="0.3">
      <c r="AF17313" s="8"/>
      <c r="AG17313" s="8"/>
      <c r="AH17313" s="9"/>
      <c r="AI17313" s="8"/>
      <c r="AJ17313" s="8"/>
      <c r="AK17313" s="9"/>
    </row>
    <row r="17314" spans="32:37" x14ac:dyDescent="0.3">
      <c r="AF17314" s="8"/>
      <c r="AG17314" s="8"/>
      <c r="AH17314" s="9"/>
      <c r="AI17314" s="8"/>
      <c r="AJ17314" s="8"/>
      <c r="AK17314" s="9"/>
    </row>
    <row r="17315" spans="32:37" x14ac:dyDescent="0.3">
      <c r="AF17315" s="8"/>
      <c r="AG17315" s="8"/>
      <c r="AH17315" s="9"/>
      <c r="AI17315" s="8"/>
      <c r="AJ17315" s="8"/>
      <c r="AK17315" s="9"/>
    </row>
    <row r="17316" spans="32:37" x14ac:dyDescent="0.3">
      <c r="AF17316" s="8"/>
      <c r="AG17316" s="8"/>
      <c r="AH17316" s="9"/>
      <c r="AI17316" s="8"/>
      <c r="AJ17316" s="8"/>
      <c r="AK17316" s="9"/>
    </row>
    <row r="17317" spans="32:37" x14ac:dyDescent="0.3">
      <c r="AF17317" s="8"/>
      <c r="AG17317" s="8"/>
      <c r="AH17317" s="9"/>
      <c r="AI17317" s="8"/>
      <c r="AJ17317" s="8"/>
      <c r="AK17317" s="9"/>
    </row>
    <row r="17318" spans="32:37" x14ac:dyDescent="0.3">
      <c r="AF17318" s="8"/>
      <c r="AG17318" s="8"/>
      <c r="AH17318" s="9"/>
      <c r="AI17318" s="8"/>
      <c r="AJ17318" s="8"/>
      <c r="AK17318" s="9"/>
    </row>
    <row r="17319" spans="32:37" x14ac:dyDescent="0.3">
      <c r="AF17319" s="8"/>
      <c r="AG17319" s="8"/>
      <c r="AH17319" s="9"/>
      <c r="AI17319" s="8"/>
      <c r="AJ17319" s="8"/>
      <c r="AK17319" s="9"/>
    </row>
    <row r="17320" spans="32:37" x14ac:dyDescent="0.3">
      <c r="AF17320" s="8"/>
      <c r="AG17320" s="8"/>
      <c r="AH17320" s="9"/>
      <c r="AI17320" s="8"/>
      <c r="AJ17320" s="8"/>
      <c r="AK17320" s="9"/>
    </row>
    <row r="17321" spans="32:37" x14ac:dyDescent="0.3">
      <c r="AF17321" s="8"/>
      <c r="AG17321" s="8"/>
      <c r="AH17321" s="9"/>
      <c r="AI17321" s="8"/>
      <c r="AJ17321" s="8"/>
      <c r="AK17321" s="9"/>
    </row>
    <row r="17322" spans="32:37" x14ac:dyDescent="0.3">
      <c r="AF17322" s="8"/>
      <c r="AG17322" s="8"/>
      <c r="AH17322" s="9"/>
      <c r="AI17322" s="8"/>
      <c r="AJ17322" s="8"/>
      <c r="AK17322" s="9"/>
    </row>
    <row r="17323" spans="32:37" x14ac:dyDescent="0.3">
      <c r="AF17323" s="8"/>
      <c r="AG17323" s="8"/>
      <c r="AH17323" s="9"/>
      <c r="AI17323" s="8"/>
      <c r="AJ17323" s="8"/>
      <c r="AK17323" s="9"/>
    </row>
    <row r="17324" spans="32:37" x14ac:dyDescent="0.3">
      <c r="AF17324" s="8"/>
      <c r="AG17324" s="8"/>
      <c r="AH17324" s="9"/>
      <c r="AI17324" s="8"/>
      <c r="AJ17324" s="8"/>
      <c r="AK17324" s="9"/>
    </row>
    <row r="17325" spans="32:37" x14ac:dyDescent="0.3">
      <c r="AF17325" s="8"/>
      <c r="AG17325" s="8"/>
      <c r="AH17325" s="9"/>
      <c r="AI17325" s="8"/>
      <c r="AJ17325" s="8"/>
      <c r="AK17325" s="9"/>
    </row>
    <row r="17326" spans="32:37" x14ac:dyDescent="0.3">
      <c r="AF17326" s="8"/>
      <c r="AG17326" s="8"/>
      <c r="AH17326" s="9"/>
      <c r="AI17326" s="8"/>
      <c r="AJ17326" s="8"/>
      <c r="AK17326" s="9"/>
    </row>
    <row r="17327" spans="32:37" x14ac:dyDescent="0.3">
      <c r="AF17327" s="8"/>
      <c r="AG17327" s="8"/>
      <c r="AH17327" s="9"/>
      <c r="AI17327" s="8"/>
      <c r="AJ17327" s="8"/>
      <c r="AK17327" s="9"/>
    </row>
    <row r="17328" spans="32:37" x14ac:dyDescent="0.3">
      <c r="AF17328" s="8"/>
      <c r="AG17328" s="8"/>
      <c r="AH17328" s="9"/>
      <c r="AI17328" s="8"/>
      <c r="AJ17328" s="8"/>
      <c r="AK17328" s="9"/>
    </row>
    <row r="17329" spans="32:37" x14ac:dyDescent="0.3">
      <c r="AF17329" s="8"/>
      <c r="AG17329" s="8"/>
      <c r="AH17329" s="9"/>
      <c r="AI17329" s="8"/>
      <c r="AJ17329" s="8"/>
      <c r="AK17329" s="9"/>
    </row>
    <row r="17330" spans="32:37" x14ac:dyDescent="0.3">
      <c r="AF17330" s="8"/>
      <c r="AG17330" s="8"/>
      <c r="AH17330" s="9"/>
      <c r="AI17330" s="8"/>
      <c r="AJ17330" s="8"/>
      <c r="AK17330" s="9"/>
    </row>
    <row r="17331" spans="32:37" x14ac:dyDescent="0.3">
      <c r="AF17331" s="8"/>
      <c r="AG17331" s="8"/>
      <c r="AH17331" s="9"/>
      <c r="AI17331" s="8"/>
      <c r="AJ17331" s="8"/>
      <c r="AK17331" s="9"/>
    </row>
    <row r="17332" spans="32:37" x14ac:dyDescent="0.3">
      <c r="AF17332" s="8"/>
      <c r="AG17332" s="8"/>
      <c r="AH17332" s="9"/>
      <c r="AI17332" s="8"/>
      <c r="AJ17332" s="8"/>
      <c r="AK17332" s="9"/>
    </row>
    <row r="17333" spans="32:37" x14ac:dyDescent="0.3">
      <c r="AF17333" s="8"/>
      <c r="AG17333" s="8"/>
      <c r="AH17333" s="9"/>
      <c r="AI17333" s="8"/>
      <c r="AJ17333" s="8"/>
      <c r="AK17333" s="9"/>
    </row>
    <row r="17334" spans="32:37" x14ac:dyDescent="0.3">
      <c r="AF17334" s="8"/>
      <c r="AG17334" s="8"/>
      <c r="AH17334" s="9"/>
      <c r="AI17334" s="8"/>
      <c r="AJ17334" s="8"/>
      <c r="AK17334" s="9"/>
    </row>
    <row r="17335" spans="32:37" x14ac:dyDescent="0.3">
      <c r="AF17335" s="8"/>
      <c r="AG17335" s="8"/>
      <c r="AH17335" s="9"/>
      <c r="AI17335" s="8"/>
      <c r="AJ17335" s="8"/>
      <c r="AK17335" s="9"/>
    </row>
    <row r="17336" spans="32:37" x14ac:dyDescent="0.3">
      <c r="AF17336" s="8"/>
      <c r="AG17336" s="8"/>
      <c r="AH17336" s="9"/>
      <c r="AI17336" s="8"/>
      <c r="AJ17336" s="8"/>
      <c r="AK17336" s="9"/>
    </row>
    <row r="17337" spans="32:37" x14ac:dyDescent="0.3">
      <c r="AF17337" s="8"/>
      <c r="AG17337" s="8"/>
      <c r="AH17337" s="9"/>
      <c r="AI17337" s="8"/>
      <c r="AJ17337" s="8"/>
      <c r="AK17337" s="9"/>
    </row>
    <row r="17338" spans="32:37" x14ac:dyDescent="0.3">
      <c r="AF17338" s="8"/>
      <c r="AG17338" s="8"/>
      <c r="AH17338" s="9"/>
      <c r="AI17338" s="8"/>
      <c r="AJ17338" s="8"/>
      <c r="AK17338" s="9"/>
    </row>
    <row r="17339" spans="32:37" x14ac:dyDescent="0.3">
      <c r="AF17339" s="8"/>
      <c r="AG17339" s="8"/>
      <c r="AH17339" s="9"/>
      <c r="AI17339" s="8"/>
      <c r="AJ17339" s="8"/>
      <c r="AK17339" s="9"/>
    </row>
    <row r="17340" spans="32:37" x14ac:dyDescent="0.3">
      <c r="AF17340" s="8"/>
      <c r="AG17340" s="8"/>
      <c r="AH17340" s="9"/>
      <c r="AI17340" s="8"/>
      <c r="AJ17340" s="8"/>
      <c r="AK17340" s="9"/>
    </row>
    <row r="17341" spans="32:37" x14ac:dyDescent="0.3">
      <c r="AF17341" s="8"/>
      <c r="AG17341" s="8"/>
      <c r="AH17341" s="9"/>
      <c r="AI17341" s="8"/>
      <c r="AJ17341" s="8"/>
      <c r="AK17341" s="9"/>
    </row>
    <row r="17342" spans="32:37" x14ac:dyDescent="0.3">
      <c r="AF17342" s="8"/>
      <c r="AG17342" s="8"/>
      <c r="AH17342" s="9"/>
      <c r="AI17342" s="8"/>
      <c r="AJ17342" s="8"/>
      <c r="AK17342" s="9"/>
    </row>
    <row r="17343" spans="32:37" x14ac:dyDescent="0.3">
      <c r="AF17343" s="8"/>
      <c r="AG17343" s="8"/>
      <c r="AH17343" s="9"/>
      <c r="AI17343" s="8"/>
      <c r="AJ17343" s="8"/>
      <c r="AK17343" s="9"/>
    </row>
    <row r="17344" spans="32:37" x14ac:dyDescent="0.3">
      <c r="AF17344" s="8"/>
      <c r="AG17344" s="8"/>
      <c r="AH17344" s="9"/>
      <c r="AI17344" s="8"/>
      <c r="AJ17344" s="8"/>
      <c r="AK17344" s="9"/>
    </row>
    <row r="17345" spans="32:37" x14ac:dyDescent="0.3">
      <c r="AF17345" s="8"/>
      <c r="AG17345" s="8"/>
      <c r="AH17345" s="9"/>
      <c r="AI17345" s="8"/>
      <c r="AJ17345" s="8"/>
      <c r="AK17345" s="9"/>
    </row>
    <row r="17346" spans="32:37" x14ac:dyDescent="0.3">
      <c r="AF17346" s="8"/>
      <c r="AG17346" s="8"/>
      <c r="AH17346" s="9"/>
      <c r="AI17346" s="8"/>
      <c r="AJ17346" s="8"/>
      <c r="AK17346" s="9"/>
    </row>
    <row r="17347" spans="32:37" x14ac:dyDescent="0.3">
      <c r="AF17347" s="8"/>
      <c r="AG17347" s="8"/>
      <c r="AH17347" s="9"/>
      <c r="AI17347" s="8"/>
      <c r="AJ17347" s="8"/>
      <c r="AK17347" s="9"/>
    </row>
    <row r="17348" spans="32:37" x14ac:dyDescent="0.3">
      <c r="AF17348" s="8"/>
      <c r="AG17348" s="8"/>
      <c r="AH17348" s="9"/>
      <c r="AI17348" s="8"/>
      <c r="AJ17348" s="8"/>
      <c r="AK17348" s="9"/>
    </row>
    <row r="17349" spans="32:37" x14ac:dyDescent="0.3">
      <c r="AF17349" s="8"/>
      <c r="AG17349" s="8"/>
      <c r="AH17349" s="9"/>
      <c r="AI17349" s="8"/>
      <c r="AJ17349" s="8"/>
      <c r="AK17349" s="9"/>
    </row>
    <row r="17350" spans="32:37" x14ac:dyDescent="0.3">
      <c r="AF17350" s="8"/>
      <c r="AG17350" s="8"/>
      <c r="AH17350" s="9"/>
      <c r="AI17350" s="8"/>
      <c r="AJ17350" s="8"/>
      <c r="AK17350" s="9"/>
    </row>
    <row r="17351" spans="32:37" x14ac:dyDescent="0.3">
      <c r="AF17351" s="8"/>
      <c r="AG17351" s="8"/>
      <c r="AH17351" s="9"/>
      <c r="AI17351" s="8"/>
      <c r="AJ17351" s="8"/>
      <c r="AK17351" s="9"/>
    </row>
    <row r="17352" spans="32:37" x14ac:dyDescent="0.3">
      <c r="AF17352" s="8"/>
      <c r="AG17352" s="8"/>
      <c r="AH17352" s="9"/>
      <c r="AI17352" s="8"/>
      <c r="AJ17352" s="8"/>
      <c r="AK17352" s="9"/>
    </row>
    <row r="17353" spans="32:37" x14ac:dyDescent="0.3">
      <c r="AF17353" s="8"/>
      <c r="AG17353" s="8"/>
      <c r="AH17353" s="9"/>
      <c r="AI17353" s="8"/>
      <c r="AJ17353" s="8"/>
      <c r="AK17353" s="9"/>
    </row>
    <row r="17354" spans="32:37" x14ac:dyDescent="0.3">
      <c r="AF17354" s="8"/>
      <c r="AG17354" s="8"/>
      <c r="AH17354" s="9"/>
      <c r="AI17354" s="8"/>
      <c r="AJ17354" s="8"/>
      <c r="AK17354" s="9"/>
    </row>
    <row r="17355" spans="32:37" x14ac:dyDescent="0.3">
      <c r="AF17355" s="8"/>
      <c r="AG17355" s="8"/>
      <c r="AH17355" s="9"/>
      <c r="AI17355" s="8"/>
      <c r="AJ17355" s="8"/>
      <c r="AK17355" s="9"/>
    </row>
    <row r="17356" spans="32:37" x14ac:dyDescent="0.3">
      <c r="AF17356" s="8"/>
      <c r="AG17356" s="8"/>
      <c r="AH17356" s="9"/>
      <c r="AI17356" s="8"/>
      <c r="AJ17356" s="8"/>
      <c r="AK17356" s="9"/>
    </row>
    <row r="17357" spans="32:37" x14ac:dyDescent="0.3">
      <c r="AF17357" s="8"/>
      <c r="AG17357" s="8"/>
      <c r="AH17357" s="9"/>
      <c r="AI17357" s="8"/>
      <c r="AJ17357" s="8"/>
      <c r="AK17357" s="9"/>
    </row>
    <row r="17358" spans="32:37" x14ac:dyDescent="0.3">
      <c r="AF17358" s="8"/>
      <c r="AG17358" s="8"/>
      <c r="AH17358" s="9"/>
      <c r="AI17358" s="8"/>
      <c r="AJ17358" s="8"/>
      <c r="AK17358" s="9"/>
    </row>
    <row r="17359" spans="32:37" x14ac:dyDescent="0.3">
      <c r="AF17359" s="8"/>
      <c r="AG17359" s="8"/>
      <c r="AH17359" s="9"/>
      <c r="AI17359" s="8"/>
      <c r="AJ17359" s="8"/>
      <c r="AK17359" s="9"/>
    </row>
    <row r="17360" spans="32:37" x14ac:dyDescent="0.3">
      <c r="AF17360" s="8"/>
      <c r="AG17360" s="8"/>
      <c r="AH17360" s="9"/>
      <c r="AI17360" s="8"/>
      <c r="AJ17360" s="8"/>
      <c r="AK17360" s="9"/>
    </row>
    <row r="17361" spans="32:37" x14ac:dyDescent="0.3">
      <c r="AF17361" s="8"/>
      <c r="AG17361" s="8"/>
      <c r="AH17361" s="9"/>
      <c r="AI17361" s="8"/>
      <c r="AJ17361" s="8"/>
      <c r="AK17361" s="9"/>
    </row>
    <row r="17362" spans="32:37" x14ac:dyDescent="0.3">
      <c r="AF17362" s="8"/>
      <c r="AG17362" s="8"/>
      <c r="AH17362" s="9"/>
      <c r="AI17362" s="8"/>
      <c r="AJ17362" s="8"/>
      <c r="AK17362" s="9"/>
    </row>
    <row r="17363" spans="32:37" x14ac:dyDescent="0.3">
      <c r="AF17363" s="8"/>
      <c r="AG17363" s="8"/>
      <c r="AH17363" s="9"/>
      <c r="AI17363" s="8"/>
      <c r="AJ17363" s="8"/>
      <c r="AK17363" s="9"/>
    </row>
    <row r="17364" spans="32:37" x14ac:dyDescent="0.3">
      <c r="AF17364" s="8"/>
      <c r="AG17364" s="8"/>
      <c r="AH17364" s="9"/>
      <c r="AI17364" s="8"/>
      <c r="AJ17364" s="8"/>
      <c r="AK17364" s="9"/>
    </row>
    <row r="17365" spans="32:37" x14ac:dyDescent="0.3">
      <c r="AF17365" s="8"/>
      <c r="AG17365" s="8"/>
      <c r="AH17365" s="9"/>
      <c r="AI17365" s="8"/>
      <c r="AJ17365" s="8"/>
      <c r="AK17365" s="9"/>
    </row>
    <row r="17366" spans="32:37" x14ac:dyDescent="0.3">
      <c r="AF17366" s="8"/>
      <c r="AG17366" s="8"/>
      <c r="AH17366" s="9"/>
      <c r="AI17366" s="8"/>
      <c r="AJ17366" s="8"/>
      <c r="AK17366" s="9"/>
    </row>
    <row r="17367" spans="32:37" x14ac:dyDescent="0.3">
      <c r="AF17367" s="8"/>
      <c r="AG17367" s="8"/>
      <c r="AH17367" s="9"/>
      <c r="AI17367" s="8"/>
      <c r="AJ17367" s="8"/>
      <c r="AK17367" s="9"/>
    </row>
    <row r="17368" spans="32:37" x14ac:dyDescent="0.3">
      <c r="AF17368" s="8"/>
      <c r="AG17368" s="8"/>
      <c r="AH17368" s="9"/>
      <c r="AI17368" s="8"/>
      <c r="AJ17368" s="8"/>
      <c r="AK17368" s="9"/>
    </row>
    <row r="17369" spans="32:37" x14ac:dyDescent="0.3">
      <c r="AF17369" s="8"/>
      <c r="AG17369" s="8"/>
      <c r="AH17369" s="9"/>
      <c r="AI17369" s="8"/>
      <c r="AJ17369" s="8"/>
      <c r="AK17369" s="9"/>
    </row>
    <row r="17370" spans="32:37" x14ac:dyDescent="0.3">
      <c r="AF17370" s="8"/>
      <c r="AG17370" s="8"/>
      <c r="AH17370" s="9"/>
      <c r="AI17370" s="8"/>
      <c r="AJ17370" s="8"/>
      <c r="AK17370" s="9"/>
    </row>
    <row r="17371" spans="32:37" x14ac:dyDescent="0.3">
      <c r="AF17371" s="8"/>
      <c r="AG17371" s="8"/>
      <c r="AH17371" s="9"/>
      <c r="AI17371" s="8"/>
      <c r="AJ17371" s="8"/>
      <c r="AK17371" s="9"/>
    </row>
    <row r="17372" spans="32:37" x14ac:dyDescent="0.3">
      <c r="AF17372" s="8"/>
      <c r="AG17372" s="8"/>
      <c r="AH17372" s="9"/>
      <c r="AI17372" s="8"/>
      <c r="AJ17372" s="8"/>
      <c r="AK17372" s="9"/>
    </row>
    <row r="17373" spans="32:37" x14ac:dyDescent="0.3">
      <c r="AF17373" s="8"/>
      <c r="AG17373" s="8"/>
      <c r="AH17373" s="9"/>
      <c r="AI17373" s="8"/>
      <c r="AJ17373" s="8"/>
      <c r="AK17373" s="9"/>
    </row>
    <row r="17374" spans="32:37" x14ac:dyDescent="0.3">
      <c r="AF17374" s="8"/>
      <c r="AG17374" s="8"/>
      <c r="AH17374" s="9"/>
      <c r="AI17374" s="8"/>
      <c r="AJ17374" s="8"/>
      <c r="AK17374" s="9"/>
    </row>
    <row r="17375" spans="32:37" x14ac:dyDescent="0.3">
      <c r="AF17375" s="8"/>
      <c r="AG17375" s="8"/>
      <c r="AH17375" s="9"/>
      <c r="AI17375" s="8"/>
      <c r="AJ17375" s="8"/>
      <c r="AK17375" s="9"/>
    </row>
    <row r="17376" spans="32:37" x14ac:dyDescent="0.3">
      <c r="AF17376" s="8"/>
      <c r="AG17376" s="8"/>
      <c r="AH17376" s="9"/>
      <c r="AI17376" s="8"/>
      <c r="AJ17376" s="8"/>
      <c r="AK17376" s="9"/>
    </row>
    <row r="17377" spans="32:37" x14ac:dyDescent="0.3">
      <c r="AF17377" s="8"/>
      <c r="AG17377" s="8"/>
      <c r="AH17377" s="9"/>
      <c r="AI17377" s="8"/>
      <c r="AJ17377" s="8"/>
      <c r="AK17377" s="9"/>
    </row>
    <row r="17378" spans="32:37" x14ac:dyDescent="0.3">
      <c r="AF17378" s="8"/>
      <c r="AG17378" s="8"/>
      <c r="AH17378" s="9"/>
      <c r="AI17378" s="8"/>
      <c r="AJ17378" s="8"/>
      <c r="AK17378" s="9"/>
    </row>
    <row r="17379" spans="32:37" x14ac:dyDescent="0.3">
      <c r="AF17379" s="8"/>
      <c r="AG17379" s="8"/>
      <c r="AH17379" s="9"/>
      <c r="AI17379" s="8"/>
      <c r="AJ17379" s="8"/>
      <c r="AK17379" s="9"/>
    </row>
    <row r="17380" spans="32:37" x14ac:dyDescent="0.3">
      <c r="AF17380" s="8"/>
      <c r="AG17380" s="8"/>
      <c r="AH17380" s="9"/>
      <c r="AI17380" s="8"/>
      <c r="AJ17380" s="8"/>
      <c r="AK17380" s="9"/>
    </row>
    <row r="17381" spans="32:37" x14ac:dyDescent="0.3">
      <c r="AF17381" s="8"/>
      <c r="AG17381" s="8"/>
      <c r="AH17381" s="9"/>
      <c r="AI17381" s="8"/>
      <c r="AJ17381" s="8"/>
      <c r="AK17381" s="9"/>
    </row>
    <row r="17382" spans="32:37" x14ac:dyDescent="0.3">
      <c r="AF17382" s="8"/>
      <c r="AG17382" s="8"/>
      <c r="AH17382" s="9"/>
      <c r="AI17382" s="8"/>
      <c r="AJ17382" s="8"/>
      <c r="AK17382" s="9"/>
    </row>
    <row r="17383" spans="32:37" x14ac:dyDescent="0.3">
      <c r="AF17383" s="8"/>
      <c r="AG17383" s="8"/>
      <c r="AH17383" s="9"/>
      <c r="AI17383" s="8"/>
      <c r="AJ17383" s="8"/>
      <c r="AK17383" s="9"/>
    </row>
    <row r="17384" spans="32:37" x14ac:dyDescent="0.3">
      <c r="AF17384" s="8"/>
      <c r="AG17384" s="8"/>
      <c r="AH17384" s="9"/>
      <c r="AI17384" s="8"/>
      <c r="AJ17384" s="8"/>
      <c r="AK17384" s="9"/>
    </row>
    <row r="17385" spans="32:37" x14ac:dyDescent="0.3">
      <c r="AF17385" s="8"/>
      <c r="AG17385" s="8"/>
      <c r="AH17385" s="9"/>
      <c r="AI17385" s="8"/>
      <c r="AJ17385" s="8"/>
      <c r="AK17385" s="9"/>
    </row>
    <row r="17386" spans="32:37" x14ac:dyDescent="0.3">
      <c r="AF17386" s="8"/>
      <c r="AG17386" s="8"/>
      <c r="AH17386" s="9"/>
      <c r="AI17386" s="8"/>
      <c r="AJ17386" s="8"/>
      <c r="AK17386" s="9"/>
    </row>
    <row r="17387" spans="32:37" x14ac:dyDescent="0.3">
      <c r="AF17387" s="8"/>
      <c r="AG17387" s="8"/>
      <c r="AH17387" s="9"/>
      <c r="AI17387" s="8"/>
      <c r="AJ17387" s="8"/>
      <c r="AK17387" s="9"/>
    </row>
    <row r="17388" spans="32:37" x14ac:dyDescent="0.3">
      <c r="AF17388" s="8"/>
      <c r="AG17388" s="8"/>
      <c r="AH17388" s="9"/>
      <c r="AI17388" s="8"/>
      <c r="AJ17388" s="8"/>
      <c r="AK17388" s="9"/>
    </row>
    <row r="17389" spans="32:37" x14ac:dyDescent="0.3">
      <c r="AF17389" s="8"/>
      <c r="AG17389" s="8"/>
      <c r="AH17389" s="9"/>
      <c r="AI17389" s="8"/>
      <c r="AJ17389" s="8"/>
      <c r="AK17389" s="9"/>
    </row>
    <row r="17390" spans="32:37" x14ac:dyDescent="0.3">
      <c r="AF17390" s="8"/>
      <c r="AG17390" s="8"/>
      <c r="AH17390" s="9"/>
      <c r="AI17390" s="8"/>
      <c r="AJ17390" s="8"/>
      <c r="AK17390" s="9"/>
    </row>
    <row r="17391" spans="32:37" x14ac:dyDescent="0.3">
      <c r="AF17391" s="8"/>
      <c r="AG17391" s="8"/>
      <c r="AH17391" s="9"/>
      <c r="AI17391" s="8"/>
      <c r="AJ17391" s="8"/>
      <c r="AK17391" s="9"/>
    </row>
    <row r="17392" spans="32:37" x14ac:dyDescent="0.3">
      <c r="AF17392" s="8"/>
      <c r="AG17392" s="8"/>
      <c r="AH17392" s="9"/>
      <c r="AI17392" s="8"/>
      <c r="AJ17392" s="8"/>
      <c r="AK17392" s="9"/>
    </row>
    <row r="17393" spans="32:37" x14ac:dyDescent="0.3">
      <c r="AF17393" s="8"/>
      <c r="AG17393" s="8"/>
      <c r="AH17393" s="9"/>
      <c r="AI17393" s="8"/>
      <c r="AJ17393" s="8"/>
      <c r="AK17393" s="9"/>
    </row>
    <row r="17394" spans="32:37" x14ac:dyDescent="0.3">
      <c r="AF17394" s="8"/>
      <c r="AG17394" s="8"/>
      <c r="AH17394" s="9"/>
      <c r="AI17394" s="8"/>
      <c r="AJ17394" s="8"/>
      <c r="AK17394" s="9"/>
    </row>
    <row r="17395" spans="32:37" x14ac:dyDescent="0.3">
      <c r="AF17395" s="8"/>
      <c r="AG17395" s="8"/>
      <c r="AH17395" s="9"/>
      <c r="AI17395" s="8"/>
      <c r="AJ17395" s="8"/>
      <c r="AK17395" s="9"/>
    </row>
    <row r="17396" spans="32:37" x14ac:dyDescent="0.3">
      <c r="AF17396" s="8"/>
      <c r="AG17396" s="8"/>
      <c r="AH17396" s="9"/>
      <c r="AI17396" s="8"/>
      <c r="AJ17396" s="8"/>
      <c r="AK17396" s="9"/>
    </row>
    <row r="17397" spans="32:37" x14ac:dyDescent="0.3">
      <c r="AF17397" s="8"/>
      <c r="AG17397" s="8"/>
      <c r="AH17397" s="9"/>
      <c r="AI17397" s="8"/>
      <c r="AJ17397" s="8"/>
      <c r="AK17397" s="9"/>
    </row>
    <row r="17398" spans="32:37" x14ac:dyDescent="0.3">
      <c r="AF17398" s="8"/>
      <c r="AG17398" s="8"/>
      <c r="AH17398" s="9"/>
      <c r="AI17398" s="8"/>
      <c r="AJ17398" s="8"/>
      <c r="AK17398" s="9"/>
    </row>
    <row r="17399" spans="32:37" x14ac:dyDescent="0.3">
      <c r="AF17399" s="8"/>
      <c r="AG17399" s="8"/>
      <c r="AH17399" s="9"/>
      <c r="AI17399" s="8"/>
      <c r="AJ17399" s="8"/>
      <c r="AK17399" s="9"/>
    </row>
    <row r="17400" spans="32:37" x14ac:dyDescent="0.3">
      <c r="AF17400" s="8"/>
      <c r="AG17400" s="8"/>
      <c r="AH17400" s="9"/>
      <c r="AI17400" s="8"/>
      <c r="AJ17400" s="8"/>
      <c r="AK17400" s="9"/>
    </row>
    <row r="17401" spans="32:37" x14ac:dyDescent="0.3">
      <c r="AF17401" s="8"/>
      <c r="AG17401" s="8"/>
      <c r="AH17401" s="9"/>
      <c r="AI17401" s="8"/>
      <c r="AJ17401" s="8"/>
      <c r="AK17401" s="9"/>
    </row>
    <row r="17402" spans="32:37" x14ac:dyDescent="0.3">
      <c r="AF17402" s="8"/>
      <c r="AG17402" s="8"/>
      <c r="AH17402" s="9"/>
      <c r="AI17402" s="8"/>
      <c r="AJ17402" s="8"/>
      <c r="AK17402" s="9"/>
    </row>
    <row r="17403" spans="32:37" x14ac:dyDescent="0.3">
      <c r="AF17403" s="8"/>
      <c r="AG17403" s="8"/>
      <c r="AH17403" s="9"/>
      <c r="AI17403" s="8"/>
      <c r="AJ17403" s="8"/>
      <c r="AK17403" s="9"/>
    </row>
    <row r="17404" spans="32:37" x14ac:dyDescent="0.3">
      <c r="AF17404" s="8"/>
      <c r="AG17404" s="8"/>
      <c r="AH17404" s="9"/>
      <c r="AI17404" s="8"/>
      <c r="AJ17404" s="8"/>
      <c r="AK17404" s="9"/>
    </row>
    <row r="17405" spans="32:37" x14ac:dyDescent="0.3">
      <c r="AF17405" s="8"/>
      <c r="AG17405" s="8"/>
      <c r="AH17405" s="9"/>
      <c r="AI17405" s="8"/>
      <c r="AJ17405" s="8"/>
      <c r="AK17405" s="9"/>
    </row>
    <row r="17406" spans="32:37" x14ac:dyDescent="0.3">
      <c r="AF17406" s="8"/>
      <c r="AG17406" s="8"/>
      <c r="AH17406" s="9"/>
      <c r="AI17406" s="8"/>
      <c r="AJ17406" s="8"/>
      <c r="AK17406" s="9"/>
    </row>
    <row r="17407" spans="32:37" x14ac:dyDescent="0.3">
      <c r="AF17407" s="8"/>
      <c r="AG17407" s="8"/>
      <c r="AH17407" s="9"/>
      <c r="AI17407" s="8"/>
      <c r="AJ17407" s="8"/>
      <c r="AK17407" s="9"/>
    </row>
    <row r="17408" spans="32:37" x14ac:dyDescent="0.3">
      <c r="AF17408" s="8"/>
      <c r="AG17408" s="8"/>
      <c r="AH17408" s="9"/>
      <c r="AI17408" s="8"/>
      <c r="AJ17408" s="8"/>
      <c r="AK17408" s="9"/>
    </row>
    <row r="17409" spans="32:37" x14ac:dyDescent="0.3">
      <c r="AF17409" s="8"/>
      <c r="AG17409" s="8"/>
      <c r="AH17409" s="9"/>
      <c r="AI17409" s="8"/>
      <c r="AJ17409" s="8"/>
      <c r="AK17409" s="9"/>
    </row>
    <row r="17410" spans="32:37" x14ac:dyDescent="0.3">
      <c r="AF17410" s="8"/>
      <c r="AG17410" s="8"/>
      <c r="AH17410" s="9"/>
      <c r="AI17410" s="8"/>
      <c r="AJ17410" s="8"/>
      <c r="AK17410" s="9"/>
    </row>
    <row r="17411" spans="32:37" x14ac:dyDescent="0.3">
      <c r="AF17411" s="8"/>
      <c r="AG17411" s="8"/>
      <c r="AH17411" s="9"/>
      <c r="AI17411" s="8"/>
      <c r="AJ17411" s="8"/>
      <c r="AK17411" s="9"/>
    </row>
    <row r="17412" spans="32:37" x14ac:dyDescent="0.3">
      <c r="AF17412" s="8"/>
      <c r="AG17412" s="8"/>
      <c r="AH17412" s="9"/>
      <c r="AI17412" s="8"/>
      <c r="AJ17412" s="8"/>
      <c r="AK17412" s="9"/>
    </row>
    <row r="17413" spans="32:37" x14ac:dyDescent="0.3">
      <c r="AF17413" s="8"/>
      <c r="AG17413" s="8"/>
      <c r="AH17413" s="9"/>
      <c r="AI17413" s="8"/>
      <c r="AJ17413" s="8"/>
      <c r="AK17413" s="9"/>
    </row>
    <row r="17414" spans="32:37" x14ac:dyDescent="0.3">
      <c r="AF17414" s="8"/>
      <c r="AG17414" s="8"/>
      <c r="AH17414" s="9"/>
      <c r="AI17414" s="8"/>
      <c r="AJ17414" s="8"/>
      <c r="AK17414" s="9"/>
    </row>
    <row r="17415" spans="32:37" x14ac:dyDescent="0.3">
      <c r="AF17415" s="8"/>
      <c r="AG17415" s="8"/>
      <c r="AH17415" s="9"/>
      <c r="AI17415" s="8"/>
      <c r="AJ17415" s="8"/>
      <c r="AK17415" s="9"/>
    </row>
    <row r="17416" spans="32:37" x14ac:dyDescent="0.3">
      <c r="AF17416" s="8"/>
      <c r="AG17416" s="8"/>
      <c r="AH17416" s="9"/>
      <c r="AI17416" s="8"/>
      <c r="AJ17416" s="8"/>
      <c r="AK17416" s="9"/>
    </row>
    <row r="17417" spans="32:37" x14ac:dyDescent="0.3">
      <c r="AF17417" s="8"/>
      <c r="AG17417" s="8"/>
      <c r="AH17417" s="9"/>
      <c r="AI17417" s="8"/>
      <c r="AJ17417" s="8"/>
      <c r="AK17417" s="9"/>
    </row>
    <row r="17418" spans="32:37" x14ac:dyDescent="0.3">
      <c r="AF17418" s="8"/>
      <c r="AG17418" s="8"/>
      <c r="AH17418" s="9"/>
      <c r="AI17418" s="8"/>
      <c r="AJ17418" s="8"/>
      <c r="AK17418" s="9"/>
    </row>
    <row r="17419" spans="32:37" x14ac:dyDescent="0.3">
      <c r="AF17419" s="8"/>
      <c r="AG17419" s="8"/>
      <c r="AH17419" s="9"/>
      <c r="AI17419" s="8"/>
      <c r="AJ17419" s="8"/>
      <c r="AK17419" s="9"/>
    </row>
    <row r="17420" spans="32:37" x14ac:dyDescent="0.3">
      <c r="AF17420" s="8"/>
      <c r="AG17420" s="8"/>
      <c r="AH17420" s="9"/>
      <c r="AI17420" s="8"/>
      <c r="AJ17420" s="8"/>
      <c r="AK17420" s="9"/>
    </row>
    <row r="17421" spans="32:37" x14ac:dyDescent="0.3">
      <c r="AF17421" s="8"/>
      <c r="AG17421" s="8"/>
      <c r="AH17421" s="9"/>
      <c r="AI17421" s="8"/>
      <c r="AJ17421" s="8"/>
      <c r="AK17421" s="9"/>
    </row>
    <row r="17422" spans="32:37" x14ac:dyDescent="0.3">
      <c r="AF17422" s="8"/>
      <c r="AG17422" s="8"/>
      <c r="AH17422" s="9"/>
      <c r="AI17422" s="8"/>
      <c r="AJ17422" s="8"/>
      <c r="AK17422" s="9"/>
    </row>
    <row r="17423" spans="32:37" x14ac:dyDescent="0.3">
      <c r="AF17423" s="8"/>
      <c r="AG17423" s="8"/>
      <c r="AH17423" s="9"/>
      <c r="AI17423" s="8"/>
      <c r="AJ17423" s="8"/>
      <c r="AK17423" s="9"/>
    </row>
    <row r="17424" spans="32:37" x14ac:dyDescent="0.3">
      <c r="AF17424" s="8"/>
      <c r="AG17424" s="8"/>
      <c r="AH17424" s="9"/>
      <c r="AI17424" s="8"/>
      <c r="AJ17424" s="8"/>
      <c r="AK17424" s="9"/>
    </row>
    <row r="17425" spans="32:37" x14ac:dyDescent="0.3">
      <c r="AF17425" s="8"/>
      <c r="AG17425" s="8"/>
      <c r="AH17425" s="9"/>
      <c r="AI17425" s="8"/>
      <c r="AJ17425" s="8"/>
      <c r="AK17425" s="9"/>
    </row>
    <row r="17426" spans="32:37" x14ac:dyDescent="0.3">
      <c r="AF17426" s="8"/>
      <c r="AG17426" s="8"/>
      <c r="AH17426" s="9"/>
      <c r="AI17426" s="8"/>
      <c r="AJ17426" s="8"/>
      <c r="AK17426" s="9"/>
    </row>
    <row r="17427" spans="32:37" x14ac:dyDescent="0.3">
      <c r="AF17427" s="8"/>
      <c r="AG17427" s="8"/>
      <c r="AH17427" s="9"/>
      <c r="AI17427" s="8"/>
      <c r="AJ17427" s="8"/>
      <c r="AK17427" s="9"/>
    </row>
    <row r="17428" spans="32:37" x14ac:dyDescent="0.3">
      <c r="AF17428" s="8"/>
      <c r="AG17428" s="8"/>
      <c r="AH17428" s="9"/>
      <c r="AI17428" s="8"/>
      <c r="AJ17428" s="8"/>
      <c r="AK17428" s="9"/>
    </row>
    <row r="17429" spans="32:37" x14ac:dyDescent="0.3">
      <c r="AF17429" s="8"/>
      <c r="AG17429" s="8"/>
      <c r="AH17429" s="9"/>
      <c r="AI17429" s="8"/>
      <c r="AJ17429" s="8"/>
      <c r="AK17429" s="9"/>
    </row>
    <row r="17430" spans="32:37" x14ac:dyDescent="0.3">
      <c r="AF17430" s="8"/>
      <c r="AG17430" s="8"/>
      <c r="AH17430" s="9"/>
      <c r="AI17430" s="8"/>
      <c r="AJ17430" s="8"/>
      <c r="AK17430" s="9"/>
    </row>
    <row r="17431" spans="32:37" x14ac:dyDescent="0.3">
      <c r="AF17431" s="8"/>
      <c r="AG17431" s="8"/>
      <c r="AH17431" s="9"/>
      <c r="AI17431" s="8"/>
      <c r="AJ17431" s="8"/>
      <c r="AK17431" s="9"/>
    </row>
    <row r="17432" spans="32:37" x14ac:dyDescent="0.3">
      <c r="AF17432" s="8"/>
      <c r="AG17432" s="8"/>
      <c r="AH17432" s="9"/>
      <c r="AI17432" s="8"/>
      <c r="AJ17432" s="8"/>
      <c r="AK17432" s="9"/>
    </row>
    <row r="17433" spans="32:37" x14ac:dyDescent="0.3">
      <c r="AF17433" s="8"/>
      <c r="AG17433" s="8"/>
      <c r="AH17433" s="9"/>
      <c r="AI17433" s="8"/>
      <c r="AJ17433" s="8"/>
      <c r="AK17433" s="9"/>
    </row>
    <row r="17434" spans="32:37" x14ac:dyDescent="0.3">
      <c r="AF17434" s="8"/>
      <c r="AG17434" s="8"/>
      <c r="AH17434" s="9"/>
      <c r="AI17434" s="8"/>
      <c r="AJ17434" s="8"/>
      <c r="AK17434" s="9"/>
    </row>
    <row r="17435" spans="32:37" x14ac:dyDescent="0.3">
      <c r="AF17435" s="8"/>
      <c r="AG17435" s="8"/>
      <c r="AH17435" s="9"/>
      <c r="AI17435" s="8"/>
      <c r="AJ17435" s="8"/>
      <c r="AK17435" s="9"/>
    </row>
    <row r="17436" spans="32:37" x14ac:dyDescent="0.3">
      <c r="AF17436" s="8"/>
      <c r="AG17436" s="8"/>
      <c r="AH17436" s="9"/>
      <c r="AI17436" s="8"/>
      <c r="AJ17436" s="8"/>
      <c r="AK17436" s="9"/>
    </row>
    <row r="17437" spans="32:37" x14ac:dyDescent="0.3">
      <c r="AF17437" s="8"/>
      <c r="AG17437" s="8"/>
      <c r="AH17437" s="9"/>
      <c r="AI17437" s="8"/>
      <c r="AJ17437" s="8"/>
      <c r="AK17437" s="9"/>
    </row>
    <row r="17438" spans="32:37" x14ac:dyDescent="0.3">
      <c r="AF17438" s="8"/>
      <c r="AG17438" s="8"/>
      <c r="AH17438" s="9"/>
      <c r="AI17438" s="8"/>
      <c r="AJ17438" s="8"/>
      <c r="AK17438" s="9"/>
    </row>
    <row r="17439" spans="32:37" x14ac:dyDescent="0.3">
      <c r="AF17439" s="8"/>
      <c r="AG17439" s="8"/>
      <c r="AH17439" s="9"/>
      <c r="AI17439" s="8"/>
      <c r="AJ17439" s="8"/>
      <c r="AK17439" s="9"/>
    </row>
    <row r="17440" spans="32:37" x14ac:dyDescent="0.3">
      <c r="AF17440" s="8"/>
      <c r="AG17440" s="8"/>
      <c r="AH17440" s="9"/>
      <c r="AI17440" s="8"/>
      <c r="AJ17440" s="8"/>
      <c r="AK17440" s="9"/>
    </row>
    <row r="17441" spans="32:37" x14ac:dyDescent="0.3">
      <c r="AF17441" s="8"/>
      <c r="AG17441" s="8"/>
      <c r="AH17441" s="9"/>
      <c r="AI17441" s="8"/>
      <c r="AJ17441" s="8"/>
      <c r="AK17441" s="9"/>
    </row>
    <row r="17442" spans="32:37" x14ac:dyDescent="0.3">
      <c r="AF17442" s="8"/>
      <c r="AG17442" s="8"/>
      <c r="AH17442" s="9"/>
      <c r="AI17442" s="8"/>
      <c r="AJ17442" s="8"/>
      <c r="AK17442" s="9"/>
    </row>
    <row r="17443" spans="32:37" x14ac:dyDescent="0.3">
      <c r="AF17443" s="8"/>
      <c r="AG17443" s="8"/>
      <c r="AH17443" s="9"/>
      <c r="AI17443" s="8"/>
      <c r="AJ17443" s="8"/>
      <c r="AK17443" s="9"/>
    </row>
    <row r="17444" spans="32:37" x14ac:dyDescent="0.3">
      <c r="AF17444" s="8"/>
      <c r="AG17444" s="8"/>
      <c r="AH17444" s="9"/>
      <c r="AI17444" s="8"/>
      <c r="AJ17444" s="8"/>
      <c r="AK17444" s="9"/>
    </row>
    <row r="17445" spans="32:37" x14ac:dyDescent="0.3">
      <c r="AF17445" s="8"/>
      <c r="AG17445" s="8"/>
      <c r="AH17445" s="9"/>
      <c r="AI17445" s="8"/>
      <c r="AJ17445" s="8"/>
      <c r="AK17445" s="9"/>
    </row>
    <row r="17446" spans="32:37" x14ac:dyDescent="0.3">
      <c r="AF17446" s="8"/>
      <c r="AG17446" s="8"/>
      <c r="AH17446" s="9"/>
      <c r="AI17446" s="8"/>
      <c r="AJ17446" s="8"/>
      <c r="AK17446" s="9"/>
    </row>
    <row r="17447" spans="32:37" x14ac:dyDescent="0.3">
      <c r="AF17447" s="8"/>
      <c r="AG17447" s="8"/>
      <c r="AH17447" s="9"/>
      <c r="AI17447" s="8"/>
      <c r="AJ17447" s="8"/>
      <c r="AK17447" s="9"/>
    </row>
    <row r="17448" spans="32:37" x14ac:dyDescent="0.3">
      <c r="AF17448" s="8"/>
      <c r="AG17448" s="8"/>
      <c r="AH17448" s="9"/>
      <c r="AI17448" s="8"/>
      <c r="AJ17448" s="8"/>
      <c r="AK17448" s="9"/>
    </row>
    <row r="17449" spans="32:37" x14ac:dyDescent="0.3">
      <c r="AF17449" s="8"/>
      <c r="AG17449" s="8"/>
      <c r="AH17449" s="9"/>
      <c r="AI17449" s="8"/>
      <c r="AJ17449" s="8"/>
      <c r="AK17449" s="9"/>
    </row>
    <row r="17450" spans="32:37" x14ac:dyDescent="0.3">
      <c r="AF17450" s="8"/>
      <c r="AG17450" s="8"/>
      <c r="AH17450" s="9"/>
      <c r="AI17450" s="8"/>
      <c r="AJ17450" s="8"/>
      <c r="AK17450" s="9"/>
    </row>
    <row r="17451" spans="32:37" x14ac:dyDescent="0.3">
      <c r="AF17451" s="8"/>
      <c r="AG17451" s="8"/>
      <c r="AH17451" s="9"/>
      <c r="AI17451" s="8"/>
      <c r="AJ17451" s="8"/>
      <c r="AK17451" s="9"/>
    </row>
    <row r="17452" spans="32:37" x14ac:dyDescent="0.3">
      <c r="AF17452" s="8"/>
      <c r="AG17452" s="8"/>
      <c r="AH17452" s="9"/>
      <c r="AI17452" s="8"/>
      <c r="AJ17452" s="8"/>
      <c r="AK17452" s="9"/>
    </row>
    <row r="17453" spans="32:37" x14ac:dyDescent="0.3">
      <c r="AF17453" s="8"/>
      <c r="AG17453" s="8"/>
      <c r="AH17453" s="9"/>
      <c r="AI17453" s="8"/>
      <c r="AJ17453" s="8"/>
      <c r="AK17453" s="9"/>
    </row>
    <row r="17454" spans="32:37" x14ac:dyDescent="0.3">
      <c r="AF17454" s="8"/>
      <c r="AG17454" s="8"/>
      <c r="AH17454" s="9"/>
      <c r="AI17454" s="8"/>
      <c r="AJ17454" s="8"/>
      <c r="AK17454" s="9"/>
    </row>
    <row r="17455" spans="32:37" x14ac:dyDescent="0.3">
      <c r="AF17455" s="8"/>
      <c r="AG17455" s="8"/>
      <c r="AH17455" s="9"/>
      <c r="AI17455" s="8"/>
      <c r="AJ17455" s="8"/>
      <c r="AK17455" s="9"/>
    </row>
    <row r="17456" spans="32:37" x14ac:dyDescent="0.3">
      <c r="AF17456" s="8"/>
      <c r="AG17456" s="8"/>
      <c r="AH17456" s="9"/>
      <c r="AI17456" s="8"/>
      <c r="AJ17456" s="8"/>
      <c r="AK17456" s="9"/>
    </row>
    <row r="17457" spans="32:37" x14ac:dyDescent="0.3">
      <c r="AF17457" s="8"/>
      <c r="AG17457" s="8"/>
      <c r="AH17457" s="9"/>
      <c r="AI17457" s="8"/>
      <c r="AJ17457" s="8"/>
      <c r="AK17457" s="9"/>
    </row>
    <row r="17458" spans="32:37" x14ac:dyDescent="0.3">
      <c r="AF17458" s="8"/>
      <c r="AG17458" s="8"/>
      <c r="AH17458" s="9"/>
      <c r="AI17458" s="8"/>
      <c r="AJ17458" s="8"/>
      <c r="AK17458" s="9"/>
    </row>
    <row r="17459" spans="32:37" x14ac:dyDescent="0.3">
      <c r="AF17459" s="8"/>
      <c r="AG17459" s="8"/>
      <c r="AH17459" s="9"/>
      <c r="AI17459" s="8"/>
      <c r="AJ17459" s="8"/>
      <c r="AK17459" s="9"/>
    </row>
    <row r="17460" spans="32:37" x14ac:dyDescent="0.3">
      <c r="AF17460" s="8"/>
      <c r="AG17460" s="8"/>
      <c r="AH17460" s="9"/>
      <c r="AI17460" s="8"/>
      <c r="AJ17460" s="8"/>
      <c r="AK17460" s="9"/>
    </row>
    <row r="17461" spans="32:37" x14ac:dyDescent="0.3">
      <c r="AF17461" s="8"/>
      <c r="AG17461" s="8"/>
      <c r="AH17461" s="9"/>
      <c r="AI17461" s="8"/>
      <c r="AJ17461" s="8"/>
      <c r="AK17461" s="9"/>
    </row>
    <row r="17462" spans="32:37" x14ac:dyDescent="0.3">
      <c r="AF17462" s="8"/>
      <c r="AG17462" s="8"/>
      <c r="AH17462" s="9"/>
      <c r="AI17462" s="8"/>
      <c r="AJ17462" s="8"/>
      <c r="AK17462" s="9"/>
    </row>
    <row r="17463" spans="32:37" x14ac:dyDescent="0.3">
      <c r="AF17463" s="8"/>
      <c r="AG17463" s="8"/>
      <c r="AH17463" s="9"/>
      <c r="AI17463" s="8"/>
      <c r="AJ17463" s="8"/>
      <c r="AK17463" s="9"/>
    </row>
    <row r="17464" spans="32:37" x14ac:dyDescent="0.3">
      <c r="AF17464" s="8"/>
      <c r="AG17464" s="8"/>
      <c r="AH17464" s="9"/>
      <c r="AI17464" s="8"/>
      <c r="AJ17464" s="8"/>
      <c r="AK17464" s="9"/>
    </row>
    <row r="17465" spans="32:37" x14ac:dyDescent="0.3">
      <c r="AF17465" s="8"/>
      <c r="AG17465" s="8"/>
      <c r="AH17465" s="9"/>
      <c r="AI17465" s="8"/>
      <c r="AJ17465" s="8"/>
      <c r="AK17465" s="9"/>
    </row>
    <row r="17466" spans="32:37" x14ac:dyDescent="0.3">
      <c r="AF17466" s="8"/>
      <c r="AG17466" s="8"/>
      <c r="AH17466" s="9"/>
      <c r="AI17466" s="8"/>
      <c r="AJ17466" s="8"/>
      <c r="AK17466" s="9"/>
    </row>
    <row r="17467" spans="32:37" x14ac:dyDescent="0.3">
      <c r="AF17467" s="8"/>
      <c r="AG17467" s="8"/>
      <c r="AH17467" s="9"/>
      <c r="AI17467" s="8"/>
      <c r="AJ17467" s="8"/>
      <c r="AK17467" s="9"/>
    </row>
    <row r="17468" spans="32:37" x14ac:dyDescent="0.3">
      <c r="AF17468" s="8"/>
      <c r="AG17468" s="8"/>
      <c r="AH17468" s="9"/>
      <c r="AI17468" s="8"/>
      <c r="AJ17468" s="8"/>
      <c r="AK17468" s="9"/>
    </row>
    <row r="17469" spans="32:37" x14ac:dyDescent="0.3">
      <c r="AF17469" s="8"/>
      <c r="AG17469" s="8"/>
      <c r="AH17469" s="9"/>
      <c r="AI17469" s="8"/>
      <c r="AJ17469" s="8"/>
      <c r="AK17469" s="9"/>
    </row>
    <row r="17470" spans="32:37" x14ac:dyDescent="0.3">
      <c r="AF17470" s="8"/>
      <c r="AG17470" s="8"/>
      <c r="AH17470" s="9"/>
      <c r="AI17470" s="8"/>
      <c r="AJ17470" s="8"/>
      <c r="AK17470" s="9"/>
    </row>
    <row r="17471" spans="32:37" x14ac:dyDescent="0.3">
      <c r="AF17471" s="8"/>
      <c r="AG17471" s="8"/>
      <c r="AH17471" s="9"/>
      <c r="AI17471" s="8"/>
      <c r="AJ17471" s="8"/>
      <c r="AK17471" s="9"/>
    </row>
    <row r="17472" spans="32:37" x14ac:dyDescent="0.3">
      <c r="AF17472" s="8"/>
      <c r="AG17472" s="8"/>
      <c r="AH17472" s="9"/>
      <c r="AI17472" s="8"/>
      <c r="AJ17472" s="8"/>
      <c r="AK17472" s="9"/>
    </row>
    <row r="17473" spans="32:37" x14ac:dyDescent="0.3">
      <c r="AF17473" s="8"/>
      <c r="AG17473" s="8"/>
      <c r="AH17473" s="9"/>
      <c r="AI17473" s="8"/>
      <c r="AJ17473" s="8"/>
      <c r="AK17473" s="9"/>
    </row>
    <row r="17474" spans="32:37" x14ac:dyDescent="0.3">
      <c r="AF17474" s="8"/>
      <c r="AG17474" s="8"/>
      <c r="AH17474" s="9"/>
      <c r="AI17474" s="8"/>
      <c r="AJ17474" s="8"/>
      <c r="AK17474" s="9"/>
    </row>
    <row r="17475" spans="32:37" x14ac:dyDescent="0.3">
      <c r="AF17475" s="8"/>
      <c r="AG17475" s="8"/>
      <c r="AH17475" s="9"/>
      <c r="AI17475" s="8"/>
      <c r="AJ17475" s="8"/>
      <c r="AK17475" s="9"/>
    </row>
    <row r="17476" spans="32:37" x14ac:dyDescent="0.3">
      <c r="AF17476" s="8"/>
      <c r="AG17476" s="8"/>
      <c r="AH17476" s="9"/>
      <c r="AI17476" s="8"/>
      <c r="AJ17476" s="8"/>
      <c r="AK17476" s="9"/>
    </row>
    <row r="17477" spans="32:37" x14ac:dyDescent="0.3">
      <c r="AF17477" s="8"/>
      <c r="AG17477" s="8"/>
      <c r="AH17477" s="9"/>
      <c r="AI17477" s="8"/>
      <c r="AJ17477" s="8"/>
      <c r="AK17477" s="9"/>
    </row>
    <row r="17478" spans="32:37" x14ac:dyDescent="0.3">
      <c r="AF17478" s="8"/>
      <c r="AG17478" s="8"/>
      <c r="AH17478" s="9"/>
      <c r="AI17478" s="8"/>
      <c r="AJ17478" s="8"/>
      <c r="AK17478" s="9"/>
    </row>
    <row r="17479" spans="32:37" x14ac:dyDescent="0.3">
      <c r="AF17479" s="8"/>
      <c r="AG17479" s="8"/>
      <c r="AH17479" s="9"/>
      <c r="AI17479" s="8"/>
      <c r="AJ17479" s="8"/>
      <c r="AK17479" s="9"/>
    </row>
    <row r="17480" spans="32:37" x14ac:dyDescent="0.3">
      <c r="AF17480" s="8"/>
      <c r="AG17480" s="8"/>
      <c r="AH17480" s="9"/>
      <c r="AI17480" s="8"/>
      <c r="AJ17480" s="8"/>
      <c r="AK17480" s="9"/>
    </row>
    <row r="17481" spans="32:37" x14ac:dyDescent="0.3">
      <c r="AF17481" s="8"/>
      <c r="AG17481" s="8"/>
      <c r="AH17481" s="9"/>
      <c r="AI17481" s="8"/>
      <c r="AJ17481" s="8"/>
      <c r="AK17481" s="9"/>
    </row>
    <row r="17482" spans="32:37" x14ac:dyDescent="0.3">
      <c r="AF17482" s="8"/>
      <c r="AG17482" s="8"/>
      <c r="AH17482" s="9"/>
      <c r="AI17482" s="8"/>
      <c r="AJ17482" s="8"/>
      <c r="AK17482" s="9"/>
    </row>
    <row r="17483" spans="32:37" x14ac:dyDescent="0.3">
      <c r="AF17483" s="8"/>
      <c r="AG17483" s="8"/>
      <c r="AH17483" s="9"/>
      <c r="AI17483" s="8"/>
      <c r="AJ17483" s="8"/>
      <c r="AK17483" s="9"/>
    </row>
    <row r="17484" spans="32:37" x14ac:dyDescent="0.3">
      <c r="AF17484" s="8"/>
      <c r="AG17484" s="8"/>
      <c r="AH17484" s="9"/>
      <c r="AI17484" s="8"/>
      <c r="AJ17484" s="8"/>
      <c r="AK17484" s="9"/>
    </row>
    <row r="17485" spans="32:37" x14ac:dyDescent="0.3">
      <c r="AF17485" s="8"/>
      <c r="AG17485" s="8"/>
      <c r="AH17485" s="9"/>
      <c r="AI17485" s="8"/>
      <c r="AJ17485" s="8"/>
      <c r="AK17485" s="9"/>
    </row>
    <row r="17486" spans="32:37" x14ac:dyDescent="0.3">
      <c r="AF17486" s="8"/>
      <c r="AG17486" s="8"/>
      <c r="AH17486" s="9"/>
      <c r="AI17486" s="8"/>
      <c r="AJ17486" s="8"/>
      <c r="AK17486" s="9"/>
    </row>
    <row r="17487" spans="32:37" x14ac:dyDescent="0.3">
      <c r="AF17487" s="8"/>
      <c r="AG17487" s="8"/>
      <c r="AH17487" s="9"/>
      <c r="AI17487" s="8"/>
      <c r="AJ17487" s="8"/>
      <c r="AK17487" s="9"/>
    </row>
    <row r="17488" spans="32:37" x14ac:dyDescent="0.3">
      <c r="AF17488" s="8"/>
      <c r="AG17488" s="8"/>
      <c r="AH17488" s="9"/>
      <c r="AI17488" s="8"/>
      <c r="AJ17488" s="8"/>
      <c r="AK17488" s="9"/>
    </row>
    <row r="17489" spans="32:37" x14ac:dyDescent="0.3">
      <c r="AF17489" s="8"/>
      <c r="AG17489" s="8"/>
      <c r="AH17489" s="9"/>
      <c r="AI17489" s="8"/>
      <c r="AJ17489" s="8"/>
      <c r="AK17489" s="9"/>
    </row>
    <row r="17490" spans="32:37" x14ac:dyDescent="0.3">
      <c r="AF17490" s="8"/>
      <c r="AG17490" s="8"/>
      <c r="AH17490" s="9"/>
      <c r="AI17490" s="8"/>
      <c r="AJ17490" s="8"/>
      <c r="AK17490" s="9"/>
    </row>
    <row r="17491" spans="32:37" x14ac:dyDescent="0.3">
      <c r="AF17491" s="8"/>
      <c r="AG17491" s="8"/>
      <c r="AH17491" s="9"/>
      <c r="AI17491" s="8"/>
      <c r="AJ17491" s="8"/>
      <c r="AK17491" s="9"/>
    </row>
    <row r="17492" spans="32:37" x14ac:dyDescent="0.3">
      <c r="AF17492" s="8"/>
      <c r="AG17492" s="8"/>
      <c r="AH17492" s="9"/>
      <c r="AI17492" s="8"/>
      <c r="AJ17492" s="8"/>
      <c r="AK17492" s="9"/>
    </row>
    <row r="17493" spans="32:37" x14ac:dyDescent="0.3">
      <c r="AF17493" s="8"/>
      <c r="AG17493" s="8"/>
      <c r="AH17493" s="9"/>
      <c r="AI17493" s="8"/>
      <c r="AJ17493" s="8"/>
      <c r="AK17493" s="9"/>
    </row>
    <row r="17494" spans="32:37" x14ac:dyDescent="0.3">
      <c r="AF17494" s="8"/>
      <c r="AG17494" s="8"/>
      <c r="AH17494" s="9"/>
      <c r="AI17494" s="8"/>
      <c r="AJ17494" s="8"/>
      <c r="AK17494" s="9"/>
    </row>
    <row r="17495" spans="32:37" x14ac:dyDescent="0.3">
      <c r="AF17495" s="8"/>
      <c r="AG17495" s="8"/>
      <c r="AH17495" s="9"/>
      <c r="AI17495" s="8"/>
      <c r="AJ17495" s="8"/>
      <c r="AK17495" s="9"/>
    </row>
    <row r="17496" spans="32:37" x14ac:dyDescent="0.3">
      <c r="AF17496" s="8"/>
      <c r="AG17496" s="8"/>
      <c r="AH17496" s="9"/>
      <c r="AI17496" s="8"/>
      <c r="AJ17496" s="8"/>
      <c r="AK17496" s="9"/>
    </row>
    <row r="17497" spans="32:37" x14ac:dyDescent="0.3">
      <c r="AF17497" s="8"/>
      <c r="AG17497" s="8"/>
      <c r="AH17497" s="9"/>
      <c r="AI17497" s="8"/>
      <c r="AJ17497" s="8"/>
      <c r="AK17497" s="9"/>
    </row>
    <row r="17498" spans="32:37" x14ac:dyDescent="0.3">
      <c r="AF17498" s="8"/>
      <c r="AG17498" s="8"/>
      <c r="AH17498" s="9"/>
      <c r="AI17498" s="8"/>
      <c r="AJ17498" s="8"/>
      <c r="AK17498" s="9"/>
    </row>
    <row r="17499" spans="32:37" x14ac:dyDescent="0.3">
      <c r="AF17499" s="8"/>
      <c r="AG17499" s="8"/>
      <c r="AH17499" s="9"/>
      <c r="AI17499" s="8"/>
      <c r="AJ17499" s="8"/>
      <c r="AK17499" s="9"/>
    </row>
    <row r="17500" spans="32:37" x14ac:dyDescent="0.3">
      <c r="AF17500" s="8"/>
      <c r="AG17500" s="8"/>
      <c r="AH17500" s="9"/>
      <c r="AI17500" s="8"/>
      <c r="AJ17500" s="8"/>
      <c r="AK17500" s="9"/>
    </row>
    <row r="17501" spans="32:37" x14ac:dyDescent="0.3">
      <c r="AF17501" s="8"/>
      <c r="AG17501" s="8"/>
      <c r="AH17501" s="9"/>
      <c r="AI17501" s="8"/>
      <c r="AJ17501" s="8"/>
      <c r="AK17501" s="9"/>
    </row>
    <row r="17502" spans="32:37" x14ac:dyDescent="0.3">
      <c r="AF17502" s="8"/>
      <c r="AG17502" s="8"/>
      <c r="AH17502" s="9"/>
      <c r="AI17502" s="8"/>
      <c r="AJ17502" s="8"/>
      <c r="AK17502" s="9"/>
    </row>
    <row r="17503" spans="32:37" x14ac:dyDescent="0.3">
      <c r="AF17503" s="8"/>
      <c r="AG17503" s="8"/>
      <c r="AH17503" s="9"/>
      <c r="AI17503" s="8"/>
      <c r="AJ17503" s="8"/>
      <c r="AK17503" s="9"/>
    </row>
    <row r="17504" spans="32:37" x14ac:dyDescent="0.3">
      <c r="AF17504" s="8"/>
      <c r="AG17504" s="8"/>
      <c r="AH17504" s="9"/>
      <c r="AI17504" s="8"/>
      <c r="AJ17504" s="8"/>
      <c r="AK17504" s="9"/>
    </row>
    <row r="17505" spans="32:37" x14ac:dyDescent="0.3">
      <c r="AF17505" s="8"/>
      <c r="AG17505" s="8"/>
      <c r="AH17505" s="9"/>
      <c r="AI17505" s="8"/>
      <c r="AJ17505" s="8"/>
      <c r="AK17505" s="9"/>
    </row>
    <row r="17506" spans="32:37" x14ac:dyDescent="0.3">
      <c r="AF17506" s="8"/>
      <c r="AG17506" s="8"/>
      <c r="AH17506" s="9"/>
      <c r="AI17506" s="8"/>
      <c r="AJ17506" s="8"/>
      <c r="AK17506" s="9"/>
    </row>
    <row r="17507" spans="32:37" x14ac:dyDescent="0.3">
      <c r="AF17507" s="8"/>
      <c r="AG17507" s="8"/>
      <c r="AH17507" s="9"/>
      <c r="AI17507" s="8"/>
      <c r="AJ17507" s="8"/>
      <c r="AK17507" s="9"/>
    </row>
    <row r="17508" spans="32:37" x14ac:dyDescent="0.3">
      <c r="AF17508" s="8"/>
      <c r="AG17508" s="8"/>
      <c r="AH17508" s="9"/>
      <c r="AI17508" s="8"/>
      <c r="AJ17508" s="8"/>
      <c r="AK17508" s="9"/>
    </row>
    <row r="17509" spans="32:37" x14ac:dyDescent="0.3">
      <c r="AF17509" s="8"/>
      <c r="AG17509" s="8"/>
      <c r="AH17509" s="9"/>
      <c r="AI17509" s="8"/>
      <c r="AJ17509" s="8"/>
      <c r="AK17509" s="9"/>
    </row>
    <row r="17510" spans="32:37" x14ac:dyDescent="0.3">
      <c r="AF17510" s="8"/>
      <c r="AG17510" s="8"/>
      <c r="AH17510" s="9"/>
      <c r="AI17510" s="8"/>
      <c r="AJ17510" s="8"/>
      <c r="AK17510" s="9"/>
    </row>
    <row r="17511" spans="32:37" x14ac:dyDescent="0.3">
      <c r="AF17511" s="8"/>
      <c r="AG17511" s="8"/>
      <c r="AH17511" s="9"/>
      <c r="AI17511" s="8"/>
      <c r="AJ17511" s="8"/>
      <c r="AK17511" s="9"/>
    </row>
    <row r="17512" spans="32:37" x14ac:dyDescent="0.3">
      <c r="AF17512" s="8"/>
      <c r="AG17512" s="8"/>
      <c r="AH17512" s="9"/>
      <c r="AI17512" s="8"/>
      <c r="AJ17512" s="8"/>
      <c r="AK17512" s="9"/>
    </row>
    <row r="17513" spans="32:37" x14ac:dyDescent="0.3">
      <c r="AF17513" s="8"/>
      <c r="AG17513" s="8"/>
      <c r="AH17513" s="9"/>
      <c r="AI17513" s="8"/>
      <c r="AJ17513" s="8"/>
      <c r="AK17513" s="9"/>
    </row>
    <row r="17514" spans="32:37" x14ac:dyDescent="0.3">
      <c r="AF17514" s="8"/>
      <c r="AG17514" s="8"/>
      <c r="AH17514" s="9"/>
      <c r="AI17514" s="8"/>
      <c r="AJ17514" s="8"/>
      <c r="AK17514" s="9"/>
    </row>
    <row r="17515" spans="32:37" x14ac:dyDescent="0.3">
      <c r="AF17515" s="8"/>
      <c r="AG17515" s="8"/>
      <c r="AH17515" s="9"/>
      <c r="AI17515" s="8"/>
      <c r="AJ17515" s="8"/>
      <c r="AK17515" s="9"/>
    </row>
    <row r="17516" spans="32:37" x14ac:dyDescent="0.3">
      <c r="AF17516" s="8"/>
      <c r="AG17516" s="8"/>
      <c r="AH17516" s="9"/>
      <c r="AI17516" s="8"/>
      <c r="AJ17516" s="8"/>
      <c r="AK17516" s="9"/>
    </row>
    <row r="17517" spans="32:37" x14ac:dyDescent="0.3">
      <c r="AF17517" s="8"/>
      <c r="AG17517" s="8"/>
      <c r="AH17517" s="9"/>
      <c r="AI17517" s="8"/>
      <c r="AJ17517" s="8"/>
      <c r="AK17517" s="9"/>
    </row>
    <row r="17518" spans="32:37" x14ac:dyDescent="0.3">
      <c r="AF17518" s="8"/>
      <c r="AG17518" s="8"/>
      <c r="AH17518" s="9"/>
      <c r="AI17518" s="8"/>
      <c r="AJ17518" s="8"/>
      <c r="AK17518" s="9"/>
    </row>
    <row r="17519" spans="32:37" x14ac:dyDescent="0.3">
      <c r="AF17519" s="8"/>
      <c r="AG17519" s="8"/>
      <c r="AH17519" s="9"/>
      <c r="AI17519" s="8"/>
      <c r="AJ17519" s="8"/>
      <c r="AK17519" s="9"/>
    </row>
    <row r="17520" spans="32:37" x14ac:dyDescent="0.3">
      <c r="AF17520" s="8"/>
      <c r="AG17520" s="8"/>
      <c r="AH17520" s="9"/>
      <c r="AI17520" s="8"/>
      <c r="AJ17520" s="8"/>
      <c r="AK17520" s="9"/>
    </row>
    <row r="17521" spans="32:37" x14ac:dyDescent="0.3">
      <c r="AF17521" s="8"/>
      <c r="AG17521" s="8"/>
      <c r="AH17521" s="9"/>
      <c r="AI17521" s="8"/>
      <c r="AJ17521" s="8"/>
      <c r="AK17521" s="9"/>
    </row>
    <row r="17522" spans="32:37" x14ac:dyDescent="0.3">
      <c r="AF17522" s="8"/>
      <c r="AG17522" s="8"/>
      <c r="AH17522" s="9"/>
      <c r="AI17522" s="8"/>
      <c r="AJ17522" s="8"/>
      <c r="AK17522" s="9"/>
    </row>
    <row r="17523" spans="32:37" x14ac:dyDescent="0.3">
      <c r="AF17523" s="8"/>
      <c r="AG17523" s="8"/>
      <c r="AH17523" s="9"/>
      <c r="AI17523" s="8"/>
      <c r="AJ17523" s="8"/>
      <c r="AK17523" s="9"/>
    </row>
    <row r="17524" spans="32:37" x14ac:dyDescent="0.3">
      <c r="AF17524" s="8"/>
      <c r="AG17524" s="8"/>
      <c r="AH17524" s="9"/>
      <c r="AI17524" s="8"/>
      <c r="AJ17524" s="8"/>
      <c r="AK17524" s="9"/>
    </row>
    <row r="17525" spans="32:37" x14ac:dyDescent="0.3">
      <c r="AF17525" s="8"/>
      <c r="AG17525" s="8"/>
      <c r="AH17525" s="9"/>
      <c r="AI17525" s="8"/>
      <c r="AJ17525" s="8"/>
      <c r="AK17525" s="9"/>
    </row>
    <row r="17526" spans="32:37" x14ac:dyDescent="0.3">
      <c r="AF17526" s="8"/>
      <c r="AG17526" s="8"/>
      <c r="AH17526" s="9"/>
      <c r="AI17526" s="8"/>
      <c r="AJ17526" s="8"/>
      <c r="AK17526" s="9"/>
    </row>
    <row r="17527" spans="32:37" x14ac:dyDescent="0.3">
      <c r="AF17527" s="8"/>
      <c r="AG17527" s="8"/>
      <c r="AH17527" s="9"/>
      <c r="AI17527" s="8"/>
      <c r="AJ17527" s="8"/>
      <c r="AK17527" s="9"/>
    </row>
    <row r="17528" spans="32:37" x14ac:dyDescent="0.3">
      <c r="AF17528" s="8"/>
      <c r="AG17528" s="8"/>
      <c r="AH17528" s="9"/>
      <c r="AI17528" s="8"/>
      <c r="AJ17528" s="8"/>
      <c r="AK17528" s="9"/>
    </row>
    <row r="17529" spans="32:37" x14ac:dyDescent="0.3">
      <c r="AF17529" s="8"/>
      <c r="AG17529" s="8"/>
      <c r="AH17529" s="9"/>
      <c r="AI17529" s="8"/>
      <c r="AJ17529" s="8"/>
      <c r="AK17529" s="9"/>
    </row>
    <row r="17530" spans="32:37" x14ac:dyDescent="0.3">
      <c r="AF17530" s="8"/>
      <c r="AG17530" s="8"/>
      <c r="AH17530" s="9"/>
      <c r="AI17530" s="8"/>
      <c r="AJ17530" s="8"/>
      <c r="AK17530" s="9"/>
    </row>
    <row r="17531" spans="32:37" x14ac:dyDescent="0.3">
      <c r="AF17531" s="8"/>
      <c r="AG17531" s="8"/>
      <c r="AH17531" s="9"/>
      <c r="AI17531" s="8"/>
      <c r="AJ17531" s="8"/>
      <c r="AK17531" s="9"/>
    </row>
    <row r="17532" spans="32:37" x14ac:dyDescent="0.3">
      <c r="AF17532" s="8"/>
      <c r="AG17532" s="8"/>
      <c r="AH17532" s="9"/>
      <c r="AI17532" s="8"/>
      <c r="AJ17532" s="8"/>
      <c r="AK17532" s="9"/>
    </row>
    <row r="17533" spans="32:37" x14ac:dyDescent="0.3">
      <c r="AF17533" s="8"/>
      <c r="AG17533" s="8"/>
      <c r="AH17533" s="9"/>
      <c r="AI17533" s="8"/>
      <c r="AJ17533" s="8"/>
      <c r="AK17533" s="9"/>
    </row>
    <row r="17534" spans="32:37" x14ac:dyDescent="0.3">
      <c r="AF17534" s="8"/>
      <c r="AG17534" s="8"/>
      <c r="AH17534" s="9"/>
      <c r="AI17534" s="8"/>
      <c r="AJ17534" s="8"/>
      <c r="AK17534" s="9"/>
    </row>
    <row r="17535" spans="32:37" x14ac:dyDescent="0.3">
      <c r="AF17535" s="8"/>
      <c r="AG17535" s="8"/>
      <c r="AH17535" s="9"/>
      <c r="AI17535" s="8"/>
      <c r="AJ17535" s="8"/>
      <c r="AK17535" s="9"/>
    </row>
    <row r="17536" spans="32:37" x14ac:dyDescent="0.3">
      <c r="AF17536" s="8"/>
      <c r="AG17536" s="8"/>
      <c r="AH17536" s="9"/>
      <c r="AI17536" s="8"/>
      <c r="AJ17536" s="8"/>
      <c r="AK17536" s="9"/>
    </row>
    <row r="17537" spans="32:37" x14ac:dyDescent="0.3">
      <c r="AF17537" s="8"/>
      <c r="AG17537" s="8"/>
      <c r="AH17537" s="9"/>
      <c r="AI17537" s="8"/>
      <c r="AJ17537" s="8"/>
      <c r="AK17537" s="9"/>
    </row>
    <row r="17538" spans="32:37" x14ac:dyDescent="0.3">
      <c r="AF17538" s="8"/>
      <c r="AG17538" s="8"/>
      <c r="AH17538" s="9"/>
      <c r="AI17538" s="8"/>
      <c r="AJ17538" s="8"/>
      <c r="AK17538" s="9"/>
    </row>
    <row r="17539" spans="32:37" x14ac:dyDescent="0.3">
      <c r="AF17539" s="8"/>
      <c r="AG17539" s="8"/>
      <c r="AH17539" s="9"/>
      <c r="AI17539" s="8"/>
      <c r="AJ17539" s="8"/>
      <c r="AK17539" s="9"/>
    </row>
    <row r="17540" spans="32:37" x14ac:dyDescent="0.3">
      <c r="AF17540" s="8"/>
      <c r="AG17540" s="8"/>
      <c r="AH17540" s="9"/>
      <c r="AI17540" s="8"/>
      <c r="AJ17540" s="8"/>
      <c r="AK17540" s="9"/>
    </row>
    <row r="17541" spans="32:37" x14ac:dyDescent="0.3">
      <c r="AF17541" s="8"/>
      <c r="AG17541" s="8"/>
      <c r="AH17541" s="9"/>
      <c r="AI17541" s="8"/>
      <c r="AJ17541" s="8"/>
      <c r="AK17541" s="9"/>
    </row>
    <row r="17542" spans="32:37" x14ac:dyDescent="0.3">
      <c r="AF17542" s="8"/>
      <c r="AG17542" s="8"/>
      <c r="AH17542" s="9"/>
      <c r="AI17542" s="8"/>
      <c r="AJ17542" s="8"/>
      <c r="AK17542" s="9"/>
    </row>
    <row r="17543" spans="32:37" x14ac:dyDescent="0.3">
      <c r="AF17543" s="8"/>
      <c r="AG17543" s="8"/>
      <c r="AH17543" s="9"/>
      <c r="AI17543" s="8"/>
      <c r="AJ17543" s="8"/>
      <c r="AK17543" s="9"/>
    </row>
    <row r="17544" spans="32:37" x14ac:dyDescent="0.3">
      <c r="AF17544" s="8"/>
      <c r="AG17544" s="8"/>
      <c r="AH17544" s="9"/>
      <c r="AI17544" s="8"/>
      <c r="AJ17544" s="8"/>
      <c r="AK17544" s="9"/>
    </row>
    <row r="17545" spans="32:37" x14ac:dyDescent="0.3">
      <c r="AF17545" s="8"/>
      <c r="AG17545" s="8"/>
      <c r="AH17545" s="9"/>
      <c r="AI17545" s="8"/>
      <c r="AJ17545" s="8"/>
      <c r="AK17545" s="9"/>
    </row>
    <row r="17546" spans="32:37" x14ac:dyDescent="0.3">
      <c r="AF17546" s="8"/>
      <c r="AG17546" s="8"/>
      <c r="AH17546" s="9"/>
      <c r="AI17546" s="8"/>
      <c r="AJ17546" s="8"/>
      <c r="AK17546" s="9"/>
    </row>
    <row r="17547" spans="32:37" x14ac:dyDescent="0.3">
      <c r="AF17547" s="8"/>
      <c r="AG17547" s="8"/>
      <c r="AH17547" s="9"/>
      <c r="AI17547" s="8"/>
      <c r="AJ17547" s="8"/>
      <c r="AK17547" s="9"/>
    </row>
    <row r="17548" spans="32:37" x14ac:dyDescent="0.3">
      <c r="AF17548" s="8"/>
      <c r="AG17548" s="8"/>
      <c r="AH17548" s="9"/>
      <c r="AI17548" s="8"/>
      <c r="AJ17548" s="8"/>
      <c r="AK17548" s="9"/>
    </row>
    <row r="17549" spans="32:37" x14ac:dyDescent="0.3">
      <c r="AF17549" s="8"/>
      <c r="AG17549" s="8"/>
      <c r="AH17549" s="9"/>
      <c r="AI17549" s="8"/>
      <c r="AJ17549" s="8"/>
      <c r="AK17549" s="9"/>
    </row>
    <row r="17550" spans="32:37" x14ac:dyDescent="0.3">
      <c r="AF17550" s="8"/>
      <c r="AG17550" s="8"/>
      <c r="AH17550" s="9"/>
      <c r="AI17550" s="8"/>
      <c r="AJ17550" s="8"/>
      <c r="AK17550" s="9"/>
    </row>
    <row r="17551" spans="32:37" x14ac:dyDescent="0.3">
      <c r="AF17551" s="8"/>
      <c r="AG17551" s="8"/>
      <c r="AH17551" s="9"/>
      <c r="AI17551" s="8"/>
      <c r="AJ17551" s="8"/>
      <c r="AK17551" s="9"/>
    </row>
    <row r="17552" spans="32:37" x14ac:dyDescent="0.3">
      <c r="AF17552" s="8"/>
      <c r="AG17552" s="8"/>
      <c r="AH17552" s="9"/>
      <c r="AI17552" s="8"/>
      <c r="AJ17552" s="8"/>
      <c r="AK17552" s="9"/>
    </row>
    <row r="17553" spans="32:37" x14ac:dyDescent="0.3">
      <c r="AF17553" s="8"/>
      <c r="AG17553" s="8"/>
      <c r="AH17553" s="9"/>
      <c r="AI17553" s="8"/>
      <c r="AJ17553" s="8"/>
      <c r="AK17553" s="9"/>
    </row>
    <row r="17554" spans="32:37" x14ac:dyDescent="0.3">
      <c r="AF17554" s="8"/>
      <c r="AG17554" s="8"/>
      <c r="AH17554" s="9"/>
      <c r="AI17554" s="8"/>
      <c r="AJ17554" s="8"/>
      <c r="AK17554" s="9"/>
    </row>
    <row r="17555" spans="32:37" x14ac:dyDescent="0.3">
      <c r="AF17555" s="8"/>
      <c r="AG17555" s="8"/>
      <c r="AH17555" s="9"/>
      <c r="AI17555" s="8"/>
      <c r="AJ17555" s="8"/>
      <c r="AK17555" s="9"/>
    </row>
    <row r="17556" spans="32:37" x14ac:dyDescent="0.3">
      <c r="AF17556" s="8"/>
      <c r="AG17556" s="8"/>
      <c r="AH17556" s="9"/>
      <c r="AI17556" s="8"/>
      <c r="AJ17556" s="8"/>
      <c r="AK17556" s="9"/>
    </row>
    <row r="17557" spans="32:37" x14ac:dyDescent="0.3">
      <c r="AF17557" s="8"/>
      <c r="AG17557" s="8"/>
      <c r="AH17557" s="9"/>
      <c r="AI17557" s="8"/>
      <c r="AJ17557" s="8"/>
      <c r="AK17557" s="9"/>
    </row>
    <row r="17558" spans="32:37" x14ac:dyDescent="0.3">
      <c r="AF17558" s="8"/>
      <c r="AG17558" s="8"/>
      <c r="AH17558" s="9"/>
      <c r="AI17558" s="8"/>
      <c r="AJ17558" s="8"/>
      <c r="AK17558" s="9"/>
    </row>
    <row r="17559" spans="32:37" x14ac:dyDescent="0.3">
      <c r="AF17559" s="8"/>
      <c r="AG17559" s="8"/>
      <c r="AH17559" s="9"/>
      <c r="AI17559" s="8"/>
      <c r="AJ17559" s="8"/>
      <c r="AK17559" s="9"/>
    </row>
    <row r="17560" spans="32:37" x14ac:dyDescent="0.3">
      <c r="AF17560" s="8"/>
      <c r="AG17560" s="8"/>
      <c r="AH17560" s="9"/>
      <c r="AI17560" s="8"/>
      <c r="AJ17560" s="8"/>
      <c r="AK17560" s="9"/>
    </row>
    <row r="17561" spans="32:37" x14ac:dyDescent="0.3">
      <c r="AF17561" s="8"/>
      <c r="AG17561" s="8"/>
      <c r="AH17561" s="9"/>
      <c r="AI17561" s="8"/>
      <c r="AJ17561" s="8"/>
      <c r="AK17561" s="9"/>
    </row>
    <row r="17562" spans="32:37" x14ac:dyDescent="0.3">
      <c r="AF17562" s="8"/>
      <c r="AG17562" s="8"/>
      <c r="AH17562" s="9"/>
      <c r="AI17562" s="8"/>
      <c r="AJ17562" s="8"/>
      <c r="AK17562" s="9"/>
    </row>
    <row r="17563" spans="32:37" x14ac:dyDescent="0.3">
      <c r="AF17563" s="8"/>
      <c r="AG17563" s="8"/>
      <c r="AH17563" s="9"/>
      <c r="AI17563" s="8"/>
      <c r="AJ17563" s="8"/>
      <c r="AK17563" s="9"/>
    </row>
    <row r="17564" spans="32:37" x14ac:dyDescent="0.3">
      <c r="AF17564" s="8"/>
      <c r="AG17564" s="8"/>
      <c r="AH17564" s="9"/>
      <c r="AI17564" s="8"/>
      <c r="AJ17564" s="8"/>
      <c r="AK17564" s="9"/>
    </row>
    <row r="17565" spans="32:37" x14ac:dyDescent="0.3">
      <c r="AF17565" s="8"/>
      <c r="AG17565" s="8"/>
      <c r="AH17565" s="9"/>
      <c r="AI17565" s="8"/>
      <c r="AJ17565" s="8"/>
      <c r="AK17565" s="9"/>
    </row>
    <row r="17566" spans="32:37" x14ac:dyDescent="0.3">
      <c r="AF17566" s="8"/>
      <c r="AG17566" s="8"/>
      <c r="AH17566" s="9"/>
      <c r="AI17566" s="8"/>
      <c r="AJ17566" s="8"/>
      <c r="AK17566" s="9"/>
    </row>
    <row r="17567" spans="32:37" x14ac:dyDescent="0.3">
      <c r="AF17567" s="8"/>
      <c r="AG17567" s="8"/>
      <c r="AH17567" s="9"/>
      <c r="AI17567" s="8"/>
      <c r="AJ17567" s="8"/>
      <c r="AK17567" s="9"/>
    </row>
    <row r="17568" spans="32:37" x14ac:dyDescent="0.3">
      <c r="AF17568" s="8"/>
      <c r="AG17568" s="8"/>
      <c r="AH17568" s="9"/>
      <c r="AI17568" s="8"/>
      <c r="AJ17568" s="8"/>
      <c r="AK17568" s="9"/>
    </row>
    <row r="17569" spans="32:37" x14ac:dyDescent="0.3">
      <c r="AF17569" s="8"/>
      <c r="AG17569" s="8"/>
      <c r="AH17569" s="9"/>
      <c r="AI17569" s="8"/>
      <c r="AJ17569" s="8"/>
      <c r="AK17569" s="9"/>
    </row>
    <row r="17570" spans="32:37" x14ac:dyDescent="0.3">
      <c r="AF17570" s="8"/>
      <c r="AG17570" s="8"/>
      <c r="AH17570" s="9"/>
      <c r="AI17570" s="8"/>
      <c r="AJ17570" s="8"/>
      <c r="AK17570" s="9"/>
    </row>
    <row r="17571" spans="32:37" x14ac:dyDescent="0.3">
      <c r="AF17571" s="8"/>
      <c r="AG17571" s="8"/>
      <c r="AH17571" s="9"/>
      <c r="AI17571" s="8"/>
      <c r="AJ17571" s="8"/>
      <c r="AK17571" s="9"/>
    </row>
    <row r="17572" spans="32:37" x14ac:dyDescent="0.3">
      <c r="AF17572" s="8"/>
      <c r="AG17572" s="8"/>
      <c r="AH17572" s="9"/>
      <c r="AI17572" s="8"/>
      <c r="AJ17572" s="8"/>
      <c r="AK17572" s="9"/>
    </row>
    <row r="17573" spans="32:37" x14ac:dyDescent="0.3">
      <c r="AF17573" s="8"/>
      <c r="AG17573" s="8"/>
      <c r="AH17573" s="9"/>
      <c r="AI17573" s="8"/>
      <c r="AJ17573" s="8"/>
      <c r="AK17573" s="9"/>
    </row>
    <row r="17574" spans="32:37" x14ac:dyDescent="0.3">
      <c r="AF17574" s="8"/>
      <c r="AG17574" s="8"/>
      <c r="AH17574" s="9"/>
      <c r="AI17574" s="8"/>
      <c r="AJ17574" s="8"/>
      <c r="AK17574" s="9"/>
    </row>
    <row r="17575" spans="32:37" x14ac:dyDescent="0.3">
      <c r="AF17575" s="8"/>
      <c r="AG17575" s="8"/>
      <c r="AH17575" s="9"/>
      <c r="AI17575" s="8"/>
      <c r="AJ17575" s="8"/>
      <c r="AK17575" s="9"/>
    </row>
    <row r="17576" spans="32:37" x14ac:dyDescent="0.3">
      <c r="AF17576" s="8"/>
      <c r="AG17576" s="8"/>
      <c r="AH17576" s="9"/>
      <c r="AI17576" s="8"/>
      <c r="AJ17576" s="8"/>
      <c r="AK17576" s="9"/>
    </row>
    <row r="17577" spans="32:37" x14ac:dyDescent="0.3">
      <c r="AF17577" s="8"/>
      <c r="AG17577" s="8"/>
      <c r="AH17577" s="9"/>
      <c r="AI17577" s="8"/>
      <c r="AJ17577" s="8"/>
      <c r="AK17577" s="9"/>
    </row>
    <row r="17578" spans="32:37" x14ac:dyDescent="0.3">
      <c r="AF17578" s="8"/>
      <c r="AG17578" s="8"/>
      <c r="AH17578" s="9"/>
      <c r="AI17578" s="8"/>
      <c r="AJ17578" s="8"/>
      <c r="AK17578" s="9"/>
    </row>
    <row r="17579" spans="32:37" x14ac:dyDescent="0.3">
      <c r="AF17579" s="8"/>
      <c r="AG17579" s="8"/>
      <c r="AH17579" s="9"/>
      <c r="AI17579" s="8"/>
      <c r="AJ17579" s="8"/>
      <c r="AK17579" s="9"/>
    </row>
    <row r="17580" spans="32:37" x14ac:dyDescent="0.3">
      <c r="AF17580" s="8"/>
      <c r="AG17580" s="8"/>
      <c r="AH17580" s="9"/>
      <c r="AI17580" s="8"/>
      <c r="AJ17580" s="8"/>
      <c r="AK17580" s="9"/>
    </row>
    <row r="17581" spans="32:37" x14ac:dyDescent="0.3">
      <c r="AF17581" s="8"/>
      <c r="AG17581" s="8"/>
      <c r="AH17581" s="9"/>
      <c r="AI17581" s="8"/>
      <c r="AJ17581" s="8"/>
      <c r="AK17581" s="9"/>
    </row>
    <row r="17582" spans="32:37" x14ac:dyDescent="0.3">
      <c r="AF17582" s="8"/>
      <c r="AG17582" s="8"/>
      <c r="AH17582" s="9"/>
      <c r="AI17582" s="8"/>
      <c r="AJ17582" s="8"/>
      <c r="AK17582" s="9"/>
    </row>
    <row r="17583" spans="32:37" x14ac:dyDescent="0.3">
      <c r="AF17583" s="8"/>
      <c r="AG17583" s="8"/>
      <c r="AH17583" s="9"/>
      <c r="AI17583" s="8"/>
      <c r="AJ17583" s="8"/>
      <c r="AK17583" s="9"/>
    </row>
    <row r="17584" spans="32:37" x14ac:dyDescent="0.3">
      <c r="AF17584" s="8"/>
      <c r="AG17584" s="8"/>
      <c r="AH17584" s="9"/>
      <c r="AI17584" s="8"/>
      <c r="AJ17584" s="8"/>
      <c r="AK17584" s="9"/>
    </row>
    <row r="17585" spans="32:37" x14ac:dyDescent="0.3">
      <c r="AF17585" s="8"/>
      <c r="AG17585" s="8"/>
      <c r="AH17585" s="9"/>
      <c r="AI17585" s="8"/>
      <c r="AJ17585" s="8"/>
      <c r="AK17585" s="9"/>
    </row>
    <row r="17586" spans="32:37" x14ac:dyDescent="0.3">
      <c r="AF17586" s="8"/>
      <c r="AG17586" s="8"/>
      <c r="AH17586" s="9"/>
      <c r="AI17586" s="8"/>
      <c r="AJ17586" s="8"/>
      <c r="AK17586" s="9"/>
    </row>
    <row r="17587" spans="32:37" x14ac:dyDescent="0.3">
      <c r="AF17587" s="8"/>
      <c r="AG17587" s="8"/>
      <c r="AH17587" s="9"/>
      <c r="AI17587" s="8"/>
      <c r="AJ17587" s="8"/>
      <c r="AK17587" s="9"/>
    </row>
    <row r="17588" spans="32:37" x14ac:dyDescent="0.3">
      <c r="AF17588" s="8"/>
      <c r="AG17588" s="8"/>
      <c r="AH17588" s="9"/>
      <c r="AI17588" s="8"/>
      <c r="AJ17588" s="8"/>
      <c r="AK17588" s="9"/>
    </row>
    <row r="17589" spans="32:37" x14ac:dyDescent="0.3">
      <c r="AF17589" s="8"/>
      <c r="AG17589" s="8"/>
      <c r="AH17589" s="9"/>
      <c r="AI17589" s="8"/>
      <c r="AJ17589" s="8"/>
      <c r="AK17589" s="9"/>
    </row>
    <row r="17590" spans="32:37" x14ac:dyDescent="0.3">
      <c r="AF17590" s="8"/>
      <c r="AG17590" s="8"/>
      <c r="AH17590" s="9"/>
      <c r="AI17590" s="8"/>
      <c r="AJ17590" s="8"/>
      <c r="AK17590" s="9"/>
    </row>
    <row r="17591" spans="32:37" x14ac:dyDescent="0.3">
      <c r="AF17591" s="8"/>
      <c r="AG17591" s="8"/>
      <c r="AH17591" s="9"/>
      <c r="AI17591" s="8"/>
      <c r="AJ17591" s="8"/>
      <c r="AK17591" s="9"/>
    </row>
    <row r="17592" spans="32:37" x14ac:dyDescent="0.3">
      <c r="AF17592" s="8"/>
      <c r="AG17592" s="8"/>
      <c r="AH17592" s="9"/>
      <c r="AI17592" s="8"/>
      <c r="AJ17592" s="8"/>
      <c r="AK17592" s="9"/>
    </row>
    <row r="17593" spans="32:37" x14ac:dyDescent="0.3">
      <c r="AF17593" s="8"/>
      <c r="AG17593" s="8"/>
      <c r="AH17593" s="9"/>
      <c r="AI17593" s="8"/>
      <c r="AJ17593" s="8"/>
      <c r="AK17593" s="9"/>
    </row>
    <row r="17594" spans="32:37" x14ac:dyDescent="0.3">
      <c r="AF17594" s="8"/>
      <c r="AG17594" s="8"/>
      <c r="AH17594" s="9"/>
      <c r="AI17594" s="8"/>
      <c r="AJ17594" s="8"/>
      <c r="AK17594" s="9"/>
    </row>
    <row r="17595" spans="32:37" x14ac:dyDescent="0.3">
      <c r="AF17595" s="8"/>
      <c r="AG17595" s="8"/>
      <c r="AH17595" s="9"/>
      <c r="AI17595" s="8"/>
      <c r="AJ17595" s="8"/>
      <c r="AK17595" s="9"/>
    </row>
    <row r="17596" spans="32:37" x14ac:dyDescent="0.3">
      <c r="AF17596" s="8"/>
      <c r="AG17596" s="8"/>
      <c r="AH17596" s="9"/>
      <c r="AI17596" s="8"/>
      <c r="AJ17596" s="8"/>
      <c r="AK17596" s="9"/>
    </row>
    <row r="17597" spans="32:37" x14ac:dyDescent="0.3">
      <c r="AF17597" s="8"/>
      <c r="AG17597" s="8"/>
      <c r="AH17597" s="9"/>
      <c r="AI17597" s="8"/>
      <c r="AJ17597" s="8"/>
      <c r="AK17597" s="9"/>
    </row>
    <row r="17598" spans="32:37" x14ac:dyDescent="0.3">
      <c r="AF17598" s="8"/>
      <c r="AG17598" s="8"/>
      <c r="AH17598" s="9"/>
      <c r="AI17598" s="8"/>
      <c r="AJ17598" s="8"/>
      <c r="AK17598" s="9"/>
    </row>
    <row r="17599" spans="32:37" x14ac:dyDescent="0.3">
      <c r="AF17599" s="8"/>
      <c r="AG17599" s="8"/>
      <c r="AH17599" s="9"/>
      <c r="AI17599" s="8"/>
      <c r="AJ17599" s="8"/>
      <c r="AK17599" s="9"/>
    </row>
    <row r="17600" spans="32:37" x14ac:dyDescent="0.3">
      <c r="AF17600" s="8"/>
      <c r="AG17600" s="8"/>
      <c r="AH17600" s="9"/>
      <c r="AI17600" s="8"/>
      <c r="AJ17600" s="8"/>
      <c r="AK17600" s="9"/>
    </row>
    <row r="17601" spans="32:37" x14ac:dyDescent="0.3">
      <c r="AF17601" s="8"/>
      <c r="AG17601" s="8"/>
      <c r="AH17601" s="9"/>
      <c r="AI17601" s="8"/>
      <c r="AJ17601" s="8"/>
      <c r="AK17601" s="9"/>
    </row>
    <row r="17602" spans="32:37" x14ac:dyDescent="0.3">
      <c r="AF17602" s="8"/>
      <c r="AG17602" s="8"/>
      <c r="AH17602" s="9"/>
      <c r="AI17602" s="8"/>
      <c r="AJ17602" s="8"/>
      <c r="AK17602" s="9"/>
    </row>
    <row r="17603" spans="32:37" x14ac:dyDescent="0.3">
      <c r="AF17603" s="8"/>
      <c r="AG17603" s="8"/>
      <c r="AH17603" s="9"/>
      <c r="AI17603" s="8"/>
      <c r="AJ17603" s="8"/>
      <c r="AK17603" s="9"/>
    </row>
    <row r="17604" spans="32:37" x14ac:dyDescent="0.3">
      <c r="AF17604" s="8"/>
      <c r="AG17604" s="8"/>
      <c r="AH17604" s="9"/>
      <c r="AI17604" s="8"/>
      <c r="AJ17604" s="8"/>
      <c r="AK17604" s="9"/>
    </row>
    <row r="17605" spans="32:37" x14ac:dyDescent="0.3">
      <c r="AF17605" s="8"/>
      <c r="AG17605" s="8"/>
      <c r="AH17605" s="9"/>
      <c r="AI17605" s="8"/>
      <c r="AJ17605" s="8"/>
      <c r="AK17605" s="9"/>
    </row>
    <row r="17606" spans="32:37" x14ac:dyDescent="0.3">
      <c r="AF17606" s="8"/>
      <c r="AG17606" s="8"/>
      <c r="AH17606" s="9"/>
      <c r="AI17606" s="8"/>
      <c r="AJ17606" s="8"/>
      <c r="AK17606" s="9"/>
    </row>
    <row r="17607" spans="32:37" x14ac:dyDescent="0.3">
      <c r="AF17607" s="8"/>
      <c r="AG17607" s="8"/>
      <c r="AH17607" s="9"/>
      <c r="AI17607" s="8"/>
      <c r="AJ17607" s="8"/>
      <c r="AK17607" s="9"/>
    </row>
    <row r="17608" spans="32:37" x14ac:dyDescent="0.3">
      <c r="AF17608" s="8"/>
      <c r="AG17608" s="8"/>
      <c r="AH17608" s="9"/>
      <c r="AI17608" s="8"/>
      <c r="AJ17608" s="8"/>
      <c r="AK17608" s="9"/>
    </row>
    <row r="17609" spans="32:37" x14ac:dyDescent="0.3">
      <c r="AF17609" s="8"/>
      <c r="AG17609" s="8"/>
      <c r="AH17609" s="9"/>
      <c r="AI17609" s="8"/>
      <c r="AJ17609" s="8"/>
      <c r="AK17609" s="9"/>
    </row>
    <row r="17610" spans="32:37" x14ac:dyDescent="0.3">
      <c r="AF17610" s="8"/>
      <c r="AG17610" s="8"/>
      <c r="AH17610" s="9"/>
      <c r="AI17610" s="8"/>
      <c r="AJ17610" s="8"/>
      <c r="AK17610" s="9"/>
    </row>
    <row r="17611" spans="32:37" x14ac:dyDescent="0.3">
      <c r="AF17611" s="8"/>
      <c r="AG17611" s="8"/>
      <c r="AH17611" s="9"/>
      <c r="AI17611" s="8"/>
      <c r="AJ17611" s="8"/>
      <c r="AK17611" s="9"/>
    </row>
    <row r="17612" spans="32:37" x14ac:dyDescent="0.3">
      <c r="AF17612" s="8"/>
      <c r="AG17612" s="8"/>
      <c r="AH17612" s="9"/>
      <c r="AI17612" s="8"/>
      <c r="AJ17612" s="8"/>
      <c r="AK17612" s="9"/>
    </row>
    <row r="17613" spans="32:37" x14ac:dyDescent="0.3">
      <c r="AF17613" s="8"/>
      <c r="AG17613" s="8"/>
      <c r="AH17613" s="9"/>
      <c r="AI17613" s="8"/>
      <c r="AJ17613" s="8"/>
      <c r="AK17613" s="9"/>
    </row>
    <row r="17614" spans="32:37" x14ac:dyDescent="0.3">
      <c r="AF17614" s="8"/>
      <c r="AG17614" s="8"/>
      <c r="AH17614" s="9"/>
      <c r="AI17614" s="8"/>
      <c r="AJ17614" s="8"/>
      <c r="AK17614" s="9"/>
    </row>
    <row r="17615" spans="32:37" x14ac:dyDescent="0.3">
      <c r="AF17615" s="8"/>
      <c r="AG17615" s="8"/>
      <c r="AH17615" s="9"/>
      <c r="AI17615" s="8"/>
      <c r="AJ17615" s="8"/>
      <c r="AK17615" s="9"/>
    </row>
    <row r="17616" spans="32:37" x14ac:dyDescent="0.3">
      <c r="AF17616" s="8"/>
      <c r="AG17616" s="8"/>
      <c r="AH17616" s="9"/>
      <c r="AI17616" s="8"/>
      <c r="AJ17616" s="8"/>
      <c r="AK17616" s="9"/>
    </row>
    <row r="17617" spans="32:37" x14ac:dyDescent="0.3">
      <c r="AF17617" s="8"/>
      <c r="AG17617" s="8"/>
      <c r="AH17617" s="9"/>
      <c r="AI17617" s="8"/>
      <c r="AJ17617" s="8"/>
      <c r="AK17617" s="9"/>
    </row>
    <row r="17618" spans="32:37" x14ac:dyDescent="0.3">
      <c r="AF17618" s="8"/>
      <c r="AG17618" s="8"/>
      <c r="AH17618" s="9"/>
      <c r="AI17618" s="8"/>
      <c r="AJ17618" s="8"/>
      <c r="AK17618" s="9"/>
    </row>
    <row r="17619" spans="32:37" x14ac:dyDescent="0.3">
      <c r="AF17619" s="8"/>
      <c r="AG17619" s="8"/>
      <c r="AH17619" s="9"/>
      <c r="AI17619" s="8"/>
      <c r="AJ17619" s="8"/>
      <c r="AK17619" s="9"/>
    </row>
    <row r="17620" spans="32:37" x14ac:dyDescent="0.3">
      <c r="AF17620" s="8"/>
      <c r="AG17620" s="8"/>
      <c r="AH17620" s="9"/>
      <c r="AI17620" s="8"/>
      <c r="AJ17620" s="8"/>
      <c r="AK17620" s="9"/>
    </row>
    <row r="17621" spans="32:37" x14ac:dyDescent="0.3">
      <c r="AF17621" s="8"/>
      <c r="AG17621" s="8"/>
      <c r="AH17621" s="9"/>
      <c r="AI17621" s="8"/>
      <c r="AJ17621" s="8"/>
      <c r="AK17621" s="9"/>
    </row>
    <row r="17622" spans="32:37" x14ac:dyDescent="0.3">
      <c r="AF17622" s="8"/>
      <c r="AG17622" s="8"/>
      <c r="AH17622" s="9"/>
      <c r="AI17622" s="8"/>
      <c r="AJ17622" s="8"/>
      <c r="AK17622" s="9"/>
    </row>
    <row r="17623" spans="32:37" x14ac:dyDescent="0.3">
      <c r="AF17623" s="8"/>
      <c r="AG17623" s="8"/>
      <c r="AH17623" s="9"/>
      <c r="AI17623" s="8"/>
      <c r="AJ17623" s="8"/>
      <c r="AK17623" s="9"/>
    </row>
    <row r="17624" spans="32:37" x14ac:dyDescent="0.3">
      <c r="AF17624" s="8"/>
      <c r="AG17624" s="8"/>
      <c r="AH17624" s="9"/>
      <c r="AI17624" s="8"/>
      <c r="AJ17624" s="8"/>
      <c r="AK17624" s="9"/>
    </row>
    <row r="17625" spans="32:37" x14ac:dyDescent="0.3">
      <c r="AF17625" s="8"/>
      <c r="AG17625" s="8"/>
      <c r="AH17625" s="9"/>
      <c r="AI17625" s="8"/>
      <c r="AJ17625" s="8"/>
      <c r="AK17625" s="9"/>
    </row>
    <row r="17626" spans="32:37" x14ac:dyDescent="0.3">
      <c r="AF17626" s="8"/>
      <c r="AG17626" s="8"/>
      <c r="AH17626" s="9"/>
      <c r="AI17626" s="8"/>
      <c r="AJ17626" s="8"/>
      <c r="AK17626" s="9"/>
    </row>
    <row r="17627" spans="32:37" x14ac:dyDescent="0.3">
      <c r="AF17627" s="8"/>
      <c r="AG17627" s="8"/>
      <c r="AH17627" s="9"/>
      <c r="AI17627" s="8"/>
      <c r="AJ17627" s="8"/>
      <c r="AK17627" s="9"/>
    </row>
    <row r="17628" spans="32:37" x14ac:dyDescent="0.3">
      <c r="AF17628" s="8"/>
      <c r="AG17628" s="8"/>
      <c r="AH17628" s="9"/>
      <c r="AI17628" s="8"/>
      <c r="AJ17628" s="8"/>
      <c r="AK17628" s="9"/>
    </row>
    <row r="17629" spans="32:37" x14ac:dyDescent="0.3">
      <c r="AF17629" s="8"/>
      <c r="AG17629" s="8"/>
      <c r="AH17629" s="9"/>
      <c r="AI17629" s="8"/>
      <c r="AJ17629" s="8"/>
      <c r="AK17629" s="9"/>
    </row>
    <row r="17630" spans="32:37" x14ac:dyDescent="0.3">
      <c r="AF17630" s="8"/>
      <c r="AG17630" s="8"/>
      <c r="AH17630" s="9"/>
      <c r="AI17630" s="8"/>
      <c r="AJ17630" s="8"/>
      <c r="AK17630" s="9"/>
    </row>
    <row r="17631" spans="32:37" x14ac:dyDescent="0.3">
      <c r="AF17631" s="8"/>
      <c r="AG17631" s="8"/>
      <c r="AH17631" s="9"/>
      <c r="AI17631" s="8"/>
      <c r="AJ17631" s="8"/>
      <c r="AK17631" s="9"/>
    </row>
    <row r="17632" spans="32:37" x14ac:dyDescent="0.3">
      <c r="AF17632" s="8"/>
      <c r="AG17632" s="8"/>
      <c r="AH17632" s="9"/>
      <c r="AI17632" s="8"/>
      <c r="AJ17632" s="8"/>
      <c r="AK17632" s="9"/>
    </row>
    <row r="17633" spans="32:37" x14ac:dyDescent="0.3">
      <c r="AF17633" s="8"/>
      <c r="AG17633" s="8"/>
      <c r="AH17633" s="9"/>
      <c r="AI17633" s="8"/>
      <c r="AJ17633" s="8"/>
      <c r="AK17633" s="9"/>
    </row>
    <row r="17634" spans="32:37" x14ac:dyDescent="0.3">
      <c r="AF17634" s="8"/>
      <c r="AG17634" s="8"/>
      <c r="AH17634" s="9"/>
      <c r="AI17634" s="8"/>
      <c r="AJ17634" s="8"/>
      <c r="AK17634" s="9"/>
    </row>
    <row r="17635" spans="32:37" x14ac:dyDescent="0.3">
      <c r="AF17635" s="8"/>
      <c r="AG17635" s="8"/>
      <c r="AH17635" s="9"/>
      <c r="AI17635" s="8"/>
      <c r="AJ17635" s="8"/>
      <c r="AK17635" s="9"/>
    </row>
    <row r="17636" spans="32:37" x14ac:dyDescent="0.3">
      <c r="AF17636" s="8"/>
      <c r="AG17636" s="8"/>
      <c r="AH17636" s="9"/>
      <c r="AI17636" s="8"/>
      <c r="AJ17636" s="8"/>
      <c r="AK17636" s="9"/>
    </row>
    <row r="17637" spans="32:37" x14ac:dyDescent="0.3">
      <c r="AF17637" s="8"/>
      <c r="AG17637" s="8"/>
      <c r="AH17637" s="9"/>
      <c r="AI17637" s="8"/>
      <c r="AJ17637" s="8"/>
      <c r="AK17637" s="9"/>
    </row>
    <row r="17638" spans="32:37" x14ac:dyDescent="0.3">
      <c r="AF17638" s="8"/>
      <c r="AG17638" s="8"/>
      <c r="AH17638" s="9"/>
      <c r="AI17638" s="8"/>
      <c r="AJ17638" s="8"/>
      <c r="AK17638" s="9"/>
    </row>
    <row r="17639" spans="32:37" x14ac:dyDescent="0.3">
      <c r="AF17639" s="8"/>
      <c r="AG17639" s="8"/>
      <c r="AH17639" s="9"/>
      <c r="AI17639" s="8"/>
      <c r="AJ17639" s="8"/>
      <c r="AK17639" s="9"/>
    </row>
    <row r="17640" spans="32:37" x14ac:dyDescent="0.3">
      <c r="AF17640" s="8"/>
      <c r="AG17640" s="8"/>
      <c r="AH17640" s="9"/>
      <c r="AI17640" s="8"/>
      <c r="AJ17640" s="8"/>
      <c r="AK17640" s="9"/>
    </row>
    <row r="17641" spans="32:37" x14ac:dyDescent="0.3">
      <c r="AF17641" s="8"/>
      <c r="AG17641" s="8"/>
      <c r="AH17641" s="9"/>
      <c r="AI17641" s="8"/>
      <c r="AJ17641" s="8"/>
      <c r="AK17641" s="9"/>
    </row>
    <row r="17642" spans="32:37" x14ac:dyDescent="0.3">
      <c r="AF17642" s="8"/>
      <c r="AG17642" s="8"/>
      <c r="AH17642" s="9"/>
      <c r="AI17642" s="8"/>
      <c r="AJ17642" s="8"/>
      <c r="AK17642" s="9"/>
    </row>
    <row r="17643" spans="32:37" x14ac:dyDescent="0.3">
      <c r="AF17643" s="8"/>
      <c r="AG17643" s="8"/>
      <c r="AH17643" s="9"/>
      <c r="AI17643" s="8"/>
      <c r="AJ17643" s="8"/>
      <c r="AK17643" s="9"/>
    </row>
    <row r="17644" spans="32:37" x14ac:dyDescent="0.3">
      <c r="AF17644" s="8"/>
      <c r="AG17644" s="8"/>
      <c r="AH17644" s="9"/>
      <c r="AI17644" s="8"/>
      <c r="AJ17644" s="8"/>
      <c r="AK17644" s="9"/>
    </row>
    <row r="17645" spans="32:37" x14ac:dyDescent="0.3">
      <c r="AF17645" s="8"/>
      <c r="AG17645" s="8"/>
      <c r="AH17645" s="9"/>
      <c r="AI17645" s="8"/>
      <c r="AJ17645" s="8"/>
      <c r="AK17645" s="9"/>
    </row>
    <row r="17646" spans="32:37" x14ac:dyDescent="0.3">
      <c r="AF17646" s="8"/>
      <c r="AG17646" s="8"/>
      <c r="AH17646" s="9"/>
      <c r="AI17646" s="8"/>
      <c r="AJ17646" s="8"/>
      <c r="AK17646" s="9"/>
    </row>
    <row r="17647" spans="32:37" x14ac:dyDescent="0.3">
      <c r="AF17647" s="8"/>
      <c r="AG17647" s="8"/>
      <c r="AH17647" s="9"/>
      <c r="AI17647" s="8"/>
      <c r="AJ17647" s="8"/>
      <c r="AK17647" s="9"/>
    </row>
    <row r="17648" spans="32:37" x14ac:dyDescent="0.3">
      <c r="AF17648" s="8"/>
      <c r="AG17648" s="8"/>
      <c r="AH17648" s="9"/>
      <c r="AI17648" s="8"/>
      <c r="AJ17648" s="8"/>
      <c r="AK17648" s="9"/>
    </row>
    <row r="17649" spans="32:37" x14ac:dyDescent="0.3">
      <c r="AF17649" s="8"/>
      <c r="AG17649" s="8"/>
      <c r="AH17649" s="9"/>
      <c r="AI17649" s="8"/>
      <c r="AJ17649" s="8"/>
      <c r="AK17649" s="9"/>
    </row>
    <row r="17650" spans="32:37" x14ac:dyDescent="0.3">
      <c r="AF17650" s="8"/>
      <c r="AG17650" s="8"/>
      <c r="AH17650" s="9"/>
      <c r="AI17650" s="8"/>
      <c r="AJ17650" s="8"/>
      <c r="AK17650" s="9"/>
    </row>
    <row r="17651" spans="32:37" x14ac:dyDescent="0.3">
      <c r="AF17651" s="8"/>
      <c r="AG17651" s="8"/>
      <c r="AH17651" s="9"/>
      <c r="AI17651" s="8"/>
      <c r="AJ17651" s="8"/>
      <c r="AK17651" s="9"/>
    </row>
    <row r="17652" spans="32:37" x14ac:dyDescent="0.3">
      <c r="AF17652" s="8"/>
      <c r="AG17652" s="8"/>
      <c r="AH17652" s="9"/>
      <c r="AI17652" s="8"/>
      <c r="AJ17652" s="8"/>
      <c r="AK17652" s="9"/>
    </row>
    <row r="17653" spans="32:37" x14ac:dyDescent="0.3">
      <c r="AF17653" s="8"/>
      <c r="AG17653" s="8"/>
      <c r="AH17653" s="9"/>
      <c r="AI17653" s="8"/>
      <c r="AJ17653" s="8"/>
      <c r="AK17653" s="9"/>
    </row>
    <row r="17654" spans="32:37" x14ac:dyDescent="0.3">
      <c r="AF17654" s="8"/>
      <c r="AG17654" s="8"/>
      <c r="AH17654" s="9"/>
      <c r="AI17654" s="8"/>
      <c r="AJ17654" s="8"/>
      <c r="AK17654" s="9"/>
    </row>
    <row r="17655" spans="32:37" x14ac:dyDescent="0.3">
      <c r="AF17655" s="8"/>
      <c r="AG17655" s="8"/>
      <c r="AH17655" s="9"/>
      <c r="AI17655" s="8"/>
      <c r="AJ17655" s="8"/>
      <c r="AK17655" s="9"/>
    </row>
    <row r="17656" spans="32:37" x14ac:dyDescent="0.3">
      <c r="AF17656" s="8"/>
      <c r="AG17656" s="8"/>
      <c r="AH17656" s="9"/>
      <c r="AI17656" s="8"/>
      <c r="AJ17656" s="8"/>
      <c r="AK17656" s="9"/>
    </row>
    <row r="17657" spans="32:37" x14ac:dyDescent="0.3">
      <c r="AF17657" s="8"/>
      <c r="AG17657" s="8"/>
      <c r="AH17657" s="9"/>
      <c r="AI17657" s="8"/>
      <c r="AJ17657" s="8"/>
      <c r="AK17657" s="9"/>
    </row>
    <row r="17658" spans="32:37" x14ac:dyDescent="0.3">
      <c r="AF17658" s="8"/>
      <c r="AG17658" s="8"/>
      <c r="AH17658" s="9"/>
      <c r="AI17658" s="8"/>
      <c r="AJ17658" s="8"/>
      <c r="AK17658" s="9"/>
    </row>
    <row r="17659" spans="32:37" x14ac:dyDescent="0.3">
      <c r="AF17659" s="8"/>
      <c r="AG17659" s="8"/>
      <c r="AH17659" s="9"/>
      <c r="AI17659" s="8"/>
      <c r="AJ17659" s="8"/>
      <c r="AK17659" s="9"/>
    </row>
    <row r="17660" spans="32:37" x14ac:dyDescent="0.3">
      <c r="AF17660" s="8"/>
      <c r="AG17660" s="8"/>
      <c r="AH17660" s="9"/>
      <c r="AI17660" s="8"/>
      <c r="AJ17660" s="8"/>
      <c r="AK17660" s="9"/>
    </row>
    <row r="17661" spans="32:37" x14ac:dyDescent="0.3">
      <c r="AF17661" s="8"/>
      <c r="AG17661" s="8"/>
      <c r="AH17661" s="9"/>
      <c r="AI17661" s="8"/>
      <c r="AJ17661" s="8"/>
      <c r="AK17661" s="9"/>
    </row>
    <row r="17662" spans="32:37" x14ac:dyDescent="0.3">
      <c r="AF17662" s="8"/>
      <c r="AG17662" s="8"/>
      <c r="AH17662" s="9"/>
      <c r="AI17662" s="8"/>
      <c r="AJ17662" s="8"/>
      <c r="AK17662" s="9"/>
    </row>
    <row r="17663" spans="32:37" x14ac:dyDescent="0.3">
      <c r="AF17663" s="8"/>
      <c r="AG17663" s="8"/>
      <c r="AH17663" s="9"/>
      <c r="AI17663" s="8"/>
      <c r="AJ17663" s="8"/>
      <c r="AK17663" s="9"/>
    </row>
    <row r="17664" spans="32:37" x14ac:dyDescent="0.3">
      <c r="AF17664" s="8"/>
      <c r="AG17664" s="8"/>
      <c r="AH17664" s="9"/>
      <c r="AI17664" s="8"/>
      <c r="AJ17664" s="8"/>
      <c r="AK17664" s="9"/>
    </row>
    <row r="17665" spans="32:37" x14ac:dyDescent="0.3">
      <c r="AF17665" s="8"/>
      <c r="AG17665" s="8"/>
      <c r="AH17665" s="9"/>
      <c r="AI17665" s="8"/>
      <c r="AJ17665" s="8"/>
      <c r="AK17665" s="9"/>
    </row>
    <row r="17666" spans="32:37" x14ac:dyDescent="0.3">
      <c r="AF17666" s="8"/>
      <c r="AG17666" s="8"/>
      <c r="AH17666" s="9"/>
      <c r="AI17666" s="8"/>
      <c r="AJ17666" s="8"/>
      <c r="AK17666" s="9"/>
    </row>
    <row r="17667" spans="32:37" x14ac:dyDescent="0.3">
      <c r="AF17667" s="8"/>
      <c r="AG17667" s="8"/>
      <c r="AH17667" s="9"/>
      <c r="AI17667" s="8"/>
      <c r="AJ17667" s="8"/>
      <c r="AK17667" s="9"/>
    </row>
    <row r="17668" spans="32:37" x14ac:dyDescent="0.3">
      <c r="AF17668" s="8"/>
      <c r="AG17668" s="8"/>
      <c r="AH17668" s="9"/>
      <c r="AI17668" s="8"/>
      <c r="AJ17668" s="8"/>
      <c r="AK17668" s="9"/>
    </row>
    <row r="17669" spans="32:37" x14ac:dyDescent="0.3">
      <c r="AF17669" s="8"/>
      <c r="AG17669" s="8"/>
      <c r="AH17669" s="9"/>
      <c r="AI17669" s="8"/>
      <c r="AJ17669" s="8"/>
      <c r="AK17669" s="9"/>
    </row>
    <row r="17670" spans="32:37" x14ac:dyDescent="0.3">
      <c r="AF17670" s="8"/>
      <c r="AG17670" s="8"/>
      <c r="AH17670" s="9"/>
      <c r="AI17670" s="8"/>
      <c r="AJ17670" s="8"/>
      <c r="AK17670" s="9"/>
    </row>
    <row r="17671" spans="32:37" x14ac:dyDescent="0.3">
      <c r="AF17671" s="8"/>
      <c r="AG17671" s="8"/>
      <c r="AH17671" s="9"/>
      <c r="AI17671" s="8"/>
      <c r="AJ17671" s="8"/>
      <c r="AK17671" s="9"/>
    </row>
    <row r="17672" spans="32:37" x14ac:dyDescent="0.3">
      <c r="AF17672" s="8"/>
      <c r="AG17672" s="8"/>
      <c r="AH17672" s="9"/>
      <c r="AI17672" s="8"/>
      <c r="AJ17672" s="8"/>
      <c r="AK17672" s="9"/>
    </row>
    <row r="17673" spans="32:37" x14ac:dyDescent="0.3">
      <c r="AF17673" s="8"/>
      <c r="AG17673" s="8"/>
      <c r="AH17673" s="9"/>
      <c r="AI17673" s="8"/>
      <c r="AJ17673" s="8"/>
      <c r="AK17673" s="9"/>
    </row>
    <row r="17674" spans="32:37" x14ac:dyDescent="0.3">
      <c r="AF17674" s="8"/>
      <c r="AG17674" s="8"/>
      <c r="AH17674" s="9"/>
      <c r="AI17674" s="8"/>
      <c r="AJ17674" s="8"/>
      <c r="AK17674" s="9"/>
    </row>
    <row r="17675" spans="32:37" x14ac:dyDescent="0.3">
      <c r="AF17675" s="8"/>
      <c r="AG17675" s="8"/>
      <c r="AH17675" s="9"/>
      <c r="AI17675" s="8"/>
      <c r="AJ17675" s="8"/>
      <c r="AK17675" s="9"/>
    </row>
    <row r="17676" spans="32:37" x14ac:dyDescent="0.3">
      <c r="AF17676" s="8"/>
      <c r="AG17676" s="8"/>
      <c r="AH17676" s="9"/>
      <c r="AI17676" s="8"/>
      <c r="AJ17676" s="8"/>
      <c r="AK17676" s="9"/>
    </row>
    <row r="17677" spans="32:37" x14ac:dyDescent="0.3">
      <c r="AF17677" s="8"/>
      <c r="AG17677" s="8"/>
      <c r="AH17677" s="9"/>
      <c r="AI17677" s="8"/>
      <c r="AJ17677" s="8"/>
      <c r="AK17677" s="9"/>
    </row>
    <row r="17678" spans="32:37" x14ac:dyDescent="0.3">
      <c r="AF17678" s="8"/>
      <c r="AG17678" s="8"/>
      <c r="AH17678" s="9"/>
      <c r="AI17678" s="8"/>
      <c r="AJ17678" s="8"/>
      <c r="AK17678" s="9"/>
    </row>
    <row r="17679" spans="32:37" x14ac:dyDescent="0.3">
      <c r="AF17679" s="8"/>
      <c r="AG17679" s="8"/>
      <c r="AH17679" s="9"/>
      <c r="AI17679" s="8"/>
      <c r="AJ17679" s="8"/>
      <c r="AK17679" s="9"/>
    </row>
    <row r="17680" spans="32:37" x14ac:dyDescent="0.3">
      <c r="AF17680" s="8"/>
      <c r="AG17680" s="8"/>
      <c r="AH17680" s="9"/>
      <c r="AI17680" s="8"/>
      <c r="AJ17680" s="8"/>
      <c r="AK17680" s="9"/>
    </row>
    <row r="17681" spans="32:37" x14ac:dyDescent="0.3">
      <c r="AF17681" s="8"/>
      <c r="AG17681" s="8"/>
      <c r="AH17681" s="9"/>
      <c r="AI17681" s="8"/>
      <c r="AJ17681" s="8"/>
      <c r="AK17681" s="9"/>
    </row>
    <row r="17682" spans="32:37" x14ac:dyDescent="0.3">
      <c r="AF17682" s="8"/>
      <c r="AG17682" s="8"/>
      <c r="AH17682" s="9"/>
      <c r="AI17682" s="8"/>
      <c r="AJ17682" s="8"/>
      <c r="AK17682" s="9"/>
    </row>
    <row r="17683" spans="32:37" x14ac:dyDescent="0.3">
      <c r="AF17683" s="8"/>
      <c r="AG17683" s="8"/>
      <c r="AH17683" s="9"/>
      <c r="AI17683" s="8"/>
      <c r="AJ17683" s="8"/>
      <c r="AK17683" s="9"/>
    </row>
    <row r="17684" spans="32:37" x14ac:dyDescent="0.3">
      <c r="AF17684" s="8"/>
      <c r="AG17684" s="8"/>
      <c r="AH17684" s="9"/>
      <c r="AI17684" s="8"/>
      <c r="AJ17684" s="8"/>
      <c r="AK17684" s="9"/>
    </row>
    <row r="17685" spans="32:37" x14ac:dyDescent="0.3">
      <c r="AF17685" s="8"/>
      <c r="AG17685" s="8"/>
      <c r="AH17685" s="9"/>
      <c r="AI17685" s="8"/>
      <c r="AJ17685" s="8"/>
      <c r="AK17685" s="9"/>
    </row>
    <row r="17686" spans="32:37" x14ac:dyDescent="0.3">
      <c r="AF17686" s="8"/>
      <c r="AG17686" s="8"/>
      <c r="AH17686" s="9"/>
      <c r="AI17686" s="8"/>
      <c r="AJ17686" s="8"/>
      <c r="AK17686" s="9"/>
    </row>
    <row r="17687" spans="32:37" x14ac:dyDescent="0.3">
      <c r="AF17687" s="8"/>
      <c r="AG17687" s="8"/>
      <c r="AH17687" s="9"/>
      <c r="AI17687" s="8"/>
      <c r="AJ17687" s="8"/>
      <c r="AK17687" s="9"/>
    </row>
    <row r="17688" spans="32:37" x14ac:dyDescent="0.3">
      <c r="AF17688" s="8"/>
      <c r="AG17688" s="8"/>
      <c r="AH17688" s="9"/>
      <c r="AI17688" s="8"/>
      <c r="AJ17688" s="8"/>
      <c r="AK17688" s="9"/>
    </row>
    <row r="17689" spans="32:37" x14ac:dyDescent="0.3">
      <c r="AF17689" s="8"/>
      <c r="AG17689" s="8"/>
      <c r="AH17689" s="9"/>
      <c r="AI17689" s="8"/>
      <c r="AJ17689" s="8"/>
      <c r="AK17689" s="9"/>
    </row>
    <row r="17690" spans="32:37" x14ac:dyDescent="0.3">
      <c r="AF17690" s="8"/>
      <c r="AG17690" s="8"/>
      <c r="AH17690" s="9"/>
      <c r="AI17690" s="8"/>
      <c r="AJ17690" s="8"/>
      <c r="AK17690" s="9"/>
    </row>
    <row r="17691" spans="32:37" x14ac:dyDescent="0.3">
      <c r="AF17691" s="8"/>
      <c r="AG17691" s="8"/>
      <c r="AH17691" s="9"/>
      <c r="AI17691" s="8"/>
      <c r="AJ17691" s="8"/>
      <c r="AK17691" s="9"/>
    </row>
    <row r="17692" spans="32:37" x14ac:dyDescent="0.3">
      <c r="AF17692" s="8"/>
      <c r="AG17692" s="8"/>
      <c r="AH17692" s="9"/>
      <c r="AI17692" s="8"/>
      <c r="AJ17692" s="8"/>
      <c r="AK17692" s="9"/>
    </row>
    <row r="17693" spans="32:37" x14ac:dyDescent="0.3">
      <c r="AF17693" s="8"/>
      <c r="AG17693" s="8"/>
      <c r="AH17693" s="9"/>
      <c r="AI17693" s="8"/>
      <c r="AJ17693" s="8"/>
      <c r="AK17693" s="9"/>
    </row>
    <row r="17694" spans="32:37" x14ac:dyDescent="0.3">
      <c r="AF17694" s="8"/>
      <c r="AG17694" s="8"/>
      <c r="AH17694" s="9"/>
      <c r="AI17694" s="8"/>
      <c r="AJ17694" s="8"/>
      <c r="AK17694" s="9"/>
    </row>
    <row r="17695" spans="32:37" x14ac:dyDescent="0.3">
      <c r="AF17695" s="8"/>
      <c r="AG17695" s="8"/>
      <c r="AH17695" s="9"/>
      <c r="AI17695" s="8"/>
      <c r="AJ17695" s="8"/>
      <c r="AK17695" s="9"/>
    </row>
    <row r="17696" spans="32:37" x14ac:dyDescent="0.3">
      <c r="AF17696" s="8"/>
      <c r="AG17696" s="8"/>
      <c r="AH17696" s="9"/>
      <c r="AI17696" s="8"/>
      <c r="AJ17696" s="8"/>
      <c r="AK17696" s="9"/>
    </row>
    <row r="17697" spans="32:37" x14ac:dyDescent="0.3">
      <c r="AF17697" s="8"/>
      <c r="AG17697" s="8"/>
      <c r="AH17697" s="9"/>
      <c r="AI17697" s="8"/>
      <c r="AJ17697" s="8"/>
      <c r="AK17697" s="9"/>
    </row>
    <row r="17698" spans="32:37" x14ac:dyDescent="0.3">
      <c r="AF17698" s="8"/>
      <c r="AG17698" s="8"/>
      <c r="AH17698" s="9"/>
      <c r="AI17698" s="8"/>
      <c r="AJ17698" s="8"/>
      <c r="AK17698" s="9"/>
    </row>
    <row r="17699" spans="32:37" x14ac:dyDescent="0.3">
      <c r="AF17699" s="8"/>
      <c r="AG17699" s="8"/>
      <c r="AH17699" s="9"/>
      <c r="AI17699" s="8"/>
      <c r="AJ17699" s="8"/>
      <c r="AK17699" s="9"/>
    </row>
    <row r="17700" spans="32:37" x14ac:dyDescent="0.3">
      <c r="AF17700" s="8"/>
      <c r="AG17700" s="8"/>
      <c r="AH17700" s="9"/>
      <c r="AI17700" s="8"/>
      <c r="AJ17700" s="8"/>
      <c r="AK17700" s="9"/>
    </row>
    <row r="17701" spans="32:37" x14ac:dyDescent="0.3">
      <c r="AF17701" s="8"/>
      <c r="AG17701" s="8"/>
      <c r="AH17701" s="9"/>
      <c r="AI17701" s="8"/>
      <c r="AJ17701" s="8"/>
      <c r="AK17701" s="9"/>
    </row>
    <row r="17702" spans="32:37" x14ac:dyDescent="0.3">
      <c r="AF17702" s="8"/>
      <c r="AG17702" s="8"/>
      <c r="AH17702" s="9"/>
      <c r="AI17702" s="8"/>
      <c r="AJ17702" s="8"/>
      <c r="AK17702" s="9"/>
    </row>
    <row r="17703" spans="32:37" x14ac:dyDescent="0.3">
      <c r="AF17703" s="8"/>
      <c r="AG17703" s="8"/>
      <c r="AH17703" s="9"/>
      <c r="AI17703" s="8"/>
      <c r="AJ17703" s="8"/>
      <c r="AK17703" s="9"/>
    </row>
    <row r="17704" spans="32:37" x14ac:dyDescent="0.3">
      <c r="AF17704" s="8"/>
      <c r="AG17704" s="8"/>
      <c r="AH17704" s="9"/>
      <c r="AI17704" s="8"/>
      <c r="AJ17704" s="8"/>
      <c r="AK17704" s="9"/>
    </row>
    <row r="17705" spans="32:37" x14ac:dyDescent="0.3">
      <c r="AF17705" s="8"/>
      <c r="AG17705" s="8"/>
      <c r="AH17705" s="9"/>
      <c r="AI17705" s="8"/>
      <c r="AJ17705" s="8"/>
      <c r="AK17705" s="9"/>
    </row>
    <row r="17706" spans="32:37" x14ac:dyDescent="0.3">
      <c r="AF17706" s="8"/>
      <c r="AG17706" s="8"/>
      <c r="AH17706" s="9"/>
      <c r="AI17706" s="8"/>
      <c r="AJ17706" s="8"/>
      <c r="AK17706" s="9"/>
    </row>
    <row r="17707" spans="32:37" x14ac:dyDescent="0.3">
      <c r="AF17707" s="8"/>
      <c r="AG17707" s="8"/>
      <c r="AH17707" s="9"/>
      <c r="AI17707" s="8"/>
      <c r="AJ17707" s="8"/>
      <c r="AK17707" s="9"/>
    </row>
    <row r="17708" spans="32:37" x14ac:dyDescent="0.3">
      <c r="AF17708" s="8"/>
      <c r="AG17708" s="8"/>
      <c r="AH17708" s="9"/>
      <c r="AI17708" s="8"/>
      <c r="AJ17708" s="8"/>
      <c r="AK17708" s="9"/>
    </row>
    <row r="17709" spans="32:37" x14ac:dyDescent="0.3">
      <c r="AF17709" s="8"/>
      <c r="AG17709" s="8"/>
      <c r="AH17709" s="9"/>
      <c r="AI17709" s="8"/>
      <c r="AJ17709" s="8"/>
      <c r="AK17709" s="9"/>
    </row>
    <row r="17710" spans="32:37" x14ac:dyDescent="0.3">
      <c r="AF17710" s="8"/>
      <c r="AG17710" s="8"/>
      <c r="AH17710" s="9"/>
      <c r="AI17710" s="8"/>
      <c r="AJ17710" s="8"/>
      <c r="AK17710" s="9"/>
    </row>
    <row r="17711" spans="32:37" x14ac:dyDescent="0.3">
      <c r="AF17711" s="8"/>
      <c r="AG17711" s="8"/>
      <c r="AH17711" s="9"/>
      <c r="AI17711" s="8"/>
      <c r="AJ17711" s="8"/>
      <c r="AK17711" s="9"/>
    </row>
    <row r="17712" spans="32:37" x14ac:dyDescent="0.3">
      <c r="AF17712" s="8"/>
      <c r="AG17712" s="8"/>
      <c r="AH17712" s="9"/>
      <c r="AI17712" s="8"/>
      <c r="AJ17712" s="8"/>
      <c r="AK17712" s="9"/>
    </row>
    <row r="17713" spans="32:37" x14ac:dyDescent="0.3">
      <c r="AF17713" s="8"/>
      <c r="AG17713" s="8"/>
      <c r="AH17713" s="9"/>
      <c r="AI17713" s="8"/>
      <c r="AJ17713" s="8"/>
      <c r="AK17713" s="9"/>
    </row>
    <row r="17714" spans="32:37" x14ac:dyDescent="0.3">
      <c r="AF17714" s="8"/>
      <c r="AG17714" s="8"/>
      <c r="AH17714" s="9"/>
      <c r="AI17714" s="8"/>
      <c r="AJ17714" s="8"/>
      <c r="AK17714" s="9"/>
    </row>
    <row r="17715" spans="32:37" x14ac:dyDescent="0.3">
      <c r="AF17715" s="8"/>
      <c r="AG17715" s="8"/>
      <c r="AH17715" s="9"/>
      <c r="AI17715" s="8"/>
      <c r="AJ17715" s="8"/>
      <c r="AK17715" s="9"/>
    </row>
    <row r="17716" spans="32:37" x14ac:dyDescent="0.3">
      <c r="AF17716" s="8"/>
      <c r="AG17716" s="8"/>
      <c r="AH17716" s="9"/>
      <c r="AI17716" s="8"/>
      <c r="AJ17716" s="8"/>
      <c r="AK17716" s="9"/>
    </row>
    <row r="17717" spans="32:37" x14ac:dyDescent="0.3">
      <c r="AF17717" s="8"/>
      <c r="AG17717" s="8"/>
      <c r="AH17717" s="9"/>
      <c r="AI17717" s="8"/>
      <c r="AJ17717" s="8"/>
      <c r="AK17717" s="9"/>
    </row>
    <row r="17718" spans="32:37" x14ac:dyDescent="0.3">
      <c r="AF17718" s="8"/>
      <c r="AG17718" s="8"/>
      <c r="AH17718" s="9"/>
      <c r="AI17718" s="8"/>
      <c r="AJ17718" s="8"/>
      <c r="AK17718" s="9"/>
    </row>
    <row r="17719" spans="32:37" x14ac:dyDescent="0.3">
      <c r="AF17719" s="8"/>
      <c r="AG17719" s="8"/>
      <c r="AH17719" s="9"/>
      <c r="AI17719" s="8"/>
      <c r="AJ17719" s="8"/>
      <c r="AK17719" s="9"/>
    </row>
    <row r="17720" spans="32:37" x14ac:dyDescent="0.3">
      <c r="AF17720" s="8"/>
      <c r="AG17720" s="8"/>
      <c r="AH17720" s="9"/>
      <c r="AI17720" s="8"/>
      <c r="AJ17720" s="8"/>
      <c r="AK17720" s="9"/>
    </row>
    <row r="17721" spans="32:37" x14ac:dyDescent="0.3">
      <c r="AF17721" s="8"/>
      <c r="AG17721" s="8"/>
      <c r="AH17721" s="9"/>
      <c r="AI17721" s="8"/>
      <c r="AJ17721" s="8"/>
      <c r="AK17721" s="9"/>
    </row>
    <row r="17722" spans="32:37" x14ac:dyDescent="0.3">
      <c r="AF17722" s="8"/>
      <c r="AG17722" s="8"/>
      <c r="AH17722" s="9"/>
      <c r="AI17722" s="8"/>
      <c r="AJ17722" s="8"/>
      <c r="AK17722" s="9"/>
    </row>
    <row r="17723" spans="32:37" x14ac:dyDescent="0.3">
      <c r="AF17723" s="8"/>
      <c r="AG17723" s="8"/>
      <c r="AH17723" s="9"/>
      <c r="AI17723" s="8"/>
      <c r="AJ17723" s="8"/>
      <c r="AK17723" s="9"/>
    </row>
    <row r="17724" spans="32:37" x14ac:dyDescent="0.3">
      <c r="AF17724" s="8"/>
      <c r="AG17724" s="8"/>
      <c r="AH17724" s="9"/>
      <c r="AI17724" s="8"/>
      <c r="AJ17724" s="8"/>
      <c r="AK17724" s="9"/>
    </row>
    <row r="17725" spans="32:37" x14ac:dyDescent="0.3">
      <c r="AF17725" s="8"/>
      <c r="AG17725" s="8"/>
      <c r="AH17725" s="9"/>
      <c r="AI17725" s="8"/>
      <c r="AJ17725" s="8"/>
      <c r="AK17725" s="9"/>
    </row>
    <row r="17726" spans="32:37" x14ac:dyDescent="0.3">
      <c r="AF17726" s="8"/>
      <c r="AG17726" s="8"/>
      <c r="AH17726" s="9"/>
      <c r="AI17726" s="8"/>
      <c r="AJ17726" s="8"/>
      <c r="AK17726" s="9"/>
    </row>
    <row r="17727" spans="32:37" x14ac:dyDescent="0.3">
      <c r="AF17727" s="8"/>
      <c r="AG17727" s="8"/>
      <c r="AH17727" s="9"/>
      <c r="AI17727" s="8"/>
      <c r="AJ17727" s="8"/>
      <c r="AK17727" s="9"/>
    </row>
    <row r="17728" spans="32:37" x14ac:dyDescent="0.3">
      <c r="AF17728" s="8"/>
      <c r="AG17728" s="8"/>
      <c r="AH17728" s="9"/>
      <c r="AI17728" s="8"/>
      <c r="AJ17728" s="8"/>
      <c r="AK17728" s="9"/>
    </row>
    <row r="17729" spans="32:37" x14ac:dyDescent="0.3">
      <c r="AF17729" s="8"/>
      <c r="AG17729" s="8"/>
      <c r="AH17729" s="9"/>
      <c r="AI17729" s="8"/>
      <c r="AJ17729" s="8"/>
      <c r="AK17729" s="9"/>
    </row>
    <row r="17730" spans="32:37" x14ac:dyDescent="0.3">
      <c r="AF17730" s="8"/>
      <c r="AG17730" s="8"/>
      <c r="AH17730" s="9"/>
      <c r="AI17730" s="8"/>
      <c r="AJ17730" s="8"/>
      <c r="AK17730" s="9"/>
    </row>
    <row r="17731" spans="32:37" x14ac:dyDescent="0.3">
      <c r="AF17731" s="8"/>
      <c r="AG17731" s="8"/>
      <c r="AH17731" s="9"/>
      <c r="AI17731" s="8"/>
      <c r="AJ17731" s="8"/>
      <c r="AK17731" s="9"/>
    </row>
    <row r="17732" spans="32:37" x14ac:dyDescent="0.3">
      <c r="AF17732" s="8"/>
      <c r="AG17732" s="8"/>
      <c r="AH17732" s="9"/>
      <c r="AI17732" s="8"/>
      <c r="AJ17732" s="8"/>
      <c r="AK17732" s="9"/>
    </row>
    <row r="17733" spans="32:37" x14ac:dyDescent="0.3">
      <c r="AF17733" s="8"/>
      <c r="AG17733" s="8"/>
      <c r="AH17733" s="9"/>
      <c r="AI17733" s="8"/>
      <c r="AJ17733" s="8"/>
      <c r="AK17733" s="9"/>
    </row>
    <row r="17734" spans="32:37" x14ac:dyDescent="0.3">
      <c r="AF17734" s="8"/>
      <c r="AG17734" s="8"/>
      <c r="AH17734" s="9"/>
      <c r="AI17734" s="8"/>
      <c r="AJ17734" s="8"/>
      <c r="AK17734" s="9"/>
    </row>
    <row r="17735" spans="32:37" x14ac:dyDescent="0.3">
      <c r="AF17735" s="8"/>
      <c r="AG17735" s="8"/>
      <c r="AH17735" s="9"/>
      <c r="AI17735" s="8"/>
      <c r="AJ17735" s="8"/>
      <c r="AK17735" s="9"/>
    </row>
    <row r="17736" spans="32:37" x14ac:dyDescent="0.3">
      <c r="AF17736" s="8"/>
      <c r="AG17736" s="8"/>
      <c r="AH17736" s="9"/>
      <c r="AI17736" s="8"/>
      <c r="AJ17736" s="8"/>
      <c r="AK17736" s="9"/>
    </row>
    <row r="17737" spans="32:37" x14ac:dyDescent="0.3">
      <c r="AF17737" s="8"/>
      <c r="AG17737" s="8"/>
      <c r="AH17737" s="9"/>
      <c r="AI17737" s="8"/>
      <c r="AJ17737" s="8"/>
      <c r="AK17737" s="9"/>
    </row>
    <row r="17738" spans="32:37" x14ac:dyDescent="0.3">
      <c r="AF17738" s="8"/>
      <c r="AG17738" s="8"/>
      <c r="AH17738" s="9"/>
      <c r="AI17738" s="8"/>
      <c r="AJ17738" s="8"/>
      <c r="AK17738" s="9"/>
    </row>
    <row r="17739" spans="32:37" x14ac:dyDescent="0.3">
      <c r="AF17739" s="8"/>
      <c r="AG17739" s="8"/>
      <c r="AH17739" s="9"/>
      <c r="AI17739" s="8"/>
      <c r="AJ17739" s="8"/>
      <c r="AK17739" s="9"/>
    </row>
    <row r="17740" spans="32:37" x14ac:dyDescent="0.3">
      <c r="AF17740" s="8"/>
      <c r="AG17740" s="8"/>
      <c r="AH17740" s="9"/>
      <c r="AI17740" s="8"/>
      <c r="AJ17740" s="8"/>
      <c r="AK17740" s="9"/>
    </row>
    <row r="17741" spans="32:37" x14ac:dyDescent="0.3">
      <c r="AF17741" s="8"/>
      <c r="AG17741" s="8"/>
      <c r="AH17741" s="9"/>
      <c r="AI17741" s="8"/>
      <c r="AJ17741" s="8"/>
      <c r="AK17741" s="9"/>
    </row>
    <row r="17742" spans="32:37" x14ac:dyDescent="0.3">
      <c r="AF17742" s="8"/>
      <c r="AG17742" s="8"/>
      <c r="AH17742" s="9"/>
      <c r="AI17742" s="8"/>
      <c r="AJ17742" s="8"/>
      <c r="AK17742" s="9"/>
    </row>
    <row r="17743" spans="32:37" x14ac:dyDescent="0.3">
      <c r="AF17743" s="8"/>
      <c r="AG17743" s="8"/>
      <c r="AH17743" s="9"/>
      <c r="AI17743" s="8"/>
      <c r="AJ17743" s="8"/>
      <c r="AK17743" s="9"/>
    </row>
    <row r="17744" spans="32:37" x14ac:dyDescent="0.3">
      <c r="AF17744" s="8"/>
      <c r="AG17744" s="8"/>
      <c r="AH17744" s="9"/>
      <c r="AI17744" s="8"/>
      <c r="AJ17744" s="8"/>
      <c r="AK17744" s="9"/>
    </row>
    <row r="17745" spans="32:37" x14ac:dyDescent="0.3">
      <c r="AF17745" s="8"/>
      <c r="AG17745" s="8"/>
      <c r="AH17745" s="9"/>
      <c r="AI17745" s="8"/>
      <c r="AJ17745" s="8"/>
      <c r="AK17745" s="9"/>
    </row>
    <row r="17746" spans="32:37" x14ac:dyDescent="0.3">
      <c r="AF17746" s="8"/>
      <c r="AG17746" s="8"/>
      <c r="AH17746" s="9"/>
      <c r="AI17746" s="8"/>
      <c r="AJ17746" s="8"/>
      <c r="AK17746" s="9"/>
    </row>
    <row r="17747" spans="32:37" x14ac:dyDescent="0.3">
      <c r="AF17747" s="8"/>
      <c r="AG17747" s="8"/>
      <c r="AH17747" s="9"/>
      <c r="AI17747" s="8"/>
      <c r="AJ17747" s="8"/>
      <c r="AK17747" s="9"/>
    </row>
    <row r="17748" spans="32:37" x14ac:dyDescent="0.3">
      <c r="AF17748" s="8"/>
      <c r="AG17748" s="8"/>
      <c r="AH17748" s="9"/>
      <c r="AI17748" s="8"/>
      <c r="AJ17748" s="8"/>
      <c r="AK17748" s="9"/>
    </row>
    <row r="17749" spans="32:37" x14ac:dyDescent="0.3">
      <c r="AF17749" s="8"/>
      <c r="AG17749" s="8"/>
      <c r="AH17749" s="9"/>
      <c r="AI17749" s="8"/>
      <c r="AJ17749" s="8"/>
      <c r="AK17749" s="9"/>
    </row>
    <row r="17750" spans="32:37" x14ac:dyDescent="0.3">
      <c r="AF17750" s="8"/>
      <c r="AG17750" s="8"/>
      <c r="AH17750" s="9"/>
      <c r="AI17750" s="8"/>
      <c r="AJ17750" s="8"/>
      <c r="AK17750" s="9"/>
    </row>
    <row r="17751" spans="32:37" x14ac:dyDescent="0.3">
      <c r="AF17751" s="8"/>
      <c r="AG17751" s="8"/>
      <c r="AH17751" s="9"/>
      <c r="AI17751" s="8"/>
      <c r="AJ17751" s="8"/>
      <c r="AK17751" s="9"/>
    </row>
    <row r="17752" spans="32:37" x14ac:dyDescent="0.3">
      <c r="AF17752" s="8"/>
      <c r="AG17752" s="8"/>
      <c r="AH17752" s="9"/>
      <c r="AI17752" s="8"/>
      <c r="AJ17752" s="8"/>
      <c r="AK17752" s="9"/>
    </row>
    <row r="17753" spans="32:37" x14ac:dyDescent="0.3">
      <c r="AF17753" s="8"/>
      <c r="AG17753" s="8"/>
      <c r="AH17753" s="9"/>
      <c r="AI17753" s="8"/>
      <c r="AJ17753" s="8"/>
      <c r="AK17753" s="9"/>
    </row>
    <row r="17754" spans="32:37" x14ac:dyDescent="0.3">
      <c r="AF17754" s="8"/>
      <c r="AG17754" s="8"/>
      <c r="AH17754" s="9"/>
      <c r="AI17754" s="8"/>
      <c r="AJ17754" s="8"/>
      <c r="AK17754" s="9"/>
    </row>
    <row r="17755" spans="32:37" x14ac:dyDescent="0.3">
      <c r="AF17755" s="8"/>
      <c r="AG17755" s="8"/>
      <c r="AH17755" s="9"/>
      <c r="AI17755" s="8"/>
      <c r="AJ17755" s="8"/>
      <c r="AK17755" s="9"/>
    </row>
    <row r="17756" spans="32:37" x14ac:dyDescent="0.3">
      <c r="AF17756" s="8"/>
      <c r="AG17756" s="8"/>
      <c r="AH17756" s="9"/>
      <c r="AI17756" s="8"/>
      <c r="AJ17756" s="8"/>
      <c r="AK17756" s="9"/>
    </row>
    <row r="17757" spans="32:37" x14ac:dyDescent="0.3">
      <c r="AF17757" s="8"/>
      <c r="AG17757" s="8"/>
      <c r="AH17757" s="9"/>
      <c r="AI17757" s="8"/>
      <c r="AJ17757" s="8"/>
      <c r="AK17757" s="9"/>
    </row>
    <row r="17758" spans="32:37" x14ac:dyDescent="0.3">
      <c r="AF17758" s="8"/>
      <c r="AG17758" s="8"/>
      <c r="AH17758" s="9"/>
      <c r="AI17758" s="8"/>
      <c r="AJ17758" s="8"/>
      <c r="AK17758" s="9"/>
    </row>
    <row r="17759" spans="32:37" x14ac:dyDescent="0.3">
      <c r="AF17759" s="8"/>
      <c r="AG17759" s="8"/>
      <c r="AH17759" s="9"/>
      <c r="AI17759" s="8"/>
      <c r="AJ17759" s="8"/>
      <c r="AK17759" s="9"/>
    </row>
    <row r="17760" spans="32:37" x14ac:dyDescent="0.3">
      <c r="AF17760" s="8"/>
      <c r="AG17760" s="8"/>
      <c r="AH17760" s="9"/>
      <c r="AI17760" s="8"/>
      <c r="AJ17760" s="8"/>
      <c r="AK17760" s="9"/>
    </row>
    <row r="17761" spans="32:37" x14ac:dyDescent="0.3">
      <c r="AF17761" s="8"/>
      <c r="AG17761" s="8"/>
      <c r="AH17761" s="9"/>
      <c r="AI17761" s="8"/>
      <c r="AJ17761" s="8"/>
      <c r="AK17761" s="9"/>
    </row>
    <row r="17762" spans="32:37" x14ac:dyDescent="0.3">
      <c r="AF17762" s="8"/>
      <c r="AG17762" s="8"/>
      <c r="AH17762" s="9"/>
      <c r="AI17762" s="8"/>
      <c r="AJ17762" s="8"/>
      <c r="AK17762" s="9"/>
    </row>
    <row r="17763" spans="32:37" x14ac:dyDescent="0.3">
      <c r="AF17763" s="8"/>
      <c r="AG17763" s="8"/>
      <c r="AH17763" s="9"/>
      <c r="AI17763" s="8"/>
      <c r="AJ17763" s="8"/>
      <c r="AK17763" s="9"/>
    </row>
    <row r="17764" spans="32:37" x14ac:dyDescent="0.3">
      <c r="AF17764" s="8"/>
      <c r="AG17764" s="8"/>
      <c r="AH17764" s="9"/>
      <c r="AI17764" s="8"/>
      <c r="AJ17764" s="8"/>
      <c r="AK17764" s="9"/>
    </row>
    <row r="17765" spans="32:37" x14ac:dyDescent="0.3">
      <c r="AF17765" s="8"/>
      <c r="AG17765" s="8"/>
      <c r="AH17765" s="9"/>
      <c r="AI17765" s="8"/>
      <c r="AJ17765" s="8"/>
      <c r="AK17765" s="9"/>
    </row>
    <row r="17766" spans="32:37" x14ac:dyDescent="0.3">
      <c r="AF17766" s="8"/>
      <c r="AG17766" s="8"/>
      <c r="AH17766" s="9"/>
      <c r="AI17766" s="8"/>
      <c r="AJ17766" s="8"/>
      <c r="AK17766" s="9"/>
    </row>
    <row r="17767" spans="32:37" x14ac:dyDescent="0.3">
      <c r="AF17767" s="8"/>
      <c r="AG17767" s="8"/>
      <c r="AH17767" s="9"/>
      <c r="AI17767" s="8"/>
      <c r="AJ17767" s="8"/>
      <c r="AK17767" s="9"/>
    </row>
    <row r="17768" spans="32:37" x14ac:dyDescent="0.3">
      <c r="AF17768" s="8"/>
      <c r="AG17768" s="8"/>
      <c r="AH17768" s="9"/>
      <c r="AI17768" s="8"/>
      <c r="AJ17768" s="8"/>
      <c r="AK17768" s="9"/>
    </row>
    <row r="17769" spans="32:37" x14ac:dyDescent="0.3">
      <c r="AF17769" s="8"/>
      <c r="AG17769" s="8"/>
      <c r="AH17769" s="9"/>
      <c r="AI17769" s="8"/>
      <c r="AJ17769" s="8"/>
      <c r="AK17769" s="9"/>
    </row>
    <row r="17770" spans="32:37" x14ac:dyDescent="0.3">
      <c r="AF17770" s="8"/>
      <c r="AG17770" s="8"/>
      <c r="AH17770" s="9"/>
      <c r="AI17770" s="8"/>
      <c r="AJ17770" s="8"/>
      <c r="AK17770" s="9"/>
    </row>
    <row r="17771" spans="32:37" x14ac:dyDescent="0.3">
      <c r="AF17771" s="8"/>
      <c r="AG17771" s="8"/>
      <c r="AH17771" s="9"/>
      <c r="AI17771" s="8"/>
      <c r="AJ17771" s="8"/>
      <c r="AK17771" s="9"/>
    </row>
    <row r="17772" spans="32:37" x14ac:dyDescent="0.3">
      <c r="AF17772" s="8"/>
      <c r="AG17772" s="8"/>
      <c r="AH17772" s="9"/>
      <c r="AI17772" s="8"/>
      <c r="AJ17772" s="8"/>
      <c r="AK17772" s="9"/>
    </row>
    <row r="17773" spans="32:37" x14ac:dyDescent="0.3">
      <c r="AF17773" s="8"/>
      <c r="AG17773" s="8"/>
      <c r="AH17773" s="9"/>
      <c r="AI17773" s="8"/>
      <c r="AJ17773" s="8"/>
      <c r="AK17773" s="9"/>
    </row>
    <row r="17774" spans="32:37" x14ac:dyDescent="0.3">
      <c r="AF17774" s="8"/>
      <c r="AG17774" s="8"/>
      <c r="AH17774" s="9"/>
      <c r="AI17774" s="8"/>
      <c r="AJ17774" s="8"/>
      <c r="AK17774" s="9"/>
    </row>
    <row r="17775" spans="32:37" x14ac:dyDescent="0.3">
      <c r="AF17775" s="8"/>
      <c r="AG17775" s="8"/>
      <c r="AH17775" s="9"/>
      <c r="AI17775" s="8"/>
      <c r="AJ17775" s="8"/>
      <c r="AK17775" s="9"/>
    </row>
    <row r="17776" spans="32:37" x14ac:dyDescent="0.3">
      <c r="AF17776" s="8"/>
      <c r="AG17776" s="8"/>
      <c r="AH17776" s="9"/>
      <c r="AI17776" s="8"/>
      <c r="AJ17776" s="8"/>
      <c r="AK17776" s="9"/>
    </row>
    <row r="17777" spans="32:37" x14ac:dyDescent="0.3">
      <c r="AF17777" s="8"/>
      <c r="AG17777" s="8"/>
      <c r="AH17777" s="9"/>
      <c r="AI17777" s="8"/>
      <c r="AJ17777" s="8"/>
      <c r="AK17777" s="9"/>
    </row>
    <row r="17778" spans="32:37" x14ac:dyDescent="0.3">
      <c r="AF17778" s="8"/>
      <c r="AG17778" s="8"/>
      <c r="AH17778" s="9"/>
      <c r="AI17778" s="8"/>
      <c r="AJ17778" s="8"/>
      <c r="AK17778" s="9"/>
    </row>
    <row r="17779" spans="32:37" x14ac:dyDescent="0.3">
      <c r="AF17779" s="8"/>
      <c r="AG17779" s="8"/>
      <c r="AH17779" s="9"/>
      <c r="AI17779" s="8"/>
      <c r="AJ17779" s="8"/>
      <c r="AK17779" s="9"/>
    </row>
    <row r="17780" spans="32:37" x14ac:dyDescent="0.3">
      <c r="AF17780" s="8"/>
      <c r="AG17780" s="8"/>
      <c r="AH17780" s="9"/>
      <c r="AI17780" s="8"/>
      <c r="AJ17780" s="8"/>
      <c r="AK17780" s="9"/>
    </row>
    <row r="17781" spans="32:37" x14ac:dyDescent="0.3">
      <c r="AF17781" s="8"/>
      <c r="AG17781" s="8"/>
      <c r="AH17781" s="9"/>
      <c r="AI17781" s="8"/>
      <c r="AJ17781" s="8"/>
      <c r="AK17781" s="9"/>
    </row>
    <row r="17782" spans="32:37" x14ac:dyDescent="0.3">
      <c r="AF17782" s="8"/>
      <c r="AG17782" s="8"/>
      <c r="AH17782" s="9"/>
      <c r="AI17782" s="8"/>
      <c r="AJ17782" s="8"/>
      <c r="AK17782" s="9"/>
    </row>
    <row r="17783" spans="32:37" x14ac:dyDescent="0.3">
      <c r="AF17783" s="8"/>
      <c r="AG17783" s="8"/>
      <c r="AH17783" s="9"/>
      <c r="AI17783" s="8"/>
      <c r="AJ17783" s="8"/>
      <c r="AK17783" s="9"/>
    </row>
    <row r="17784" spans="32:37" x14ac:dyDescent="0.3">
      <c r="AF17784" s="8"/>
      <c r="AG17784" s="8"/>
      <c r="AH17784" s="9"/>
      <c r="AI17784" s="8"/>
      <c r="AJ17784" s="8"/>
      <c r="AK17784" s="9"/>
    </row>
    <row r="17785" spans="32:37" x14ac:dyDescent="0.3">
      <c r="AF17785" s="8"/>
      <c r="AG17785" s="8"/>
      <c r="AH17785" s="9"/>
      <c r="AI17785" s="8"/>
      <c r="AJ17785" s="8"/>
      <c r="AK17785" s="9"/>
    </row>
    <row r="17786" spans="32:37" x14ac:dyDescent="0.3">
      <c r="AF17786" s="8"/>
      <c r="AG17786" s="8"/>
      <c r="AH17786" s="9"/>
      <c r="AI17786" s="8"/>
      <c r="AJ17786" s="8"/>
      <c r="AK17786" s="9"/>
    </row>
    <row r="17787" spans="32:37" x14ac:dyDescent="0.3">
      <c r="AF17787" s="8"/>
      <c r="AG17787" s="8"/>
      <c r="AH17787" s="9"/>
      <c r="AI17787" s="8"/>
      <c r="AJ17787" s="8"/>
      <c r="AK17787" s="9"/>
    </row>
    <row r="17788" spans="32:37" x14ac:dyDescent="0.3">
      <c r="AF17788" s="8"/>
      <c r="AG17788" s="8"/>
      <c r="AH17788" s="9"/>
      <c r="AI17788" s="8"/>
      <c r="AJ17788" s="8"/>
      <c r="AK17788" s="9"/>
    </row>
    <row r="17789" spans="32:37" x14ac:dyDescent="0.3">
      <c r="AF17789" s="8"/>
      <c r="AG17789" s="8"/>
      <c r="AH17789" s="9"/>
      <c r="AI17789" s="8"/>
      <c r="AJ17789" s="8"/>
      <c r="AK17789" s="9"/>
    </row>
    <row r="17790" spans="32:37" x14ac:dyDescent="0.3">
      <c r="AF17790" s="8"/>
      <c r="AG17790" s="8"/>
      <c r="AH17790" s="9"/>
      <c r="AI17790" s="8"/>
      <c r="AJ17790" s="8"/>
      <c r="AK17790" s="9"/>
    </row>
    <row r="17791" spans="32:37" x14ac:dyDescent="0.3">
      <c r="AF17791" s="8"/>
      <c r="AG17791" s="8"/>
      <c r="AH17791" s="9"/>
      <c r="AI17791" s="8"/>
      <c r="AJ17791" s="8"/>
      <c r="AK17791" s="9"/>
    </row>
    <row r="17792" spans="32:37" x14ac:dyDescent="0.3">
      <c r="AF17792" s="8"/>
      <c r="AG17792" s="8"/>
      <c r="AH17792" s="9"/>
      <c r="AI17792" s="8"/>
      <c r="AJ17792" s="8"/>
      <c r="AK17792" s="9"/>
    </row>
    <row r="17793" spans="32:37" x14ac:dyDescent="0.3">
      <c r="AF17793" s="8"/>
      <c r="AG17793" s="8"/>
      <c r="AH17793" s="9"/>
      <c r="AI17793" s="8"/>
      <c r="AJ17793" s="8"/>
      <c r="AK17793" s="9"/>
    </row>
    <row r="17794" spans="32:37" x14ac:dyDescent="0.3">
      <c r="AF17794" s="8"/>
      <c r="AG17794" s="8"/>
      <c r="AH17794" s="9"/>
      <c r="AI17794" s="8"/>
      <c r="AJ17794" s="8"/>
      <c r="AK17794" s="9"/>
    </row>
    <row r="17795" spans="32:37" x14ac:dyDescent="0.3">
      <c r="AF17795" s="8"/>
      <c r="AG17795" s="8"/>
      <c r="AH17795" s="9"/>
      <c r="AI17795" s="8"/>
      <c r="AJ17795" s="8"/>
      <c r="AK17795" s="9"/>
    </row>
    <row r="17796" spans="32:37" x14ac:dyDescent="0.3">
      <c r="AF17796" s="8"/>
      <c r="AG17796" s="8"/>
      <c r="AH17796" s="9"/>
      <c r="AI17796" s="8"/>
      <c r="AJ17796" s="8"/>
      <c r="AK17796" s="9"/>
    </row>
    <row r="17797" spans="32:37" x14ac:dyDescent="0.3">
      <c r="AF17797" s="8"/>
      <c r="AG17797" s="8"/>
      <c r="AH17797" s="9"/>
      <c r="AI17797" s="8"/>
      <c r="AJ17797" s="8"/>
      <c r="AK17797" s="9"/>
    </row>
    <row r="17798" spans="32:37" x14ac:dyDescent="0.3">
      <c r="AF17798" s="8"/>
      <c r="AG17798" s="8"/>
      <c r="AH17798" s="9"/>
      <c r="AI17798" s="8"/>
      <c r="AJ17798" s="8"/>
      <c r="AK17798" s="9"/>
    </row>
    <row r="17799" spans="32:37" x14ac:dyDescent="0.3">
      <c r="AF17799" s="8"/>
      <c r="AG17799" s="8"/>
      <c r="AH17799" s="9"/>
      <c r="AI17799" s="8"/>
      <c r="AJ17799" s="8"/>
      <c r="AK17799" s="9"/>
    </row>
    <row r="17800" spans="32:37" x14ac:dyDescent="0.3">
      <c r="AF17800" s="8"/>
      <c r="AG17800" s="8"/>
      <c r="AH17800" s="9"/>
      <c r="AI17800" s="8"/>
      <c r="AJ17800" s="8"/>
      <c r="AK17800" s="9"/>
    </row>
    <row r="17801" spans="32:37" x14ac:dyDescent="0.3">
      <c r="AF17801" s="8"/>
      <c r="AG17801" s="8"/>
      <c r="AH17801" s="9"/>
      <c r="AI17801" s="8"/>
      <c r="AJ17801" s="8"/>
      <c r="AK17801" s="9"/>
    </row>
    <row r="17802" spans="32:37" x14ac:dyDescent="0.3">
      <c r="AF17802" s="8"/>
      <c r="AG17802" s="8"/>
      <c r="AH17802" s="9"/>
      <c r="AI17802" s="8"/>
      <c r="AJ17802" s="8"/>
      <c r="AK17802" s="9"/>
    </row>
    <row r="17803" spans="32:37" x14ac:dyDescent="0.3">
      <c r="AF17803" s="8"/>
      <c r="AG17803" s="8"/>
      <c r="AH17803" s="9"/>
      <c r="AI17803" s="8"/>
      <c r="AJ17803" s="8"/>
      <c r="AK17803" s="9"/>
    </row>
    <row r="17804" spans="32:37" x14ac:dyDescent="0.3">
      <c r="AF17804" s="8"/>
      <c r="AG17804" s="8"/>
      <c r="AH17804" s="9"/>
      <c r="AI17804" s="8"/>
      <c r="AJ17804" s="8"/>
      <c r="AK17804" s="9"/>
    </row>
    <row r="17805" spans="32:37" x14ac:dyDescent="0.3">
      <c r="AF17805" s="8"/>
      <c r="AG17805" s="8"/>
      <c r="AH17805" s="9"/>
      <c r="AI17805" s="8"/>
      <c r="AJ17805" s="8"/>
      <c r="AK17805" s="9"/>
    </row>
    <row r="17806" spans="32:37" x14ac:dyDescent="0.3">
      <c r="AF17806" s="8"/>
      <c r="AG17806" s="8"/>
      <c r="AH17806" s="9"/>
      <c r="AI17806" s="8"/>
      <c r="AJ17806" s="8"/>
      <c r="AK17806" s="9"/>
    </row>
    <row r="17807" spans="32:37" x14ac:dyDescent="0.3">
      <c r="AF17807" s="8"/>
      <c r="AG17807" s="8"/>
      <c r="AH17807" s="9"/>
      <c r="AI17807" s="8"/>
      <c r="AJ17807" s="8"/>
      <c r="AK17807" s="9"/>
    </row>
    <row r="17808" spans="32:37" x14ac:dyDescent="0.3">
      <c r="AF17808" s="8"/>
      <c r="AG17808" s="8"/>
      <c r="AH17808" s="9"/>
      <c r="AI17808" s="8"/>
      <c r="AJ17808" s="8"/>
      <c r="AK17808" s="9"/>
    </row>
    <row r="17809" spans="32:37" x14ac:dyDescent="0.3">
      <c r="AF17809" s="8"/>
      <c r="AG17809" s="8"/>
      <c r="AH17809" s="9"/>
      <c r="AI17809" s="8"/>
      <c r="AJ17809" s="8"/>
      <c r="AK17809" s="9"/>
    </row>
    <row r="17810" spans="32:37" x14ac:dyDescent="0.3">
      <c r="AF17810" s="8"/>
      <c r="AG17810" s="8"/>
      <c r="AH17810" s="9"/>
      <c r="AI17810" s="8"/>
      <c r="AJ17810" s="8"/>
      <c r="AK17810" s="9"/>
    </row>
    <row r="17811" spans="32:37" x14ac:dyDescent="0.3">
      <c r="AF17811" s="8"/>
      <c r="AG17811" s="8"/>
      <c r="AH17811" s="9"/>
      <c r="AI17811" s="8"/>
      <c r="AJ17811" s="8"/>
      <c r="AK17811" s="9"/>
    </row>
    <row r="17812" spans="32:37" x14ac:dyDescent="0.3">
      <c r="AF17812" s="8"/>
      <c r="AG17812" s="8"/>
      <c r="AH17812" s="9"/>
      <c r="AI17812" s="8"/>
      <c r="AJ17812" s="8"/>
      <c r="AK17812" s="9"/>
    </row>
    <row r="17813" spans="32:37" x14ac:dyDescent="0.3">
      <c r="AF17813" s="8"/>
      <c r="AG17813" s="8"/>
      <c r="AH17813" s="9"/>
      <c r="AI17813" s="8"/>
      <c r="AJ17813" s="8"/>
      <c r="AK17813" s="9"/>
    </row>
    <row r="17814" spans="32:37" x14ac:dyDescent="0.3">
      <c r="AF17814" s="8"/>
      <c r="AG17814" s="8"/>
      <c r="AH17814" s="9"/>
      <c r="AI17814" s="8"/>
      <c r="AJ17814" s="8"/>
      <c r="AK17814" s="9"/>
    </row>
    <row r="17815" spans="32:37" x14ac:dyDescent="0.3">
      <c r="AF17815" s="8"/>
      <c r="AG17815" s="8"/>
      <c r="AH17815" s="9"/>
      <c r="AI17815" s="8"/>
      <c r="AJ17815" s="8"/>
      <c r="AK17815" s="9"/>
    </row>
    <row r="17816" spans="32:37" x14ac:dyDescent="0.3">
      <c r="AF17816" s="8"/>
      <c r="AG17816" s="8"/>
      <c r="AH17816" s="9"/>
      <c r="AI17816" s="8"/>
      <c r="AJ17816" s="8"/>
      <c r="AK17816" s="9"/>
    </row>
    <row r="17817" spans="32:37" x14ac:dyDescent="0.3">
      <c r="AF17817" s="8"/>
      <c r="AG17817" s="8"/>
      <c r="AH17817" s="9"/>
      <c r="AI17817" s="8"/>
      <c r="AJ17817" s="8"/>
      <c r="AK17817" s="9"/>
    </row>
    <row r="17818" spans="32:37" x14ac:dyDescent="0.3">
      <c r="AF17818" s="8"/>
      <c r="AG17818" s="8"/>
      <c r="AH17818" s="9"/>
      <c r="AI17818" s="8"/>
      <c r="AJ17818" s="8"/>
      <c r="AK17818" s="9"/>
    </row>
    <row r="17819" spans="32:37" x14ac:dyDescent="0.3">
      <c r="AF17819" s="8"/>
      <c r="AG17819" s="8"/>
      <c r="AH17819" s="9"/>
      <c r="AI17819" s="8"/>
      <c r="AJ17819" s="8"/>
      <c r="AK17819" s="9"/>
    </row>
    <row r="17820" spans="32:37" x14ac:dyDescent="0.3">
      <c r="AF17820" s="8"/>
      <c r="AG17820" s="8"/>
      <c r="AH17820" s="9"/>
      <c r="AI17820" s="8"/>
      <c r="AJ17820" s="8"/>
      <c r="AK17820" s="9"/>
    </row>
    <row r="17821" spans="32:37" x14ac:dyDescent="0.3">
      <c r="AF17821" s="8"/>
      <c r="AG17821" s="8"/>
      <c r="AH17821" s="9"/>
      <c r="AI17821" s="8"/>
      <c r="AJ17821" s="8"/>
      <c r="AK17821" s="9"/>
    </row>
    <row r="17822" spans="32:37" x14ac:dyDescent="0.3">
      <c r="AF17822" s="8"/>
      <c r="AG17822" s="8"/>
      <c r="AH17822" s="9"/>
      <c r="AI17822" s="8"/>
      <c r="AJ17822" s="8"/>
      <c r="AK17822" s="9"/>
    </row>
    <row r="17823" spans="32:37" x14ac:dyDescent="0.3">
      <c r="AF17823" s="8"/>
      <c r="AG17823" s="8"/>
      <c r="AH17823" s="9"/>
      <c r="AI17823" s="8"/>
      <c r="AJ17823" s="8"/>
      <c r="AK17823" s="9"/>
    </row>
    <row r="17824" spans="32:37" x14ac:dyDescent="0.3">
      <c r="AF17824" s="8"/>
      <c r="AG17824" s="8"/>
      <c r="AH17824" s="9"/>
      <c r="AI17824" s="8"/>
      <c r="AJ17824" s="8"/>
      <c r="AK17824" s="9"/>
    </row>
    <row r="17825" spans="32:37" x14ac:dyDescent="0.3">
      <c r="AF17825" s="8"/>
      <c r="AG17825" s="8"/>
      <c r="AH17825" s="9"/>
      <c r="AI17825" s="8"/>
      <c r="AJ17825" s="8"/>
      <c r="AK17825" s="9"/>
    </row>
    <row r="17826" spans="32:37" x14ac:dyDescent="0.3">
      <c r="AF17826" s="8"/>
      <c r="AG17826" s="8"/>
      <c r="AH17826" s="9"/>
      <c r="AI17826" s="8"/>
      <c r="AJ17826" s="8"/>
      <c r="AK17826" s="9"/>
    </row>
    <row r="17827" spans="32:37" x14ac:dyDescent="0.3">
      <c r="AF17827" s="8"/>
      <c r="AG17827" s="8"/>
      <c r="AH17827" s="9"/>
      <c r="AI17827" s="8"/>
      <c r="AJ17827" s="8"/>
      <c r="AK17827" s="9"/>
    </row>
    <row r="17828" spans="32:37" x14ac:dyDescent="0.3">
      <c r="AF17828" s="8"/>
      <c r="AG17828" s="8"/>
      <c r="AH17828" s="9"/>
      <c r="AI17828" s="8"/>
      <c r="AJ17828" s="8"/>
      <c r="AK17828" s="9"/>
    </row>
    <row r="17829" spans="32:37" x14ac:dyDescent="0.3">
      <c r="AF17829" s="8"/>
      <c r="AG17829" s="8"/>
      <c r="AH17829" s="9"/>
      <c r="AI17829" s="8"/>
      <c r="AJ17829" s="8"/>
      <c r="AK17829" s="9"/>
    </row>
    <row r="17830" spans="32:37" x14ac:dyDescent="0.3">
      <c r="AF17830" s="8"/>
      <c r="AG17830" s="8"/>
      <c r="AH17830" s="9"/>
      <c r="AI17830" s="8"/>
      <c r="AJ17830" s="8"/>
      <c r="AK17830" s="9"/>
    </row>
    <row r="17831" spans="32:37" x14ac:dyDescent="0.3">
      <c r="AF17831" s="8"/>
      <c r="AG17831" s="8"/>
      <c r="AH17831" s="9"/>
      <c r="AI17831" s="8"/>
      <c r="AJ17831" s="8"/>
      <c r="AK17831" s="9"/>
    </row>
    <row r="17832" spans="32:37" x14ac:dyDescent="0.3">
      <c r="AF17832" s="8"/>
      <c r="AG17832" s="8"/>
      <c r="AH17832" s="9"/>
      <c r="AI17832" s="8"/>
      <c r="AJ17832" s="8"/>
      <c r="AK17832" s="9"/>
    </row>
    <row r="17833" spans="32:37" x14ac:dyDescent="0.3">
      <c r="AF17833" s="8"/>
      <c r="AG17833" s="8"/>
      <c r="AH17833" s="9"/>
      <c r="AI17833" s="8"/>
      <c r="AJ17833" s="8"/>
      <c r="AK17833" s="9"/>
    </row>
    <row r="17834" spans="32:37" x14ac:dyDescent="0.3">
      <c r="AF17834" s="8"/>
      <c r="AG17834" s="8"/>
      <c r="AH17834" s="9"/>
      <c r="AI17834" s="8"/>
      <c r="AJ17834" s="8"/>
      <c r="AK17834" s="9"/>
    </row>
    <row r="17835" spans="32:37" x14ac:dyDescent="0.3">
      <c r="AF17835" s="8"/>
      <c r="AG17835" s="8"/>
      <c r="AH17835" s="9"/>
      <c r="AI17835" s="8"/>
      <c r="AJ17835" s="8"/>
      <c r="AK17835" s="9"/>
    </row>
    <row r="17836" spans="32:37" x14ac:dyDescent="0.3">
      <c r="AF17836" s="8"/>
      <c r="AG17836" s="8"/>
      <c r="AH17836" s="9"/>
      <c r="AI17836" s="8"/>
      <c r="AJ17836" s="8"/>
      <c r="AK17836" s="9"/>
    </row>
    <row r="17837" spans="32:37" x14ac:dyDescent="0.3">
      <c r="AF17837" s="8"/>
      <c r="AG17837" s="8"/>
      <c r="AH17837" s="9"/>
      <c r="AI17837" s="8"/>
      <c r="AJ17837" s="8"/>
      <c r="AK17837" s="9"/>
    </row>
    <row r="17838" spans="32:37" x14ac:dyDescent="0.3">
      <c r="AF17838" s="8"/>
      <c r="AG17838" s="8"/>
      <c r="AH17838" s="9"/>
      <c r="AI17838" s="8"/>
      <c r="AJ17838" s="8"/>
      <c r="AK17838" s="9"/>
    </row>
    <row r="17839" spans="32:37" x14ac:dyDescent="0.3">
      <c r="AF17839" s="8"/>
      <c r="AG17839" s="8"/>
      <c r="AH17839" s="9"/>
      <c r="AI17839" s="8"/>
      <c r="AJ17839" s="8"/>
      <c r="AK17839" s="9"/>
    </row>
    <row r="17840" spans="32:37" x14ac:dyDescent="0.3">
      <c r="AF17840" s="8"/>
      <c r="AG17840" s="8"/>
      <c r="AH17840" s="9"/>
      <c r="AI17840" s="8"/>
      <c r="AJ17840" s="8"/>
      <c r="AK17840" s="9"/>
    </row>
    <row r="17841" spans="32:37" x14ac:dyDescent="0.3">
      <c r="AF17841" s="8"/>
      <c r="AG17841" s="8"/>
      <c r="AH17841" s="9"/>
      <c r="AI17841" s="8"/>
      <c r="AJ17841" s="8"/>
      <c r="AK17841" s="9"/>
    </row>
    <row r="17842" spans="32:37" x14ac:dyDescent="0.3">
      <c r="AF17842" s="8"/>
      <c r="AG17842" s="8"/>
      <c r="AH17842" s="9"/>
      <c r="AI17842" s="8"/>
      <c r="AJ17842" s="8"/>
      <c r="AK17842" s="9"/>
    </row>
    <row r="17843" spans="32:37" x14ac:dyDescent="0.3">
      <c r="AF17843" s="8"/>
      <c r="AG17843" s="8"/>
      <c r="AH17843" s="9"/>
      <c r="AI17843" s="8"/>
      <c r="AJ17843" s="8"/>
      <c r="AK17843" s="9"/>
    </row>
    <row r="17844" spans="32:37" x14ac:dyDescent="0.3">
      <c r="AF17844" s="8"/>
      <c r="AG17844" s="8"/>
      <c r="AH17844" s="9"/>
      <c r="AI17844" s="8"/>
      <c r="AJ17844" s="8"/>
      <c r="AK17844" s="9"/>
    </row>
    <row r="17845" spans="32:37" x14ac:dyDescent="0.3">
      <c r="AF17845" s="8"/>
      <c r="AG17845" s="8"/>
      <c r="AH17845" s="9"/>
      <c r="AI17845" s="8"/>
      <c r="AJ17845" s="8"/>
      <c r="AK17845" s="9"/>
    </row>
    <row r="17846" spans="32:37" x14ac:dyDescent="0.3">
      <c r="AF17846" s="8"/>
      <c r="AG17846" s="8"/>
      <c r="AH17846" s="9"/>
      <c r="AI17846" s="8"/>
      <c r="AJ17846" s="8"/>
      <c r="AK17846" s="9"/>
    </row>
    <row r="17847" spans="32:37" x14ac:dyDescent="0.3">
      <c r="AF17847" s="8"/>
      <c r="AG17847" s="8"/>
      <c r="AH17847" s="9"/>
      <c r="AI17847" s="8"/>
      <c r="AJ17847" s="8"/>
      <c r="AK17847" s="9"/>
    </row>
    <row r="17848" spans="32:37" x14ac:dyDescent="0.3">
      <c r="AF17848" s="8"/>
      <c r="AG17848" s="8"/>
      <c r="AH17848" s="9"/>
      <c r="AI17848" s="8"/>
      <c r="AJ17848" s="8"/>
      <c r="AK17848" s="9"/>
    </row>
    <row r="17849" spans="32:37" x14ac:dyDescent="0.3">
      <c r="AF17849" s="8"/>
      <c r="AG17849" s="8"/>
      <c r="AH17849" s="9"/>
      <c r="AI17849" s="8"/>
      <c r="AJ17849" s="8"/>
      <c r="AK17849" s="9"/>
    </row>
    <row r="17850" spans="32:37" x14ac:dyDescent="0.3">
      <c r="AF17850" s="8"/>
      <c r="AG17850" s="8"/>
      <c r="AH17850" s="9"/>
      <c r="AI17850" s="8"/>
      <c r="AJ17850" s="8"/>
      <c r="AK17850" s="9"/>
    </row>
    <row r="17851" spans="32:37" x14ac:dyDescent="0.3">
      <c r="AF17851" s="8"/>
      <c r="AG17851" s="8"/>
      <c r="AH17851" s="9"/>
      <c r="AI17851" s="8"/>
      <c r="AJ17851" s="8"/>
      <c r="AK17851" s="9"/>
    </row>
    <row r="17852" spans="32:37" x14ac:dyDescent="0.3">
      <c r="AF17852" s="8"/>
      <c r="AG17852" s="8"/>
      <c r="AH17852" s="9"/>
      <c r="AI17852" s="8"/>
      <c r="AJ17852" s="8"/>
      <c r="AK17852" s="9"/>
    </row>
    <row r="17853" spans="32:37" x14ac:dyDescent="0.3">
      <c r="AF17853" s="8"/>
      <c r="AG17853" s="8"/>
      <c r="AH17853" s="9"/>
      <c r="AI17853" s="8"/>
      <c r="AJ17853" s="8"/>
      <c r="AK17853" s="9"/>
    </row>
    <row r="17854" spans="32:37" x14ac:dyDescent="0.3">
      <c r="AF17854" s="8"/>
      <c r="AG17854" s="8"/>
      <c r="AH17854" s="9"/>
      <c r="AI17854" s="8"/>
      <c r="AJ17854" s="8"/>
      <c r="AK17854" s="9"/>
    </row>
    <row r="17855" spans="32:37" x14ac:dyDescent="0.3">
      <c r="AF17855" s="8"/>
      <c r="AG17855" s="8"/>
      <c r="AH17855" s="9"/>
      <c r="AI17855" s="8"/>
      <c r="AJ17855" s="8"/>
      <c r="AK17855" s="9"/>
    </row>
    <row r="17856" spans="32:37" x14ac:dyDescent="0.3">
      <c r="AF17856" s="8"/>
      <c r="AG17856" s="8"/>
      <c r="AH17856" s="9"/>
      <c r="AI17856" s="8"/>
      <c r="AJ17856" s="8"/>
      <c r="AK17856" s="9"/>
    </row>
    <row r="17857" spans="32:37" x14ac:dyDescent="0.3">
      <c r="AF17857" s="8"/>
      <c r="AG17857" s="8"/>
      <c r="AH17857" s="9"/>
      <c r="AI17857" s="8"/>
      <c r="AJ17857" s="8"/>
      <c r="AK17857" s="9"/>
    </row>
    <row r="17858" spans="32:37" x14ac:dyDescent="0.3">
      <c r="AF17858" s="8"/>
      <c r="AG17858" s="8"/>
      <c r="AH17858" s="9"/>
      <c r="AI17858" s="8"/>
      <c r="AJ17858" s="8"/>
      <c r="AK17858" s="9"/>
    </row>
    <row r="17859" spans="32:37" x14ac:dyDescent="0.3">
      <c r="AF17859" s="8"/>
      <c r="AG17859" s="8"/>
      <c r="AH17859" s="9"/>
      <c r="AI17859" s="8"/>
      <c r="AJ17859" s="8"/>
      <c r="AK17859" s="9"/>
    </row>
    <row r="17860" spans="32:37" x14ac:dyDescent="0.3">
      <c r="AF17860" s="8"/>
      <c r="AG17860" s="8"/>
      <c r="AH17860" s="9"/>
      <c r="AI17860" s="8"/>
      <c r="AJ17860" s="8"/>
      <c r="AK17860" s="9"/>
    </row>
    <row r="17861" spans="32:37" x14ac:dyDescent="0.3">
      <c r="AF17861" s="8"/>
      <c r="AG17861" s="8"/>
      <c r="AH17861" s="9"/>
      <c r="AI17861" s="8"/>
      <c r="AJ17861" s="8"/>
      <c r="AK17861" s="9"/>
    </row>
    <row r="17862" spans="32:37" x14ac:dyDescent="0.3">
      <c r="AF17862" s="8"/>
      <c r="AG17862" s="8"/>
      <c r="AH17862" s="9"/>
      <c r="AI17862" s="8"/>
      <c r="AJ17862" s="8"/>
      <c r="AK17862" s="9"/>
    </row>
    <row r="17863" spans="32:37" x14ac:dyDescent="0.3">
      <c r="AF17863" s="8"/>
      <c r="AG17863" s="8"/>
      <c r="AH17863" s="9"/>
      <c r="AI17863" s="8"/>
      <c r="AJ17863" s="8"/>
      <c r="AK17863" s="9"/>
    </row>
    <row r="17864" spans="32:37" x14ac:dyDescent="0.3">
      <c r="AF17864" s="8"/>
      <c r="AG17864" s="8"/>
      <c r="AH17864" s="9"/>
      <c r="AI17864" s="8"/>
      <c r="AJ17864" s="8"/>
      <c r="AK17864" s="9"/>
    </row>
    <row r="17865" spans="32:37" x14ac:dyDescent="0.3">
      <c r="AF17865" s="8"/>
      <c r="AG17865" s="8"/>
      <c r="AH17865" s="9"/>
      <c r="AI17865" s="8"/>
      <c r="AJ17865" s="8"/>
      <c r="AK17865" s="9"/>
    </row>
    <row r="17866" spans="32:37" x14ac:dyDescent="0.3">
      <c r="AF17866" s="8"/>
      <c r="AG17866" s="8"/>
      <c r="AH17866" s="9"/>
      <c r="AI17866" s="8"/>
      <c r="AJ17866" s="8"/>
      <c r="AK17866" s="9"/>
    </row>
    <row r="17867" spans="32:37" x14ac:dyDescent="0.3">
      <c r="AF17867" s="8"/>
      <c r="AG17867" s="8"/>
      <c r="AH17867" s="9"/>
      <c r="AI17867" s="8"/>
      <c r="AJ17867" s="8"/>
      <c r="AK17867" s="9"/>
    </row>
    <row r="17868" spans="32:37" x14ac:dyDescent="0.3">
      <c r="AF17868" s="8"/>
      <c r="AG17868" s="8"/>
      <c r="AH17868" s="9"/>
      <c r="AI17868" s="8"/>
      <c r="AJ17868" s="8"/>
      <c r="AK17868" s="9"/>
    </row>
    <row r="17869" spans="32:37" x14ac:dyDescent="0.3">
      <c r="AF17869" s="8"/>
      <c r="AG17869" s="8"/>
      <c r="AH17869" s="9"/>
      <c r="AI17869" s="8"/>
      <c r="AJ17869" s="8"/>
      <c r="AK17869" s="9"/>
    </row>
    <row r="17870" spans="32:37" x14ac:dyDescent="0.3">
      <c r="AF17870" s="8"/>
      <c r="AG17870" s="8"/>
      <c r="AH17870" s="9"/>
      <c r="AI17870" s="8"/>
      <c r="AJ17870" s="8"/>
      <c r="AK17870" s="9"/>
    </row>
    <row r="17871" spans="32:37" x14ac:dyDescent="0.3">
      <c r="AF17871" s="8"/>
      <c r="AG17871" s="8"/>
      <c r="AH17871" s="9"/>
      <c r="AI17871" s="8"/>
      <c r="AJ17871" s="8"/>
      <c r="AK17871" s="9"/>
    </row>
    <row r="17872" spans="32:37" x14ac:dyDescent="0.3">
      <c r="AF17872" s="8"/>
      <c r="AG17872" s="8"/>
      <c r="AH17872" s="9"/>
      <c r="AI17872" s="8"/>
      <c r="AJ17872" s="8"/>
      <c r="AK17872" s="9"/>
    </row>
    <row r="17873" spans="32:37" x14ac:dyDescent="0.3">
      <c r="AF17873" s="8"/>
      <c r="AG17873" s="8"/>
      <c r="AH17873" s="9"/>
      <c r="AI17873" s="8"/>
      <c r="AJ17873" s="8"/>
      <c r="AK17873" s="9"/>
    </row>
    <row r="17874" spans="32:37" x14ac:dyDescent="0.3">
      <c r="AF17874" s="8"/>
      <c r="AG17874" s="8"/>
      <c r="AH17874" s="9"/>
      <c r="AI17874" s="8"/>
      <c r="AJ17874" s="8"/>
      <c r="AK17874" s="9"/>
    </row>
    <row r="17875" spans="32:37" x14ac:dyDescent="0.3">
      <c r="AF17875" s="8"/>
      <c r="AG17875" s="8"/>
      <c r="AH17875" s="9"/>
      <c r="AI17875" s="8"/>
      <c r="AJ17875" s="8"/>
      <c r="AK17875" s="9"/>
    </row>
    <row r="17876" spans="32:37" x14ac:dyDescent="0.3">
      <c r="AF17876" s="8"/>
      <c r="AG17876" s="8"/>
      <c r="AH17876" s="9"/>
      <c r="AI17876" s="8"/>
      <c r="AJ17876" s="8"/>
      <c r="AK17876" s="9"/>
    </row>
    <row r="17877" spans="32:37" x14ac:dyDescent="0.3">
      <c r="AF17877" s="8"/>
      <c r="AG17877" s="8"/>
      <c r="AH17877" s="9"/>
      <c r="AI17877" s="8"/>
      <c r="AJ17877" s="8"/>
      <c r="AK17877" s="9"/>
    </row>
    <row r="17878" spans="32:37" x14ac:dyDescent="0.3">
      <c r="AF17878" s="8"/>
      <c r="AG17878" s="8"/>
      <c r="AH17878" s="9"/>
      <c r="AI17878" s="8"/>
      <c r="AJ17878" s="8"/>
      <c r="AK17878" s="9"/>
    </row>
    <row r="17879" spans="32:37" x14ac:dyDescent="0.3">
      <c r="AF17879" s="8"/>
      <c r="AG17879" s="8"/>
      <c r="AH17879" s="9"/>
      <c r="AI17879" s="8"/>
      <c r="AJ17879" s="8"/>
      <c r="AK17879" s="9"/>
    </row>
    <row r="17880" spans="32:37" x14ac:dyDescent="0.3">
      <c r="AF17880" s="8"/>
      <c r="AG17880" s="8"/>
      <c r="AH17880" s="9"/>
      <c r="AI17880" s="8"/>
      <c r="AJ17880" s="8"/>
      <c r="AK17880" s="9"/>
    </row>
    <row r="17881" spans="32:37" x14ac:dyDescent="0.3">
      <c r="AF17881" s="8"/>
      <c r="AG17881" s="8"/>
      <c r="AH17881" s="9"/>
      <c r="AI17881" s="8"/>
      <c r="AJ17881" s="8"/>
      <c r="AK17881" s="9"/>
    </row>
    <row r="17882" spans="32:37" x14ac:dyDescent="0.3">
      <c r="AF17882" s="8"/>
      <c r="AG17882" s="8"/>
      <c r="AH17882" s="9"/>
      <c r="AI17882" s="8"/>
      <c r="AJ17882" s="8"/>
      <c r="AK17882" s="9"/>
    </row>
    <row r="17883" spans="32:37" x14ac:dyDescent="0.3">
      <c r="AF17883" s="8"/>
      <c r="AG17883" s="8"/>
      <c r="AH17883" s="9"/>
      <c r="AI17883" s="8"/>
      <c r="AJ17883" s="8"/>
      <c r="AK17883" s="9"/>
    </row>
    <row r="17884" spans="32:37" x14ac:dyDescent="0.3">
      <c r="AF17884" s="8"/>
      <c r="AG17884" s="8"/>
      <c r="AH17884" s="9"/>
      <c r="AI17884" s="8"/>
      <c r="AJ17884" s="8"/>
      <c r="AK17884" s="9"/>
    </row>
    <row r="17885" spans="32:37" x14ac:dyDescent="0.3">
      <c r="AF17885" s="8"/>
      <c r="AG17885" s="8"/>
      <c r="AH17885" s="9"/>
      <c r="AI17885" s="8"/>
      <c r="AJ17885" s="8"/>
      <c r="AK17885" s="9"/>
    </row>
    <row r="17886" spans="32:37" x14ac:dyDescent="0.3">
      <c r="AF17886" s="8"/>
      <c r="AG17886" s="8"/>
      <c r="AH17886" s="9"/>
      <c r="AI17886" s="8"/>
      <c r="AJ17886" s="8"/>
      <c r="AK17886" s="9"/>
    </row>
    <row r="17887" spans="32:37" x14ac:dyDescent="0.3">
      <c r="AF17887" s="8"/>
      <c r="AG17887" s="8"/>
      <c r="AH17887" s="9"/>
      <c r="AI17887" s="8"/>
      <c r="AJ17887" s="8"/>
      <c r="AK17887" s="9"/>
    </row>
    <row r="17888" spans="32:37" x14ac:dyDescent="0.3">
      <c r="AF17888" s="8"/>
      <c r="AG17888" s="8"/>
      <c r="AH17888" s="9"/>
      <c r="AI17888" s="8"/>
      <c r="AJ17888" s="8"/>
      <c r="AK17888" s="9"/>
    </row>
    <row r="17889" spans="32:37" x14ac:dyDescent="0.3">
      <c r="AF17889" s="8"/>
      <c r="AG17889" s="8"/>
      <c r="AH17889" s="9"/>
      <c r="AI17889" s="8"/>
      <c r="AJ17889" s="8"/>
      <c r="AK17889" s="9"/>
    </row>
    <row r="17890" spans="32:37" x14ac:dyDescent="0.3">
      <c r="AF17890" s="8"/>
      <c r="AG17890" s="8"/>
      <c r="AH17890" s="9"/>
      <c r="AI17890" s="8"/>
      <c r="AJ17890" s="8"/>
      <c r="AK17890" s="9"/>
    </row>
    <row r="17891" spans="32:37" x14ac:dyDescent="0.3">
      <c r="AF17891" s="8"/>
      <c r="AG17891" s="8"/>
      <c r="AH17891" s="9"/>
      <c r="AI17891" s="8"/>
      <c r="AJ17891" s="8"/>
      <c r="AK17891" s="9"/>
    </row>
    <row r="17892" spans="32:37" x14ac:dyDescent="0.3">
      <c r="AF17892" s="8"/>
      <c r="AG17892" s="8"/>
      <c r="AH17892" s="9"/>
      <c r="AI17892" s="8"/>
      <c r="AJ17892" s="8"/>
      <c r="AK17892" s="9"/>
    </row>
    <row r="17893" spans="32:37" x14ac:dyDescent="0.3">
      <c r="AF17893" s="8"/>
      <c r="AG17893" s="8"/>
      <c r="AH17893" s="9"/>
      <c r="AI17893" s="8"/>
      <c r="AJ17893" s="8"/>
      <c r="AK17893" s="9"/>
    </row>
    <row r="17894" spans="32:37" x14ac:dyDescent="0.3">
      <c r="AF17894" s="8"/>
      <c r="AG17894" s="8"/>
      <c r="AH17894" s="9"/>
      <c r="AI17894" s="8"/>
      <c r="AJ17894" s="8"/>
      <c r="AK17894" s="9"/>
    </row>
    <row r="17895" spans="32:37" x14ac:dyDescent="0.3">
      <c r="AF17895" s="8"/>
      <c r="AG17895" s="8"/>
      <c r="AH17895" s="9"/>
      <c r="AI17895" s="8"/>
      <c r="AJ17895" s="8"/>
      <c r="AK17895" s="9"/>
    </row>
    <row r="17896" spans="32:37" x14ac:dyDescent="0.3">
      <c r="AF17896" s="8"/>
      <c r="AG17896" s="8"/>
      <c r="AH17896" s="9"/>
      <c r="AI17896" s="8"/>
      <c r="AJ17896" s="8"/>
      <c r="AK17896" s="9"/>
    </row>
    <row r="17897" spans="32:37" x14ac:dyDescent="0.3">
      <c r="AF17897" s="8"/>
      <c r="AG17897" s="8"/>
      <c r="AH17897" s="9"/>
      <c r="AI17897" s="8"/>
      <c r="AJ17897" s="8"/>
      <c r="AK17897" s="9"/>
    </row>
    <row r="17898" spans="32:37" x14ac:dyDescent="0.3">
      <c r="AF17898" s="8"/>
      <c r="AG17898" s="8"/>
      <c r="AH17898" s="9"/>
      <c r="AI17898" s="8"/>
      <c r="AJ17898" s="8"/>
      <c r="AK17898" s="9"/>
    </row>
    <row r="17899" spans="32:37" x14ac:dyDescent="0.3">
      <c r="AF17899" s="8"/>
      <c r="AG17899" s="8"/>
      <c r="AH17899" s="9"/>
      <c r="AI17899" s="8"/>
      <c r="AJ17899" s="8"/>
      <c r="AK17899" s="9"/>
    </row>
    <row r="17900" spans="32:37" x14ac:dyDescent="0.3">
      <c r="AF17900" s="8"/>
      <c r="AG17900" s="8"/>
      <c r="AH17900" s="9"/>
      <c r="AI17900" s="8"/>
      <c r="AJ17900" s="8"/>
      <c r="AK17900" s="9"/>
    </row>
    <row r="17901" spans="32:37" x14ac:dyDescent="0.3">
      <c r="AF17901" s="8"/>
      <c r="AG17901" s="8"/>
      <c r="AH17901" s="9"/>
      <c r="AI17901" s="8"/>
      <c r="AJ17901" s="8"/>
      <c r="AK17901" s="9"/>
    </row>
    <row r="17902" spans="32:37" x14ac:dyDescent="0.3">
      <c r="AF17902" s="8"/>
      <c r="AG17902" s="8"/>
      <c r="AH17902" s="9"/>
      <c r="AI17902" s="8"/>
      <c r="AJ17902" s="8"/>
      <c r="AK17902" s="9"/>
    </row>
    <row r="17903" spans="32:37" x14ac:dyDescent="0.3">
      <c r="AF17903" s="8"/>
      <c r="AG17903" s="8"/>
      <c r="AH17903" s="9"/>
      <c r="AI17903" s="8"/>
      <c r="AJ17903" s="8"/>
      <c r="AK17903" s="9"/>
    </row>
    <row r="17904" spans="32:37" x14ac:dyDescent="0.3">
      <c r="AF17904" s="8"/>
      <c r="AG17904" s="8"/>
      <c r="AH17904" s="9"/>
      <c r="AI17904" s="8"/>
      <c r="AJ17904" s="8"/>
      <c r="AK17904" s="9"/>
    </row>
    <row r="17905" spans="32:37" x14ac:dyDescent="0.3">
      <c r="AF17905" s="8"/>
      <c r="AG17905" s="8"/>
      <c r="AH17905" s="9"/>
      <c r="AI17905" s="8"/>
      <c r="AJ17905" s="8"/>
      <c r="AK17905" s="9"/>
    </row>
    <row r="17906" spans="32:37" x14ac:dyDescent="0.3">
      <c r="AF17906" s="8"/>
      <c r="AG17906" s="8"/>
      <c r="AH17906" s="9"/>
      <c r="AI17906" s="8"/>
      <c r="AJ17906" s="8"/>
      <c r="AK17906" s="9"/>
    </row>
    <row r="17907" spans="32:37" x14ac:dyDescent="0.3">
      <c r="AF17907" s="8"/>
      <c r="AG17907" s="8"/>
      <c r="AH17907" s="9"/>
      <c r="AI17907" s="8"/>
      <c r="AJ17907" s="8"/>
      <c r="AK17907" s="9"/>
    </row>
    <row r="17908" spans="32:37" x14ac:dyDescent="0.3">
      <c r="AF17908" s="8"/>
      <c r="AG17908" s="8"/>
      <c r="AH17908" s="9"/>
      <c r="AI17908" s="8"/>
      <c r="AJ17908" s="8"/>
      <c r="AK17908" s="9"/>
    </row>
    <row r="17909" spans="32:37" x14ac:dyDescent="0.3">
      <c r="AF17909" s="8"/>
      <c r="AG17909" s="8"/>
      <c r="AH17909" s="9"/>
      <c r="AI17909" s="8"/>
      <c r="AJ17909" s="8"/>
      <c r="AK17909" s="9"/>
    </row>
    <row r="17910" spans="32:37" x14ac:dyDescent="0.3">
      <c r="AF17910" s="8"/>
      <c r="AG17910" s="8"/>
      <c r="AH17910" s="9"/>
      <c r="AI17910" s="8"/>
      <c r="AJ17910" s="8"/>
      <c r="AK17910" s="9"/>
    </row>
    <row r="17911" spans="32:37" x14ac:dyDescent="0.3">
      <c r="AF17911" s="8"/>
      <c r="AG17911" s="8"/>
      <c r="AH17911" s="9"/>
      <c r="AI17911" s="8"/>
      <c r="AJ17911" s="8"/>
      <c r="AK17911" s="9"/>
    </row>
    <row r="17912" spans="32:37" x14ac:dyDescent="0.3">
      <c r="AF17912" s="8"/>
      <c r="AG17912" s="8"/>
      <c r="AH17912" s="9"/>
      <c r="AI17912" s="8"/>
      <c r="AJ17912" s="8"/>
      <c r="AK17912" s="9"/>
    </row>
    <row r="17913" spans="32:37" x14ac:dyDescent="0.3">
      <c r="AF17913" s="8"/>
      <c r="AG17913" s="8"/>
      <c r="AH17913" s="9"/>
      <c r="AI17913" s="8"/>
      <c r="AJ17913" s="8"/>
      <c r="AK17913" s="9"/>
    </row>
    <row r="17914" spans="32:37" x14ac:dyDescent="0.3">
      <c r="AF17914" s="8"/>
      <c r="AG17914" s="8"/>
      <c r="AH17914" s="9"/>
      <c r="AI17914" s="8"/>
      <c r="AJ17914" s="8"/>
      <c r="AK17914" s="9"/>
    </row>
    <row r="17915" spans="32:37" x14ac:dyDescent="0.3">
      <c r="AF17915" s="8"/>
      <c r="AG17915" s="8"/>
      <c r="AH17915" s="9"/>
      <c r="AI17915" s="8"/>
      <c r="AJ17915" s="8"/>
      <c r="AK17915" s="9"/>
    </row>
    <row r="17916" spans="32:37" x14ac:dyDescent="0.3">
      <c r="AF17916" s="8"/>
      <c r="AG17916" s="8"/>
      <c r="AH17916" s="9"/>
      <c r="AI17916" s="8"/>
      <c r="AJ17916" s="8"/>
      <c r="AK17916" s="9"/>
    </row>
    <row r="17917" spans="32:37" x14ac:dyDescent="0.3">
      <c r="AF17917" s="8"/>
      <c r="AG17917" s="8"/>
      <c r="AH17917" s="9"/>
      <c r="AI17917" s="8"/>
      <c r="AJ17917" s="8"/>
      <c r="AK17917" s="9"/>
    </row>
    <row r="17918" spans="32:37" x14ac:dyDescent="0.3">
      <c r="AF17918" s="8"/>
      <c r="AG17918" s="8"/>
      <c r="AH17918" s="9"/>
      <c r="AI17918" s="8"/>
      <c r="AJ17918" s="8"/>
      <c r="AK17918" s="9"/>
    </row>
    <row r="17919" spans="32:37" x14ac:dyDescent="0.3">
      <c r="AF17919" s="8"/>
      <c r="AG17919" s="8"/>
      <c r="AH17919" s="9"/>
      <c r="AI17919" s="8"/>
      <c r="AJ17919" s="8"/>
      <c r="AK17919" s="9"/>
    </row>
    <row r="17920" spans="32:37" x14ac:dyDescent="0.3">
      <c r="AF17920" s="8"/>
      <c r="AG17920" s="8"/>
      <c r="AH17920" s="9"/>
      <c r="AI17920" s="8"/>
      <c r="AJ17920" s="8"/>
      <c r="AK17920" s="9"/>
    </row>
    <row r="17921" spans="32:37" x14ac:dyDescent="0.3">
      <c r="AF17921" s="8"/>
      <c r="AG17921" s="8"/>
      <c r="AH17921" s="9"/>
      <c r="AI17921" s="8"/>
      <c r="AJ17921" s="8"/>
      <c r="AK17921" s="9"/>
    </row>
    <row r="17922" spans="32:37" x14ac:dyDescent="0.3">
      <c r="AF17922" s="8"/>
      <c r="AG17922" s="8"/>
      <c r="AH17922" s="9"/>
      <c r="AI17922" s="8"/>
      <c r="AJ17922" s="8"/>
      <c r="AK17922" s="9"/>
    </row>
    <row r="17923" spans="32:37" x14ac:dyDescent="0.3">
      <c r="AF17923" s="8"/>
      <c r="AG17923" s="8"/>
      <c r="AH17923" s="9"/>
      <c r="AI17923" s="8"/>
      <c r="AJ17923" s="8"/>
      <c r="AK17923" s="9"/>
    </row>
    <row r="17924" spans="32:37" x14ac:dyDescent="0.3">
      <c r="AF17924" s="8"/>
      <c r="AG17924" s="8"/>
      <c r="AH17924" s="9"/>
      <c r="AI17924" s="8"/>
      <c r="AJ17924" s="8"/>
      <c r="AK17924" s="9"/>
    </row>
    <row r="17925" spans="32:37" x14ac:dyDescent="0.3">
      <c r="AF17925" s="8"/>
      <c r="AG17925" s="8"/>
      <c r="AH17925" s="9"/>
      <c r="AI17925" s="8"/>
      <c r="AJ17925" s="8"/>
      <c r="AK17925" s="9"/>
    </row>
    <row r="17926" spans="32:37" x14ac:dyDescent="0.3">
      <c r="AF17926" s="8"/>
      <c r="AG17926" s="8"/>
      <c r="AH17926" s="9"/>
      <c r="AI17926" s="8"/>
      <c r="AJ17926" s="8"/>
      <c r="AK17926" s="9"/>
    </row>
    <row r="17927" spans="32:37" x14ac:dyDescent="0.3">
      <c r="AF17927" s="8"/>
      <c r="AG17927" s="8"/>
      <c r="AH17927" s="9"/>
      <c r="AI17927" s="8"/>
      <c r="AJ17927" s="8"/>
      <c r="AK17927" s="9"/>
    </row>
    <row r="17928" spans="32:37" x14ac:dyDescent="0.3">
      <c r="AF17928" s="8"/>
      <c r="AG17928" s="8"/>
      <c r="AH17928" s="9"/>
      <c r="AI17928" s="8"/>
      <c r="AJ17928" s="8"/>
      <c r="AK17928" s="9"/>
    </row>
    <row r="17929" spans="32:37" x14ac:dyDescent="0.3">
      <c r="AF17929" s="8"/>
      <c r="AG17929" s="8"/>
      <c r="AH17929" s="9"/>
      <c r="AI17929" s="8"/>
      <c r="AJ17929" s="8"/>
      <c r="AK17929" s="9"/>
    </row>
    <row r="17930" spans="32:37" x14ac:dyDescent="0.3">
      <c r="AF17930" s="8"/>
      <c r="AG17930" s="8"/>
      <c r="AH17930" s="9"/>
      <c r="AI17930" s="8"/>
      <c r="AJ17930" s="8"/>
      <c r="AK17930" s="9"/>
    </row>
    <row r="17931" spans="32:37" x14ac:dyDescent="0.3">
      <c r="AF17931" s="8"/>
      <c r="AG17931" s="8"/>
      <c r="AH17931" s="9"/>
      <c r="AI17931" s="8"/>
      <c r="AJ17931" s="8"/>
      <c r="AK17931" s="9"/>
    </row>
    <row r="17932" spans="32:37" x14ac:dyDescent="0.3">
      <c r="AF17932" s="8"/>
      <c r="AG17932" s="8"/>
      <c r="AH17932" s="9"/>
      <c r="AI17932" s="8"/>
      <c r="AJ17932" s="8"/>
      <c r="AK17932" s="9"/>
    </row>
    <row r="17933" spans="32:37" x14ac:dyDescent="0.3">
      <c r="AF17933" s="8"/>
      <c r="AG17933" s="8"/>
      <c r="AH17933" s="9"/>
      <c r="AI17933" s="8"/>
      <c r="AJ17933" s="8"/>
      <c r="AK17933" s="9"/>
    </row>
    <row r="17934" spans="32:37" x14ac:dyDescent="0.3">
      <c r="AF17934" s="8"/>
      <c r="AG17934" s="8"/>
      <c r="AH17934" s="9"/>
      <c r="AI17934" s="8"/>
      <c r="AJ17934" s="8"/>
      <c r="AK17934" s="9"/>
    </row>
    <row r="17935" spans="32:37" x14ac:dyDescent="0.3">
      <c r="AF17935" s="8"/>
      <c r="AG17935" s="8"/>
      <c r="AH17935" s="9"/>
      <c r="AI17935" s="8"/>
      <c r="AJ17935" s="8"/>
      <c r="AK17935" s="9"/>
    </row>
    <row r="17936" spans="32:37" x14ac:dyDescent="0.3">
      <c r="AF17936" s="8"/>
      <c r="AG17936" s="8"/>
      <c r="AH17936" s="9"/>
      <c r="AI17936" s="8"/>
      <c r="AJ17936" s="8"/>
      <c r="AK17936" s="9"/>
    </row>
    <row r="17937" spans="32:37" x14ac:dyDescent="0.3">
      <c r="AF17937" s="8"/>
      <c r="AG17937" s="8"/>
      <c r="AH17937" s="9"/>
      <c r="AI17937" s="8"/>
      <c r="AJ17937" s="8"/>
      <c r="AK17937" s="9"/>
    </row>
    <row r="17938" spans="32:37" x14ac:dyDescent="0.3">
      <c r="AF17938" s="8"/>
      <c r="AG17938" s="8"/>
      <c r="AH17938" s="9"/>
      <c r="AI17938" s="8"/>
      <c r="AJ17938" s="8"/>
      <c r="AK17938" s="9"/>
    </row>
    <row r="17939" spans="32:37" x14ac:dyDescent="0.3">
      <c r="AF17939" s="8"/>
      <c r="AG17939" s="8"/>
      <c r="AH17939" s="9"/>
      <c r="AI17939" s="8"/>
      <c r="AJ17939" s="8"/>
      <c r="AK17939" s="9"/>
    </row>
    <row r="17940" spans="32:37" x14ac:dyDescent="0.3">
      <c r="AF17940" s="8"/>
      <c r="AG17940" s="8"/>
      <c r="AH17940" s="9"/>
      <c r="AI17940" s="8"/>
      <c r="AJ17940" s="8"/>
      <c r="AK17940" s="9"/>
    </row>
    <row r="17941" spans="32:37" x14ac:dyDescent="0.3">
      <c r="AF17941" s="8"/>
      <c r="AG17941" s="8"/>
      <c r="AH17941" s="9"/>
      <c r="AI17941" s="8"/>
      <c r="AJ17941" s="8"/>
      <c r="AK17941" s="9"/>
    </row>
    <row r="17942" spans="32:37" x14ac:dyDescent="0.3">
      <c r="AF17942" s="8"/>
      <c r="AG17942" s="8"/>
      <c r="AH17942" s="9"/>
      <c r="AI17942" s="8"/>
      <c r="AJ17942" s="8"/>
      <c r="AK17942" s="9"/>
    </row>
    <row r="17943" spans="32:37" x14ac:dyDescent="0.3">
      <c r="AF17943" s="8"/>
      <c r="AG17943" s="8"/>
      <c r="AH17943" s="9"/>
      <c r="AI17943" s="8"/>
      <c r="AJ17943" s="8"/>
      <c r="AK17943" s="9"/>
    </row>
    <row r="17944" spans="32:37" x14ac:dyDescent="0.3">
      <c r="AF17944" s="8"/>
      <c r="AG17944" s="8"/>
      <c r="AH17944" s="9"/>
      <c r="AI17944" s="8"/>
      <c r="AJ17944" s="8"/>
      <c r="AK17944" s="9"/>
    </row>
    <row r="17945" spans="32:37" x14ac:dyDescent="0.3">
      <c r="AF17945" s="8"/>
      <c r="AG17945" s="8"/>
      <c r="AH17945" s="9"/>
      <c r="AI17945" s="8"/>
      <c r="AJ17945" s="8"/>
      <c r="AK17945" s="9"/>
    </row>
    <row r="17946" spans="32:37" x14ac:dyDescent="0.3">
      <c r="AF17946" s="8"/>
      <c r="AG17946" s="8"/>
      <c r="AH17946" s="9"/>
      <c r="AI17946" s="8"/>
      <c r="AJ17946" s="8"/>
      <c r="AK17946" s="9"/>
    </row>
    <row r="17947" spans="32:37" x14ac:dyDescent="0.3">
      <c r="AF17947" s="8"/>
      <c r="AG17947" s="8"/>
      <c r="AH17947" s="9"/>
      <c r="AI17947" s="8"/>
      <c r="AJ17947" s="8"/>
      <c r="AK17947" s="9"/>
    </row>
    <row r="17948" spans="32:37" x14ac:dyDescent="0.3">
      <c r="AF17948" s="8"/>
      <c r="AG17948" s="8"/>
      <c r="AH17948" s="9"/>
      <c r="AI17948" s="8"/>
      <c r="AJ17948" s="8"/>
      <c r="AK17948" s="9"/>
    </row>
    <row r="17949" spans="32:37" x14ac:dyDescent="0.3">
      <c r="AF17949" s="8"/>
      <c r="AG17949" s="8"/>
      <c r="AH17949" s="9"/>
      <c r="AI17949" s="8"/>
      <c r="AJ17949" s="8"/>
      <c r="AK17949" s="9"/>
    </row>
    <row r="17950" spans="32:37" x14ac:dyDescent="0.3">
      <c r="AF17950" s="8"/>
      <c r="AG17950" s="8"/>
      <c r="AH17950" s="9"/>
      <c r="AI17950" s="8"/>
      <c r="AJ17950" s="8"/>
      <c r="AK17950" s="9"/>
    </row>
    <row r="17951" spans="32:37" x14ac:dyDescent="0.3">
      <c r="AF17951" s="8"/>
      <c r="AG17951" s="8"/>
      <c r="AH17951" s="9"/>
      <c r="AI17951" s="8"/>
      <c r="AJ17951" s="8"/>
      <c r="AK17951" s="9"/>
    </row>
    <row r="17952" spans="32:37" x14ac:dyDescent="0.3">
      <c r="AF17952" s="8"/>
      <c r="AG17952" s="8"/>
      <c r="AH17952" s="9"/>
      <c r="AI17952" s="8"/>
      <c r="AJ17952" s="8"/>
      <c r="AK17952" s="9"/>
    </row>
    <row r="17953" spans="32:37" x14ac:dyDescent="0.3">
      <c r="AF17953" s="8"/>
      <c r="AG17953" s="8"/>
      <c r="AH17953" s="9"/>
      <c r="AI17953" s="8"/>
      <c r="AJ17953" s="8"/>
      <c r="AK17953" s="9"/>
    </row>
    <row r="17954" spans="32:37" x14ac:dyDescent="0.3">
      <c r="AF17954" s="8"/>
      <c r="AG17954" s="8"/>
      <c r="AH17954" s="9"/>
      <c r="AI17954" s="8"/>
      <c r="AJ17954" s="8"/>
      <c r="AK17954" s="9"/>
    </row>
    <row r="17955" spans="32:37" x14ac:dyDescent="0.3">
      <c r="AF17955" s="8"/>
      <c r="AG17955" s="8"/>
      <c r="AH17955" s="9"/>
      <c r="AI17955" s="8"/>
      <c r="AJ17955" s="8"/>
      <c r="AK17955" s="9"/>
    </row>
    <row r="17956" spans="32:37" x14ac:dyDescent="0.3">
      <c r="AF17956" s="8"/>
      <c r="AG17956" s="8"/>
      <c r="AH17956" s="9"/>
      <c r="AI17956" s="8"/>
      <c r="AJ17956" s="8"/>
      <c r="AK17956" s="9"/>
    </row>
    <row r="17957" spans="32:37" x14ac:dyDescent="0.3">
      <c r="AF17957" s="8"/>
      <c r="AG17957" s="8"/>
      <c r="AH17957" s="9"/>
      <c r="AI17957" s="8"/>
      <c r="AJ17957" s="8"/>
      <c r="AK17957" s="9"/>
    </row>
    <row r="17958" spans="32:37" x14ac:dyDescent="0.3">
      <c r="AF17958" s="8"/>
      <c r="AG17958" s="8"/>
      <c r="AH17958" s="9"/>
      <c r="AI17958" s="8"/>
      <c r="AJ17958" s="8"/>
      <c r="AK17958" s="9"/>
    </row>
    <row r="17959" spans="32:37" x14ac:dyDescent="0.3">
      <c r="AF17959" s="8"/>
      <c r="AG17959" s="8"/>
      <c r="AH17959" s="9"/>
      <c r="AI17959" s="8"/>
      <c r="AJ17959" s="8"/>
      <c r="AK17959" s="9"/>
    </row>
    <row r="17960" spans="32:37" x14ac:dyDescent="0.3">
      <c r="AF17960" s="8"/>
      <c r="AG17960" s="8"/>
      <c r="AH17960" s="9"/>
      <c r="AI17960" s="8"/>
      <c r="AJ17960" s="8"/>
      <c r="AK17960" s="9"/>
    </row>
    <row r="17961" spans="32:37" x14ac:dyDescent="0.3">
      <c r="AF17961" s="8"/>
      <c r="AG17961" s="8"/>
      <c r="AH17961" s="9"/>
      <c r="AI17961" s="8"/>
      <c r="AJ17961" s="8"/>
      <c r="AK17961" s="9"/>
    </row>
    <row r="17962" spans="32:37" x14ac:dyDescent="0.3">
      <c r="AF17962" s="8"/>
      <c r="AG17962" s="8"/>
      <c r="AH17962" s="9"/>
      <c r="AI17962" s="8"/>
      <c r="AJ17962" s="8"/>
      <c r="AK17962" s="9"/>
    </row>
    <row r="17963" spans="32:37" x14ac:dyDescent="0.3">
      <c r="AF17963" s="8"/>
      <c r="AG17963" s="8"/>
      <c r="AH17963" s="9"/>
      <c r="AI17963" s="8"/>
      <c r="AJ17963" s="8"/>
      <c r="AK17963" s="9"/>
    </row>
    <row r="17964" spans="32:37" x14ac:dyDescent="0.3">
      <c r="AF17964" s="8"/>
      <c r="AG17964" s="8"/>
      <c r="AH17964" s="9"/>
      <c r="AI17964" s="8"/>
      <c r="AJ17964" s="8"/>
      <c r="AK17964" s="9"/>
    </row>
    <row r="17965" spans="32:37" x14ac:dyDescent="0.3">
      <c r="AF17965" s="8"/>
      <c r="AG17965" s="8"/>
      <c r="AH17965" s="9"/>
      <c r="AI17965" s="8"/>
      <c r="AJ17965" s="8"/>
      <c r="AK17965" s="9"/>
    </row>
    <row r="17966" spans="32:37" x14ac:dyDescent="0.3">
      <c r="AF17966" s="8"/>
      <c r="AG17966" s="8"/>
      <c r="AH17966" s="9"/>
      <c r="AI17966" s="8"/>
      <c r="AJ17966" s="8"/>
      <c r="AK17966" s="9"/>
    </row>
    <row r="17967" spans="32:37" x14ac:dyDescent="0.3">
      <c r="AF17967" s="8"/>
      <c r="AG17967" s="8"/>
      <c r="AH17967" s="9"/>
      <c r="AI17967" s="8"/>
      <c r="AJ17967" s="8"/>
      <c r="AK17967" s="9"/>
    </row>
    <row r="17968" spans="32:37" x14ac:dyDescent="0.3">
      <c r="AF17968" s="8"/>
      <c r="AG17968" s="8"/>
      <c r="AH17968" s="9"/>
      <c r="AI17968" s="8"/>
      <c r="AJ17968" s="8"/>
      <c r="AK17968" s="9"/>
    </row>
    <row r="17969" spans="32:37" x14ac:dyDescent="0.3">
      <c r="AF17969" s="8"/>
      <c r="AG17969" s="8"/>
      <c r="AH17969" s="9"/>
      <c r="AI17969" s="8"/>
      <c r="AJ17969" s="8"/>
      <c r="AK17969" s="9"/>
    </row>
    <row r="17970" spans="32:37" x14ac:dyDescent="0.3">
      <c r="AF17970" s="8"/>
      <c r="AG17970" s="8"/>
      <c r="AH17970" s="9"/>
      <c r="AI17970" s="8"/>
      <c r="AJ17970" s="8"/>
      <c r="AK17970" s="9"/>
    </row>
    <row r="17971" spans="32:37" x14ac:dyDescent="0.3">
      <c r="AF17971" s="8"/>
      <c r="AG17971" s="8"/>
      <c r="AH17971" s="9"/>
      <c r="AI17971" s="8"/>
      <c r="AJ17971" s="8"/>
      <c r="AK17971" s="9"/>
    </row>
    <row r="17972" spans="32:37" x14ac:dyDescent="0.3">
      <c r="AF17972" s="8"/>
      <c r="AG17972" s="8"/>
      <c r="AH17972" s="9"/>
      <c r="AI17972" s="8"/>
      <c r="AJ17972" s="8"/>
      <c r="AK17972" s="9"/>
    </row>
    <row r="17973" spans="32:37" x14ac:dyDescent="0.3">
      <c r="AF17973" s="8"/>
      <c r="AG17973" s="8"/>
      <c r="AH17973" s="9"/>
      <c r="AI17973" s="8"/>
      <c r="AJ17973" s="8"/>
      <c r="AK17973" s="9"/>
    </row>
    <row r="17974" spans="32:37" x14ac:dyDescent="0.3">
      <c r="AF17974" s="8"/>
      <c r="AG17974" s="8"/>
      <c r="AH17974" s="9"/>
      <c r="AI17974" s="8"/>
      <c r="AJ17974" s="8"/>
      <c r="AK17974" s="9"/>
    </row>
    <row r="17975" spans="32:37" x14ac:dyDescent="0.3">
      <c r="AF17975" s="8"/>
      <c r="AG17975" s="8"/>
      <c r="AH17975" s="9"/>
      <c r="AI17975" s="8"/>
      <c r="AJ17975" s="8"/>
      <c r="AK17975" s="9"/>
    </row>
    <row r="17976" spans="32:37" x14ac:dyDescent="0.3">
      <c r="AF17976" s="8"/>
      <c r="AG17976" s="8"/>
      <c r="AH17976" s="9"/>
      <c r="AI17976" s="8"/>
      <c r="AJ17976" s="8"/>
      <c r="AK17976" s="9"/>
    </row>
    <row r="17977" spans="32:37" x14ac:dyDescent="0.3">
      <c r="AF17977" s="8"/>
      <c r="AG17977" s="8"/>
      <c r="AH17977" s="9"/>
      <c r="AI17977" s="8"/>
      <c r="AJ17977" s="8"/>
      <c r="AK17977" s="9"/>
    </row>
    <row r="17978" spans="32:37" x14ac:dyDescent="0.3">
      <c r="AF17978" s="8"/>
      <c r="AG17978" s="8"/>
      <c r="AH17978" s="9"/>
      <c r="AI17978" s="8"/>
      <c r="AJ17978" s="8"/>
      <c r="AK17978" s="9"/>
    </row>
    <row r="17979" spans="32:37" x14ac:dyDescent="0.3">
      <c r="AF17979" s="8"/>
      <c r="AG17979" s="8"/>
      <c r="AH17979" s="9"/>
      <c r="AI17979" s="8"/>
      <c r="AJ17979" s="8"/>
      <c r="AK17979" s="9"/>
    </row>
    <row r="17980" spans="32:37" x14ac:dyDescent="0.3">
      <c r="AF17980" s="8"/>
      <c r="AG17980" s="8"/>
      <c r="AH17980" s="9"/>
      <c r="AI17980" s="8"/>
      <c r="AJ17980" s="8"/>
      <c r="AK17980" s="9"/>
    </row>
    <row r="17981" spans="32:37" x14ac:dyDescent="0.3">
      <c r="AF17981" s="8"/>
      <c r="AG17981" s="8"/>
      <c r="AH17981" s="9"/>
      <c r="AI17981" s="8"/>
      <c r="AJ17981" s="8"/>
      <c r="AK17981" s="9"/>
    </row>
    <row r="17982" spans="32:37" x14ac:dyDescent="0.3">
      <c r="AF17982" s="8"/>
      <c r="AG17982" s="8"/>
      <c r="AH17982" s="9"/>
      <c r="AI17982" s="8"/>
      <c r="AJ17982" s="8"/>
      <c r="AK17982" s="9"/>
    </row>
    <row r="17983" spans="32:37" x14ac:dyDescent="0.3">
      <c r="AF17983" s="8"/>
      <c r="AG17983" s="8"/>
      <c r="AH17983" s="9"/>
      <c r="AI17983" s="8"/>
      <c r="AJ17983" s="8"/>
      <c r="AK17983" s="9"/>
    </row>
    <row r="17984" spans="32:37" x14ac:dyDescent="0.3">
      <c r="AF17984" s="8"/>
      <c r="AG17984" s="8"/>
      <c r="AH17984" s="9"/>
      <c r="AI17984" s="8"/>
      <c r="AJ17984" s="8"/>
      <c r="AK17984" s="9"/>
    </row>
    <row r="17985" spans="32:37" x14ac:dyDescent="0.3">
      <c r="AF17985" s="8"/>
      <c r="AG17985" s="8"/>
      <c r="AH17985" s="9"/>
      <c r="AI17985" s="8"/>
      <c r="AJ17985" s="8"/>
      <c r="AK17985" s="9"/>
    </row>
    <row r="17986" spans="32:37" x14ac:dyDescent="0.3">
      <c r="AF17986" s="8"/>
      <c r="AG17986" s="8"/>
      <c r="AH17986" s="9"/>
      <c r="AI17986" s="8"/>
      <c r="AJ17986" s="8"/>
      <c r="AK17986" s="9"/>
    </row>
    <row r="17987" spans="32:37" x14ac:dyDescent="0.3">
      <c r="AF17987" s="8"/>
      <c r="AG17987" s="8"/>
      <c r="AH17987" s="9"/>
      <c r="AI17987" s="8"/>
      <c r="AJ17987" s="8"/>
      <c r="AK17987" s="9"/>
    </row>
    <row r="17988" spans="32:37" x14ac:dyDescent="0.3">
      <c r="AF17988" s="8"/>
      <c r="AG17988" s="8"/>
      <c r="AH17988" s="9"/>
      <c r="AI17988" s="8"/>
      <c r="AJ17988" s="8"/>
      <c r="AK17988" s="9"/>
    </row>
    <row r="17989" spans="32:37" x14ac:dyDescent="0.3">
      <c r="AF17989" s="8"/>
      <c r="AG17989" s="8"/>
      <c r="AH17989" s="9"/>
      <c r="AI17989" s="8"/>
      <c r="AJ17989" s="8"/>
      <c r="AK17989" s="9"/>
    </row>
    <row r="17990" spans="32:37" x14ac:dyDescent="0.3">
      <c r="AF17990" s="8"/>
      <c r="AG17990" s="8"/>
      <c r="AH17990" s="9"/>
      <c r="AI17990" s="8"/>
      <c r="AJ17990" s="8"/>
      <c r="AK17990" s="9"/>
    </row>
    <row r="17991" spans="32:37" x14ac:dyDescent="0.3">
      <c r="AF17991" s="8"/>
      <c r="AG17991" s="8"/>
      <c r="AH17991" s="9"/>
      <c r="AI17991" s="8"/>
      <c r="AJ17991" s="8"/>
      <c r="AK17991" s="9"/>
    </row>
    <row r="17992" spans="32:37" x14ac:dyDescent="0.3">
      <c r="AF17992" s="8"/>
      <c r="AG17992" s="8"/>
      <c r="AH17992" s="9"/>
      <c r="AI17992" s="8"/>
      <c r="AJ17992" s="8"/>
      <c r="AK17992" s="9"/>
    </row>
    <row r="17993" spans="32:37" x14ac:dyDescent="0.3">
      <c r="AF17993" s="8"/>
      <c r="AG17993" s="8"/>
      <c r="AH17993" s="9"/>
      <c r="AI17993" s="8"/>
      <c r="AJ17993" s="8"/>
      <c r="AK17993" s="9"/>
    </row>
    <row r="17994" spans="32:37" x14ac:dyDescent="0.3">
      <c r="AF17994" s="8"/>
      <c r="AG17994" s="8"/>
      <c r="AH17994" s="9"/>
      <c r="AI17994" s="8"/>
      <c r="AJ17994" s="8"/>
      <c r="AK17994" s="9"/>
    </row>
    <row r="17995" spans="32:37" x14ac:dyDescent="0.3">
      <c r="AF17995" s="8"/>
      <c r="AG17995" s="8"/>
      <c r="AH17995" s="9"/>
      <c r="AI17995" s="8"/>
      <c r="AJ17995" s="8"/>
      <c r="AK17995" s="9"/>
    </row>
    <row r="17996" spans="32:37" x14ac:dyDescent="0.3">
      <c r="AF17996" s="8"/>
      <c r="AG17996" s="8"/>
      <c r="AH17996" s="9"/>
      <c r="AI17996" s="8"/>
      <c r="AJ17996" s="8"/>
      <c r="AK17996" s="9"/>
    </row>
    <row r="17997" spans="32:37" x14ac:dyDescent="0.3">
      <c r="AF17997" s="8"/>
      <c r="AG17997" s="8"/>
      <c r="AH17997" s="9"/>
      <c r="AI17997" s="8"/>
      <c r="AJ17997" s="8"/>
      <c r="AK17997" s="9"/>
    </row>
    <row r="17998" spans="32:37" x14ac:dyDescent="0.3">
      <c r="AF17998" s="8"/>
      <c r="AG17998" s="8"/>
      <c r="AH17998" s="9"/>
      <c r="AI17998" s="8"/>
      <c r="AJ17998" s="8"/>
      <c r="AK17998" s="9"/>
    </row>
    <row r="17999" spans="32:37" x14ac:dyDescent="0.3">
      <c r="AF17999" s="8"/>
      <c r="AG17999" s="8"/>
      <c r="AH17999" s="9"/>
      <c r="AI17999" s="8"/>
      <c r="AJ17999" s="8"/>
      <c r="AK17999" s="9"/>
    </row>
    <row r="18000" spans="32:37" x14ac:dyDescent="0.3">
      <c r="AF18000" s="8"/>
      <c r="AG18000" s="8"/>
      <c r="AH18000" s="9"/>
      <c r="AI18000" s="8"/>
      <c r="AJ18000" s="8"/>
      <c r="AK18000" s="9"/>
    </row>
    <row r="18001" spans="32:37" x14ac:dyDescent="0.3">
      <c r="AF18001" s="8"/>
      <c r="AG18001" s="8"/>
      <c r="AH18001" s="9"/>
      <c r="AI18001" s="8"/>
      <c r="AJ18001" s="8"/>
      <c r="AK18001" s="9"/>
    </row>
    <row r="18002" spans="32:37" x14ac:dyDescent="0.3">
      <c r="AF18002" s="8"/>
      <c r="AG18002" s="8"/>
      <c r="AH18002" s="9"/>
      <c r="AI18002" s="8"/>
      <c r="AJ18002" s="8"/>
      <c r="AK18002" s="9"/>
    </row>
    <row r="18003" spans="32:37" x14ac:dyDescent="0.3">
      <c r="AF18003" s="8"/>
      <c r="AG18003" s="8"/>
      <c r="AH18003" s="9"/>
      <c r="AI18003" s="8"/>
      <c r="AJ18003" s="8"/>
      <c r="AK18003" s="9"/>
    </row>
    <row r="18004" spans="32:37" x14ac:dyDescent="0.3">
      <c r="AF18004" s="8"/>
      <c r="AG18004" s="8"/>
      <c r="AH18004" s="9"/>
      <c r="AI18004" s="8"/>
      <c r="AJ18004" s="8"/>
      <c r="AK18004" s="9"/>
    </row>
    <row r="18005" spans="32:37" x14ac:dyDescent="0.3">
      <c r="AF18005" s="8"/>
      <c r="AG18005" s="8"/>
      <c r="AH18005" s="9"/>
      <c r="AI18005" s="8"/>
      <c r="AJ18005" s="8"/>
      <c r="AK18005" s="9"/>
    </row>
    <row r="18006" spans="32:37" x14ac:dyDescent="0.3">
      <c r="AF18006" s="8"/>
      <c r="AG18006" s="8"/>
      <c r="AH18006" s="9"/>
      <c r="AI18006" s="8"/>
      <c r="AJ18006" s="8"/>
      <c r="AK18006" s="9"/>
    </row>
    <row r="18007" spans="32:37" x14ac:dyDescent="0.3">
      <c r="AF18007" s="8"/>
      <c r="AG18007" s="8"/>
      <c r="AH18007" s="9"/>
      <c r="AI18007" s="8"/>
      <c r="AJ18007" s="8"/>
      <c r="AK18007" s="9"/>
    </row>
    <row r="18008" spans="32:37" x14ac:dyDescent="0.3">
      <c r="AF18008" s="8"/>
      <c r="AG18008" s="8"/>
      <c r="AH18008" s="9"/>
      <c r="AI18008" s="8"/>
      <c r="AJ18008" s="8"/>
      <c r="AK18008" s="9"/>
    </row>
    <row r="18009" spans="32:37" x14ac:dyDescent="0.3">
      <c r="AF18009" s="8"/>
      <c r="AG18009" s="8"/>
      <c r="AH18009" s="9"/>
      <c r="AI18009" s="8"/>
      <c r="AJ18009" s="8"/>
      <c r="AK18009" s="9"/>
    </row>
    <row r="18010" spans="32:37" x14ac:dyDescent="0.3">
      <c r="AF18010" s="8"/>
      <c r="AG18010" s="8"/>
      <c r="AH18010" s="9"/>
      <c r="AI18010" s="8"/>
      <c r="AJ18010" s="8"/>
      <c r="AK18010" s="9"/>
    </row>
    <row r="18011" spans="32:37" x14ac:dyDescent="0.3">
      <c r="AF18011" s="8"/>
      <c r="AG18011" s="8"/>
      <c r="AH18011" s="9"/>
      <c r="AI18011" s="8"/>
      <c r="AJ18011" s="8"/>
      <c r="AK18011" s="9"/>
    </row>
    <row r="18012" spans="32:37" x14ac:dyDescent="0.3">
      <c r="AF18012" s="8"/>
      <c r="AG18012" s="8"/>
      <c r="AH18012" s="9"/>
      <c r="AI18012" s="8"/>
      <c r="AJ18012" s="8"/>
      <c r="AK18012" s="9"/>
    </row>
    <row r="18013" spans="32:37" x14ac:dyDescent="0.3">
      <c r="AF18013" s="8"/>
      <c r="AG18013" s="8"/>
      <c r="AH18013" s="9"/>
      <c r="AI18013" s="8"/>
      <c r="AJ18013" s="8"/>
      <c r="AK18013" s="9"/>
    </row>
    <row r="18014" spans="32:37" x14ac:dyDescent="0.3">
      <c r="AF18014" s="8"/>
      <c r="AG18014" s="8"/>
      <c r="AH18014" s="9"/>
      <c r="AI18014" s="8"/>
      <c r="AJ18014" s="8"/>
      <c r="AK18014" s="9"/>
    </row>
    <row r="18015" spans="32:37" x14ac:dyDescent="0.3">
      <c r="AF18015" s="8"/>
      <c r="AG18015" s="8"/>
      <c r="AH18015" s="9"/>
      <c r="AI18015" s="8"/>
      <c r="AJ18015" s="8"/>
      <c r="AK18015" s="9"/>
    </row>
    <row r="18016" spans="32:37" x14ac:dyDescent="0.3">
      <c r="AF18016" s="8"/>
      <c r="AG18016" s="8"/>
      <c r="AH18016" s="9"/>
      <c r="AI18016" s="8"/>
      <c r="AJ18016" s="8"/>
      <c r="AK18016" s="9"/>
    </row>
    <row r="18017" spans="32:37" x14ac:dyDescent="0.3">
      <c r="AF18017" s="8"/>
      <c r="AG18017" s="8"/>
      <c r="AH18017" s="9"/>
      <c r="AI18017" s="8"/>
      <c r="AJ18017" s="8"/>
      <c r="AK18017" s="9"/>
    </row>
    <row r="18018" spans="32:37" x14ac:dyDescent="0.3">
      <c r="AF18018" s="8"/>
      <c r="AG18018" s="8"/>
      <c r="AH18018" s="9"/>
      <c r="AI18018" s="8"/>
      <c r="AJ18018" s="8"/>
      <c r="AK18018" s="9"/>
    </row>
    <row r="18019" spans="32:37" x14ac:dyDescent="0.3">
      <c r="AF18019" s="8"/>
      <c r="AG18019" s="8"/>
      <c r="AH18019" s="9"/>
      <c r="AI18019" s="8"/>
      <c r="AJ18019" s="8"/>
      <c r="AK18019" s="9"/>
    </row>
    <row r="18020" spans="32:37" x14ac:dyDescent="0.3">
      <c r="AF18020" s="8"/>
      <c r="AG18020" s="8"/>
      <c r="AH18020" s="9"/>
      <c r="AI18020" s="8"/>
      <c r="AJ18020" s="8"/>
      <c r="AK18020" s="9"/>
    </row>
    <row r="18021" spans="32:37" x14ac:dyDescent="0.3">
      <c r="AF18021" s="8"/>
      <c r="AG18021" s="8"/>
      <c r="AH18021" s="9"/>
      <c r="AI18021" s="8"/>
      <c r="AJ18021" s="8"/>
      <c r="AK18021" s="9"/>
    </row>
    <row r="18022" spans="32:37" x14ac:dyDescent="0.3">
      <c r="AF18022" s="8"/>
      <c r="AG18022" s="8"/>
      <c r="AH18022" s="9"/>
      <c r="AI18022" s="8"/>
      <c r="AJ18022" s="8"/>
      <c r="AK18022" s="9"/>
    </row>
    <row r="18023" spans="32:37" x14ac:dyDescent="0.3">
      <c r="AF18023" s="8"/>
      <c r="AG18023" s="8"/>
      <c r="AH18023" s="9"/>
      <c r="AI18023" s="8"/>
      <c r="AJ18023" s="8"/>
      <c r="AK18023" s="9"/>
    </row>
    <row r="18024" spans="32:37" x14ac:dyDescent="0.3">
      <c r="AF18024" s="8"/>
      <c r="AG18024" s="8"/>
      <c r="AH18024" s="9"/>
      <c r="AI18024" s="8"/>
      <c r="AJ18024" s="8"/>
      <c r="AK18024" s="9"/>
    </row>
    <row r="18025" spans="32:37" x14ac:dyDescent="0.3">
      <c r="AF18025" s="8"/>
      <c r="AG18025" s="8"/>
      <c r="AH18025" s="9"/>
      <c r="AI18025" s="8"/>
      <c r="AJ18025" s="8"/>
      <c r="AK18025" s="9"/>
    </row>
    <row r="18026" spans="32:37" x14ac:dyDescent="0.3">
      <c r="AF18026" s="8"/>
      <c r="AG18026" s="8"/>
      <c r="AH18026" s="9"/>
      <c r="AI18026" s="8"/>
      <c r="AJ18026" s="8"/>
      <c r="AK18026" s="9"/>
    </row>
    <row r="18027" spans="32:37" x14ac:dyDescent="0.3">
      <c r="AF18027" s="8"/>
      <c r="AG18027" s="8"/>
      <c r="AH18027" s="9"/>
      <c r="AI18027" s="8"/>
      <c r="AJ18027" s="8"/>
      <c r="AK18027" s="9"/>
    </row>
    <row r="18028" spans="32:37" x14ac:dyDescent="0.3">
      <c r="AF18028" s="8"/>
      <c r="AG18028" s="8"/>
      <c r="AH18028" s="9"/>
      <c r="AI18028" s="8"/>
      <c r="AJ18028" s="8"/>
      <c r="AK18028" s="9"/>
    </row>
    <row r="18029" spans="32:37" x14ac:dyDescent="0.3">
      <c r="AF18029" s="8"/>
      <c r="AG18029" s="8"/>
      <c r="AH18029" s="9"/>
      <c r="AI18029" s="8"/>
      <c r="AJ18029" s="8"/>
      <c r="AK18029" s="9"/>
    </row>
    <row r="18030" spans="32:37" x14ac:dyDescent="0.3">
      <c r="AF18030" s="8"/>
      <c r="AG18030" s="8"/>
      <c r="AH18030" s="9"/>
      <c r="AI18030" s="8"/>
      <c r="AJ18030" s="8"/>
      <c r="AK18030" s="9"/>
    </row>
    <row r="18031" spans="32:37" x14ac:dyDescent="0.3">
      <c r="AF18031" s="8"/>
      <c r="AG18031" s="8"/>
      <c r="AH18031" s="9"/>
      <c r="AI18031" s="8"/>
      <c r="AJ18031" s="8"/>
      <c r="AK18031" s="9"/>
    </row>
    <row r="18032" spans="32:37" x14ac:dyDescent="0.3">
      <c r="AF18032" s="8"/>
      <c r="AG18032" s="8"/>
      <c r="AH18032" s="9"/>
      <c r="AI18032" s="8"/>
      <c r="AJ18032" s="8"/>
      <c r="AK18032" s="9"/>
    </row>
    <row r="18033" spans="32:37" x14ac:dyDescent="0.3">
      <c r="AF18033" s="8"/>
      <c r="AG18033" s="8"/>
      <c r="AH18033" s="9"/>
      <c r="AI18033" s="8"/>
      <c r="AJ18033" s="8"/>
      <c r="AK18033" s="9"/>
    </row>
    <row r="18034" spans="32:37" x14ac:dyDescent="0.3">
      <c r="AF18034" s="8"/>
      <c r="AG18034" s="8"/>
      <c r="AH18034" s="9"/>
      <c r="AI18034" s="8"/>
      <c r="AJ18034" s="8"/>
      <c r="AK18034" s="9"/>
    </row>
    <row r="18035" spans="32:37" x14ac:dyDescent="0.3">
      <c r="AF18035" s="8"/>
      <c r="AG18035" s="8"/>
      <c r="AH18035" s="9"/>
      <c r="AI18035" s="8"/>
      <c r="AJ18035" s="8"/>
      <c r="AK18035" s="9"/>
    </row>
    <row r="18036" spans="32:37" x14ac:dyDescent="0.3">
      <c r="AF18036" s="8"/>
      <c r="AG18036" s="8"/>
      <c r="AH18036" s="9"/>
      <c r="AI18036" s="8"/>
      <c r="AJ18036" s="8"/>
      <c r="AK18036" s="9"/>
    </row>
    <row r="18037" spans="32:37" x14ac:dyDescent="0.3">
      <c r="AF18037" s="8"/>
      <c r="AG18037" s="8"/>
      <c r="AH18037" s="9"/>
      <c r="AI18037" s="8"/>
      <c r="AJ18037" s="8"/>
      <c r="AK18037" s="9"/>
    </row>
    <row r="18038" spans="32:37" x14ac:dyDescent="0.3">
      <c r="AF18038" s="8"/>
      <c r="AG18038" s="8"/>
      <c r="AH18038" s="9"/>
      <c r="AI18038" s="8"/>
      <c r="AJ18038" s="8"/>
      <c r="AK18038" s="9"/>
    </row>
    <row r="18039" spans="32:37" x14ac:dyDescent="0.3">
      <c r="AF18039" s="8"/>
      <c r="AG18039" s="8"/>
      <c r="AH18039" s="9"/>
      <c r="AI18039" s="8"/>
      <c r="AJ18039" s="8"/>
      <c r="AK18039" s="9"/>
    </row>
    <row r="18040" spans="32:37" x14ac:dyDescent="0.3">
      <c r="AF18040" s="8"/>
      <c r="AG18040" s="8"/>
      <c r="AH18040" s="9"/>
      <c r="AI18040" s="8"/>
      <c r="AJ18040" s="8"/>
      <c r="AK18040" s="9"/>
    </row>
    <row r="18041" spans="32:37" x14ac:dyDescent="0.3">
      <c r="AF18041" s="8"/>
      <c r="AG18041" s="8"/>
      <c r="AH18041" s="9"/>
      <c r="AI18041" s="8"/>
      <c r="AJ18041" s="8"/>
      <c r="AK18041" s="9"/>
    </row>
    <row r="18042" spans="32:37" x14ac:dyDescent="0.3">
      <c r="AF18042" s="8"/>
      <c r="AG18042" s="8"/>
      <c r="AH18042" s="9"/>
      <c r="AI18042" s="8"/>
      <c r="AJ18042" s="8"/>
      <c r="AK18042" s="9"/>
    </row>
    <row r="18043" spans="32:37" x14ac:dyDescent="0.3">
      <c r="AF18043" s="8"/>
      <c r="AG18043" s="8"/>
      <c r="AH18043" s="9"/>
      <c r="AI18043" s="8"/>
      <c r="AJ18043" s="8"/>
      <c r="AK18043" s="9"/>
    </row>
    <row r="18044" spans="32:37" x14ac:dyDescent="0.3">
      <c r="AF18044" s="8"/>
      <c r="AG18044" s="8"/>
      <c r="AH18044" s="9"/>
      <c r="AI18044" s="8"/>
      <c r="AJ18044" s="8"/>
      <c r="AK18044" s="9"/>
    </row>
    <row r="18045" spans="32:37" x14ac:dyDescent="0.3">
      <c r="AF18045" s="8"/>
      <c r="AG18045" s="8"/>
      <c r="AH18045" s="9"/>
      <c r="AI18045" s="8"/>
      <c r="AJ18045" s="8"/>
      <c r="AK18045" s="9"/>
    </row>
    <row r="18046" spans="32:37" x14ac:dyDescent="0.3">
      <c r="AF18046" s="8"/>
      <c r="AG18046" s="8"/>
      <c r="AH18046" s="9"/>
      <c r="AI18046" s="8"/>
      <c r="AJ18046" s="8"/>
      <c r="AK18046" s="9"/>
    </row>
    <row r="18047" spans="32:37" x14ac:dyDescent="0.3">
      <c r="AF18047" s="8"/>
      <c r="AG18047" s="8"/>
      <c r="AH18047" s="9"/>
      <c r="AI18047" s="8"/>
      <c r="AJ18047" s="8"/>
      <c r="AK18047" s="9"/>
    </row>
    <row r="18048" spans="32:37" x14ac:dyDescent="0.3">
      <c r="AF18048" s="8"/>
      <c r="AG18048" s="8"/>
      <c r="AH18048" s="9"/>
      <c r="AI18048" s="8"/>
      <c r="AJ18048" s="8"/>
      <c r="AK18048" s="9"/>
    </row>
    <row r="18049" spans="32:37" x14ac:dyDescent="0.3">
      <c r="AF18049" s="8"/>
      <c r="AG18049" s="8"/>
      <c r="AH18049" s="9"/>
      <c r="AI18049" s="8"/>
      <c r="AJ18049" s="8"/>
      <c r="AK18049" s="9"/>
    </row>
    <row r="18050" spans="32:37" x14ac:dyDescent="0.3">
      <c r="AF18050" s="8"/>
      <c r="AG18050" s="8"/>
      <c r="AH18050" s="9"/>
      <c r="AI18050" s="8"/>
      <c r="AJ18050" s="8"/>
      <c r="AK18050" s="9"/>
    </row>
    <row r="18051" spans="32:37" x14ac:dyDescent="0.3">
      <c r="AF18051" s="8"/>
      <c r="AG18051" s="8"/>
      <c r="AH18051" s="9"/>
      <c r="AI18051" s="8"/>
      <c r="AJ18051" s="8"/>
      <c r="AK18051" s="9"/>
    </row>
    <row r="18052" spans="32:37" x14ac:dyDescent="0.3">
      <c r="AF18052" s="8"/>
      <c r="AG18052" s="8"/>
      <c r="AH18052" s="9"/>
      <c r="AI18052" s="8"/>
      <c r="AJ18052" s="8"/>
      <c r="AK18052" s="9"/>
    </row>
    <row r="18053" spans="32:37" x14ac:dyDescent="0.3">
      <c r="AF18053" s="8"/>
      <c r="AG18053" s="8"/>
      <c r="AH18053" s="9"/>
      <c r="AI18053" s="8"/>
      <c r="AJ18053" s="8"/>
      <c r="AK18053" s="9"/>
    </row>
    <row r="18054" spans="32:37" x14ac:dyDescent="0.3">
      <c r="AF18054" s="8"/>
      <c r="AG18054" s="8"/>
      <c r="AH18054" s="9"/>
      <c r="AI18054" s="8"/>
      <c r="AJ18054" s="8"/>
      <c r="AK18054" s="9"/>
    </row>
    <row r="18055" spans="32:37" x14ac:dyDescent="0.3">
      <c r="AF18055" s="8"/>
      <c r="AG18055" s="8"/>
      <c r="AH18055" s="9"/>
      <c r="AI18055" s="8"/>
      <c r="AJ18055" s="8"/>
      <c r="AK18055" s="9"/>
    </row>
    <row r="18056" spans="32:37" x14ac:dyDescent="0.3">
      <c r="AF18056" s="8"/>
      <c r="AG18056" s="8"/>
      <c r="AH18056" s="9"/>
      <c r="AI18056" s="8"/>
      <c r="AJ18056" s="8"/>
      <c r="AK18056" s="9"/>
    </row>
    <row r="18057" spans="32:37" x14ac:dyDescent="0.3">
      <c r="AF18057" s="8"/>
      <c r="AG18057" s="8"/>
      <c r="AH18057" s="9"/>
      <c r="AI18057" s="8"/>
      <c r="AJ18057" s="8"/>
      <c r="AK18057" s="9"/>
    </row>
    <row r="18058" spans="32:37" x14ac:dyDescent="0.3">
      <c r="AF18058" s="8"/>
      <c r="AG18058" s="8"/>
      <c r="AH18058" s="9"/>
      <c r="AI18058" s="8"/>
      <c r="AJ18058" s="8"/>
      <c r="AK18058" s="9"/>
    </row>
    <row r="18059" spans="32:37" x14ac:dyDescent="0.3">
      <c r="AF18059" s="8"/>
      <c r="AG18059" s="8"/>
      <c r="AH18059" s="9"/>
      <c r="AI18059" s="8"/>
      <c r="AJ18059" s="8"/>
      <c r="AK18059" s="9"/>
    </row>
    <row r="18060" spans="32:37" x14ac:dyDescent="0.3">
      <c r="AF18060" s="8"/>
      <c r="AG18060" s="8"/>
      <c r="AH18060" s="9"/>
      <c r="AI18060" s="8"/>
      <c r="AJ18060" s="8"/>
      <c r="AK18060" s="9"/>
    </row>
    <row r="18061" spans="32:37" x14ac:dyDescent="0.3">
      <c r="AF18061" s="8"/>
      <c r="AG18061" s="8"/>
      <c r="AH18061" s="9"/>
      <c r="AI18061" s="8"/>
      <c r="AJ18061" s="8"/>
      <c r="AK18061" s="9"/>
    </row>
    <row r="18062" spans="32:37" x14ac:dyDescent="0.3">
      <c r="AF18062" s="8"/>
      <c r="AG18062" s="8"/>
      <c r="AH18062" s="9"/>
      <c r="AI18062" s="8"/>
      <c r="AJ18062" s="8"/>
      <c r="AK18062" s="9"/>
    </row>
    <row r="18063" spans="32:37" x14ac:dyDescent="0.3">
      <c r="AF18063" s="8"/>
      <c r="AG18063" s="8"/>
      <c r="AH18063" s="9"/>
      <c r="AI18063" s="8"/>
      <c r="AJ18063" s="8"/>
      <c r="AK18063" s="9"/>
    </row>
    <row r="18064" spans="32:37" x14ac:dyDescent="0.3">
      <c r="AF18064" s="8"/>
      <c r="AG18064" s="8"/>
      <c r="AH18064" s="9"/>
      <c r="AI18064" s="8"/>
      <c r="AJ18064" s="8"/>
      <c r="AK18064" s="9"/>
    </row>
    <row r="18065" spans="32:37" x14ac:dyDescent="0.3">
      <c r="AF18065" s="8"/>
      <c r="AG18065" s="8"/>
      <c r="AH18065" s="9"/>
      <c r="AI18065" s="8"/>
      <c r="AJ18065" s="8"/>
      <c r="AK18065" s="9"/>
    </row>
    <row r="18066" spans="32:37" x14ac:dyDescent="0.3">
      <c r="AF18066" s="8"/>
      <c r="AG18066" s="8"/>
      <c r="AH18066" s="9"/>
      <c r="AI18066" s="8"/>
      <c r="AJ18066" s="8"/>
      <c r="AK18066" s="9"/>
    </row>
    <row r="18067" spans="32:37" x14ac:dyDescent="0.3">
      <c r="AF18067" s="8"/>
      <c r="AG18067" s="8"/>
      <c r="AH18067" s="9"/>
      <c r="AI18067" s="8"/>
      <c r="AJ18067" s="8"/>
      <c r="AK18067" s="9"/>
    </row>
    <row r="18068" spans="32:37" x14ac:dyDescent="0.3">
      <c r="AF18068" s="8"/>
      <c r="AG18068" s="8"/>
      <c r="AH18068" s="9"/>
      <c r="AI18068" s="8"/>
      <c r="AJ18068" s="8"/>
      <c r="AK18068" s="9"/>
    </row>
    <row r="18069" spans="32:37" x14ac:dyDescent="0.3">
      <c r="AF18069" s="8"/>
      <c r="AG18069" s="8"/>
      <c r="AH18069" s="9"/>
      <c r="AI18069" s="8"/>
      <c r="AJ18069" s="8"/>
      <c r="AK18069" s="9"/>
    </row>
    <row r="18070" spans="32:37" x14ac:dyDescent="0.3">
      <c r="AF18070" s="8"/>
      <c r="AG18070" s="8"/>
      <c r="AH18070" s="9"/>
      <c r="AI18070" s="8"/>
      <c r="AJ18070" s="8"/>
      <c r="AK18070" s="9"/>
    </row>
    <row r="18071" spans="32:37" x14ac:dyDescent="0.3">
      <c r="AF18071" s="8"/>
      <c r="AG18071" s="8"/>
      <c r="AH18071" s="9"/>
      <c r="AI18071" s="8"/>
      <c r="AJ18071" s="8"/>
      <c r="AK18071" s="9"/>
    </row>
    <row r="18072" spans="32:37" x14ac:dyDescent="0.3">
      <c r="AF18072" s="8"/>
      <c r="AG18072" s="8"/>
      <c r="AH18072" s="9"/>
      <c r="AI18072" s="8"/>
      <c r="AJ18072" s="8"/>
      <c r="AK18072" s="9"/>
    </row>
    <row r="18073" spans="32:37" x14ac:dyDescent="0.3">
      <c r="AF18073" s="8"/>
      <c r="AG18073" s="8"/>
      <c r="AH18073" s="9"/>
      <c r="AI18073" s="8"/>
      <c r="AJ18073" s="8"/>
      <c r="AK18073" s="9"/>
    </row>
    <row r="18074" spans="32:37" x14ac:dyDescent="0.3">
      <c r="AF18074" s="8"/>
      <c r="AG18074" s="8"/>
      <c r="AH18074" s="9"/>
      <c r="AI18074" s="8"/>
      <c r="AJ18074" s="8"/>
      <c r="AK18074" s="9"/>
    </row>
    <row r="18075" spans="32:37" x14ac:dyDescent="0.3">
      <c r="AF18075" s="8"/>
      <c r="AG18075" s="8"/>
      <c r="AH18075" s="9"/>
      <c r="AI18075" s="8"/>
      <c r="AJ18075" s="8"/>
      <c r="AK18075" s="9"/>
    </row>
    <row r="18076" spans="32:37" x14ac:dyDescent="0.3">
      <c r="AF18076" s="8"/>
      <c r="AG18076" s="8"/>
      <c r="AH18076" s="9"/>
      <c r="AI18076" s="8"/>
      <c r="AJ18076" s="8"/>
      <c r="AK18076" s="9"/>
    </row>
    <row r="18077" spans="32:37" x14ac:dyDescent="0.3">
      <c r="AF18077" s="8"/>
      <c r="AG18077" s="8"/>
      <c r="AH18077" s="9"/>
      <c r="AI18077" s="8"/>
      <c r="AJ18077" s="8"/>
      <c r="AK18077" s="9"/>
    </row>
    <row r="18078" spans="32:37" x14ac:dyDescent="0.3">
      <c r="AF18078" s="8"/>
      <c r="AG18078" s="8"/>
      <c r="AH18078" s="9"/>
      <c r="AI18078" s="8"/>
      <c r="AJ18078" s="8"/>
      <c r="AK18078" s="9"/>
    </row>
    <row r="18079" spans="32:37" x14ac:dyDescent="0.3">
      <c r="AF18079" s="8"/>
      <c r="AG18079" s="8"/>
      <c r="AH18079" s="9"/>
      <c r="AI18079" s="8"/>
      <c r="AJ18079" s="8"/>
      <c r="AK18079" s="9"/>
    </row>
    <row r="18080" spans="32:37" x14ac:dyDescent="0.3">
      <c r="AF18080" s="8"/>
      <c r="AG18080" s="8"/>
      <c r="AH18080" s="9"/>
      <c r="AI18080" s="8"/>
      <c r="AJ18080" s="8"/>
      <c r="AK18080" s="9"/>
    </row>
    <row r="18081" spans="32:37" x14ac:dyDescent="0.3">
      <c r="AF18081" s="8"/>
      <c r="AG18081" s="8"/>
      <c r="AH18081" s="9"/>
      <c r="AI18081" s="8"/>
      <c r="AJ18081" s="8"/>
      <c r="AK18081" s="9"/>
    </row>
    <row r="18082" spans="32:37" x14ac:dyDescent="0.3">
      <c r="AF18082" s="8"/>
      <c r="AG18082" s="8"/>
      <c r="AH18082" s="9"/>
      <c r="AI18082" s="8"/>
      <c r="AJ18082" s="8"/>
      <c r="AK18082" s="9"/>
    </row>
    <row r="18083" spans="32:37" x14ac:dyDescent="0.3">
      <c r="AF18083" s="8"/>
      <c r="AG18083" s="8"/>
      <c r="AH18083" s="9"/>
      <c r="AI18083" s="8"/>
      <c r="AJ18083" s="8"/>
      <c r="AK18083" s="9"/>
    </row>
    <row r="18084" spans="32:37" x14ac:dyDescent="0.3">
      <c r="AF18084" s="8"/>
      <c r="AG18084" s="8"/>
      <c r="AH18084" s="9"/>
      <c r="AI18084" s="8"/>
      <c r="AJ18084" s="8"/>
      <c r="AK18084" s="9"/>
    </row>
    <row r="18085" spans="32:37" x14ac:dyDescent="0.3">
      <c r="AF18085" s="8"/>
      <c r="AG18085" s="8"/>
      <c r="AH18085" s="9"/>
      <c r="AI18085" s="8"/>
      <c r="AJ18085" s="8"/>
      <c r="AK18085" s="9"/>
    </row>
    <row r="18086" spans="32:37" x14ac:dyDescent="0.3">
      <c r="AF18086" s="8"/>
      <c r="AG18086" s="8"/>
      <c r="AH18086" s="9"/>
      <c r="AI18086" s="8"/>
      <c r="AJ18086" s="8"/>
      <c r="AK18086" s="9"/>
    </row>
    <row r="18087" spans="32:37" x14ac:dyDescent="0.3">
      <c r="AF18087" s="8"/>
      <c r="AG18087" s="8"/>
      <c r="AH18087" s="9"/>
      <c r="AI18087" s="8"/>
      <c r="AJ18087" s="8"/>
      <c r="AK18087" s="9"/>
    </row>
    <row r="18088" spans="32:37" x14ac:dyDescent="0.3">
      <c r="AF18088" s="8"/>
      <c r="AG18088" s="8"/>
      <c r="AH18088" s="9"/>
      <c r="AI18088" s="8"/>
      <c r="AJ18088" s="8"/>
      <c r="AK18088" s="9"/>
    </row>
    <row r="18089" spans="32:37" x14ac:dyDescent="0.3">
      <c r="AF18089" s="8"/>
      <c r="AG18089" s="8"/>
      <c r="AH18089" s="9"/>
      <c r="AI18089" s="8"/>
      <c r="AJ18089" s="8"/>
      <c r="AK18089" s="9"/>
    </row>
    <row r="18090" spans="32:37" x14ac:dyDescent="0.3">
      <c r="AF18090" s="8"/>
      <c r="AG18090" s="8"/>
      <c r="AH18090" s="9"/>
      <c r="AI18090" s="8"/>
      <c r="AJ18090" s="8"/>
      <c r="AK18090" s="9"/>
    </row>
    <row r="18091" spans="32:37" x14ac:dyDescent="0.3">
      <c r="AF18091" s="8"/>
      <c r="AG18091" s="8"/>
      <c r="AH18091" s="9"/>
      <c r="AI18091" s="8"/>
      <c r="AJ18091" s="8"/>
      <c r="AK18091" s="9"/>
    </row>
    <row r="18092" spans="32:37" x14ac:dyDescent="0.3">
      <c r="AF18092" s="8"/>
      <c r="AG18092" s="8"/>
      <c r="AH18092" s="9"/>
      <c r="AI18092" s="8"/>
      <c r="AJ18092" s="8"/>
      <c r="AK18092" s="9"/>
    </row>
    <row r="18093" spans="32:37" x14ac:dyDescent="0.3">
      <c r="AF18093" s="8"/>
      <c r="AG18093" s="8"/>
      <c r="AH18093" s="9"/>
      <c r="AI18093" s="8"/>
      <c r="AJ18093" s="8"/>
      <c r="AK18093" s="9"/>
    </row>
    <row r="18094" spans="32:37" x14ac:dyDescent="0.3">
      <c r="AF18094" s="8"/>
      <c r="AG18094" s="8"/>
      <c r="AH18094" s="9"/>
      <c r="AI18094" s="8"/>
      <c r="AJ18094" s="8"/>
      <c r="AK18094" s="9"/>
    </row>
    <row r="18095" spans="32:37" x14ac:dyDescent="0.3">
      <c r="AF18095" s="8"/>
      <c r="AG18095" s="8"/>
      <c r="AH18095" s="9"/>
      <c r="AI18095" s="8"/>
      <c r="AJ18095" s="8"/>
      <c r="AK18095" s="9"/>
    </row>
    <row r="18096" spans="32:37" x14ac:dyDescent="0.3">
      <c r="AF18096" s="8"/>
      <c r="AG18096" s="8"/>
      <c r="AH18096" s="9"/>
      <c r="AI18096" s="8"/>
      <c r="AJ18096" s="8"/>
      <c r="AK18096" s="9"/>
    </row>
    <row r="18097" spans="32:37" x14ac:dyDescent="0.3">
      <c r="AF18097" s="8"/>
      <c r="AG18097" s="8"/>
      <c r="AH18097" s="9"/>
      <c r="AI18097" s="8"/>
      <c r="AJ18097" s="8"/>
      <c r="AK18097" s="9"/>
    </row>
    <row r="18098" spans="32:37" x14ac:dyDescent="0.3">
      <c r="AF18098" s="8"/>
      <c r="AG18098" s="8"/>
      <c r="AH18098" s="9"/>
      <c r="AI18098" s="8"/>
      <c r="AJ18098" s="8"/>
      <c r="AK18098" s="9"/>
    </row>
    <row r="18099" spans="32:37" x14ac:dyDescent="0.3">
      <c r="AF18099" s="8"/>
      <c r="AG18099" s="8"/>
      <c r="AH18099" s="9"/>
      <c r="AI18099" s="8"/>
      <c r="AJ18099" s="8"/>
      <c r="AK18099" s="9"/>
    </row>
    <row r="18100" spans="32:37" x14ac:dyDescent="0.3">
      <c r="AF18100" s="8"/>
      <c r="AG18100" s="8"/>
      <c r="AH18100" s="9"/>
      <c r="AI18100" s="8"/>
      <c r="AJ18100" s="8"/>
      <c r="AK18100" s="9"/>
    </row>
    <row r="18101" spans="32:37" x14ac:dyDescent="0.3">
      <c r="AF18101" s="8"/>
      <c r="AG18101" s="8"/>
      <c r="AH18101" s="9"/>
      <c r="AI18101" s="8"/>
      <c r="AJ18101" s="8"/>
      <c r="AK18101" s="9"/>
    </row>
    <row r="18102" spans="32:37" x14ac:dyDescent="0.3">
      <c r="AF18102" s="8"/>
      <c r="AG18102" s="8"/>
      <c r="AH18102" s="9"/>
      <c r="AI18102" s="8"/>
      <c r="AJ18102" s="8"/>
      <c r="AK18102" s="9"/>
    </row>
    <row r="18103" spans="32:37" x14ac:dyDescent="0.3">
      <c r="AF18103" s="8"/>
      <c r="AG18103" s="8"/>
      <c r="AH18103" s="9"/>
      <c r="AI18103" s="8"/>
      <c r="AJ18103" s="8"/>
      <c r="AK18103" s="9"/>
    </row>
    <row r="18104" spans="32:37" x14ac:dyDescent="0.3">
      <c r="AF18104" s="8"/>
      <c r="AG18104" s="8"/>
      <c r="AH18104" s="9"/>
      <c r="AI18104" s="8"/>
      <c r="AJ18104" s="8"/>
      <c r="AK18104" s="9"/>
    </row>
    <row r="18105" spans="32:37" x14ac:dyDescent="0.3">
      <c r="AF18105" s="8"/>
      <c r="AG18105" s="8"/>
      <c r="AH18105" s="9"/>
      <c r="AI18105" s="8"/>
      <c r="AJ18105" s="8"/>
      <c r="AK18105" s="9"/>
    </row>
    <row r="18106" spans="32:37" x14ac:dyDescent="0.3">
      <c r="AF18106" s="8"/>
      <c r="AG18106" s="8"/>
      <c r="AH18106" s="9"/>
      <c r="AI18106" s="8"/>
      <c r="AJ18106" s="8"/>
      <c r="AK18106" s="9"/>
    </row>
    <row r="18107" spans="32:37" x14ac:dyDescent="0.3">
      <c r="AF18107" s="8"/>
      <c r="AG18107" s="8"/>
      <c r="AH18107" s="9"/>
      <c r="AI18107" s="8"/>
      <c r="AJ18107" s="8"/>
      <c r="AK18107" s="9"/>
    </row>
    <row r="18108" spans="32:37" x14ac:dyDescent="0.3">
      <c r="AF18108" s="8"/>
      <c r="AG18108" s="8"/>
      <c r="AH18108" s="9"/>
      <c r="AI18108" s="8"/>
      <c r="AJ18108" s="8"/>
      <c r="AK18108" s="9"/>
    </row>
    <row r="18109" spans="32:37" x14ac:dyDescent="0.3">
      <c r="AF18109" s="8"/>
      <c r="AG18109" s="8"/>
      <c r="AH18109" s="9"/>
      <c r="AI18109" s="8"/>
      <c r="AJ18109" s="8"/>
      <c r="AK18109" s="9"/>
    </row>
    <row r="18110" spans="32:37" x14ac:dyDescent="0.3">
      <c r="AF18110" s="8"/>
      <c r="AG18110" s="8"/>
      <c r="AH18110" s="9"/>
      <c r="AI18110" s="8"/>
      <c r="AJ18110" s="8"/>
      <c r="AK18110" s="9"/>
    </row>
    <row r="18111" spans="32:37" x14ac:dyDescent="0.3">
      <c r="AF18111" s="8"/>
      <c r="AG18111" s="8"/>
      <c r="AH18111" s="9"/>
      <c r="AI18111" s="8"/>
      <c r="AJ18111" s="8"/>
      <c r="AK18111" s="9"/>
    </row>
    <row r="18112" spans="32:37" x14ac:dyDescent="0.3">
      <c r="AF18112" s="8"/>
      <c r="AG18112" s="8"/>
      <c r="AH18112" s="9"/>
      <c r="AI18112" s="8"/>
      <c r="AJ18112" s="8"/>
      <c r="AK18112" s="9"/>
    </row>
    <row r="18113" spans="32:37" x14ac:dyDescent="0.3">
      <c r="AF18113" s="8"/>
      <c r="AG18113" s="8"/>
      <c r="AH18113" s="9"/>
      <c r="AI18113" s="8"/>
      <c r="AJ18113" s="8"/>
      <c r="AK18113" s="9"/>
    </row>
    <row r="18114" spans="32:37" x14ac:dyDescent="0.3">
      <c r="AF18114" s="8"/>
      <c r="AG18114" s="8"/>
      <c r="AH18114" s="9"/>
      <c r="AI18114" s="8"/>
      <c r="AJ18114" s="8"/>
      <c r="AK18114" s="9"/>
    </row>
    <row r="18115" spans="32:37" x14ac:dyDescent="0.3">
      <c r="AF18115" s="8"/>
      <c r="AG18115" s="8"/>
      <c r="AH18115" s="9"/>
      <c r="AI18115" s="8"/>
      <c r="AJ18115" s="8"/>
      <c r="AK18115" s="9"/>
    </row>
    <row r="18116" spans="32:37" x14ac:dyDescent="0.3">
      <c r="AF18116" s="8"/>
      <c r="AG18116" s="8"/>
      <c r="AH18116" s="9"/>
      <c r="AI18116" s="8"/>
      <c r="AJ18116" s="8"/>
      <c r="AK18116" s="9"/>
    </row>
    <row r="18117" spans="32:37" x14ac:dyDescent="0.3">
      <c r="AF18117" s="8"/>
      <c r="AG18117" s="8"/>
      <c r="AH18117" s="9"/>
      <c r="AI18117" s="8"/>
      <c r="AJ18117" s="8"/>
      <c r="AK18117" s="9"/>
    </row>
    <row r="18118" spans="32:37" x14ac:dyDescent="0.3">
      <c r="AF18118" s="8"/>
      <c r="AG18118" s="8"/>
      <c r="AH18118" s="9"/>
      <c r="AI18118" s="8"/>
      <c r="AJ18118" s="8"/>
      <c r="AK18118" s="9"/>
    </row>
    <row r="18119" spans="32:37" x14ac:dyDescent="0.3">
      <c r="AF18119" s="8"/>
      <c r="AG18119" s="8"/>
      <c r="AH18119" s="9"/>
      <c r="AI18119" s="8"/>
      <c r="AJ18119" s="8"/>
      <c r="AK18119" s="9"/>
    </row>
    <row r="18120" spans="32:37" x14ac:dyDescent="0.3">
      <c r="AF18120" s="8"/>
      <c r="AG18120" s="8"/>
      <c r="AH18120" s="9"/>
      <c r="AI18120" s="8"/>
      <c r="AJ18120" s="8"/>
      <c r="AK18120" s="9"/>
    </row>
    <row r="18121" spans="32:37" x14ac:dyDescent="0.3">
      <c r="AF18121" s="8"/>
      <c r="AG18121" s="8"/>
      <c r="AH18121" s="9"/>
      <c r="AI18121" s="8"/>
      <c r="AJ18121" s="8"/>
      <c r="AK18121" s="9"/>
    </row>
    <row r="18122" spans="32:37" x14ac:dyDescent="0.3">
      <c r="AF18122" s="8"/>
      <c r="AG18122" s="8"/>
      <c r="AH18122" s="9"/>
      <c r="AI18122" s="8"/>
      <c r="AJ18122" s="8"/>
      <c r="AK18122" s="9"/>
    </row>
    <row r="18123" spans="32:37" x14ac:dyDescent="0.3">
      <c r="AF18123" s="8"/>
      <c r="AG18123" s="8"/>
      <c r="AH18123" s="9"/>
      <c r="AI18123" s="8"/>
      <c r="AJ18123" s="8"/>
      <c r="AK18123" s="9"/>
    </row>
    <row r="18124" spans="32:37" x14ac:dyDescent="0.3">
      <c r="AF18124" s="8"/>
      <c r="AG18124" s="8"/>
      <c r="AH18124" s="9"/>
      <c r="AI18124" s="8"/>
      <c r="AJ18124" s="8"/>
      <c r="AK18124" s="9"/>
    </row>
    <row r="18125" spans="32:37" x14ac:dyDescent="0.3">
      <c r="AF18125" s="8"/>
      <c r="AG18125" s="8"/>
      <c r="AH18125" s="9"/>
      <c r="AI18125" s="8"/>
      <c r="AJ18125" s="8"/>
      <c r="AK18125" s="9"/>
    </row>
    <row r="18126" spans="32:37" x14ac:dyDescent="0.3">
      <c r="AF18126" s="8"/>
      <c r="AG18126" s="8"/>
      <c r="AH18126" s="9"/>
      <c r="AI18126" s="8"/>
      <c r="AJ18126" s="8"/>
      <c r="AK18126" s="9"/>
    </row>
    <row r="18127" spans="32:37" x14ac:dyDescent="0.3">
      <c r="AF18127" s="8"/>
      <c r="AG18127" s="8"/>
      <c r="AH18127" s="9"/>
      <c r="AI18127" s="8"/>
      <c r="AJ18127" s="8"/>
      <c r="AK18127" s="9"/>
    </row>
    <row r="18128" spans="32:37" x14ac:dyDescent="0.3">
      <c r="AF18128" s="8"/>
      <c r="AG18128" s="8"/>
      <c r="AH18128" s="9"/>
      <c r="AI18128" s="8"/>
      <c r="AJ18128" s="8"/>
      <c r="AK18128" s="9"/>
    </row>
    <row r="18129" spans="32:37" x14ac:dyDescent="0.3">
      <c r="AF18129" s="8"/>
      <c r="AG18129" s="8"/>
      <c r="AH18129" s="9"/>
      <c r="AI18129" s="8"/>
      <c r="AJ18129" s="8"/>
      <c r="AK18129" s="9"/>
    </row>
    <row r="18130" spans="32:37" x14ac:dyDescent="0.3">
      <c r="AF18130" s="8"/>
      <c r="AG18130" s="8"/>
      <c r="AH18130" s="9"/>
      <c r="AI18130" s="8"/>
      <c r="AJ18130" s="8"/>
      <c r="AK18130" s="9"/>
    </row>
    <row r="18131" spans="32:37" x14ac:dyDescent="0.3">
      <c r="AF18131" s="8"/>
      <c r="AG18131" s="8"/>
      <c r="AH18131" s="9"/>
      <c r="AI18131" s="8"/>
      <c r="AJ18131" s="8"/>
      <c r="AK18131" s="9"/>
    </row>
    <row r="18132" spans="32:37" x14ac:dyDescent="0.3">
      <c r="AF18132" s="8"/>
      <c r="AG18132" s="8"/>
      <c r="AH18132" s="9"/>
      <c r="AI18132" s="8"/>
      <c r="AJ18132" s="8"/>
      <c r="AK18132" s="9"/>
    </row>
    <row r="18133" spans="32:37" x14ac:dyDescent="0.3">
      <c r="AF18133" s="8"/>
      <c r="AG18133" s="8"/>
      <c r="AH18133" s="9"/>
      <c r="AI18133" s="8"/>
      <c r="AJ18133" s="8"/>
      <c r="AK18133" s="9"/>
    </row>
    <row r="18134" spans="32:37" x14ac:dyDescent="0.3">
      <c r="AF18134" s="8"/>
      <c r="AG18134" s="8"/>
      <c r="AH18134" s="9"/>
      <c r="AI18134" s="8"/>
      <c r="AJ18134" s="8"/>
      <c r="AK18134" s="9"/>
    </row>
    <row r="18135" spans="32:37" x14ac:dyDescent="0.3">
      <c r="AF18135" s="8"/>
      <c r="AG18135" s="8"/>
      <c r="AH18135" s="9"/>
      <c r="AI18135" s="8"/>
      <c r="AJ18135" s="8"/>
      <c r="AK18135" s="9"/>
    </row>
    <row r="18136" spans="32:37" x14ac:dyDescent="0.3">
      <c r="AF18136" s="8"/>
      <c r="AG18136" s="8"/>
      <c r="AH18136" s="9"/>
      <c r="AI18136" s="8"/>
      <c r="AJ18136" s="8"/>
      <c r="AK18136" s="9"/>
    </row>
    <row r="18137" spans="32:37" x14ac:dyDescent="0.3">
      <c r="AF18137" s="8"/>
      <c r="AG18137" s="8"/>
      <c r="AH18137" s="9"/>
      <c r="AI18137" s="8"/>
      <c r="AJ18137" s="8"/>
      <c r="AK18137" s="9"/>
    </row>
    <row r="18138" spans="32:37" x14ac:dyDescent="0.3">
      <c r="AF18138" s="8"/>
      <c r="AG18138" s="8"/>
      <c r="AH18138" s="9"/>
      <c r="AI18138" s="8"/>
      <c r="AJ18138" s="8"/>
      <c r="AK18138" s="9"/>
    </row>
    <row r="18139" spans="32:37" x14ac:dyDescent="0.3">
      <c r="AF18139" s="8"/>
      <c r="AG18139" s="8"/>
      <c r="AH18139" s="9"/>
      <c r="AI18139" s="8"/>
      <c r="AJ18139" s="8"/>
      <c r="AK18139" s="9"/>
    </row>
    <row r="18140" spans="32:37" x14ac:dyDescent="0.3">
      <c r="AF18140" s="8"/>
      <c r="AG18140" s="8"/>
      <c r="AH18140" s="9"/>
      <c r="AI18140" s="8"/>
      <c r="AJ18140" s="8"/>
      <c r="AK18140" s="9"/>
    </row>
    <row r="18141" spans="32:37" x14ac:dyDescent="0.3">
      <c r="AF18141" s="8"/>
      <c r="AG18141" s="8"/>
      <c r="AH18141" s="9"/>
      <c r="AI18141" s="8"/>
      <c r="AJ18141" s="8"/>
      <c r="AK18141" s="9"/>
    </row>
    <row r="18142" spans="32:37" x14ac:dyDescent="0.3">
      <c r="AF18142" s="8"/>
      <c r="AG18142" s="8"/>
      <c r="AH18142" s="9"/>
      <c r="AI18142" s="8"/>
      <c r="AJ18142" s="8"/>
      <c r="AK18142" s="9"/>
    </row>
    <row r="18143" spans="32:37" x14ac:dyDescent="0.3">
      <c r="AF18143" s="8"/>
      <c r="AG18143" s="8"/>
      <c r="AH18143" s="9"/>
      <c r="AI18143" s="8"/>
      <c r="AJ18143" s="8"/>
      <c r="AK18143" s="9"/>
    </row>
    <row r="18144" spans="32:37" x14ac:dyDescent="0.3">
      <c r="AF18144" s="8"/>
      <c r="AG18144" s="8"/>
      <c r="AH18144" s="9"/>
      <c r="AI18144" s="8"/>
      <c r="AJ18144" s="8"/>
      <c r="AK18144" s="9"/>
    </row>
    <row r="18145" spans="32:37" x14ac:dyDescent="0.3">
      <c r="AF18145" s="8"/>
      <c r="AG18145" s="8"/>
      <c r="AH18145" s="9"/>
      <c r="AI18145" s="8"/>
      <c r="AJ18145" s="8"/>
      <c r="AK18145" s="9"/>
    </row>
    <row r="18146" spans="32:37" x14ac:dyDescent="0.3">
      <c r="AF18146" s="8"/>
      <c r="AG18146" s="8"/>
      <c r="AH18146" s="9"/>
      <c r="AI18146" s="8"/>
      <c r="AJ18146" s="8"/>
      <c r="AK18146" s="9"/>
    </row>
    <row r="18147" spans="32:37" x14ac:dyDescent="0.3">
      <c r="AF18147" s="8"/>
      <c r="AG18147" s="8"/>
      <c r="AH18147" s="9"/>
      <c r="AI18147" s="8"/>
      <c r="AJ18147" s="8"/>
      <c r="AK18147" s="9"/>
    </row>
    <row r="18148" spans="32:37" x14ac:dyDescent="0.3">
      <c r="AF18148" s="8"/>
      <c r="AG18148" s="8"/>
      <c r="AH18148" s="9"/>
      <c r="AI18148" s="8"/>
      <c r="AJ18148" s="8"/>
      <c r="AK18148" s="9"/>
    </row>
    <row r="18149" spans="32:37" x14ac:dyDescent="0.3">
      <c r="AF18149" s="8"/>
      <c r="AG18149" s="8"/>
      <c r="AH18149" s="9"/>
      <c r="AI18149" s="8"/>
      <c r="AJ18149" s="8"/>
      <c r="AK18149" s="9"/>
    </row>
    <row r="18150" spans="32:37" x14ac:dyDescent="0.3">
      <c r="AF18150" s="8"/>
      <c r="AG18150" s="8"/>
      <c r="AH18150" s="9"/>
      <c r="AI18150" s="8"/>
      <c r="AJ18150" s="8"/>
      <c r="AK18150" s="9"/>
    </row>
    <row r="18151" spans="32:37" x14ac:dyDescent="0.3">
      <c r="AF18151" s="8"/>
      <c r="AG18151" s="8"/>
      <c r="AH18151" s="9"/>
      <c r="AI18151" s="8"/>
      <c r="AJ18151" s="8"/>
      <c r="AK18151" s="9"/>
    </row>
    <row r="18152" spans="32:37" x14ac:dyDescent="0.3">
      <c r="AF18152" s="8"/>
      <c r="AG18152" s="8"/>
      <c r="AH18152" s="9"/>
      <c r="AI18152" s="8"/>
      <c r="AJ18152" s="8"/>
      <c r="AK18152" s="9"/>
    </row>
    <row r="18153" spans="32:37" x14ac:dyDescent="0.3">
      <c r="AF18153" s="8"/>
      <c r="AG18153" s="8"/>
      <c r="AH18153" s="9"/>
      <c r="AI18153" s="8"/>
      <c r="AJ18153" s="8"/>
      <c r="AK18153" s="9"/>
    </row>
    <row r="18154" spans="32:37" x14ac:dyDescent="0.3">
      <c r="AF18154" s="8"/>
      <c r="AG18154" s="8"/>
      <c r="AH18154" s="9"/>
      <c r="AI18154" s="8"/>
      <c r="AJ18154" s="8"/>
      <c r="AK18154" s="9"/>
    </row>
    <row r="18155" spans="32:37" x14ac:dyDescent="0.3">
      <c r="AF18155" s="8"/>
      <c r="AG18155" s="8"/>
      <c r="AH18155" s="9"/>
      <c r="AI18155" s="8"/>
      <c r="AJ18155" s="8"/>
      <c r="AK18155" s="9"/>
    </row>
    <row r="18156" spans="32:37" x14ac:dyDescent="0.3">
      <c r="AF18156" s="8"/>
      <c r="AG18156" s="8"/>
      <c r="AH18156" s="9"/>
      <c r="AI18156" s="8"/>
      <c r="AJ18156" s="8"/>
      <c r="AK18156" s="9"/>
    </row>
    <row r="18157" spans="32:37" x14ac:dyDescent="0.3">
      <c r="AF18157" s="8"/>
      <c r="AG18157" s="8"/>
      <c r="AH18157" s="9"/>
      <c r="AI18157" s="8"/>
      <c r="AJ18157" s="8"/>
      <c r="AK18157" s="9"/>
    </row>
    <row r="18158" spans="32:37" x14ac:dyDescent="0.3">
      <c r="AF18158" s="8"/>
      <c r="AG18158" s="8"/>
      <c r="AH18158" s="9"/>
      <c r="AI18158" s="8"/>
      <c r="AJ18158" s="8"/>
      <c r="AK18158" s="9"/>
    </row>
    <row r="18159" spans="32:37" x14ac:dyDescent="0.3">
      <c r="AF18159" s="8"/>
      <c r="AG18159" s="8"/>
      <c r="AH18159" s="9"/>
      <c r="AI18159" s="8"/>
      <c r="AJ18159" s="8"/>
      <c r="AK18159" s="9"/>
    </row>
    <row r="18160" spans="32:37" x14ac:dyDescent="0.3">
      <c r="AF18160" s="8"/>
      <c r="AG18160" s="8"/>
      <c r="AH18160" s="9"/>
      <c r="AI18160" s="8"/>
      <c r="AJ18160" s="8"/>
      <c r="AK18160" s="9"/>
    </row>
    <row r="18161" spans="32:37" x14ac:dyDescent="0.3">
      <c r="AF18161" s="8"/>
      <c r="AG18161" s="8"/>
      <c r="AH18161" s="9"/>
      <c r="AI18161" s="8"/>
      <c r="AJ18161" s="8"/>
      <c r="AK18161" s="9"/>
    </row>
    <row r="18162" spans="32:37" x14ac:dyDescent="0.3">
      <c r="AF18162" s="8"/>
      <c r="AG18162" s="8"/>
      <c r="AH18162" s="9"/>
      <c r="AI18162" s="8"/>
      <c r="AJ18162" s="8"/>
      <c r="AK18162" s="9"/>
    </row>
    <row r="18163" spans="32:37" x14ac:dyDescent="0.3">
      <c r="AF18163" s="8"/>
      <c r="AG18163" s="8"/>
      <c r="AH18163" s="9"/>
      <c r="AI18163" s="8"/>
      <c r="AJ18163" s="8"/>
      <c r="AK18163" s="9"/>
    </row>
    <row r="18164" spans="32:37" x14ac:dyDescent="0.3">
      <c r="AF18164" s="8"/>
      <c r="AG18164" s="8"/>
      <c r="AH18164" s="9"/>
      <c r="AI18164" s="8"/>
      <c r="AJ18164" s="8"/>
      <c r="AK18164" s="9"/>
    </row>
    <row r="18165" spans="32:37" x14ac:dyDescent="0.3">
      <c r="AF18165" s="8"/>
      <c r="AG18165" s="8"/>
      <c r="AH18165" s="9"/>
      <c r="AI18165" s="8"/>
      <c r="AJ18165" s="8"/>
      <c r="AK18165" s="9"/>
    </row>
    <row r="18166" spans="32:37" x14ac:dyDescent="0.3">
      <c r="AF18166" s="8"/>
      <c r="AG18166" s="8"/>
      <c r="AH18166" s="9"/>
      <c r="AI18166" s="8"/>
      <c r="AJ18166" s="8"/>
      <c r="AK18166" s="9"/>
    </row>
    <row r="18167" spans="32:37" x14ac:dyDescent="0.3">
      <c r="AF18167" s="8"/>
      <c r="AG18167" s="8"/>
      <c r="AH18167" s="9"/>
      <c r="AI18167" s="8"/>
      <c r="AJ18167" s="8"/>
      <c r="AK18167" s="9"/>
    </row>
    <row r="18168" spans="32:37" x14ac:dyDescent="0.3">
      <c r="AF18168" s="8"/>
      <c r="AG18168" s="8"/>
      <c r="AH18168" s="9"/>
      <c r="AI18168" s="8"/>
      <c r="AJ18168" s="8"/>
      <c r="AK18168" s="9"/>
    </row>
    <row r="18169" spans="32:37" x14ac:dyDescent="0.3">
      <c r="AF18169" s="8"/>
      <c r="AG18169" s="8"/>
      <c r="AH18169" s="9"/>
      <c r="AI18169" s="8"/>
      <c r="AJ18169" s="8"/>
      <c r="AK18169" s="9"/>
    </row>
    <row r="18170" spans="32:37" x14ac:dyDescent="0.3">
      <c r="AF18170" s="8"/>
      <c r="AG18170" s="8"/>
      <c r="AH18170" s="9"/>
      <c r="AI18170" s="8"/>
      <c r="AJ18170" s="8"/>
      <c r="AK18170" s="9"/>
    </row>
    <row r="18171" spans="32:37" x14ac:dyDescent="0.3">
      <c r="AF18171" s="8"/>
      <c r="AG18171" s="8"/>
      <c r="AH18171" s="9"/>
      <c r="AI18171" s="8"/>
      <c r="AJ18171" s="8"/>
      <c r="AK18171" s="9"/>
    </row>
    <row r="18172" spans="32:37" x14ac:dyDescent="0.3">
      <c r="AF18172" s="8"/>
      <c r="AG18172" s="8"/>
      <c r="AH18172" s="9"/>
      <c r="AI18172" s="8"/>
      <c r="AJ18172" s="8"/>
      <c r="AK18172" s="9"/>
    </row>
    <row r="18173" spans="32:37" x14ac:dyDescent="0.3">
      <c r="AF18173" s="8"/>
      <c r="AG18173" s="8"/>
      <c r="AH18173" s="9"/>
      <c r="AI18173" s="8"/>
      <c r="AJ18173" s="8"/>
      <c r="AK18173" s="9"/>
    </row>
    <row r="18174" spans="32:37" x14ac:dyDescent="0.3">
      <c r="AF18174" s="8"/>
      <c r="AG18174" s="8"/>
      <c r="AH18174" s="9"/>
      <c r="AI18174" s="8"/>
      <c r="AJ18174" s="8"/>
      <c r="AK18174" s="9"/>
    </row>
    <row r="18175" spans="32:37" x14ac:dyDescent="0.3">
      <c r="AF18175" s="8"/>
      <c r="AG18175" s="8"/>
      <c r="AH18175" s="9"/>
      <c r="AI18175" s="8"/>
      <c r="AJ18175" s="8"/>
      <c r="AK18175" s="9"/>
    </row>
    <row r="18176" spans="32:37" x14ac:dyDescent="0.3">
      <c r="AF18176" s="8"/>
      <c r="AG18176" s="8"/>
      <c r="AH18176" s="9"/>
      <c r="AI18176" s="8"/>
      <c r="AJ18176" s="8"/>
      <c r="AK18176" s="9"/>
    </row>
    <row r="18177" spans="32:37" x14ac:dyDescent="0.3">
      <c r="AF18177" s="8"/>
      <c r="AG18177" s="8"/>
      <c r="AH18177" s="9"/>
      <c r="AI18177" s="8"/>
      <c r="AJ18177" s="8"/>
      <c r="AK18177" s="9"/>
    </row>
    <row r="18178" spans="32:37" x14ac:dyDescent="0.3">
      <c r="AF18178" s="8"/>
      <c r="AG18178" s="8"/>
      <c r="AH18178" s="9"/>
      <c r="AI18178" s="8"/>
      <c r="AJ18178" s="8"/>
      <c r="AK18178" s="9"/>
    </row>
    <row r="18179" spans="32:37" x14ac:dyDescent="0.3">
      <c r="AF18179" s="8"/>
      <c r="AG18179" s="8"/>
      <c r="AH18179" s="9"/>
      <c r="AI18179" s="8"/>
      <c r="AJ18179" s="8"/>
      <c r="AK18179" s="9"/>
    </row>
    <row r="18180" spans="32:37" x14ac:dyDescent="0.3">
      <c r="AF18180" s="8"/>
      <c r="AG18180" s="8"/>
      <c r="AH18180" s="9"/>
      <c r="AI18180" s="8"/>
      <c r="AJ18180" s="8"/>
      <c r="AK18180" s="9"/>
    </row>
    <row r="18181" spans="32:37" x14ac:dyDescent="0.3">
      <c r="AF18181" s="8"/>
      <c r="AG18181" s="8"/>
      <c r="AH18181" s="9"/>
      <c r="AI18181" s="8"/>
      <c r="AJ18181" s="8"/>
      <c r="AK18181" s="9"/>
    </row>
    <row r="18182" spans="32:37" x14ac:dyDescent="0.3">
      <c r="AF18182" s="8"/>
      <c r="AG18182" s="8"/>
      <c r="AH18182" s="9"/>
      <c r="AI18182" s="8"/>
      <c r="AJ18182" s="8"/>
      <c r="AK18182" s="9"/>
    </row>
    <row r="18183" spans="32:37" x14ac:dyDescent="0.3">
      <c r="AF18183" s="8"/>
      <c r="AG18183" s="8"/>
      <c r="AH18183" s="9"/>
      <c r="AI18183" s="8"/>
      <c r="AJ18183" s="8"/>
      <c r="AK18183" s="9"/>
    </row>
    <row r="18184" spans="32:37" x14ac:dyDescent="0.3">
      <c r="AF18184" s="8"/>
      <c r="AG18184" s="8"/>
      <c r="AH18184" s="9"/>
      <c r="AI18184" s="8"/>
      <c r="AJ18184" s="8"/>
      <c r="AK18184" s="9"/>
    </row>
    <row r="18185" spans="32:37" x14ac:dyDescent="0.3">
      <c r="AF18185" s="8"/>
      <c r="AG18185" s="8"/>
      <c r="AH18185" s="9"/>
      <c r="AI18185" s="8"/>
      <c r="AJ18185" s="8"/>
      <c r="AK18185" s="9"/>
    </row>
    <row r="18186" spans="32:37" x14ac:dyDescent="0.3">
      <c r="AF18186" s="8"/>
      <c r="AG18186" s="8"/>
      <c r="AH18186" s="9"/>
      <c r="AI18186" s="8"/>
      <c r="AJ18186" s="8"/>
      <c r="AK18186" s="9"/>
    </row>
    <row r="18187" spans="32:37" x14ac:dyDescent="0.3">
      <c r="AF18187" s="8"/>
      <c r="AG18187" s="8"/>
      <c r="AH18187" s="9"/>
      <c r="AI18187" s="8"/>
      <c r="AJ18187" s="8"/>
      <c r="AK18187" s="9"/>
    </row>
    <row r="18188" spans="32:37" x14ac:dyDescent="0.3">
      <c r="AF18188" s="8"/>
      <c r="AG18188" s="8"/>
      <c r="AH18188" s="9"/>
      <c r="AI18188" s="8"/>
      <c r="AJ18188" s="8"/>
      <c r="AK18188" s="9"/>
    </row>
    <row r="18189" spans="32:37" x14ac:dyDescent="0.3">
      <c r="AF18189" s="8"/>
      <c r="AG18189" s="8"/>
      <c r="AH18189" s="9"/>
      <c r="AI18189" s="8"/>
      <c r="AJ18189" s="8"/>
      <c r="AK18189" s="9"/>
    </row>
    <row r="18190" spans="32:37" x14ac:dyDescent="0.3">
      <c r="AF18190" s="8"/>
      <c r="AG18190" s="8"/>
      <c r="AH18190" s="9"/>
      <c r="AI18190" s="8"/>
      <c r="AJ18190" s="8"/>
      <c r="AK18190" s="9"/>
    </row>
    <row r="18191" spans="32:37" x14ac:dyDescent="0.3">
      <c r="AF18191" s="8"/>
      <c r="AG18191" s="8"/>
      <c r="AH18191" s="9"/>
      <c r="AI18191" s="8"/>
      <c r="AJ18191" s="8"/>
      <c r="AK18191" s="9"/>
    </row>
    <row r="18192" spans="32:37" x14ac:dyDescent="0.3">
      <c r="AF18192" s="8"/>
      <c r="AG18192" s="8"/>
      <c r="AH18192" s="9"/>
      <c r="AI18192" s="8"/>
      <c r="AJ18192" s="8"/>
      <c r="AK18192" s="9"/>
    </row>
    <row r="18193" spans="32:37" x14ac:dyDescent="0.3">
      <c r="AF18193" s="8"/>
      <c r="AG18193" s="8"/>
      <c r="AH18193" s="9"/>
      <c r="AI18193" s="8"/>
      <c r="AJ18193" s="8"/>
      <c r="AK18193" s="9"/>
    </row>
    <row r="18194" spans="32:37" x14ac:dyDescent="0.3">
      <c r="AF18194" s="8"/>
      <c r="AG18194" s="8"/>
      <c r="AH18194" s="9"/>
      <c r="AI18194" s="8"/>
      <c r="AJ18194" s="8"/>
      <c r="AK18194" s="9"/>
    </row>
    <row r="18195" spans="32:37" x14ac:dyDescent="0.3">
      <c r="AF18195" s="8"/>
      <c r="AG18195" s="8"/>
      <c r="AH18195" s="9"/>
      <c r="AI18195" s="8"/>
      <c r="AJ18195" s="8"/>
      <c r="AK18195" s="9"/>
    </row>
    <row r="18196" spans="32:37" x14ac:dyDescent="0.3">
      <c r="AF18196" s="8"/>
      <c r="AG18196" s="8"/>
      <c r="AH18196" s="9"/>
      <c r="AI18196" s="8"/>
      <c r="AJ18196" s="8"/>
      <c r="AK18196" s="9"/>
    </row>
    <row r="18197" spans="32:37" x14ac:dyDescent="0.3">
      <c r="AF18197" s="8"/>
      <c r="AG18197" s="8"/>
      <c r="AH18197" s="9"/>
      <c r="AI18197" s="8"/>
      <c r="AJ18197" s="8"/>
      <c r="AK18197" s="9"/>
    </row>
    <row r="18198" spans="32:37" x14ac:dyDescent="0.3">
      <c r="AF18198" s="8"/>
      <c r="AG18198" s="8"/>
      <c r="AH18198" s="9"/>
      <c r="AI18198" s="8"/>
      <c r="AJ18198" s="8"/>
      <c r="AK18198" s="9"/>
    </row>
    <row r="18199" spans="32:37" x14ac:dyDescent="0.3">
      <c r="AF18199" s="8"/>
      <c r="AG18199" s="8"/>
      <c r="AH18199" s="9"/>
      <c r="AI18199" s="8"/>
      <c r="AJ18199" s="8"/>
      <c r="AK18199" s="9"/>
    </row>
    <row r="18200" spans="32:37" x14ac:dyDescent="0.3">
      <c r="AF18200" s="8"/>
      <c r="AG18200" s="8"/>
      <c r="AH18200" s="9"/>
      <c r="AI18200" s="8"/>
      <c r="AJ18200" s="8"/>
      <c r="AK18200" s="9"/>
    </row>
    <row r="18201" spans="32:37" x14ac:dyDescent="0.3">
      <c r="AF18201" s="8"/>
      <c r="AG18201" s="8"/>
      <c r="AH18201" s="9"/>
      <c r="AI18201" s="8"/>
      <c r="AJ18201" s="8"/>
      <c r="AK18201" s="9"/>
    </row>
    <row r="18202" spans="32:37" x14ac:dyDescent="0.3">
      <c r="AF18202" s="8"/>
      <c r="AG18202" s="8"/>
      <c r="AH18202" s="9"/>
      <c r="AI18202" s="8"/>
      <c r="AJ18202" s="8"/>
      <c r="AK18202" s="9"/>
    </row>
    <row r="18203" spans="32:37" x14ac:dyDescent="0.3">
      <c r="AF18203" s="8"/>
      <c r="AG18203" s="8"/>
      <c r="AH18203" s="9"/>
      <c r="AI18203" s="8"/>
      <c r="AJ18203" s="8"/>
      <c r="AK18203" s="9"/>
    </row>
    <row r="18204" spans="32:37" x14ac:dyDescent="0.3">
      <c r="AF18204" s="8"/>
      <c r="AG18204" s="8"/>
      <c r="AH18204" s="9"/>
      <c r="AI18204" s="8"/>
      <c r="AJ18204" s="8"/>
      <c r="AK18204" s="9"/>
    </row>
    <row r="18205" spans="32:37" x14ac:dyDescent="0.3">
      <c r="AF18205" s="8"/>
      <c r="AG18205" s="8"/>
      <c r="AH18205" s="9"/>
      <c r="AI18205" s="8"/>
      <c r="AJ18205" s="8"/>
      <c r="AK18205" s="9"/>
    </row>
    <row r="18206" spans="32:37" x14ac:dyDescent="0.3">
      <c r="AF18206" s="8"/>
      <c r="AG18206" s="8"/>
      <c r="AH18206" s="9"/>
      <c r="AI18206" s="8"/>
      <c r="AJ18206" s="8"/>
      <c r="AK18206" s="9"/>
    </row>
    <row r="18207" spans="32:37" x14ac:dyDescent="0.3">
      <c r="AF18207" s="8"/>
      <c r="AG18207" s="8"/>
      <c r="AH18207" s="9"/>
      <c r="AI18207" s="8"/>
      <c r="AJ18207" s="8"/>
      <c r="AK18207" s="9"/>
    </row>
    <row r="18208" spans="32:37" x14ac:dyDescent="0.3">
      <c r="AF18208" s="8"/>
      <c r="AG18208" s="8"/>
      <c r="AH18208" s="9"/>
      <c r="AI18208" s="8"/>
      <c r="AJ18208" s="8"/>
      <c r="AK18208" s="9"/>
    </row>
    <row r="18209" spans="32:37" x14ac:dyDescent="0.3">
      <c r="AF18209" s="8"/>
      <c r="AG18209" s="8"/>
      <c r="AH18209" s="9"/>
      <c r="AI18209" s="8"/>
      <c r="AJ18209" s="8"/>
      <c r="AK18209" s="9"/>
    </row>
    <row r="18210" spans="32:37" x14ac:dyDescent="0.3">
      <c r="AF18210" s="8"/>
      <c r="AG18210" s="8"/>
      <c r="AH18210" s="9"/>
      <c r="AI18210" s="8"/>
      <c r="AJ18210" s="8"/>
      <c r="AK18210" s="9"/>
    </row>
    <row r="18211" spans="32:37" x14ac:dyDescent="0.3">
      <c r="AF18211" s="8"/>
      <c r="AG18211" s="8"/>
      <c r="AH18211" s="9"/>
      <c r="AI18211" s="8"/>
      <c r="AJ18211" s="8"/>
      <c r="AK18211" s="9"/>
    </row>
    <row r="18212" spans="32:37" x14ac:dyDescent="0.3">
      <c r="AF18212" s="8"/>
      <c r="AG18212" s="8"/>
      <c r="AH18212" s="9"/>
      <c r="AI18212" s="8"/>
      <c r="AJ18212" s="8"/>
      <c r="AK18212" s="9"/>
    </row>
    <row r="18213" spans="32:37" x14ac:dyDescent="0.3">
      <c r="AF18213" s="8"/>
      <c r="AG18213" s="8"/>
      <c r="AH18213" s="9"/>
      <c r="AI18213" s="8"/>
      <c r="AJ18213" s="8"/>
      <c r="AK18213" s="9"/>
    </row>
    <row r="18214" spans="32:37" x14ac:dyDescent="0.3">
      <c r="AF18214" s="8"/>
      <c r="AG18214" s="8"/>
      <c r="AH18214" s="9"/>
      <c r="AI18214" s="8"/>
      <c r="AJ18214" s="8"/>
      <c r="AK18214" s="9"/>
    </row>
    <row r="18215" spans="32:37" x14ac:dyDescent="0.3">
      <c r="AF18215" s="8"/>
      <c r="AG18215" s="8"/>
      <c r="AH18215" s="9"/>
      <c r="AI18215" s="8"/>
      <c r="AJ18215" s="8"/>
      <c r="AK18215" s="9"/>
    </row>
    <row r="18216" spans="32:37" x14ac:dyDescent="0.3">
      <c r="AF18216" s="8"/>
      <c r="AG18216" s="8"/>
      <c r="AH18216" s="9"/>
      <c r="AI18216" s="8"/>
      <c r="AJ18216" s="8"/>
      <c r="AK18216" s="9"/>
    </row>
    <row r="18217" spans="32:37" x14ac:dyDescent="0.3">
      <c r="AF18217" s="8"/>
      <c r="AG18217" s="8"/>
      <c r="AH18217" s="9"/>
      <c r="AI18217" s="8"/>
      <c r="AJ18217" s="8"/>
      <c r="AK18217" s="9"/>
    </row>
    <row r="18218" spans="32:37" x14ac:dyDescent="0.3">
      <c r="AF18218" s="8"/>
      <c r="AG18218" s="8"/>
      <c r="AH18218" s="9"/>
      <c r="AI18218" s="8"/>
      <c r="AJ18218" s="8"/>
      <c r="AK18218" s="9"/>
    </row>
    <row r="18219" spans="32:37" x14ac:dyDescent="0.3">
      <c r="AF18219" s="8"/>
      <c r="AG18219" s="8"/>
      <c r="AH18219" s="9"/>
      <c r="AI18219" s="8"/>
      <c r="AJ18219" s="8"/>
      <c r="AK18219" s="9"/>
    </row>
    <row r="18220" spans="32:37" x14ac:dyDescent="0.3">
      <c r="AF18220" s="8"/>
      <c r="AG18220" s="8"/>
      <c r="AH18220" s="9"/>
      <c r="AI18220" s="8"/>
      <c r="AJ18220" s="8"/>
      <c r="AK18220" s="9"/>
    </row>
    <row r="18221" spans="32:37" x14ac:dyDescent="0.3">
      <c r="AF18221" s="8"/>
      <c r="AG18221" s="8"/>
      <c r="AH18221" s="9"/>
      <c r="AI18221" s="8"/>
      <c r="AJ18221" s="8"/>
      <c r="AK18221" s="9"/>
    </row>
    <row r="18222" spans="32:37" x14ac:dyDescent="0.3">
      <c r="AF18222" s="8"/>
      <c r="AG18222" s="8"/>
      <c r="AH18222" s="9"/>
      <c r="AI18222" s="8"/>
      <c r="AJ18222" s="8"/>
      <c r="AK18222" s="9"/>
    </row>
    <row r="18223" spans="32:37" x14ac:dyDescent="0.3">
      <c r="AF18223" s="8"/>
      <c r="AG18223" s="8"/>
      <c r="AH18223" s="9"/>
      <c r="AI18223" s="8"/>
      <c r="AJ18223" s="8"/>
      <c r="AK18223" s="9"/>
    </row>
    <row r="18224" spans="32:37" x14ac:dyDescent="0.3">
      <c r="AF18224" s="8"/>
      <c r="AG18224" s="8"/>
      <c r="AH18224" s="9"/>
      <c r="AI18224" s="8"/>
      <c r="AJ18224" s="8"/>
      <c r="AK18224" s="9"/>
    </row>
    <row r="18225" spans="32:37" x14ac:dyDescent="0.3">
      <c r="AF18225" s="8"/>
      <c r="AG18225" s="8"/>
      <c r="AH18225" s="9"/>
      <c r="AI18225" s="8"/>
      <c r="AJ18225" s="8"/>
      <c r="AK18225" s="9"/>
    </row>
    <row r="18226" spans="32:37" x14ac:dyDescent="0.3">
      <c r="AF18226" s="8"/>
      <c r="AG18226" s="8"/>
      <c r="AH18226" s="9"/>
      <c r="AI18226" s="8"/>
      <c r="AJ18226" s="8"/>
      <c r="AK18226" s="9"/>
    </row>
    <row r="18227" spans="32:37" x14ac:dyDescent="0.3">
      <c r="AF18227" s="8"/>
      <c r="AG18227" s="8"/>
      <c r="AH18227" s="9"/>
      <c r="AI18227" s="8"/>
      <c r="AJ18227" s="8"/>
      <c r="AK18227" s="9"/>
    </row>
    <row r="18228" spans="32:37" x14ac:dyDescent="0.3">
      <c r="AF18228" s="8"/>
      <c r="AG18228" s="8"/>
      <c r="AH18228" s="9"/>
      <c r="AI18228" s="8"/>
      <c r="AJ18228" s="8"/>
      <c r="AK18228" s="9"/>
    </row>
    <row r="18229" spans="32:37" x14ac:dyDescent="0.3">
      <c r="AF18229" s="8"/>
      <c r="AG18229" s="8"/>
      <c r="AH18229" s="9"/>
      <c r="AI18229" s="8"/>
      <c r="AJ18229" s="8"/>
      <c r="AK18229" s="9"/>
    </row>
    <row r="18230" spans="32:37" x14ac:dyDescent="0.3">
      <c r="AF18230" s="8"/>
      <c r="AG18230" s="8"/>
      <c r="AH18230" s="9"/>
      <c r="AI18230" s="8"/>
      <c r="AJ18230" s="8"/>
      <c r="AK18230" s="9"/>
    </row>
    <row r="18231" spans="32:37" x14ac:dyDescent="0.3">
      <c r="AF18231" s="8"/>
      <c r="AG18231" s="8"/>
      <c r="AH18231" s="9"/>
      <c r="AI18231" s="8"/>
      <c r="AJ18231" s="8"/>
      <c r="AK18231" s="9"/>
    </row>
    <row r="18232" spans="32:37" x14ac:dyDescent="0.3">
      <c r="AF18232" s="8"/>
      <c r="AG18232" s="8"/>
      <c r="AH18232" s="9"/>
      <c r="AI18232" s="8"/>
      <c r="AJ18232" s="8"/>
      <c r="AK18232" s="9"/>
    </row>
    <row r="18233" spans="32:37" x14ac:dyDescent="0.3">
      <c r="AF18233" s="8"/>
      <c r="AG18233" s="8"/>
      <c r="AH18233" s="9"/>
      <c r="AI18233" s="8"/>
      <c r="AJ18233" s="8"/>
      <c r="AK18233" s="9"/>
    </row>
    <row r="18234" spans="32:37" x14ac:dyDescent="0.3">
      <c r="AF18234" s="8"/>
      <c r="AG18234" s="8"/>
      <c r="AH18234" s="9"/>
      <c r="AI18234" s="8"/>
      <c r="AJ18234" s="8"/>
      <c r="AK18234" s="9"/>
    </row>
    <row r="18235" spans="32:37" x14ac:dyDescent="0.3">
      <c r="AF18235" s="8"/>
      <c r="AG18235" s="8"/>
      <c r="AH18235" s="9"/>
      <c r="AI18235" s="8"/>
      <c r="AJ18235" s="8"/>
      <c r="AK18235" s="9"/>
    </row>
    <row r="18236" spans="32:37" x14ac:dyDescent="0.3">
      <c r="AF18236" s="8"/>
      <c r="AG18236" s="8"/>
      <c r="AH18236" s="9"/>
      <c r="AI18236" s="8"/>
      <c r="AJ18236" s="8"/>
      <c r="AK18236" s="9"/>
    </row>
    <row r="18237" spans="32:37" x14ac:dyDescent="0.3">
      <c r="AF18237" s="8"/>
      <c r="AG18237" s="8"/>
      <c r="AH18237" s="9"/>
      <c r="AI18237" s="8"/>
      <c r="AJ18237" s="8"/>
      <c r="AK18237" s="9"/>
    </row>
    <row r="18238" spans="32:37" x14ac:dyDescent="0.3">
      <c r="AF18238" s="8"/>
      <c r="AG18238" s="8"/>
      <c r="AH18238" s="9"/>
      <c r="AI18238" s="8"/>
      <c r="AJ18238" s="8"/>
      <c r="AK18238" s="9"/>
    </row>
    <row r="18239" spans="32:37" x14ac:dyDescent="0.3">
      <c r="AF18239" s="8"/>
      <c r="AG18239" s="8"/>
      <c r="AH18239" s="9"/>
      <c r="AI18239" s="8"/>
      <c r="AJ18239" s="8"/>
      <c r="AK18239" s="9"/>
    </row>
    <row r="18240" spans="32:37" x14ac:dyDescent="0.3">
      <c r="AF18240" s="8"/>
      <c r="AG18240" s="8"/>
      <c r="AH18240" s="9"/>
      <c r="AI18240" s="8"/>
      <c r="AJ18240" s="8"/>
      <c r="AK18240" s="9"/>
    </row>
    <row r="18241" spans="32:37" x14ac:dyDescent="0.3">
      <c r="AF18241" s="8"/>
      <c r="AG18241" s="8"/>
      <c r="AH18241" s="9"/>
      <c r="AI18241" s="8"/>
      <c r="AJ18241" s="8"/>
      <c r="AK18241" s="9"/>
    </row>
    <row r="18242" spans="32:37" x14ac:dyDescent="0.3">
      <c r="AF18242" s="8"/>
      <c r="AG18242" s="8"/>
      <c r="AH18242" s="9"/>
      <c r="AI18242" s="8"/>
      <c r="AJ18242" s="8"/>
      <c r="AK18242" s="9"/>
    </row>
    <row r="18243" spans="32:37" x14ac:dyDescent="0.3">
      <c r="AF18243" s="8"/>
      <c r="AG18243" s="8"/>
      <c r="AH18243" s="9"/>
      <c r="AI18243" s="8"/>
      <c r="AJ18243" s="8"/>
      <c r="AK18243" s="9"/>
    </row>
    <row r="18244" spans="32:37" x14ac:dyDescent="0.3">
      <c r="AF18244" s="8"/>
      <c r="AG18244" s="8"/>
      <c r="AH18244" s="9"/>
      <c r="AI18244" s="8"/>
      <c r="AJ18244" s="8"/>
      <c r="AK18244" s="9"/>
    </row>
    <row r="18245" spans="32:37" x14ac:dyDescent="0.3">
      <c r="AF18245" s="8"/>
      <c r="AG18245" s="8"/>
      <c r="AH18245" s="9"/>
      <c r="AI18245" s="8"/>
      <c r="AJ18245" s="8"/>
      <c r="AK18245" s="9"/>
    </row>
    <row r="18246" spans="32:37" x14ac:dyDescent="0.3">
      <c r="AF18246" s="8"/>
      <c r="AG18246" s="8"/>
      <c r="AH18246" s="9"/>
      <c r="AI18246" s="8"/>
      <c r="AJ18246" s="8"/>
      <c r="AK18246" s="9"/>
    </row>
    <row r="18247" spans="32:37" x14ac:dyDescent="0.3">
      <c r="AF18247" s="8"/>
      <c r="AG18247" s="8"/>
      <c r="AH18247" s="9"/>
      <c r="AI18247" s="8"/>
      <c r="AJ18247" s="8"/>
      <c r="AK18247" s="9"/>
    </row>
    <row r="18248" spans="32:37" x14ac:dyDescent="0.3">
      <c r="AF18248" s="8"/>
      <c r="AG18248" s="8"/>
      <c r="AH18248" s="9"/>
      <c r="AI18248" s="8"/>
      <c r="AJ18248" s="8"/>
      <c r="AK18248" s="9"/>
    </row>
    <row r="18249" spans="32:37" x14ac:dyDescent="0.3">
      <c r="AF18249" s="8"/>
      <c r="AG18249" s="8"/>
      <c r="AH18249" s="9"/>
      <c r="AI18249" s="8"/>
      <c r="AJ18249" s="8"/>
      <c r="AK18249" s="9"/>
    </row>
    <row r="18250" spans="32:37" x14ac:dyDescent="0.3">
      <c r="AF18250" s="8"/>
      <c r="AG18250" s="8"/>
      <c r="AH18250" s="9"/>
      <c r="AI18250" s="8"/>
      <c r="AJ18250" s="8"/>
      <c r="AK18250" s="9"/>
    </row>
    <row r="18251" spans="32:37" x14ac:dyDescent="0.3">
      <c r="AF18251" s="8"/>
      <c r="AG18251" s="8"/>
      <c r="AH18251" s="9"/>
      <c r="AI18251" s="8"/>
      <c r="AJ18251" s="8"/>
      <c r="AK18251" s="9"/>
    </row>
    <row r="18252" spans="32:37" x14ac:dyDescent="0.3">
      <c r="AF18252" s="8"/>
      <c r="AG18252" s="8"/>
      <c r="AH18252" s="9"/>
      <c r="AI18252" s="8"/>
      <c r="AJ18252" s="8"/>
      <c r="AK18252" s="9"/>
    </row>
    <row r="18253" spans="32:37" x14ac:dyDescent="0.3">
      <c r="AF18253" s="8"/>
      <c r="AG18253" s="8"/>
      <c r="AH18253" s="9"/>
      <c r="AI18253" s="8"/>
      <c r="AJ18253" s="8"/>
      <c r="AK18253" s="9"/>
    </row>
    <row r="18254" spans="32:37" x14ac:dyDescent="0.3">
      <c r="AF18254" s="8"/>
      <c r="AG18254" s="8"/>
      <c r="AH18254" s="9"/>
      <c r="AI18254" s="8"/>
      <c r="AJ18254" s="8"/>
      <c r="AK18254" s="9"/>
    </row>
    <row r="18255" spans="32:37" x14ac:dyDescent="0.3">
      <c r="AF18255" s="8"/>
      <c r="AG18255" s="8"/>
      <c r="AH18255" s="9"/>
      <c r="AI18255" s="8"/>
      <c r="AJ18255" s="8"/>
      <c r="AK18255" s="9"/>
    </row>
    <row r="18256" spans="32:37" x14ac:dyDescent="0.3">
      <c r="AF18256" s="8"/>
      <c r="AG18256" s="8"/>
      <c r="AH18256" s="9"/>
      <c r="AI18256" s="8"/>
      <c r="AJ18256" s="8"/>
      <c r="AK18256" s="9"/>
    </row>
    <row r="18257" spans="32:37" x14ac:dyDescent="0.3">
      <c r="AF18257" s="8"/>
      <c r="AG18257" s="8"/>
      <c r="AH18257" s="9"/>
      <c r="AI18257" s="8"/>
      <c r="AJ18257" s="8"/>
      <c r="AK18257" s="9"/>
    </row>
    <row r="18258" spans="32:37" x14ac:dyDescent="0.3">
      <c r="AF18258" s="8"/>
      <c r="AG18258" s="8"/>
      <c r="AH18258" s="9"/>
      <c r="AI18258" s="8"/>
      <c r="AJ18258" s="8"/>
      <c r="AK18258" s="9"/>
    </row>
    <row r="18259" spans="32:37" x14ac:dyDescent="0.3">
      <c r="AF18259" s="8"/>
      <c r="AG18259" s="8"/>
      <c r="AH18259" s="9"/>
      <c r="AI18259" s="8"/>
      <c r="AJ18259" s="8"/>
      <c r="AK18259" s="9"/>
    </row>
    <row r="18260" spans="32:37" x14ac:dyDescent="0.3">
      <c r="AF18260" s="8"/>
      <c r="AG18260" s="8"/>
      <c r="AH18260" s="9"/>
      <c r="AI18260" s="8"/>
      <c r="AJ18260" s="8"/>
      <c r="AK18260" s="9"/>
    </row>
    <row r="18261" spans="32:37" x14ac:dyDescent="0.3">
      <c r="AF18261" s="8"/>
      <c r="AG18261" s="8"/>
      <c r="AH18261" s="9"/>
      <c r="AI18261" s="8"/>
      <c r="AJ18261" s="8"/>
      <c r="AK18261" s="9"/>
    </row>
    <row r="18262" spans="32:37" x14ac:dyDescent="0.3">
      <c r="AF18262" s="8"/>
      <c r="AG18262" s="8"/>
      <c r="AH18262" s="9"/>
      <c r="AI18262" s="8"/>
      <c r="AJ18262" s="8"/>
      <c r="AK18262" s="9"/>
    </row>
    <row r="18263" spans="32:37" x14ac:dyDescent="0.3">
      <c r="AF18263" s="8"/>
      <c r="AG18263" s="8"/>
      <c r="AH18263" s="9"/>
      <c r="AI18263" s="8"/>
      <c r="AJ18263" s="8"/>
      <c r="AK18263" s="9"/>
    </row>
    <row r="18264" spans="32:37" x14ac:dyDescent="0.3">
      <c r="AF18264" s="8"/>
      <c r="AG18264" s="8"/>
      <c r="AH18264" s="9"/>
      <c r="AI18264" s="8"/>
      <c r="AJ18264" s="8"/>
      <c r="AK18264" s="9"/>
    </row>
    <row r="18265" spans="32:37" x14ac:dyDescent="0.3">
      <c r="AF18265" s="8"/>
      <c r="AG18265" s="8"/>
      <c r="AH18265" s="9"/>
      <c r="AI18265" s="8"/>
      <c r="AJ18265" s="8"/>
      <c r="AK18265" s="9"/>
    </row>
    <row r="18266" spans="32:37" x14ac:dyDescent="0.3">
      <c r="AF18266" s="8"/>
      <c r="AG18266" s="8"/>
      <c r="AH18266" s="9"/>
      <c r="AI18266" s="8"/>
      <c r="AJ18266" s="8"/>
      <c r="AK18266" s="9"/>
    </row>
    <row r="18267" spans="32:37" x14ac:dyDescent="0.3">
      <c r="AF18267" s="8"/>
      <c r="AG18267" s="8"/>
      <c r="AH18267" s="9"/>
      <c r="AI18267" s="8"/>
      <c r="AJ18267" s="8"/>
      <c r="AK18267" s="9"/>
    </row>
    <row r="18268" spans="32:37" x14ac:dyDescent="0.3">
      <c r="AF18268" s="8"/>
      <c r="AG18268" s="8"/>
      <c r="AH18268" s="9"/>
      <c r="AI18268" s="8"/>
      <c r="AJ18268" s="8"/>
      <c r="AK18268" s="9"/>
    </row>
    <row r="18269" spans="32:37" x14ac:dyDescent="0.3">
      <c r="AF18269" s="8"/>
      <c r="AG18269" s="8"/>
      <c r="AH18269" s="9"/>
      <c r="AI18269" s="8"/>
      <c r="AJ18269" s="8"/>
      <c r="AK18269" s="9"/>
    </row>
    <row r="18270" spans="32:37" x14ac:dyDescent="0.3">
      <c r="AF18270" s="8"/>
      <c r="AG18270" s="8"/>
      <c r="AH18270" s="9"/>
      <c r="AI18270" s="8"/>
      <c r="AJ18270" s="8"/>
      <c r="AK18270" s="9"/>
    </row>
    <row r="18271" spans="32:37" x14ac:dyDescent="0.3">
      <c r="AF18271" s="8"/>
      <c r="AG18271" s="8"/>
      <c r="AH18271" s="9"/>
      <c r="AI18271" s="8"/>
      <c r="AJ18271" s="8"/>
      <c r="AK18271" s="9"/>
    </row>
    <row r="18272" spans="32:37" x14ac:dyDescent="0.3">
      <c r="AF18272" s="8"/>
      <c r="AG18272" s="8"/>
      <c r="AH18272" s="9"/>
      <c r="AI18272" s="8"/>
      <c r="AJ18272" s="8"/>
      <c r="AK18272" s="9"/>
    </row>
    <row r="18273" spans="32:37" x14ac:dyDescent="0.3">
      <c r="AF18273" s="8"/>
      <c r="AG18273" s="8"/>
      <c r="AH18273" s="9"/>
      <c r="AI18273" s="8"/>
      <c r="AJ18273" s="8"/>
      <c r="AK18273" s="9"/>
    </row>
    <row r="18274" spans="32:37" x14ac:dyDescent="0.3">
      <c r="AF18274" s="8"/>
      <c r="AG18274" s="8"/>
      <c r="AH18274" s="9"/>
      <c r="AI18274" s="8"/>
      <c r="AJ18274" s="8"/>
      <c r="AK18274" s="9"/>
    </row>
    <row r="18275" spans="32:37" x14ac:dyDescent="0.3">
      <c r="AF18275" s="8"/>
      <c r="AG18275" s="8"/>
      <c r="AH18275" s="9"/>
      <c r="AI18275" s="8"/>
      <c r="AJ18275" s="8"/>
      <c r="AK18275" s="9"/>
    </row>
    <row r="18276" spans="32:37" x14ac:dyDescent="0.3">
      <c r="AF18276" s="8"/>
      <c r="AG18276" s="8"/>
      <c r="AH18276" s="9"/>
      <c r="AI18276" s="8"/>
      <c r="AJ18276" s="8"/>
      <c r="AK18276" s="9"/>
    </row>
    <row r="18277" spans="32:37" x14ac:dyDescent="0.3">
      <c r="AF18277" s="8"/>
      <c r="AG18277" s="8"/>
      <c r="AH18277" s="9"/>
      <c r="AI18277" s="8"/>
      <c r="AJ18277" s="8"/>
      <c r="AK18277" s="9"/>
    </row>
    <row r="18278" spans="32:37" x14ac:dyDescent="0.3">
      <c r="AF18278" s="8"/>
      <c r="AG18278" s="8"/>
      <c r="AH18278" s="9"/>
      <c r="AI18278" s="8"/>
      <c r="AJ18278" s="8"/>
      <c r="AK18278" s="9"/>
    </row>
    <row r="18279" spans="32:37" x14ac:dyDescent="0.3">
      <c r="AF18279" s="8"/>
      <c r="AG18279" s="8"/>
      <c r="AH18279" s="9"/>
      <c r="AI18279" s="8"/>
      <c r="AJ18279" s="8"/>
      <c r="AK18279" s="9"/>
    </row>
    <row r="18280" spans="32:37" x14ac:dyDescent="0.3">
      <c r="AF18280" s="8"/>
      <c r="AG18280" s="8"/>
      <c r="AH18280" s="9"/>
      <c r="AI18280" s="8"/>
      <c r="AJ18280" s="8"/>
      <c r="AK18280" s="9"/>
    </row>
    <row r="18281" spans="32:37" x14ac:dyDescent="0.3">
      <c r="AF18281" s="8"/>
      <c r="AG18281" s="8"/>
      <c r="AH18281" s="9"/>
      <c r="AI18281" s="8"/>
      <c r="AJ18281" s="8"/>
      <c r="AK18281" s="9"/>
    </row>
    <row r="18282" spans="32:37" x14ac:dyDescent="0.3">
      <c r="AF18282" s="8"/>
      <c r="AG18282" s="8"/>
      <c r="AH18282" s="9"/>
      <c r="AI18282" s="8"/>
      <c r="AJ18282" s="8"/>
      <c r="AK18282" s="9"/>
    </row>
    <row r="18283" spans="32:37" x14ac:dyDescent="0.3">
      <c r="AF18283" s="8"/>
      <c r="AG18283" s="8"/>
      <c r="AH18283" s="9"/>
      <c r="AI18283" s="8"/>
      <c r="AJ18283" s="8"/>
      <c r="AK18283" s="9"/>
    </row>
    <row r="18284" spans="32:37" x14ac:dyDescent="0.3">
      <c r="AF18284" s="8"/>
      <c r="AG18284" s="8"/>
      <c r="AH18284" s="9"/>
      <c r="AI18284" s="8"/>
      <c r="AJ18284" s="8"/>
      <c r="AK18284" s="9"/>
    </row>
    <row r="18285" spans="32:37" x14ac:dyDescent="0.3">
      <c r="AF18285" s="8"/>
      <c r="AG18285" s="8"/>
      <c r="AH18285" s="9"/>
      <c r="AI18285" s="8"/>
      <c r="AJ18285" s="8"/>
      <c r="AK18285" s="9"/>
    </row>
    <row r="18286" spans="32:37" x14ac:dyDescent="0.3">
      <c r="AF18286" s="8"/>
      <c r="AG18286" s="8"/>
      <c r="AH18286" s="9"/>
      <c r="AI18286" s="8"/>
      <c r="AJ18286" s="8"/>
      <c r="AK18286" s="9"/>
    </row>
    <row r="18287" spans="32:37" x14ac:dyDescent="0.3">
      <c r="AF18287" s="8"/>
      <c r="AG18287" s="8"/>
      <c r="AH18287" s="9"/>
      <c r="AI18287" s="8"/>
      <c r="AJ18287" s="8"/>
      <c r="AK18287" s="9"/>
    </row>
    <row r="18288" spans="32:37" x14ac:dyDescent="0.3">
      <c r="AF18288" s="8"/>
      <c r="AG18288" s="8"/>
      <c r="AH18288" s="9"/>
      <c r="AI18288" s="8"/>
      <c r="AJ18288" s="8"/>
      <c r="AK18288" s="9"/>
    </row>
    <row r="18289" spans="32:37" x14ac:dyDescent="0.3">
      <c r="AF18289" s="8"/>
      <c r="AG18289" s="8"/>
      <c r="AH18289" s="9"/>
      <c r="AI18289" s="8"/>
      <c r="AJ18289" s="8"/>
      <c r="AK18289" s="9"/>
    </row>
    <row r="18290" spans="32:37" x14ac:dyDescent="0.3">
      <c r="AF18290" s="8"/>
      <c r="AG18290" s="8"/>
      <c r="AH18290" s="9"/>
      <c r="AI18290" s="8"/>
      <c r="AJ18290" s="8"/>
      <c r="AK18290" s="9"/>
    </row>
    <row r="18291" spans="32:37" x14ac:dyDescent="0.3">
      <c r="AF18291" s="8"/>
      <c r="AG18291" s="8"/>
      <c r="AH18291" s="9"/>
      <c r="AI18291" s="8"/>
      <c r="AJ18291" s="8"/>
      <c r="AK18291" s="9"/>
    </row>
    <row r="18292" spans="32:37" x14ac:dyDescent="0.3">
      <c r="AF18292" s="8"/>
      <c r="AG18292" s="8"/>
      <c r="AH18292" s="9"/>
      <c r="AI18292" s="8"/>
      <c r="AJ18292" s="8"/>
      <c r="AK18292" s="9"/>
    </row>
    <row r="18293" spans="32:37" x14ac:dyDescent="0.3">
      <c r="AF18293" s="8"/>
      <c r="AG18293" s="8"/>
      <c r="AH18293" s="9"/>
      <c r="AI18293" s="8"/>
      <c r="AJ18293" s="8"/>
      <c r="AK18293" s="9"/>
    </row>
    <row r="18294" spans="32:37" x14ac:dyDescent="0.3">
      <c r="AF18294" s="8"/>
      <c r="AG18294" s="8"/>
      <c r="AH18294" s="9"/>
      <c r="AI18294" s="8"/>
      <c r="AJ18294" s="8"/>
      <c r="AK18294" s="9"/>
    </row>
    <row r="18295" spans="32:37" x14ac:dyDescent="0.3">
      <c r="AF18295" s="8"/>
      <c r="AG18295" s="8"/>
      <c r="AH18295" s="9"/>
      <c r="AI18295" s="8"/>
      <c r="AJ18295" s="8"/>
      <c r="AK18295" s="9"/>
    </row>
    <row r="18296" spans="32:37" x14ac:dyDescent="0.3">
      <c r="AF18296" s="8"/>
      <c r="AG18296" s="8"/>
      <c r="AH18296" s="9"/>
      <c r="AI18296" s="8"/>
      <c r="AJ18296" s="8"/>
      <c r="AK18296" s="9"/>
    </row>
    <row r="18297" spans="32:37" x14ac:dyDescent="0.3">
      <c r="AF18297" s="8"/>
      <c r="AG18297" s="8"/>
      <c r="AH18297" s="9"/>
      <c r="AI18297" s="8"/>
      <c r="AJ18297" s="8"/>
      <c r="AK18297" s="9"/>
    </row>
    <row r="18298" spans="32:37" x14ac:dyDescent="0.3">
      <c r="AF18298" s="8"/>
      <c r="AG18298" s="8"/>
      <c r="AH18298" s="9"/>
      <c r="AI18298" s="8"/>
      <c r="AJ18298" s="8"/>
      <c r="AK18298" s="9"/>
    </row>
    <row r="18299" spans="32:37" x14ac:dyDescent="0.3">
      <c r="AF18299" s="8"/>
      <c r="AG18299" s="8"/>
      <c r="AH18299" s="9"/>
      <c r="AI18299" s="8"/>
      <c r="AJ18299" s="8"/>
      <c r="AK18299" s="9"/>
    </row>
    <row r="18300" spans="32:37" x14ac:dyDescent="0.3">
      <c r="AF18300" s="8"/>
      <c r="AG18300" s="8"/>
      <c r="AH18300" s="9"/>
      <c r="AI18300" s="8"/>
      <c r="AJ18300" s="8"/>
      <c r="AK18300" s="9"/>
    </row>
    <row r="18301" spans="32:37" x14ac:dyDescent="0.3">
      <c r="AF18301" s="8"/>
      <c r="AG18301" s="8"/>
      <c r="AH18301" s="9"/>
      <c r="AI18301" s="8"/>
      <c r="AJ18301" s="8"/>
      <c r="AK18301" s="9"/>
    </row>
    <row r="18302" spans="32:37" x14ac:dyDescent="0.3">
      <c r="AF18302" s="8"/>
      <c r="AG18302" s="8"/>
      <c r="AH18302" s="9"/>
      <c r="AI18302" s="8"/>
      <c r="AJ18302" s="8"/>
      <c r="AK18302" s="9"/>
    </row>
    <row r="18303" spans="32:37" x14ac:dyDescent="0.3">
      <c r="AF18303" s="8"/>
      <c r="AG18303" s="8"/>
      <c r="AH18303" s="9"/>
      <c r="AI18303" s="8"/>
      <c r="AJ18303" s="8"/>
      <c r="AK18303" s="9"/>
    </row>
    <row r="18304" spans="32:37" x14ac:dyDescent="0.3">
      <c r="AF18304" s="8"/>
      <c r="AG18304" s="8"/>
      <c r="AH18304" s="9"/>
      <c r="AI18304" s="8"/>
      <c r="AJ18304" s="8"/>
      <c r="AK18304" s="9"/>
    </row>
    <row r="18305" spans="32:37" x14ac:dyDescent="0.3">
      <c r="AF18305" s="8"/>
      <c r="AG18305" s="8"/>
      <c r="AH18305" s="9"/>
      <c r="AI18305" s="8"/>
      <c r="AJ18305" s="8"/>
      <c r="AK18305" s="9"/>
    </row>
    <row r="18306" spans="32:37" x14ac:dyDescent="0.3">
      <c r="AF18306" s="8"/>
      <c r="AG18306" s="8"/>
      <c r="AH18306" s="9"/>
      <c r="AI18306" s="8"/>
      <c r="AJ18306" s="8"/>
      <c r="AK18306" s="9"/>
    </row>
    <row r="18307" spans="32:37" x14ac:dyDescent="0.3">
      <c r="AF18307" s="8"/>
      <c r="AG18307" s="8"/>
      <c r="AH18307" s="9"/>
      <c r="AI18307" s="8"/>
      <c r="AJ18307" s="8"/>
      <c r="AK18307" s="9"/>
    </row>
    <row r="18308" spans="32:37" x14ac:dyDescent="0.3">
      <c r="AF18308" s="8"/>
      <c r="AG18308" s="8"/>
      <c r="AH18308" s="9"/>
      <c r="AI18308" s="8"/>
      <c r="AJ18308" s="8"/>
      <c r="AK18308" s="9"/>
    </row>
    <row r="18309" spans="32:37" x14ac:dyDescent="0.3">
      <c r="AF18309" s="8"/>
      <c r="AG18309" s="8"/>
      <c r="AH18309" s="9"/>
      <c r="AI18309" s="8"/>
      <c r="AJ18309" s="8"/>
      <c r="AK18309" s="9"/>
    </row>
    <row r="18310" spans="32:37" x14ac:dyDescent="0.3">
      <c r="AF18310" s="8"/>
      <c r="AG18310" s="8"/>
      <c r="AH18310" s="9"/>
      <c r="AI18310" s="8"/>
      <c r="AJ18310" s="8"/>
      <c r="AK18310" s="9"/>
    </row>
    <row r="18311" spans="32:37" x14ac:dyDescent="0.3">
      <c r="AF18311" s="8"/>
      <c r="AG18311" s="8"/>
      <c r="AH18311" s="9"/>
      <c r="AI18311" s="8"/>
      <c r="AJ18311" s="8"/>
      <c r="AK18311" s="9"/>
    </row>
    <row r="18312" spans="32:37" x14ac:dyDescent="0.3">
      <c r="AF18312" s="8"/>
      <c r="AG18312" s="8"/>
      <c r="AH18312" s="9"/>
      <c r="AI18312" s="8"/>
      <c r="AJ18312" s="8"/>
      <c r="AK18312" s="9"/>
    </row>
    <row r="18313" spans="32:37" x14ac:dyDescent="0.3">
      <c r="AF18313" s="8"/>
      <c r="AG18313" s="8"/>
      <c r="AH18313" s="9"/>
      <c r="AI18313" s="8"/>
      <c r="AJ18313" s="8"/>
      <c r="AK18313" s="9"/>
    </row>
    <row r="18314" spans="32:37" x14ac:dyDescent="0.3">
      <c r="AF18314" s="8"/>
      <c r="AG18314" s="8"/>
      <c r="AH18314" s="9"/>
      <c r="AI18314" s="8"/>
      <c r="AJ18314" s="8"/>
      <c r="AK18314" s="9"/>
    </row>
    <row r="18315" spans="32:37" x14ac:dyDescent="0.3">
      <c r="AF18315" s="8"/>
      <c r="AG18315" s="8"/>
      <c r="AH18315" s="9"/>
      <c r="AI18315" s="8"/>
      <c r="AJ18315" s="8"/>
      <c r="AK18315" s="9"/>
    </row>
    <row r="18316" spans="32:37" x14ac:dyDescent="0.3">
      <c r="AF18316" s="8"/>
      <c r="AG18316" s="8"/>
      <c r="AH18316" s="9"/>
      <c r="AI18316" s="8"/>
      <c r="AJ18316" s="8"/>
      <c r="AK18316" s="9"/>
    </row>
    <row r="18317" spans="32:37" x14ac:dyDescent="0.3">
      <c r="AF18317" s="8"/>
      <c r="AG18317" s="8"/>
      <c r="AH18317" s="9"/>
      <c r="AI18317" s="8"/>
      <c r="AJ18317" s="8"/>
      <c r="AK18317" s="9"/>
    </row>
    <row r="18318" spans="32:37" x14ac:dyDescent="0.3">
      <c r="AF18318" s="8"/>
      <c r="AG18318" s="8"/>
      <c r="AH18318" s="9"/>
      <c r="AI18318" s="8"/>
      <c r="AJ18318" s="8"/>
      <c r="AK18318" s="9"/>
    </row>
    <row r="18319" spans="32:37" x14ac:dyDescent="0.3">
      <c r="AF18319" s="8"/>
      <c r="AG18319" s="8"/>
      <c r="AH18319" s="9"/>
      <c r="AI18319" s="8"/>
      <c r="AJ18319" s="8"/>
      <c r="AK18319" s="9"/>
    </row>
    <row r="18320" spans="32:37" x14ac:dyDescent="0.3">
      <c r="AF18320" s="8"/>
      <c r="AG18320" s="8"/>
      <c r="AH18320" s="9"/>
      <c r="AI18320" s="8"/>
      <c r="AJ18320" s="8"/>
      <c r="AK18320" s="9"/>
    </row>
    <row r="18321" spans="32:37" x14ac:dyDescent="0.3">
      <c r="AF18321" s="8"/>
      <c r="AG18321" s="8"/>
      <c r="AH18321" s="9"/>
      <c r="AI18321" s="8"/>
      <c r="AJ18321" s="8"/>
      <c r="AK18321" s="9"/>
    </row>
    <row r="18322" spans="32:37" x14ac:dyDescent="0.3">
      <c r="AF18322" s="8"/>
      <c r="AG18322" s="8"/>
      <c r="AH18322" s="9"/>
      <c r="AI18322" s="8"/>
      <c r="AJ18322" s="8"/>
      <c r="AK18322" s="9"/>
    </row>
    <row r="18323" spans="32:37" x14ac:dyDescent="0.3">
      <c r="AF18323" s="8"/>
      <c r="AG18323" s="8"/>
      <c r="AH18323" s="9"/>
      <c r="AI18323" s="8"/>
      <c r="AJ18323" s="8"/>
      <c r="AK18323" s="9"/>
    </row>
    <row r="18324" spans="32:37" x14ac:dyDescent="0.3">
      <c r="AF18324" s="8"/>
      <c r="AG18324" s="8"/>
      <c r="AH18324" s="9"/>
      <c r="AI18324" s="8"/>
      <c r="AJ18324" s="8"/>
      <c r="AK18324" s="9"/>
    </row>
    <row r="18325" spans="32:37" x14ac:dyDescent="0.3">
      <c r="AF18325" s="8"/>
      <c r="AG18325" s="8"/>
      <c r="AH18325" s="9"/>
      <c r="AI18325" s="8"/>
      <c r="AJ18325" s="8"/>
      <c r="AK18325" s="9"/>
    </row>
    <row r="18326" spans="32:37" x14ac:dyDescent="0.3">
      <c r="AF18326" s="8"/>
      <c r="AG18326" s="8"/>
      <c r="AH18326" s="9"/>
      <c r="AI18326" s="8"/>
      <c r="AJ18326" s="8"/>
      <c r="AK18326" s="9"/>
    </row>
    <row r="18327" spans="32:37" x14ac:dyDescent="0.3">
      <c r="AF18327" s="8"/>
      <c r="AG18327" s="8"/>
      <c r="AH18327" s="9"/>
      <c r="AI18327" s="8"/>
      <c r="AJ18327" s="8"/>
      <c r="AK18327" s="9"/>
    </row>
    <row r="18328" spans="32:37" x14ac:dyDescent="0.3">
      <c r="AF18328" s="8"/>
      <c r="AG18328" s="8"/>
      <c r="AH18328" s="9"/>
      <c r="AI18328" s="8"/>
      <c r="AJ18328" s="8"/>
      <c r="AK18328" s="9"/>
    </row>
    <row r="18329" spans="32:37" x14ac:dyDescent="0.3">
      <c r="AF18329" s="8"/>
      <c r="AG18329" s="8"/>
      <c r="AH18329" s="9"/>
      <c r="AI18329" s="8"/>
      <c r="AJ18329" s="8"/>
      <c r="AK18329" s="9"/>
    </row>
    <row r="18330" spans="32:37" x14ac:dyDescent="0.3">
      <c r="AF18330" s="8"/>
      <c r="AG18330" s="8"/>
      <c r="AH18330" s="9"/>
      <c r="AI18330" s="8"/>
      <c r="AJ18330" s="8"/>
      <c r="AK18330" s="9"/>
    </row>
    <row r="18331" spans="32:37" x14ac:dyDescent="0.3">
      <c r="AF18331" s="8"/>
      <c r="AG18331" s="8"/>
      <c r="AH18331" s="9"/>
      <c r="AI18331" s="8"/>
      <c r="AJ18331" s="8"/>
      <c r="AK18331" s="9"/>
    </row>
    <row r="18332" spans="32:37" x14ac:dyDescent="0.3">
      <c r="AF18332" s="8"/>
      <c r="AG18332" s="8"/>
      <c r="AH18332" s="9"/>
      <c r="AI18332" s="8"/>
      <c r="AJ18332" s="8"/>
      <c r="AK18332" s="9"/>
    </row>
    <row r="18333" spans="32:37" x14ac:dyDescent="0.3">
      <c r="AF18333" s="8"/>
      <c r="AG18333" s="8"/>
      <c r="AH18333" s="9"/>
      <c r="AI18333" s="8"/>
      <c r="AJ18333" s="8"/>
      <c r="AK18333" s="9"/>
    </row>
    <row r="18334" spans="32:37" x14ac:dyDescent="0.3">
      <c r="AF18334" s="8"/>
      <c r="AG18334" s="8"/>
      <c r="AH18334" s="9"/>
      <c r="AI18334" s="8"/>
      <c r="AJ18334" s="8"/>
      <c r="AK18334" s="9"/>
    </row>
    <row r="18335" spans="32:37" x14ac:dyDescent="0.3">
      <c r="AF18335" s="8"/>
      <c r="AG18335" s="8"/>
      <c r="AH18335" s="9"/>
      <c r="AI18335" s="8"/>
      <c r="AJ18335" s="8"/>
      <c r="AK18335" s="9"/>
    </row>
    <row r="18336" spans="32:37" x14ac:dyDescent="0.3">
      <c r="AF18336" s="8"/>
      <c r="AG18336" s="8"/>
      <c r="AH18336" s="9"/>
      <c r="AI18336" s="8"/>
      <c r="AJ18336" s="8"/>
      <c r="AK18336" s="9"/>
    </row>
    <row r="18337" spans="32:37" x14ac:dyDescent="0.3">
      <c r="AF18337" s="8"/>
      <c r="AG18337" s="8"/>
      <c r="AH18337" s="9"/>
      <c r="AI18337" s="8"/>
      <c r="AJ18337" s="8"/>
      <c r="AK18337" s="9"/>
    </row>
    <row r="18338" spans="32:37" x14ac:dyDescent="0.3">
      <c r="AF18338" s="8"/>
      <c r="AG18338" s="8"/>
      <c r="AH18338" s="9"/>
      <c r="AI18338" s="8"/>
      <c r="AJ18338" s="8"/>
      <c r="AK18338" s="9"/>
    </row>
    <row r="18339" spans="32:37" x14ac:dyDescent="0.3">
      <c r="AF18339" s="8"/>
      <c r="AG18339" s="8"/>
      <c r="AH18339" s="9"/>
      <c r="AI18339" s="8"/>
      <c r="AJ18339" s="8"/>
      <c r="AK18339" s="9"/>
    </row>
    <row r="18340" spans="32:37" x14ac:dyDescent="0.3">
      <c r="AF18340" s="8"/>
      <c r="AG18340" s="8"/>
      <c r="AH18340" s="9"/>
      <c r="AI18340" s="8"/>
      <c r="AJ18340" s="8"/>
      <c r="AK18340" s="9"/>
    </row>
    <row r="18341" spans="32:37" x14ac:dyDescent="0.3">
      <c r="AF18341" s="8"/>
      <c r="AG18341" s="8"/>
      <c r="AH18341" s="9"/>
      <c r="AI18341" s="8"/>
      <c r="AJ18341" s="8"/>
      <c r="AK18341" s="9"/>
    </row>
    <row r="18342" spans="32:37" x14ac:dyDescent="0.3">
      <c r="AF18342" s="8"/>
      <c r="AG18342" s="8"/>
      <c r="AH18342" s="9"/>
      <c r="AI18342" s="8"/>
      <c r="AJ18342" s="8"/>
      <c r="AK18342" s="9"/>
    </row>
    <row r="18343" spans="32:37" x14ac:dyDescent="0.3">
      <c r="AF18343" s="8"/>
      <c r="AG18343" s="8"/>
      <c r="AH18343" s="9"/>
      <c r="AI18343" s="8"/>
      <c r="AJ18343" s="8"/>
      <c r="AK18343" s="9"/>
    </row>
    <row r="18344" spans="32:37" x14ac:dyDescent="0.3">
      <c r="AF18344" s="8"/>
      <c r="AG18344" s="8"/>
      <c r="AH18344" s="9"/>
      <c r="AI18344" s="8"/>
      <c r="AJ18344" s="8"/>
      <c r="AK18344" s="9"/>
    </row>
    <row r="18345" spans="32:37" x14ac:dyDescent="0.3">
      <c r="AF18345" s="8"/>
      <c r="AG18345" s="8"/>
      <c r="AH18345" s="9"/>
      <c r="AI18345" s="8"/>
      <c r="AJ18345" s="8"/>
      <c r="AK18345" s="9"/>
    </row>
    <row r="18346" spans="32:37" x14ac:dyDescent="0.3">
      <c r="AF18346" s="8"/>
      <c r="AG18346" s="8"/>
      <c r="AH18346" s="9"/>
      <c r="AI18346" s="8"/>
      <c r="AJ18346" s="8"/>
      <c r="AK18346" s="9"/>
    </row>
    <row r="18347" spans="32:37" x14ac:dyDescent="0.3">
      <c r="AF18347" s="8"/>
      <c r="AG18347" s="8"/>
      <c r="AH18347" s="9"/>
      <c r="AI18347" s="8"/>
      <c r="AJ18347" s="8"/>
      <c r="AK18347" s="9"/>
    </row>
    <row r="18348" spans="32:37" x14ac:dyDescent="0.3">
      <c r="AF18348" s="8"/>
      <c r="AG18348" s="8"/>
      <c r="AH18348" s="9"/>
      <c r="AI18348" s="8"/>
      <c r="AJ18348" s="8"/>
      <c r="AK18348" s="9"/>
    </row>
    <row r="18349" spans="32:37" x14ac:dyDescent="0.3">
      <c r="AF18349" s="8"/>
      <c r="AG18349" s="8"/>
      <c r="AH18349" s="9"/>
      <c r="AI18349" s="8"/>
      <c r="AJ18349" s="8"/>
      <c r="AK18349" s="9"/>
    </row>
    <row r="18350" spans="32:37" x14ac:dyDescent="0.3">
      <c r="AF18350" s="8"/>
      <c r="AG18350" s="8"/>
      <c r="AH18350" s="9"/>
      <c r="AI18350" s="8"/>
      <c r="AJ18350" s="8"/>
      <c r="AK18350" s="9"/>
    </row>
    <row r="18351" spans="32:37" x14ac:dyDescent="0.3">
      <c r="AF18351" s="8"/>
      <c r="AG18351" s="8"/>
      <c r="AH18351" s="9"/>
      <c r="AI18351" s="8"/>
      <c r="AJ18351" s="8"/>
      <c r="AK18351" s="9"/>
    </row>
    <row r="18352" spans="32:37" x14ac:dyDescent="0.3">
      <c r="AF18352" s="8"/>
      <c r="AG18352" s="8"/>
      <c r="AH18352" s="9"/>
      <c r="AI18352" s="8"/>
      <c r="AJ18352" s="8"/>
      <c r="AK18352" s="9"/>
    </row>
    <row r="18353" spans="32:37" x14ac:dyDescent="0.3">
      <c r="AF18353" s="8"/>
      <c r="AG18353" s="8"/>
      <c r="AH18353" s="9"/>
      <c r="AI18353" s="8"/>
      <c r="AJ18353" s="8"/>
      <c r="AK18353" s="9"/>
    </row>
    <row r="18354" spans="32:37" x14ac:dyDescent="0.3">
      <c r="AF18354" s="8"/>
      <c r="AG18354" s="8"/>
      <c r="AH18354" s="9"/>
      <c r="AI18354" s="8"/>
      <c r="AJ18354" s="8"/>
      <c r="AK18354" s="9"/>
    </row>
    <row r="18355" spans="32:37" x14ac:dyDescent="0.3">
      <c r="AF18355" s="8"/>
      <c r="AG18355" s="8"/>
      <c r="AH18355" s="9"/>
      <c r="AI18355" s="8"/>
      <c r="AJ18355" s="8"/>
      <c r="AK18355" s="9"/>
    </row>
    <row r="18356" spans="32:37" x14ac:dyDescent="0.3">
      <c r="AF18356" s="8"/>
      <c r="AG18356" s="8"/>
      <c r="AH18356" s="9"/>
      <c r="AI18356" s="8"/>
      <c r="AJ18356" s="8"/>
      <c r="AK18356" s="9"/>
    </row>
    <row r="18357" spans="32:37" x14ac:dyDescent="0.3">
      <c r="AF18357" s="8"/>
      <c r="AG18357" s="8"/>
      <c r="AH18357" s="9"/>
      <c r="AI18357" s="8"/>
      <c r="AJ18357" s="8"/>
      <c r="AK18357" s="9"/>
    </row>
    <row r="18358" spans="32:37" x14ac:dyDescent="0.3">
      <c r="AF18358" s="8"/>
      <c r="AG18358" s="8"/>
      <c r="AH18358" s="9"/>
      <c r="AI18358" s="8"/>
      <c r="AJ18358" s="8"/>
      <c r="AK18358" s="9"/>
    </row>
    <row r="18359" spans="32:37" x14ac:dyDescent="0.3">
      <c r="AF18359" s="8"/>
      <c r="AG18359" s="8"/>
      <c r="AH18359" s="9"/>
      <c r="AI18359" s="8"/>
      <c r="AJ18359" s="8"/>
      <c r="AK18359" s="9"/>
    </row>
    <row r="18360" spans="32:37" x14ac:dyDescent="0.3">
      <c r="AF18360" s="8"/>
      <c r="AG18360" s="8"/>
      <c r="AH18360" s="9"/>
      <c r="AI18360" s="8"/>
      <c r="AJ18360" s="8"/>
      <c r="AK18360" s="9"/>
    </row>
    <row r="18361" spans="32:37" x14ac:dyDescent="0.3">
      <c r="AF18361" s="8"/>
      <c r="AG18361" s="8"/>
      <c r="AH18361" s="9"/>
      <c r="AI18361" s="8"/>
      <c r="AJ18361" s="8"/>
      <c r="AK18361" s="9"/>
    </row>
    <row r="18362" spans="32:37" x14ac:dyDescent="0.3">
      <c r="AF18362" s="8"/>
      <c r="AG18362" s="8"/>
      <c r="AH18362" s="9"/>
      <c r="AI18362" s="8"/>
      <c r="AJ18362" s="8"/>
      <c r="AK18362" s="9"/>
    </row>
    <row r="18363" spans="32:37" x14ac:dyDescent="0.3">
      <c r="AF18363" s="8"/>
      <c r="AG18363" s="8"/>
      <c r="AH18363" s="9"/>
      <c r="AI18363" s="8"/>
      <c r="AJ18363" s="8"/>
      <c r="AK18363" s="9"/>
    </row>
    <row r="18364" spans="32:37" x14ac:dyDescent="0.3">
      <c r="AF18364" s="8"/>
      <c r="AG18364" s="8"/>
      <c r="AH18364" s="9"/>
      <c r="AI18364" s="8"/>
      <c r="AJ18364" s="8"/>
      <c r="AK18364" s="9"/>
    </row>
    <row r="18365" spans="32:37" x14ac:dyDescent="0.3">
      <c r="AF18365" s="8"/>
      <c r="AG18365" s="8"/>
      <c r="AH18365" s="9"/>
      <c r="AI18365" s="8"/>
      <c r="AJ18365" s="8"/>
      <c r="AK18365" s="9"/>
    </row>
    <row r="18366" spans="32:37" x14ac:dyDescent="0.3">
      <c r="AF18366" s="8"/>
      <c r="AG18366" s="8"/>
      <c r="AH18366" s="9"/>
      <c r="AI18366" s="8"/>
      <c r="AJ18366" s="8"/>
      <c r="AK18366" s="9"/>
    </row>
    <row r="18367" spans="32:37" x14ac:dyDescent="0.3">
      <c r="AF18367" s="8"/>
      <c r="AG18367" s="8"/>
      <c r="AH18367" s="9"/>
      <c r="AI18367" s="8"/>
      <c r="AJ18367" s="8"/>
      <c r="AK18367" s="9"/>
    </row>
    <row r="18368" spans="32:37" x14ac:dyDescent="0.3">
      <c r="AF18368" s="8"/>
      <c r="AG18368" s="8"/>
      <c r="AH18368" s="9"/>
      <c r="AI18368" s="8"/>
      <c r="AJ18368" s="8"/>
      <c r="AK18368" s="9"/>
    </row>
    <row r="18369" spans="32:37" x14ac:dyDescent="0.3">
      <c r="AF18369" s="8"/>
      <c r="AG18369" s="8"/>
      <c r="AH18369" s="9"/>
      <c r="AI18369" s="8"/>
      <c r="AJ18369" s="8"/>
      <c r="AK18369" s="9"/>
    </row>
    <row r="18370" spans="32:37" x14ac:dyDescent="0.3">
      <c r="AF18370" s="8"/>
      <c r="AG18370" s="8"/>
      <c r="AH18370" s="9"/>
      <c r="AI18370" s="8"/>
      <c r="AJ18370" s="8"/>
      <c r="AK18370" s="9"/>
    </row>
    <row r="18371" spans="32:37" x14ac:dyDescent="0.3">
      <c r="AF18371" s="8"/>
      <c r="AG18371" s="8"/>
      <c r="AH18371" s="9"/>
      <c r="AI18371" s="8"/>
      <c r="AJ18371" s="8"/>
      <c r="AK18371" s="9"/>
    </row>
    <row r="18372" spans="32:37" x14ac:dyDescent="0.3">
      <c r="AF18372" s="8"/>
      <c r="AG18372" s="8"/>
      <c r="AH18372" s="9"/>
      <c r="AI18372" s="8"/>
      <c r="AJ18372" s="8"/>
      <c r="AK18372" s="9"/>
    </row>
    <row r="18373" spans="32:37" x14ac:dyDescent="0.3">
      <c r="AF18373" s="8"/>
      <c r="AG18373" s="8"/>
      <c r="AH18373" s="9"/>
      <c r="AI18373" s="8"/>
      <c r="AJ18373" s="8"/>
      <c r="AK18373" s="9"/>
    </row>
    <row r="18374" spans="32:37" x14ac:dyDescent="0.3">
      <c r="AF18374" s="8"/>
      <c r="AG18374" s="8"/>
      <c r="AH18374" s="9"/>
      <c r="AI18374" s="8"/>
      <c r="AJ18374" s="8"/>
      <c r="AK18374" s="9"/>
    </row>
    <row r="18375" spans="32:37" x14ac:dyDescent="0.3">
      <c r="AF18375" s="8"/>
      <c r="AG18375" s="8"/>
      <c r="AH18375" s="9"/>
      <c r="AI18375" s="8"/>
      <c r="AJ18375" s="8"/>
      <c r="AK18375" s="9"/>
    </row>
    <row r="18376" spans="32:37" x14ac:dyDescent="0.3">
      <c r="AF18376" s="8"/>
      <c r="AG18376" s="8"/>
      <c r="AH18376" s="9"/>
      <c r="AI18376" s="8"/>
      <c r="AJ18376" s="8"/>
      <c r="AK18376" s="9"/>
    </row>
    <row r="18377" spans="32:37" x14ac:dyDescent="0.3">
      <c r="AF18377" s="8"/>
      <c r="AG18377" s="8"/>
      <c r="AH18377" s="9"/>
      <c r="AI18377" s="8"/>
      <c r="AJ18377" s="8"/>
      <c r="AK18377" s="9"/>
    </row>
    <row r="18378" spans="32:37" x14ac:dyDescent="0.3">
      <c r="AF18378" s="8"/>
      <c r="AG18378" s="8"/>
      <c r="AH18378" s="9"/>
      <c r="AI18378" s="8"/>
      <c r="AJ18378" s="8"/>
      <c r="AK18378" s="9"/>
    </row>
    <row r="18379" spans="32:37" x14ac:dyDescent="0.3">
      <c r="AF18379" s="8"/>
      <c r="AG18379" s="8"/>
      <c r="AH18379" s="9"/>
      <c r="AI18379" s="8"/>
      <c r="AJ18379" s="8"/>
      <c r="AK18379" s="9"/>
    </row>
    <row r="18380" spans="32:37" x14ac:dyDescent="0.3">
      <c r="AF18380" s="8"/>
      <c r="AG18380" s="8"/>
      <c r="AH18380" s="9"/>
      <c r="AI18380" s="8"/>
      <c r="AJ18380" s="8"/>
      <c r="AK18380" s="9"/>
    </row>
    <row r="18381" spans="32:37" x14ac:dyDescent="0.3">
      <c r="AF18381" s="8"/>
      <c r="AG18381" s="8"/>
      <c r="AH18381" s="9"/>
      <c r="AI18381" s="8"/>
      <c r="AJ18381" s="8"/>
      <c r="AK18381" s="9"/>
    </row>
    <row r="18382" spans="32:37" x14ac:dyDescent="0.3">
      <c r="AF18382" s="8"/>
      <c r="AG18382" s="8"/>
      <c r="AH18382" s="9"/>
      <c r="AI18382" s="8"/>
      <c r="AJ18382" s="8"/>
      <c r="AK18382" s="9"/>
    </row>
    <row r="18383" spans="32:37" x14ac:dyDescent="0.3">
      <c r="AF18383" s="8"/>
      <c r="AG18383" s="8"/>
      <c r="AH18383" s="9"/>
      <c r="AI18383" s="8"/>
      <c r="AJ18383" s="8"/>
      <c r="AK18383" s="9"/>
    </row>
    <row r="18384" spans="32:37" x14ac:dyDescent="0.3">
      <c r="AF18384" s="8"/>
      <c r="AG18384" s="8"/>
      <c r="AH18384" s="9"/>
      <c r="AI18384" s="8"/>
      <c r="AJ18384" s="8"/>
      <c r="AK18384" s="9"/>
    </row>
    <row r="18385" spans="32:37" x14ac:dyDescent="0.3">
      <c r="AF18385" s="8"/>
      <c r="AG18385" s="8"/>
      <c r="AH18385" s="9"/>
      <c r="AI18385" s="8"/>
      <c r="AJ18385" s="8"/>
      <c r="AK18385" s="9"/>
    </row>
    <row r="18386" spans="32:37" x14ac:dyDescent="0.3">
      <c r="AF18386" s="8"/>
      <c r="AG18386" s="8"/>
      <c r="AH18386" s="9"/>
      <c r="AI18386" s="8"/>
      <c r="AJ18386" s="8"/>
      <c r="AK18386" s="9"/>
    </row>
    <row r="18387" spans="32:37" x14ac:dyDescent="0.3">
      <c r="AF18387" s="8"/>
      <c r="AG18387" s="8"/>
      <c r="AH18387" s="9"/>
      <c r="AI18387" s="8"/>
      <c r="AJ18387" s="8"/>
      <c r="AK18387" s="9"/>
    </row>
    <row r="18388" spans="32:37" x14ac:dyDescent="0.3">
      <c r="AF18388" s="8"/>
      <c r="AG18388" s="8"/>
      <c r="AH18388" s="9"/>
      <c r="AI18388" s="8"/>
      <c r="AJ18388" s="8"/>
      <c r="AK18388" s="9"/>
    </row>
    <row r="18389" spans="32:37" x14ac:dyDescent="0.3">
      <c r="AF18389" s="8"/>
      <c r="AG18389" s="8"/>
      <c r="AH18389" s="9"/>
      <c r="AI18389" s="8"/>
      <c r="AJ18389" s="8"/>
      <c r="AK18389" s="9"/>
    </row>
    <row r="18390" spans="32:37" x14ac:dyDescent="0.3">
      <c r="AF18390" s="8"/>
      <c r="AG18390" s="8"/>
      <c r="AH18390" s="9"/>
      <c r="AI18390" s="8"/>
      <c r="AJ18390" s="8"/>
      <c r="AK18390" s="9"/>
    </row>
    <row r="18391" spans="32:37" x14ac:dyDescent="0.3">
      <c r="AF18391" s="8"/>
      <c r="AG18391" s="8"/>
      <c r="AH18391" s="9"/>
      <c r="AI18391" s="8"/>
      <c r="AJ18391" s="8"/>
      <c r="AK18391" s="9"/>
    </row>
    <row r="18392" spans="32:37" x14ac:dyDescent="0.3">
      <c r="AF18392" s="8"/>
      <c r="AG18392" s="8"/>
      <c r="AH18392" s="9"/>
      <c r="AI18392" s="8"/>
      <c r="AJ18392" s="8"/>
      <c r="AK18392" s="9"/>
    </row>
    <row r="18393" spans="32:37" x14ac:dyDescent="0.3">
      <c r="AF18393" s="8"/>
      <c r="AG18393" s="8"/>
      <c r="AH18393" s="9"/>
      <c r="AI18393" s="8"/>
      <c r="AJ18393" s="8"/>
      <c r="AK18393" s="9"/>
    </row>
    <row r="18394" spans="32:37" x14ac:dyDescent="0.3">
      <c r="AF18394" s="8"/>
      <c r="AG18394" s="8"/>
      <c r="AH18394" s="9"/>
      <c r="AI18394" s="8"/>
      <c r="AJ18394" s="8"/>
      <c r="AK18394" s="9"/>
    </row>
    <row r="18395" spans="32:37" x14ac:dyDescent="0.3">
      <c r="AF18395" s="8"/>
      <c r="AG18395" s="8"/>
      <c r="AH18395" s="9"/>
      <c r="AI18395" s="8"/>
      <c r="AJ18395" s="8"/>
      <c r="AK18395" s="9"/>
    </row>
    <row r="18396" spans="32:37" x14ac:dyDescent="0.3">
      <c r="AF18396" s="8"/>
      <c r="AG18396" s="8"/>
      <c r="AH18396" s="9"/>
      <c r="AI18396" s="8"/>
      <c r="AJ18396" s="8"/>
      <c r="AK18396" s="9"/>
    </row>
    <row r="18397" spans="32:37" x14ac:dyDescent="0.3">
      <c r="AF18397" s="8"/>
      <c r="AG18397" s="8"/>
      <c r="AH18397" s="9"/>
      <c r="AI18397" s="8"/>
      <c r="AJ18397" s="8"/>
      <c r="AK18397" s="9"/>
    </row>
    <row r="18398" spans="32:37" x14ac:dyDescent="0.3">
      <c r="AF18398" s="8"/>
      <c r="AG18398" s="8"/>
      <c r="AH18398" s="9"/>
      <c r="AI18398" s="8"/>
      <c r="AJ18398" s="8"/>
      <c r="AK18398" s="9"/>
    </row>
    <row r="18399" spans="32:37" x14ac:dyDescent="0.3">
      <c r="AF18399" s="8"/>
      <c r="AG18399" s="8"/>
      <c r="AH18399" s="9"/>
      <c r="AI18399" s="8"/>
      <c r="AJ18399" s="8"/>
      <c r="AK18399" s="9"/>
    </row>
    <row r="18400" spans="32:37" x14ac:dyDescent="0.3">
      <c r="AF18400" s="8"/>
      <c r="AG18400" s="8"/>
      <c r="AH18400" s="9"/>
      <c r="AI18400" s="8"/>
      <c r="AJ18400" s="8"/>
      <c r="AK18400" s="9"/>
    </row>
    <row r="18401" spans="32:37" x14ac:dyDescent="0.3">
      <c r="AF18401" s="8"/>
      <c r="AG18401" s="8"/>
      <c r="AH18401" s="9"/>
      <c r="AI18401" s="8"/>
      <c r="AJ18401" s="8"/>
      <c r="AK18401" s="9"/>
    </row>
    <row r="18402" spans="32:37" x14ac:dyDescent="0.3">
      <c r="AF18402" s="8"/>
      <c r="AG18402" s="8"/>
      <c r="AH18402" s="9"/>
      <c r="AI18402" s="8"/>
      <c r="AJ18402" s="8"/>
      <c r="AK18402" s="9"/>
    </row>
    <row r="18403" spans="32:37" x14ac:dyDescent="0.3">
      <c r="AF18403" s="8"/>
      <c r="AG18403" s="8"/>
      <c r="AH18403" s="9"/>
      <c r="AI18403" s="8"/>
      <c r="AJ18403" s="8"/>
      <c r="AK18403" s="9"/>
    </row>
    <row r="18404" spans="32:37" x14ac:dyDescent="0.3">
      <c r="AF18404" s="8"/>
      <c r="AG18404" s="8"/>
      <c r="AH18404" s="9"/>
      <c r="AI18404" s="8"/>
      <c r="AJ18404" s="8"/>
      <c r="AK18404" s="9"/>
    </row>
    <row r="18405" spans="32:37" x14ac:dyDescent="0.3">
      <c r="AF18405" s="8"/>
      <c r="AG18405" s="8"/>
      <c r="AH18405" s="9"/>
      <c r="AI18405" s="8"/>
      <c r="AJ18405" s="8"/>
      <c r="AK18405" s="9"/>
    </row>
    <row r="18406" spans="32:37" x14ac:dyDescent="0.3">
      <c r="AF18406" s="8"/>
      <c r="AG18406" s="8"/>
      <c r="AH18406" s="9"/>
      <c r="AI18406" s="8"/>
      <c r="AJ18406" s="8"/>
      <c r="AK18406" s="9"/>
    </row>
    <row r="18407" spans="32:37" x14ac:dyDescent="0.3">
      <c r="AF18407" s="8"/>
      <c r="AG18407" s="8"/>
      <c r="AH18407" s="9"/>
      <c r="AI18407" s="8"/>
      <c r="AJ18407" s="8"/>
      <c r="AK18407" s="9"/>
    </row>
    <row r="18408" spans="32:37" x14ac:dyDescent="0.3">
      <c r="AF18408" s="8"/>
      <c r="AG18408" s="8"/>
      <c r="AH18408" s="9"/>
      <c r="AI18408" s="8"/>
      <c r="AJ18408" s="8"/>
      <c r="AK18408" s="9"/>
    </row>
    <row r="18409" spans="32:37" x14ac:dyDescent="0.3">
      <c r="AF18409" s="8"/>
      <c r="AG18409" s="8"/>
      <c r="AH18409" s="9"/>
      <c r="AI18409" s="8"/>
      <c r="AJ18409" s="8"/>
      <c r="AK18409" s="9"/>
    </row>
    <row r="18410" spans="32:37" x14ac:dyDescent="0.3">
      <c r="AF18410" s="8"/>
      <c r="AG18410" s="8"/>
      <c r="AH18410" s="9"/>
      <c r="AI18410" s="8"/>
      <c r="AJ18410" s="8"/>
      <c r="AK18410" s="9"/>
    </row>
    <row r="18411" spans="32:37" x14ac:dyDescent="0.3">
      <c r="AF18411" s="8"/>
      <c r="AG18411" s="8"/>
      <c r="AH18411" s="9"/>
      <c r="AI18411" s="8"/>
      <c r="AJ18411" s="8"/>
      <c r="AK18411" s="9"/>
    </row>
    <row r="18412" spans="32:37" x14ac:dyDescent="0.3">
      <c r="AF18412" s="8"/>
      <c r="AG18412" s="8"/>
      <c r="AH18412" s="9"/>
      <c r="AI18412" s="8"/>
      <c r="AJ18412" s="8"/>
      <c r="AK18412" s="9"/>
    </row>
    <row r="18413" spans="32:37" x14ac:dyDescent="0.3">
      <c r="AF18413" s="8"/>
      <c r="AG18413" s="8"/>
      <c r="AH18413" s="9"/>
      <c r="AI18413" s="8"/>
      <c r="AJ18413" s="8"/>
      <c r="AK18413" s="9"/>
    </row>
    <row r="18414" spans="32:37" x14ac:dyDescent="0.3">
      <c r="AF18414" s="8"/>
      <c r="AG18414" s="8"/>
      <c r="AH18414" s="9"/>
      <c r="AI18414" s="8"/>
      <c r="AJ18414" s="8"/>
      <c r="AK18414" s="9"/>
    </row>
    <row r="18415" spans="32:37" x14ac:dyDescent="0.3">
      <c r="AF18415" s="8"/>
      <c r="AG18415" s="8"/>
      <c r="AH18415" s="9"/>
      <c r="AI18415" s="8"/>
      <c r="AJ18415" s="8"/>
      <c r="AK18415" s="9"/>
    </row>
    <row r="18416" spans="32:37" x14ac:dyDescent="0.3">
      <c r="AF18416" s="8"/>
      <c r="AG18416" s="8"/>
      <c r="AH18416" s="9"/>
      <c r="AI18416" s="8"/>
      <c r="AJ18416" s="8"/>
      <c r="AK18416" s="9"/>
    </row>
    <row r="18417" spans="32:37" x14ac:dyDescent="0.3">
      <c r="AF18417" s="8"/>
      <c r="AG18417" s="8"/>
      <c r="AH18417" s="9"/>
      <c r="AI18417" s="8"/>
      <c r="AJ18417" s="8"/>
      <c r="AK18417" s="9"/>
    </row>
    <row r="18418" spans="32:37" x14ac:dyDescent="0.3">
      <c r="AF18418" s="8"/>
      <c r="AG18418" s="8"/>
      <c r="AH18418" s="9"/>
      <c r="AI18418" s="8"/>
      <c r="AJ18418" s="8"/>
      <c r="AK18418" s="9"/>
    </row>
    <row r="18419" spans="32:37" x14ac:dyDescent="0.3">
      <c r="AF18419" s="8"/>
      <c r="AG18419" s="8"/>
      <c r="AH18419" s="9"/>
      <c r="AI18419" s="8"/>
      <c r="AJ18419" s="8"/>
      <c r="AK18419" s="9"/>
    </row>
    <row r="18420" spans="32:37" x14ac:dyDescent="0.3">
      <c r="AF18420" s="8"/>
      <c r="AG18420" s="8"/>
      <c r="AH18420" s="9"/>
      <c r="AI18420" s="8"/>
      <c r="AJ18420" s="8"/>
      <c r="AK18420" s="9"/>
    </row>
    <row r="18421" spans="32:37" x14ac:dyDescent="0.3">
      <c r="AF18421" s="8"/>
      <c r="AG18421" s="8"/>
      <c r="AH18421" s="9"/>
      <c r="AI18421" s="8"/>
      <c r="AJ18421" s="8"/>
      <c r="AK18421" s="9"/>
    </row>
    <row r="18422" spans="32:37" x14ac:dyDescent="0.3">
      <c r="AF18422" s="8"/>
      <c r="AG18422" s="8"/>
      <c r="AH18422" s="9"/>
      <c r="AI18422" s="8"/>
      <c r="AJ18422" s="8"/>
      <c r="AK18422" s="9"/>
    </row>
    <row r="18423" spans="32:37" x14ac:dyDescent="0.3">
      <c r="AF18423" s="8"/>
      <c r="AG18423" s="8"/>
      <c r="AH18423" s="9"/>
      <c r="AI18423" s="8"/>
      <c r="AJ18423" s="8"/>
      <c r="AK18423" s="9"/>
    </row>
    <row r="18424" spans="32:37" x14ac:dyDescent="0.3">
      <c r="AF18424" s="8"/>
      <c r="AG18424" s="8"/>
      <c r="AH18424" s="9"/>
      <c r="AI18424" s="8"/>
      <c r="AJ18424" s="8"/>
      <c r="AK18424" s="9"/>
    </row>
    <row r="18425" spans="32:37" x14ac:dyDescent="0.3">
      <c r="AF18425" s="8"/>
      <c r="AG18425" s="8"/>
      <c r="AH18425" s="9"/>
      <c r="AI18425" s="8"/>
      <c r="AJ18425" s="8"/>
      <c r="AK18425" s="9"/>
    </row>
    <row r="18426" spans="32:37" x14ac:dyDescent="0.3">
      <c r="AF18426" s="8"/>
      <c r="AG18426" s="8"/>
      <c r="AH18426" s="9"/>
      <c r="AI18426" s="8"/>
      <c r="AJ18426" s="8"/>
      <c r="AK18426" s="9"/>
    </row>
    <row r="18427" spans="32:37" x14ac:dyDescent="0.3">
      <c r="AF18427" s="8"/>
      <c r="AG18427" s="8"/>
      <c r="AH18427" s="9"/>
      <c r="AI18427" s="8"/>
      <c r="AJ18427" s="8"/>
      <c r="AK18427" s="9"/>
    </row>
    <row r="18428" spans="32:37" x14ac:dyDescent="0.3">
      <c r="AF18428" s="8"/>
      <c r="AG18428" s="8"/>
      <c r="AH18428" s="9"/>
      <c r="AI18428" s="8"/>
      <c r="AJ18428" s="8"/>
      <c r="AK18428" s="9"/>
    </row>
    <row r="18429" spans="32:37" x14ac:dyDescent="0.3">
      <c r="AF18429" s="8"/>
      <c r="AG18429" s="8"/>
      <c r="AH18429" s="9"/>
      <c r="AI18429" s="8"/>
      <c r="AJ18429" s="8"/>
      <c r="AK18429" s="9"/>
    </row>
    <row r="18430" spans="32:37" x14ac:dyDescent="0.3">
      <c r="AF18430" s="8"/>
      <c r="AG18430" s="8"/>
      <c r="AH18430" s="9"/>
      <c r="AI18430" s="8"/>
      <c r="AJ18430" s="8"/>
      <c r="AK18430" s="9"/>
    </row>
    <row r="18431" spans="32:37" x14ac:dyDescent="0.3">
      <c r="AF18431" s="8"/>
      <c r="AG18431" s="8"/>
      <c r="AH18431" s="9"/>
      <c r="AI18431" s="8"/>
      <c r="AJ18431" s="8"/>
      <c r="AK18431" s="9"/>
    </row>
    <row r="18432" spans="32:37" x14ac:dyDescent="0.3">
      <c r="AF18432" s="8"/>
      <c r="AG18432" s="8"/>
      <c r="AH18432" s="9"/>
      <c r="AI18432" s="8"/>
      <c r="AJ18432" s="8"/>
      <c r="AK18432" s="9"/>
    </row>
    <row r="18433" spans="32:37" x14ac:dyDescent="0.3">
      <c r="AF18433" s="8"/>
      <c r="AG18433" s="8"/>
      <c r="AH18433" s="9"/>
      <c r="AI18433" s="8"/>
      <c r="AJ18433" s="8"/>
      <c r="AK18433" s="9"/>
    </row>
    <row r="18434" spans="32:37" x14ac:dyDescent="0.3">
      <c r="AF18434" s="8"/>
      <c r="AG18434" s="8"/>
      <c r="AH18434" s="9"/>
      <c r="AI18434" s="8"/>
      <c r="AJ18434" s="8"/>
      <c r="AK18434" s="9"/>
    </row>
    <row r="18435" spans="32:37" x14ac:dyDescent="0.3">
      <c r="AF18435" s="8"/>
      <c r="AG18435" s="8"/>
      <c r="AH18435" s="9"/>
      <c r="AI18435" s="8"/>
      <c r="AJ18435" s="8"/>
      <c r="AK18435" s="9"/>
    </row>
    <row r="18436" spans="32:37" x14ac:dyDescent="0.3">
      <c r="AF18436" s="8"/>
      <c r="AG18436" s="8"/>
      <c r="AH18436" s="9"/>
      <c r="AI18436" s="8"/>
      <c r="AJ18436" s="8"/>
      <c r="AK18436" s="9"/>
    </row>
    <row r="18437" spans="32:37" x14ac:dyDescent="0.3">
      <c r="AF18437" s="8"/>
      <c r="AG18437" s="8"/>
      <c r="AH18437" s="9"/>
      <c r="AI18437" s="8"/>
      <c r="AJ18437" s="8"/>
      <c r="AK18437" s="9"/>
    </row>
    <row r="18438" spans="32:37" x14ac:dyDescent="0.3">
      <c r="AF18438" s="8"/>
      <c r="AG18438" s="8"/>
      <c r="AH18438" s="9"/>
      <c r="AI18438" s="8"/>
      <c r="AJ18438" s="8"/>
      <c r="AK18438" s="9"/>
    </row>
    <row r="18439" spans="32:37" x14ac:dyDescent="0.3">
      <c r="AF18439" s="8"/>
      <c r="AG18439" s="8"/>
      <c r="AH18439" s="9"/>
      <c r="AI18439" s="8"/>
      <c r="AJ18439" s="8"/>
      <c r="AK18439" s="9"/>
    </row>
    <row r="18440" spans="32:37" x14ac:dyDescent="0.3">
      <c r="AF18440" s="8"/>
      <c r="AG18440" s="8"/>
      <c r="AH18440" s="9"/>
      <c r="AI18440" s="8"/>
      <c r="AJ18440" s="8"/>
      <c r="AK18440" s="9"/>
    </row>
    <row r="18441" spans="32:37" x14ac:dyDescent="0.3">
      <c r="AF18441" s="8"/>
      <c r="AG18441" s="8"/>
      <c r="AH18441" s="9"/>
      <c r="AI18441" s="8"/>
      <c r="AJ18441" s="8"/>
      <c r="AK18441" s="9"/>
    </row>
    <row r="18442" spans="32:37" x14ac:dyDescent="0.3">
      <c r="AF18442" s="8"/>
      <c r="AG18442" s="8"/>
      <c r="AH18442" s="9"/>
      <c r="AI18442" s="8"/>
      <c r="AJ18442" s="8"/>
      <c r="AK18442" s="9"/>
    </row>
    <row r="18443" spans="32:37" x14ac:dyDescent="0.3">
      <c r="AF18443" s="8"/>
      <c r="AG18443" s="8"/>
      <c r="AH18443" s="9"/>
      <c r="AI18443" s="8"/>
      <c r="AJ18443" s="8"/>
      <c r="AK18443" s="9"/>
    </row>
    <row r="18444" spans="32:37" x14ac:dyDescent="0.3">
      <c r="AF18444" s="8"/>
      <c r="AG18444" s="8"/>
      <c r="AH18444" s="9"/>
      <c r="AI18444" s="8"/>
      <c r="AJ18444" s="8"/>
      <c r="AK18444" s="9"/>
    </row>
    <row r="18445" spans="32:37" x14ac:dyDescent="0.3">
      <c r="AF18445" s="8"/>
      <c r="AG18445" s="8"/>
      <c r="AH18445" s="9"/>
      <c r="AI18445" s="8"/>
      <c r="AJ18445" s="8"/>
      <c r="AK18445" s="9"/>
    </row>
    <row r="18446" spans="32:37" x14ac:dyDescent="0.3">
      <c r="AF18446" s="8"/>
      <c r="AG18446" s="8"/>
      <c r="AH18446" s="9"/>
      <c r="AI18446" s="8"/>
      <c r="AJ18446" s="8"/>
      <c r="AK18446" s="9"/>
    </row>
    <row r="18447" spans="32:37" x14ac:dyDescent="0.3">
      <c r="AF18447" s="8"/>
      <c r="AG18447" s="8"/>
      <c r="AH18447" s="9"/>
      <c r="AI18447" s="8"/>
      <c r="AJ18447" s="8"/>
      <c r="AK18447" s="9"/>
    </row>
    <row r="18448" spans="32:37" x14ac:dyDescent="0.3">
      <c r="AF18448" s="8"/>
      <c r="AG18448" s="8"/>
      <c r="AH18448" s="9"/>
      <c r="AI18448" s="8"/>
      <c r="AJ18448" s="8"/>
      <c r="AK18448" s="9"/>
    </row>
    <row r="18449" spans="32:37" x14ac:dyDescent="0.3">
      <c r="AF18449" s="8"/>
      <c r="AG18449" s="8"/>
      <c r="AH18449" s="9"/>
      <c r="AI18449" s="8"/>
      <c r="AJ18449" s="8"/>
      <c r="AK18449" s="9"/>
    </row>
    <row r="18450" spans="32:37" x14ac:dyDescent="0.3">
      <c r="AF18450" s="8"/>
      <c r="AG18450" s="8"/>
      <c r="AH18450" s="9"/>
      <c r="AI18450" s="8"/>
      <c r="AJ18450" s="8"/>
      <c r="AK18450" s="9"/>
    </row>
    <row r="18451" spans="32:37" x14ac:dyDescent="0.3">
      <c r="AF18451" s="8"/>
      <c r="AG18451" s="8"/>
      <c r="AH18451" s="9"/>
      <c r="AI18451" s="8"/>
      <c r="AJ18451" s="8"/>
      <c r="AK18451" s="9"/>
    </row>
    <row r="18452" spans="32:37" x14ac:dyDescent="0.3">
      <c r="AF18452" s="8"/>
      <c r="AG18452" s="8"/>
      <c r="AH18452" s="9"/>
      <c r="AI18452" s="8"/>
      <c r="AJ18452" s="8"/>
      <c r="AK18452" s="9"/>
    </row>
    <row r="18453" spans="32:37" x14ac:dyDescent="0.3">
      <c r="AF18453" s="8"/>
      <c r="AG18453" s="8"/>
      <c r="AH18453" s="9"/>
      <c r="AI18453" s="8"/>
      <c r="AJ18453" s="8"/>
      <c r="AK18453" s="9"/>
    </row>
    <row r="18454" spans="32:37" x14ac:dyDescent="0.3">
      <c r="AF18454" s="8"/>
      <c r="AG18454" s="8"/>
      <c r="AH18454" s="9"/>
      <c r="AI18454" s="8"/>
      <c r="AJ18454" s="8"/>
      <c r="AK18454" s="9"/>
    </row>
    <row r="18455" spans="32:37" x14ac:dyDescent="0.3">
      <c r="AF18455" s="8"/>
      <c r="AG18455" s="8"/>
      <c r="AH18455" s="9"/>
      <c r="AI18455" s="8"/>
      <c r="AJ18455" s="8"/>
      <c r="AK18455" s="9"/>
    </row>
    <row r="18456" spans="32:37" x14ac:dyDescent="0.3">
      <c r="AF18456" s="8"/>
      <c r="AG18456" s="8"/>
      <c r="AH18456" s="9"/>
      <c r="AI18456" s="8"/>
      <c r="AJ18456" s="8"/>
      <c r="AK18456" s="9"/>
    </row>
    <row r="18457" spans="32:37" x14ac:dyDescent="0.3">
      <c r="AF18457" s="8"/>
      <c r="AG18457" s="8"/>
      <c r="AH18457" s="9"/>
      <c r="AI18457" s="8"/>
      <c r="AJ18457" s="8"/>
      <c r="AK18457" s="9"/>
    </row>
    <row r="18458" spans="32:37" x14ac:dyDescent="0.3">
      <c r="AF18458" s="8"/>
      <c r="AG18458" s="8"/>
      <c r="AH18458" s="9"/>
      <c r="AI18458" s="8"/>
      <c r="AJ18458" s="8"/>
      <c r="AK18458" s="9"/>
    </row>
    <row r="18459" spans="32:37" x14ac:dyDescent="0.3">
      <c r="AF18459" s="8"/>
      <c r="AG18459" s="8"/>
      <c r="AH18459" s="9"/>
      <c r="AI18459" s="8"/>
      <c r="AJ18459" s="8"/>
      <c r="AK18459" s="9"/>
    </row>
    <row r="18460" spans="32:37" x14ac:dyDescent="0.3">
      <c r="AF18460" s="8"/>
      <c r="AG18460" s="8"/>
      <c r="AH18460" s="9"/>
      <c r="AI18460" s="8"/>
      <c r="AJ18460" s="8"/>
      <c r="AK18460" s="9"/>
    </row>
    <row r="18461" spans="32:37" x14ac:dyDescent="0.3">
      <c r="AF18461" s="8"/>
      <c r="AG18461" s="8"/>
      <c r="AH18461" s="9"/>
      <c r="AI18461" s="8"/>
      <c r="AJ18461" s="8"/>
      <c r="AK18461" s="9"/>
    </row>
    <row r="18462" spans="32:37" x14ac:dyDescent="0.3">
      <c r="AF18462" s="8"/>
      <c r="AG18462" s="8"/>
      <c r="AH18462" s="9"/>
      <c r="AI18462" s="8"/>
      <c r="AJ18462" s="8"/>
      <c r="AK18462" s="9"/>
    </row>
    <row r="18463" spans="32:37" x14ac:dyDescent="0.3">
      <c r="AF18463" s="8"/>
      <c r="AG18463" s="8"/>
      <c r="AH18463" s="9"/>
      <c r="AI18463" s="8"/>
      <c r="AJ18463" s="8"/>
      <c r="AK18463" s="9"/>
    </row>
    <row r="18464" spans="32:37" x14ac:dyDescent="0.3">
      <c r="AF18464" s="8"/>
      <c r="AG18464" s="8"/>
      <c r="AH18464" s="9"/>
      <c r="AI18464" s="8"/>
      <c r="AJ18464" s="8"/>
      <c r="AK18464" s="9"/>
    </row>
    <row r="18465" spans="32:37" x14ac:dyDescent="0.3">
      <c r="AF18465" s="8"/>
      <c r="AG18465" s="8"/>
      <c r="AH18465" s="9"/>
      <c r="AI18465" s="8"/>
      <c r="AJ18465" s="8"/>
      <c r="AK18465" s="9"/>
    </row>
    <row r="18466" spans="32:37" x14ac:dyDescent="0.3">
      <c r="AF18466" s="8"/>
      <c r="AG18466" s="8"/>
      <c r="AH18466" s="9"/>
      <c r="AI18466" s="8"/>
      <c r="AJ18466" s="8"/>
      <c r="AK18466" s="9"/>
    </row>
    <row r="18467" spans="32:37" x14ac:dyDescent="0.3">
      <c r="AF18467" s="8"/>
      <c r="AG18467" s="8"/>
      <c r="AH18467" s="9"/>
      <c r="AI18467" s="8"/>
      <c r="AJ18467" s="8"/>
      <c r="AK18467" s="9"/>
    </row>
    <row r="18468" spans="32:37" x14ac:dyDescent="0.3">
      <c r="AF18468" s="8"/>
      <c r="AG18468" s="8"/>
      <c r="AH18468" s="9"/>
      <c r="AI18468" s="8"/>
      <c r="AJ18468" s="8"/>
      <c r="AK18468" s="9"/>
    </row>
    <row r="18469" spans="32:37" x14ac:dyDescent="0.3">
      <c r="AF18469" s="8"/>
      <c r="AG18469" s="8"/>
      <c r="AH18469" s="9"/>
      <c r="AI18469" s="8"/>
      <c r="AJ18469" s="8"/>
      <c r="AK18469" s="9"/>
    </row>
    <row r="18470" spans="32:37" x14ac:dyDescent="0.3">
      <c r="AF18470" s="8"/>
      <c r="AG18470" s="8"/>
      <c r="AH18470" s="9"/>
      <c r="AI18470" s="8"/>
      <c r="AJ18470" s="8"/>
      <c r="AK18470" s="9"/>
    </row>
    <row r="18471" spans="32:37" x14ac:dyDescent="0.3">
      <c r="AF18471" s="8"/>
      <c r="AG18471" s="8"/>
      <c r="AH18471" s="9"/>
      <c r="AI18471" s="8"/>
      <c r="AJ18471" s="8"/>
      <c r="AK18471" s="9"/>
    </row>
    <row r="18472" spans="32:37" x14ac:dyDescent="0.3">
      <c r="AF18472" s="8"/>
      <c r="AG18472" s="8"/>
      <c r="AH18472" s="9"/>
      <c r="AI18472" s="8"/>
      <c r="AJ18472" s="8"/>
      <c r="AK18472" s="9"/>
    </row>
    <row r="18473" spans="32:37" x14ac:dyDescent="0.3">
      <c r="AF18473" s="8"/>
      <c r="AG18473" s="8"/>
      <c r="AH18473" s="9"/>
      <c r="AI18473" s="8"/>
      <c r="AJ18473" s="8"/>
      <c r="AK18473" s="9"/>
    </row>
    <row r="18474" spans="32:37" x14ac:dyDescent="0.3">
      <c r="AF18474" s="8"/>
      <c r="AG18474" s="8"/>
      <c r="AH18474" s="9"/>
      <c r="AI18474" s="8"/>
      <c r="AJ18474" s="8"/>
      <c r="AK18474" s="9"/>
    </row>
    <row r="18475" spans="32:37" x14ac:dyDescent="0.3">
      <c r="AF18475" s="8"/>
      <c r="AG18475" s="8"/>
      <c r="AH18475" s="9"/>
      <c r="AI18475" s="8"/>
      <c r="AJ18475" s="8"/>
      <c r="AK18475" s="9"/>
    </row>
    <row r="18476" spans="32:37" x14ac:dyDescent="0.3">
      <c r="AF18476" s="8"/>
      <c r="AG18476" s="8"/>
      <c r="AH18476" s="9"/>
      <c r="AI18476" s="8"/>
      <c r="AJ18476" s="8"/>
      <c r="AK18476" s="9"/>
    </row>
    <row r="18477" spans="32:37" x14ac:dyDescent="0.3">
      <c r="AF18477" s="8"/>
      <c r="AG18477" s="8"/>
      <c r="AH18477" s="9"/>
      <c r="AI18477" s="8"/>
      <c r="AJ18477" s="8"/>
      <c r="AK18477" s="9"/>
    </row>
    <row r="18478" spans="32:37" x14ac:dyDescent="0.3">
      <c r="AF18478" s="8"/>
      <c r="AG18478" s="8"/>
      <c r="AH18478" s="9"/>
      <c r="AI18478" s="8"/>
      <c r="AJ18478" s="8"/>
      <c r="AK18478" s="9"/>
    </row>
    <row r="18479" spans="32:37" x14ac:dyDescent="0.3">
      <c r="AF18479" s="8"/>
      <c r="AG18479" s="8"/>
      <c r="AH18479" s="9"/>
      <c r="AI18479" s="8"/>
      <c r="AJ18479" s="8"/>
      <c r="AK18479" s="9"/>
    </row>
    <row r="18480" spans="32:37" x14ac:dyDescent="0.3">
      <c r="AF18480" s="8"/>
      <c r="AG18480" s="8"/>
      <c r="AH18480" s="9"/>
      <c r="AI18480" s="8"/>
      <c r="AJ18480" s="8"/>
      <c r="AK18480" s="9"/>
    </row>
    <row r="18481" spans="32:37" x14ac:dyDescent="0.3">
      <c r="AF18481" s="8"/>
      <c r="AG18481" s="8"/>
      <c r="AH18481" s="9"/>
      <c r="AI18481" s="8"/>
      <c r="AJ18481" s="8"/>
      <c r="AK18481" s="9"/>
    </row>
    <row r="18482" spans="32:37" x14ac:dyDescent="0.3">
      <c r="AF18482" s="8"/>
      <c r="AG18482" s="8"/>
      <c r="AH18482" s="9"/>
      <c r="AI18482" s="8"/>
      <c r="AJ18482" s="8"/>
      <c r="AK18482" s="9"/>
    </row>
    <row r="18483" spans="32:37" x14ac:dyDescent="0.3">
      <c r="AF18483" s="8"/>
      <c r="AG18483" s="8"/>
      <c r="AH18483" s="9"/>
      <c r="AI18483" s="8"/>
      <c r="AJ18483" s="8"/>
      <c r="AK18483" s="9"/>
    </row>
    <row r="18484" spans="32:37" x14ac:dyDescent="0.3">
      <c r="AF18484" s="8"/>
      <c r="AG18484" s="8"/>
      <c r="AH18484" s="9"/>
      <c r="AI18484" s="8"/>
      <c r="AJ18484" s="8"/>
      <c r="AK18484" s="9"/>
    </row>
    <row r="18485" spans="32:37" x14ac:dyDescent="0.3">
      <c r="AF18485" s="8"/>
      <c r="AG18485" s="8"/>
      <c r="AH18485" s="9"/>
      <c r="AI18485" s="8"/>
      <c r="AJ18485" s="8"/>
      <c r="AK18485" s="9"/>
    </row>
    <row r="18486" spans="32:37" x14ac:dyDescent="0.3">
      <c r="AF18486" s="8"/>
      <c r="AG18486" s="8"/>
      <c r="AH18486" s="9"/>
      <c r="AI18486" s="8"/>
      <c r="AJ18486" s="8"/>
      <c r="AK18486" s="9"/>
    </row>
    <row r="18487" spans="32:37" x14ac:dyDescent="0.3">
      <c r="AF18487" s="8"/>
      <c r="AG18487" s="8"/>
      <c r="AH18487" s="9"/>
      <c r="AI18487" s="8"/>
      <c r="AJ18487" s="8"/>
      <c r="AK18487" s="9"/>
    </row>
    <row r="18488" spans="32:37" x14ac:dyDescent="0.3">
      <c r="AF18488" s="8"/>
      <c r="AG18488" s="8"/>
      <c r="AH18488" s="9"/>
      <c r="AI18488" s="8"/>
      <c r="AJ18488" s="8"/>
      <c r="AK18488" s="9"/>
    </row>
    <row r="18489" spans="32:37" x14ac:dyDescent="0.3">
      <c r="AF18489" s="8"/>
      <c r="AG18489" s="8"/>
      <c r="AH18489" s="9"/>
      <c r="AI18489" s="8"/>
      <c r="AJ18489" s="8"/>
      <c r="AK18489" s="9"/>
    </row>
    <row r="18490" spans="32:37" x14ac:dyDescent="0.3">
      <c r="AF18490" s="8"/>
      <c r="AG18490" s="8"/>
      <c r="AH18490" s="9"/>
      <c r="AI18490" s="8"/>
      <c r="AJ18490" s="8"/>
      <c r="AK18490" s="9"/>
    </row>
    <row r="18491" spans="32:37" x14ac:dyDescent="0.3">
      <c r="AF18491" s="8"/>
      <c r="AG18491" s="8"/>
      <c r="AH18491" s="9"/>
      <c r="AI18491" s="8"/>
      <c r="AJ18491" s="8"/>
      <c r="AK18491" s="9"/>
    </row>
    <row r="18492" spans="32:37" x14ac:dyDescent="0.3">
      <c r="AF18492" s="8"/>
      <c r="AG18492" s="8"/>
      <c r="AH18492" s="9"/>
      <c r="AI18492" s="8"/>
      <c r="AJ18492" s="8"/>
      <c r="AK18492" s="9"/>
    </row>
    <row r="18493" spans="32:37" x14ac:dyDescent="0.3">
      <c r="AF18493" s="8"/>
      <c r="AG18493" s="8"/>
      <c r="AH18493" s="9"/>
      <c r="AI18493" s="8"/>
      <c r="AJ18493" s="8"/>
      <c r="AK18493" s="9"/>
    </row>
    <row r="18494" spans="32:37" x14ac:dyDescent="0.3">
      <c r="AF18494" s="8"/>
      <c r="AG18494" s="8"/>
      <c r="AH18494" s="9"/>
      <c r="AI18494" s="8"/>
      <c r="AJ18494" s="8"/>
      <c r="AK18494" s="9"/>
    </row>
    <row r="18495" spans="32:37" x14ac:dyDescent="0.3">
      <c r="AF18495" s="8"/>
      <c r="AG18495" s="8"/>
      <c r="AH18495" s="9"/>
      <c r="AI18495" s="8"/>
      <c r="AJ18495" s="8"/>
      <c r="AK18495" s="9"/>
    </row>
    <row r="18496" spans="32:37" x14ac:dyDescent="0.3">
      <c r="AF18496" s="8"/>
      <c r="AG18496" s="8"/>
      <c r="AH18496" s="9"/>
      <c r="AI18496" s="8"/>
      <c r="AJ18496" s="8"/>
      <c r="AK18496" s="9"/>
    </row>
    <row r="18497" spans="32:37" x14ac:dyDescent="0.3">
      <c r="AF18497" s="8"/>
      <c r="AG18497" s="8"/>
      <c r="AH18497" s="9"/>
      <c r="AI18497" s="8"/>
      <c r="AJ18497" s="8"/>
      <c r="AK18497" s="9"/>
    </row>
    <row r="18498" spans="32:37" x14ac:dyDescent="0.3">
      <c r="AF18498" s="8"/>
      <c r="AG18498" s="8"/>
      <c r="AH18498" s="9"/>
      <c r="AI18498" s="8"/>
      <c r="AJ18498" s="8"/>
      <c r="AK18498" s="9"/>
    </row>
    <row r="18499" spans="32:37" x14ac:dyDescent="0.3">
      <c r="AF18499" s="8"/>
      <c r="AG18499" s="8"/>
      <c r="AH18499" s="9"/>
      <c r="AI18499" s="8"/>
      <c r="AJ18499" s="8"/>
      <c r="AK18499" s="9"/>
    </row>
    <row r="18500" spans="32:37" x14ac:dyDescent="0.3">
      <c r="AF18500" s="8"/>
      <c r="AG18500" s="8"/>
      <c r="AH18500" s="9"/>
      <c r="AI18500" s="8"/>
      <c r="AJ18500" s="8"/>
      <c r="AK18500" s="9"/>
    </row>
    <row r="18501" spans="32:37" x14ac:dyDescent="0.3">
      <c r="AF18501" s="8"/>
      <c r="AG18501" s="8"/>
      <c r="AH18501" s="9"/>
      <c r="AI18501" s="8"/>
      <c r="AJ18501" s="8"/>
      <c r="AK18501" s="9"/>
    </row>
    <row r="18502" spans="32:37" x14ac:dyDescent="0.3">
      <c r="AF18502" s="8"/>
      <c r="AG18502" s="8"/>
      <c r="AH18502" s="9"/>
      <c r="AI18502" s="8"/>
      <c r="AJ18502" s="8"/>
      <c r="AK18502" s="9"/>
    </row>
    <row r="18503" spans="32:37" x14ac:dyDescent="0.3">
      <c r="AF18503" s="8"/>
      <c r="AG18503" s="8"/>
      <c r="AH18503" s="9"/>
      <c r="AI18503" s="8"/>
      <c r="AJ18503" s="8"/>
      <c r="AK18503" s="9"/>
    </row>
    <row r="18504" spans="32:37" x14ac:dyDescent="0.3">
      <c r="AF18504" s="8"/>
      <c r="AG18504" s="8"/>
      <c r="AH18504" s="9"/>
      <c r="AI18504" s="8"/>
      <c r="AJ18504" s="8"/>
      <c r="AK18504" s="9"/>
    </row>
    <row r="18505" spans="32:37" x14ac:dyDescent="0.3">
      <c r="AF18505" s="8"/>
      <c r="AG18505" s="8"/>
      <c r="AH18505" s="9"/>
      <c r="AI18505" s="8"/>
      <c r="AJ18505" s="8"/>
      <c r="AK18505" s="9"/>
    </row>
    <row r="18506" spans="32:37" x14ac:dyDescent="0.3">
      <c r="AF18506" s="8"/>
      <c r="AG18506" s="8"/>
      <c r="AH18506" s="9"/>
      <c r="AI18506" s="8"/>
      <c r="AJ18506" s="8"/>
      <c r="AK18506" s="9"/>
    </row>
    <row r="18507" spans="32:37" x14ac:dyDescent="0.3">
      <c r="AF18507" s="8"/>
      <c r="AG18507" s="8"/>
      <c r="AH18507" s="9"/>
      <c r="AI18507" s="8"/>
      <c r="AJ18507" s="8"/>
      <c r="AK18507" s="9"/>
    </row>
    <row r="18508" spans="32:37" x14ac:dyDescent="0.3">
      <c r="AF18508" s="8"/>
      <c r="AG18508" s="8"/>
      <c r="AH18508" s="9"/>
      <c r="AI18508" s="8"/>
      <c r="AJ18508" s="8"/>
      <c r="AK18508" s="9"/>
    </row>
    <row r="18509" spans="32:37" x14ac:dyDescent="0.3">
      <c r="AF18509" s="8"/>
      <c r="AG18509" s="8"/>
      <c r="AH18509" s="9"/>
      <c r="AI18509" s="8"/>
      <c r="AJ18509" s="8"/>
      <c r="AK18509" s="9"/>
    </row>
    <row r="18510" spans="32:37" x14ac:dyDescent="0.3">
      <c r="AF18510" s="8"/>
      <c r="AG18510" s="8"/>
      <c r="AH18510" s="9"/>
      <c r="AI18510" s="8"/>
      <c r="AJ18510" s="8"/>
      <c r="AK18510" s="9"/>
    </row>
    <row r="18511" spans="32:37" x14ac:dyDescent="0.3">
      <c r="AF18511" s="8"/>
      <c r="AG18511" s="8"/>
      <c r="AH18511" s="9"/>
      <c r="AI18511" s="8"/>
      <c r="AJ18511" s="8"/>
      <c r="AK18511" s="9"/>
    </row>
    <row r="18512" spans="32:37" x14ac:dyDescent="0.3">
      <c r="AF18512" s="8"/>
      <c r="AG18512" s="8"/>
      <c r="AH18512" s="9"/>
      <c r="AI18512" s="8"/>
      <c r="AJ18512" s="8"/>
      <c r="AK18512" s="9"/>
    </row>
    <row r="18513" spans="32:37" x14ac:dyDescent="0.3">
      <c r="AF18513" s="8"/>
      <c r="AG18513" s="8"/>
      <c r="AH18513" s="9"/>
      <c r="AI18513" s="8"/>
      <c r="AJ18513" s="8"/>
      <c r="AK18513" s="9"/>
    </row>
    <row r="18514" spans="32:37" x14ac:dyDescent="0.3">
      <c r="AF18514" s="8"/>
      <c r="AG18514" s="8"/>
      <c r="AH18514" s="9"/>
      <c r="AI18514" s="8"/>
      <c r="AJ18514" s="8"/>
      <c r="AK18514" s="9"/>
    </row>
    <row r="18515" spans="32:37" x14ac:dyDescent="0.3">
      <c r="AF18515" s="8"/>
      <c r="AG18515" s="8"/>
      <c r="AH18515" s="9"/>
      <c r="AI18515" s="8"/>
      <c r="AJ18515" s="8"/>
      <c r="AK18515" s="9"/>
    </row>
    <row r="18516" spans="32:37" x14ac:dyDescent="0.3">
      <c r="AF18516" s="8"/>
      <c r="AG18516" s="8"/>
      <c r="AH18516" s="9"/>
      <c r="AI18516" s="8"/>
      <c r="AJ18516" s="8"/>
      <c r="AK18516" s="9"/>
    </row>
    <row r="18517" spans="32:37" x14ac:dyDescent="0.3">
      <c r="AF18517" s="8"/>
      <c r="AG18517" s="8"/>
      <c r="AH18517" s="9"/>
      <c r="AI18517" s="8"/>
      <c r="AJ18517" s="8"/>
      <c r="AK18517" s="9"/>
    </row>
    <row r="18518" spans="32:37" x14ac:dyDescent="0.3">
      <c r="AF18518" s="8"/>
      <c r="AG18518" s="8"/>
      <c r="AH18518" s="9"/>
      <c r="AI18518" s="8"/>
      <c r="AJ18518" s="8"/>
      <c r="AK18518" s="9"/>
    </row>
    <row r="18519" spans="32:37" x14ac:dyDescent="0.3">
      <c r="AF18519" s="8"/>
      <c r="AG18519" s="8"/>
      <c r="AH18519" s="9"/>
      <c r="AI18519" s="8"/>
      <c r="AJ18519" s="8"/>
      <c r="AK18519" s="9"/>
    </row>
    <row r="18520" spans="32:37" x14ac:dyDescent="0.3">
      <c r="AF18520" s="8"/>
      <c r="AG18520" s="8"/>
      <c r="AH18520" s="9"/>
      <c r="AI18520" s="8"/>
      <c r="AJ18520" s="8"/>
      <c r="AK18520" s="9"/>
    </row>
    <row r="18521" spans="32:37" x14ac:dyDescent="0.3">
      <c r="AF18521" s="8"/>
      <c r="AG18521" s="8"/>
      <c r="AH18521" s="9"/>
      <c r="AI18521" s="8"/>
      <c r="AJ18521" s="8"/>
      <c r="AK18521" s="9"/>
    </row>
    <row r="18522" spans="32:37" x14ac:dyDescent="0.3">
      <c r="AF18522" s="8"/>
      <c r="AG18522" s="8"/>
      <c r="AH18522" s="9"/>
      <c r="AI18522" s="8"/>
      <c r="AJ18522" s="8"/>
      <c r="AK18522" s="9"/>
    </row>
    <row r="18523" spans="32:37" x14ac:dyDescent="0.3">
      <c r="AF18523" s="8"/>
      <c r="AG18523" s="8"/>
      <c r="AH18523" s="9"/>
      <c r="AI18523" s="8"/>
      <c r="AJ18523" s="8"/>
      <c r="AK18523" s="9"/>
    </row>
    <row r="18524" spans="32:37" x14ac:dyDescent="0.3">
      <c r="AF18524" s="8"/>
      <c r="AG18524" s="8"/>
      <c r="AH18524" s="9"/>
      <c r="AI18524" s="8"/>
      <c r="AJ18524" s="8"/>
      <c r="AK18524" s="9"/>
    </row>
    <row r="18525" spans="32:37" x14ac:dyDescent="0.3">
      <c r="AF18525" s="8"/>
      <c r="AG18525" s="8"/>
      <c r="AH18525" s="9"/>
      <c r="AI18525" s="8"/>
      <c r="AJ18525" s="8"/>
      <c r="AK18525" s="9"/>
    </row>
    <row r="18526" spans="32:37" x14ac:dyDescent="0.3">
      <c r="AF18526" s="8"/>
      <c r="AG18526" s="8"/>
      <c r="AH18526" s="9"/>
      <c r="AI18526" s="8"/>
      <c r="AJ18526" s="8"/>
      <c r="AK18526" s="9"/>
    </row>
    <row r="18527" spans="32:37" x14ac:dyDescent="0.3">
      <c r="AF18527" s="8"/>
      <c r="AG18527" s="8"/>
      <c r="AH18527" s="9"/>
      <c r="AI18527" s="8"/>
      <c r="AJ18527" s="8"/>
      <c r="AK18527" s="9"/>
    </row>
    <row r="18528" spans="32:37" x14ac:dyDescent="0.3">
      <c r="AF18528" s="8"/>
      <c r="AG18528" s="8"/>
      <c r="AH18528" s="9"/>
      <c r="AI18528" s="8"/>
      <c r="AJ18528" s="8"/>
      <c r="AK18528" s="9"/>
    </row>
    <row r="18529" spans="32:37" x14ac:dyDescent="0.3">
      <c r="AF18529" s="8"/>
      <c r="AG18529" s="8"/>
      <c r="AH18529" s="9"/>
      <c r="AI18529" s="8"/>
      <c r="AJ18529" s="8"/>
      <c r="AK18529" s="9"/>
    </row>
    <row r="18530" spans="32:37" x14ac:dyDescent="0.3">
      <c r="AF18530" s="8"/>
      <c r="AG18530" s="8"/>
      <c r="AH18530" s="9"/>
      <c r="AI18530" s="8"/>
      <c r="AJ18530" s="8"/>
      <c r="AK18530" s="9"/>
    </row>
    <row r="18531" spans="32:37" x14ac:dyDescent="0.3">
      <c r="AF18531" s="8"/>
      <c r="AG18531" s="8"/>
      <c r="AH18531" s="9"/>
      <c r="AI18531" s="8"/>
      <c r="AJ18531" s="8"/>
      <c r="AK18531" s="9"/>
    </row>
    <row r="18532" spans="32:37" x14ac:dyDescent="0.3">
      <c r="AF18532" s="8"/>
      <c r="AG18532" s="8"/>
      <c r="AH18532" s="9"/>
      <c r="AI18532" s="8"/>
      <c r="AJ18532" s="8"/>
      <c r="AK18532" s="9"/>
    </row>
    <row r="18533" spans="32:37" x14ac:dyDescent="0.3">
      <c r="AF18533" s="8"/>
      <c r="AG18533" s="8"/>
      <c r="AH18533" s="9"/>
      <c r="AI18533" s="8"/>
      <c r="AJ18533" s="8"/>
      <c r="AK18533" s="9"/>
    </row>
    <row r="18534" spans="32:37" x14ac:dyDescent="0.3">
      <c r="AF18534" s="8"/>
      <c r="AG18534" s="8"/>
      <c r="AH18534" s="9"/>
      <c r="AI18534" s="8"/>
      <c r="AJ18534" s="8"/>
      <c r="AK18534" s="9"/>
    </row>
    <row r="18535" spans="32:37" x14ac:dyDescent="0.3">
      <c r="AF18535" s="8"/>
      <c r="AG18535" s="8"/>
      <c r="AH18535" s="9"/>
      <c r="AI18535" s="8"/>
      <c r="AJ18535" s="8"/>
      <c r="AK18535" s="9"/>
    </row>
    <row r="18536" spans="32:37" x14ac:dyDescent="0.3">
      <c r="AF18536" s="8"/>
      <c r="AG18536" s="8"/>
      <c r="AH18536" s="9"/>
      <c r="AI18536" s="8"/>
      <c r="AJ18536" s="8"/>
      <c r="AK18536" s="9"/>
    </row>
    <row r="18537" spans="32:37" x14ac:dyDescent="0.3">
      <c r="AF18537" s="8"/>
      <c r="AG18537" s="8"/>
      <c r="AH18537" s="9"/>
      <c r="AI18537" s="8"/>
      <c r="AJ18537" s="8"/>
      <c r="AK18537" s="9"/>
    </row>
    <row r="18538" spans="32:37" x14ac:dyDescent="0.3">
      <c r="AF18538" s="8"/>
      <c r="AG18538" s="8"/>
      <c r="AH18538" s="9"/>
      <c r="AI18538" s="8"/>
      <c r="AJ18538" s="8"/>
      <c r="AK18538" s="9"/>
    </row>
    <row r="18539" spans="32:37" x14ac:dyDescent="0.3">
      <c r="AF18539" s="8"/>
      <c r="AG18539" s="8"/>
      <c r="AH18539" s="9"/>
      <c r="AI18539" s="8"/>
      <c r="AJ18539" s="8"/>
      <c r="AK18539" s="9"/>
    </row>
    <row r="18540" spans="32:37" x14ac:dyDescent="0.3">
      <c r="AF18540" s="8"/>
      <c r="AG18540" s="8"/>
      <c r="AH18540" s="9"/>
      <c r="AI18540" s="8"/>
      <c r="AJ18540" s="8"/>
      <c r="AK18540" s="9"/>
    </row>
    <row r="18541" spans="32:37" x14ac:dyDescent="0.3">
      <c r="AF18541" s="8"/>
      <c r="AG18541" s="8"/>
      <c r="AH18541" s="9"/>
      <c r="AI18541" s="8"/>
      <c r="AJ18541" s="8"/>
      <c r="AK18541" s="9"/>
    </row>
    <row r="18542" spans="32:37" x14ac:dyDescent="0.3">
      <c r="AF18542" s="8"/>
      <c r="AG18542" s="8"/>
      <c r="AH18542" s="9"/>
      <c r="AI18542" s="8"/>
      <c r="AJ18542" s="8"/>
      <c r="AK18542" s="9"/>
    </row>
    <row r="18543" spans="32:37" x14ac:dyDescent="0.3">
      <c r="AF18543" s="8"/>
      <c r="AG18543" s="8"/>
      <c r="AH18543" s="9"/>
      <c r="AI18543" s="8"/>
      <c r="AJ18543" s="8"/>
      <c r="AK18543" s="9"/>
    </row>
    <row r="18544" spans="32:37" x14ac:dyDescent="0.3">
      <c r="AF18544" s="8"/>
      <c r="AG18544" s="8"/>
      <c r="AH18544" s="9"/>
      <c r="AI18544" s="8"/>
      <c r="AJ18544" s="8"/>
      <c r="AK18544" s="9"/>
    </row>
    <row r="18545" spans="32:37" x14ac:dyDescent="0.3">
      <c r="AF18545" s="8"/>
      <c r="AG18545" s="8"/>
      <c r="AH18545" s="9"/>
      <c r="AI18545" s="8"/>
      <c r="AJ18545" s="8"/>
      <c r="AK18545" s="9"/>
    </row>
    <row r="18546" spans="32:37" x14ac:dyDescent="0.3">
      <c r="AF18546" s="8"/>
      <c r="AG18546" s="8"/>
      <c r="AH18546" s="9"/>
      <c r="AI18546" s="8"/>
      <c r="AJ18546" s="8"/>
      <c r="AK18546" s="9"/>
    </row>
    <row r="18547" spans="32:37" x14ac:dyDescent="0.3">
      <c r="AF18547" s="8"/>
      <c r="AG18547" s="8"/>
      <c r="AH18547" s="9"/>
      <c r="AI18547" s="8"/>
      <c r="AJ18547" s="8"/>
      <c r="AK18547" s="9"/>
    </row>
    <row r="18548" spans="32:37" x14ac:dyDescent="0.3">
      <c r="AF18548" s="8"/>
      <c r="AG18548" s="8"/>
      <c r="AH18548" s="9"/>
      <c r="AI18548" s="8"/>
      <c r="AJ18548" s="8"/>
      <c r="AK18548" s="9"/>
    </row>
    <row r="18549" spans="32:37" x14ac:dyDescent="0.3">
      <c r="AF18549" s="8"/>
      <c r="AG18549" s="8"/>
      <c r="AH18549" s="9"/>
      <c r="AI18549" s="8"/>
      <c r="AJ18549" s="8"/>
      <c r="AK18549" s="9"/>
    </row>
    <row r="18550" spans="32:37" x14ac:dyDescent="0.3">
      <c r="AF18550" s="8"/>
      <c r="AG18550" s="8"/>
      <c r="AH18550" s="9"/>
      <c r="AI18550" s="8"/>
      <c r="AJ18550" s="8"/>
      <c r="AK18550" s="9"/>
    </row>
    <row r="18551" spans="32:37" x14ac:dyDescent="0.3">
      <c r="AF18551" s="8"/>
      <c r="AG18551" s="8"/>
      <c r="AH18551" s="9"/>
      <c r="AI18551" s="8"/>
      <c r="AJ18551" s="8"/>
      <c r="AK18551" s="9"/>
    </row>
    <row r="18552" spans="32:37" x14ac:dyDescent="0.3">
      <c r="AF18552" s="8"/>
      <c r="AG18552" s="8"/>
      <c r="AH18552" s="9"/>
      <c r="AI18552" s="8"/>
      <c r="AJ18552" s="8"/>
      <c r="AK18552" s="9"/>
    </row>
    <row r="18553" spans="32:37" x14ac:dyDescent="0.3">
      <c r="AF18553" s="8"/>
      <c r="AG18553" s="8"/>
      <c r="AH18553" s="9"/>
      <c r="AI18553" s="8"/>
      <c r="AJ18553" s="8"/>
      <c r="AK18553" s="9"/>
    </row>
    <row r="18554" spans="32:37" x14ac:dyDescent="0.3">
      <c r="AF18554" s="8"/>
      <c r="AG18554" s="8"/>
      <c r="AH18554" s="9"/>
      <c r="AI18554" s="8"/>
      <c r="AJ18554" s="8"/>
      <c r="AK18554" s="9"/>
    </row>
    <row r="18555" spans="32:37" x14ac:dyDescent="0.3">
      <c r="AF18555" s="8"/>
      <c r="AG18555" s="8"/>
      <c r="AH18555" s="9"/>
      <c r="AI18555" s="8"/>
      <c r="AJ18555" s="8"/>
      <c r="AK18555" s="9"/>
    </row>
    <row r="18556" spans="32:37" x14ac:dyDescent="0.3">
      <c r="AF18556" s="8"/>
      <c r="AG18556" s="8"/>
      <c r="AH18556" s="9"/>
      <c r="AI18556" s="8"/>
      <c r="AJ18556" s="8"/>
      <c r="AK18556" s="9"/>
    </row>
    <row r="18557" spans="32:37" x14ac:dyDescent="0.3">
      <c r="AF18557" s="8"/>
      <c r="AG18557" s="8"/>
      <c r="AH18557" s="9"/>
      <c r="AI18557" s="8"/>
      <c r="AJ18557" s="8"/>
      <c r="AK18557" s="9"/>
    </row>
    <row r="18558" spans="32:37" x14ac:dyDescent="0.3">
      <c r="AF18558" s="8"/>
      <c r="AG18558" s="8"/>
      <c r="AH18558" s="9"/>
      <c r="AI18558" s="8"/>
      <c r="AJ18558" s="8"/>
      <c r="AK18558" s="9"/>
    </row>
    <row r="18559" spans="32:37" x14ac:dyDescent="0.3">
      <c r="AF18559" s="8"/>
      <c r="AG18559" s="8"/>
      <c r="AH18559" s="9"/>
      <c r="AI18559" s="8"/>
      <c r="AJ18559" s="8"/>
      <c r="AK18559" s="9"/>
    </row>
    <row r="18560" spans="32:37" x14ac:dyDescent="0.3">
      <c r="AF18560" s="8"/>
      <c r="AG18560" s="8"/>
      <c r="AH18560" s="9"/>
      <c r="AI18560" s="8"/>
      <c r="AJ18560" s="8"/>
      <c r="AK18560" s="9"/>
    </row>
    <row r="18561" spans="32:37" x14ac:dyDescent="0.3">
      <c r="AF18561" s="8"/>
      <c r="AG18561" s="8"/>
      <c r="AH18561" s="9"/>
      <c r="AI18561" s="8"/>
      <c r="AJ18561" s="8"/>
      <c r="AK18561" s="9"/>
    </row>
    <row r="18562" spans="32:37" x14ac:dyDescent="0.3">
      <c r="AF18562" s="8"/>
      <c r="AG18562" s="8"/>
      <c r="AH18562" s="9"/>
      <c r="AI18562" s="8"/>
      <c r="AJ18562" s="8"/>
      <c r="AK18562" s="9"/>
    </row>
    <row r="18563" spans="32:37" x14ac:dyDescent="0.3">
      <c r="AF18563" s="8"/>
      <c r="AG18563" s="8"/>
      <c r="AH18563" s="9"/>
      <c r="AI18563" s="8"/>
      <c r="AJ18563" s="8"/>
      <c r="AK18563" s="9"/>
    </row>
    <row r="18564" spans="32:37" x14ac:dyDescent="0.3">
      <c r="AF18564" s="8"/>
      <c r="AG18564" s="8"/>
      <c r="AH18564" s="9"/>
      <c r="AI18564" s="8"/>
      <c r="AJ18564" s="8"/>
      <c r="AK18564" s="9"/>
    </row>
    <row r="18565" spans="32:37" x14ac:dyDescent="0.3">
      <c r="AF18565" s="8"/>
      <c r="AG18565" s="8"/>
      <c r="AH18565" s="9"/>
      <c r="AI18565" s="8"/>
      <c r="AJ18565" s="8"/>
      <c r="AK18565" s="9"/>
    </row>
    <row r="18566" spans="32:37" x14ac:dyDescent="0.3">
      <c r="AF18566" s="8"/>
      <c r="AG18566" s="8"/>
      <c r="AH18566" s="9"/>
      <c r="AI18566" s="8"/>
      <c r="AJ18566" s="8"/>
      <c r="AK18566" s="9"/>
    </row>
    <row r="18567" spans="32:37" x14ac:dyDescent="0.3">
      <c r="AF18567" s="8"/>
      <c r="AG18567" s="8"/>
      <c r="AH18567" s="9"/>
      <c r="AI18567" s="8"/>
      <c r="AJ18567" s="8"/>
      <c r="AK18567" s="9"/>
    </row>
    <row r="18568" spans="32:37" x14ac:dyDescent="0.3">
      <c r="AF18568" s="8"/>
      <c r="AG18568" s="8"/>
      <c r="AH18568" s="9"/>
      <c r="AI18568" s="8"/>
      <c r="AJ18568" s="8"/>
      <c r="AK18568" s="9"/>
    </row>
    <row r="18569" spans="32:37" x14ac:dyDescent="0.3">
      <c r="AF18569" s="8"/>
      <c r="AG18569" s="8"/>
      <c r="AH18569" s="9"/>
      <c r="AI18569" s="8"/>
      <c r="AJ18569" s="8"/>
      <c r="AK18569" s="9"/>
    </row>
    <row r="18570" spans="32:37" x14ac:dyDescent="0.3">
      <c r="AF18570" s="8"/>
      <c r="AG18570" s="8"/>
      <c r="AH18570" s="9"/>
      <c r="AI18570" s="8"/>
      <c r="AJ18570" s="8"/>
      <c r="AK18570" s="9"/>
    </row>
    <row r="18571" spans="32:37" x14ac:dyDescent="0.3">
      <c r="AF18571" s="8"/>
      <c r="AG18571" s="8"/>
      <c r="AH18571" s="9"/>
      <c r="AI18571" s="8"/>
      <c r="AJ18571" s="8"/>
      <c r="AK18571" s="9"/>
    </row>
    <row r="18572" spans="32:37" x14ac:dyDescent="0.3">
      <c r="AF18572" s="8"/>
      <c r="AG18572" s="8"/>
      <c r="AH18572" s="9"/>
      <c r="AI18572" s="8"/>
      <c r="AJ18572" s="8"/>
      <c r="AK18572" s="9"/>
    </row>
    <row r="18573" spans="32:37" x14ac:dyDescent="0.3">
      <c r="AF18573" s="8"/>
      <c r="AG18573" s="8"/>
      <c r="AH18573" s="9"/>
      <c r="AI18573" s="8"/>
      <c r="AJ18573" s="8"/>
      <c r="AK18573" s="9"/>
    </row>
    <row r="18574" spans="32:37" x14ac:dyDescent="0.3">
      <c r="AF18574" s="8"/>
      <c r="AG18574" s="8"/>
      <c r="AH18574" s="9"/>
      <c r="AI18574" s="8"/>
      <c r="AJ18574" s="8"/>
      <c r="AK18574" s="9"/>
    </row>
    <row r="18575" spans="32:37" x14ac:dyDescent="0.3">
      <c r="AF18575" s="8"/>
      <c r="AG18575" s="8"/>
      <c r="AH18575" s="9"/>
      <c r="AI18575" s="8"/>
      <c r="AJ18575" s="8"/>
      <c r="AK18575" s="9"/>
    </row>
    <row r="18576" spans="32:37" x14ac:dyDescent="0.3">
      <c r="AF18576" s="8"/>
      <c r="AG18576" s="8"/>
      <c r="AH18576" s="9"/>
      <c r="AI18576" s="8"/>
      <c r="AJ18576" s="8"/>
      <c r="AK18576" s="9"/>
    </row>
    <row r="18577" spans="32:37" x14ac:dyDescent="0.3">
      <c r="AF18577" s="8"/>
      <c r="AG18577" s="8"/>
      <c r="AH18577" s="9"/>
      <c r="AI18577" s="8"/>
      <c r="AJ18577" s="8"/>
      <c r="AK18577" s="9"/>
    </row>
    <row r="18578" spans="32:37" x14ac:dyDescent="0.3">
      <c r="AF18578" s="8"/>
      <c r="AG18578" s="8"/>
      <c r="AH18578" s="9"/>
      <c r="AI18578" s="8"/>
      <c r="AJ18578" s="8"/>
      <c r="AK18578" s="9"/>
    </row>
    <row r="18579" spans="32:37" x14ac:dyDescent="0.3">
      <c r="AF18579" s="8"/>
      <c r="AG18579" s="8"/>
      <c r="AH18579" s="9"/>
      <c r="AI18579" s="8"/>
      <c r="AJ18579" s="8"/>
      <c r="AK18579" s="9"/>
    </row>
    <row r="18580" spans="32:37" x14ac:dyDescent="0.3">
      <c r="AF18580" s="8"/>
      <c r="AG18580" s="8"/>
      <c r="AH18580" s="9"/>
      <c r="AI18580" s="8"/>
      <c r="AJ18580" s="8"/>
      <c r="AK18580" s="9"/>
    </row>
    <row r="18581" spans="32:37" x14ac:dyDescent="0.3">
      <c r="AF18581" s="8"/>
      <c r="AG18581" s="8"/>
      <c r="AH18581" s="9"/>
      <c r="AI18581" s="8"/>
      <c r="AJ18581" s="8"/>
      <c r="AK18581" s="9"/>
    </row>
    <row r="18582" spans="32:37" x14ac:dyDescent="0.3">
      <c r="AF18582" s="8"/>
      <c r="AG18582" s="8"/>
      <c r="AH18582" s="9"/>
      <c r="AI18582" s="8"/>
      <c r="AJ18582" s="8"/>
      <c r="AK18582" s="9"/>
    </row>
    <row r="18583" spans="32:37" x14ac:dyDescent="0.3">
      <c r="AF18583" s="8"/>
      <c r="AG18583" s="8"/>
      <c r="AH18583" s="9"/>
      <c r="AI18583" s="8"/>
      <c r="AJ18583" s="8"/>
      <c r="AK18583" s="9"/>
    </row>
    <row r="18584" spans="32:37" x14ac:dyDescent="0.3">
      <c r="AF18584" s="8"/>
      <c r="AG18584" s="8"/>
      <c r="AH18584" s="9"/>
      <c r="AI18584" s="8"/>
      <c r="AJ18584" s="8"/>
      <c r="AK18584" s="9"/>
    </row>
    <row r="18585" spans="32:37" x14ac:dyDescent="0.3">
      <c r="AF18585" s="8"/>
      <c r="AG18585" s="8"/>
      <c r="AH18585" s="9"/>
      <c r="AI18585" s="8"/>
      <c r="AJ18585" s="8"/>
      <c r="AK18585" s="9"/>
    </row>
    <row r="18586" spans="32:37" x14ac:dyDescent="0.3">
      <c r="AF18586" s="8"/>
      <c r="AG18586" s="8"/>
      <c r="AH18586" s="9"/>
      <c r="AI18586" s="8"/>
      <c r="AJ18586" s="8"/>
      <c r="AK18586" s="9"/>
    </row>
    <row r="18587" spans="32:37" x14ac:dyDescent="0.3">
      <c r="AF18587" s="8"/>
      <c r="AG18587" s="8"/>
      <c r="AH18587" s="9"/>
      <c r="AI18587" s="8"/>
      <c r="AJ18587" s="8"/>
      <c r="AK18587" s="9"/>
    </row>
    <row r="18588" spans="32:37" x14ac:dyDescent="0.3">
      <c r="AF18588" s="8"/>
      <c r="AG18588" s="8"/>
      <c r="AH18588" s="9"/>
      <c r="AI18588" s="8"/>
      <c r="AJ18588" s="8"/>
      <c r="AK18588" s="9"/>
    </row>
    <row r="18589" spans="32:37" x14ac:dyDescent="0.3">
      <c r="AF18589" s="8"/>
      <c r="AG18589" s="8"/>
      <c r="AH18589" s="9"/>
      <c r="AI18589" s="8"/>
      <c r="AJ18589" s="8"/>
      <c r="AK18589" s="9"/>
    </row>
    <row r="18590" spans="32:37" x14ac:dyDescent="0.3">
      <c r="AF18590" s="8"/>
      <c r="AG18590" s="8"/>
      <c r="AH18590" s="9"/>
      <c r="AI18590" s="8"/>
      <c r="AJ18590" s="8"/>
      <c r="AK18590" s="9"/>
    </row>
    <row r="18591" spans="32:37" x14ac:dyDescent="0.3">
      <c r="AF18591" s="8"/>
      <c r="AG18591" s="8"/>
      <c r="AH18591" s="9"/>
      <c r="AI18591" s="8"/>
      <c r="AJ18591" s="8"/>
      <c r="AK18591" s="9"/>
    </row>
    <row r="18592" spans="32:37" x14ac:dyDescent="0.3">
      <c r="AF18592" s="8"/>
      <c r="AG18592" s="8"/>
      <c r="AH18592" s="9"/>
      <c r="AI18592" s="8"/>
      <c r="AJ18592" s="8"/>
      <c r="AK18592" s="9"/>
    </row>
    <row r="18593" spans="32:37" x14ac:dyDescent="0.3">
      <c r="AF18593" s="8"/>
      <c r="AG18593" s="8"/>
      <c r="AH18593" s="9"/>
      <c r="AI18593" s="8"/>
      <c r="AJ18593" s="8"/>
      <c r="AK18593" s="9"/>
    </row>
    <row r="18594" spans="32:37" x14ac:dyDescent="0.3">
      <c r="AF18594" s="8"/>
      <c r="AG18594" s="8"/>
      <c r="AH18594" s="9"/>
      <c r="AI18594" s="8"/>
      <c r="AJ18594" s="8"/>
      <c r="AK18594" s="9"/>
    </row>
    <row r="18595" spans="32:37" x14ac:dyDescent="0.3">
      <c r="AF18595" s="8"/>
      <c r="AG18595" s="8"/>
      <c r="AH18595" s="9"/>
      <c r="AI18595" s="8"/>
      <c r="AJ18595" s="8"/>
      <c r="AK18595" s="9"/>
    </row>
    <row r="18596" spans="32:37" x14ac:dyDescent="0.3">
      <c r="AF18596" s="8"/>
      <c r="AG18596" s="8"/>
      <c r="AH18596" s="9"/>
      <c r="AI18596" s="8"/>
      <c r="AJ18596" s="8"/>
      <c r="AK18596" s="9"/>
    </row>
    <row r="18597" spans="32:37" x14ac:dyDescent="0.3">
      <c r="AF18597" s="8"/>
      <c r="AG18597" s="8"/>
      <c r="AH18597" s="9"/>
      <c r="AI18597" s="8"/>
      <c r="AJ18597" s="8"/>
      <c r="AK18597" s="9"/>
    </row>
    <row r="18598" spans="32:37" x14ac:dyDescent="0.3">
      <c r="AF18598" s="8"/>
      <c r="AG18598" s="8"/>
      <c r="AH18598" s="9"/>
      <c r="AI18598" s="8"/>
      <c r="AJ18598" s="8"/>
      <c r="AK18598" s="9"/>
    </row>
    <row r="18599" spans="32:37" x14ac:dyDescent="0.3">
      <c r="AF18599" s="8"/>
      <c r="AG18599" s="8"/>
      <c r="AH18599" s="9"/>
      <c r="AI18599" s="8"/>
      <c r="AJ18599" s="8"/>
      <c r="AK18599" s="9"/>
    </row>
    <row r="18600" spans="32:37" x14ac:dyDescent="0.3">
      <c r="AF18600" s="8"/>
      <c r="AG18600" s="8"/>
      <c r="AH18600" s="9"/>
      <c r="AI18600" s="8"/>
      <c r="AJ18600" s="8"/>
      <c r="AK18600" s="9"/>
    </row>
    <row r="18601" spans="32:37" x14ac:dyDescent="0.3">
      <c r="AF18601" s="8"/>
      <c r="AG18601" s="8"/>
      <c r="AH18601" s="9"/>
      <c r="AI18601" s="8"/>
      <c r="AJ18601" s="8"/>
      <c r="AK18601" s="9"/>
    </row>
    <row r="18602" spans="32:37" x14ac:dyDescent="0.3">
      <c r="AF18602" s="8"/>
      <c r="AG18602" s="8"/>
      <c r="AH18602" s="9"/>
      <c r="AI18602" s="8"/>
      <c r="AJ18602" s="8"/>
      <c r="AK18602" s="9"/>
    </row>
    <row r="18603" spans="32:37" x14ac:dyDescent="0.3">
      <c r="AF18603" s="8"/>
      <c r="AG18603" s="8"/>
      <c r="AH18603" s="9"/>
      <c r="AI18603" s="8"/>
      <c r="AJ18603" s="8"/>
      <c r="AK18603" s="9"/>
    </row>
    <row r="18604" spans="32:37" x14ac:dyDescent="0.3">
      <c r="AF18604" s="8"/>
      <c r="AG18604" s="8"/>
      <c r="AH18604" s="9"/>
      <c r="AI18604" s="8"/>
      <c r="AJ18604" s="8"/>
      <c r="AK18604" s="9"/>
    </row>
    <row r="18605" spans="32:37" x14ac:dyDescent="0.3">
      <c r="AF18605" s="8"/>
      <c r="AG18605" s="8"/>
      <c r="AH18605" s="9"/>
      <c r="AI18605" s="8"/>
      <c r="AJ18605" s="8"/>
      <c r="AK18605" s="9"/>
    </row>
    <row r="18606" spans="32:37" x14ac:dyDescent="0.3">
      <c r="AF18606" s="8"/>
      <c r="AG18606" s="8"/>
      <c r="AH18606" s="9"/>
      <c r="AI18606" s="8"/>
      <c r="AJ18606" s="8"/>
      <c r="AK18606" s="9"/>
    </row>
    <row r="18607" spans="32:37" x14ac:dyDescent="0.3">
      <c r="AF18607" s="8"/>
      <c r="AG18607" s="8"/>
      <c r="AH18607" s="9"/>
      <c r="AI18607" s="8"/>
      <c r="AJ18607" s="8"/>
      <c r="AK18607" s="9"/>
    </row>
    <row r="18608" spans="32:37" x14ac:dyDescent="0.3">
      <c r="AF18608" s="8"/>
      <c r="AG18608" s="8"/>
      <c r="AH18608" s="9"/>
      <c r="AI18608" s="8"/>
      <c r="AJ18608" s="8"/>
      <c r="AK18608" s="9"/>
    </row>
    <row r="18609" spans="32:37" x14ac:dyDescent="0.3">
      <c r="AF18609" s="8"/>
      <c r="AG18609" s="8"/>
      <c r="AH18609" s="9"/>
      <c r="AI18609" s="8"/>
      <c r="AJ18609" s="8"/>
      <c r="AK18609" s="9"/>
    </row>
    <row r="18610" spans="32:37" x14ac:dyDescent="0.3">
      <c r="AF18610" s="8"/>
      <c r="AG18610" s="8"/>
      <c r="AH18610" s="9"/>
      <c r="AI18610" s="8"/>
      <c r="AJ18610" s="8"/>
      <c r="AK18610" s="9"/>
    </row>
    <row r="18611" spans="32:37" x14ac:dyDescent="0.3">
      <c r="AF18611" s="8"/>
      <c r="AG18611" s="8"/>
      <c r="AH18611" s="9"/>
      <c r="AI18611" s="8"/>
      <c r="AJ18611" s="8"/>
      <c r="AK18611" s="9"/>
    </row>
    <row r="18612" spans="32:37" x14ac:dyDescent="0.3">
      <c r="AF18612" s="8"/>
      <c r="AG18612" s="8"/>
      <c r="AH18612" s="9"/>
      <c r="AI18612" s="8"/>
      <c r="AJ18612" s="8"/>
      <c r="AK18612" s="9"/>
    </row>
    <row r="18613" spans="32:37" x14ac:dyDescent="0.3">
      <c r="AF18613" s="8"/>
      <c r="AG18613" s="8"/>
      <c r="AH18613" s="9"/>
      <c r="AI18613" s="8"/>
      <c r="AJ18613" s="8"/>
      <c r="AK18613" s="9"/>
    </row>
    <row r="18614" spans="32:37" x14ac:dyDescent="0.3">
      <c r="AF18614" s="8"/>
      <c r="AG18614" s="8"/>
      <c r="AH18614" s="9"/>
      <c r="AI18614" s="8"/>
      <c r="AJ18614" s="8"/>
      <c r="AK18614" s="9"/>
    </row>
    <row r="18615" spans="32:37" x14ac:dyDescent="0.3">
      <c r="AF18615" s="8"/>
      <c r="AG18615" s="8"/>
      <c r="AH18615" s="9"/>
      <c r="AI18615" s="8"/>
      <c r="AJ18615" s="8"/>
      <c r="AK18615" s="9"/>
    </row>
    <row r="18616" spans="32:37" x14ac:dyDescent="0.3">
      <c r="AF18616" s="8"/>
      <c r="AG18616" s="8"/>
      <c r="AH18616" s="9"/>
      <c r="AI18616" s="8"/>
      <c r="AJ18616" s="8"/>
      <c r="AK18616" s="9"/>
    </row>
    <row r="18617" spans="32:37" x14ac:dyDescent="0.3">
      <c r="AF18617" s="8"/>
      <c r="AG18617" s="8"/>
      <c r="AH18617" s="9"/>
      <c r="AI18617" s="8"/>
      <c r="AJ18617" s="8"/>
      <c r="AK18617" s="9"/>
    </row>
    <row r="18618" spans="32:37" x14ac:dyDescent="0.3">
      <c r="AF18618" s="8"/>
      <c r="AG18618" s="8"/>
      <c r="AH18618" s="9"/>
      <c r="AI18618" s="8"/>
      <c r="AJ18618" s="8"/>
      <c r="AK18618" s="9"/>
    </row>
    <row r="18619" spans="32:37" x14ac:dyDescent="0.3">
      <c r="AF18619" s="8"/>
      <c r="AG18619" s="8"/>
      <c r="AH18619" s="9"/>
      <c r="AI18619" s="8"/>
      <c r="AJ18619" s="8"/>
      <c r="AK18619" s="9"/>
    </row>
    <row r="18620" spans="32:37" x14ac:dyDescent="0.3">
      <c r="AF18620" s="8"/>
      <c r="AG18620" s="8"/>
      <c r="AH18620" s="9"/>
      <c r="AI18620" s="8"/>
      <c r="AJ18620" s="8"/>
      <c r="AK18620" s="9"/>
    </row>
    <row r="18621" spans="32:37" x14ac:dyDescent="0.3">
      <c r="AF18621" s="8"/>
      <c r="AG18621" s="8"/>
      <c r="AH18621" s="9"/>
      <c r="AI18621" s="8"/>
      <c r="AJ18621" s="8"/>
      <c r="AK18621" s="9"/>
    </row>
    <row r="18622" spans="32:37" x14ac:dyDescent="0.3">
      <c r="AF18622" s="8"/>
      <c r="AG18622" s="8"/>
      <c r="AH18622" s="9"/>
      <c r="AI18622" s="8"/>
      <c r="AJ18622" s="8"/>
      <c r="AK18622" s="9"/>
    </row>
    <row r="18623" spans="32:37" x14ac:dyDescent="0.3">
      <c r="AF18623" s="8"/>
      <c r="AG18623" s="8"/>
      <c r="AH18623" s="9"/>
      <c r="AI18623" s="8"/>
      <c r="AJ18623" s="8"/>
      <c r="AK18623" s="9"/>
    </row>
    <row r="18624" spans="32:37" x14ac:dyDescent="0.3">
      <c r="AF18624" s="8"/>
      <c r="AG18624" s="8"/>
      <c r="AH18624" s="9"/>
      <c r="AI18624" s="8"/>
      <c r="AJ18624" s="8"/>
      <c r="AK18624" s="9"/>
    </row>
    <row r="18625" spans="32:37" x14ac:dyDescent="0.3">
      <c r="AF18625" s="8"/>
      <c r="AG18625" s="8"/>
      <c r="AH18625" s="9"/>
      <c r="AI18625" s="8"/>
      <c r="AJ18625" s="8"/>
      <c r="AK18625" s="9"/>
    </row>
    <row r="18626" spans="32:37" x14ac:dyDescent="0.3">
      <c r="AF18626" s="8"/>
      <c r="AG18626" s="8"/>
      <c r="AH18626" s="9"/>
      <c r="AI18626" s="8"/>
      <c r="AJ18626" s="8"/>
      <c r="AK18626" s="9"/>
    </row>
    <row r="18627" spans="32:37" x14ac:dyDescent="0.3">
      <c r="AF18627" s="8"/>
      <c r="AG18627" s="8"/>
      <c r="AH18627" s="9"/>
      <c r="AI18627" s="8"/>
      <c r="AJ18627" s="8"/>
      <c r="AK18627" s="9"/>
    </row>
    <row r="18628" spans="32:37" x14ac:dyDescent="0.3">
      <c r="AF18628" s="8"/>
      <c r="AG18628" s="8"/>
      <c r="AH18628" s="9"/>
      <c r="AI18628" s="8"/>
      <c r="AJ18628" s="8"/>
      <c r="AK18628" s="9"/>
    </row>
    <row r="18629" spans="32:37" x14ac:dyDescent="0.3">
      <c r="AF18629" s="8"/>
      <c r="AG18629" s="8"/>
      <c r="AH18629" s="9"/>
      <c r="AI18629" s="8"/>
      <c r="AJ18629" s="8"/>
      <c r="AK18629" s="9"/>
    </row>
    <row r="18630" spans="32:37" x14ac:dyDescent="0.3">
      <c r="AF18630" s="8"/>
      <c r="AG18630" s="8"/>
      <c r="AH18630" s="9"/>
      <c r="AI18630" s="8"/>
      <c r="AJ18630" s="8"/>
      <c r="AK18630" s="9"/>
    </row>
    <row r="18631" spans="32:37" x14ac:dyDescent="0.3">
      <c r="AF18631" s="8"/>
      <c r="AG18631" s="8"/>
      <c r="AH18631" s="9"/>
      <c r="AI18631" s="8"/>
      <c r="AJ18631" s="8"/>
      <c r="AK18631" s="9"/>
    </row>
    <row r="18632" spans="32:37" x14ac:dyDescent="0.3">
      <c r="AF18632" s="8"/>
      <c r="AG18632" s="8"/>
      <c r="AH18632" s="9"/>
      <c r="AI18632" s="8"/>
      <c r="AJ18632" s="8"/>
      <c r="AK18632" s="9"/>
    </row>
    <row r="18633" spans="32:37" x14ac:dyDescent="0.3">
      <c r="AF18633" s="8"/>
      <c r="AG18633" s="8"/>
      <c r="AH18633" s="9"/>
      <c r="AI18633" s="8"/>
      <c r="AJ18633" s="8"/>
      <c r="AK18633" s="9"/>
    </row>
    <row r="18634" spans="32:37" x14ac:dyDescent="0.3">
      <c r="AF18634" s="8"/>
      <c r="AG18634" s="8"/>
      <c r="AH18634" s="9"/>
      <c r="AI18634" s="8"/>
      <c r="AJ18634" s="8"/>
      <c r="AK18634" s="9"/>
    </row>
    <row r="18635" spans="32:37" x14ac:dyDescent="0.3">
      <c r="AF18635" s="8"/>
      <c r="AG18635" s="8"/>
      <c r="AH18635" s="9"/>
      <c r="AI18635" s="8"/>
      <c r="AJ18635" s="8"/>
      <c r="AK18635" s="9"/>
    </row>
    <row r="18636" spans="32:37" x14ac:dyDescent="0.3">
      <c r="AF18636" s="8"/>
      <c r="AG18636" s="8"/>
      <c r="AH18636" s="9"/>
      <c r="AI18636" s="8"/>
      <c r="AJ18636" s="8"/>
      <c r="AK18636" s="9"/>
    </row>
    <row r="18637" spans="32:37" x14ac:dyDescent="0.3">
      <c r="AF18637" s="8"/>
      <c r="AG18637" s="8"/>
      <c r="AH18637" s="9"/>
      <c r="AI18637" s="8"/>
      <c r="AJ18637" s="8"/>
      <c r="AK18637" s="9"/>
    </row>
    <row r="18638" spans="32:37" x14ac:dyDescent="0.3">
      <c r="AF18638" s="8"/>
      <c r="AG18638" s="8"/>
      <c r="AH18638" s="9"/>
      <c r="AI18638" s="8"/>
      <c r="AJ18638" s="8"/>
      <c r="AK18638" s="9"/>
    </row>
    <row r="18639" spans="32:37" x14ac:dyDescent="0.3">
      <c r="AF18639" s="8"/>
      <c r="AG18639" s="8"/>
      <c r="AH18639" s="9"/>
      <c r="AI18639" s="8"/>
      <c r="AJ18639" s="8"/>
      <c r="AK18639" s="9"/>
    </row>
    <row r="18640" spans="32:37" x14ac:dyDescent="0.3">
      <c r="AF18640" s="8"/>
      <c r="AG18640" s="8"/>
      <c r="AH18640" s="9"/>
      <c r="AI18640" s="8"/>
      <c r="AJ18640" s="8"/>
      <c r="AK18640" s="9"/>
    </row>
    <row r="18641" spans="32:37" x14ac:dyDescent="0.3">
      <c r="AF18641" s="8"/>
      <c r="AG18641" s="8"/>
      <c r="AH18641" s="9"/>
      <c r="AI18641" s="8"/>
      <c r="AJ18641" s="8"/>
      <c r="AK18641" s="9"/>
    </row>
    <row r="18642" spans="32:37" x14ac:dyDescent="0.3">
      <c r="AF18642" s="8"/>
      <c r="AG18642" s="8"/>
      <c r="AH18642" s="9"/>
      <c r="AI18642" s="8"/>
      <c r="AJ18642" s="8"/>
      <c r="AK18642" s="9"/>
    </row>
    <row r="18643" spans="32:37" x14ac:dyDescent="0.3">
      <c r="AF18643" s="8"/>
      <c r="AG18643" s="8"/>
      <c r="AH18643" s="9"/>
      <c r="AI18643" s="8"/>
      <c r="AJ18643" s="8"/>
      <c r="AK18643" s="9"/>
    </row>
    <row r="18644" spans="32:37" x14ac:dyDescent="0.3">
      <c r="AF18644" s="8"/>
      <c r="AG18644" s="8"/>
      <c r="AH18644" s="9"/>
      <c r="AI18644" s="8"/>
      <c r="AJ18644" s="8"/>
      <c r="AK18644" s="9"/>
    </row>
    <row r="18645" spans="32:37" x14ac:dyDescent="0.3">
      <c r="AF18645" s="8"/>
      <c r="AG18645" s="8"/>
      <c r="AH18645" s="9"/>
      <c r="AI18645" s="8"/>
      <c r="AJ18645" s="8"/>
      <c r="AK18645" s="9"/>
    </row>
    <row r="18646" spans="32:37" x14ac:dyDescent="0.3">
      <c r="AF18646" s="8"/>
      <c r="AG18646" s="8"/>
      <c r="AH18646" s="9"/>
      <c r="AI18646" s="8"/>
      <c r="AJ18646" s="8"/>
      <c r="AK18646" s="9"/>
    </row>
    <row r="18647" spans="32:37" x14ac:dyDescent="0.3">
      <c r="AF18647" s="8"/>
      <c r="AG18647" s="8"/>
      <c r="AH18647" s="9"/>
      <c r="AI18647" s="8"/>
      <c r="AJ18647" s="8"/>
      <c r="AK18647" s="9"/>
    </row>
    <row r="18648" spans="32:37" x14ac:dyDescent="0.3">
      <c r="AF18648" s="8"/>
      <c r="AG18648" s="8"/>
      <c r="AH18648" s="9"/>
      <c r="AI18648" s="8"/>
      <c r="AJ18648" s="8"/>
      <c r="AK18648" s="9"/>
    </row>
    <row r="18649" spans="32:37" x14ac:dyDescent="0.3">
      <c r="AF18649" s="8"/>
      <c r="AG18649" s="8"/>
      <c r="AH18649" s="9"/>
      <c r="AI18649" s="8"/>
      <c r="AJ18649" s="8"/>
      <c r="AK18649" s="9"/>
    </row>
    <row r="18650" spans="32:37" x14ac:dyDescent="0.3">
      <c r="AF18650" s="8"/>
      <c r="AG18650" s="8"/>
      <c r="AH18650" s="9"/>
      <c r="AI18650" s="8"/>
      <c r="AJ18650" s="8"/>
      <c r="AK18650" s="9"/>
    </row>
    <row r="18651" spans="32:37" x14ac:dyDescent="0.3">
      <c r="AF18651" s="8"/>
      <c r="AG18651" s="8"/>
      <c r="AH18651" s="9"/>
      <c r="AI18651" s="8"/>
      <c r="AJ18651" s="8"/>
      <c r="AK18651" s="9"/>
    </row>
    <row r="18652" spans="32:37" x14ac:dyDescent="0.3">
      <c r="AF18652" s="8"/>
      <c r="AG18652" s="8"/>
      <c r="AH18652" s="9"/>
      <c r="AI18652" s="8"/>
      <c r="AJ18652" s="8"/>
      <c r="AK18652" s="9"/>
    </row>
    <row r="18653" spans="32:37" x14ac:dyDescent="0.3">
      <c r="AF18653" s="8"/>
      <c r="AG18653" s="8"/>
      <c r="AH18653" s="9"/>
      <c r="AI18653" s="8"/>
      <c r="AJ18653" s="8"/>
      <c r="AK18653" s="9"/>
    </row>
    <row r="18654" spans="32:37" x14ac:dyDescent="0.3">
      <c r="AF18654" s="8"/>
      <c r="AG18654" s="8"/>
      <c r="AH18654" s="9"/>
      <c r="AI18654" s="8"/>
      <c r="AJ18654" s="8"/>
      <c r="AK18654" s="9"/>
    </row>
    <row r="18655" spans="32:37" x14ac:dyDescent="0.3">
      <c r="AF18655" s="8"/>
      <c r="AG18655" s="8"/>
      <c r="AH18655" s="9"/>
      <c r="AI18655" s="8"/>
      <c r="AJ18655" s="8"/>
      <c r="AK18655" s="9"/>
    </row>
    <row r="18656" spans="32:37" x14ac:dyDescent="0.3">
      <c r="AF18656" s="8"/>
      <c r="AG18656" s="8"/>
      <c r="AH18656" s="9"/>
      <c r="AI18656" s="8"/>
      <c r="AJ18656" s="8"/>
      <c r="AK18656" s="9"/>
    </row>
    <row r="18657" spans="32:37" x14ac:dyDescent="0.3">
      <c r="AF18657" s="8"/>
      <c r="AG18657" s="8"/>
      <c r="AH18657" s="9"/>
      <c r="AI18657" s="8"/>
      <c r="AJ18657" s="8"/>
      <c r="AK18657" s="9"/>
    </row>
    <row r="18658" spans="32:37" x14ac:dyDescent="0.3">
      <c r="AF18658" s="8"/>
      <c r="AG18658" s="8"/>
      <c r="AH18658" s="9"/>
      <c r="AI18658" s="8"/>
      <c r="AJ18658" s="8"/>
      <c r="AK18658" s="9"/>
    </row>
    <row r="18659" spans="32:37" x14ac:dyDescent="0.3">
      <c r="AF18659" s="8"/>
      <c r="AG18659" s="8"/>
      <c r="AH18659" s="9"/>
      <c r="AI18659" s="8"/>
      <c r="AJ18659" s="8"/>
      <c r="AK18659" s="9"/>
    </row>
    <row r="18660" spans="32:37" x14ac:dyDescent="0.3">
      <c r="AF18660" s="8"/>
      <c r="AG18660" s="8"/>
      <c r="AH18660" s="9"/>
      <c r="AI18660" s="8"/>
      <c r="AJ18660" s="8"/>
      <c r="AK18660" s="9"/>
    </row>
    <row r="18661" spans="32:37" x14ac:dyDescent="0.3">
      <c r="AF18661" s="8"/>
      <c r="AG18661" s="8"/>
      <c r="AH18661" s="9"/>
      <c r="AI18661" s="8"/>
      <c r="AJ18661" s="8"/>
      <c r="AK18661" s="9"/>
    </row>
    <row r="18662" spans="32:37" x14ac:dyDescent="0.3">
      <c r="AF18662" s="8"/>
      <c r="AG18662" s="8"/>
      <c r="AH18662" s="9"/>
      <c r="AI18662" s="8"/>
      <c r="AJ18662" s="8"/>
      <c r="AK18662" s="9"/>
    </row>
    <row r="18663" spans="32:37" x14ac:dyDescent="0.3">
      <c r="AF18663" s="8"/>
      <c r="AG18663" s="8"/>
      <c r="AH18663" s="9"/>
      <c r="AI18663" s="8"/>
      <c r="AJ18663" s="8"/>
      <c r="AK18663" s="9"/>
    </row>
    <row r="18664" spans="32:37" x14ac:dyDescent="0.3">
      <c r="AF18664" s="8"/>
      <c r="AG18664" s="8"/>
      <c r="AH18664" s="9"/>
      <c r="AI18664" s="8"/>
      <c r="AJ18664" s="8"/>
      <c r="AK18664" s="9"/>
    </row>
    <row r="18665" spans="32:37" x14ac:dyDescent="0.3">
      <c r="AF18665" s="8"/>
      <c r="AG18665" s="8"/>
      <c r="AH18665" s="9"/>
      <c r="AI18665" s="8"/>
      <c r="AJ18665" s="8"/>
      <c r="AK18665" s="9"/>
    </row>
    <row r="18666" spans="32:37" x14ac:dyDescent="0.3">
      <c r="AF18666" s="8"/>
      <c r="AG18666" s="8"/>
      <c r="AH18666" s="9"/>
      <c r="AI18666" s="8"/>
      <c r="AJ18666" s="8"/>
      <c r="AK18666" s="9"/>
    </row>
    <row r="18667" spans="32:37" x14ac:dyDescent="0.3">
      <c r="AF18667" s="8"/>
      <c r="AG18667" s="8"/>
      <c r="AH18667" s="9"/>
      <c r="AI18667" s="8"/>
      <c r="AJ18667" s="8"/>
      <c r="AK18667" s="9"/>
    </row>
    <row r="18668" spans="32:37" x14ac:dyDescent="0.3">
      <c r="AF18668" s="8"/>
      <c r="AG18668" s="8"/>
      <c r="AH18668" s="9"/>
      <c r="AI18668" s="8"/>
      <c r="AJ18668" s="8"/>
      <c r="AK18668" s="9"/>
    </row>
    <row r="18669" spans="32:37" x14ac:dyDescent="0.3">
      <c r="AF18669" s="8"/>
      <c r="AG18669" s="8"/>
      <c r="AH18669" s="9"/>
      <c r="AI18669" s="8"/>
      <c r="AJ18669" s="8"/>
      <c r="AK18669" s="9"/>
    </row>
    <row r="18670" spans="32:37" x14ac:dyDescent="0.3">
      <c r="AF18670" s="8"/>
      <c r="AG18670" s="8"/>
      <c r="AH18670" s="9"/>
      <c r="AI18670" s="8"/>
      <c r="AJ18670" s="8"/>
      <c r="AK18670" s="9"/>
    </row>
    <row r="18671" spans="32:37" x14ac:dyDescent="0.3">
      <c r="AF18671" s="8"/>
      <c r="AG18671" s="8"/>
      <c r="AH18671" s="9"/>
      <c r="AI18671" s="8"/>
      <c r="AJ18671" s="8"/>
      <c r="AK18671" s="9"/>
    </row>
    <row r="18672" spans="32:37" x14ac:dyDescent="0.3">
      <c r="AF18672" s="8"/>
      <c r="AG18672" s="8"/>
      <c r="AH18672" s="9"/>
      <c r="AI18672" s="8"/>
      <c r="AJ18672" s="8"/>
      <c r="AK18672" s="9"/>
    </row>
    <row r="18673" spans="32:37" x14ac:dyDescent="0.3">
      <c r="AF18673" s="8"/>
      <c r="AG18673" s="8"/>
      <c r="AH18673" s="9"/>
      <c r="AI18673" s="8"/>
      <c r="AJ18673" s="8"/>
      <c r="AK18673" s="9"/>
    </row>
    <row r="18674" spans="32:37" x14ac:dyDescent="0.3">
      <c r="AF18674" s="8"/>
      <c r="AG18674" s="8"/>
      <c r="AH18674" s="9"/>
      <c r="AI18674" s="8"/>
      <c r="AJ18674" s="8"/>
      <c r="AK18674" s="9"/>
    </row>
    <row r="18675" spans="32:37" x14ac:dyDescent="0.3">
      <c r="AF18675" s="8"/>
      <c r="AG18675" s="8"/>
      <c r="AH18675" s="9"/>
      <c r="AI18675" s="8"/>
      <c r="AJ18675" s="8"/>
      <c r="AK18675" s="9"/>
    </row>
    <row r="18676" spans="32:37" x14ac:dyDescent="0.3">
      <c r="AF18676" s="8"/>
      <c r="AG18676" s="8"/>
      <c r="AH18676" s="9"/>
      <c r="AI18676" s="8"/>
      <c r="AJ18676" s="8"/>
      <c r="AK18676" s="9"/>
    </row>
    <row r="18677" spans="32:37" x14ac:dyDescent="0.3">
      <c r="AF18677" s="8"/>
      <c r="AG18677" s="8"/>
      <c r="AH18677" s="9"/>
      <c r="AI18677" s="8"/>
      <c r="AJ18677" s="8"/>
      <c r="AK18677" s="9"/>
    </row>
    <row r="18678" spans="32:37" x14ac:dyDescent="0.3">
      <c r="AF18678" s="8"/>
      <c r="AG18678" s="8"/>
      <c r="AH18678" s="9"/>
      <c r="AI18678" s="8"/>
      <c r="AJ18678" s="8"/>
      <c r="AK18678" s="9"/>
    </row>
    <row r="18679" spans="32:37" x14ac:dyDescent="0.3">
      <c r="AF18679" s="8"/>
      <c r="AG18679" s="8"/>
      <c r="AH18679" s="9"/>
      <c r="AI18679" s="8"/>
      <c r="AJ18679" s="8"/>
      <c r="AK18679" s="9"/>
    </row>
    <row r="18680" spans="32:37" x14ac:dyDescent="0.3">
      <c r="AF18680" s="8"/>
      <c r="AG18680" s="8"/>
      <c r="AH18680" s="9"/>
      <c r="AI18680" s="8"/>
      <c r="AJ18680" s="8"/>
      <c r="AK18680" s="9"/>
    </row>
    <row r="18681" spans="32:37" x14ac:dyDescent="0.3">
      <c r="AF18681" s="8"/>
      <c r="AG18681" s="8"/>
      <c r="AH18681" s="9"/>
      <c r="AI18681" s="8"/>
      <c r="AJ18681" s="8"/>
      <c r="AK18681" s="9"/>
    </row>
    <row r="18682" spans="32:37" x14ac:dyDescent="0.3">
      <c r="AF18682" s="8"/>
      <c r="AG18682" s="8"/>
      <c r="AH18682" s="9"/>
      <c r="AI18682" s="8"/>
      <c r="AJ18682" s="8"/>
      <c r="AK18682" s="9"/>
    </row>
    <row r="18683" spans="32:37" x14ac:dyDescent="0.3">
      <c r="AF18683" s="8"/>
      <c r="AG18683" s="8"/>
      <c r="AH18683" s="9"/>
      <c r="AI18683" s="8"/>
      <c r="AJ18683" s="8"/>
      <c r="AK18683" s="9"/>
    </row>
    <row r="18684" spans="32:37" x14ac:dyDescent="0.3">
      <c r="AF18684" s="8"/>
      <c r="AG18684" s="8"/>
      <c r="AH18684" s="9"/>
      <c r="AI18684" s="8"/>
      <c r="AJ18684" s="8"/>
      <c r="AK18684" s="9"/>
    </row>
    <row r="18685" spans="32:37" x14ac:dyDescent="0.3">
      <c r="AF18685" s="8"/>
      <c r="AG18685" s="8"/>
      <c r="AH18685" s="9"/>
      <c r="AI18685" s="8"/>
      <c r="AJ18685" s="8"/>
      <c r="AK18685" s="9"/>
    </row>
    <row r="18686" spans="32:37" x14ac:dyDescent="0.3">
      <c r="AF18686" s="8"/>
      <c r="AG18686" s="8"/>
      <c r="AH18686" s="9"/>
      <c r="AI18686" s="8"/>
      <c r="AJ18686" s="8"/>
      <c r="AK18686" s="9"/>
    </row>
    <row r="18687" spans="32:37" x14ac:dyDescent="0.3">
      <c r="AF18687" s="8"/>
      <c r="AG18687" s="8"/>
      <c r="AH18687" s="9"/>
      <c r="AI18687" s="8"/>
      <c r="AJ18687" s="8"/>
      <c r="AK18687" s="9"/>
    </row>
    <row r="18688" spans="32:37" x14ac:dyDescent="0.3">
      <c r="AF18688" s="8"/>
      <c r="AG18688" s="8"/>
      <c r="AH18688" s="9"/>
      <c r="AI18688" s="8"/>
      <c r="AJ18688" s="8"/>
      <c r="AK18688" s="9"/>
    </row>
    <row r="18689" spans="32:37" x14ac:dyDescent="0.3">
      <c r="AF18689" s="8"/>
      <c r="AG18689" s="8"/>
      <c r="AH18689" s="9"/>
      <c r="AI18689" s="8"/>
      <c r="AJ18689" s="8"/>
      <c r="AK18689" s="9"/>
    </row>
    <row r="18690" spans="32:37" x14ac:dyDescent="0.3">
      <c r="AF18690" s="8"/>
      <c r="AG18690" s="8"/>
      <c r="AH18690" s="9"/>
      <c r="AI18690" s="8"/>
      <c r="AJ18690" s="8"/>
      <c r="AK18690" s="9"/>
    </row>
    <row r="18691" spans="32:37" x14ac:dyDescent="0.3">
      <c r="AF18691" s="8"/>
      <c r="AG18691" s="8"/>
      <c r="AH18691" s="9"/>
      <c r="AI18691" s="8"/>
      <c r="AJ18691" s="8"/>
      <c r="AK18691" s="9"/>
    </row>
    <row r="18692" spans="32:37" x14ac:dyDescent="0.3">
      <c r="AF18692" s="8"/>
      <c r="AG18692" s="8"/>
      <c r="AH18692" s="9"/>
      <c r="AI18692" s="8"/>
      <c r="AJ18692" s="8"/>
      <c r="AK18692" s="9"/>
    </row>
    <row r="18693" spans="32:37" x14ac:dyDescent="0.3">
      <c r="AF18693" s="8"/>
      <c r="AG18693" s="8"/>
      <c r="AH18693" s="9"/>
      <c r="AI18693" s="8"/>
      <c r="AJ18693" s="8"/>
      <c r="AK18693" s="9"/>
    </row>
    <row r="18694" spans="32:37" x14ac:dyDescent="0.3">
      <c r="AF18694" s="8"/>
      <c r="AG18694" s="8"/>
      <c r="AH18694" s="9"/>
      <c r="AI18694" s="8"/>
      <c r="AJ18694" s="8"/>
      <c r="AK18694" s="9"/>
    </row>
    <row r="18695" spans="32:37" x14ac:dyDescent="0.3">
      <c r="AF18695" s="8"/>
      <c r="AG18695" s="8"/>
      <c r="AH18695" s="9"/>
      <c r="AI18695" s="8"/>
      <c r="AJ18695" s="8"/>
      <c r="AK18695" s="9"/>
    </row>
    <row r="18696" spans="32:37" x14ac:dyDescent="0.3">
      <c r="AF18696" s="8"/>
      <c r="AG18696" s="8"/>
      <c r="AH18696" s="9"/>
      <c r="AI18696" s="8"/>
      <c r="AJ18696" s="8"/>
      <c r="AK18696" s="9"/>
    </row>
    <row r="18697" spans="32:37" x14ac:dyDescent="0.3">
      <c r="AF18697" s="8"/>
      <c r="AG18697" s="8"/>
      <c r="AH18697" s="9"/>
      <c r="AI18697" s="8"/>
      <c r="AJ18697" s="8"/>
      <c r="AK18697" s="9"/>
    </row>
    <row r="18698" spans="32:37" x14ac:dyDescent="0.3">
      <c r="AF18698" s="8"/>
      <c r="AG18698" s="8"/>
      <c r="AH18698" s="9"/>
      <c r="AI18698" s="8"/>
      <c r="AJ18698" s="8"/>
      <c r="AK18698" s="9"/>
    </row>
    <row r="18699" spans="32:37" x14ac:dyDescent="0.3">
      <c r="AF18699" s="8"/>
      <c r="AG18699" s="8"/>
      <c r="AH18699" s="9"/>
      <c r="AI18699" s="8"/>
      <c r="AJ18699" s="8"/>
      <c r="AK18699" s="9"/>
    </row>
    <row r="18700" spans="32:37" x14ac:dyDescent="0.3">
      <c r="AF18700" s="8"/>
      <c r="AG18700" s="8"/>
      <c r="AH18700" s="9"/>
      <c r="AI18700" s="8"/>
      <c r="AJ18700" s="8"/>
      <c r="AK18700" s="9"/>
    </row>
    <row r="18701" spans="32:37" x14ac:dyDescent="0.3">
      <c r="AF18701" s="8"/>
      <c r="AG18701" s="8"/>
      <c r="AH18701" s="9"/>
      <c r="AI18701" s="8"/>
      <c r="AJ18701" s="8"/>
      <c r="AK18701" s="9"/>
    </row>
    <row r="18702" spans="32:37" x14ac:dyDescent="0.3">
      <c r="AF18702" s="8"/>
      <c r="AG18702" s="8"/>
      <c r="AH18702" s="9"/>
      <c r="AI18702" s="8"/>
      <c r="AJ18702" s="8"/>
      <c r="AK18702" s="9"/>
    </row>
    <row r="18703" spans="32:37" x14ac:dyDescent="0.3">
      <c r="AF18703" s="8"/>
      <c r="AG18703" s="8"/>
      <c r="AH18703" s="9"/>
      <c r="AI18703" s="8"/>
      <c r="AJ18703" s="8"/>
      <c r="AK18703" s="9"/>
    </row>
    <row r="18704" spans="32:37" x14ac:dyDescent="0.3">
      <c r="AF18704" s="8"/>
      <c r="AG18704" s="8"/>
      <c r="AH18704" s="9"/>
      <c r="AI18704" s="8"/>
      <c r="AJ18704" s="8"/>
      <c r="AK18704" s="9"/>
    </row>
    <row r="18705" spans="32:37" x14ac:dyDescent="0.3">
      <c r="AF18705" s="8"/>
      <c r="AG18705" s="8"/>
      <c r="AH18705" s="9"/>
      <c r="AI18705" s="8"/>
      <c r="AJ18705" s="8"/>
      <c r="AK18705" s="9"/>
    </row>
    <row r="18706" spans="32:37" x14ac:dyDescent="0.3">
      <c r="AF18706" s="8"/>
      <c r="AG18706" s="8"/>
      <c r="AH18706" s="9"/>
      <c r="AI18706" s="8"/>
      <c r="AJ18706" s="8"/>
      <c r="AK18706" s="9"/>
    </row>
    <row r="18707" spans="32:37" x14ac:dyDescent="0.3">
      <c r="AF18707" s="8"/>
      <c r="AG18707" s="8"/>
      <c r="AH18707" s="9"/>
      <c r="AI18707" s="8"/>
      <c r="AJ18707" s="8"/>
      <c r="AK18707" s="9"/>
    </row>
    <row r="18708" spans="32:37" x14ac:dyDescent="0.3">
      <c r="AF18708" s="8"/>
      <c r="AG18708" s="8"/>
      <c r="AH18708" s="9"/>
      <c r="AI18708" s="8"/>
      <c r="AJ18708" s="8"/>
      <c r="AK18708" s="9"/>
    </row>
    <row r="18709" spans="32:37" x14ac:dyDescent="0.3">
      <c r="AF18709" s="8"/>
      <c r="AG18709" s="8"/>
      <c r="AH18709" s="9"/>
      <c r="AI18709" s="8"/>
      <c r="AJ18709" s="8"/>
      <c r="AK18709" s="9"/>
    </row>
    <row r="18710" spans="32:37" x14ac:dyDescent="0.3">
      <c r="AF18710" s="8"/>
      <c r="AG18710" s="8"/>
      <c r="AH18710" s="9"/>
      <c r="AI18710" s="8"/>
      <c r="AJ18710" s="8"/>
      <c r="AK18710" s="9"/>
    </row>
    <row r="18711" spans="32:37" x14ac:dyDescent="0.3">
      <c r="AF18711" s="8"/>
      <c r="AG18711" s="8"/>
      <c r="AH18711" s="9"/>
      <c r="AI18711" s="8"/>
      <c r="AJ18711" s="8"/>
      <c r="AK18711" s="9"/>
    </row>
    <row r="18712" spans="32:37" x14ac:dyDescent="0.3">
      <c r="AF18712" s="8"/>
      <c r="AG18712" s="8"/>
      <c r="AH18712" s="9"/>
      <c r="AI18712" s="8"/>
      <c r="AJ18712" s="8"/>
      <c r="AK18712" s="9"/>
    </row>
    <row r="18713" spans="32:37" x14ac:dyDescent="0.3">
      <c r="AF18713" s="8"/>
      <c r="AG18713" s="8"/>
      <c r="AH18713" s="9"/>
      <c r="AI18713" s="8"/>
      <c r="AJ18713" s="8"/>
      <c r="AK18713" s="9"/>
    </row>
    <row r="18714" spans="32:37" x14ac:dyDescent="0.3">
      <c r="AF18714" s="8"/>
      <c r="AG18714" s="8"/>
      <c r="AH18714" s="9"/>
      <c r="AI18714" s="8"/>
      <c r="AJ18714" s="8"/>
      <c r="AK18714" s="9"/>
    </row>
    <row r="18715" spans="32:37" x14ac:dyDescent="0.3">
      <c r="AF18715" s="8"/>
      <c r="AG18715" s="8"/>
      <c r="AH18715" s="9"/>
      <c r="AI18715" s="8"/>
      <c r="AJ18715" s="8"/>
      <c r="AK18715" s="9"/>
    </row>
    <row r="18716" spans="32:37" x14ac:dyDescent="0.3">
      <c r="AF18716" s="8"/>
      <c r="AG18716" s="8"/>
      <c r="AH18716" s="9"/>
      <c r="AI18716" s="8"/>
      <c r="AJ18716" s="8"/>
      <c r="AK18716" s="9"/>
    </row>
    <row r="18717" spans="32:37" x14ac:dyDescent="0.3">
      <c r="AF18717" s="8"/>
      <c r="AG18717" s="8"/>
      <c r="AH18717" s="9"/>
      <c r="AI18717" s="8"/>
      <c r="AJ18717" s="8"/>
      <c r="AK18717" s="9"/>
    </row>
    <row r="18718" spans="32:37" x14ac:dyDescent="0.3">
      <c r="AF18718" s="8"/>
      <c r="AG18718" s="8"/>
      <c r="AH18718" s="9"/>
      <c r="AI18718" s="8"/>
      <c r="AJ18718" s="8"/>
      <c r="AK18718" s="9"/>
    </row>
    <row r="18719" spans="32:37" x14ac:dyDescent="0.3">
      <c r="AF18719" s="8"/>
      <c r="AG18719" s="8"/>
      <c r="AH18719" s="9"/>
      <c r="AI18719" s="8"/>
      <c r="AJ18719" s="8"/>
      <c r="AK18719" s="9"/>
    </row>
    <row r="18720" spans="32:37" x14ac:dyDescent="0.3">
      <c r="AF18720" s="8"/>
      <c r="AG18720" s="8"/>
      <c r="AH18720" s="9"/>
      <c r="AI18720" s="8"/>
      <c r="AJ18720" s="8"/>
      <c r="AK18720" s="9"/>
    </row>
    <row r="18721" spans="32:37" x14ac:dyDescent="0.3">
      <c r="AF18721" s="8"/>
      <c r="AG18721" s="8"/>
      <c r="AH18721" s="9"/>
      <c r="AI18721" s="8"/>
      <c r="AJ18721" s="8"/>
      <c r="AK18721" s="9"/>
    </row>
    <row r="18722" spans="32:37" x14ac:dyDescent="0.3">
      <c r="AF18722" s="8"/>
      <c r="AG18722" s="8"/>
      <c r="AH18722" s="9"/>
      <c r="AI18722" s="8"/>
      <c r="AJ18722" s="8"/>
      <c r="AK18722" s="9"/>
    </row>
    <row r="18723" spans="32:37" x14ac:dyDescent="0.3">
      <c r="AF18723" s="8"/>
      <c r="AG18723" s="8"/>
      <c r="AH18723" s="9"/>
      <c r="AI18723" s="8"/>
      <c r="AJ18723" s="8"/>
      <c r="AK18723" s="9"/>
    </row>
    <row r="18724" spans="32:37" x14ac:dyDescent="0.3">
      <c r="AF18724" s="8"/>
      <c r="AG18724" s="8"/>
      <c r="AH18724" s="9"/>
      <c r="AI18724" s="8"/>
      <c r="AJ18724" s="8"/>
      <c r="AK18724" s="9"/>
    </row>
    <row r="18725" spans="32:37" x14ac:dyDescent="0.3">
      <c r="AF18725" s="8"/>
      <c r="AG18725" s="8"/>
      <c r="AH18725" s="9"/>
      <c r="AI18725" s="8"/>
      <c r="AJ18725" s="8"/>
      <c r="AK18725" s="9"/>
    </row>
    <row r="18726" spans="32:37" x14ac:dyDescent="0.3">
      <c r="AF18726" s="8"/>
      <c r="AG18726" s="8"/>
      <c r="AH18726" s="9"/>
      <c r="AI18726" s="8"/>
      <c r="AJ18726" s="8"/>
      <c r="AK18726" s="9"/>
    </row>
    <row r="18727" spans="32:37" x14ac:dyDescent="0.3">
      <c r="AF18727" s="8"/>
      <c r="AG18727" s="8"/>
      <c r="AH18727" s="9"/>
      <c r="AI18727" s="8"/>
      <c r="AJ18727" s="8"/>
      <c r="AK18727" s="9"/>
    </row>
    <row r="18728" spans="32:37" x14ac:dyDescent="0.3">
      <c r="AF18728" s="8"/>
      <c r="AG18728" s="8"/>
      <c r="AH18728" s="9"/>
      <c r="AI18728" s="8"/>
      <c r="AJ18728" s="8"/>
      <c r="AK18728" s="9"/>
    </row>
    <row r="18729" spans="32:37" x14ac:dyDescent="0.3">
      <c r="AF18729" s="8"/>
      <c r="AG18729" s="8"/>
      <c r="AH18729" s="9"/>
      <c r="AI18729" s="8"/>
      <c r="AJ18729" s="8"/>
      <c r="AK18729" s="9"/>
    </row>
    <row r="18730" spans="32:37" x14ac:dyDescent="0.3">
      <c r="AF18730" s="8"/>
      <c r="AG18730" s="8"/>
      <c r="AH18730" s="9"/>
      <c r="AI18730" s="8"/>
      <c r="AJ18730" s="8"/>
      <c r="AK18730" s="9"/>
    </row>
    <row r="18731" spans="32:37" x14ac:dyDescent="0.3">
      <c r="AF18731" s="8"/>
      <c r="AG18731" s="8"/>
      <c r="AH18731" s="9"/>
      <c r="AI18731" s="8"/>
      <c r="AJ18731" s="8"/>
      <c r="AK18731" s="9"/>
    </row>
    <row r="18732" spans="32:37" x14ac:dyDescent="0.3">
      <c r="AF18732" s="8"/>
      <c r="AG18732" s="8"/>
      <c r="AH18732" s="9"/>
      <c r="AI18732" s="8"/>
      <c r="AJ18732" s="8"/>
      <c r="AK18732" s="9"/>
    </row>
    <row r="18733" spans="32:37" x14ac:dyDescent="0.3">
      <c r="AF18733" s="8"/>
      <c r="AG18733" s="8"/>
      <c r="AH18733" s="9"/>
      <c r="AI18733" s="8"/>
      <c r="AJ18733" s="8"/>
      <c r="AK18733" s="9"/>
    </row>
    <row r="18734" spans="32:37" x14ac:dyDescent="0.3">
      <c r="AF18734" s="8"/>
      <c r="AG18734" s="8"/>
      <c r="AH18734" s="9"/>
      <c r="AI18734" s="8"/>
      <c r="AJ18734" s="8"/>
      <c r="AK18734" s="9"/>
    </row>
    <row r="18735" spans="32:37" x14ac:dyDescent="0.3">
      <c r="AF18735" s="8"/>
      <c r="AG18735" s="8"/>
      <c r="AH18735" s="9"/>
      <c r="AI18735" s="8"/>
      <c r="AJ18735" s="8"/>
      <c r="AK18735" s="9"/>
    </row>
    <row r="18736" spans="32:37" x14ac:dyDescent="0.3">
      <c r="AF18736" s="8"/>
      <c r="AG18736" s="8"/>
      <c r="AH18736" s="9"/>
      <c r="AI18736" s="8"/>
      <c r="AJ18736" s="8"/>
      <c r="AK18736" s="9"/>
    </row>
    <row r="18737" spans="32:37" x14ac:dyDescent="0.3">
      <c r="AF18737" s="8"/>
      <c r="AG18737" s="8"/>
      <c r="AH18737" s="9"/>
      <c r="AI18737" s="8"/>
      <c r="AJ18737" s="8"/>
      <c r="AK18737" s="9"/>
    </row>
    <row r="18738" spans="32:37" x14ac:dyDescent="0.3">
      <c r="AF18738" s="8"/>
      <c r="AG18738" s="8"/>
      <c r="AH18738" s="9"/>
      <c r="AI18738" s="8"/>
      <c r="AJ18738" s="8"/>
      <c r="AK18738" s="9"/>
    </row>
    <row r="18739" spans="32:37" x14ac:dyDescent="0.3">
      <c r="AF18739" s="8"/>
      <c r="AG18739" s="8"/>
      <c r="AH18739" s="9"/>
      <c r="AI18739" s="8"/>
      <c r="AJ18739" s="8"/>
      <c r="AK18739" s="9"/>
    </row>
    <row r="18740" spans="32:37" x14ac:dyDescent="0.3">
      <c r="AF18740" s="8"/>
      <c r="AG18740" s="8"/>
      <c r="AH18740" s="9"/>
      <c r="AI18740" s="8"/>
      <c r="AJ18740" s="8"/>
      <c r="AK18740" s="9"/>
    </row>
    <row r="18741" spans="32:37" x14ac:dyDescent="0.3">
      <c r="AF18741" s="8"/>
      <c r="AG18741" s="8"/>
      <c r="AH18741" s="9"/>
      <c r="AI18741" s="8"/>
      <c r="AJ18741" s="8"/>
      <c r="AK18741" s="9"/>
    </row>
    <row r="18742" spans="32:37" x14ac:dyDescent="0.3">
      <c r="AF18742" s="8"/>
      <c r="AG18742" s="8"/>
      <c r="AH18742" s="9"/>
      <c r="AI18742" s="8"/>
      <c r="AJ18742" s="8"/>
      <c r="AK18742" s="9"/>
    </row>
    <row r="18743" spans="32:37" x14ac:dyDescent="0.3">
      <c r="AF18743" s="8"/>
      <c r="AG18743" s="8"/>
      <c r="AH18743" s="9"/>
      <c r="AI18743" s="8"/>
      <c r="AJ18743" s="8"/>
      <c r="AK18743" s="9"/>
    </row>
    <row r="18744" spans="32:37" x14ac:dyDescent="0.3">
      <c r="AF18744" s="8"/>
      <c r="AG18744" s="8"/>
      <c r="AH18744" s="9"/>
      <c r="AI18744" s="8"/>
      <c r="AJ18744" s="8"/>
      <c r="AK18744" s="9"/>
    </row>
    <row r="18745" spans="32:37" x14ac:dyDescent="0.3">
      <c r="AF18745" s="8"/>
      <c r="AG18745" s="8"/>
      <c r="AH18745" s="9"/>
      <c r="AI18745" s="8"/>
      <c r="AJ18745" s="8"/>
      <c r="AK18745" s="9"/>
    </row>
    <row r="18746" spans="32:37" x14ac:dyDescent="0.3">
      <c r="AF18746" s="8"/>
      <c r="AG18746" s="8"/>
      <c r="AH18746" s="9"/>
      <c r="AI18746" s="8"/>
      <c r="AJ18746" s="8"/>
      <c r="AK18746" s="9"/>
    </row>
    <row r="18747" spans="32:37" x14ac:dyDescent="0.3">
      <c r="AF18747" s="8"/>
      <c r="AG18747" s="8"/>
      <c r="AH18747" s="9"/>
      <c r="AI18747" s="8"/>
      <c r="AJ18747" s="8"/>
      <c r="AK18747" s="9"/>
    </row>
    <row r="18748" spans="32:37" x14ac:dyDescent="0.3">
      <c r="AF18748" s="8"/>
      <c r="AG18748" s="8"/>
      <c r="AH18748" s="9"/>
      <c r="AI18748" s="8"/>
      <c r="AJ18748" s="8"/>
      <c r="AK18748" s="9"/>
    </row>
    <row r="18749" spans="32:37" x14ac:dyDescent="0.3">
      <c r="AF18749" s="8"/>
      <c r="AG18749" s="8"/>
      <c r="AH18749" s="9"/>
      <c r="AI18749" s="8"/>
      <c r="AJ18749" s="8"/>
      <c r="AK18749" s="9"/>
    </row>
    <row r="18750" spans="32:37" x14ac:dyDescent="0.3">
      <c r="AF18750" s="8"/>
      <c r="AG18750" s="8"/>
      <c r="AH18750" s="9"/>
      <c r="AI18750" s="8"/>
      <c r="AJ18750" s="8"/>
      <c r="AK18750" s="9"/>
    </row>
    <row r="18751" spans="32:37" x14ac:dyDescent="0.3">
      <c r="AF18751" s="8"/>
      <c r="AG18751" s="8"/>
      <c r="AH18751" s="9"/>
      <c r="AI18751" s="8"/>
      <c r="AJ18751" s="8"/>
      <c r="AK18751" s="9"/>
    </row>
    <row r="18752" spans="32:37" x14ac:dyDescent="0.3">
      <c r="AF18752" s="8"/>
      <c r="AG18752" s="8"/>
      <c r="AH18752" s="9"/>
      <c r="AI18752" s="8"/>
      <c r="AJ18752" s="8"/>
      <c r="AK18752" s="9"/>
    </row>
    <row r="18753" spans="32:37" x14ac:dyDescent="0.3">
      <c r="AF18753" s="8"/>
      <c r="AG18753" s="8"/>
      <c r="AH18753" s="9"/>
      <c r="AI18753" s="8"/>
      <c r="AJ18753" s="8"/>
      <c r="AK18753" s="9"/>
    </row>
    <row r="18754" spans="32:37" x14ac:dyDescent="0.3">
      <c r="AF18754" s="8"/>
      <c r="AG18754" s="8"/>
      <c r="AH18754" s="9"/>
      <c r="AI18754" s="8"/>
      <c r="AJ18754" s="8"/>
      <c r="AK18754" s="9"/>
    </row>
    <row r="18755" spans="32:37" x14ac:dyDescent="0.3">
      <c r="AF18755" s="8"/>
      <c r="AG18755" s="8"/>
      <c r="AH18755" s="9"/>
      <c r="AI18755" s="8"/>
      <c r="AJ18755" s="8"/>
      <c r="AK18755" s="9"/>
    </row>
    <row r="18756" spans="32:37" x14ac:dyDescent="0.3">
      <c r="AF18756" s="8"/>
      <c r="AG18756" s="8"/>
      <c r="AH18756" s="9"/>
      <c r="AI18756" s="8"/>
      <c r="AJ18756" s="8"/>
      <c r="AK18756" s="9"/>
    </row>
    <row r="18757" spans="32:37" x14ac:dyDescent="0.3">
      <c r="AF18757" s="8"/>
      <c r="AG18757" s="8"/>
      <c r="AH18757" s="9"/>
      <c r="AI18757" s="8"/>
      <c r="AJ18757" s="8"/>
      <c r="AK18757" s="9"/>
    </row>
    <row r="18758" spans="32:37" x14ac:dyDescent="0.3">
      <c r="AF18758" s="8"/>
      <c r="AG18758" s="8"/>
      <c r="AH18758" s="9"/>
      <c r="AI18758" s="8"/>
      <c r="AJ18758" s="8"/>
      <c r="AK18758" s="9"/>
    </row>
    <row r="18759" spans="32:37" x14ac:dyDescent="0.3">
      <c r="AF18759" s="8"/>
      <c r="AG18759" s="8"/>
      <c r="AH18759" s="9"/>
      <c r="AI18759" s="8"/>
      <c r="AJ18759" s="8"/>
      <c r="AK18759" s="9"/>
    </row>
    <row r="18760" spans="32:37" x14ac:dyDescent="0.3">
      <c r="AF18760" s="8"/>
      <c r="AG18760" s="8"/>
      <c r="AH18760" s="9"/>
      <c r="AI18760" s="8"/>
      <c r="AJ18760" s="8"/>
      <c r="AK18760" s="9"/>
    </row>
    <row r="18761" spans="32:37" x14ac:dyDescent="0.3">
      <c r="AF18761" s="8"/>
      <c r="AG18761" s="8"/>
      <c r="AH18761" s="9"/>
      <c r="AI18761" s="8"/>
      <c r="AJ18761" s="8"/>
      <c r="AK18761" s="9"/>
    </row>
    <row r="18762" spans="32:37" x14ac:dyDescent="0.3">
      <c r="AF18762" s="8"/>
      <c r="AG18762" s="8"/>
      <c r="AH18762" s="9"/>
      <c r="AI18762" s="8"/>
      <c r="AJ18762" s="8"/>
      <c r="AK18762" s="9"/>
    </row>
    <row r="18763" spans="32:37" x14ac:dyDescent="0.3">
      <c r="AF18763" s="8"/>
      <c r="AG18763" s="8"/>
      <c r="AH18763" s="9"/>
      <c r="AI18763" s="8"/>
      <c r="AJ18763" s="8"/>
      <c r="AK18763" s="9"/>
    </row>
    <row r="18764" spans="32:37" x14ac:dyDescent="0.3">
      <c r="AF18764" s="8"/>
      <c r="AG18764" s="8"/>
      <c r="AH18764" s="9"/>
      <c r="AI18764" s="8"/>
      <c r="AJ18764" s="8"/>
      <c r="AK18764" s="9"/>
    </row>
    <row r="18765" spans="32:37" x14ac:dyDescent="0.3">
      <c r="AF18765" s="8"/>
      <c r="AG18765" s="8"/>
      <c r="AH18765" s="9"/>
      <c r="AI18765" s="8"/>
      <c r="AJ18765" s="8"/>
      <c r="AK18765" s="9"/>
    </row>
    <row r="18766" spans="32:37" x14ac:dyDescent="0.3">
      <c r="AF18766" s="8"/>
      <c r="AG18766" s="8"/>
      <c r="AH18766" s="9"/>
      <c r="AI18766" s="8"/>
      <c r="AJ18766" s="8"/>
      <c r="AK18766" s="9"/>
    </row>
    <row r="18767" spans="32:37" x14ac:dyDescent="0.3">
      <c r="AF18767" s="8"/>
      <c r="AG18767" s="8"/>
      <c r="AH18767" s="9"/>
      <c r="AI18767" s="8"/>
      <c r="AJ18767" s="8"/>
      <c r="AK18767" s="9"/>
    </row>
    <row r="18768" spans="32:37" x14ac:dyDescent="0.3">
      <c r="AF18768" s="8"/>
      <c r="AG18768" s="8"/>
      <c r="AH18768" s="9"/>
      <c r="AI18768" s="8"/>
      <c r="AJ18768" s="8"/>
      <c r="AK18768" s="9"/>
    </row>
    <row r="18769" spans="32:37" x14ac:dyDescent="0.3">
      <c r="AF18769" s="8"/>
      <c r="AG18769" s="8"/>
      <c r="AH18769" s="9"/>
      <c r="AI18769" s="8"/>
      <c r="AJ18769" s="8"/>
      <c r="AK18769" s="9"/>
    </row>
    <row r="18770" spans="32:37" x14ac:dyDescent="0.3">
      <c r="AF18770" s="8"/>
      <c r="AG18770" s="8"/>
      <c r="AH18770" s="9"/>
      <c r="AI18770" s="8"/>
      <c r="AJ18770" s="8"/>
      <c r="AK18770" s="9"/>
    </row>
    <row r="18771" spans="32:37" x14ac:dyDescent="0.3">
      <c r="AF18771" s="8"/>
      <c r="AG18771" s="8"/>
      <c r="AH18771" s="9"/>
      <c r="AI18771" s="8"/>
      <c r="AJ18771" s="8"/>
      <c r="AK18771" s="9"/>
    </row>
    <row r="18772" spans="32:37" x14ac:dyDescent="0.3">
      <c r="AF18772" s="8"/>
      <c r="AG18772" s="8"/>
      <c r="AH18772" s="9"/>
      <c r="AI18772" s="8"/>
      <c r="AJ18772" s="8"/>
      <c r="AK18772" s="9"/>
    </row>
    <row r="18773" spans="32:37" x14ac:dyDescent="0.3">
      <c r="AF18773" s="8"/>
      <c r="AG18773" s="8"/>
      <c r="AH18773" s="9"/>
      <c r="AI18773" s="8"/>
      <c r="AJ18773" s="8"/>
      <c r="AK18773" s="9"/>
    </row>
    <row r="18774" spans="32:37" x14ac:dyDescent="0.3">
      <c r="AF18774" s="8"/>
      <c r="AG18774" s="8"/>
      <c r="AH18774" s="9"/>
      <c r="AI18774" s="8"/>
      <c r="AJ18774" s="8"/>
      <c r="AK18774" s="9"/>
    </row>
    <row r="18775" spans="32:37" x14ac:dyDescent="0.3">
      <c r="AF18775" s="8"/>
      <c r="AG18775" s="8"/>
      <c r="AH18775" s="9"/>
      <c r="AI18775" s="8"/>
      <c r="AJ18775" s="8"/>
      <c r="AK18775" s="9"/>
    </row>
    <row r="18776" spans="32:37" x14ac:dyDescent="0.3">
      <c r="AF18776" s="8"/>
      <c r="AG18776" s="8"/>
      <c r="AH18776" s="9"/>
      <c r="AI18776" s="8"/>
      <c r="AJ18776" s="8"/>
      <c r="AK18776" s="9"/>
    </row>
    <row r="18777" spans="32:37" x14ac:dyDescent="0.3">
      <c r="AF18777" s="8"/>
      <c r="AG18777" s="8"/>
      <c r="AH18777" s="9"/>
      <c r="AI18777" s="8"/>
      <c r="AJ18777" s="8"/>
      <c r="AK18777" s="9"/>
    </row>
    <row r="18778" spans="32:37" x14ac:dyDescent="0.3">
      <c r="AF18778" s="8"/>
      <c r="AG18778" s="8"/>
      <c r="AH18778" s="9"/>
      <c r="AI18778" s="8"/>
      <c r="AJ18778" s="8"/>
      <c r="AK18778" s="9"/>
    </row>
    <row r="18779" spans="32:37" x14ac:dyDescent="0.3">
      <c r="AF18779" s="8"/>
      <c r="AG18779" s="8"/>
      <c r="AH18779" s="9"/>
      <c r="AI18779" s="8"/>
      <c r="AJ18779" s="8"/>
      <c r="AK18779" s="9"/>
    </row>
    <row r="18780" spans="32:37" x14ac:dyDescent="0.3">
      <c r="AF18780" s="8"/>
      <c r="AG18780" s="8"/>
      <c r="AH18780" s="9"/>
      <c r="AI18780" s="8"/>
      <c r="AJ18780" s="8"/>
      <c r="AK18780" s="9"/>
    </row>
    <row r="18781" spans="32:37" x14ac:dyDescent="0.3">
      <c r="AF18781" s="8"/>
      <c r="AG18781" s="8"/>
      <c r="AH18781" s="9"/>
      <c r="AI18781" s="8"/>
      <c r="AJ18781" s="8"/>
      <c r="AK18781" s="9"/>
    </row>
    <row r="18782" spans="32:37" x14ac:dyDescent="0.3">
      <c r="AF18782" s="8"/>
      <c r="AG18782" s="8"/>
      <c r="AH18782" s="9"/>
      <c r="AI18782" s="8"/>
      <c r="AJ18782" s="8"/>
      <c r="AK18782" s="9"/>
    </row>
    <row r="18783" spans="32:37" x14ac:dyDescent="0.3">
      <c r="AF18783" s="8"/>
      <c r="AG18783" s="8"/>
      <c r="AH18783" s="9"/>
      <c r="AI18783" s="8"/>
      <c r="AJ18783" s="8"/>
      <c r="AK18783" s="9"/>
    </row>
    <row r="18784" spans="32:37" x14ac:dyDescent="0.3">
      <c r="AF18784" s="8"/>
      <c r="AG18784" s="8"/>
      <c r="AH18784" s="9"/>
      <c r="AI18784" s="8"/>
      <c r="AJ18784" s="8"/>
      <c r="AK18784" s="9"/>
    </row>
    <row r="18785" spans="32:37" x14ac:dyDescent="0.3">
      <c r="AF18785" s="8"/>
      <c r="AG18785" s="8"/>
      <c r="AH18785" s="9"/>
      <c r="AI18785" s="8"/>
      <c r="AJ18785" s="8"/>
      <c r="AK18785" s="9"/>
    </row>
    <row r="18786" spans="32:37" x14ac:dyDescent="0.3">
      <c r="AF18786" s="8"/>
      <c r="AG18786" s="8"/>
      <c r="AH18786" s="9"/>
      <c r="AI18786" s="8"/>
      <c r="AJ18786" s="8"/>
      <c r="AK18786" s="9"/>
    </row>
    <row r="18787" spans="32:37" x14ac:dyDescent="0.3">
      <c r="AF18787" s="8"/>
      <c r="AG18787" s="8"/>
      <c r="AH18787" s="9"/>
      <c r="AI18787" s="8"/>
      <c r="AJ18787" s="8"/>
      <c r="AK18787" s="9"/>
    </row>
    <row r="18788" spans="32:37" x14ac:dyDescent="0.3">
      <c r="AF18788" s="8"/>
      <c r="AG18788" s="8"/>
      <c r="AH18788" s="9"/>
      <c r="AI18788" s="8"/>
      <c r="AJ18788" s="8"/>
      <c r="AK18788" s="9"/>
    </row>
    <row r="18789" spans="32:37" x14ac:dyDescent="0.3">
      <c r="AF18789" s="8"/>
      <c r="AG18789" s="8"/>
      <c r="AH18789" s="9"/>
      <c r="AI18789" s="8"/>
      <c r="AJ18789" s="8"/>
      <c r="AK18789" s="9"/>
    </row>
    <row r="18790" spans="32:37" x14ac:dyDescent="0.3">
      <c r="AF18790" s="8"/>
      <c r="AG18790" s="8"/>
      <c r="AH18790" s="9"/>
      <c r="AI18790" s="8"/>
      <c r="AJ18790" s="8"/>
      <c r="AK18790" s="9"/>
    </row>
    <row r="18791" spans="32:37" x14ac:dyDescent="0.3">
      <c r="AF18791" s="8"/>
      <c r="AG18791" s="8"/>
      <c r="AH18791" s="9"/>
      <c r="AI18791" s="8"/>
      <c r="AJ18791" s="8"/>
      <c r="AK18791" s="9"/>
    </row>
    <row r="18792" spans="32:37" x14ac:dyDescent="0.3">
      <c r="AF18792" s="8"/>
      <c r="AG18792" s="8"/>
      <c r="AH18792" s="9"/>
      <c r="AI18792" s="8"/>
      <c r="AJ18792" s="8"/>
      <c r="AK18792" s="9"/>
    </row>
    <row r="18793" spans="32:37" x14ac:dyDescent="0.3">
      <c r="AF18793" s="8"/>
      <c r="AG18793" s="8"/>
      <c r="AH18793" s="9"/>
      <c r="AI18793" s="8"/>
      <c r="AJ18793" s="8"/>
      <c r="AK18793" s="9"/>
    </row>
    <row r="18794" spans="32:37" x14ac:dyDescent="0.3">
      <c r="AF18794" s="8"/>
      <c r="AG18794" s="8"/>
      <c r="AH18794" s="9"/>
      <c r="AI18794" s="8"/>
      <c r="AJ18794" s="8"/>
      <c r="AK18794" s="9"/>
    </row>
    <row r="18795" spans="32:37" x14ac:dyDescent="0.3">
      <c r="AF18795" s="8"/>
      <c r="AG18795" s="8"/>
      <c r="AH18795" s="9"/>
      <c r="AI18795" s="8"/>
      <c r="AJ18795" s="8"/>
      <c r="AK18795" s="9"/>
    </row>
    <row r="18796" spans="32:37" x14ac:dyDescent="0.3">
      <c r="AF18796" s="8"/>
      <c r="AG18796" s="8"/>
      <c r="AH18796" s="9"/>
      <c r="AI18796" s="8"/>
      <c r="AJ18796" s="8"/>
      <c r="AK18796" s="9"/>
    </row>
    <row r="18797" spans="32:37" x14ac:dyDescent="0.3">
      <c r="AF18797" s="8"/>
      <c r="AG18797" s="8"/>
      <c r="AH18797" s="9"/>
      <c r="AI18797" s="8"/>
      <c r="AJ18797" s="8"/>
      <c r="AK18797" s="9"/>
    </row>
    <row r="18798" spans="32:37" x14ac:dyDescent="0.3">
      <c r="AF18798" s="8"/>
      <c r="AG18798" s="8"/>
      <c r="AH18798" s="9"/>
      <c r="AI18798" s="8"/>
      <c r="AJ18798" s="8"/>
      <c r="AK18798" s="9"/>
    </row>
    <row r="18799" spans="32:37" x14ac:dyDescent="0.3">
      <c r="AF18799" s="8"/>
      <c r="AG18799" s="8"/>
      <c r="AH18799" s="9"/>
      <c r="AI18799" s="8"/>
      <c r="AJ18799" s="8"/>
      <c r="AK18799" s="9"/>
    </row>
    <row r="18800" spans="32:37" x14ac:dyDescent="0.3">
      <c r="AF18800" s="8"/>
      <c r="AG18800" s="8"/>
      <c r="AH18800" s="9"/>
      <c r="AI18800" s="8"/>
      <c r="AJ18800" s="8"/>
      <c r="AK18800" s="9"/>
    </row>
    <row r="18801" spans="32:37" x14ac:dyDescent="0.3">
      <c r="AF18801" s="8"/>
      <c r="AG18801" s="8"/>
      <c r="AH18801" s="9"/>
      <c r="AI18801" s="8"/>
      <c r="AJ18801" s="8"/>
      <c r="AK18801" s="9"/>
    </row>
    <row r="18802" spans="32:37" x14ac:dyDescent="0.3">
      <c r="AF18802" s="8"/>
      <c r="AG18802" s="8"/>
      <c r="AH18802" s="9"/>
      <c r="AI18802" s="8"/>
      <c r="AJ18802" s="8"/>
      <c r="AK18802" s="9"/>
    </row>
    <row r="18803" spans="32:37" x14ac:dyDescent="0.3">
      <c r="AF18803" s="8"/>
      <c r="AG18803" s="8"/>
      <c r="AH18803" s="9"/>
      <c r="AI18803" s="8"/>
      <c r="AJ18803" s="8"/>
      <c r="AK18803" s="9"/>
    </row>
    <row r="18804" spans="32:37" x14ac:dyDescent="0.3">
      <c r="AF18804" s="8"/>
      <c r="AG18804" s="8"/>
      <c r="AH18804" s="9"/>
      <c r="AI18804" s="8"/>
      <c r="AJ18804" s="8"/>
      <c r="AK18804" s="9"/>
    </row>
    <row r="18805" spans="32:37" x14ac:dyDescent="0.3">
      <c r="AF18805" s="8"/>
      <c r="AG18805" s="8"/>
      <c r="AH18805" s="9"/>
      <c r="AI18805" s="8"/>
      <c r="AJ18805" s="8"/>
      <c r="AK18805" s="9"/>
    </row>
    <row r="18806" spans="32:37" x14ac:dyDescent="0.3">
      <c r="AF18806" s="8"/>
      <c r="AG18806" s="8"/>
      <c r="AH18806" s="9"/>
      <c r="AI18806" s="8"/>
      <c r="AJ18806" s="8"/>
      <c r="AK18806" s="9"/>
    </row>
    <row r="18807" spans="32:37" x14ac:dyDescent="0.3">
      <c r="AF18807" s="8"/>
      <c r="AG18807" s="8"/>
      <c r="AH18807" s="9"/>
      <c r="AI18807" s="8"/>
      <c r="AJ18807" s="8"/>
      <c r="AK18807" s="9"/>
    </row>
    <row r="18808" spans="32:37" x14ac:dyDescent="0.3">
      <c r="AF18808" s="8"/>
      <c r="AG18808" s="8"/>
      <c r="AH18808" s="9"/>
      <c r="AI18808" s="8"/>
      <c r="AJ18808" s="8"/>
      <c r="AK18808" s="9"/>
    </row>
    <row r="18809" spans="32:37" x14ac:dyDescent="0.3">
      <c r="AF18809" s="8"/>
      <c r="AG18809" s="8"/>
      <c r="AH18809" s="9"/>
      <c r="AI18809" s="8"/>
      <c r="AJ18809" s="8"/>
      <c r="AK18809" s="9"/>
    </row>
    <row r="18810" spans="32:37" x14ac:dyDescent="0.3">
      <c r="AF18810" s="8"/>
      <c r="AG18810" s="8"/>
      <c r="AH18810" s="9"/>
      <c r="AI18810" s="8"/>
      <c r="AJ18810" s="8"/>
      <c r="AK18810" s="9"/>
    </row>
    <row r="18811" spans="32:37" x14ac:dyDescent="0.3">
      <c r="AF18811" s="8"/>
      <c r="AG18811" s="8"/>
      <c r="AH18811" s="9"/>
      <c r="AI18811" s="8"/>
      <c r="AJ18811" s="8"/>
      <c r="AK18811" s="9"/>
    </row>
    <row r="18812" spans="32:37" x14ac:dyDescent="0.3">
      <c r="AF18812" s="8"/>
      <c r="AG18812" s="8"/>
      <c r="AH18812" s="9"/>
      <c r="AI18812" s="8"/>
      <c r="AJ18812" s="8"/>
      <c r="AK18812" s="9"/>
    </row>
    <row r="18813" spans="32:37" x14ac:dyDescent="0.3">
      <c r="AF18813" s="8"/>
      <c r="AG18813" s="8"/>
      <c r="AH18813" s="9"/>
      <c r="AI18813" s="8"/>
      <c r="AJ18813" s="8"/>
      <c r="AK18813" s="9"/>
    </row>
    <row r="18814" spans="32:37" x14ac:dyDescent="0.3">
      <c r="AF18814" s="8"/>
      <c r="AG18814" s="8"/>
      <c r="AH18814" s="9"/>
      <c r="AI18814" s="8"/>
      <c r="AJ18814" s="8"/>
      <c r="AK18814" s="9"/>
    </row>
    <row r="18815" spans="32:37" x14ac:dyDescent="0.3">
      <c r="AF18815" s="8"/>
      <c r="AG18815" s="8"/>
      <c r="AH18815" s="9"/>
      <c r="AI18815" s="8"/>
      <c r="AJ18815" s="8"/>
      <c r="AK18815" s="9"/>
    </row>
    <row r="18816" spans="32:37" x14ac:dyDescent="0.3">
      <c r="AF18816" s="8"/>
      <c r="AG18816" s="8"/>
      <c r="AH18816" s="9"/>
      <c r="AI18816" s="8"/>
      <c r="AJ18816" s="8"/>
      <c r="AK18816" s="9"/>
    </row>
    <row r="18817" spans="32:37" x14ac:dyDescent="0.3">
      <c r="AF18817" s="8"/>
      <c r="AG18817" s="8"/>
      <c r="AH18817" s="9"/>
      <c r="AI18817" s="8"/>
      <c r="AJ18817" s="8"/>
      <c r="AK18817" s="9"/>
    </row>
    <row r="18818" spans="32:37" x14ac:dyDescent="0.3">
      <c r="AF18818" s="8"/>
      <c r="AG18818" s="8"/>
      <c r="AH18818" s="9"/>
      <c r="AI18818" s="8"/>
      <c r="AJ18818" s="8"/>
      <c r="AK18818" s="9"/>
    </row>
    <row r="18819" spans="32:37" x14ac:dyDescent="0.3">
      <c r="AF18819" s="8"/>
      <c r="AG18819" s="8"/>
      <c r="AH18819" s="9"/>
      <c r="AI18819" s="8"/>
      <c r="AJ18819" s="8"/>
      <c r="AK18819" s="9"/>
    </row>
    <row r="18820" spans="32:37" x14ac:dyDescent="0.3">
      <c r="AF18820" s="8"/>
      <c r="AG18820" s="8"/>
      <c r="AH18820" s="9"/>
      <c r="AI18820" s="8"/>
      <c r="AJ18820" s="8"/>
      <c r="AK18820" s="9"/>
    </row>
    <row r="18821" spans="32:37" x14ac:dyDescent="0.3">
      <c r="AF18821" s="8"/>
      <c r="AG18821" s="8"/>
      <c r="AH18821" s="9"/>
      <c r="AI18821" s="8"/>
      <c r="AJ18821" s="8"/>
      <c r="AK18821" s="9"/>
    </row>
    <row r="18822" spans="32:37" x14ac:dyDescent="0.3">
      <c r="AF18822" s="8"/>
      <c r="AG18822" s="8"/>
      <c r="AH18822" s="9"/>
      <c r="AI18822" s="8"/>
      <c r="AJ18822" s="8"/>
      <c r="AK18822" s="9"/>
    </row>
    <row r="18823" spans="32:37" x14ac:dyDescent="0.3">
      <c r="AF18823" s="8"/>
      <c r="AG18823" s="8"/>
      <c r="AH18823" s="9"/>
      <c r="AI18823" s="8"/>
      <c r="AJ18823" s="8"/>
      <c r="AK18823" s="9"/>
    </row>
    <row r="18824" spans="32:37" x14ac:dyDescent="0.3">
      <c r="AF18824" s="8"/>
      <c r="AG18824" s="8"/>
      <c r="AH18824" s="9"/>
      <c r="AI18824" s="8"/>
      <c r="AJ18824" s="8"/>
      <c r="AK18824" s="9"/>
    </row>
    <row r="18825" spans="32:37" x14ac:dyDescent="0.3">
      <c r="AF18825" s="8"/>
      <c r="AG18825" s="8"/>
      <c r="AH18825" s="9"/>
      <c r="AI18825" s="8"/>
      <c r="AJ18825" s="8"/>
      <c r="AK18825" s="9"/>
    </row>
    <row r="18826" spans="32:37" x14ac:dyDescent="0.3">
      <c r="AF18826" s="8"/>
      <c r="AG18826" s="8"/>
      <c r="AH18826" s="9"/>
      <c r="AI18826" s="8"/>
      <c r="AJ18826" s="8"/>
      <c r="AK18826" s="9"/>
    </row>
    <row r="18827" spans="32:37" x14ac:dyDescent="0.3">
      <c r="AF18827" s="8"/>
      <c r="AG18827" s="8"/>
      <c r="AH18827" s="9"/>
      <c r="AI18827" s="8"/>
      <c r="AJ18827" s="8"/>
      <c r="AK18827" s="9"/>
    </row>
    <row r="18828" spans="32:37" x14ac:dyDescent="0.3">
      <c r="AF18828" s="8"/>
      <c r="AG18828" s="8"/>
      <c r="AH18828" s="9"/>
      <c r="AI18828" s="8"/>
      <c r="AJ18828" s="8"/>
      <c r="AK18828" s="9"/>
    </row>
    <row r="18829" spans="32:37" x14ac:dyDescent="0.3">
      <c r="AF18829" s="8"/>
      <c r="AG18829" s="8"/>
      <c r="AH18829" s="9"/>
      <c r="AI18829" s="8"/>
      <c r="AJ18829" s="8"/>
      <c r="AK18829" s="9"/>
    </row>
    <row r="18830" spans="32:37" x14ac:dyDescent="0.3">
      <c r="AF18830" s="8"/>
      <c r="AG18830" s="8"/>
      <c r="AH18830" s="9"/>
      <c r="AI18830" s="8"/>
      <c r="AJ18830" s="8"/>
      <c r="AK18830" s="9"/>
    </row>
    <row r="18831" spans="32:37" x14ac:dyDescent="0.3">
      <c r="AF18831" s="8"/>
      <c r="AG18831" s="8"/>
      <c r="AH18831" s="9"/>
      <c r="AI18831" s="8"/>
      <c r="AJ18831" s="8"/>
      <c r="AK18831" s="9"/>
    </row>
    <row r="18832" spans="32:37" x14ac:dyDescent="0.3">
      <c r="AF18832" s="8"/>
      <c r="AG18832" s="8"/>
      <c r="AH18832" s="9"/>
      <c r="AI18832" s="8"/>
      <c r="AJ18832" s="8"/>
      <c r="AK18832" s="9"/>
    </row>
    <row r="18833" spans="32:37" x14ac:dyDescent="0.3">
      <c r="AF18833" s="8"/>
      <c r="AG18833" s="8"/>
      <c r="AH18833" s="9"/>
      <c r="AI18833" s="8"/>
      <c r="AJ18833" s="8"/>
      <c r="AK18833" s="9"/>
    </row>
    <row r="18834" spans="32:37" x14ac:dyDescent="0.3">
      <c r="AF18834" s="8"/>
      <c r="AG18834" s="8"/>
      <c r="AH18834" s="9"/>
      <c r="AI18834" s="8"/>
      <c r="AJ18834" s="8"/>
      <c r="AK18834" s="9"/>
    </row>
    <row r="18835" spans="32:37" x14ac:dyDescent="0.3">
      <c r="AF18835" s="8"/>
      <c r="AG18835" s="8"/>
      <c r="AH18835" s="9"/>
      <c r="AI18835" s="8"/>
      <c r="AJ18835" s="8"/>
      <c r="AK18835" s="9"/>
    </row>
    <row r="18836" spans="32:37" x14ac:dyDescent="0.3">
      <c r="AF18836" s="8"/>
      <c r="AG18836" s="8"/>
      <c r="AH18836" s="9"/>
      <c r="AI18836" s="8"/>
      <c r="AJ18836" s="8"/>
      <c r="AK18836" s="9"/>
    </row>
    <row r="18837" spans="32:37" x14ac:dyDescent="0.3">
      <c r="AF18837" s="8"/>
      <c r="AG18837" s="8"/>
      <c r="AH18837" s="9"/>
      <c r="AI18837" s="8"/>
      <c r="AJ18837" s="8"/>
      <c r="AK18837" s="9"/>
    </row>
    <row r="18838" spans="32:37" x14ac:dyDescent="0.3">
      <c r="AF18838" s="8"/>
      <c r="AG18838" s="8"/>
      <c r="AH18838" s="9"/>
      <c r="AI18838" s="8"/>
      <c r="AJ18838" s="8"/>
      <c r="AK18838" s="9"/>
    </row>
    <row r="18839" spans="32:37" x14ac:dyDescent="0.3">
      <c r="AF18839" s="8"/>
      <c r="AG18839" s="8"/>
      <c r="AH18839" s="9"/>
      <c r="AI18839" s="8"/>
      <c r="AJ18839" s="8"/>
      <c r="AK18839" s="9"/>
    </row>
    <row r="18840" spans="32:37" x14ac:dyDescent="0.3">
      <c r="AF18840" s="8"/>
      <c r="AG18840" s="8"/>
      <c r="AH18840" s="9"/>
      <c r="AI18840" s="8"/>
      <c r="AJ18840" s="8"/>
      <c r="AK18840" s="9"/>
    </row>
    <row r="18841" spans="32:37" x14ac:dyDescent="0.3">
      <c r="AF18841" s="8"/>
      <c r="AG18841" s="8"/>
      <c r="AH18841" s="9"/>
      <c r="AI18841" s="8"/>
      <c r="AJ18841" s="8"/>
      <c r="AK18841" s="9"/>
    </row>
    <row r="18842" spans="32:37" x14ac:dyDescent="0.3">
      <c r="AF18842" s="8"/>
      <c r="AG18842" s="8"/>
      <c r="AH18842" s="9"/>
      <c r="AI18842" s="8"/>
      <c r="AJ18842" s="8"/>
      <c r="AK18842" s="9"/>
    </row>
    <row r="18843" spans="32:37" x14ac:dyDescent="0.3">
      <c r="AF18843" s="8"/>
      <c r="AG18843" s="8"/>
      <c r="AH18843" s="9"/>
      <c r="AI18843" s="8"/>
      <c r="AJ18843" s="8"/>
      <c r="AK18843" s="9"/>
    </row>
    <row r="18844" spans="32:37" x14ac:dyDescent="0.3">
      <c r="AF18844" s="8"/>
      <c r="AG18844" s="8"/>
      <c r="AH18844" s="9"/>
      <c r="AI18844" s="8"/>
      <c r="AJ18844" s="8"/>
      <c r="AK18844" s="9"/>
    </row>
    <row r="18845" spans="32:37" x14ac:dyDescent="0.3">
      <c r="AF18845" s="8"/>
      <c r="AG18845" s="8"/>
      <c r="AH18845" s="9"/>
      <c r="AI18845" s="8"/>
      <c r="AJ18845" s="8"/>
      <c r="AK18845" s="9"/>
    </row>
    <row r="18846" spans="32:37" x14ac:dyDescent="0.3">
      <c r="AF18846" s="8"/>
      <c r="AG18846" s="8"/>
      <c r="AH18846" s="9"/>
      <c r="AI18846" s="8"/>
      <c r="AJ18846" s="8"/>
      <c r="AK18846" s="9"/>
    </row>
    <row r="18847" spans="32:37" x14ac:dyDescent="0.3">
      <c r="AF18847" s="8"/>
      <c r="AG18847" s="8"/>
      <c r="AH18847" s="9"/>
      <c r="AI18847" s="8"/>
      <c r="AJ18847" s="8"/>
      <c r="AK18847" s="9"/>
    </row>
    <row r="18848" spans="32:37" x14ac:dyDescent="0.3">
      <c r="AF18848" s="8"/>
      <c r="AG18848" s="8"/>
      <c r="AH18848" s="9"/>
      <c r="AI18848" s="8"/>
      <c r="AJ18848" s="8"/>
      <c r="AK18848" s="9"/>
    </row>
    <row r="18849" spans="32:37" x14ac:dyDescent="0.3">
      <c r="AF18849" s="8"/>
      <c r="AG18849" s="8"/>
      <c r="AH18849" s="9"/>
      <c r="AI18849" s="8"/>
      <c r="AJ18849" s="8"/>
      <c r="AK18849" s="9"/>
    </row>
    <row r="18850" spans="32:37" x14ac:dyDescent="0.3">
      <c r="AF18850" s="8"/>
      <c r="AG18850" s="8"/>
      <c r="AH18850" s="9"/>
      <c r="AI18850" s="8"/>
      <c r="AJ18850" s="8"/>
      <c r="AK18850" s="9"/>
    </row>
    <row r="18851" spans="32:37" x14ac:dyDescent="0.3">
      <c r="AF18851" s="8"/>
      <c r="AG18851" s="8"/>
      <c r="AH18851" s="9"/>
      <c r="AI18851" s="8"/>
      <c r="AJ18851" s="8"/>
      <c r="AK18851" s="9"/>
    </row>
    <row r="18852" spans="32:37" x14ac:dyDescent="0.3">
      <c r="AF18852" s="8"/>
      <c r="AG18852" s="8"/>
      <c r="AH18852" s="9"/>
      <c r="AI18852" s="8"/>
      <c r="AJ18852" s="8"/>
      <c r="AK18852" s="9"/>
    </row>
    <row r="18853" spans="32:37" x14ac:dyDescent="0.3">
      <c r="AF18853" s="8"/>
      <c r="AG18853" s="8"/>
      <c r="AH18853" s="9"/>
      <c r="AI18853" s="8"/>
      <c r="AJ18853" s="8"/>
      <c r="AK18853" s="9"/>
    </row>
    <row r="18854" spans="32:37" x14ac:dyDescent="0.3">
      <c r="AF18854" s="8"/>
      <c r="AG18854" s="8"/>
      <c r="AH18854" s="9"/>
      <c r="AI18854" s="8"/>
      <c r="AJ18854" s="8"/>
      <c r="AK18854" s="9"/>
    </row>
    <row r="18855" spans="32:37" x14ac:dyDescent="0.3">
      <c r="AF18855" s="8"/>
      <c r="AG18855" s="8"/>
      <c r="AH18855" s="9"/>
      <c r="AI18855" s="8"/>
      <c r="AJ18855" s="8"/>
      <c r="AK18855" s="9"/>
    </row>
    <row r="18856" spans="32:37" x14ac:dyDescent="0.3">
      <c r="AF18856" s="8"/>
      <c r="AG18856" s="8"/>
      <c r="AH18856" s="9"/>
      <c r="AI18856" s="8"/>
      <c r="AJ18856" s="8"/>
      <c r="AK18856" s="9"/>
    </row>
    <row r="18857" spans="32:37" x14ac:dyDescent="0.3">
      <c r="AF18857" s="8"/>
      <c r="AG18857" s="8"/>
      <c r="AH18857" s="9"/>
      <c r="AI18857" s="8"/>
      <c r="AJ18857" s="8"/>
      <c r="AK18857" s="9"/>
    </row>
    <row r="18858" spans="32:37" x14ac:dyDescent="0.3">
      <c r="AF18858" s="8"/>
      <c r="AG18858" s="8"/>
      <c r="AH18858" s="9"/>
      <c r="AI18858" s="8"/>
      <c r="AJ18858" s="8"/>
      <c r="AK18858" s="9"/>
    </row>
    <row r="18859" spans="32:37" x14ac:dyDescent="0.3">
      <c r="AF18859" s="8"/>
      <c r="AG18859" s="8"/>
      <c r="AH18859" s="9"/>
      <c r="AI18859" s="8"/>
      <c r="AJ18859" s="8"/>
      <c r="AK18859" s="9"/>
    </row>
    <row r="18860" spans="32:37" x14ac:dyDescent="0.3">
      <c r="AF18860" s="8"/>
      <c r="AG18860" s="8"/>
      <c r="AH18860" s="9"/>
      <c r="AI18860" s="8"/>
      <c r="AJ18860" s="8"/>
      <c r="AK18860" s="9"/>
    </row>
    <row r="18861" spans="32:37" x14ac:dyDescent="0.3">
      <c r="AF18861" s="8"/>
      <c r="AG18861" s="8"/>
      <c r="AH18861" s="9"/>
      <c r="AI18861" s="8"/>
      <c r="AJ18861" s="8"/>
      <c r="AK18861" s="9"/>
    </row>
    <row r="18862" spans="32:37" x14ac:dyDescent="0.3">
      <c r="AF18862" s="8"/>
      <c r="AG18862" s="8"/>
      <c r="AH18862" s="9"/>
      <c r="AI18862" s="8"/>
      <c r="AJ18862" s="8"/>
      <c r="AK18862" s="9"/>
    </row>
    <row r="18863" spans="32:37" x14ac:dyDescent="0.3">
      <c r="AF18863" s="8"/>
      <c r="AG18863" s="8"/>
      <c r="AH18863" s="9"/>
      <c r="AI18863" s="8"/>
      <c r="AJ18863" s="8"/>
      <c r="AK18863" s="9"/>
    </row>
    <row r="18864" spans="32:37" x14ac:dyDescent="0.3">
      <c r="AF18864" s="8"/>
      <c r="AG18864" s="8"/>
      <c r="AH18864" s="9"/>
      <c r="AI18864" s="8"/>
      <c r="AJ18864" s="8"/>
      <c r="AK18864" s="9"/>
    </row>
    <row r="18865" spans="32:37" x14ac:dyDescent="0.3">
      <c r="AF18865" s="8"/>
      <c r="AG18865" s="8"/>
      <c r="AH18865" s="9"/>
      <c r="AI18865" s="8"/>
      <c r="AJ18865" s="8"/>
      <c r="AK18865" s="9"/>
    </row>
    <row r="18866" spans="32:37" x14ac:dyDescent="0.3">
      <c r="AF18866" s="8"/>
      <c r="AG18866" s="8"/>
      <c r="AH18866" s="9"/>
      <c r="AI18866" s="8"/>
      <c r="AJ18866" s="8"/>
      <c r="AK18866" s="9"/>
    </row>
    <row r="18867" spans="32:37" x14ac:dyDescent="0.3">
      <c r="AF18867" s="8"/>
      <c r="AG18867" s="8"/>
      <c r="AH18867" s="9"/>
      <c r="AI18867" s="8"/>
      <c r="AJ18867" s="8"/>
      <c r="AK18867" s="9"/>
    </row>
    <row r="18868" spans="32:37" x14ac:dyDescent="0.3">
      <c r="AF18868" s="8"/>
      <c r="AG18868" s="8"/>
      <c r="AH18868" s="9"/>
      <c r="AI18868" s="8"/>
      <c r="AJ18868" s="8"/>
      <c r="AK18868" s="9"/>
    </row>
    <row r="18869" spans="32:37" x14ac:dyDescent="0.3">
      <c r="AF18869" s="8"/>
      <c r="AG18869" s="8"/>
      <c r="AH18869" s="9"/>
      <c r="AI18869" s="8"/>
      <c r="AJ18869" s="8"/>
      <c r="AK18869" s="9"/>
    </row>
    <row r="18870" spans="32:37" x14ac:dyDescent="0.3">
      <c r="AF18870" s="8"/>
      <c r="AG18870" s="8"/>
      <c r="AH18870" s="9"/>
      <c r="AI18870" s="8"/>
      <c r="AJ18870" s="8"/>
      <c r="AK18870" s="9"/>
    </row>
    <row r="18871" spans="32:37" x14ac:dyDescent="0.3">
      <c r="AF18871" s="8"/>
      <c r="AG18871" s="8"/>
      <c r="AH18871" s="9"/>
      <c r="AI18871" s="8"/>
      <c r="AJ18871" s="8"/>
      <c r="AK18871" s="9"/>
    </row>
    <row r="18872" spans="32:37" x14ac:dyDescent="0.3">
      <c r="AF18872" s="8"/>
      <c r="AG18872" s="8"/>
      <c r="AH18872" s="9"/>
      <c r="AI18872" s="8"/>
      <c r="AJ18872" s="8"/>
      <c r="AK18872" s="9"/>
    </row>
    <row r="18873" spans="32:37" x14ac:dyDescent="0.3">
      <c r="AF18873" s="8"/>
      <c r="AG18873" s="8"/>
      <c r="AH18873" s="9"/>
      <c r="AI18873" s="8"/>
      <c r="AJ18873" s="8"/>
      <c r="AK18873" s="9"/>
    </row>
    <row r="18874" spans="32:37" x14ac:dyDescent="0.3">
      <c r="AF18874" s="8"/>
      <c r="AG18874" s="8"/>
      <c r="AH18874" s="9"/>
      <c r="AI18874" s="8"/>
      <c r="AJ18874" s="8"/>
      <c r="AK18874" s="9"/>
    </row>
    <row r="18875" spans="32:37" x14ac:dyDescent="0.3">
      <c r="AF18875" s="8"/>
      <c r="AG18875" s="8"/>
      <c r="AH18875" s="9"/>
      <c r="AI18875" s="8"/>
      <c r="AJ18875" s="8"/>
      <c r="AK18875" s="9"/>
    </row>
    <row r="18876" spans="32:37" x14ac:dyDescent="0.3">
      <c r="AF18876" s="8"/>
      <c r="AG18876" s="8"/>
      <c r="AH18876" s="9"/>
      <c r="AI18876" s="8"/>
      <c r="AJ18876" s="8"/>
      <c r="AK18876" s="9"/>
    </row>
    <row r="18877" spans="32:37" x14ac:dyDescent="0.3">
      <c r="AF18877" s="8"/>
      <c r="AG18877" s="8"/>
      <c r="AH18877" s="9"/>
      <c r="AI18877" s="8"/>
      <c r="AJ18877" s="8"/>
      <c r="AK18877" s="9"/>
    </row>
    <row r="18878" spans="32:37" x14ac:dyDescent="0.3">
      <c r="AF18878" s="8"/>
      <c r="AG18878" s="8"/>
      <c r="AH18878" s="9"/>
      <c r="AI18878" s="8"/>
      <c r="AJ18878" s="8"/>
      <c r="AK18878" s="9"/>
    </row>
    <row r="18879" spans="32:37" x14ac:dyDescent="0.3">
      <c r="AF18879" s="8"/>
      <c r="AG18879" s="8"/>
      <c r="AH18879" s="9"/>
      <c r="AI18879" s="8"/>
      <c r="AJ18879" s="8"/>
      <c r="AK18879" s="9"/>
    </row>
    <row r="18880" spans="32:37" x14ac:dyDescent="0.3">
      <c r="AF18880" s="8"/>
      <c r="AG18880" s="8"/>
      <c r="AH18880" s="9"/>
      <c r="AI18880" s="8"/>
      <c r="AJ18880" s="8"/>
      <c r="AK18880" s="9"/>
    </row>
    <row r="18881" spans="32:37" x14ac:dyDescent="0.3">
      <c r="AF18881" s="8"/>
      <c r="AG18881" s="8"/>
      <c r="AH18881" s="9"/>
      <c r="AI18881" s="8"/>
      <c r="AJ18881" s="8"/>
      <c r="AK18881" s="9"/>
    </row>
    <row r="18882" spans="32:37" x14ac:dyDescent="0.3">
      <c r="AF18882" s="8"/>
      <c r="AG18882" s="8"/>
      <c r="AH18882" s="9"/>
      <c r="AI18882" s="8"/>
      <c r="AJ18882" s="8"/>
      <c r="AK18882" s="9"/>
    </row>
    <row r="18883" spans="32:37" x14ac:dyDescent="0.3">
      <c r="AF18883" s="8"/>
      <c r="AG18883" s="8"/>
      <c r="AH18883" s="9"/>
      <c r="AI18883" s="8"/>
      <c r="AJ18883" s="8"/>
      <c r="AK18883" s="9"/>
    </row>
    <row r="18884" spans="32:37" x14ac:dyDescent="0.3">
      <c r="AF18884" s="8"/>
      <c r="AG18884" s="8"/>
      <c r="AH18884" s="9"/>
      <c r="AI18884" s="8"/>
      <c r="AJ18884" s="8"/>
      <c r="AK18884" s="9"/>
    </row>
    <row r="18885" spans="32:37" x14ac:dyDescent="0.3">
      <c r="AF18885" s="8"/>
      <c r="AG18885" s="8"/>
      <c r="AH18885" s="9"/>
      <c r="AI18885" s="8"/>
      <c r="AJ18885" s="8"/>
      <c r="AK18885" s="9"/>
    </row>
    <row r="18886" spans="32:37" x14ac:dyDescent="0.3">
      <c r="AF18886" s="8"/>
      <c r="AG18886" s="8"/>
      <c r="AH18886" s="9"/>
      <c r="AI18886" s="8"/>
      <c r="AJ18886" s="8"/>
      <c r="AK18886" s="9"/>
    </row>
    <row r="18887" spans="32:37" x14ac:dyDescent="0.3">
      <c r="AF18887" s="8"/>
      <c r="AG18887" s="8"/>
      <c r="AH18887" s="9"/>
      <c r="AI18887" s="8"/>
      <c r="AJ18887" s="8"/>
      <c r="AK18887" s="9"/>
    </row>
    <row r="18888" spans="32:37" x14ac:dyDescent="0.3">
      <c r="AF18888" s="8"/>
      <c r="AG18888" s="8"/>
      <c r="AH18888" s="9"/>
      <c r="AI18888" s="8"/>
      <c r="AJ18888" s="8"/>
      <c r="AK18888" s="9"/>
    </row>
    <row r="18889" spans="32:37" x14ac:dyDescent="0.3">
      <c r="AF18889" s="8"/>
      <c r="AG18889" s="8"/>
      <c r="AH18889" s="9"/>
      <c r="AI18889" s="8"/>
      <c r="AJ18889" s="8"/>
      <c r="AK18889" s="9"/>
    </row>
    <row r="18890" spans="32:37" x14ac:dyDescent="0.3">
      <c r="AF18890" s="8"/>
      <c r="AG18890" s="8"/>
      <c r="AH18890" s="9"/>
      <c r="AI18890" s="8"/>
      <c r="AJ18890" s="8"/>
      <c r="AK18890" s="9"/>
    </row>
    <row r="18891" spans="32:37" x14ac:dyDescent="0.3">
      <c r="AF18891" s="8"/>
      <c r="AG18891" s="8"/>
      <c r="AH18891" s="9"/>
      <c r="AI18891" s="8"/>
      <c r="AJ18891" s="8"/>
      <c r="AK18891" s="9"/>
    </row>
    <row r="18892" spans="32:37" x14ac:dyDescent="0.3">
      <c r="AF18892" s="8"/>
      <c r="AG18892" s="8"/>
      <c r="AH18892" s="9"/>
      <c r="AI18892" s="8"/>
      <c r="AJ18892" s="8"/>
      <c r="AK18892" s="9"/>
    </row>
    <row r="18893" spans="32:37" x14ac:dyDescent="0.3">
      <c r="AF18893" s="8"/>
      <c r="AG18893" s="8"/>
      <c r="AH18893" s="9"/>
      <c r="AI18893" s="8"/>
      <c r="AJ18893" s="8"/>
      <c r="AK18893" s="9"/>
    </row>
    <row r="18894" spans="32:37" x14ac:dyDescent="0.3">
      <c r="AF18894" s="8"/>
      <c r="AG18894" s="8"/>
      <c r="AH18894" s="9"/>
      <c r="AI18894" s="8"/>
      <c r="AJ18894" s="8"/>
      <c r="AK18894" s="9"/>
    </row>
    <row r="18895" spans="32:37" x14ac:dyDescent="0.3">
      <c r="AF18895" s="8"/>
      <c r="AG18895" s="8"/>
      <c r="AH18895" s="9"/>
      <c r="AI18895" s="8"/>
      <c r="AJ18895" s="8"/>
      <c r="AK18895" s="9"/>
    </row>
    <row r="18896" spans="32:37" x14ac:dyDescent="0.3">
      <c r="AF18896" s="8"/>
      <c r="AG18896" s="8"/>
      <c r="AH18896" s="9"/>
      <c r="AI18896" s="8"/>
      <c r="AJ18896" s="8"/>
      <c r="AK18896" s="9"/>
    </row>
    <row r="18897" spans="32:37" x14ac:dyDescent="0.3">
      <c r="AF18897" s="8"/>
      <c r="AG18897" s="8"/>
      <c r="AH18897" s="9"/>
      <c r="AI18897" s="8"/>
      <c r="AJ18897" s="8"/>
      <c r="AK18897" s="9"/>
    </row>
    <row r="18898" spans="32:37" x14ac:dyDescent="0.3">
      <c r="AF18898" s="8"/>
      <c r="AG18898" s="8"/>
      <c r="AH18898" s="9"/>
      <c r="AI18898" s="8"/>
      <c r="AJ18898" s="8"/>
      <c r="AK18898" s="9"/>
    </row>
    <row r="18899" spans="32:37" x14ac:dyDescent="0.3">
      <c r="AF18899" s="8"/>
      <c r="AG18899" s="8"/>
      <c r="AH18899" s="9"/>
      <c r="AI18899" s="8"/>
      <c r="AJ18899" s="8"/>
      <c r="AK18899" s="9"/>
    </row>
    <row r="18900" spans="32:37" x14ac:dyDescent="0.3">
      <c r="AF18900" s="8"/>
      <c r="AG18900" s="8"/>
      <c r="AH18900" s="9"/>
      <c r="AI18900" s="8"/>
      <c r="AJ18900" s="8"/>
      <c r="AK18900" s="9"/>
    </row>
    <row r="18901" spans="32:37" x14ac:dyDescent="0.3">
      <c r="AF18901" s="8"/>
      <c r="AG18901" s="8"/>
      <c r="AH18901" s="9"/>
      <c r="AI18901" s="8"/>
      <c r="AJ18901" s="8"/>
      <c r="AK18901" s="9"/>
    </row>
    <row r="18902" spans="32:37" x14ac:dyDescent="0.3">
      <c r="AF18902" s="8"/>
      <c r="AG18902" s="8"/>
      <c r="AH18902" s="9"/>
      <c r="AI18902" s="8"/>
      <c r="AJ18902" s="8"/>
      <c r="AK18902" s="9"/>
    </row>
    <row r="18903" spans="32:37" x14ac:dyDescent="0.3">
      <c r="AF18903" s="8"/>
      <c r="AG18903" s="8"/>
      <c r="AH18903" s="9"/>
      <c r="AI18903" s="8"/>
      <c r="AJ18903" s="8"/>
      <c r="AK18903" s="9"/>
    </row>
    <row r="18904" spans="32:37" x14ac:dyDescent="0.3">
      <c r="AF18904" s="8"/>
      <c r="AG18904" s="8"/>
      <c r="AH18904" s="9"/>
      <c r="AI18904" s="8"/>
      <c r="AJ18904" s="8"/>
      <c r="AK18904" s="9"/>
    </row>
    <row r="18905" spans="32:37" x14ac:dyDescent="0.3">
      <c r="AF18905" s="8"/>
      <c r="AG18905" s="8"/>
      <c r="AH18905" s="9"/>
      <c r="AI18905" s="8"/>
      <c r="AJ18905" s="8"/>
      <c r="AK18905" s="9"/>
    </row>
    <row r="18906" spans="32:37" x14ac:dyDescent="0.3">
      <c r="AF18906" s="8"/>
      <c r="AG18906" s="8"/>
      <c r="AH18906" s="9"/>
      <c r="AI18906" s="8"/>
      <c r="AJ18906" s="8"/>
      <c r="AK18906" s="9"/>
    </row>
    <row r="18907" spans="32:37" x14ac:dyDescent="0.3">
      <c r="AF18907" s="8"/>
      <c r="AG18907" s="8"/>
      <c r="AH18907" s="9"/>
      <c r="AI18907" s="8"/>
      <c r="AJ18907" s="8"/>
      <c r="AK18907" s="9"/>
    </row>
    <row r="18908" spans="32:37" x14ac:dyDescent="0.3">
      <c r="AF18908" s="8"/>
      <c r="AG18908" s="8"/>
      <c r="AH18908" s="9"/>
      <c r="AI18908" s="8"/>
      <c r="AJ18908" s="8"/>
      <c r="AK18908" s="9"/>
    </row>
    <row r="18909" spans="32:37" x14ac:dyDescent="0.3">
      <c r="AF18909" s="8"/>
      <c r="AG18909" s="8"/>
      <c r="AH18909" s="9"/>
      <c r="AI18909" s="8"/>
      <c r="AJ18909" s="8"/>
      <c r="AK18909" s="9"/>
    </row>
    <row r="18910" spans="32:37" x14ac:dyDescent="0.3">
      <c r="AF18910" s="8"/>
      <c r="AG18910" s="8"/>
      <c r="AH18910" s="9"/>
      <c r="AI18910" s="8"/>
      <c r="AJ18910" s="8"/>
      <c r="AK18910" s="9"/>
    </row>
    <row r="18911" spans="32:37" x14ac:dyDescent="0.3">
      <c r="AF18911" s="8"/>
      <c r="AG18911" s="8"/>
      <c r="AH18911" s="9"/>
      <c r="AI18911" s="8"/>
      <c r="AJ18911" s="8"/>
      <c r="AK18911" s="9"/>
    </row>
    <row r="18912" spans="32:37" x14ac:dyDescent="0.3">
      <c r="AF18912" s="8"/>
      <c r="AG18912" s="8"/>
      <c r="AH18912" s="9"/>
      <c r="AI18912" s="8"/>
      <c r="AJ18912" s="8"/>
      <c r="AK18912" s="9"/>
    </row>
    <row r="18913" spans="32:37" x14ac:dyDescent="0.3">
      <c r="AF18913" s="8"/>
      <c r="AG18913" s="8"/>
      <c r="AH18913" s="9"/>
      <c r="AI18913" s="8"/>
      <c r="AJ18913" s="8"/>
      <c r="AK18913" s="9"/>
    </row>
    <row r="18914" spans="32:37" x14ac:dyDescent="0.3">
      <c r="AF18914" s="8"/>
      <c r="AG18914" s="8"/>
      <c r="AH18914" s="9"/>
      <c r="AI18914" s="8"/>
      <c r="AJ18914" s="8"/>
      <c r="AK18914" s="9"/>
    </row>
    <row r="18915" spans="32:37" x14ac:dyDescent="0.3">
      <c r="AF18915" s="8"/>
      <c r="AG18915" s="8"/>
      <c r="AH18915" s="9"/>
      <c r="AI18915" s="8"/>
      <c r="AJ18915" s="8"/>
      <c r="AK18915" s="9"/>
    </row>
    <row r="18916" spans="32:37" x14ac:dyDescent="0.3">
      <c r="AF18916" s="8"/>
      <c r="AG18916" s="8"/>
      <c r="AH18916" s="9"/>
      <c r="AI18916" s="8"/>
      <c r="AJ18916" s="8"/>
      <c r="AK18916" s="9"/>
    </row>
    <row r="18917" spans="32:37" x14ac:dyDescent="0.3">
      <c r="AF18917" s="8"/>
      <c r="AG18917" s="8"/>
      <c r="AH18917" s="9"/>
      <c r="AI18917" s="8"/>
      <c r="AJ18917" s="8"/>
      <c r="AK18917" s="9"/>
    </row>
    <row r="18918" spans="32:37" x14ac:dyDescent="0.3">
      <c r="AF18918" s="8"/>
      <c r="AG18918" s="8"/>
      <c r="AH18918" s="9"/>
      <c r="AI18918" s="8"/>
      <c r="AJ18918" s="8"/>
      <c r="AK18918" s="9"/>
    </row>
    <row r="18919" spans="32:37" x14ac:dyDescent="0.3">
      <c r="AF18919" s="8"/>
      <c r="AG18919" s="8"/>
      <c r="AH18919" s="9"/>
      <c r="AI18919" s="8"/>
      <c r="AJ18919" s="8"/>
      <c r="AK18919" s="9"/>
    </row>
    <row r="18920" spans="32:37" x14ac:dyDescent="0.3">
      <c r="AF18920" s="8"/>
      <c r="AG18920" s="8"/>
      <c r="AH18920" s="9"/>
      <c r="AI18920" s="8"/>
      <c r="AJ18920" s="8"/>
      <c r="AK18920" s="9"/>
    </row>
    <row r="18921" spans="32:37" x14ac:dyDescent="0.3">
      <c r="AF18921" s="8"/>
      <c r="AG18921" s="8"/>
      <c r="AH18921" s="9"/>
      <c r="AI18921" s="8"/>
      <c r="AJ18921" s="8"/>
      <c r="AK18921" s="9"/>
    </row>
    <row r="18922" spans="32:37" x14ac:dyDescent="0.3">
      <c r="AF18922" s="8"/>
      <c r="AG18922" s="8"/>
      <c r="AH18922" s="9"/>
      <c r="AI18922" s="8"/>
      <c r="AJ18922" s="8"/>
      <c r="AK18922" s="9"/>
    </row>
    <row r="18923" spans="32:37" x14ac:dyDescent="0.3">
      <c r="AF18923" s="8"/>
      <c r="AG18923" s="8"/>
      <c r="AH18923" s="9"/>
      <c r="AI18923" s="8"/>
      <c r="AJ18923" s="8"/>
      <c r="AK18923" s="9"/>
    </row>
    <row r="18924" spans="32:37" x14ac:dyDescent="0.3">
      <c r="AF18924" s="8"/>
      <c r="AG18924" s="8"/>
      <c r="AH18924" s="9"/>
      <c r="AI18924" s="8"/>
      <c r="AJ18924" s="8"/>
      <c r="AK18924" s="9"/>
    </row>
    <row r="18925" spans="32:37" x14ac:dyDescent="0.3">
      <c r="AF18925" s="8"/>
      <c r="AG18925" s="8"/>
      <c r="AH18925" s="9"/>
      <c r="AI18925" s="8"/>
      <c r="AJ18925" s="8"/>
      <c r="AK18925" s="9"/>
    </row>
    <row r="18926" spans="32:37" x14ac:dyDescent="0.3">
      <c r="AF18926" s="8"/>
      <c r="AG18926" s="8"/>
      <c r="AH18926" s="9"/>
      <c r="AI18926" s="8"/>
      <c r="AJ18926" s="8"/>
      <c r="AK18926" s="9"/>
    </row>
    <row r="18927" spans="32:37" x14ac:dyDescent="0.3">
      <c r="AF18927" s="8"/>
      <c r="AG18927" s="8"/>
      <c r="AH18927" s="9"/>
      <c r="AI18927" s="8"/>
      <c r="AJ18927" s="8"/>
      <c r="AK18927" s="9"/>
    </row>
    <row r="18928" spans="32:37" x14ac:dyDescent="0.3">
      <c r="AF18928" s="8"/>
      <c r="AG18928" s="8"/>
      <c r="AH18928" s="9"/>
      <c r="AI18928" s="8"/>
      <c r="AJ18928" s="8"/>
      <c r="AK18928" s="9"/>
    </row>
    <row r="18929" spans="32:37" x14ac:dyDescent="0.3">
      <c r="AF18929" s="8"/>
      <c r="AG18929" s="8"/>
      <c r="AH18929" s="9"/>
      <c r="AI18929" s="8"/>
      <c r="AJ18929" s="8"/>
      <c r="AK18929" s="9"/>
    </row>
    <row r="18930" spans="32:37" x14ac:dyDescent="0.3">
      <c r="AF18930" s="8"/>
      <c r="AG18930" s="8"/>
      <c r="AH18930" s="9"/>
      <c r="AI18930" s="8"/>
      <c r="AJ18930" s="8"/>
      <c r="AK18930" s="9"/>
    </row>
    <row r="18931" spans="32:37" x14ac:dyDescent="0.3">
      <c r="AF18931" s="8"/>
      <c r="AG18931" s="8"/>
      <c r="AH18931" s="9"/>
      <c r="AI18931" s="8"/>
      <c r="AJ18931" s="8"/>
      <c r="AK18931" s="9"/>
    </row>
    <row r="18932" spans="32:37" x14ac:dyDescent="0.3">
      <c r="AF18932" s="8"/>
      <c r="AG18932" s="8"/>
      <c r="AH18932" s="9"/>
      <c r="AI18932" s="8"/>
      <c r="AJ18932" s="8"/>
      <c r="AK18932" s="9"/>
    </row>
    <row r="18933" spans="32:37" x14ac:dyDescent="0.3">
      <c r="AF18933" s="8"/>
      <c r="AG18933" s="8"/>
      <c r="AH18933" s="9"/>
      <c r="AI18933" s="8"/>
      <c r="AJ18933" s="8"/>
      <c r="AK18933" s="9"/>
    </row>
    <row r="18934" spans="32:37" x14ac:dyDescent="0.3">
      <c r="AF18934" s="8"/>
      <c r="AG18934" s="8"/>
      <c r="AH18934" s="9"/>
      <c r="AI18934" s="8"/>
      <c r="AJ18934" s="8"/>
      <c r="AK18934" s="9"/>
    </row>
    <row r="18935" spans="32:37" x14ac:dyDescent="0.3">
      <c r="AF18935" s="8"/>
      <c r="AG18935" s="8"/>
      <c r="AH18935" s="9"/>
      <c r="AI18935" s="8"/>
      <c r="AJ18935" s="8"/>
      <c r="AK18935" s="9"/>
    </row>
    <row r="18936" spans="32:37" x14ac:dyDescent="0.3">
      <c r="AF18936" s="8"/>
      <c r="AG18936" s="8"/>
      <c r="AH18936" s="9"/>
      <c r="AI18936" s="8"/>
      <c r="AJ18936" s="8"/>
      <c r="AK18936" s="9"/>
    </row>
    <row r="18937" spans="32:37" x14ac:dyDescent="0.3">
      <c r="AF18937" s="8"/>
      <c r="AG18937" s="8"/>
      <c r="AH18937" s="9"/>
      <c r="AI18937" s="8"/>
      <c r="AJ18937" s="8"/>
      <c r="AK18937" s="9"/>
    </row>
    <row r="18938" spans="32:37" x14ac:dyDescent="0.3">
      <c r="AF18938" s="8"/>
      <c r="AG18938" s="8"/>
      <c r="AH18938" s="9"/>
      <c r="AI18938" s="8"/>
      <c r="AJ18938" s="8"/>
      <c r="AK18938" s="9"/>
    </row>
    <row r="18939" spans="32:37" x14ac:dyDescent="0.3">
      <c r="AF18939" s="8"/>
      <c r="AG18939" s="8"/>
      <c r="AH18939" s="9"/>
      <c r="AI18939" s="8"/>
      <c r="AJ18939" s="8"/>
      <c r="AK18939" s="9"/>
    </row>
    <row r="18940" spans="32:37" x14ac:dyDescent="0.3">
      <c r="AF18940" s="8"/>
      <c r="AG18940" s="8"/>
      <c r="AH18940" s="9"/>
      <c r="AI18940" s="8"/>
      <c r="AJ18940" s="8"/>
      <c r="AK18940" s="9"/>
    </row>
    <row r="18941" spans="32:37" x14ac:dyDescent="0.3">
      <c r="AF18941" s="8"/>
      <c r="AG18941" s="8"/>
      <c r="AH18941" s="9"/>
      <c r="AI18941" s="8"/>
      <c r="AJ18941" s="8"/>
      <c r="AK18941" s="9"/>
    </row>
    <row r="18942" spans="32:37" x14ac:dyDescent="0.3">
      <c r="AF18942" s="8"/>
      <c r="AG18942" s="8"/>
      <c r="AH18942" s="9"/>
      <c r="AI18942" s="8"/>
      <c r="AJ18942" s="8"/>
      <c r="AK18942" s="9"/>
    </row>
    <row r="18943" spans="32:37" x14ac:dyDescent="0.3">
      <c r="AF18943" s="8"/>
      <c r="AG18943" s="8"/>
      <c r="AH18943" s="9"/>
      <c r="AI18943" s="8"/>
      <c r="AJ18943" s="8"/>
      <c r="AK18943" s="9"/>
    </row>
    <row r="18944" spans="32:37" x14ac:dyDescent="0.3">
      <c r="AF18944" s="8"/>
      <c r="AG18944" s="8"/>
      <c r="AH18944" s="9"/>
      <c r="AI18944" s="8"/>
      <c r="AJ18944" s="8"/>
      <c r="AK18944" s="9"/>
    </row>
    <row r="18945" spans="32:37" x14ac:dyDescent="0.3">
      <c r="AF18945" s="8"/>
      <c r="AG18945" s="8"/>
      <c r="AH18945" s="9"/>
      <c r="AI18945" s="8"/>
      <c r="AJ18945" s="8"/>
      <c r="AK18945" s="9"/>
    </row>
    <row r="18946" spans="32:37" x14ac:dyDescent="0.3">
      <c r="AF18946" s="8"/>
      <c r="AG18946" s="8"/>
      <c r="AH18946" s="9"/>
      <c r="AI18946" s="8"/>
      <c r="AJ18946" s="8"/>
      <c r="AK18946" s="9"/>
    </row>
    <row r="18947" spans="32:37" x14ac:dyDescent="0.3">
      <c r="AF18947" s="8"/>
      <c r="AG18947" s="8"/>
      <c r="AH18947" s="9"/>
      <c r="AI18947" s="8"/>
      <c r="AJ18947" s="8"/>
      <c r="AK18947" s="9"/>
    </row>
    <row r="18948" spans="32:37" x14ac:dyDescent="0.3">
      <c r="AF18948" s="8"/>
      <c r="AG18948" s="8"/>
      <c r="AH18948" s="9"/>
      <c r="AI18948" s="8"/>
      <c r="AJ18948" s="8"/>
      <c r="AK18948" s="9"/>
    </row>
    <row r="18949" spans="32:37" x14ac:dyDescent="0.3">
      <c r="AF18949" s="8"/>
      <c r="AG18949" s="8"/>
      <c r="AH18949" s="9"/>
      <c r="AI18949" s="8"/>
      <c r="AJ18949" s="8"/>
      <c r="AK18949" s="9"/>
    </row>
    <row r="18950" spans="32:37" x14ac:dyDescent="0.3">
      <c r="AF18950" s="8"/>
      <c r="AG18950" s="8"/>
      <c r="AH18950" s="9"/>
      <c r="AI18950" s="8"/>
      <c r="AJ18950" s="8"/>
      <c r="AK18950" s="9"/>
    </row>
    <row r="18951" spans="32:37" x14ac:dyDescent="0.3">
      <c r="AF18951" s="8"/>
      <c r="AG18951" s="8"/>
      <c r="AH18951" s="9"/>
      <c r="AI18951" s="8"/>
      <c r="AJ18951" s="8"/>
      <c r="AK18951" s="9"/>
    </row>
    <row r="18952" spans="32:37" x14ac:dyDescent="0.3">
      <c r="AF18952" s="8"/>
      <c r="AG18952" s="8"/>
      <c r="AH18952" s="9"/>
      <c r="AI18952" s="8"/>
      <c r="AJ18952" s="8"/>
      <c r="AK18952" s="9"/>
    </row>
    <row r="18953" spans="32:37" x14ac:dyDescent="0.3">
      <c r="AF18953" s="8"/>
      <c r="AG18953" s="8"/>
      <c r="AH18953" s="9"/>
      <c r="AI18953" s="8"/>
      <c r="AJ18953" s="8"/>
      <c r="AK18953" s="9"/>
    </row>
    <row r="18954" spans="32:37" x14ac:dyDescent="0.3">
      <c r="AF18954" s="8"/>
      <c r="AG18954" s="8"/>
      <c r="AH18954" s="9"/>
      <c r="AI18954" s="8"/>
      <c r="AJ18954" s="8"/>
      <c r="AK18954" s="9"/>
    </row>
    <row r="18955" spans="32:37" x14ac:dyDescent="0.3">
      <c r="AF18955" s="8"/>
      <c r="AG18955" s="8"/>
      <c r="AH18955" s="9"/>
      <c r="AI18955" s="8"/>
      <c r="AJ18955" s="8"/>
      <c r="AK18955" s="9"/>
    </row>
    <row r="18956" spans="32:37" x14ac:dyDescent="0.3">
      <c r="AF18956" s="8"/>
      <c r="AG18956" s="8"/>
      <c r="AH18956" s="9"/>
      <c r="AI18956" s="8"/>
      <c r="AJ18956" s="8"/>
      <c r="AK18956" s="9"/>
    </row>
    <row r="18957" spans="32:37" x14ac:dyDescent="0.3">
      <c r="AF18957" s="8"/>
      <c r="AG18957" s="8"/>
      <c r="AH18957" s="9"/>
      <c r="AI18957" s="8"/>
      <c r="AJ18957" s="8"/>
      <c r="AK18957" s="9"/>
    </row>
    <row r="18958" spans="32:37" x14ac:dyDescent="0.3">
      <c r="AF18958" s="8"/>
      <c r="AG18958" s="8"/>
      <c r="AH18958" s="9"/>
      <c r="AI18958" s="8"/>
      <c r="AJ18958" s="8"/>
      <c r="AK18958" s="9"/>
    </row>
    <row r="18959" spans="32:37" x14ac:dyDescent="0.3">
      <c r="AF18959" s="8"/>
      <c r="AG18959" s="8"/>
      <c r="AH18959" s="9"/>
      <c r="AI18959" s="8"/>
      <c r="AJ18959" s="8"/>
      <c r="AK18959" s="9"/>
    </row>
    <row r="18960" spans="32:37" x14ac:dyDescent="0.3">
      <c r="AF18960" s="8"/>
      <c r="AG18960" s="8"/>
      <c r="AH18960" s="9"/>
      <c r="AI18960" s="8"/>
      <c r="AJ18960" s="8"/>
      <c r="AK18960" s="9"/>
    </row>
    <row r="18961" spans="32:37" x14ac:dyDescent="0.3">
      <c r="AF18961" s="8"/>
      <c r="AG18961" s="8"/>
      <c r="AH18961" s="9"/>
      <c r="AI18961" s="8"/>
      <c r="AJ18961" s="8"/>
      <c r="AK18961" s="9"/>
    </row>
    <row r="18962" spans="32:37" x14ac:dyDescent="0.3">
      <c r="AF18962" s="8"/>
      <c r="AG18962" s="8"/>
      <c r="AH18962" s="9"/>
      <c r="AI18962" s="8"/>
      <c r="AJ18962" s="8"/>
      <c r="AK18962" s="9"/>
    </row>
    <row r="18963" spans="32:37" x14ac:dyDescent="0.3">
      <c r="AF18963" s="8"/>
      <c r="AG18963" s="8"/>
      <c r="AH18963" s="9"/>
      <c r="AI18963" s="8"/>
      <c r="AJ18963" s="8"/>
      <c r="AK18963" s="9"/>
    </row>
    <row r="18964" spans="32:37" x14ac:dyDescent="0.3">
      <c r="AF18964" s="8"/>
      <c r="AG18964" s="8"/>
      <c r="AH18964" s="9"/>
      <c r="AI18964" s="8"/>
      <c r="AJ18964" s="8"/>
      <c r="AK18964" s="9"/>
    </row>
    <row r="18965" spans="32:37" x14ac:dyDescent="0.3">
      <c r="AF18965" s="8"/>
      <c r="AG18965" s="8"/>
      <c r="AH18965" s="9"/>
      <c r="AI18965" s="8"/>
      <c r="AJ18965" s="8"/>
      <c r="AK18965" s="9"/>
    </row>
    <row r="18966" spans="32:37" x14ac:dyDescent="0.3">
      <c r="AF18966" s="8"/>
      <c r="AG18966" s="8"/>
      <c r="AH18966" s="9"/>
      <c r="AI18966" s="8"/>
      <c r="AJ18966" s="8"/>
      <c r="AK18966" s="9"/>
    </row>
    <row r="18967" spans="32:37" x14ac:dyDescent="0.3">
      <c r="AF18967" s="8"/>
      <c r="AG18967" s="8"/>
      <c r="AH18967" s="9"/>
      <c r="AI18967" s="8"/>
      <c r="AJ18967" s="8"/>
      <c r="AK18967" s="9"/>
    </row>
    <row r="18968" spans="32:37" x14ac:dyDescent="0.3">
      <c r="AF18968" s="8"/>
      <c r="AG18968" s="8"/>
      <c r="AH18968" s="9"/>
      <c r="AI18968" s="8"/>
      <c r="AJ18968" s="8"/>
      <c r="AK18968" s="9"/>
    </row>
    <row r="18969" spans="32:37" x14ac:dyDescent="0.3">
      <c r="AF18969" s="8"/>
      <c r="AG18969" s="8"/>
      <c r="AH18969" s="9"/>
      <c r="AI18969" s="8"/>
      <c r="AJ18969" s="8"/>
      <c r="AK18969" s="9"/>
    </row>
    <row r="18970" spans="32:37" x14ac:dyDescent="0.3">
      <c r="AF18970" s="8"/>
      <c r="AG18970" s="8"/>
      <c r="AH18970" s="9"/>
      <c r="AI18970" s="8"/>
      <c r="AJ18970" s="8"/>
      <c r="AK18970" s="9"/>
    </row>
    <row r="18971" spans="32:37" x14ac:dyDescent="0.3">
      <c r="AF18971" s="8"/>
      <c r="AG18971" s="8"/>
      <c r="AH18971" s="9"/>
      <c r="AI18971" s="8"/>
      <c r="AJ18971" s="8"/>
      <c r="AK18971" s="9"/>
    </row>
    <row r="18972" spans="32:37" x14ac:dyDescent="0.3">
      <c r="AF18972" s="8"/>
      <c r="AG18972" s="8"/>
      <c r="AH18972" s="9"/>
      <c r="AI18972" s="8"/>
      <c r="AJ18972" s="8"/>
      <c r="AK18972" s="9"/>
    </row>
    <row r="18973" spans="32:37" x14ac:dyDescent="0.3">
      <c r="AF18973" s="8"/>
      <c r="AG18973" s="8"/>
      <c r="AH18973" s="9"/>
      <c r="AI18973" s="8"/>
      <c r="AJ18973" s="8"/>
      <c r="AK18973" s="9"/>
    </row>
    <row r="18974" spans="32:37" x14ac:dyDescent="0.3">
      <c r="AF18974" s="8"/>
      <c r="AG18974" s="8"/>
      <c r="AH18974" s="9"/>
      <c r="AI18974" s="8"/>
      <c r="AJ18974" s="8"/>
      <c r="AK18974" s="9"/>
    </row>
    <row r="18975" spans="32:37" x14ac:dyDescent="0.3">
      <c r="AF18975" s="8"/>
      <c r="AG18975" s="8"/>
      <c r="AH18975" s="9"/>
      <c r="AI18975" s="8"/>
      <c r="AJ18975" s="8"/>
      <c r="AK18975" s="9"/>
    </row>
    <row r="18976" spans="32:37" x14ac:dyDescent="0.3">
      <c r="AF18976" s="8"/>
      <c r="AG18976" s="8"/>
      <c r="AH18976" s="9"/>
      <c r="AI18976" s="8"/>
      <c r="AJ18976" s="8"/>
      <c r="AK18976" s="9"/>
    </row>
    <row r="18977" spans="32:37" x14ac:dyDescent="0.3">
      <c r="AF18977" s="8"/>
      <c r="AG18977" s="8"/>
      <c r="AH18977" s="9"/>
      <c r="AI18977" s="8"/>
      <c r="AJ18977" s="8"/>
      <c r="AK18977" s="9"/>
    </row>
    <row r="18978" spans="32:37" x14ac:dyDescent="0.3">
      <c r="AF18978" s="8"/>
      <c r="AG18978" s="8"/>
      <c r="AH18978" s="9"/>
      <c r="AI18978" s="8"/>
      <c r="AJ18978" s="8"/>
      <c r="AK18978" s="9"/>
    </row>
    <row r="18979" spans="32:37" x14ac:dyDescent="0.3">
      <c r="AF18979" s="8"/>
      <c r="AG18979" s="8"/>
      <c r="AH18979" s="9"/>
      <c r="AI18979" s="8"/>
      <c r="AJ18979" s="8"/>
      <c r="AK18979" s="9"/>
    </row>
    <row r="18980" spans="32:37" x14ac:dyDescent="0.3">
      <c r="AF18980" s="8"/>
      <c r="AG18980" s="8"/>
      <c r="AH18980" s="9"/>
      <c r="AI18980" s="8"/>
      <c r="AJ18980" s="8"/>
      <c r="AK18980" s="9"/>
    </row>
    <row r="18981" spans="32:37" x14ac:dyDescent="0.3">
      <c r="AF18981" s="8"/>
      <c r="AG18981" s="8"/>
      <c r="AH18981" s="9"/>
      <c r="AI18981" s="8"/>
      <c r="AJ18981" s="8"/>
      <c r="AK18981" s="9"/>
    </row>
    <row r="18982" spans="32:37" x14ac:dyDescent="0.3">
      <c r="AF18982" s="8"/>
      <c r="AG18982" s="8"/>
      <c r="AH18982" s="9"/>
      <c r="AI18982" s="8"/>
      <c r="AJ18982" s="8"/>
      <c r="AK18982" s="9"/>
    </row>
    <row r="18983" spans="32:37" x14ac:dyDescent="0.3">
      <c r="AF18983" s="8"/>
      <c r="AG18983" s="8"/>
      <c r="AH18983" s="9"/>
      <c r="AI18983" s="8"/>
      <c r="AJ18983" s="8"/>
      <c r="AK18983" s="9"/>
    </row>
    <row r="18984" spans="32:37" x14ac:dyDescent="0.3">
      <c r="AF18984" s="8"/>
      <c r="AG18984" s="8"/>
      <c r="AH18984" s="9"/>
      <c r="AI18984" s="8"/>
      <c r="AJ18984" s="8"/>
      <c r="AK18984" s="9"/>
    </row>
    <row r="18985" spans="32:37" x14ac:dyDescent="0.3">
      <c r="AF18985" s="8"/>
      <c r="AG18985" s="8"/>
      <c r="AH18985" s="9"/>
      <c r="AI18985" s="8"/>
      <c r="AJ18985" s="8"/>
      <c r="AK18985" s="9"/>
    </row>
    <row r="18986" spans="32:37" x14ac:dyDescent="0.3">
      <c r="AF18986" s="8"/>
      <c r="AG18986" s="8"/>
      <c r="AH18986" s="9"/>
      <c r="AI18986" s="8"/>
      <c r="AJ18986" s="8"/>
      <c r="AK18986" s="9"/>
    </row>
    <row r="18987" spans="32:37" x14ac:dyDescent="0.3">
      <c r="AF18987" s="8"/>
      <c r="AG18987" s="8"/>
      <c r="AH18987" s="9"/>
      <c r="AI18987" s="8"/>
      <c r="AJ18987" s="8"/>
      <c r="AK18987" s="9"/>
    </row>
    <row r="18988" spans="32:37" x14ac:dyDescent="0.3">
      <c r="AF18988" s="8"/>
      <c r="AG18988" s="8"/>
      <c r="AH18988" s="9"/>
      <c r="AI18988" s="8"/>
      <c r="AJ18988" s="8"/>
      <c r="AK18988" s="9"/>
    </row>
    <row r="18989" spans="32:37" x14ac:dyDescent="0.3">
      <c r="AF18989" s="8"/>
      <c r="AG18989" s="8"/>
      <c r="AH18989" s="9"/>
      <c r="AI18989" s="8"/>
      <c r="AJ18989" s="8"/>
      <c r="AK18989" s="9"/>
    </row>
    <row r="18990" spans="32:37" x14ac:dyDescent="0.3">
      <c r="AF18990" s="8"/>
      <c r="AG18990" s="8"/>
      <c r="AH18990" s="9"/>
      <c r="AI18990" s="8"/>
      <c r="AJ18990" s="8"/>
      <c r="AK18990" s="9"/>
    </row>
    <row r="18991" spans="32:37" x14ac:dyDescent="0.3">
      <c r="AF18991" s="8"/>
      <c r="AG18991" s="8"/>
      <c r="AH18991" s="9"/>
      <c r="AI18991" s="8"/>
      <c r="AJ18991" s="8"/>
      <c r="AK18991" s="9"/>
    </row>
    <row r="18992" spans="32:37" x14ac:dyDescent="0.3">
      <c r="AF18992" s="8"/>
      <c r="AG18992" s="8"/>
      <c r="AH18992" s="9"/>
      <c r="AI18992" s="8"/>
      <c r="AJ18992" s="8"/>
      <c r="AK18992" s="9"/>
    </row>
    <row r="18993" spans="32:37" x14ac:dyDescent="0.3">
      <c r="AF18993" s="8"/>
      <c r="AG18993" s="8"/>
      <c r="AH18993" s="9"/>
      <c r="AI18993" s="8"/>
      <c r="AJ18993" s="8"/>
      <c r="AK18993" s="9"/>
    </row>
    <row r="18994" spans="32:37" x14ac:dyDescent="0.3">
      <c r="AF18994" s="8"/>
      <c r="AG18994" s="8"/>
      <c r="AH18994" s="9"/>
      <c r="AI18994" s="8"/>
      <c r="AJ18994" s="8"/>
      <c r="AK18994" s="9"/>
    </row>
    <row r="18995" spans="32:37" x14ac:dyDescent="0.3">
      <c r="AF18995" s="8"/>
      <c r="AG18995" s="8"/>
      <c r="AH18995" s="9"/>
      <c r="AI18995" s="8"/>
      <c r="AJ18995" s="8"/>
      <c r="AK18995" s="9"/>
    </row>
    <row r="18996" spans="32:37" x14ac:dyDescent="0.3">
      <c r="AF18996" s="8"/>
      <c r="AG18996" s="8"/>
      <c r="AH18996" s="9"/>
      <c r="AI18996" s="8"/>
      <c r="AJ18996" s="8"/>
      <c r="AK18996" s="9"/>
    </row>
    <row r="18997" spans="32:37" x14ac:dyDescent="0.3">
      <c r="AF18997" s="8"/>
      <c r="AG18997" s="8"/>
      <c r="AH18997" s="9"/>
      <c r="AI18997" s="8"/>
      <c r="AJ18997" s="8"/>
      <c r="AK18997" s="9"/>
    </row>
    <row r="18998" spans="32:37" x14ac:dyDescent="0.3">
      <c r="AF18998" s="8"/>
      <c r="AG18998" s="8"/>
      <c r="AH18998" s="9"/>
      <c r="AI18998" s="8"/>
      <c r="AJ18998" s="8"/>
      <c r="AK18998" s="9"/>
    </row>
    <row r="18999" spans="32:37" x14ac:dyDescent="0.3">
      <c r="AF18999" s="8"/>
      <c r="AG18999" s="8"/>
      <c r="AH18999" s="9"/>
      <c r="AI18999" s="8"/>
      <c r="AJ18999" s="8"/>
      <c r="AK18999" s="9"/>
    </row>
    <row r="19000" spans="32:37" x14ac:dyDescent="0.3">
      <c r="AF19000" s="8"/>
      <c r="AG19000" s="8"/>
      <c r="AH19000" s="9"/>
      <c r="AI19000" s="8"/>
      <c r="AJ19000" s="8"/>
      <c r="AK19000" s="9"/>
    </row>
    <row r="19001" spans="32:37" x14ac:dyDescent="0.3">
      <c r="AF19001" s="8"/>
      <c r="AG19001" s="8"/>
      <c r="AH19001" s="9"/>
      <c r="AI19001" s="8"/>
      <c r="AJ19001" s="8"/>
      <c r="AK19001" s="9"/>
    </row>
    <row r="19002" spans="32:37" x14ac:dyDescent="0.3">
      <c r="AF19002" s="8"/>
      <c r="AG19002" s="8"/>
      <c r="AH19002" s="9"/>
      <c r="AI19002" s="8"/>
      <c r="AJ19002" s="8"/>
      <c r="AK19002" s="9"/>
    </row>
    <row r="19003" spans="32:37" x14ac:dyDescent="0.3">
      <c r="AF19003" s="8"/>
      <c r="AG19003" s="8"/>
      <c r="AH19003" s="9"/>
      <c r="AI19003" s="8"/>
      <c r="AJ19003" s="8"/>
      <c r="AK19003" s="9"/>
    </row>
    <row r="19004" spans="32:37" x14ac:dyDescent="0.3">
      <c r="AF19004" s="8"/>
      <c r="AG19004" s="8"/>
      <c r="AH19004" s="9"/>
      <c r="AI19004" s="8"/>
      <c r="AJ19004" s="8"/>
      <c r="AK19004" s="9"/>
    </row>
    <row r="19005" spans="32:37" x14ac:dyDescent="0.3">
      <c r="AF19005" s="8"/>
      <c r="AG19005" s="8"/>
      <c r="AH19005" s="9"/>
      <c r="AI19005" s="8"/>
      <c r="AJ19005" s="8"/>
      <c r="AK19005" s="9"/>
    </row>
    <row r="19006" spans="32:37" x14ac:dyDescent="0.3">
      <c r="AF19006" s="8"/>
      <c r="AG19006" s="8"/>
      <c r="AH19006" s="9"/>
      <c r="AI19006" s="8"/>
      <c r="AJ19006" s="8"/>
      <c r="AK19006" s="9"/>
    </row>
    <row r="19007" spans="32:37" x14ac:dyDescent="0.3">
      <c r="AF19007" s="8"/>
      <c r="AG19007" s="8"/>
      <c r="AH19007" s="9"/>
      <c r="AI19007" s="8"/>
      <c r="AJ19007" s="8"/>
      <c r="AK19007" s="9"/>
    </row>
    <row r="19008" spans="32:37" x14ac:dyDescent="0.3">
      <c r="AF19008" s="8"/>
      <c r="AG19008" s="8"/>
      <c r="AH19008" s="9"/>
      <c r="AI19008" s="8"/>
      <c r="AJ19008" s="8"/>
      <c r="AK19008" s="9"/>
    </row>
    <row r="19009" spans="32:37" x14ac:dyDescent="0.3">
      <c r="AF19009" s="8"/>
      <c r="AG19009" s="8"/>
      <c r="AH19009" s="9"/>
      <c r="AI19009" s="8"/>
      <c r="AJ19009" s="8"/>
      <c r="AK19009" s="9"/>
    </row>
    <row r="19010" spans="32:37" x14ac:dyDescent="0.3">
      <c r="AF19010" s="8"/>
      <c r="AG19010" s="8"/>
      <c r="AH19010" s="9"/>
      <c r="AI19010" s="8"/>
      <c r="AJ19010" s="8"/>
      <c r="AK19010" s="9"/>
    </row>
    <row r="19011" spans="32:37" x14ac:dyDescent="0.3">
      <c r="AF19011" s="8"/>
      <c r="AG19011" s="8"/>
      <c r="AH19011" s="9"/>
      <c r="AI19011" s="8"/>
      <c r="AJ19011" s="8"/>
      <c r="AK19011" s="9"/>
    </row>
    <row r="19012" spans="32:37" x14ac:dyDescent="0.3">
      <c r="AF19012" s="8"/>
      <c r="AG19012" s="8"/>
      <c r="AH19012" s="9"/>
      <c r="AI19012" s="8"/>
      <c r="AJ19012" s="8"/>
      <c r="AK19012" s="9"/>
    </row>
    <row r="19013" spans="32:37" x14ac:dyDescent="0.3">
      <c r="AF19013" s="8"/>
      <c r="AG19013" s="8"/>
      <c r="AH19013" s="9"/>
      <c r="AI19013" s="8"/>
      <c r="AJ19013" s="8"/>
      <c r="AK19013" s="9"/>
    </row>
    <row r="19014" spans="32:37" x14ac:dyDescent="0.3">
      <c r="AF19014" s="8"/>
      <c r="AG19014" s="8"/>
      <c r="AH19014" s="9"/>
      <c r="AI19014" s="8"/>
      <c r="AJ19014" s="8"/>
      <c r="AK19014" s="9"/>
    </row>
    <row r="19015" spans="32:37" x14ac:dyDescent="0.3">
      <c r="AF19015" s="8"/>
      <c r="AG19015" s="8"/>
      <c r="AH19015" s="9"/>
      <c r="AI19015" s="8"/>
      <c r="AJ19015" s="8"/>
      <c r="AK19015" s="9"/>
    </row>
    <row r="19016" spans="32:37" x14ac:dyDescent="0.3">
      <c r="AF19016" s="8"/>
      <c r="AG19016" s="8"/>
      <c r="AH19016" s="9"/>
      <c r="AI19016" s="8"/>
      <c r="AJ19016" s="8"/>
      <c r="AK19016" s="9"/>
    </row>
    <row r="19017" spans="32:37" x14ac:dyDescent="0.3">
      <c r="AF19017" s="8"/>
      <c r="AG19017" s="8"/>
      <c r="AH19017" s="9"/>
      <c r="AI19017" s="8"/>
      <c r="AJ19017" s="8"/>
      <c r="AK19017" s="9"/>
    </row>
    <row r="19018" spans="32:37" x14ac:dyDescent="0.3">
      <c r="AF19018" s="8"/>
      <c r="AG19018" s="8"/>
      <c r="AH19018" s="9"/>
      <c r="AI19018" s="8"/>
      <c r="AJ19018" s="8"/>
      <c r="AK19018" s="9"/>
    </row>
    <row r="19019" spans="32:37" x14ac:dyDescent="0.3">
      <c r="AF19019" s="8"/>
      <c r="AG19019" s="8"/>
      <c r="AH19019" s="9"/>
      <c r="AI19019" s="8"/>
      <c r="AJ19019" s="8"/>
      <c r="AK19019" s="9"/>
    </row>
    <row r="19020" spans="32:37" x14ac:dyDescent="0.3">
      <c r="AF19020" s="8"/>
      <c r="AG19020" s="8"/>
      <c r="AH19020" s="9"/>
      <c r="AI19020" s="8"/>
      <c r="AJ19020" s="8"/>
      <c r="AK19020" s="9"/>
    </row>
    <row r="19021" spans="32:37" x14ac:dyDescent="0.3">
      <c r="AF19021" s="8"/>
      <c r="AG19021" s="8"/>
      <c r="AH19021" s="9"/>
      <c r="AI19021" s="8"/>
      <c r="AJ19021" s="8"/>
      <c r="AK19021" s="9"/>
    </row>
    <row r="19022" spans="32:37" x14ac:dyDescent="0.3">
      <c r="AF19022" s="8"/>
      <c r="AG19022" s="8"/>
      <c r="AH19022" s="9"/>
      <c r="AI19022" s="8"/>
      <c r="AJ19022" s="8"/>
      <c r="AK19022" s="9"/>
    </row>
    <row r="19023" spans="32:37" x14ac:dyDescent="0.3">
      <c r="AF19023" s="8"/>
      <c r="AG19023" s="8"/>
      <c r="AH19023" s="9"/>
      <c r="AI19023" s="8"/>
      <c r="AJ19023" s="8"/>
      <c r="AK19023" s="9"/>
    </row>
    <row r="19024" spans="32:37" x14ac:dyDescent="0.3">
      <c r="AF19024" s="8"/>
      <c r="AG19024" s="8"/>
      <c r="AH19024" s="9"/>
      <c r="AI19024" s="8"/>
      <c r="AJ19024" s="8"/>
      <c r="AK19024" s="9"/>
    </row>
    <row r="19025" spans="32:37" x14ac:dyDescent="0.3">
      <c r="AF19025" s="8"/>
      <c r="AG19025" s="8"/>
      <c r="AH19025" s="9"/>
      <c r="AI19025" s="8"/>
      <c r="AJ19025" s="8"/>
      <c r="AK19025" s="9"/>
    </row>
    <row r="19026" spans="32:37" x14ac:dyDescent="0.3">
      <c r="AF19026" s="8"/>
      <c r="AG19026" s="8"/>
      <c r="AH19026" s="9"/>
      <c r="AI19026" s="8"/>
      <c r="AJ19026" s="8"/>
      <c r="AK19026" s="9"/>
    </row>
    <row r="19027" spans="32:37" x14ac:dyDescent="0.3">
      <c r="AF19027" s="8"/>
      <c r="AG19027" s="8"/>
      <c r="AH19027" s="9"/>
      <c r="AI19027" s="8"/>
      <c r="AJ19027" s="8"/>
      <c r="AK19027" s="9"/>
    </row>
    <row r="19028" spans="32:37" x14ac:dyDescent="0.3">
      <c r="AF19028" s="8"/>
      <c r="AG19028" s="8"/>
      <c r="AH19028" s="9"/>
      <c r="AI19028" s="8"/>
      <c r="AJ19028" s="8"/>
      <c r="AK19028" s="9"/>
    </row>
    <row r="19029" spans="32:37" x14ac:dyDescent="0.3">
      <c r="AF19029" s="8"/>
      <c r="AG19029" s="8"/>
      <c r="AH19029" s="9"/>
      <c r="AI19029" s="8"/>
      <c r="AJ19029" s="8"/>
      <c r="AK19029" s="9"/>
    </row>
    <row r="19030" spans="32:37" x14ac:dyDescent="0.3">
      <c r="AF19030" s="8"/>
      <c r="AG19030" s="8"/>
      <c r="AH19030" s="9"/>
      <c r="AI19030" s="8"/>
      <c r="AJ19030" s="8"/>
      <c r="AK19030" s="9"/>
    </row>
    <row r="19031" spans="32:37" x14ac:dyDescent="0.3">
      <c r="AF19031" s="8"/>
      <c r="AG19031" s="8"/>
      <c r="AH19031" s="9"/>
      <c r="AI19031" s="8"/>
      <c r="AJ19031" s="8"/>
      <c r="AK19031" s="9"/>
    </row>
    <row r="19032" spans="32:37" x14ac:dyDescent="0.3">
      <c r="AF19032" s="8"/>
      <c r="AG19032" s="8"/>
      <c r="AH19032" s="9"/>
      <c r="AI19032" s="8"/>
      <c r="AJ19032" s="8"/>
      <c r="AK19032" s="9"/>
    </row>
    <row r="19033" spans="32:37" x14ac:dyDescent="0.3">
      <c r="AF19033" s="8"/>
      <c r="AG19033" s="8"/>
      <c r="AH19033" s="9"/>
      <c r="AI19033" s="8"/>
      <c r="AJ19033" s="8"/>
      <c r="AK19033" s="9"/>
    </row>
    <row r="19034" spans="32:37" x14ac:dyDescent="0.3">
      <c r="AF19034" s="8"/>
      <c r="AG19034" s="8"/>
      <c r="AH19034" s="9"/>
      <c r="AI19034" s="8"/>
      <c r="AJ19034" s="8"/>
      <c r="AK19034" s="9"/>
    </row>
    <row r="19035" spans="32:37" x14ac:dyDescent="0.3">
      <c r="AF19035" s="8"/>
      <c r="AG19035" s="8"/>
      <c r="AH19035" s="9"/>
      <c r="AI19035" s="8"/>
      <c r="AJ19035" s="8"/>
      <c r="AK19035" s="9"/>
    </row>
    <row r="19036" spans="32:37" x14ac:dyDescent="0.3">
      <c r="AF19036" s="8"/>
      <c r="AG19036" s="8"/>
      <c r="AH19036" s="9"/>
      <c r="AI19036" s="8"/>
      <c r="AJ19036" s="8"/>
      <c r="AK19036" s="9"/>
    </row>
    <row r="19037" spans="32:37" x14ac:dyDescent="0.3">
      <c r="AF19037" s="8"/>
      <c r="AG19037" s="8"/>
      <c r="AH19037" s="9"/>
      <c r="AI19037" s="8"/>
      <c r="AJ19037" s="8"/>
      <c r="AK19037" s="9"/>
    </row>
    <row r="19038" spans="32:37" x14ac:dyDescent="0.3">
      <c r="AF19038" s="8"/>
      <c r="AG19038" s="8"/>
      <c r="AH19038" s="9"/>
      <c r="AI19038" s="8"/>
      <c r="AJ19038" s="8"/>
      <c r="AK19038" s="9"/>
    </row>
    <row r="19039" spans="32:37" x14ac:dyDescent="0.3">
      <c r="AF19039" s="8"/>
      <c r="AG19039" s="8"/>
      <c r="AH19039" s="9"/>
      <c r="AI19039" s="8"/>
      <c r="AJ19039" s="8"/>
      <c r="AK19039" s="9"/>
    </row>
    <row r="19040" spans="32:37" x14ac:dyDescent="0.3">
      <c r="AF19040" s="8"/>
      <c r="AG19040" s="8"/>
      <c r="AH19040" s="9"/>
      <c r="AI19040" s="8"/>
      <c r="AJ19040" s="8"/>
      <c r="AK19040" s="9"/>
    </row>
    <row r="19041" spans="32:37" x14ac:dyDescent="0.3">
      <c r="AF19041" s="8"/>
      <c r="AG19041" s="8"/>
      <c r="AH19041" s="9"/>
      <c r="AI19041" s="8"/>
      <c r="AJ19041" s="8"/>
      <c r="AK19041" s="9"/>
    </row>
    <row r="19042" spans="32:37" x14ac:dyDescent="0.3">
      <c r="AF19042" s="8"/>
      <c r="AG19042" s="8"/>
      <c r="AH19042" s="9"/>
      <c r="AI19042" s="8"/>
      <c r="AJ19042" s="8"/>
      <c r="AK19042" s="9"/>
    </row>
    <row r="19043" spans="32:37" x14ac:dyDescent="0.3">
      <c r="AF19043" s="8"/>
      <c r="AG19043" s="8"/>
      <c r="AH19043" s="9"/>
      <c r="AI19043" s="8"/>
      <c r="AJ19043" s="8"/>
      <c r="AK19043" s="9"/>
    </row>
    <row r="19044" spans="32:37" x14ac:dyDescent="0.3">
      <c r="AF19044" s="8"/>
      <c r="AG19044" s="8"/>
      <c r="AH19044" s="9"/>
      <c r="AI19044" s="8"/>
      <c r="AJ19044" s="8"/>
      <c r="AK19044" s="9"/>
    </row>
    <row r="19045" spans="32:37" x14ac:dyDescent="0.3">
      <c r="AF19045" s="8"/>
      <c r="AG19045" s="8"/>
      <c r="AH19045" s="9"/>
      <c r="AI19045" s="8"/>
      <c r="AJ19045" s="8"/>
      <c r="AK19045" s="9"/>
    </row>
    <row r="19046" spans="32:37" x14ac:dyDescent="0.3">
      <c r="AF19046" s="8"/>
      <c r="AG19046" s="8"/>
      <c r="AH19046" s="9"/>
      <c r="AI19046" s="8"/>
      <c r="AJ19046" s="8"/>
      <c r="AK19046" s="9"/>
    </row>
    <row r="19047" spans="32:37" x14ac:dyDescent="0.3">
      <c r="AF19047" s="8"/>
      <c r="AG19047" s="8"/>
      <c r="AH19047" s="9"/>
      <c r="AI19047" s="8"/>
      <c r="AJ19047" s="8"/>
      <c r="AK19047" s="9"/>
    </row>
    <row r="19048" spans="32:37" x14ac:dyDescent="0.3">
      <c r="AF19048" s="8"/>
      <c r="AG19048" s="8"/>
      <c r="AH19048" s="9"/>
      <c r="AI19048" s="8"/>
      <c r="AJ19048" s="8"/>
      <c r="AK19048" s="9"/>
    </row>
    <row r="19049" spans="32:37" x14ac:dyDescent="0.3">
      <c r="AF19049" s="8"/>
      <c r="AG19049" s="8"/>
      <c r="AH19049" s="9"/>
      <c r="AI19049" s="8"/>
      <c r="AJ19049" s="8"/>
      <c r="AK19049" s="9"/>
    </row>
    <row r="19050" spans="32:37" x14ac:dyDescent="0.3">
      <c r="AF19050" s="8"/>
      <c r="AG19050" s="8"/>
      <c r="AH19050" s="9"/>
      <c r="AI19050" s="8"/>
      <c r="AJ19050" s="8"/>
      <c r="AK19050" s="9"/>
    </row>
    <row r="19051" spans="32:37" x14ac:dyDescent="0.3">
      <c r="AF19051" s="8"/>
      <c r="AG19051" s="8"/>
      <c r="AH19051" s="9"/>
      <c r="AI19051" s="8"/>
      <c r="AJ19051" s="8"/>
      <c r="AK19051" s="9"/>
    </row>
    <row r="19052" spans="32:37" x14ac:dyDescent="0.3">
      <c r="AF19052" s="8"/>
      <c r="AG19052" s="8"/>
      <c r="AH19052" s="9"/>
      <c r="AI19052" s="8"/>
      <c r="AJ19052" s="8"/>
      <c r="AK19052" s="9"/>
    </row>
    <row r="19053" spans="32:37" x14ac:dyDescent="0.3">
      <c r="AF19053" s="8"/>
      <c r="AG19053" s="8"/>
      <c r="AH19053" s="9"/>
      <c r="AI19053" s="8"/>
      <c r="AJ19053" s="8"/>
      <c r="AK19053" s="9"/>
    </row>
    <row r="19054" spans="32:37" x14ac:dyDescent="0.3">
      <c r="AF19054" s="8"/>
      <c r="AG19054" s="8"/>
      <c r="AH19054" s="9"/>
      <c r="AI19054" s="8"/>
      <c r="AJ19054" s="8"/>
      <c r="AK19054" s="9"/>
    </row>
    <row r="19055" spans="32:37" x14ac:dyDescent="0.3">
      <c r="AF19055" s="8"/>
      <c r="AG19055" s="8"/>
      <c r="AH19055" s="9"/>
      <c r="AI19055" s="8"/>
      <c r="AJ19055" s="8"/>
      <c r="AK19055" s="9"/>
    </row>
    <row r="19056" spans="32:37" x14ac:dyDescent="0.3">
      <c r="AF19056" s="8"/>
      <c r="AG19056" s="8"/>
      <c r="AH19056" s="9"/>
      <c r="AI19056" s="8"/>
      <c r="AJ19056" s="8"/>
      <c r="AK19056" s="9"/>
    </row>
    <row r="19057" spans="32:37" x14ac:dyDescent="0.3">
      <c r="AF19057" s="8"/>
      <c r="AG19057" s="8"/>
      <c r="AH19057" s="9"/>
      <c r="AI19057" s="8"/>
      <c r="AJ19057" s="8"/>
      <c r="AK19057" s="9"/>
    </row>
    <row r="19058" spans="32:37" x14ac:dyDescent="0.3">
      <c r="AF19058" s="8"/>
      <c r="AG19058" s="8"/>
      <c r="AH19058" s="9"/>
      <c r="AI19058" s="8"/>
      <c r="AJ19058" s="8"/>
      <c r="AK19058" s="9"/>
    </row>
    <row r="19059" spans="32:37" x14ac:dyDescent="0.3">
      <c r="AF19059" s="8"/>
      <c r="AG19059" s="8"/>
      <c r="AH19059" s="9"/>
      <c r="AI19059" s="8"/>
      <c r="AJ19059" s="8"/>
      <c r="AK19059" s="9"/>
    </row>
    <row r="19060" spans="32:37" x14ac:dyDescent="0.3">
      <c r="AF19060" s="8"/>
      <c r="AG19060" s="8"/>
      <c r="AH19060" s="9"/>
      <c r="AI19060" s="8"/>
      <c r="AJ19060" s="8"/>
      <c r="AK19060" s="9"/>
    </row>
    <row r="19061" spans="32:37" x14ac:dyDescent="0.3">
      <c r="AF19061" s="8"/>
      <c r="AG19061" s="8"/>
      <c r="AH19061" s="9"/>
      <c r="AI19061" s="8"/>
      <c r="AJ19061" s="8"/>
      <c r="AK19061" s="9"/>
    </row>
    <row r="19062" spans="32:37" x14ac:dyDescent="0.3">
      <c r="AF19062" s="8"/>
      <c r="AG19062" s="8"/>
      <c r="AH19062" s="9"/>
      <c r="AI19062" s="8"/>
      <c r="AJ19062" s="8"/>
      <c r="AK19062" s="9"/>
    </row>
    <row r="19063" spans="32:37" x14ac:dyDescent="0.3">
      <c r="AF19063" s="8"/>
      <c r="AG19063" s="8"/>
      <c r="AH19063" s="9"/>
      <c r="AI19063" s="8"/>
      <c r="AJ19063" s="8"/>
      <c r="AK19063" s="9"/>
    </row>
    <row r="19064" spans="32:37" x14ac:dyDescent="0.3">
      <c r="AF19064" s="8"/>
      <c r="AG19064" s="8"/>
      <c r="AH19064" s="9"/>
      <c r="AI19064" s="8"/>
      <c r="AJ19064" s="8"/>
      <c r="AK19064" s="9"/>
    </row>
    <row r="19065" spans="32:37" x14ac:dyDescent="0.3">
      <c r="AF19065" s="8"/>
      <c r="AG19065" s="8"/>
      <c r="AH19065" s="9"/>
      <c r="AI19065" s="8"/>
      <c r="AJ19065" s="8"/>
      <c r="AK19065" s="9"/>
    </row>
    <row r="19066" spans="32:37" x14ac:dyDescent="0.3">
      <c r="AF19066" s="8"/>
      <c r="AG19066" s="8"/>
      <c r="AH19066" s="9"/>
      <c r="AI19066" s="8"/>
      <c r="AJ19066" s="8"/>
      <c r="AK19066" s="9"/>
    </row>
    <row r="19067" spans="32:37" x14ac:dyDescent="0.3">
      <c r="AF19067" s="8"/>
      <c r="AG19067" s="8"/>
      <c r="AH19067" s="9"/>
      <c r="AI19067" s="8"/>
      <c r="AJ19067" s="8"/>
      <c r="AK19067" s="9"/>
    </row>
    <row r="19068" spans="32:37" x14ac:dyDescent="0.3">
      <c r="AF19068" s="8"/>
      <c r="AG19068" s="8"/>
      <c r="AH19068" s="9"/>
      <c r="AI19068" s="8"/>
      <c r="AJ19068" s="8"/>
      <c r="AK19068" s="9"/>
    </row>
    <row r="19069" spans="32:37" x14ac:dyDescent="0.3">
      <c r="AF19069" s="8"/>
      <c r="AG19069" s="8"/>
      <c r="AH19069" s="9"/>
      <c r="AI19069" s="8"/>
      <c r="AJ19069" s="8"/>
      <c r="AK19069" s="9"/>
    </row>
    <row r="19070" spans="32:37" x14ac:dyDescent="0.3">
      <c r="AF19070" s="8"/>
      <c r="AG19070" s="8"/>
      <c r="AH19070" s="9"/>
      <c r="AI19070" s="8"/>
      <c r="AJ19070" s="8"/>
      <c r="AK19070" s="9"/>
    </row>
    <row r="19071" spans="32:37" x14ac:dyDescent="0.3">
      <c r="AF19071" s="8"/>
      <c r="AG19071" s="8"/>
      <c r="AH19071" s="9"/>
      <c r="AI19071" s="8"/>
      <c r="AJ19071" s="8"/>
      <c r="AK19071" s="9"/>
    </row>
    <row r="19072" spans="32:37" x14ac:dyDescent="0.3">
      <c r="AF19072" s="8"/>
      <c r="AG19072" s="8"/>
      <c r="AH19072" s="9"/>
      <c r="AI19072" s="8"/>
      <c r="AJ19072" s="8"/>
      <c r="AK19072" s="9"/>
    </row>
    <row r="19073" spans="32:37" x14ac:dyDescent="0.3">
      <c r="AF19073" s="8"/>
      <c r="AG19073" s="8"/>
      <c r="AH19073" s="9"/>
      <c r="AI19073" s="8"/>
      <c r="AJ19073" s="8"/>
      <c r="AK19073" s="9"/>
    </row>
    <row r="19074" spans="32:37" x14ac:dyDescent="0.3">
      <c r="AF19074" s="8"/>
      <c r="AG19074" s="8"/>
      <c r="AH19074" s="9"/>
      <c r="AI19074" s="8"/>
      <c r="AJ19074" s="8"/>
      <c r="AK19074" s="9"/>
    </row>
    <row r="19075" spans="32:37" x14ac:dyDescent="0.3">
      <c r="AF19075" s="8"/>
      <c r="AG19075" s="8"/>
      <c r="AH19075" s="9"/>
      <c r="AI19075" s="8"/>
      <c r="AJ19075" s="8"/>
      <c r="AK19075" s="9"/>
    </row>
    <row r="19076" spans="32:37" x14ac:dyDescent="0.3">
      <c r="AF19076" s="8"/>
      <c r="AG19076" s="8"/>
      <c r="AH19076" s="9"/>
      <c r="AI19076" s="8"/>
      <c r="AJ19076" s="8"/>
      <c r="AK19076" s="9"/>
    </row>
    <row r="19077" spans="32:37" x14ac:dyDescent="0.3">
      <c r="AF19077" s="8"/>
      <c r="AG19077" s="8"/>
      <c r="AH19077" s="9"/>
      <c r="AI19077" s="8"/>
      <c r="AJ19077" s="8"/>
      <c r="AK19077" s="9"/>
    </row>
    <row r="19078" spans="32:37" x14ac:dyDescent="0.3">
      <c r="AF19078" s="8"/>
      <c r="AG19078" s="8"/>
      <c r="AH19078" s="9"/>
      <c r="AI19078" s="8"/>
      <c r="AJ19078" s="8"/>
      <c r="AK19078" s="9"/>
    </row>
    <row r="19079" spans="32:37" x14ac:dyDescent="0.3">
      <c r="AF19079" s="8"/>
      <c r="AG19079" s="8"/>
      <c r="AH19079" s="9"/>
      <c r="AI19079" s="8"/>
      <c r="AJ19079" s="8"/>
      <c r="AK19079" s="9"/>
    </row>
    <row r="19080" spans="32:37" x14ac:dyDescent="0.3">
      <c r="AF19080" s="8"/>
      <c r="AG19080" s="8"/>
      <c r="AH19080" s="9"/>
      <c r="AI19080" s="8"/>
      <c r="AJ19080" s="8"/>
      <c r="AK19080" s="9"/>
    </row>
    <row r="19081" spans="32:37" x14ac:dyDescent="0.3">
      <c r="AF19081" s="8"/>
      <c r="AG19081" s="8"/>
      <c r="AH19081" s="9"/>
      <c r="AI19081" s="8"/>
      <c r="AJ19081" s="8"/>
      <c r="AK19081" s="9"/>
    </row>
    <row r="19082" spans="32:37" x14ac:dyDescent="0.3">
      <c r="AF19082" s="8"/>
      <c r="AG19082" s="8"/>
      <c r="AH19082" s="9"/>
      <c r="AI19082" s="8"/>
      <c r="AJ19082" s="8"/>
      <c r="AK19082" s="9"/>
    </row>
    <row r="19083" spans="32:37" x14ac:dyDescent="0.3">
      <c r="AF19083" s="8"/>
      <c r="AG19083" s="8"/>
      <c r="AH19083" s="9"/>
      <c r="AI19083" s="8"/>
      <c r="AJ19083" s="8"/>
      <c r="AK19083" s="9"/>
    </row>
    <row r="19084" spans="32:37" x14ac:dyDescent="0.3">
      <c r="AF19084" s="8"/>
      <c r="AG19084" s="8"/>
      <c r="AH19084" s="9"/>
      <c r="AI19084" s="8"/>
      <c r="AJ19084" s="8"/>
      <c r="AK19084" s="9"/>
    </row>
    <row r="19085" spans="32:37" x14ac:dyDescent="0.3">
      <c r="AF19085" s="8"/>
      <c r="AG19085" s="8"/>
      <c r="AH19085" s="9"/>
      <c r="AI19085" s="8"/>
      <c r="AJ19085" s="8"/>
      <c r="AK19085" s="9"/>
    </row>
    <row r="19086" spans="32:37" x14ac:dyDescent="0.3">
      <c r="AF19086" s="8"/>
      <c r="AG19086" s="8"/>
      <c r="AH19086" s="9"/>
      <c r="AI19086" s="8"/>
      <c r="AJ19086" s="8"/>
      <c r="AK19086" s="9"/>
    </row>
    <row r="19087" spans="32:37" x14ac:dyDescent="0.3">
      <c r="AF19087" s="8"/>
      <c r="AG19087" s="8"/>
      <c r="AH19087" s="9"/>
      <c r="AI19087" s="8"/>
      <c r="AJ19087" s="8"/>
      <c r="AK19087" s="9"/>
    </row>
    <row r="19088" spans="32:37" x14ac:dyDescent="0.3">
      <c r="AF19088" s="8"/>
      <c r="AG19088" s="8"/>
      <c r="AH19088" s="9"/>
      <c r="AI19088" s="8"/>
      <c r="AJ19088" s="8"/>
      <c r="AK19088" s="9"/>
    </row>
    <row r="19089" spans="32:37" x14ac:dyDescent="0.3">
      <c r="AF19089" s="8"/>
      <c r="AG19089" s="8"/>
      <c r="AH19089" s="9"/>
      <c r="AI19089" s="8"/>
      <c r="AJ19089" s="8"/>
      <c r="AK19089" s="9"/>
    </row>
    <row r="19090" spans="32:37" x14ac:dyDescent="0.3">
      <c r="AF19090" s="8"/>
      <c r="AG19090" s="8"/>
      <c r="AH19090" s="9"/>
      <c r="AI19090" s="8"/>
      <c r="AJ19090" s="8"/>
      <c r="AK19090" s="9"/>
    </row>
    <row r="19091" spans="32:37" x14ac:dyDescent="0.3">
      <c r="AF19091" s="8"/>
      <c r="AG19091" s="8"/>
      <c r="AH19091" s="9"/>
      <c r="AI19091" s="8"/>
      <c r="AJ19091" s="8"/>
      <c r="AK19091" s="9"/>
    </row>
    <row r="19092" spans="32:37" x14ac:dyDescent="0.3">
      <c r="AF19092" s="8"/>
      <c r="AG19092" s="8"/>
      <c r="AH19092" s="9"/>
      <c r="AI19092" s="8"/>
      <c r="AJ19092" s="8"/>
      <c r="AK19092" s="9"/>
    </row>
    <row r="19093" spans="32:37" x14ac:dyDescent="0.3">
      <c r="AF19093" s="8"/>
      <c r="AG19093" s="8"/>
      <c r="AH19093" s="9"/>
      <c r="AI19093" s="8"/>
      <c r="AJ19093" s="8"/>
      <c r="AK19093" s="9"/>
    </row>
    <row r="19094" spans="32:37" x14ac:dyDescent="0.3">
      <c r="AF19094" s="8"/>
      <c r="AG19094" s="8"/>
      <c r="AH19094" s="9"/>
      <c r="AI19094" s="8"/>
      <c r="AJ19094" s="8"/>
      <c r="AK19094" s="9"/>
    </row>
    <row r="19095" spans="32:37" x14ac:dyDescent="0.3">
      <c r="AF19095" s="8"/>
      <c r="AG19095" s="8"/>
      <c r="AH19095" s="9"/>
      <c r="AI19095" s="8"/>
      <c r="AJ19095" s="8"/>
      <c r="AK19095" s="9"/>
    </row>
    <row r="19096" spans="32:37" x14ac:dyDescent="0.3">
      <c r="AF19096" s="8"/>
      <c r="AG19096" s="8"/>
      <c r="AH19096" s="9"/>
      <c r="AI19096" s="8"/>
      <c r="AJ19096" s="8"/>
      <c r="AK19096" s="9"/>
    </row>
    <row r="19097" spans="32:37" x14ac:dyDescent="0.3">
      <c r="AF19097" s="8"/>
      <c r="AG19097" s="8"/>
      <c r="AH19097" s="9"/>
      <c r="AI19097" s="8"/>
      <c r="AJ19097" s="8"/>
      <c r="AK19097" s="9"/>
    </row>
    <row r="19098" spans="32:37" x14ac:dyDescent="0.3">
      <c r="AF19098" s="8"/>
      <c r="AG19098" s="8"/>
      <c r="AH19098" s="9"/>
      <c r="AI19098" s="8"/>
      <c r="AJ19098" s="8"/>
      <c r="AK19098" s="9"/>
    </row>
    <row r="19099" spans="32:37" x14ac:dyDescent="0.3">
      <c r="AF19099" s="8"/>
      <c r="AG19099" s="8"/>
      <c r="AH19099" s="9"/>
      <c r="AI19099" s="8"/>
      <c r="AJ19099" s="8"/>
      <c r="AK19099" s="9"/>
    </row>
    <row r="19100" spans="32:37" x14ac:dyDescent="0.3">
      <c r="AF19100" s="8"/>
      <c r="AG19100" s="8"/>
      <c r="AH19100" s="9"/>
      <c r="AI19100" s="8"/>
      <c r="AJ19100" s="8"/>
      <c r="AK19100" s="9"/>
    </row>
    <row r="19101" spans="32:37" x14ac:dyDescent="0.3">
      <c r="AF19101" s="8"/>
      <c r="AG19101" s="8"/>
      <c r="AH19101" s="9"/>
      <c r="AI19101" s="8"/>
      <c r="AJ19101" s="8"/>
      <c r="AK19101" s="9"/>
    </row>
    <row r="19102" spans="32:37" x14ac:dyDescent="0.3">
      <c r="AF19102" s="8"/>
      <c r="AG19102" s="8"/>
      <c r="AH19102" s="9"/>
      <c r="AI19102" s="8"/>
      <c r="AJ19102" s="8"/>
      <c r="AK19102" s="9"/>
    </row>
    <row r="19103" spans="32:37" x14ac:dyDescent="0.3">
      <c r="AF19103" s="8"/>
      <c r="AG19103" s="8"/>
      <c r="AH19103" s="9"/>
      <c r="AI19103" s="8"/>
      <c r="AJ19103" s="8"/>
      <c r="AK19103" s="9"/>
    </row>
    <row r="19104" spans="32:37" x14ac:dyDescent="0.3">
      <c r="AF19104" s="8"/>
      <c r="AG19104" s="8"/>
      <c r="AH19104" s="9"/>
      <c r="AI19104" s="8"/>
      <c r="AJ19104" s="8"/>
      <c r="AK19104" s="9"/>
    </row>
    <row r="19105" spans="32:37" x14ac:dyDescent="0.3">
      <c r="AF19105" s="8"/>
      <c r="AG19105" s="8"/>
      <c r="AH19105" s="9"/>
      <c r="AI19105" s="8"/>
      <c r="AJ19105" s="8"/>
      <c r="AK19105" s="9"/>
    </row>
    <row r="19106" spans="32:37" x14ac:dyDescent="0.3">
      <c r="AF19106" s="8"/>
      <c r="AG19106" s="8"/>
      <c r="AH19106" s="9"/>
      <c r="AI19106" s="8"/>
      <c r="AJ19106" s="8"/>
      <c r="AK19106" s="9"/>
    </row>
    <row r="19107" spans="32:37" x14ac:dyDescent="0.3">
      <c r="AF19107" s="8"/>
      <c r="AG19107" s="8"/>
      <c r="AH19107" s="9"/>
      <c r="AI19107" s="8"/>
      <c r="AJ19107" s="8"/>
      <c r="AK19107" s="9"/>
    </row>
    <row r="19108" spans="32:37" x14ac:dyDescent="0.3">
      <c r="AF19108" s="8"/>
      <c r="AG19108" s="8"/>
      <c r="AH19108" s="9"/>
      <c r="AI19108" s="8"/>
      <c r="AJ19108" s="8"/>
      <c r="AK19108" s="9"/>
    </row>
    <row r="19109" spans="32:37" x14ac:dyDescent="0.3">
      <c r="AF19109" s="8"/>
      <c r="AG19109" s="8"/>
      <c r="AH19109" s="9"/>
      <c r="AI19109" s="8"/>
      <c r="AJ19109" s="8"/>
      <c r="AK19109" s="9"/>
    </row>
    <row r="19110" spans="32:37" x14ac:dyDescent="0.3">
      <c r="AF19110" s="8"/>
      <c r="AG19110" s="8"/>
      <c r="AH19110" s="9"/>
      <c r="AI19110" s="8"/>
      <c r="AJ19110" s="8"/>
      <c r="AK19110" s="9"/>
    </row>
    <row r="19111" spans="32:37" x14ac:dyDescent="0.3">
      <c r="AF19111" s="8"/>
      <c r="AG19111" s="8"/>
      <c r="AH19111" s="9"/>
      <c r="AI19111" s="8"/>
      <c r="AJ19111" s="8"/>
      <c r="AK19111" s="9"/>
    </row>
    <row r="19112" spans="32:37" x14ac:dyDescent="0.3">
      <c r="AF19112" s="8"/>
      <c r="AG19112" s="8"/>
      <c r="AH19112" s="9"/>
      <c r="AI19112" s="8"/>
      <c r="AJ19112" s="8"/>
      <c r="AK19112" s="9"/>
    </row>
    <row r="19113" spans="32:37" x14ac:dyDescent="0.3">
      <c r="AF19113" s="8"/>
      <c r="AG19113" s="8"/>
      <c r="AH19113" s="9"/>
      <c r="AI19113" s="8"/>
      <c r="AJ19113" s="8"/>
      <c r="AK19113" s="9"/>
    </row>
    <row r="19114" spans="32:37" x14ac:dyDescent="0.3">
      <c r="AF19114" s="8"/>
      <c r="AG19114" s="8"/>
      <c r="AH19114" s="9"/>
      <c r="AI19114" s="8"/>
      <c r="AJ19114" s="8"/>
      <c r="AK19114" s="9"/>
    </row>
    <row r="19115" spans="32:37" x14ac:dyDescent="0.3">
      <c r="AF19115" s="8"/>
      <c r="AG19115" s="8"/>
      <c r="AH19115" s="9"/>
      <c r="AI19115" s="8"/>
      <c r="AJ19115" s="8"/>
      <c r="AK19115" s="9"/>
    </row>
    <row r="19116" spans="32:37" x14ac:dyDescent="0.3">
      <c r="AF19116" s="8"/>
      <c r="AG19116" s="8"/>
      <c r="AH19116" s="9"/>
      <c r="AI19116" s="8"/>
      <c r="AJ19116" s="8"/>
      <c r="AK19116" s="9"/>
    </row>
    <row r="19117" spans="32:37" x14ac:dyDescent="0.3">
      <c r="AF19117" s="8"/>
      <c r="AG19117" s="8"/>
      <c r="AH19117" s="9"/>
      <c r="AI19117" s="8"/>
      <c r="AJ19117" s="8"/>
      <c r="AK19117" s="9"/>
    </row>
    <row r="19118" spans="32:37" x14ac:dyDescent="0.3">
      <c r="AF19118" s="8"/>
      <c r="AG19118" s="8"/>
      <c r="AH19118" s="9"/>
      <c r="AI19118" s="8"/>
      <c r="AJ19118" s="8"/>
      <c r="AK19118" s="9"/>
    </row>
    <row r="19119" spans="32:37" x14ac:dyDescent="0.3">
      <c r="AF19119" s="8"/>
      <c r="AG19119" s="8"/>
      <c r="AH19119" s="9"/>
      <c r="AI19119" s="8"/>
      <c r="AJ19119" s="8"/>
      <c r="AK19119" s="9"/>
    </row>
    <row r="19120" spans="32:37" x14ac:dyDescent="0.3">
      <c r="AF19120" s="8"/>
      <c r="AG19120" s="8"/>
      <c r="AH19120" s="9"/>
      <c r="AI19120" s="8"/>
      <c r="AJ19120" s="8"/>
      <c r="AK19120" s="9"/>
    </row>
    <row r="19121" spans="32:37" x14ac:dyDescent="0.3">
      <c r="AF19121" s="8"/>
      <c r="AG19121" s="8"/>
      <c r="AH19121" s="9"/>
      <c r="AI19121" s="8"/>
      <c r="AJ19121" s="8"/>
      <c r="AK19121" s="9"/>
    </row>
    <row r="19122" spans="32:37" x14ac:dyDescent="0.3">
      <c r="AF19122" s="8"/>
      <c r="AG19122" s="8"/>
      <c r="AH19122" s="9"/>
      <c r="AI19122" s="8"/>
      <c r="AJ19122" s="8"/>
      <c r="AK19122" s="9"/>
    </row>
    <row r="19123" spans="32:37" x14ac:dyDescent="0.3">
      <c r="AF19123" s="8"/>
      <c r="AG19123" s="8"/>
      <c r="AH19123" s="9"/>
      <c r="AI19123" s="8"/>
      <c r="AJ19123" s="8"/>
      <c r="AK19123" s="9"/>
    </row>
    <row r="19124" spans="32:37" x14ac:dyDescent="0.3">
      <c r="AF19124" s="8"/>
      <c r="AG19124" s="8"/>
      <c r="AH19124" s="9"/>
      <c r="AI19124" s="8"/>
      <c r="AJ19124" s="8"/>
      <c r="AK19124" s="9"/>
    </row>
    <row r="19125" spans="32:37" x14ac:dyDescent="0.3">
      <c r="AF19125" s="8"/>
      <c r="AG19125" s="8"/>
      <c r="AH19125" s="9"/>
      <c r="AI19125" s="8"/>
      <c r="AJ19125" s="8"/>
      <c r="AK19125" s="9"/>
    </row>
    <row r="19126" spans="32:37" x14ac:dyDescent="0.3">
      <c r="AF19126" s="8"/>
      <c r="AG19126" s="8"/>
      <c r="AH19126" s="9"/>
      <c r="AI19126" s="8"/>
      <c r="AJ19126" s="8"/>
      <c r="AK19126" s="9"/>
    </row>
    <row r="19127" spans="32:37" x14ac:dyDescent="0.3">
      <c r="AF19127" s="8"/>
      <c r="AG19127" s="8"/>
      <c r="AH19127" s="9"/>
      <c r="AI19127" s="8"/>
      <c r="AJ19127" s="8"/>
      <c r="AK19127" s="9"/>
    </row>
    <row r="19128" spans="32:37" x14ac:dyDescent="0.3">
      <c r="AF19128" s="8"/>
      <c r="AG19128" s="8"/>
      <c r="AH19128" s="9"/>
      <c r="AI19128" s="8"/>
      <c r="AJ19128" s="8"/>
      <c r="AK19128" s="9"/>
    </row>
    <row r="19129" spans="32:37" x14ac:dyDescent="0.3">
      <c r="AF19129" s="8"/>
      <c r="AG19129" s="8"/>
      <c r="AH19129" s="9"/>
      <c r="AI19129" s="8"/>
      <c r="AJ19129" s="8"/>
      <c r="AK19129" s="9"/>
    </row>
    <row r="19130" spans="32:37" x14ac:dyDescent="0.3">
      <c r="AF19130" s="8"/>
      <c r="AG19130" s="8"/>
      <c r="AH19130" s="9"/>
      <c r="AI19130" s="8"/>
      <c r="AJ19130" s="8"/>
      <c r="AK19130" s="9"/>
    </row>
    <row r="19131" spans="32:37" x14ac:dyDescent="0.3">
      <c r="AF19131" s="8"/>
      <c r="AG19131" s="8"/>
      <c r="AH19131" s="9"/>
      <c r="AI19131" s="8"/>
      <c r="AJ19131" s="8"/>
      <c r="AK19131" s="9"/>
    </row>
    <row r="19132" spans="32:37" x14ac:dyDescent="0.3">
      <c r="AF19132" s="8"/>
      <c r="AG19132" s="8"/>
      <c r="AH19132" s="9"/>
      <c r="AI19132" s="8"/>
      <c r="AJ19132" s="8"/>
      <c r="AK19132" s="9"/>
    </row>
    <row r="19133" spans="32:37" x14ac:dyDescent="0.3">
      <c r="AF19133" s="8"/>
      <c r="AG19133" s="8"/>
      <c r="AH19133" s="9"/>
      <c r="AI19133" s="8"/>
      <c r="AJ19133" s="8"/>
      <c r="AK19133" s="9"/>
    </row>
    <row r="19134" spans="32:37" x14ac:dyDescent="0.3">
      <c r="AF19134" s="8"/>
      <c r="AG19134" s="8"/>
      <c r="AH19134" s="9"/>
      <c r="AI19134" s="8"/>
      <c r="AJ19134" s="8"/>
      <c r="AK19134" s="9"/>
    </row>
    <row r="19135" spans="32:37" x14ac:dyDescent="0.3">
      <c r="AF19135" s="8"/>
      <c r="AG19135" s="8"/>
      <c r="AH19135" s="9"/>
      <c r="AI19135" s="8"/>
      <c r="AJ19135" s="8"/>
      <c r="AK19135" s="9"/>
    </row>
    <row r="19136" spans="32:37" x14ac:dyDescent="0.3">
      <c r="AF19136" s="8"/>
      <c r="AG19136" s="8"/>
      <c r="AH19136" s="9"/>
      <c r="AI19136" s="8"/>
      <c r="AJ19136" s="8"/>
      <c r="AK19136" s="9"/>
    </row>
    <row r="19137" spans="32:37" x14ac:dyDescent="0.3">
      <c r="AF19137" s="8"/>
      <c r="AG19137" s="8"/>
      <c r="AH19137" s="9"/>
      <c r="AI19137" s="8"/>
      <c r="AJ19137" s="8"/>
      <c r="AK19137" s="9"/>
    </row>
    <row r="19138" spans="32:37" x14ac:dyDescent="0.3">
      <c r="AF19138" s="8"/>
      <c r="AG19138" s="8"/>
      <c r="AH19138" s="9"/>
      <c r="AI19138" s="8"/>
      <c r="AJ19138" s="8"/>
      <c r="AK19138" s="9"/>
    </row>
    <row r="19139" spans="32:37" x14ac:dyDescent="0.3">
      <c r="AF19139" s="8"/>
      <c r="AG19139" s="8"/>
      <c r="AH19139" s="9"/>
      <c r="AI19139" s="8"/>
      <c r="AJ19139" s="8"/>
      <c r="AK19139" s="9"/>
    </row>
    <row r="19140" spans="32:37" x14ac:dyDescent="0.3">
      <c r="AF19140" s="8"/>
      <c r="AG19140" s="8"/>
      <c r="AH19140" s="9"/>
      <c r="AI19140" s="8"/>
      <c r="AJ19140" s="8"/>
      <c r="AK19140" s="9"/>
    </row>
    <row r="19141" spans="32:37" x14ac:dyDescent="0.3">
      <c r="AF19141" s="8"/>
      <c r="AG19141" s="8"/>
      <c r="AH19141" s="9"/>
      <c r="AI19141" s="8"/>
      <c r="AJ19141" s="8"/>
      <c r="AK19141" s="9"/>
    </row>
    <row r="19142" spans="32:37" x14ac:dyDescent="0.3">
      <c r="AF19142" s="8"/>
      <c r="AG19142" s="8"/>
      <c r="AH19142" s="9"/>
      <c r="AI19142" s="8"/>
      <c r="AJ19142" s="8"/>
      <c r="AK19142" s="9"/>
    </row>
    <row r="19143" spans="32:37" x14ac:dyDescent="0.3">
      <c r="AF19143" s="8"/>
      <c r="AG19143" s="8"/>
      <c r="AH19143" s="9"/>
      <c r="AI19143" s="8"/>
      <c r="AJ19143" s="8"/>
      <c r="AK19143" s="9"/>
    </row>
    <row r="19144" spans="32:37" x14ac:dyDescent="0.3">
      <c r="AF19144" s="8"/>
      <c r="AG19144" s="8"/>
      <c r="AH19144" s="9"/>
      <c r="AI19144" s="8"/>
      <c r="AJ19144" s="8"/>
      <c r="AK19144" s="9"/>
    </row>
    <row r="19145" spans="32:37" x14ac:dyDescent="0.3">
      <c r="AF19145" s="8"/>
      <c r="AG19145" s="8"/>
      <c r="AH19145" s="9"/>
      <c r="AI19145" s="8"/>
      <c r="AJ19145" s="8"/>
      <c r="AK19145" s="9"/>
    </row>
    <row r="19146" spans="32:37" x14ac:dyDescent="0.3">
      <c r="AF19146" s="8"/>
      <c r="AG19146" s="8"/>
      <c r="AH19146" s="9"/>
      <c r="AI19146" s="8"/>
      <c r="AJ19146" s="8"/>
      <c r="AK19146" s="9"/>
    </row>
    <row r="19147" spans="32:37" x14ac:dyDescent="0.3">
      <c r="AF19147" s="8"/>
      <c r="AG19147" s="8"/>
      <c r="AH19147" s="9"/>
      <c r="AI19147" s="8"/>
      <c r="AJ19147" s="8"/>
      <c r="AK19147" s="9"/>
    </row>
    <row r="19148" spans="32:37" x14ac:dyDescent="0.3">
      <c r="AF19148" s="8"/>
      <c r="AG19148" s="8"/>
      <c r="AH19148" s="9"/>
      <c r="AI19148" s="8"/>
      <c r="AJ19148" s="8"/>
      <c r="AK19148" s="9"/>
    </row>
    <row r="19149" spans="32:37" x14ac:dyDescent="0.3">
      <c r="AF19149" s="8"/>
      <c r="AG19149" s="8"/>
      <c r="AH19149" s="9"/>
      <c r="AI19149" s="8"/>
      <c r="AJ19149" s="8"/>
      <c r="AK19149" s="9"/>
    </row>
    <row r="19150" spans="32:37" x14ac:dyDescent="0.3">
      <c r="AF19150" s="8"/>
      <c r="AG19150" s="8"/>
      <c r="AH19150" s="9"/>
      <c r="AI19150" s="8"/>
      <c r="AJ19150" s="8"/>
      <c r="AK19150" s="9"/>
    </row>
    <row r="19151" spans="32:37" x14ac:dyDescent="0.3">
      <c r="AF19151" s="8"/>
      <c r="AG19151" s="8"/>
      <c r="AH19151" s="9"/>
      <c r="AI19151" s="8"/>
      <c r="AJ19151" s="8"/>
      <c r="AK19151" s="9"/>
    </row>
    <row r="19152" spans="32:37" x14ac:dyDescent="0.3">
      <c r="AF19152" s="8"/>
      <c r="AG19152" s="8"/>
      <c r="AH19152" s="9"/>
      <c r="AI19152" s="8"/>
      <c r="AJ19152" s="8"/>
      <c r="AK19152" s="9"/>
    </row>
    <row r="19153" spans="32:37" x14ac:dyDescent="0.3">
      <c r="AF19153" s="8"/>
      <c r="AG19153" s="8"/>
      <c r="AH19153" s="9"/>
      <c r="AI19153" s="8"/>
      <c r="AJ19153" s="8"/>
      <c r="AK19153" s="9"/>
    </row>
    <row r="19154" spans="32:37" x14ac:dyDescent="0.3">
      <c r="AF19154" s="8"/>
      <c r="AG19154" s="8"/>
      <c r="AH19154" s="9"/>
      <c r="AI19154" s="8"/>
      <c r="AJ19154" s="8"/>
      <c r="AK19154" s="9"/>
    </row>
    <row r="19155" spans="32:37" x14ac:dyDescent="0.3">
      <c r="AF19155" s="8"/>
      <c r="AG19155" s="8"/>
      <c r="AH19155" s="9"/>
      <c r="AI19155" s="8"/>
      <c r="AJ19155" s="8"/>
      <c r="AK19155" s="9"/>
    </row>
    <row r="19156" spans="32:37" x14ac:dyDescent="0.3">
      <c r="AF19156" s="8"/>
      <c r="AG19156" s="8"/>
      <c r="AH19156" s="9"/>
      <c r="AI19156" s="8"/>
      <c r="AJ19156" s="8"/>
      <c r="AK19156" s="9"/>
    </row>
    <row r="19157" spans="32:37" x14ac:dyDescent="0.3">
      <c r="AF19157" s="8"/>
      <c r="AG19157" s="8"/>
      <c r="AH19157" s="9"/>
      <c r="AI19157" s="8"/>
      <c r="AJ19157" s="8"/>
      <c r="AK19157" s="9"/>
    </row>
    <row r="19158" spans="32:37" x14ac:dyDescent="0.3">
      <c r="AF19158" s="8"/>
      <c r="AG19158" s="8"/>
      <c r="AH19158" s="9"/>
      <c r="AI19158" s="8"/>
      <c r="AJ19158" s="8"/>
      <c r="AK19158" s="9"/>
    </row>
    <row r="19159" spans="32:37" x14ac:dyDescent="0.3">
      <c r="AF19159" s="8"/>
      <c r="AG19159" s="8"/>
      <c r="AH19159" s="9"/>
      <c r="AI19159" s="8"/>
      <c r="AJ19159" s="8"/>
      <c r="AK19159" s="9"/>
    </row>
    <row r="19160" spans="32:37" x14ac:dyDescent="0.3">
      <c r="AF19160" s="8"/>
      <c r="AG19160" s="8"/>
      <c r="AH19160" s="9"/>
      <c r="AI19160" s="8"/>
      <c r="AJ19160" s="8"/>
      <c r="AK19160" s="9"/>
    </row>
    <row r="19161" spans="32:37" x14ac:dyDescent="0.3">
      <c r="AF19161" s="8"/>
      <c r="AG19161" s="8"/>
      <c r="AH19161" s="9"/>
      <c r="AI19161" s="8"/>
      <c r="AJ19161" s="8"/>
      <c r="AK19161" s="9"/>
    </row>
    <row r="19162" spans="32:37" x14ac:dyDescent="0.3">
      <c r="AF19162" s="8"/>
      <c r="AG19162" s="8"/>
      <c r="AH19162" s="9"/>
      <c r="AI19162" s="8"/>
      <c r="AJ19162" s="8"/>
      <c r="AK19162" s="9"/>
    </row>
    <row r="19163" spans="32:37" x14ac:dyDescent="0.3">
      <c r="AF19163" s="8"/>
      <c r="AG19163" s="8"/>
      <c r="AH19163" s="9"/>
      <c r="AI19163" s="8"/>
      <c r="AJ19163" s="8"/>
      <c r="AK19163" s="9"/>
    </row>
    <row r="19164" spans="32:37" x14ac:dyDescent="0.3">
      <c r="AF19164" s="8"/>
      <c r="AG19164" s="8"/>
      <c r="AH19164" s="9"/>
      <c r="AI19164" s="8"/>
      <c r="AJ19164" s="8"/>
      <c r="AK19164" s="9"/>
    </row>
    <row r="19165" spans="32:37" x14ac:dyDescent="0.3">
      <c r="AF19165" s="8"/>
      <c r="AG19165" s="8"/>
      <c r="AH19165" s="9"/>
      <c r="AI19165" s="8"/>
      <c r="AJ19165" s="8"/>
      <c r="AK19165" s="9"/>
    </row>
    <row r="19166" spans="32:37" x14ac:dyDescent="0.3">
      <c r="AF19166" s="8"/>
      <c r="AG19166" s="8"/>
      <c r="AH19166" s="9"/>
      <c r="AI19166" s="8"/>
      <c r="AJ19166" s="8"/>
      <c r="AK19166" s="9"/>
    </row>
    <row r="19167" spans="32:37" x14ac:dyDescent="0.3">
      <c r="AF19167" s="8"/>
      <c r="AG19167" s="8"/>
      <c r="AH19167" s="9"/>
      <c r="AI19167" s="8"/>
      <c r="AJ19167" s="8"/>
      <c r="AK19167" s="9"/>
    </row>
    <row r="19168" spans="32:37" x14ac:dyDescent="0.3">
      <c r="AF19168" s="8"/>
      <c r="AG19168" s="8"/>
      <c r="AH19168" s="9"/>
      <c r="AI19168" s="8"/>
      <c r="AJ19168" s="8"/>
      <c r="AK19168" s="9"/>
    </row>
    <row r="19169" spans="32:37" x14ac:dyDescent="0.3">
      <c r="AF19169" s="8"/>
      <c r="AG19169" s="8"/>
      <c r="AH19169" s="9"/>
      <c r="AI19169" s="8"/>
      <c r="AJ19169" s="8"/>
      <c r="AK19169" s="9"/>
    </row>
    <row r="19170" spans="32:37" x14ac:dyDescent="0.3">
      <c r="AF19170" s="8"/>
      <c r="AG19170" s="8"/>
      <c r="AH19170" s="9"/>
      <c r="AI19170" s="8"/>
      <c r="AJ19170" s="8"/>
      <c r="AK19170" s="9"/>
    </row>
    <row r="19171" spans="32:37" x14ac:dyDescent="0.3">
      <c r="AF19171" s="8"/>
      <c r="AG19171" s="8"/>
      <c r="AH19171" s="9"/>
      <c r="AI19171" s="8"/>
      <c r="AJ19171" s="8"/>
      <c r="AK19171" s="9"/>
    </row>
    <row r="19172" spans="32:37" x14ac:dyDescent="0.3">
      <c r="AF19172" s="8"/>
      <c r="AG19172" s="8"/>
      <c r="AH19172" s="9"/>
      <c r="AI19172" s="8"/>
      <c r="AJ19172" s="8"/>
      <c r="AK19172" s="9"/>
    </row>
    <row r="19173" spans="32:37" x14ac:dyDescent="0.3">
      <c r="AF19173" s="8"/>
      <c r="AG19173" s="8"/>
      <c r="AH19173" s="9"/>
      <c r="AI19173" s="8"/>
      <c r="AJ19173" s="8"/>
      <c r="AK19173" s="9"/>
    </row>
    <row r="19174" spans="32:37" x14ac:dyDescent="0.3">
      <c r="AF19174" s="8"/>
      <c r="AG19174" s="8"/>
      <c r="AH19174" s="9"/>
      <c r="AI19174" s="8"/>
      <c r="AJ19174" s="8"/>
      <c r="AK19174" s="9"/>
    </row>
    <row r="19175" spans="32:37" x14ac:dyDescent="0.3">
      <c r="AF19175" s="8"/>
      <c r="AG19175" s="8"/>
      <c r="AH19175" s="9"/>
      <c r="AI19175" s="8"/>
      <c r="AJ19175" s="8"/>
      <c r="AK19175" s="9"/>
    </row>
    <row r="19176" spans="32:37" x14ac:dyDescent="0.3">
      <c r="AF19176" s="8"/>
      <c r="AG19176" s="8"/>
      <c r="AH19176" s="9"/>
      <c r="AI19176" s="8"/>
      <c r="AJ19176" s="8"/>
      <c r="AK19176" s="9"/>
    </row>
    <row r="19177" spans="32:37" x14ac:dyDescent="0.3">
      <c r="AF19177" s="8"/>
      <c r="AG19177" s="8"/>
      <c r="AH19177" s="9"/>
      <c r="AI19177" s="8"/>
      <c r="AJ19177" s="8"/>
      <c r="AK19177" s="9"/>
    </row>
    <row r="19178" spans="32:37" x14ac:dyDescent="0.3">
      <c r="AF19178" s="8"/>
      <c r="AG19178" s="8"/>
      <c r="AH19178" s="9"/>
      <c r="AI19178" s="8"/>
      <c r="AJ19178" s="8"/>
      <c r="AK19178" s="9"/>
    </row>
    <row r="19179" spans="32:37" x14ac:dyDescent="0.3">
      <c r="AF19179" s="8"/>
      <c r="AG19179" s="8"/>
      <c r="AH19179" s="9"/>
      <c r="AI19179" s="8"/>
      <c r="AJ19179" s="8"/>
      <c r="AK19179" s="9"/>
    </row>
    <row r="19180" spans="32:37" x14ac:dyDescent="0.3">
      <c r="AF19180" s="8"/>
      <c r="AG19180" s="8"/>
      <c r="AH19180" s="9"/>
      <c r="AI19180" s="8"/>
      <c r="AJ19180" s="8"/>
      <c r="AK19180" s="9"/>
    </row>
    <row r="19181" spans="32:37" x14ac:dyDescent="0.3">
      <c r="AF19181" s="8"/>
      <c r="AG19181" s="8"/>
      <c r="AH19181" s="9"/>
      <c r="AI19181" s="8"/>
      <c r="AJ19181" s="8"/>
      <c r="AK19181" s="9"/>
    </row>
    <row r="19182" spans="32:37" x14ac:dyDescent="0.3">
      <c r="AF19182" s="8"/>
      <c r="AG19182" s="8"/>
      <c r="AH19182" s="9"/>
      <c r="AI19182" s="8"/>
      <c r="AJ19182" s="8"/>
      <c r="AK19182" s="9"/>
    </row>
    <row r="19183" spans="32:37" x14ac:dyDescent="0.3">
      <c r="AF19183" s="8"/>
      <c r="AG19183" s="8"/>
      <c r="AH19183" s="9"/>
      <c r="AI19183" s="8"/>
      <c r="AJ19183" s="8"/>
      <c r="AK19183" s="9"/>
    </row>
    <row r="19184" spans="32:37" x14ac:dyDescent="0.3">
      <c r="AF19184" s="8"/>
      <c r="AG19184" s="8"/>
      <c r="AH19184" s="9"/>
      <c r="AI19184" s="8"/>
      <c r="AJ19184" s="8"/>
      <c r="AK19184" s="9"/>
    </row>
    <row r="19185" spans="32:37" x14ac:dyDescent="0.3">
      <c r="AF19185" s="8"/>
      <c r="AG19185" s="8"/>
      <c r="AH19185" s="9"/>
      <c r="AI19185" s="8"/>
      <c r="AJ19185" s="8"/>
      <c r="AK19185" s="9"/>
    </row>
    <row r="19186" spans="32:37" x14ac:dyDescent="0.3">
      <c r="AF19186" s="8"/>
      <c r="AG19186" s="8"/>
      <c r="AH19186" s="9"/>
      <c r="AI19186" s="8"/>
      <c r="AJ19186" s="8"/>
      <c r="AK19186" s="9"/>
    </row>
    <row r="19187" spans="32:37" x14ac:dyDescent="0.3">
      <c r="AF19187" s="8"/>
      <c r="AG19187" s="8"/>
      <c r="AH19187" s="9"/>
      <c r="AI19187" s="8"/>
      <c r="AJ19187" s="8"/>
      <c r="AK19187" s="9"/>
    </row>
    <row r="19188" spans="32:37" x14ac:dyDescent="0.3">
      <c r="AF19188" s="8"/>
      <c r="AG19188" s="8"/>
      <c r="AH19188" s="9"/>
      <c r="AI19188" s="8"/>
      <c r="AJ19188" s="8"/>
      <c r="AK19188" s="9"/>
    </row>
    <row r="19189" spans="32:37" x14ac:dyDescent="0.3">
      <c r="AF19189" s="8"/>
      <c r="AG19189" s="8"/>
      <c r="AH19189" s="9"/>
      <c r="AI19189" s="8"/>
      <c r="AJ19189" s="8"/>
      <c r="AK19189" s="9"/>
    </row>
    <row r="19190" spans="32:37" x14ac:dyDescent="0.3">
      <c r="AF19190" s="8"/>
      <c r="AG19190" s="8"/>
      <c r="AH19190" s="9"/>
      <c r="AI19190" s="8"/>
      <c r="AJ19190" s="8"/>
      <c r="AK19190" s="9"/>
    </row>
    <row r="19191" spans="32:37" x14ac:dyDescent="0.3">
      <c r="AF19191" s="8"/>
      <c r="AG19191" s="8"/>
      <c r="AH19191" s="9"/>
      <c r="AI19191" s="8"/>
      <c r="AJ19191" s="8"/>
      <c r="AK19191" s="9"/>
    </row>
    <row r="19192" spans="32:37" x14ac:dyDescent="0.3">
      <c r="AF19192" s="8"/>
      <c r="AG19192" s="8"/>
      <c r="AH19192" s="9"/>
      <c r="AI19192" s="8"/>
      <c r="AJ19192" s="8"/>
      <c r="AK19192" s="9"/>
    </row>
    <row r="19193" spans="32:37" x14ac:dyDescent="0.3">
      <c r="AF19193" s="8"/>
      <c r="AG19193" s="8"/>
      <c r="AH19193" s="9"/>
      <c r="AI19193" s="8"/>
      <c r="AJ19193" s="8"/>
      <c r="AK19193" s="9"/>
    </row>
    <row r="19194" spans="32:37" x14ac:dyDescent="0.3">
      <c r="AF19194" s="8"/>
      <c r="AG19194" s="8"/>
      <c r="AH19194" s="9"/>
      <c r="AI19194" s="8"/>
      <c r="AJ19194" s="8"/>
      <c r="AK19194" s="9"/>
    </row>
    <row r="19195" spans="32:37" x14ac:dyDescent="0.3">
      <c r="AF19195" s="8"/>
      <c r="AG19195" s="8"/>
      <c r="AH19195" s="9"/>
      <c r="AI19195" s="8"/>
      <c r="AJ19195" s="8"/>
      <c r="AK19195" s="9"/>
    </row>
    <row r="19196" spans="32:37" x14ac:dyDescent="0.3">
      <c r="AF19196" s="8"/>
      <c r="AG19196" s="8"/>
      <c r="AH19196" s="9"/>
      <c r="AI19196" s="8"/>
      <c r="AJ19196" s="8"/>
      <c r="AK19196" s="9"/>
    </row>
    <row r="19197" spans="32:37" x14ac:dyDescent="0.3">
      <c r="AF19197" s="8"/>
      <c r="AG19197" s="8"/>
      <c r="AH19197" s="9"/>
      <c r="AI19197" s="8"/>
      <c r="AJ19197" s="8"/>
      <c r="AK19197" s="9"/>
    </row>
    <row r="19198" spans="32:37" x14ac:dyDescent="0.3">
      <c r="AF19198" s="8"/>
      <c r="AG19198" s="8"/>
      <c r="AH19198" s="9"/>
      <c r="AI19198" s="8"/>
      <c r="AJ19198" s="8"/>
      <c r="AK19198" s="9"/>
    </row>
    <row r="19199" spans="32:37" x14ac:dyDescent="0.3">
      <c r="AF19199" s="8"/>
      <c r="AG19199" s="8"/>
      <c r="AH19199" s="9"/>
      <c r="AI19199" s="8"/>
      <c r="AJ19199" s="8"/>
      <c r="AK19199" s="9"/>
    </row>
    <row r="19200" spans="32:37" x14ac:dyDescent="0.3">
      <c r="AF19200" s="8"/>
      <c r="AG19200" s="8"/>
      <c r="AH19200" s="9"/>
      <c r="AI19200" s="8"/>
      <c r="AJ19200" s="8"/>
      <c r="AK19200" s="9"/>
    </row>
    <row r="19201" spans="32:37" x14ac:dyDescent="0.3">
      <c r="AF19201" s="8"/>
      <c r="AG19201" s="8"/>
      <c r="AH19201" s="9"/>
      <c r="AI19201" s="8"/>
      <c r="AJ19201" s="8"/>
      <c r="AK19201" s="9"/>
    </row>
    <row r="19202" spans="32:37" x14ac:dyDescent="0.3">
      <c r="AF19202" s="8"/>
      <c r="AG19202" s="8"/>
      <c r="AH19202" s="9"/>
      <c r="AI19202" s="8"/>
      <c r="AJ19202" s="8"/>
      <c r="AK19202" s="9"/>
    </row>
    <row r="19203" spans="32:37" x14ac:dyDescent="0.3">
      <c r="AF19203" s="8"/>
      <c r="AG19203" s="8"/>
      <c r="AH19203" s="9"/>
      <c r="AI19203" s="8"/>
      <c r="AJ19203" s="8"/>
      <c r="AK19203" s="9"/>
    </row>
    <row r="19204" spans="32:37" x14ac:dyDescent="0.3">
      <c r="AF19204" s="8"/>
      <c r="AG19204" s="8"/>
      <c r="AH19204" s="9"/>
      <c r="AI19204" s="8"/>
      <c r="AJ19204" s="8"/>
      <c r="AK19204" s="9"/>
    </row>
    <row r="19205" spans="32:37" x14ac:dyDescent="0.3">
      <c r="AF19205" s="8"/>
      <c r="AG19205" s="8"/>
      <c r="AH19205" s="9"/>
      <c r="AI19205" s="8"/>
      <c r="AJ19205" s="8"/>
      <c r="AK19205" s="9"/>
    </row>
    <row r="19206" spans="32:37" x14ac:dyDescent="0.3">
      <c r="AF19206" s="8"/>
      <c r="AG19206" s="8"/>
      <c r="AH19206" s="9"/>
      <c r="AI19206" s="8"/>
      <c r="AJ19206" s="8"/>
      <c r="AK19206" s="9"/>
    </row>
    <row r="19207" spans="32:37" x14ac:dyDescent="0.3">
      <c r="AF19207" s="8"/>
      <c r="AG19207" s="8"/>
      <c r="AH19207" s="9"/>
      <c r="AI19207" s="8"/>
      <c r="AJ19207" s="8"/>
      <c r="AK19207" s="9"/>
    </row>
    <row r="19208" spans="32:37" x14ac:dyDescent="0.3">
      <c r="AF19208" s="8"/>
      <c r="AG19208" s="8"/>
      <c r="AH19208" s="9"/>
      <c r="AI19208" s="8"/>
      <c r="AJ19208" s="8"/>
      <c r="AK19208" s="9"/>
    </row>
    <row r="19209" spans="32:37" x14ac:dyDescent="0.3">
      <c r="AF19209" s="8"/>
      <c r="AG19209" s="8"/>
      <c r="AH19209" s="9"/>
      <c r="AI19209" s="8"/>
      <c r="AJ19209" s="8"/>
      <c r="AK19209" s="9"/>
    </row>
    <row r="19210" spans="32:37" x14ac:dyDescent="0.3">
      <c r="AF19210" s="8"/>
      <c r="AG19210" s="8"/>
      <c r="AH19210" s="9"/>
      <c r="AI19210" s="8"/>
      <c r="AJ19210" s="8"/>
      <c r="AK19210" s="9"/>
    </row>
    <row r="19211" spans="32:37" x14ac:dyDescent="0.3">
      <c r="AF19211" s="8"/>
      <c r="AG19211" s="8"/>
      <c r="AH19211" s="9"/>
      <c r="AI19211" s="8"/>
      <c r="AJ19211" s="8"/>
      <c r="AK19211" s="9"/>
    </row>
    <row r="19212" spans="32:37" x14ac:dyDescent="0.3">
      <c r="AF19212" s="8"/>
      <c r="AG19212" s="8"/>
      <c r="AH19212" s="9"/>
      <c r="AI19212" s="8"/>
      <c r="AJ19212" s="8"/>
      <c r="AK19212" s="9"/>
    </row>
    <row r="19213" spans="32:37" x14ac:dyDescent="0.3">
      <c r="AF19213" s="8"/>
      <c r="AG19213" s="8"/>
      <c r="AH19213" s="9"/>
      <c r="AI19213" s="8"/>
      <c r="AJ19213" s="8"/>
      <c r="AK19213" s="9"/>
    </row>
    <row r="19214" spans="32:37" x14ac:dyDescent="0.3">
      <c r="AF19214" s="8"/>
      <c r="AG19214" s="8"/>
      <c r="AH19214" s="9"/>
      <c r="AI19214" s="8"/>
      <c r="AJ19214" s="8"/>
      <c r="AK19214" s="9"/>
    </row>
    <row r="19215" spans="32:37" x14ac:dyDescent="0.3">
      <c r="AF19215" s="8"/>
      <c r="AG19215" s="8"/>
      <c r="AH19215" s="9"/>
      <c r="AI19215" s="8"/>
      <c r="AJ19215" s="8"/>
      <c r="AK19215" s="9"/>
    </row>
    <row r="19216" spans="32:37" x14ac:dyDescent="0.3">
      <c r="AF19216" s="8"/>
      <c r="AG19216" s="8"/>
      <c r="AH19216" s="9"/>
      <c r="AI19216" s="8"/>
      <c r="AJ19216" s="8"/>
      <c r="AK19216" s="9"/>
    </row>
    <row r="19217" spans="32:37" x14ac:dyDescent="0.3">
      <c r="AF19217" s="8"/>
      <c r="AG19217" s="8"/>
      <c r="AH19217" s="9"/>
      <c r="AI19217" s="8"/>
      <c r="AJ19217" s="8"/>
      <c r="AK19217" s="9"/>
    </row>
    <row r="19218" spans="32:37" x14ac:dyDescent="0.3">
      <c r="AF19218" s="8"/>
      <c r="AG19218" s="8"/>
      <c r="AH19218" s="9"/>
      <c r="AI19218" s="8"/>
      <c r="AJ19218" s="8"/>
      <c r="AK19218" s="9"/>
    </row>
    <row r="19219" spans="32:37" x14ac:dyDescent="0.3">
      <c r="AF19219" s="8"/>
      <c r="AG19219" s="8"/>
      <c r="AH19219" s="9"/>
      <c r="AI19219" s="8"/>
      <c r="AJ19219" s="8"/>
      <c r="AK19219" s="9"/>
    </row>
    <row r="19220" spans="32:37" x14ac:dyDescent="0.3">
      <c r="AF19220" s="8"/>
      <c r="AG19220" s="8"/>
      <c r="AH19220" s="9"/>
      <c r="AI19220" s="8"/>
      <c r="AJ19220" s="8"/>
      <c r="AK19220" s="9"/>
    </row>
    <row r="19221" spans="32:37" x14ac:dyDescent="0.3">
      <c r="AF19221" s="8"/>
      <c r="AG19221" s="8"/>
      <c r="AH19221" s="9"/>
      <c r="AI19221" s="8"/>
      <c r="AJ19221" s="8"/>
      <c r="AK19221" s="9"/>
    </row>
    <row r="19222" spans="32:37" x14ac:dyDescent="0.3">
      <c r="AF19222" s="8"/>
      <c r="AG19222" s="8"/>
      <c r="AH19222" s="9"/>
      <c r="AI19222" s="8"/>
      <c r="AJ19222" s="8"/>
      <c r="AK19222" s="9"/>
    </row>
    <row r="19223" spans="32:37" x14ac:dyDescent="0.3">
      <c r="AF19223" s="8"/>
      <c r="AG19223" s="8"/>
      <c r="AH19223" s="9"/>
      <c r="AI19223" s="8"/>
      <c r="AJ19223" s="8"/>
      <c r="AK19223" s="9"/>
    </row>
    <row r="19224" spans="32:37" x14ac:dyDescent="0.3">
      <c r="AF19224" s="8"/>
      <c r="AG19224" s="8"/>
      <c r="AH19224" s="9"/>
      <c r="AI19224" s="8"/>
      <c r="AJ19224" s="8"/>
      <c r="AK19224" s="9"/>
    </row>
    <row r="19225" spans="32:37" x14ac:dyDescent="0.3">
      <c r="AF19225" s="8"/>
      <c r="AG19225" s="8"/>
      <c r="AH19225" s="9"/>
      <c r="AI19225" s="8"/>
      <c r="AJ19225" s="8"/>
      <c r="AK19225" s="9"/>
    </row>
    <row r="19226" spans="32:37" x14ac:dyDescent="0.3">
      <c r="AF19226" s="8"/>
      <c r="AG19226" s="8"/>
      <c r="AH19226" s="9"/>
      <c r="AI19226" s="8"/>
      <c r="AJ19226" s="8"/>
      <c r="AK19226" s="9"/>
    </row>
    <row r="19227" spans="32:37" x14ac:dyDescent="0.3">
      <c r="AF19227" s="8"/>
      <c r="AG19227" s="8"/>
      <c r="AH19227" s="9"/>
      <c r="AI19227" s="8"/>
      <c r="AJ19227" s="8"/>
      <c r="AK19227" s="9"/>
    </row>
    <row r="19228" spans="32:37" x14ac:dyDescent="0.3">
      <c r="AF19228" s="8"/>
      <c r="AG19228" s="8"/>
      <c r="AH19228" s="9"/>
      <c r="AI19228" s="8"/>
      <c r="AJ19228" s="8"/>
      <c r="AK19228" s="9"/>
    </row>
    <row r="19229" spans="32:37" x14ac:dyDescent="0.3">
      <c r="AF19229" s="8"/>
      <c r="AG19229" s="8"/>
      <c r="AH19229" s="9"/>
      <c r="AI19229" s="8"/>
      <c r="AJ19229" s="8"/>
      <c r="AK19229" s="9"/>
    </row>
    <row r="19230" spans="32:37" x14ac:dyDescent="0.3">
      <c r="AF19230" s="8"/>
      <c r="AG19230" s="8"/>
      <c r="AH19230" s="9"/>
      <c r="AI19230" s="8"/>
      <c r="AJ19230" s="8"/>
      <c r="AK19230" s="9"/>
    </row>
    <row r="19231" spans="32:37" x14ac:dyDescent="0.3">
      <c r="AF19231" s="8"/>
      <c r="AG19231" s="8"/>
      <c r="AH19231" s="9"/>
      <c r="AI19231" s="8"/>
      <c r="AJ19231" s="8"/>
      <c r="AK19231" s="9"/>
    </row>
    <row r="19232" spans="32:37" x14ac:dyDescent="0.3">
      <c r="AF19232" s="8"/>
      <c r="AG19232" s="8"/>
      <c r="AH19232" s="9"/>
      <c r="AI19232" s="8"/>
      <c r="AJ19232" s="8"/>
      <c r="AK19232" s="9"/>
    </row>
    <row r="19233" spans="32:37" x14ac:dyDescent="0.3">
      <c r="AF19233" s="8"/>
      <c r="AG19233" s="8"/>
      <c r="AH19233" s="9"/>
      <c r="AI19233" s="8"/>
      <c r="AJ19233" s="8"/>
      <c r="AK19233" s="9"/>
    </row>
    <row r="19234" spans="32:37" x14ac:dyDescent="0.3">
      <c r="AF19234" s="8"/>
      <c r="AG19234" s="8"/>
      <c r="AH19234" s="9"/>
      <c r="AI19234" s="8"/>
      <c r="AJ19234" s="8"/>
      <c r="AK19234" s="9"/>
    </row>
    <row r="19235" spans="32:37" x14ac:dyDescent="0.3">
      <c r="AF19235" s="8"/>
      <c r="AG19235" s="8"/>
      <c r="AH19235" s="9"/>
      <c r="AI19235" s="8"/>
      <c r="AJ19235" s="8"/>
      <c r="AK19235" s="9"/>
    </row>
    <row r="19236" spans="32:37" x14ac:dyDescent="0.3">
      <c r="AF19236" s="8"/>
      <c r="AG19236" s="8"/>
      <c r="AH19236" s="9"/>
      <c r="AI19236" s="8"/>
      <c r="AJ19236" s="8"/>
      <c r="AK19236" s="9"/>
    </row>
    <row r="19237" spans="32:37" x14ac:dyDescent="0.3">
      <c r="AF19237" s="8"/>
      <c r="AG19237" s="8"/>
      <c r="AH19237" s="9"/>
      <c r="AI19237" s="8"/>
      <c r="AJ19237" s="8"/>
      <c r="AK19237" s="9"/>
    </row>
    <row r="19238" spans="32:37" x14ac:dyDescent="0.3">
      <c r="AF19238" s="8"/>
      <c r="AG19238" s="8"/>
      <c r="AH19238" s="9"/>
      <c r="AI19238" s="8"/>
      <c r="AJ19238" s="8"/>
      <c r="AK19238" s="9"/>
    </row>
    <row r="19239" spans="32:37" x14ac:dyDescent="0.3">
      <c r="AF19239" s="8"/>
      <c r="AG19239" s="8"/>
      <c r="AH19239" s="9"/>
      <c r="AI19239" s="8"/>
      <c r="AJ19239" s="8"/>
      <c r="AK19239" s="9"/>
    </row>
    <row r="19240" spans="32:37" x14ac:dyDescent="0.3">
      <c r="AF19240" s="8"/>
      <c r="AG19240" s="8"/>
      <c r="AH19240" s="9"/>
      <c r="AI19240" s="8"/>
      <c r="AJ19240" s="8"/>
      <c r="AK19240" s="9"/>
    </row>
    <row r="19241" spans="32:37" x14ac:dyDescent="0.3">
      <c r="AF19241" s="8"/>
      <c r="AG19241" s="8"/>
      <c r="AH19241" s="9"/>
      <c r="AI19241" s="8"/>
      <c r="AJ19241" s="8"/>
      <c r="AK19241" s="9"/>
    </row>
    <row r="19242" spans="32:37" x14ac:dyDescent="0.3">
      <c r="AF19242" s="8"/>
      <c r="AG19242" s="8"/>
      <c r="AH19242" s="9"/>
      <c r="AI19242" s="8"/>
      <c r="AJ19242" s="8"/>
      <c r="AK19242" s="9"/>
    </row>
    <row r="19243" spans="32:37" x14ac:dyDescent="0.3">
      <c r="AF19243" s="8"/>
      <c r="AG19243" s="8"/>
      <c r="AH19243" s="9"/>
      <c r="AI19243" s="8"/>
      <c r="AJ19243" s="8"/>
      <c r="AK19243" s="9"/>
    </row>
    <row r="19244" spans="32:37" x14ac:dyDescent="0.3">
      <c r="AF19244" s="8"/>
      <c r="AG19244" s="8"/>
      <c r="AH19244" s="9"/>
      <c r="AI19244" s="8"/>
      <c r="AJ19244" s="8"/>
      <c r="AK19244" s="9"/>
    </row>
    <row r="19245" spans="32:37" x14ac:dyDescent="0.3">
      <c r="AF19245" s="8"/>
      <c r="AG19245" s="8"/>
      <c r="AH19245" s="9"/>
      <c r="AI19245" s="8"/>
      <c r="AJ19245" s="8"/>
      <c r="AK19245" s="9"/>
    </row>
    <row r="19246" spans="32:37" x14ac:dyDescent="0.3">
      <c r="AF19246" s="8"/>
      <c r="AG19246" s="8"/>
      <c r="AH19246" s="9"/>
      <c r="AI19246" s="8"/>
      <c r="AJ19246" s="8"/>
      <c r="AK19246" s="9"/>
    </row>
    <row r="19247" spans="32:37" x14ac:dyDescent="0.3">
      <c r="AF19247" s="8"/>
      <c r="AG19247" s="8"/>
      <c r="AH19247" s="9"/>
      <c r="AI19247" s="8"/>
      <c r="AJ19247" s="8"/>
      <c r="AK19247" s="9"/>
    </row>
    <row r="19248" spans="32:37" x14ac:dyDescent="0.3">
      <c r="AF19248" s="8"/>
      <c r="AG19248" s="8"/>
      <c r="AH19248" s="9"/>
      <c r="AI19248" s="8"/>
      <c r="AJ19248" s="8"/>
      <c r="AK19248" s="9"/>
    </row>
    <row r="19249" spans="32:37" x14ac:dyDescent="0.3">
      <c r="AF19249" s="8"/>
      <c r="AG19249" s="8"/>
      <c r="AH19249" s="9"/>
      <c r="AI19249" s="8"/>
      <c r="AJ19249" s="8"/>
      <c r="AK19249" s="9"/>
    </row>
    <row r="19250" spans="32:37" x14ac:dyDescent="0.3">
      <c r="AF19250" s="8"/>
      <c r="AG19250" s="8"/>
      <c r="AH19250" s="9"/>
      <c r="AI19250" s="8"/>
      <c r="AJ19250" s="8"/>
      <c r="AK19250" s="9"/>
    </row>
    <row r="19251" spans="32:37" x14ac:dyDescent="0.3">
      <c r="AF19251" s="8"/>
      <c r="AG19251" s="8"/>
      <c r="AH19251" s="9"/>
      <c r="AI19251" s="8"/>
      <c r="AJ19251" s="8"/>
      <c r="AK19251" s="9"/>
    </row>
    <row r="19252" spans="32:37" x14ac:dyDescent="0.3">
      <c r="AF19252" s="8"/>
      <c r="AG19252" s="8"/>
      <c r="AH19252" s="9"/>
      <c r="AI19252" s="8"/>
      <c r="AJ19252" s="8"/>
      <c r="AK19252" s="9"/>
    </row>
    <row r="19253" spans="32:37" x14ac:dyDescent="0.3">
      <c r="AF19253" s="8"/>
      <c r="AG19253" s="8"/>
      <c r="AH19253" s="9"/>
      <c r="AI19253" s="8"/>
      <c r="AJ19253" s="8"/>
      <c r="AK19253" s="9"/>
    </row>
    <row r="19254" spans="32:37" x14ac:dyDescent="0.3">
      <c r="AF19254" s="8"/>
      <c r="AG19254" s="8"/>
      <c r="AH19254" s="9"/>
      <c r="AI19254" s="8"/>
      <c r="AJ19254" s="8"/>
      <c r="AK19254" s="9"/>
    </row>
    <row r="19255" spans="32:37" x14ac:dyDescent="0.3">
      <c r="AF19255" s="8"/>
      <c r="AG19255" s="8"/>
      <c r="AH19255" s="9"/>
      <c r="AI19255" s="8"/>
      <c r="AJ19255" s="8"/>
      <c r="AK19255" s="9"/>
    </row>
    <row r="19256" spans="32:37" x14ac:dyDescent="0.3">
      <c r="AF19256" s="8"/>
      <c r="AG19256" s="8"/>
      <c r="AH19256" s="9"/>
      <c r="AI19256" s="8"/>
      <c r="AJ19256" s="8"/>
      <c r="AK19256" s="9"/>
    </row>
    <row r="19257" spans="32:37" x14ac:dyDescent="0.3">
      <c r="AF19257" s="8"/>
      <c r="AG19257" s="8"/>
      <c r="AH19257" s="9"/>
      <c r="AI19257" s="8"/>
      <c r="AJ19257" s="8"/>
      <c r="AK19257" s="9"/>
    </row>
    <row r="19258" spans="32:37" x14ac:dyDescent="0.3">
      <c r="AF19258" s="8"/>
      <c r="AG19258" s="8"/>
      <c r="AH19258" s="9"/>
      <c r="AI19258" s="8"/>
      <c r="AJ19258" s="8"/>
      <c r="AK19258" s="9"/>
    </row>
    <row r="19259" spans="32:37" x14ac:dyDescent="0.3">
      <c r="AF19259" s="8"/>
      <c r="AG19259" s="8"/>
      <c r="AH19259" s="9"/>
      <c r="AI19259" s="8"/>
      <c r="AJ19259" s="8"/>
      <c r="AK19259" s="9"/>
    </row>
    <row r="19260" spans="32:37" x14ac:dyDescent="0.3">
      <c r="AF19260" s="8"/>
      <c r="AG19260" s="8"/>
      <c r="AH19260" s="9"/>
      <c r="AI19260" s="8"/>
      <c r="AJ19260" s="8"/>
      <c r="AK19260" s="9"/>
    </row>
    <row r="19261" spans="32:37" x14ac:dyDescent="0.3">
      <c r="AF19261" s="8"/>
      <c r="AG19261" s="8"/>
      <c r="AH19261" s="9"/>
      <c r="AI19261" s="8"/>
      <c r="AJ19261" s="8"/>
      <c r="AK19261" s="9"/>
    </row>
    <row r="19262" spans="32:37" x14ac:dyDescent="0.3">
      <c r="AF19262" s="8"/>
      <c r="AG19262" s="8"/>
      <c r="AH19262" s="9"/>
      <c r="AI19262" s="8"/>
      <c r="AJ19262" s="8"/>
      <c r="AK19262" s="9"/>
    </row>
    <row r="19263" spans="32:37" x14ac:dyDescent="0.3">
      <c r="AF19263" s="8"/>
      <c r="AG19263" s="8"/>
      <c r="AH19263" s="9"/>
      <c r="AI19263" s="8"/>
      <c r="AJ19263" s="8"/>
      <c r="AK19263" s="9"/>
    </row>
    <row r="19264" spans="32:37" x14ac:dyDescent="0.3">
      <c r="AF19264" s="8"/>
      <c r="AG19264" s="8"/>
      <c r="AH19264" s="9"/>
      <c r="AI19264" s="8"/>
      <c r="AJ19264" s="8"/>
      <c r="AK19264" s="9"/>
    </row>
    <row r="19265" spans="32:37" x14ac:dyDescent="0.3">
      <c r="AF19265" s="8"/>
      <c r="AG19265" s="8"/>
      <c r="AH19265" s="9"/>
      <c r="AI19265" s="8"/>
      <c r="AJ19265" s="8"/>
      <c r="AK19265" s="9"/>
    </row>
    <row r="19266" spans="32:37" x14ac:dyDescent="0.3">
      <c r="AF19266" s="8"/>
      <c r="AG19266" s="8"/>
      <c r="AH19266" s="9"/>
      <c r="AI19266" s="8"/>
      <c r="AJ19266" s="8"/>
      <c r="AK19266" s="9"/>
    </row>
    <row r="19267" spans="32:37" x14ac:dyDescent="0.3">
      <c r="AF19267" s="8"/>
      <c r="AG19267" s="8"/>
      <c r="AH19267" s="9"/>
      <c r="AI19267" s="8"/>
      <c r="AJ19267" s="8"/>
      <c r="AK19267" s="9"/>
    </row>
    <row r="19268" spans="32:37" x14ac:dyDescent="0.3">
      <c r="AF19268" s="8"/>
      <c r="AG19268" s="8"/>
      <c r="AH19268" s="9"/>
      <c r="AI19268" s="8"/>
      <c r="AJ19268" s="8"/>
      <c r="AK19268" s="9"/>
    </row>
    <row r="19269" spans="32:37" x14ac:dyDescent="0.3">
      <c r="AF19269" s="8"/>
      <c r="AG19269" s="8"/>
      <c r="AH19269" s="9"/>
      <c r="AI19269" s="8"/>
      <c r="AJ19269" s="8"/>
      <c r="AK19269" s="9"/>
    </row>
    <row r="19270" spans="32:37" x14ac:dyDescent="0.3">
      <c r="AF19270" s="8"/>
      <c r="AG19270" s="8"/>
      <c r="AH19270" s="9"/>
      <c r="AI19270" s="8"/>
      <c r="AJ19270" s="8"/>
      <c r="AK19270" s="9"/>
    </row>
    <row r="19271" spans="32:37" x14ac:dyDescent="0.3">
      <c r="AF19271" s="8"/>
      <c r="AG19271" s="8"/>
      <c r="AH19271" s="9"/>
      <c r="AI19271" s="8"/>
      <c r="AJ19271" s="8"/>
      <c r="AK19271" s="9"/>
    </row>
    <row r="19272" spans="32:37" x14ac:dyDescent="0.3">
      <c r="AF19272" s="8"/>
      <c r="AG19272" s="8"/>
      <c r="AH19272" s="9"/>
      <c r="AI19272" s="8"/>
      <c r="AJ19272" s="8"/>
      <c r="AK19272" s="9"/>
    </row>
    <row r="19273" spans="32:37" x14ac:dyDescent="0.3">
      <c r="AF19273" s="8"/>
      <c r="AG19273" s="8"/>
      <c r="AH19273" s="9"/>
      <c r="AI19273" s="8"/>
      <c r="AJ19273" s="8"/>
      <c r="AK19273" s="9"/>
    </row>
    <row r="19274" spans="32:37" x14ac:dyDescent="0.3">
      <c r="AF19274" s="8"/>
      <c r="AG19274" s="8"/>
      <c r="AH19274" s="9"/>
      <c r="AI19274" s="8"/>
      <c r="AJ19274" s="8"/>
      <c r="AK19274" s="9"/>
    </row>
    <row r="19275" spans="32:37" x14ac:dyDescent="0.3">
      <c r="AF19275" s="8"/>
      <c r="AG19275" s="8"/>
      <c r="AH19275" s="9"/>
      <c r="AI19275" s="8"/>
      <c r="AJ19275" s="8"/>
      <c r="AK19275" s="9"/>
    </row>
    <row r="19276" spans="32:37" x14ac:dyDescent="0.3">
      <c r="AF19276" s="8"/>
      <c r="AG19276" s="8"/>
      <c r="AH19276" s="9"/>
      <c r="AI19276" s="8"/>
      <c r="AJ19276" s="8"/>
      <c r="AK19276" s="9"/>
    </row>
    <row r="19277" spans="32:37" x14ac:dyDescent="0.3">
      <c r="AF19277" s="8"/>
      <c r="AG19277" s="8"/>
      <c r="AH19277" s="9"/>
      <c r="AI19277" s="8"/>
      <c r="AJ19277" s="8"/>
      <c r="AK19277" s="9"/>
    </row>
    <row r="19278" spans="32:37" x14ac:dyDescent="0.3">
      <c r="AF19278" s="8"/>
      <c r="AG19278" s="8"/>
      <c r="AH19278" s="9"/>
      <c r="AI19278" s="8"/>
      <c r="AJ19278" s="8"/>
      <c r="AK19278" s="9"/>
    </row>
    <row r="19279" spans="32:37" x14ac:dyDescent="0.3">
      <c r="AF19279" s="8"/>
      <c r="AG19279" s="8"/>
      <c r="AH19279" s="9"/>
      <c r="AI19279" s="8"/>
      <c r="AJ19279" s="8"/>
      <c r="AK19279" s="9"/>
    </row>
    <row r="19280" spans="32:37" x14ac:dyDescent="0.3">
      <c r="AF19280" s="8"/>
      <c r="AG19280" s="8"/>
      <c r="AH19280" s="9"/>
      <c r="AI19280" s="8"/>
      <c r="AJ19280" s="8"/>
      <c r="AK19280" s="9"/>
    </row>
    <row r="19281" spans="32:37" x14ac:dyDescent="0.3">
      <c r="AF19281" s="8"/>
      <c r="AG19281" s="8"/>
      <c r="AH19281" s="9"/>
      <c r="AI19281" s="8"/>
      <c r="AJ19281" s="8"/>
      <c r="AK19281" s="9"/>
    </row>
    <row r="19282" spans="32:37" x14ac:dyDescent="0.3">
      <c r="AF19282" s="8"/>
      <c r="AG19282" s="8"/>
      <c r="AH19282" s="9"/>
      <c r="AI19282" s="8"/>
      <c r="AJ19282" s="8"/>
      <c r="AK19282" s="9"/>
    </row>
    <row r="19283" spans="32:37" x14ac:dyDescent="0.3">
      <c r="AF19283" s="8"/>
      <c r="AG19283" s="8"/>
      <c r="AH19283" s="9"/>
      <c r="AI19283" s="8"/>
      <c r="AJ19283" s="8"/>
      <c r="AK19283" s="9"/>
    </row>
    <row r="19284" spans="32:37" x14ac:dyDescent="0.3">
      <c r="AF19284" s="8"/>
      <c r="AG19284" s="8"/>
      <c r="AH19284" s="9"/>
      <c r="AI19284" s="8"/>
      <c r="AJ19284" s="8"/>
      <c r="AK19284" s="9"/>
    </row>
    <row r="19285" spans="32:37" x14ac:dyDescent="0.3">
      <c r="AF19285" s="8"/>
      <c r="AG19285" s="8"/>
      <c r="AH19285" s="9"/>
      <c r="AI19285" s="8"/>
      <c r="AJ19285" s="8"/>
      <c r="AK19285" s="9"/>
    </row>
    <row r="19286" spans="32:37" x14ac:dyDescent="0.3">
      <c r="AF19286" s="8"/>
      <c r="AG19286" s="8"/>
      <c r="AH19286" s="9"/>
      <c r="AI19286" s="8"/>
      <c r="AJ19286" s="8"/>
      <c r="AK19286" s="9"/>
    </row>
    <row r="19287" spans="32:37" x14ac:dyDescent="0.3">
      <c r="AF19287" s="8"/>
      <c r="AG19287" s="8"/>
      <c r="AH19287" s="9"/>
      <c r="AI19287" s="8"/>
      <c r="AJ19287" s="8"/>
      <c r="AK19287" s="9"/>
    </row>
    <row r="19288" spans="32:37" x14ac:dyDescent="0.3">
      <c r="AF19288" s="8"/>
      <c r="AG19288" s="8"/>
      <c r="AH19288" s="9"/>
      <c r="AI19288" s="8"/>
      <c r="AJ19288" s="8"/>
      <c r="AK19288" s="9"/>
    </row>
    <row r="19289" spans="32:37" x14ac:dyDescent="0.3">
      <c r="AF19289" s="8"/>
      <c r="AG19289" s="8"/>
      <c r="AH19289" s="9"/>
      <c r="AI19289" s="8"/>
      <c r="AJ19289" s="8"/>
      <c r="AK19289" s="9"/>
    </row>
    <row r="19290" spans="32:37" x14ac:dyDescent="0.3">
      <c r="AF19290" s="8"/>
      <c r="AG19290" s="8"/>
      <c r="AH19290" s="9"/>
      <c r="AI19290" s="8"/>
      <c r="AJ19290" s="8"/>
      <c r="AK19290" s="9"/>
    </row>
    <row r="19291" spans="32:37" x14ac:dyDescent="0.3">
      <c r="AF19291" s="8"/>
      <c r="AG19291" s="8"/>
      <c r="AH19291" s="9"/>
      <c r="AI19291" s="8"/>
      <c r="AJ19291" s="8"/>
      <c r="AK19291" s="9"/>
    </row>
    <row r="19292" spans="32:37" x14ac:dyDescent="0.3">
      <c r="AF19292" s="8"/>
      <c r="AG19292" s="8"/>
      <c r="AH19292" s="9"/>
      <c r="AI19292" s="8"/>
      <c r="AJ19292" s="8"/>
      <c r="AK19292" s="9"/>
    </row>
    <row r="19293" spans="32:37" x14ac:dyDescent="0.3">
      <c r="AF19293" s="8"/>
      <c r="AG19293" s="8"/>
      <c r="AH19293" s="9"/>
      <c r="AI19293" s="8"/>
      <c r="AJ19293" s="8"/>
      <c r="AK19293" s="9"/>
    </row>
    <row r="19294" spans="32:37" x14ac:dyDescent="0.3">
      <c r="AF19294" s="8"/>
      <c r="AG19294" s="8"/>
      <c r="AH19294" s="9"/>
      <c r="AI19294" s="8"/>
      <c r="AJ19294" s="8"/>
      <c r="AK19294" s="9"/>
    </row>
    <row r="19295" spans="32:37" x14ac:dyDescent="0.3">
      <c r="AF19295" s="8"/>
      <c r="AG19295" s="8"/>
      <c r="AH19295" s="9"/>
      <c r="AI19295" s="8"/>
      <c r="AJ19295" s="8"/>
      <c r="AK19295" s="9"/>
    </row>
    <row r="19296" spans="32:37" x14ac:dyDescent="0.3">
      <c r="AF19296" s="8"/>
      <c r="AG19296" s="8"/>
      <c r="AH19296" s="9"/>
      <c r="AI19296" s="8"/>
      <c r="AJ19296" s="8"/>
      <c r="AK19296" s="9"/>
    </row>
    <row r="19297" spans="32:37" x14ac:dyDescent="0.3">
      <c r="AF19297" s="8"/>
      <c r="AG19297" s="8"/>
      <c r="AH19297" s="9"/>
      <c r="AI19297" s="8"/>
      <c r="AJ19297" s="8"/>
      <c r="AK19297" s="9"/>
    </row>
    <row r="19298" spans="32:37" x14ac:dyDescent="0.3">
      <c r="AF19298" s="8"/>
      <c r="AG19298" s="8"/>
      <c r="AH19298" s="9"/>
      <c r="AI19298" s="8"/>
      <c r="AJ19298" s="8"/>
      <c r="AK19298" s="9"/>
    </row>
    <row r="19299" spans="32:37" x14ac:dyDescent="0.3">
      <c r="AF19299" s="8"/>
      <c r="AG19299" s="8"/>
      <c r="AH19299" s="9"/>
      <c r="AI19299" s="8"/>
      <c r="AJ19299" s="8"/>
      <c r="AK19299" s="9"/>
    </row>
    <row r="19300" spans="32:37" x14ac:dyDescent="0.3">
      <c r="AF19300" s="8"/>
      <c r="AG19300" s="8"/>
      <c r="AH19300" s="9"/>
      <c r="AI19300" s="8"/>
      <c r="AJ19300" s="8"/>
      <c r="AK19300" s="9"/>
    </row>
    <row r="19301" spans="32:37" x14ac:dyDescent="0.3">
      <c r="AF19301" s="8"/>
      <c r="AG19301" s="8"/>
      <c r="AH19301" s="9"/>
      <c r="AI19301" s="8"/>
      <c r="AJ19301" s="8"/>
      <c r="AK19301" s="9"/>
    </row>
    <row r="19302" spans="32:37" x14ac:dyDescent="0.3">
      <c r="AF19302" s="8"/>
      <c r="AG19302" s="8"/>
      <c r="AH19302" s="9"/>
      <c r="AI19302" s="8"/>
      <c r="AJ19302" s="8"/>
      <c r="AK19302" s="9"/>
    </row>
    <row r="19303" spans="32:37" x14ac:dyDescent="0.3">
      <c r="AF19303" s="8"/>
      <c r="AG19303" s="8"/>
      <c r="AH19303" s="9"/>
      <c r="AI19303" s="8"/>
      <c r="AJ19303" s="8"/>
      <c r="AK19303" s="9"/>
    </row>
    <row r="19304" spans="32:37" x14ac:dyDescent="0.3">
      <c r="AF19304" s="8"/>
      <c r="AG19304" s="8"/>
      <c r="AH19304" s="9"/>
      <c r="AI19304" s="8"/>
      <c r="AJ19304" s="8"/>
      <c r="AK19304" s="9"/>
    </row>
    <row r="19305" spans="32:37" x14ac:dyDescent="0.3">
      <c r="AF19305" s="8"/>
      <c r="AG19305" s="8"/>
      <c r="AH19305" s="9"/>
      <c r="AI19305" s="8"/>
      <c r="AJ19305" s="8"/>
      <c r="AK19305" s="9"/>
    </row>
    <row r="19306" spans="32:37" x14ac:dyDescent="0.3">
      <c r="AF19306" s="8"/>
      <c r="AG19306" s="8"/>
      <c r="AH19306" s="9"/>
      <c r="AI19306" s="8"/>
      <c r="AJ19306" s="8"/>
      <c r="AK19306" s="9"/>
    </row>
    <row r="19307" spans="32:37" x14ac:dyDescent="0.3">
      <c r="AF19307" s="8"/>
      <c r="AG19307" s="8"/>
      <c r="AH19307" s="9"/>
      <c r="AI19307" s="8"/>
      <c r="AJ19307" s="8"/>
      <c r="AK19307" s="9"/>
    </row>
    <row r="19308" spans="32:37" x14ac:dyDescent="0.3">
      <c r="AF19308" s="8"/>
      <c r="AG19308" s="8"/>
      <c r="AH19308" s="9"/>
      <c r="AI19308" s="8"/>
      <c r="AJ19308" s="8"/>
      <c r="AK19308" s="9"/>
    </row>
    <row r="19309" spans="32:37" x14ac:dyDescent="0.3">
      <c r="AF19309" s="8"/>
      <c r="AG19309" s="8"/>
      <c r="AH19309" s="9"/>
      <c r="AI19309" s="8"/>
      <c r="AJ19309" s="8"/>
      <c r="AK19309" s="9"/>
    </row>
    <row r="19310" spans="32:37" x14ac:dyDescent="0.3">
      <c r="AF19310" s="8"/>
      <c r="AG19310" s="8"/>
      <c r="AH19310" s="9"/>
      <c r="AI19310" s="8"/>
      <c r="AJ19310" s="8"/>
      <c r="AK19310" s="9"/>
    </row>
    <row r="19311" spans="32:37" x14ac:dyDescent="0.3">
      <c r="AF19311" s="8"/>
      <c r="AG19311" s="8"/>
      <c r="AH19311" s="9"/>
      <c r="AI19311" s="8"/>
      <c r="AJ19311" s="8"/>
      <c r="AK19311" s="9"/>
    </row>
    <row r="19312" spans="32:37" x14ac:dyDescent="0.3">
      <c r="AF19312" s="8"/>
      <c r="AG19312" s="8"/>
      <c r="AH19312" s="9"/>
      <c r="AI19312" s="8"/>
      <c r="AJ19312" s="8"/>
      <c r="AK19312" s="9"/>
    </row>
    <row r="19313" spans="32:37" x14ac:dyDescent="0.3">
      <c r="AF19313" s="8"/>
      <c r="AG19313" s="8"/>
      <c r="AH19313" s="9"/>
      <c r="AI19313" s="8"/>
      <c r="AJ19313" s="8"/>
      <c r="AK19313" s="9"/>
    </row>
    <row r="19314" spans="32:37" x14ac:dyDescent="0.3">
      <c r="AF19314" s="8"/>
      <c r="AG19314" s="8"/>
      <c r="AH19314" s="9"/>
      <c r="AI19314" s="8"/>
      <c r="AJ19314" s="8"/>
      <c r="AK19314" s="9"/>
    </row>
    <row r="19315" spans="32:37" x14ac:dyDescent="0.3">
      <c r="AF19315" s="8"/>
      <c r="AG19315" s="8"/>
      <c r="AH19315" s="9"/>
      <c r="AI19315" s="8"/>
      <c r="AJ19315" s="8"/>
      <c r="AK19315" s="9"/>
    </row>
    <row r="19316" spans="32:37" x14ac:dyDescent="0.3">
      <c r="AF19316" s="8"/>
      <c r="AG19316" s="8"/>
      <c r="AH19316" s="9"/>
      <c r="AI19316" s="8"/>
      <c r="AJ19316" s="8"/>
      <c r="AK19316" s="9"/>
    </row>
    <row r="19317" spans="32:37" x14ac:dyDescent="0.3">
      <c r="AF19317" s="8"/>
      <c r="AG19317" s="8"/>
      <c r="AH19317" s="9"/>
      <c r="AI19317" s="8"/>
      <c r="AJ19317" s="8"/>
      <c r="AK19317" s="9"/>
    </row>
    <row r="19318" spans="32:37" x14ac:dyDescent="0.3">
      <c r="AF19318" s="8"/>
      <c r="AG19318" s="8"/>
      <c r="AH19318" s="9"/>
      <c r="AI19318" s="8"/>
      <c r="AJ19318" s="8"/>
      <c r="AK19318" s="9"/>
    </row>
    <row r="19319" spans="32:37" x14ac:dyDescent="0.3">
      <c r="AF19319" s="8"/>
      <c r="AG19319" s="8"/>
      <c r="AH19319" s="9"/>
      <c r="AI19319" s="8"/>
      <c r="AJ19319" s="8"/>
      <c r="AK19319" s="9"/>
    </row>
    <row r="19320" spans="32:37" x14ac:dyDescent="0.3">
      <c r="AF19320" s="8"/>
      <c r="AG19320" s="8"/>
      <c r="AH19320" s="9"/>
      <c r="AI19320" s="8"/>
      <c r="AJ19320" s="8"/>
      <c r="AK19320" s="9"/>
    </row>
    <row r="19321" spans="32:37" x14ac:dyDescent="0.3">
      <c r="AF19321" s="8"/>
      <c r="AG19321" s="8"/>
      <c r="AH19321" s="9"/>
      <c r="AI19321" s="8"/>
      <c r="AJ19321" s="8"/>
      <c r="AK19321" s="9"/>
    </row>
    <row r="19322" spans="32:37" x14ac:dyDescent="0.3">
      <c r="AF19322" s="8"/>
      <c r="AG19322" s="8"/>
      <c r="AH19322" s="9"/>
      <c r="AI19322" s="8"/>
      <c r="AJ19322" s="8"/>
      <c r="AK19322" s="9"/>
    </row>
    <row r="19323" spans="32:37" x14ac:dyDescent="0.3">
      <c r="AF19323" s="8"/>
      <c r="AG19323" s="8"/>
      <c r="AH19323" s="9"/>
      <c r="AI19323" s="8"/>
      <c r="AJ19323" s="8"/>
      <c r="AK19323" s="9"/>
    </row>
    <row r="19324" spans="32:37" x14ac:dyDescent="0.3">
      <c r="AF19324" s="8"/>
      <c r="AG19324" s="8"/>
      <c r="AH19324" s="9"/>
      <c r="AI19324" s="8"/>
      <c r="AJ19324" s="8"/>
      <c r="AK19324" s="9"/>
    </row>
    <row r="19325" spans="32:37" x14ac:dyDescent="0.3">
      <c r="AF19325" s="8"/>
      <c r="AG19325" s="8"/>
      <c r="AH19325" s="9"/>
      <c r="AI19325" s="8"/>
      <c r="AJ19325" s="8"/>
      <c r="AK19325" s="9"/>
    </row>
    <row r="19326" spans="32:37" x14ac:dyDescent="0.3">
      <c r="AF19326" s="8"/>
      <c r="AG19326" s="8"/>
      <c r="AH19326" s="9"/>
      <c r="AI19326" s="8"/>
      <c r="AJ19326" s="8"/>
      <c r="AK19326" s="9"/>
    </row>
    <row r="19327" spans="32:37" x14ac:dyDescent="0.3">
      <c r="AF19327" s="8"/>
      <c r="AG19327" s="8"/>
      <c r="AH19327" s="9"/>
      <c r="AI19327" s="8"/>
      <c r="AJ19327" s="8"/>
      <c r="AK19327" s="9"/>
    </row>
    <row r="19328" spans="32:37" x14ac:dyDescent="0.3">
      <c r="AF19328" s="8"/>
      <c r="AG19328" s="8"/>
      <c r="AH19328" s="9"/>
      <c r="AI19328" s="8"/>
      <c r="AJ19328" s="8"/>
      <c r="AK19328" s="9"/>
    </row>
    <row r="19329" spans="32:37" x14ac:dyDescent="0.3">
      <c r="AF19329" s="8"/>
      <c r="AG19329" s="8"/>
      <c r="AH19329" s="9"/>
      <c r="AI19329" s="8"/>
      <c r="AJ19329" s="8"/>
      <c r="AK19329" s="9"/>
    </row>
    <row r="19330" spans="32:37" x14ac:dyDescent="0.3">
      <c r="AF19330" s="8"/>
      <c r="AG19330" s="8"/>
      <c r="AH19330" s="9"/>
      <c r="AI19330" s="8"/>
      <c r="AJ19330" s="8"/>
      <c r="AK19330" s="9"/>
    </row>
    <row r="19331" spans="32:37" x14ac:dyDescent="0.3">
      <c r="AF19331" s="8"/>
      <c r="AG19331" s="8"/>
      <c r="AH19331" s="9"/>
      <c r="AI19331" s="8"/>
      <c r="AJ19331" s="8"/>
      <c r="AK19331" s="9"/>
    </row>
    <row r="19332" spans="32:37" x14ac:dyDescent="0.3">
      <c r="AF19332" s="8"/>
      <c r="AG19332" s="8"/>
      <c r="AH19332" s="9"/>
      <c r="AI19332" s="8"/>
      <c r="AJ19332" s="8"/>
      <c r="AK19332" s="9"/>
    </row>
    <row r="19333" spans="32:37" x14ac:dyDescent="0.3">
      <c r="AF19333" s="8"/>
      <c r="AG19333" s="8"/>
      <c r="AH19333" s="9"/>
      <c r="AI19333" s="8"/>
      <c r="AJ19333" s="8"/>
      <c r="AK19333" s="9"/>
    </row>
    <row r="19334" spans="32:37" x14ac:dyDescent="0.3">
      <c r="AF19334" s="8"/>
      <c r="AG19334" s="8"/>
      <c r="AH19334" s="9"/>
      <c r="AI19334" s="8"/>
      <c r="AJ19334" s="8"/>
      <c r="AK19334" s="9"/>
    </row>
    <row r="19335" spans="32:37" x14ac:dyDescent="0.3">
      <c r="AF19335" s="8"/>
      <c r="AG19335" s="8"/>
      <c r="AH19335" s="9"/>
      <c r="AI19335" s="8"/>
      <c r="AJ19335" s="8"/>
      <c r="AK19335" s="9"/>
    </row>
    <row r="19336" spans="32:37" x14ac:dyDescent="0.3">
      <c r="AF19336" s="8"/>
      <c r="AG19336" s="8"/>
      <c r="AH19336" s="9"/>
      <c r="AI19336" s="8"/>
      <c r="AJ19336" s="8"/>
      <c r="AK19336" s="9"/>
    </row>
    <row r="19337" spans="32:37" x14ac:dyDescent="0.3">
      <c r="AF19337" s="8"/>
      <c r="AG19337" s="8"/>
      <c r="AH19337" s="9"/>
      <c r="AI19337" s="8"/>
      <c r="AJ19337" s="8"/>
      <c r="AK19337" s="9"/>
    </row>
    <row r="19338" spans="32:37" x14ac:dyDescent="0.3">
      <c r="AF19338" s="8"/>
      <c r="AG19338" s="8"/>
      <c r="AH19338" s="9"/>
      <c r="AI19338" s="8"/>
      <c r="AJ19338" s="8"/>
      <c r="AK19338" s="9"/>
    </row>
    <row r="19339" spans="32:37" x14ac:dyDescent="0.3">
      <c r="AF19339" s="8"/>
      <c r="AG19339" s="8"/>
      <c r="AH19339" s="9"/>
      <c r="AI19339" s="8"/>
      <c r="AJ19339" s="8"/>
      <c r="AK19339" s="9"/>
    </row>
    <row r="19340" spans="32:37" x14ac:dyDescent="0.3">
      <c r="AF19340" s="8"/>
      <c r="AG19340" s="8"/>
      <c r="AH19340" s="9"/>
      <c r="AI19340" s="8"/>
      <c r="AJ19340" s="8"/>
      <c r="AK19340" s="9"/>
    </row>
    <row r="19341" spans="32:37" x14ac:dyDescent="0.3">
      <c r="AF19341" s="8"/>
      <c r="AG19341" s="8"/>
      <c r="AH19341" s="9"/>
      <c r="AI19341" s="8"/>
      <c r="AJ19341" s="8"/>
      <c r="AK19341" s="9"/>
    </row>
    <row r="19342" spans="32:37" x14ac:dyDescent="0.3">
      <c r="AF19342" s="8"/>
      <c r="AG19342" s="8"/>
      <c r="AH19342" s="9"/>
      <c r="AI19342" s="8"/>
      <c r="AJ19342" s="8"/>
      <c r="AK19342" s="9"/>
    </row>
    <row r="19343" spans="32:37" x14ac:dyDescent="0.3">
      <c r="AF19343" s="8"/>
      <c r="AG19343" s="8"/>
      <c r="AH19343" s="9"/>
      <c r="AI19343" s="8"/>
      <c r="AJ19343" s="8"/>
      <c r="AK19343" s="9"/>
    </row>
    <row r="19344" spans="32:37" x14ac:dyDescent="0.3">
      <c r="AF19344" s="8"/>
      <c r="AG19344" s="8"/>
      <c r="AH19344" s="9"/>
      <c r="AI19344" s="8"/>
      <c r="AJ19344" s="8"/>
      <c r="AK19344" s="9"/>
    </row>
    <row r="19345" spans="32:37" x14ac:dyDescent="0.3">
      <c r="AF19345" s="8"/>
      <c r="AG19345" s="8"/>
      <c r="AH19345" s="9"/>
      <c r="AI19345" s="8"/>
      <c r="AJ19345" s="8"/>
      <c r="AK19345" s="9"/>
    </row>
    <row r="19346" spans="32:37" x14ac:dyDescent="0.3">
      <c r="AF19346" s="8"/>
      <c r="AG19346" s="8"/>
      <c r="AH19346" s="9"/>
      <c r="AI19346" s="8"/>
      <c r="AJ19346" s="8"/>
      <c r="AK19346" s="9"/>
    </row>
    <row r="19347" spans="32:37" x14ac:dyDescent="0.3">
      <c r="AF19347" s="8"/>
      <c r="AG19347" s="8"/>
      <c r="AH19347" s="9"/>
      <c r="AI19347" s="8"/>
      <c r="AJ19347" s="8"/>
      <c r="AK19347" s="9"/>
    </row>
    <row r="19348" spans="32:37" x14ac:dyDescent="0.3">
      <c r="AF19348" s="8"/>
      <c r="AG19348" s="8"/>
      <c r="AH19348" s="9"/>
      <c r="AI19348" s="8"/>
      <c r="AJ19348" s="8"/>
      <c r="AK19348" s="9"/>
    </row>
    <row r="19349" spans="32:37" x14ac:dyDescent="0.3">
      <c r="AF19349" s="8"/>
      <c r="AG19349" s="8"/>
      <c r="AH19349" s="9"/>
      <c r="AI19349" s="8"/>
      <c r="AJ19349" s="8"/>
      <c r="AK19349" s="9"/>
    </row>
    <row r="19350" spans="32:37" x14ac:dyDescent="0.3">
      <c r="AF19350" s="8"/>
      <c r="AG19350" s="8"/>
      <c r="AH19350" s="9"/>
      <c r="AI19350" s="8"/>
      <c r="AJ19350" s="8"/>
      <c r="AK19350" s="9"/>
    </row>
    <row r="19351" spans="32:37" x14ac:dyDescent="0.3">
      <c r="AF19351" s="8"/>
      <c r="AG19351" s="8"/>
      <c r="AH19351" s="9"/>
      <c r="AI19351" s="8"/>
      <c r="AJ19351" s="8"/>
      <c r="AK19351" s="9"/>
    </row>
    <row r="19352" spans="32:37" x14ac:dyDescent="0.3">
      <c r="AF19352" s="8"/>
      <c r="AG19352" s="8"/>
      <c r="AH19352" s="9"/>
      <c r="AI19352" s="8"/>
      <c r="AJ19352" s="8"/>
      <c r="AK19352" s="9"/>
    </row>
    <row r="19353" spans="32:37" x14ac:dyDescent="0.3">
      <c r="AF19353" s="8"/>
      <c r="AG19353" s="8"/>
      <c r="AH19353" s="9"/>
      <c r="AI19353" s="8"/>
      <c r="AJ19353" s="8"/>
      <c r="AK19353" s="9"/>
    </row>
    <row r="19354" spans="32:37" x14ac:dyDescent="0.3">
      <c r="AF19354" s="8"/>
      <c r="AG19354" s="8"/>
      <c r="AH19354" s="9"/>
      <c r="AI19354" s="8"/>
      <c r="AJ19354" s="8"/>
      <c r="AK19354" s="9"/>
    </row>
    <row r="19355" spans="32:37" x14ac:dyDescent="0.3">
      <c r="AF19355" s="8"/>
      <c r="AG19355" s="8"/>
      <c r="AH19355" s="9"/>
      <c r="AI19355" s="8"/>
      <c r="AJ19355" s="8"/>
      <c r="AK19355" s="9"/>
    </row>
    <row r="19356" spans="32:37" x14ac:dyDescent="0.3">
      <c r="AF19356" s="8"/>
      <c r="AG19356" s="8"/>
      <c r="AH19356" s="9"/>
      <c r="AI19356" s="8"/>
      <c r="AJ19356" s="8"/>
      <c r="AK19356" s="9"/>
    </row>
    <row r="19357" spans="32:37" x14ac:dyDescent="0.3">
      <c r="AF19357" s="8"/>
      <c r="AG19357" s="8"/>
      <c r="AH19357" s="9"/>
      <c r="AI19357" s="8"/>
      <c r="AJ19357" s="8"/>
      <c r="AK19357" s="9"/>
    </row>
    <row r="19358" spans="32:37" x14ac:dyDescent="0.3">
      <c r="AF19358" s="8"/>
      <c r="AG19358" s="8"/>
      <c r="AH19358" s="9"/>
      <c r="AI19358" s="8"/>
      <c r="AJ19358" s="8"/>
      <c r="AK19358" s="9"/>
    </row>
    <row r="19359" spans="32:37" x14ac:dyDescent="0.3">
      <c r="AF19359" s="8"/>
      <c r="AG19359" s="8"/>
      <c r="AH19359" s="9"/>
      <c r="AI19359" s="8"/>
      <c r="AJ19359" s="8"/>
      <c r="AK19359" s="9"/>
    </row>
    <row r="19360" spans="32:37" x14ac:dyDescent="0.3">
      <c r="AF19360" s="8"/>
      <c r="AG19360" s="8"/>
      <c r="AH19360" s="9"/>
      <c r="AI19360" s="8"/>
      <c r="AJ19360" s="8"/>
      <c r="AK19360" s="9"/>
    </row>
    <row r="19361" spans="32:37" x14ac:dyDescent="0.3">
      <c r="AF19361" s="8"/>
      <c r="AG19361" s="8"/>
      <c r="AH19361" s="9"/>
      <c r="AI19361" s="8"/>
      <c r="AJ19361" s="8"/>
      <c r="AK19361" s="9"/>
    </row>
    <row r="19362" spans="32:37" x14ac:dyDescent="0.3">
      <c r="AF19362" s="8"/>
      <c r="AG19362" s="8"/>
      <c r="AH19362" s="9"/>
      <c r="AI19362" s="8"/>
      <c r="AJ19362" s="8"/>
      <c r="AK19362" s="9"/>
    </row>
    <row r="19363" spans="32:37" x14ac:dyDescent="0.3">
      <c r="AF19363" s="8"/>
      <c r="AG19363" s="8"/>
      <c r="AH19363" s="9"/>
      <c r="AI19363" s="8"/>
      <c r="AJ19363" s="8"/>
      <c r="AK19363" s="9"/>
    </row>
    <row r="19364" spans="32:37" x14ac:dyDescent="0.3">
      <c r="AF19364" s="8"/>
      <c r="AG19364" s="8"/>
      <c r="AH19364" s="9"/>
      <c r="AI19364" s="8"/>
      <c r="AJ19364" s="8"/>
      <c r="AK19364" s="9"/>
    </row>
    <row r="19365" spans="32:37" x14ac:dyDescent="0.3">
      <c r="AF19365" s="8"/>
      <c r="AG19365" s="8"/>
      <c r="AH19365" s="9"/>
      <c r="AI19365" s="8"/>
      <c r="AJ19365" s="8"/>
      <c r="AK19365" s="9"/>
    </row>
    <row r="19366" spans="32:37" x14ac:dyDescent="0.3">
      <c r="AF19366" s="8"/>
      <c r="AG19366" s="8"/>
      <c r="AH19366" s="9"/>
      <c r="AI19366" s="8"/>
      <c r="AJ19366" s="8"/>
      <c r="AK19366" s="9"/>
    </row>
    <row r="19367" spans="32:37" x14ac:dyDescent="0.3">
      <c r="AF19367" s="8"/>
      <c r="AG19367" s="8"/>
      <c r="AH19367" s="9"/>
      <c r="AI19367" s="8"/>
      <c r="AJ19367" s="8"/>
      <c r="AK19367" s="9"/>
    </row>
    <row r="19368" spans="32:37" x14ac:dyDescent="0.3">
      <c r="AF19368" s="8"/>
      <c r="AG19368" s="8"/>
      <c r="AH19368" s="9"/>
      <c r="AI19368" s="8"/>
      <c r="AJ19368" s="8"/>
      <c r="AK19368" s="9"/>
    </row>
    <row r="19369" spans="32:37" x14ac:dyDescent="0.3">
      <c r="AF19369" s="8"/>
      <c r="AG19369" s="8"/>
      <c r="AH19369" s="9"/>
      <c r="AI19369" s="8"/>
      <c r="AJ19369" s="8"/>
      <c r="AK19369" s="9"/>
    </row>
    <row r="19370" spans="32:37" x14ac:dyDescent="0.3">
      <c r="AF19370" s="8"/>
      <c r="AG19370" s="8"/>
      <c r="AH19370" s="9"/>
      <c r="AI19370" s="8"/>
      <c r="AJ19370" s="8"/>
      <c r="AK19370" s="9"/>
    </row>
    <row r="19371" spans="32:37" x14ac:dyDescent="0.3">
      <c r="AF19371" s="8"/>
      <c r="AG19371" s="8"/>
      <c r="AH19371" s="9"/>
      <c r="AI19371" s="8"/>
      <c r="AJ19371" s="8"/>
      <c r="AK19371" s="9"/>
    </row>
    <row r="19372" spans="32:37" x14ac:dyDescent="0.3">
      <c r="AF19372" s="8"/>
      <c r="AG19372" s="8"/>
      <c r="AH19372" s="9"/>
      <c r="AI19372" s="8"/>
      <c r="AJ19372" s="8"/>
      <c r="AK19372" s="9"/>
    </row>
    <row r="19373" spans="32:37" x14ac:dyDescent="0.3">
      <c r="AF19373" s="8"/>
      <c r="AG19373" s="8"/>
      <c r="AH19373" s="9"/>
      <c r="AI19373" s="8"/>
      <c r="AJ19373" s="8"/>
      <c r="AK19373" s="9"/>
    </row>
    <row r="19374" spans="32:37" x14ac:dyDescent="0.3">
      <c r="AF19374" s="8"/>
      <c r="AG19374" s="8"/>
      <c r="AH19374" s="9"/>
      <c r="AI19374" s="8"/>
      <c r="AJ19374" s="8"/>
      <c r="AK19374" s="9"/>
    </row>
    <row r="19375" spans="32:37" x14ac:dyDescent="0.3">
      <c r="AF19375" s="8"/>
      <c r="AG19375" s="8"/>
      <c r="AH19375" s="9"/>
      <c r="AI19375" s="8"/>
      <c r="AJ19375" s="8"/>
      <c r="AK19375" s="9"/>
    </row>
    <row r="19376" spans="32:37" x14ac:dyDescent="0.3">
      <c r="AF19376" s="8"/>
      <c r="AG19376" s="8"/>
      <c r="AH19376" s="9"/>
      <c r="AI19376" s="8"/>
      <c r="AJ19376" s="8"/>
      <c r="AK19376" s="9"/>
    </row>
    <row r="19377" spans="32:37" x14ac:dyDescent="0.3">
      <c r="AF19377" s="8"/>
      <c r="AG19377" s="8"/>
      <c r="AH19377" s="9"/>
      <c r="AI19377" s="8"/>
      <c r="AJ19377" s="8"/>
      <c r="AK19377" s="9"/>
    </row>
    <row r="19378" spans="32:37" x14ac:dyDescent="0.3">
      <c r="AF19378" s="8"/>
      <c r="AG19378" s="8"/>
      <c r="AH19378" s="9"/>
      <c r="AI19378" s="8"/>
      <c r="AJ19378" s="8"/>
      <c r="AK19378" s="9"/>
    </row>
    <row r="19379" spans="32:37" x14ac:dyDescent="0.3">
      <c r="AF19379" s="8"/>
      <c r="AG19379" s="8"/>
      <c r="AH19379" s="9"/>
      <c r="AI19379" s="8"/>
      <c r="AJ19379" s="8"/>
      <c r="AK19379" s="9"/>
    </row>
    <row r="19380" spans="32:37" x14ac:dyDescent="0.3">
      <c r="AF19380" s="8"/>
      <c r="AG19380" s="8"/>
      <c r="AH19380" s="9"/>
      <c r="AI19380" s="8"/>
      <c r="AJ19380" s="8"/>
      <c r="AK19380" s="9"/>
    </row>
    <row r="19381" spans="32:37" x14ac:dyDescent="0.3">
      <c r="AF19381" s="8"/>
      <c r="AG19381" s="8"/>
      <c r="AH19381" s="9"/>
      <c r="AI19381" s="8"/>
      <c r="AJ19381" s="8"/>
      <c r="AK19381" s="9"/>
    </row>
    <row r="19382" spans="32:37" x14ac:dyDescent="0.3">
      <c r="AF19382" s="8"/>
      <c r="AG19382" s="8"/>
      <c r="AH19382" s="9"/>
      <c r="AI19382" s="8"/>
      <c r="AJ19382" s="8"/>
      <c r="AK19382" s="9"/>
    </row>
    <row r="19383" spans="32:37" x14ac:dyDescent="0.3">
      <c r="AF19383" s="8"/>
      <c r="AG19383" s="8"/>
      <c r="AH19383" s="9"/>
      <c r="AI19383" s="8"/>
      <c r="AJ19383" s="8"/>
      <c r="AK19383" s="9"/>
    </row>
    <row r="19384" spans="32:37" x14ac:dyDescent="0.3">
      <c r="AF19384" s="8"/>
      <c r="AG19384" s="8"/>
      <c r="AH19384" s="9"/>
      <c r="AI19384" s="8"/>
      <c r="AJ19384" s="8"/>
      <c r="AK19384" s="9"/>
    </row>
    <row r="19385" spans="32:37" x14ac:dyDescent="0.3">
      <c r="AF19385" s="8"/>
      <c r="AG19385" s="8"/>
      <c r="AH19385" s="9"/>
      <c r="AI19385" s="8"/>
      <c r="AJ19385" s="8"/>
      <c r="AK19385" s="9"/>
    </row>
    <row r="19386" spans="32:37" x14ac:dyDescent="0.3">
      <c r="AF19386" s="8"/>
      <c r="AG19386" s="8"/>
      <c r="AH19386" s="9"/>
      <c r="AI19386" s="8"/>
      <c r="AJ19386" s="8"/>
      <c r="AK19386" s="9"/>
    </row>
    <row r="19387" spans="32:37" x14ac:dyDescent="0.3">
      <c r="AF19387" s="8"/>
      <c r="AG19387" s="8"/>
      <c r="AH19387" s="9"/>
      <c r="AI19387" s="8"/>
      <c r="AJ19387" s="8"/>
      <c r="AK19387" s="9"/>
    </row>
    <row r="19388" spans="32:37" x14ac:dyDescent="0.3">
      <c r="AF19388" s="8"/>
      <c r="AG19388" s="8"/>
      <c r="AH19388" s="9"/>
      <c r="AI19388" s="8"/>
      <c r="AJ19388" s="8"/>
      <c r="AK19388" s="9"/>
    </row>
    <row r="19389" spans="32:37" x14ac:dyDescent="0.3">
      <c r="AF19389" s="8"/>
      <c r="AG19389" s="8"/>
      <c r="AH19389" s="9"/>
      <c r="AI19389" s="8"/>
      <c r="AJ19389" s="8"/>
      <c r="AK19389" s="9"/>
    </row>
    <row r="19390" spans="32:37" x14ac:dyDescent="0.3">
      <c r="AF19390" s="8"/>
      <c r="AG19390" s="8"/>
      <c r="AH19390" s="9"/>
      <c r="AI19390" s="8"/>
      <c r="AJ19390" s="8"/>
      <c r="AK19390" s="9"/>
    </row>
    <row r="19391" spans="32:37" x14ac:dyDescent="0.3">
      <c r="AF19391" s="8"/>
      <c r="AG19391" s="8"/>
      <c r="AH19391" s="9"/>
      <c r="AI19391" s="8"/>
      <c r="AJ19391" s="8"/>
      <c r="AK19391" s="9"/>
    </row>
    <row r="19392" spans="32:37" x14ac:dyDescent="0.3">
      <c r="AF19392" s="8"/>
      <c r="AG19392" s="8"/>
      <c r="AH19392" s="9"/>
      <c r="AI19392" s="8"/>
      <c r="AJ19392" s="8"/>
      <c r="AK19392" s="9"/>
    </row>
    <row r="19393" spans="32:37" x14ac:dyDescent="0.3">
      <c r="AF19393" s="8"/>
      <c r="AG19393" s="8"/>
      <c r="AH19393" s="9"/>
      <c r="AI19393" s="8"/>
      <c r="AJ19393" s="8"/>
      <c r="AK19393" s="9"/>
    </row>
    <row r="19394" spans="32:37" x14ac:dyDescent="0.3">
      <c r="AF19394" s="8"/>
      <c r="AG19394" s="8"/>
      <c r="AH19394" s="9"/>
      <c r="AI19394" s="8"/>
      <c r="AJ19394" s="8"/>
      <c r="AK19394" s="9"/>
    </row>
    <row r="19395" spans="32:37" x14ac:dyDescent="0.3">
      <c r="AF19395" s="8"/>
      <c r="AG19395" s="8"/>
      <c r="AH19395" s="9"/>
      <c r="AI19395" s="8"/>
      <c r="AJ19395" s="8"/>
      <c r="AK19395" s="9"/>
    </row>
    <row r="19396" spans="32:37" x14ac:dyDescent="0.3">
      <c r="AF19396" s="8"/>
      <c r="AG19396" s="8"/>
      <c r="AH19396" s="9"/>
      <c r="AI19396" s="8"/>
      <c r="AJ19396" s="8"/>
      <c r="AK19396" s="9"/>
    </row>
    <row r="19397" spans="32:37" x14ac:dyDescent="0.3">
      <c r="AF19397" s="8"/>
      <c r="AG19397" s="8"/>
      <c r="AH19397" s="9"/>
      <c r="AI19397" s="8"/>
      <c r="AJ19397" s="8"/>
      <c r="AK19397" s="9"/>
    </row>
    <row r="19398" spans="32:37" x14ac:dyDescent="0.3">
      <c r="AF19398" s="8"/>
      <c r="AG19398" s="8"/>
      <c r="AH19398" s="9"/>
      <c r="AI19398" s="8"/>
      <c r="AJ19398" s="8"/>
      <c r="AK19398" s="9"/>
    </row>
    <row r="19399" spans="32:37" x14ac:dyDescent="0.3">
      <c r="AF19399" s="8"/>
      <c r="AG19399" s="8"/>
      <c r="AH19399" s="9"/>
      <c r="AI19399" s="8"/>
      <c r="AJ19399" s="8"/>
      <c r="AK19399" s="9"/>
    </row>
    <row r="19400" spans="32:37" x14ac:dyDescent="0.3">
      <c r="AF19400" s="8"/>
      <c r="AG19400" s="8"/>
      <c r="AH19400" s="9"/>
      <c r="AI19400" s="8"/>
      <c r="AJ19400" s="8"/>
      <c r="AK19400" s="9"/>
    </row>
    <row r="19401" spans="32:37" x14ac:dyDescent="0.3">
      <c r="AF19401" s="8"/>
      <c r="AG19401" s="8"/>
      <c r="AH19401" s="9"/>
      <c r="AI19401" s="8"/>
      <c r="AJ19401" s="8"/>
      <c r="AK19401" s="9"/>
    </row>
    <row r="19402" spans="32:37" x14ac:dyDescent="0.3">
      <c r="AF19402" s="8"/>
      <c r="AG19402" s="8"/>
      <c r="AH19402" s="9"/>
      <c r="AI19402" s="8"/>
      <c r="AJ19402" s="8"/>
      <c r="AK19402" s="9"/>
    </row>
    <row r="19403" spans="32:37" x14ac:dyDescent="0.3">
      <c r="AF19403" s="8"/>
      <c r="AG19403" s="8"/>
      <c r="AH19403" s="9"/>
      <c r="AI19403" s="8"/>
      <c r="AJ19403" s="8"/>
      <c r="AK19403" s="9"/>
    </row>
    <row r="19404" spans="32:37" x14ac:dyDescent="0.3">
      <c r="AF19404" s="8"/>
      <c r="AG19404" s="8"/>
      <c r="AH19404" s="9"/>
      <c r="AI19404" s="8"/>
      <c r="AJ19404" s="8"/>
      <c r="AK19404" s="9"/>
    </row>
    <row r="19405" spans="32:37" x14ac:dyDescent="0.3">
      <c r="AF19405" s="8"/>
      <c r="AG19405" s="8"/>
      <c r="AH19405" s="9"/>
      <c r="AI19405" s="8"/>
      <c r="AJ19405" s="8"/>
      <c r="AK19405" s="9"/>
    </row>
    <row r="19406" spans="32:37" x14ac:dyDescent="0.3">
      <c r="AF19406" s="8"/>
      <c r="AG19406" s="8"/>
      <c r="AH19406" s="9"/>
      <c r="AI19406" s="8"/>
      <c r="AJ19406" s="8"/>
      <c r="AK19406" s="9"/>
    </row>
    <row r="19407" spans="32:37" x14ac:dyDescent="0.3">
      <c r="AF19407" s="8"/>
      <c r="AG19407" s="8"/>
      <c r="AH19407" s="9"/>
      <c r="AI19407" s="8"/>
      <c r="AJ19407" s="8"/>
      <c r="AK19407" s="9"/>
    </row>
    <row r="19408" spans="32:37" x14ac:dyDescent="0.3">
      <c r="AF19408" s="8"/>
      <c r="AG19408" s="8"/>
      <c r="AH19408" s="9"/>
      <c r="AI19408" s="8"/>
      <c r="AJ19408" s="8"/>
      <c r="AK19408" s="9"/>
    </row>
    <row r="19409" spans="32:37" x14ac:dyDescent="0.3">
      <c r="AF19409" s="8"/>
      <c r="AG19409" s="8"/>
      <c r="AH19409" s="9"/>
      <c r="AI19409" s="8"/>
      <c r="AJ19409" s="8"/>
      <c r="AK19409" s="9"/>
    </row>
    <row r="19410" spans="32:37" x14ac:dyDescent="0.3">
      <c r="AF19410" s="8"/>
      <c r="AG19410" s="8"/>
      <c r="AH19410" s="9"/>
      <c r="AI19410" s="8"/>
      <c r="AJ19410" s="8"/>
      <c r="AK19410" s="9"/>
    </row>
    <row r="19411" spans="32:37" x14ac:dyDescent="0.3">
      <c r="AF19411" s="8"/>
      <c r="AG19411" s="8"/>
      <c r="AH19411" s="9"/>
      <c r="AI19411" s="8"/>
      <c r="AJ19411" s="8"/>
      <c r="AK19411" s="9"/>
    </row>
    <row r="19412" spans="32:37" x14ac:dyDescent="0.3">
      <c r="AF19412" s="8"/>
      <c r="AG19412" s="8"/>
      <c r="AH19412" s="9"/>
      <c r="AI19412" s="8"/>
      <c r="AJ19412" s="8"/>
      <c r="AK19412" s="9"/>
    </row>
    <row r="19413" spans="32:37" x14ac:dyDescent="0.3">
      <c r="AF19413" s="8"/>
      <c r="AG19413" s="8"/>
      <c r="AH19413" s="9"/>
      <c r="AI19413" s="8"/>
      <c r="AJ19413" s="8"/>
      <c r="AK19413" s="9"/>
    </row>
    <row r="19414" spans="32:37" x14ac:dyDescent="0.3">
      <c r="AF19414" s="8"/>
      <c r="AG19414" s="8"/>
      <c r="AH19414" s="9"/>
      <c r="AI19414" s="8"/>
      <c r="AJ19414" s="8"/>
      <c r="AK19414" s="9"/>
    </row>
    <row r="19415" spans="32:37" x14ac:dyDescent="0.3">
      <c r="AF19415" s="8"/>
      <c r="AG19415" s="8"/>
      <c r="AH19415" s="9"/>
      <c r="AI19415" s="8"/>
      <c r="AJ19415" s="8"/>
      <c r="AK19415" s="9"/>
    </row>
    <row r="19416" spans="32:37" x14ac:dyDescent="0.3">
      <c r="AF19416" s="8"/>
      <c r="AG19416" s="8"/>
      <c r="AH19416" s="9"/>
      <c r="AI19416" s="8"/>
      <c r="AJ19416" s="8"/>
      <c r="AK19416" s="9"/>
    </row>
    <row r="19417" spans="32:37" x14ac:dyDescent="0.3">
      <c r="AF19417" s="8"/>
      <c r="AG19417" s="8"/>
      <c r="AH19417" s="9"/>
      <c r="AI19417" s="8"/>
      <c r="AJ19417" s="8"/>
      <c r="AK19417" s="9"/>
    </row>
    <row r="19418" spans="32:37" x14ac:dyDescent="0.3">
      <c r="AF19418" s="8"/>
      <c r="AG19418" s="8"/>
      <c r="AH19418" s="9"/>
      <c r="AI19418" s="8"/>
      <c r="AJ19418" s="8"/>
      <c r="AK19418" s="9"/>
    </row>
    <row r="19419" spans="32:37" x14ac:dyDescent="0.3">
      <c r="AF19419" s="8"/>
      <c r="AG19419" s="8"/>
      <c r="AH19419" s="9"/>
      <c r="AI19419" s="8"/>
      <c r="AJ19419" s="8"/>
      <c r="AK19419" s="9"/>
    </row>
    <row r="19420" spans="32:37" x14ac:dyDescent="0.3">
      <c r="AF19420" s="8"/>
      <c r="AG19420" s="8"/>
      <c r="AH19420" s="9"/>
      <c r="AI19420" s="8"/>
      <c r="AJ19420" s="8"/>
      <c r="AK19420" s="9"/>
    </row>
    <row r="19421" spans="32:37" x14ac:dyDescent="0.3">
      <c r="AF19421" s="8"/>
      <c r="AG19421" s="8"/>
      <c r="AH19421" s="9"/>
      <c r="AI19421" s="8"/>
      <c r="AJ19421" s="8"/>
      <c r="AK19421" s="9"/>
    </row>
    <row r="19422" spans="32:37" x14ac:dyDescent="0.3">
      <c r="AF19422" s="8"/>
      <c r="AG19422" s="8"/>
      <c r="AH19422" s="9"/>
      <c r="AI19422" s="8"/>
      <c r="AJ19422" s="8"/>
      <c r="AK19422" s="9"/>
    </row>
    <row r="19423" spans="32:37" x14ac:dyDescent="0.3">
      <c r="AF19423" s="8"/>
      <c r="AG19423" s="8"/>
      <c r="AH19423" s="9"/>
      <c r="AI19423" s="8"/>
      <c r="AJ19423" s="8"/>
      <c r="AK19423" s="9"/>
    </row>
    <row r="19424" spans="32:37" x14ac:dyDescent="0.3">
      <c r="AF19424" s="8"/>
      <c r="AG19424" s="8"/>
      <c r="AH19424" s="9"/>
      <c r="AI19424" s="8"/>
      <c r="AJ19424" s="8"/>
      <c r="AK19424" s="9"/>
    </row>
    <row r="19425" spans="32:37" x14ac:dyDescent="0.3">
      <c r="AF19425" s="8"/>
      <c r="AG19425" s="8"/>
      <c r="AH19425" s="9"/>
      <c r="AI19425" s="8"/>
      <c r="AJ19425" s="8"/>
      <c r="AK19425" s="9"/>
    </row>
    <row r="19426" spans="32:37" x14ac:dyDescent="0.3">
      <c r="AF19426" s="8"/>
      <c r="AG19426" s="8"/>
      <c r="AH19426" s="9"/>
      <c r="AI19426" s="8"/>
      <c r="AJ19426" s="8"/>
      <c r="AK19426" s="9"/>
    </row>
    <row r="19427" spans="32:37" x14ac:dyDescent="0.3">
      <c r="AF19427" s="8"/>
      <c r="AG19427" s="8"/>
      <c r="AH19427" s="9"/>
      <c r="AI19427" s="8"/>
      <c r="AJ19427" s="8"/>
      <c r="AK19427" s="9"/>
    </row>
    <row r="19428" spans="32:37" x14ac:dyDescent="0.3">
      <c r="AF19428" s="8"/>
      <c r="AG19428" s="8"/>
      <c r="AH19428" s="9"/>
      <c r="AI19428" s="8"/>
      <c r="AJ19428" s="8"/>
      <c r="AK19428" s="9"/>
    </row>
    <row r="19429" spans="32:37" x14ac:dyDescent="0.3">
      <c r="AF19429" s="8"/>
      <c r="AG19429" s="8"/>
      <c r="AH19429" s="9"/>
      <c r="AI19429" s="8"/>
      <c r="AJ19429" s="8"/>
      <c r="AK19429" s="9"/>
    </row>
    <row r="19430" spans="32:37" x14ac:dyDescent="0.3">
      <c r="AF19430" s="8"/>
      <c r="AG19430" s="8"/>
      <c r="AH19430" s="9"/>
      <c r="AI19430" s="8"/>
      <c r="AJ19430" s="8"/>
      <c r="AK19430" s="9"/>
    </row>
    <row r="19431" spans="32:37" x14ac:dyDescent="0.3">
      <c r="AF19431" s="8"/>
      <c r="AG19431" s="8"/>
      <c r="AH19431" s="9"/>
      <c r="AI19431" s="8"/>
      <c r="AJ19431" s="8"/>
      <c r="AK19431" s="9"/>
    </row>
    <row r="19432" spans="32:37" x14ac:dyDescent="0.3">
      <c r="AF19432" s="8"/>
      <c r="AG19432" s="8"/>
      <c r="AH19432" s="9"/>
      <c r="AI19432" s="8"/>
      <c r="AJ19432" s="8"/>
      <c r="AK19432" s="9"/>
    </row>
    <row r="19433" spans="32:37" x14ac:dyDescent="0.3">
      <c r="AF19433" s="8"/>
      <c r="AG19433" s="8"/>
      <c r="AH19433" s="9"/>
      <c r="AI19433" s="8"/>
      <c r="AJ19433" s="8"/>
      <c r="AK19433" s="9"/>
    </row>
    <row r="19434" spans="32:37" x14ac:dyDescent="0.3">
      <c r="AF19434" s="8"/>
      <c r="AG19434" s="8"/>
      <c r="AH19434" s="9"/>
      <c r="AI19434" s="8"/>
      <c r="AJ19434" s="8"/>
      <c r="AK19434" s="9"/>
    </row>
    <row r="19435" spans="32:37" x14ac:dyDescent="0.3">
      <c r="AF19435" s="8"/>
      <c r="AG19435" s="8"/>
      <c r="AH19435" s="9"/>
      <c r="AI19435" s="8"/>
      <c r="AJ19435" s="8"/>
      <c r="AK19435" s="9"/>
    </row>
    <row r="19436" spans="32:37" x14ac:dyDescent="0.3">
      <c r="AF19436" s="8"/>
      <c r="AG19436" s="8"/>
      <c r="AH19436" s="9"/>
      <c r="AI19436" s="8"/>
      <c r="AJ19436" s="8"/>
      <c r="AK19436" s="9"/>
    </row>
    <row r="19437" spans="32:37" x14ac:dyDescent="0.3">
      <c r="AF19437" s="8"/>
      <c r="AG19437" s="8"/>
      <c r="AH19437" s="9"/>
      <c r="AI19437" s="8"/>
      <c r="AJ19437" s="8"/>
      <c r="AK19437" s="9"/>
    </row>
    <row r="19438" spans="32:37" x14ac:dyDescent="0.3">
      <c r="AF19438" s="8"/>
      <c r="AG19438" s="8"/>
      <c r="AH19438" s="9"/>
      <c r="AI19438" s="8"/>
      <c r="AJ19438" s="8"/>
      <c r="AK19438" s="9"/>
    </row>
    <row r="19439" spans="32:37" x14ac:dyDescent="0.3">
      <c r="AF19439" s="8"/>
      <c r="AG19439" s="8"/>
      <c r="AH19439" s="9"/>
      <c r="AI19439" s="8"/>
      <c r="AJ19439" s="8"/>
      <c r="AK19439" s="9"/>
    </row>
    <row r="19440" spans="32:37" x14ac:dyDescent="0.3">
      <c r="AF19440" s="8"/>
      <c r="AG19440" s="8"/>
      <c r="AH19440" s="9"/>
      <c r="AI19440" s="8"/>
      <c r="AJ19440" s="8"/>
      <c r="AK19440" s="9"/>
    </row>
    <row r="19441" spans="32:37" x14ac:dyDescent="0.3">
      <c r="AF19441" s="8"/>
      <c r="AG19441" s="8"/>
      <c r="AH19441" s="9"/>
      <c r="AI19441" s="8"/>
      <c r="AJ19441" s="8"/>
      <c r="AK19441" s="9"/>
    </row>
    <row r="19442" spans="32:37" x14ac:dyDescent="0.3">
      <c r="AF19442" s="8"/>
      <c r="AG19442" s="8"/>
      <c r="AH19442" s="9"/>
      <c r="AI19442" s="8"/>
      <c r="AJ19442" s="8"/>
      <c r="AK19442" s="9"/>
    </row>
    <row r="19443" spans="32:37" x14ac:dyDescent="0.3">
      <c r="AF19443" s="8"/>
      <c r="AG19443" s="8"/>
      <c r="AH19443" s="9"/>
      <c r="AI19443" s="8"/>
      <c r="AJ19443" s="8"/>
      <c r="AK19443" s="9"/>
    </row>
    <row r="19444" spans="32:37" x14ac:dyDescent="0.3">
      <c r="AF19444" s="8"/>
      <c r="AG19444" s="8"/>
      <c r="AH19444" s="9"/>
      <c r="AI19444" s="8"/>
      <c r="AJ19444" s="8"/>
      <c r="AK19444" s="9"/>
    </row>
    <row r="19445" spans="32:37" x14ac:dyDescent="0.3">
      <c r="AF19445" s="8"/>
      <c r="AG19445" s="8"/>
      <c r="AH19445" s="9"/>
      <c r="AI19445" s="8"/>
      <c r="AJ19445" s="8"/>
      <c r="AK19445" s="9"/>
    </row>
    <row r="19446" spans="32:37" x14ac:dyDescent="0.3">
      <c r="AF19446" s="8"/>
      <c r="AG19446" s="8"/>
      <c r="AH19446" s="9"/>
      <c r="AI19446" s="8"/>
      <c r="AJ19446" s="8"/>
      <c r="AK19446" s="9"/>
    </row>
    <row r="19447" spans="32:37" x14ac:dyDescent="0.3">
      <c r="AF19447" s="8"/>
      <c r="AG19447" s="8"/>
      <c r="AH19447" s="9"/>
      <c r="AI19447" s="8"/>
      <c r="AJ19447" s="8"/>
      <c r="AK19447" s="9"/>
    </row>
    <row r="19448" spans="32:37" x14ac:dyDescent="0.3">
      <c r="AF19448" s="8"/>
      <c r="AG19448" s="8"/>
      <c r="AH19448" s="9"/>
      <c r="AI19448" s="8"/>
      <c r="AJ19448" s="8"/>
      <c r="AK19448" s="9"/>
    </row>
    <row r="19449" spans="32:37" x14ac:dyDescent="0.3">
      <c r="AF19449" s="8"/>
      <c r="AG19449" s="8"/>
      <c r="AH19449" s="9"/>
      <c r="AI19449" s="8"/>
      <c r="AJ19449" s="8"/>
      <c r="AK19449" s="9"/>
    </row>
    <row r="19450" spans="32:37" x14ac:dyDescent="0.3">
      <c r="AF19450" s="8"/>
      <c r="AG19450" s="8"/>
      <c r="AH19450" s="9"/>
      <c r="AI19450" s="8"/>
      <c r="AJ19450" s="8"/>
      <c r="AK19450" s="9"/>
    </row>
    <row r="19451" spans="32:37" x14ac:dyDescent="0.3">
      <c r="AF19451" s="8"/>
      <c r="AG19451" s="8"/>
      <c r="AH19451" s="9"/>
      <c r="AI19451" s="8"/>
      <c r="AJ19451" s="8"/>
      <c r="AK19451" s="9"/>
    </row>
    <row r="19452" spans="32:37" x14ac:dyDescent="0.3">
      <c r="AF19452" s="8"/>
      <c r="AG19452" s="8"/>
      <c r="AH19452" s="9"/>
      <c r="AI19452" s="8"/>
      <c r="AJ19452" s="8"/>
      <c r="AK19452" s="9"/>
    </row>
    <row r="19453" spans="32:37" x14ac:dyDescent="0.3">
      <c r="AF19453" s="8"/>
      <c r="AG19453" s="8"/>
      <c r="AH19453" s="9"/>
      <c r="AI19453" s="8"/>
      <c r="AJ19453" s="8"/>
      <c r="AK19453" s="9"/>
    </row>
    <row r="19454" spans="32:37" x14ac:dyDescent="0.3">
      <c r="AF19454" s="8"/>
      <c r="AG19454" s="8"/>
      <c r="AH19454" s="9"/>
      <c r="AI19454" s="8"/>
      <c r="AJ19454" s="8"/>
      <c r="AK19454" s="9"/>
    </row>
    <row r="19455" spans="32:37" x14ac:dyDescent="0.3">
      <c r="AF19455" s="8"/>
      <c r="AG19455" s="8"/>
      <c r="AH19455" s="9"/>
      <c r="AI19455" s="8"/>
      <c r="AJ19455" s="8"/>
      <c r="AK19455" s="9"/>
    </row>
    <row r="19456" spans="32:37" x14ac:dyDescent="0.3">
      <c r="AF19456" s="8"/>
      <c r="AG19456" s="8"/>
      <c r="AH19456" s="9"/>
      <c r="AI19456" s="8"/>
      <c r="AJ19456" s="8"/>
      <c r="AK19456" s="9"/>
    </row>
    <row r="19457" spans="32:37" x14ac:dyDescent="0.3">
      <c r="AF19457" s="8"/>
      <c r="AG19457" s="8"/>
      <c r="AH19457" s="9"/>
      <c r="AI19457" s="8"/>
      <c r="AJ19457" s="8"/>
      <c r="AK19457" s="9"/>
    </row>
    <row r="19458" spans="32:37" x14ac:dyDescent="0.3">
      <c r="AF19458" s="8"/>
      <c r="AG19458" s="8"/>
      <c r="AH19458" s="9"/>
      <c r="AI19458" s="8"/>
      <c r="AJ19458" s="8"/>
      <c r="AK19458" s="9"/>
    </row>
    <row r="19459" spans="32:37" x14ac:dyDescent="0.3">
      <c r="AF19459" s="8"/>
      <c r="AG19459" s="8"/>
      <c r="AH19459" s="9"/>
      <c r="AI19459" s="8"/>
      <c r="AJ19459" s="8"/>
      <c r="AK19459" s="9"/>
    </row>
    <row r="19460" spans="32:37" x14ac:dyDescent="0.3">
      <c r="AF19460" s="8"/>
      <c r="AG19460" s="8"/>
      <c r="AH19460" s="9"/>
      <c r="AI19460" s="8"/>
      <c r="AJ19460" s="8"/>
      <c r="AK19460" s="9"/>
    </row>
    <row r="19461" spans="32:37" x14ac:dyDescent="0.3">
      <c r="AF19461" s="8"/>
      <c r="AG19461" s="8"/>
      <c r="AH19461" s="9"/>
      <c r="AI19461" s="8"/>
      <c r="AJ19461" s="8"/>
      <c r="AK19461" s="9"/>
    </row>
    <row r="19462" spans="32:37" x14ac:dyDescent="0.3">
      <c r="AF19462" s="8"/>
      <c r="AG19462" s="8"/>
      <c r="AH19462" s="9"/>
      <c r="AI19462" s="8"/>
      <c r="AJ19462" s="8"/>
      <c r="AK19462" s="9"/>
    </row>
    <row r="19463" spans="32:37" x14ac:dyDescent="0.3">
      <c r="AF19463" s="8"/>
      <c r="AG19463" s="8"/>
      <c r="AH19463" s="9"/>
      <c r="AI19463" s="8"/>
      <c r="AJ19463" s="8"/>
      <c r="AK19463" s="9"/>
    </row>
    <row r="19464" spans="32:37" x14ac:dyDescent="0.3">
      <c r="AF19464" s="8"/>
      <c r="AG19464" s="8"/>
      <c r="AH19464" s="9"/>
      <c r="AI19464" s="8"/>
      <c r="AJ19464" s="8"/>
      <c r="AK19464" s="9"/>
    </row>
    <row r="19465" spans="32:37" x14ac:dyDescent="0.3">
      <c r="AF19465" s="8"/>
      <c r="AG19465" s="8"/>
      <c r="AH19465" s="9"/>
      <c r="AI19465" s="8"/>
      <c r="AJ19465" s="8"/>
      <c r="AK19465" s="9"/>
    </row>
    <row r="19466" spans="32:37" x14ac:dyDescent="0.3">
      <c r="AF19466" s="8"/>
      <c r="AG19466" s="8"/>
      <c r="AH19466" s="9"/>
      <c r="AI19466" s="8"/>
      <c r="AJ19466" s="8"/>
      <c r="AK19466" s="9"/>
    </row>
    <row r="19467" spans="32:37" x14ac:dyDescent="0.3">
      <c r="AF19467" s="8"/>
      <c r="AG19467" s="8"/>
      <c r="AH19467" s="9"/>
      <c r="AI19467" s="8"/>
      <c r="AJ19467" s="8"/>
      <c r="AK19467" s="9"/>
    </row>
    <row r="19468" spans="32:37" x14ac:dyDescent="0.3">
      <c r="AF19468" s="8"/>
      <c r="AG19468" s="8"/>
      <c r="AH19468" s="9"/>
      <c r="AI19468" s="8"/>
      <c r="AJ19468" s="8"/>
      <c r="AK19468" s="9"/>
    </row>
    <row r="19469" spans="32:37" x14ac:dyDescent="0.3">
      <c r="AF19469" s="8"/>
      <c r="AG19469" s="8"/>
      <c r="AH19469" s="9"/>
      <c r="AI19469" s="8"/>
      <c r="AJ19469" s="8"/>
      <c r="AK19469" s="9"/>
    </row>
    <row r="19470" spans="32:37" x14ac:dyDescent="0.3">
      <c r="AF19470" s="8"/>
      <c r="AG19470" s="8"/>
      <c r="AH19470" s="9"/>
      <c r="AI19470" s="8"/>
      <c r="AJ19470" s="8"/>
      <c r="AK19470" s="9"/>
    </row>
    <row r="19471" spans="32:37" x14ac:dyDescent="0.3">
      <c r="AF19471" s="8"/>
      <c r="AG19471" s="8"/>
      <c r="AH19471" s="9"/>
      <c r="AI19471" s="8"/>
      <c r="AJ19471" s="8"/>
      <c r="AK19471" s="9"/>
    </row>
    <row r="19472" spans="32:37" x14ac:dyDescent="0.3">
      <c r="AF19472" s="8"/>
      <c r="AG19472" s="8"/>
      <c r="AH19472" s="9"/>
      <c r="AI19472" s="8"/>
      <c r="AJ19472" s="8"/>
      <c r="AK19472" s="9"/>
    </row>
    <row r="19473" spans="32:37" x14ac:dyDescent="0.3">
      <c r="AF19473" s="8"/>
      <c r="AG19473" s="8"/>
      <c r="AH19473" s="9"/>
      <c r="AI19473" s="8"/>
      <c r="AJ19473" s="8"/>
      <c r="AK19473" s="9"/>
    </row>
    <row r="19474" spans="32:37" x14ac:dyDescent="0.3">
      <c r="AF19474" s="8"/>
      <c r="AG19474" s="8"/>
      <c r="AH19474" s="9"/>
      <c r="AI19474" s="8"/>
      <c r="AJ19474" s="8"/>
      <c r="AK19474" s="9"/>
    </row>
    <row r="19475" spans="32:37" x14ac:dyDescent="0.3">
      <c r="AF19475" s="8"/>
      <c r="AG19475" s="8"/>
      <c r="AH19475" s="9"/>
      <c r="AI19475" s="8"/>
      <c r="AJ19475" s="8"/>
      <c r="AK19475" s="9"/>
    </row>
    <row r="19476" spans="32:37" x14ac:dyDescent="0.3">
      <c r="AF19476" s="8"/>
      <c r="AG19476" s="8"/>
      <c r="AH19476" s="9"/>
      <c r="AI19476" s="8"/>
      <c r="AJ19476" s="8"/>
      <c r="AK19476" s="9"/>
    </row>
    <row r="19477" spans="32:37" x14ac:dyDescent="0.3">
      <c r="AF19477" s="8"/>
      <c r="AG19477" s="8"/>
      <c r="AH19477" s="9"/>
      <c r="AI19477" s="8"/>
      <c r="AJ19477" s="8"/>
      <c r="AK19477" s="9"/>
    </row>
    <row r="19478" spans="32:37" x14ac:dyDescent="0.3">
      <c r="AF19478" s="8"/>
      <c r="AG19478" s="8"/>
      <c r="AH19478" s="9"/>
      <c r="AI19478" s="8"/>
      <c r="AJ19478" s="8"/>
      <c r="AK19478" s="9"/>
    </row>
    <row r="19479" spans="32:37" x14ac:dyDescent="0.3">
      <c r="AF19479" s="8"/>
      <c r="AG19479" s="8"/>
      <c r="AH19479" s="9"/>
      <c r="AI19479" s="8"/>
      <c r="AJ19479" s="8"/>
      <c r="AK19479" s="9"/>
    </row>
    <row r="19480" spans="32:37" x14ac:dyDescent="0.3">
      <c r="AF19480" s="8"/>
      <c r="AG19480" s="8"/>
      <c r="AH19480" s="9"/>
      <c r="AI19480" s="8"/>
      <c r="AJ19480" s="8"/>
      <c r="AK19480" s="9"/>
    </row>
    <row r="19481" spans="32:37" x14ac:dyDescent="0.3">
      <c r="AF19481" s="8"/>
      <c r="AG19481" s="8"/>
      <c r="AH19481" s="9"/>
      <c r="AI19481" s="8"/>
      <c r="AJ19481" s="8"/>
      <c r="AK19481" s="9"/>
    </row>
    <row r="19482" spans="32:37" x14ac:dyDescent="0.3">
      <c r="AF19482" s="8"/>
      <c r="AG19482" s="8"/>
      <c r="AH19482" s="9"/>
      <c r="AI19482" s="8"/>
      <c r="AJ19482" s="8"/>
      <c r="AK19482" s="9"/>
    </row>
    <row r="19483" spans="32:37" x14ac:dyDescent="0.3">
      <c r="AF19483" s="8"/>
      <c r="AG19483" s="8"/>
      <c r="AH19483" s="9"/>
      <c r="AI19483" s="8"/>
      <c r="AJ19483" s="8"/>
      <c r="AK19483" s="9"/>
    </row>
    <row r="19484" spans="32:37" x14ac:dyDescent="0.3">
      <c r="AF19484" s="8"/>
      <c r="AG19484" s="8"/>
      <c r="AH19484" s="9"/>
      <c r="AI19484" s="8"/>
      <c r="AJ19484" s="8"/>
      <c r="AK19484" s="9"/>
    </row>
    <row r="19485" spans="32:37" x14ac:dyDescent="0.3">
      <c r="AF19485" s="8"/>
      <c r="AG19485" s="8"/>
      <c r="AH19485" s="9"/>
      <c r="AI19485" s="8"/>
      <c r="AJ19485" s="8"/>
      <c r="AK19485" s="9"/>
    </row>
    <row r="19486" spans="32:37" x14ac:dyDescent="0.3">
      <c r="AF19486" s="8"/>
      <c r="AG19486" s="8"/>
      <c r="AH19486" s="9"/>
      <c r="AI19486" s="8"/>
      <c r="AJ19486" s="8"/>
      <c r="AK19486" s="9"/>
    </row>
    <row r="19487" spans="32:37" x14ac:dyDescent="0.3">
      <c r="AF19487" s="8"/>
      <c r="AG19487" s="8"/>
      <c r="AH19487" s="9"/>
      <c r="AI19487" s="8"/>
      <c r="AJ19487" s="8"/>
      <c r="AK19487" s="9"/>
    </row>
    <row r="19488" spans="32:37" x14ac:dyDescent="0.3">
      <c r="AF19488" s="8"/>
      <c r="AG19488" s="8"/>
      <c r="AH19488" s="9"/>
      <c r="AI19488" s="8"/>
      <c r="AJ19488" s="8"/>
      <c r="AK19488" s="9"/>
    </row>
    <row r="19489" spans="32:37" x14ac:dyDescent="0.3">
      <c r="AF19489" s="8"/>
      <c r="AG19489" s="8"/>
      <c r="AH19489" s="9"/>
      <c r="AI19489" s="8"/>
      <c r="AJ19489" s="8"/>
      <c r="AK19489" s="9"/>
    </row>
    <row r="19490" spans="32:37" x14ac:dyDescent="0.3">
      <c r="AF19490" s="8"/>
      <c r="AG19490" s="8"/>
      <c r="AH19490" s="9"/>
      <c r="AI19490" s="8"/>
      <c r="AJ19490" s="8"/>
      <c r="AK19490" s="9"/>
    </row>
    <row r="19491" spans="32:37" x14ac:dyDescent="0.3">
      <c r="AF19491" s="8"/>
      <c r="AG19491" s="8"/>
      <c r="AH19491" s="9"/>
      <c r="AI19491" s="8"/>
      <c r="AJ19491" s="8"/>
      <c r="AK19491" s="9"/>
    </row>
    <row r="19492" spans="32:37" x14ac:dyDescent="0.3">
      <c r="AF19492" s="8"/>
      <c r="AG19492" s="8"/>
      <c r="AH19492" s="9"/>
      <c r="AI19492" s="8"/>
      <c r="AJ19492" s="8"/>
      <c r="AK19492" s="9"/>
    </row>
    <row r="19493" spans="32:37" x14ac:dyDescent="0.3">
      <c r="AF19493" s="8"/>
      <c r="AG19493" s="8"/>
      <c r="AH19493" s="9"/>
      <c r="AI19493" s="8"/>
      <c r="AJ19493" s="8"/>
      <c r="AK19493" s="9"/>
    </row>
    <row r="19494" spans="32:37" x14ac:dyDescent="0.3">
      <c r="AF19494" s="8"/>
      <c r="AG19494" s="8"/>
      <c r="AH19494" s="9"/>
      <c r="AI19494" s="8"/>
      <c r="AJ19494" s="8"/>
      <c r="AK19494" s="9"/>
    </row>
    <row r="19495" spans="32:37" x14ac:dyDescent="0.3">
      <c r="AF19495" s="8"/>
      <c r="AG19495" s="8"/>
      <c r="AH19495" s="9"/>
      <c r="AI19495" s="8"/>
      <c r="AJ19495" s="8"/>
      <c r="AK19495" s="9"/>
    </row>
    <row r="19496" spans="32:37" x14ac:dyDescent="0.3">
      <c r="AF19496" s="8"/>
      <c r="AG19496" s="8"/>
      <c r="AH19496" s="9"/>
      <c r="AI19496" s="8"/>
      <c r="AJ19496" s="8"/>
      <c r="AK19496" s="9"/>
    </row>
    <row r="19497" spans="32:37" x14ac:dyDescent="0.3">
      <c r="AF19497" s="8"/>
      <c r="AG19497" s="8"/>
      <c r="AH19497" s="9"/>
      <c r="AI19497" s="8"/>
      <c r="AJ19497" s="8"/>
      <c r="AK19497" s="9"/>
    </row>
    <row r="19498" spans="32:37" x14ac:dyDescent="0.3">
      <c r="AF19498" s="8"/>
      <c r="AG19498" s="8"/>
      <c r="AH19498" s="9"/>
      <c r="AI19498" s="8"/>
      <c r="AJ19498" s="8"/>
      <c r="AK19498" s="9"/>
    </row>
    <row r="19499" spans="32:37" x14ac:dyDescent="0.3">
      <c r="AF19499" s="8"/>
      <c r="AG19499" s="8"/>
      <c r="AH19499" s="9"/>
      <c r="AI19499" s="8"/>
      <c r="AJ19499" s="8"/>
      <c r="AK19499" s="9"/>
    </row>
    <row r="19500" spans="32:37" x14ac:dyDescent="0.3">
      <c r="AF19500" s="8"/>
      <c r="AG19500" s="8"/>
      <c r="AH19500" s="9"/>
      <c r="AI19500" s="8"/>
      <c r="AJ19500" s="8"/>
      <c r="AK19500" s="9"/>
    </row>
    <row r="19501" spans="32:37" x14ac:dyDescent="0.3">
      <c r="AF19501" s="8"/>
      <c r="AG19501" s="8"/>
      <c r="AH19501" s="9"/>
      <c r="AI19501" s="8"/>
      <c r="AJ19501" s="8"/>
      <c r="AK19501" s="9"/>
    </row>
    <row r="19502" spans="32:37" x14ac:dyDescent="0.3">
      <c r="AF19502" s="8"/>
      <c r="AG19502" s="8"/>
      <c r="AH19502" s="9"/>
      <c r="AI19502" s="8"/>
      <c r="AJ19502" s="8"/>
      <c r="AK19502" s="9"/>
    </row>
    <row r="19503" spans="32:37" x14ac:dyDescent="0.3">
      <c r="AF19503" s="8"/>
      <c r="AG19503" s="8"/>
      <c r="AH19503" s="9"/>
      <c r="AI19503" s="8"/>
      <c r="AJ19503" s="8"/>
      <c r="AK19503" s="9"/>
    </row>
    <row r="19504" spans="32:37" x14ac:dyDescent="0.3">
      <c r="AF19504" s="8"/>
      <c r="AG19504" s="8"/>
      <c r="AH19504" s="9"/>
      <c r="AI19504" s="8"/>
      <c r="AJ19504" s="8"/>
      <c r="AK19504" s="9"/>
    </row>
    <row r="19505" spans="32:37" x14ac:dyDescent="0.3">
      <c r="AF19505" s="8"/>
      <c r="AG19505" s="8"/>
      <c r="AH19505" s="9"/>
      <c r="AI19505" s="8"/>
      <c r="AJ19505" s="8"/>
      <c r="AK19505" s="9"/>
    </row>
    <row r="19506" spans="32:37" x14ac:dyDescent="0.3">
      <c r="AF19506" s="8"/>
      <c r="AG19506" s="8"/>
      <c r="AH19506" s="9"/>
      <c r="AI19506" s="8"/>
      <c r="AJ19506" s="8"/>
      <c r="AK19506" s="9"/>
    </row>
    <row r="19507" spans="32:37" x14ac:dyDescent="0.3">
      <c r="AF19507" s="8"/>
      <c r="AG19507" s="8"/>
      <c r="AH19507" s="9"/>
      <c r="AI19507" s="8"/>
      <c r="AJ19507" s="8"/>
      <c r="AK19507" s="9"/>
    </row>
    <row r="19508" spans="32:37" x14ac:dyDescent="0.3">
      <c r="AF19508" s="8"/>
      <c r="AG19508" s="8"/>
      <c r="AH19508" s="9"/>
      <c r="AI19508" s="8"/>
      <c r="AJ19508" s="8"/>
      <c r="AK19508" s="9"/>
    </row>
    <row r="19509" spans="32:37" x14ac:dyDescent="0.3">
      <c r="AF19509" s="8"/>
      <c r="AG19509" s="8"/>
      <c r="AH19509" s="9"/>
      <c r="AI19509" s="8"/>
      <c r="AJ19509" s="8"/>
      <c r="AK19509" s="9"/>
    </row>
    <row r="19510" spans="32:37" x14ac:dyDescent="0.3">
      <c r="AF19510" s="8"/>
      <c r="AG19510" s="8"/>
      <c r="AH19510" s="9"/>
      <c r="AI19510" s="8"/>
      <c r="AJ19510" s="8"/>
      <c r="AK19510" s="9"/>
    </row>
    <row r="19511" spans="32:37" x14ac:dyDescent="0.3">
      <c r="AF19511" s="8"/>
      <c r="AG19511" s="8"/>
      <c r="AH19511" s="9"/>
      <c r="AI19511" s="8"/>
      <c r="AJ19511" s="8"/>
      <c r="AK19511" s="9"/>
    </row>
    <row r="19512" spans="32:37" x14ac:dyDescent="0.3">
      <c r="AF19512" s="8"/>
      <c r="AG19512" s="8"/>
      <c r="AH19512" s="9"/>
      <c r="AI19512" s="8"/>
      <c r="AJ19512" s="8"/>
      <c r="AK19512" s="9"/>
    </row>
    <row r="19513" spans="32:37" x14ac:dyDescent="0.3">
      <c r="AF19513" s="8"/>
      <c r="AG19513" s="8"/>
      <c r="AH19513" s="9"/>
      <c r="AI19513" s="8"/>
      <c r="AJ19513" s="8"/>
      <c r="AK19513" s="9"/>
    </row>
    <row r="19514" spans="32:37" x14ac:dyDescent="0.3">
      <c r="AF19514" s="8"/>
      <c r="AG19514" s="8"/>
      <c r="AH19514" s="9"/>
      <c r="AI19514" s="8"/>
      <c r="AJ19514" s="8"/>
      <c r="AK19514" s="9"/>
    </row>
    <row r="19515" spans="32:37" x14ac:dyDescent="0.3">
      <c r="AF19515" s="8"/>
      <c r="AG19515" s="8"/>
      <c r="AH19515" s="9"/>
      <c r="AI19515" s="8"/>
      <c r="AJ19515" s="8"/>
      <c r="AK19515" s="9"/>
    </row>
    <row r="19516" spans="32:37" x14ac:dyDescent="0.3">
      <c r="AF19516" s="8"/>
      <c r="AG19516" s="8"/>
      <c r="AH19516" s="9"/>
      <c r="AI19516" s="8"/>
      <c r="AJ19516" s="8"/>
      <c r="AK19516" s="9"/>
    </row>
    <row r="19517" spans="32:37" x14ac:dyDescent="0.3">
      <c r="AF19517" s="8"/>
      <c r="AG19517" s="8"/>
      <c r="AH19517" s="9"/>
      <c r="AI19517" s="8"/>
      <c r="AJ19517" s="8"/>
      <c r="AK19517" s="9"/>
    </row>
    <row r="19518" spans="32:37" x14ac:dyDescent="0.3">
      <c r="AF19518" s="8"/>
      <c r="AG19518" s="8"/>
      <c r="AH19518" s="9"/>
      <c r="AI19518" s="8"/>
      <c r="AJ19518" s="8"/>
      <c r="AK19518" s="9"/>
    </row>
    <row r="19519" spans="32:37" x14ac:dyDescent="0.3">
      <c r="AF19519" s="8"/>
      <c r="AG19519" s="8"/>
      <c r="AH19519" s="9"/>
      <c r="AI19519" s="8"/>
      <c r="AJ19519" s="8"/>
      <c r="AK19519" s="9"/>
    </row>
    <row r="19520" spans="32:37" x14ac:dyDescent="0.3">
      <c r="AF19520" s="8"/>
      <c r="AG19520" s="8"/>
      <c r="AH19520" s="9"/>
      <c r="AI19520" s="8"/>
      <c r="AJ19520" s="8"/>
      <c r="AK19520" s="9"/>
    </row>
    <row r="19521" spans="32:37" x14ac:dyDescent="0.3">
      <c r="AF19521" s="8"/>
      <c r="AG19521" s="8"/>
      <c r="AH19521" s="9"/>
      <c r="AI19521" s="8"/>
      <c r="AJ19521" s="8"/>
      <c r="AK19521" s="9"/>
    </row>
    <row r="19522" spans="32:37" x14ac:dyDescent="0.3">
      <c r="AF19522" s="8"/>
      <c r="AG19522" s="8"/>
      <c r="AH19522" s="9"/>
      <c r="AI19522" s="8"/>
      <c r="AJ19522" s="8"/>
      <c r="AK19522" s="9"/>
    </row>
    <row r="19523" spans="32:37" x14ac:dyDescent="0.3">
      <c r="AF19523" s="8"/>
      <c r="AG19523" s="8"/>
      <c r="AH19523" s="9"/>
      <c r="AI19523" s="8"/>
      <c r="AJ19523" s="8"/>
      <c r="AK19523" s="9"/>
    </row>
    <row r="19524" spans="32:37" x14ac:dyDescent="0.3">
      <c r="AF19524" s="8"/>
      <c r="AG19524" s="8"/>
      <c r="AH19524" s="9"/>
      <c r="AI19524" s="8"/>
      <c r="AJ19524" s="8"/>
      <c r="AK19524" s="9"/>
    </row>
    <row r="19525" spans="32:37" x14ac:dyDescent="0.3">
      <c r="AF19525" s="8"/>
      <c r="AG19525" s="8"/>
      <c r="AH19525" s="9"/>
      <c r="AI19525" s="8"/>
      <c r="AJ19525" s="8"/>
      <c r="AK19525" s="9"/>
    </row>
    <row r="19526" spans="32:37" x14ac:dyDescent="0.3">
      <c r="AF19526" s="8"/>
      <c r="AG19526" s="8"/>
      <c r="AH19526" s="9"/>
      <c r="AI19526" s="8"/>
      <c r="AJ19526" s="8"/>
      <c r="AK19526" s="9"/>
    </row>
    <row r="19527" spans="32:37" x14ac:dyDescent="0.3">
      <c r="AF19527" s="8"/>
      <c r="AG19527" s="8"/>
      <c r="AH19527" s="9"/>
      <c r="AI19527" s="8"/>
      <c r="AJ19527" s="8"/>
      <c r="AK19527" s="9"/>
    </row>
    <row r="19528" spans="32:37" x14ac:dyDescent="0.3">
      <c r="AF19528" s="8"/>
      <c r="AG19528" s="8"/>
      <c r="AH19528" s="9"/>
      <c r="AI19528" s="8"/>
      <c r="AJ19528" s="8"/>
      <c r="AK19528" s="9"/>
    </row>
    <row r="19529" spans="32:37" x14ac:dyDescent="0.3">
      <c r="AF19529" s="8"/>
      <c r="AG19529" s="8"/>
      <c r="AH19529" s="9"/>
      <c r="AI19529" s="8"/>
      <c r="AJ19529" s="8"/>
      <c r="AK19529" s="9"/>
    </row>
    <row r="19530" spans="32:37" x14ac:dyDescent="0.3">
      <c r="AF19530" s="8"/>
      <c r="AG19530" s="8"/>
      <c r="AH19530" s="9"/>
      <c r="AI19530" s="8"/>
      <c r="AJ19530" s="8"/>
      <c r="AK19530" s="9"/>
    </row>
    <row r="19531" spans="32:37" x14ac:dyDescent="0.3">
      <c r="AF19531" s="8"/>
      <c r="AG19531" s="8"/>
      <c r="AH19531" s="9"/>
      <c r="AI19531" s="8"/>
      <c r="AJ19531" s="8"/>
      <c r="AK19531" s="9"/>
    </row>
    <row r="19532" spans="32:37" x14ac:dyDescent="0.3">
      <c r="AF19532" s="8"/>
      <c r="AG19532" s="8"/>
      <c r="AH19532" s="9"/>
      <c r="AI19532" s="8"/>
      <c r="AJ19532" s="8"/>
      <c r="AK19532" s="9"/>
    </row>
    <row r="19533" spans="32:37" x14ac:dyDescent="0.3">
      <c r="AF19533" s="8"/>
      <c r="AG19533" s="8"/>
      <c r="AH19533" s="9"/>
      <c r="AI19533" s="8"/>
      <c r="AJ19533" s="8"/>
      <c r="AK19533" s="9"/>
    </row>
    <row r="19534" spans="32:37" x14ac:dyDescent="0.3">
      <c r="AF19534" s="8"/>
      <c r="AG19534" s="8"/>
      <c r="AH19534" s="9"/>
      <c r="AI19534" s="8"/>
      <c r="AJ19534" s="8"/>
      <c r="AK19534" s="9"/>
    </row>
    <row r="19535" spans="32:37" x14ac:dyDescent="0.3">
      <c r="AF19535" s="8"/>
      <c r="AG19535" s="8"/>
      <c r="AH19535" s="9"/>
      <c r="AI19535" s="8"/>
      <c r="AJ19535" s="8"/>
      <c r="AK19535" s="9"/>
    </row>
    <row r="19536" spans="32:37" x14ac:dyDescent="0.3">
      <c r="AF19536" s="8"/>
      <c r="AG19536" s="8"/>
      <c r="AH19536" s="9"/>
      <c r="AI19536" s="8"/>
      <c r="AJ19536" s="8"/>
      <c r="AK19536" s="9"/>
    </row>
    <row r="19537" spans="32:37" x14ac:dyDescent="0.3">
      <c r="AF19537" s="8"/>
      <c r="AG19537" s="8"/>
      <c r="AH19537" s="9"/>
      <c r="AI19537" s="8"/>
      <c r="AJ19537" s="8"/>
      <c r="AK19537" s="9"/>
    </row>
    <row r="19538" spans="32:37" x14ac:dyDescent="0.3">
      <c r="AF19538" s="8"/>
      <c r="AG19538" s="8"/>
      <c r="AH19538" s="9"/>
      <c r="AI19538" s="8"/>
      <c r="AJ19538" s="8"/>
      <c r="AK19538" s="9"/>
    </row>
    <row r="19539" spans="32:37" x14ac:dyDescent="0.3">
      <c r="AF19539" s="8"/>
      <c r="AG19539" s="8"/>
      <c r="AH19539" s="9"/>
      <c r="AI19539" s="8"/>
      <c r="AJ19539" s="8"/>
      <c r="AK19539" s="9"/>
    </row>
    <row r="19540" spans="32:37" x14ac:dyDescent="0.3">
      <c r="AF19540" s="8"/>
      <c r="AG19540" s="8"/>
      <c r="AH19540" s="9"/>
      <c r="AI19540" s="8"/>
      <c r="AJ19540" s="8"/>
      <c r="AK19540" s="9"/>
    </row>
    <row r="19541" spans="32:37" x14ac:dyDescent="0.3">
      <c r="AF19541" s="8"/>
      <c r="AG19541" s="8"/>
      <c r="AH19541" s="9"/>
      <c r="AI19541" s="8"/>
      <c r="AJ19541" s="8"/>
      <c r="AK19541" s="9"/>
    </row>
    <row r="19542" spans="32:37" x14ac:dyDescent="0.3">
      <c r="AF19542" s="8"/>
      <c r="AG19542" s="8"/>
      <c r="AH19542" s="9"/>
      <c r="AI19542" s="8"/>
      <c r="AJ19542" s="8"/>
      <c r="AK19542" s="9"/>
    </row>
    <row r="19543" spans="32:37" x14ac:dyDescent="0.3">
      <c r="AF19543" s="8"/>
      <c r="AG19543" s="8"/>
      <c r="AH19543" s="9"/>
      <c r="AI19543" s="8"/>
      <c r="AJ19543" s="8"/>
      <c r="AK19543" s="9"/>
    </row>
    <row r="19544" spans="32:37" x14ac:dyDescent="0.3">
      <c r="AF19544" s="8"/>
      <c r="AG19544" s="8"/>
      <c r="AH19544" s="9"/>
      <c r="AI19544" s="8"/>
      <c r="AJ19544" s="8"/>
      <c r="AK19544" s="9"/>
    </row>
    <row r="19545" spans="32:37" x14ac:dyDescent="0.3">
      <c r="AF19545" s="8"/>
      <c r="AG19545" s="8"/>
      <c r="AH19545" s="9"/>
      <c r="AI19545" s="8"/>
      <c r="AJ19545" s="8"/>
      <c r="AK19545" s="9"/>
    </row>
    <row r="19546" spans="32:37" x14ac:dyDescent="0.3">
      <c r="AF19546" s="8"/>
      <c r="AG19546" s="8"/>
      <c r="AH19546" s="9"/>
      <c r="AI19546" s="8"/>
      <c r="AJ19546" s="8"/>
      <c r="AK19546" s="9"/>
    </row>
    <row r="19547" spans="32:37" x14ac:dyDescent="0.3">
      <c r="AF19547" s="8"/>
      <c r="AG19547" s="8"/>
      <c r="AH19547" s="9"/>
      <c r="AI19547" s="8"/>
      <c r="AJ19547" s="8"/>
      <c r="AK19547" s="9"/>
    </row>
    <row r="19548" spans="32:37" x14ac:dyDescent="0.3">
      <c r="AF19548" s="8"/>
      <c r="AG19548" s="8"/>
      <c r="AH19548" s="9"/>
      <c r="AI19548" s="8"/>
      <c r="AJ19548" s="8"/>
      <c r="AK19548" s="9"/>
    </row>
    <row r="19549" spans="32:37" x14ac:dyDescent="0.3">
      <c r="AF19549" s="8"/>
      <c r="AG19549" s="8"/>
      <c r="AH19549" s="9"/>
      <c r="AI19549" s="8"/>
      <c r="AJ19549" s="8"/>
      <c r="AK19549" s="9"/>
    </row>
    <row r="19550" spans="32:37" x14ac:dyDescent="0.3">
      <c r="AF19550" s="8"/>
      <c r="AG19550" s="8"/>
      <c r="AH19550" s="9"/>
      <c r="AI19550" s="8"/>
      <c r="AJ19550" s="8"/>
      <c r="AK19550" s="9"/>
    </row>
    <row r="19551" spans="32:37" x14ac:dyDescent="0.3">
      <c r="AF19551" s="8"/>
      <c r="AG19551" s="8"/>
      <c r="AH19551" s="9"/>
      <c r="AI19551" s="8"/>
      <c r="AJ19551" s="8"/>
      <c r="AK19551" s="9"/>
    </row>
    <row r="19552" spans="32:37" x14ac:dyDescent="0.3">
      <c r="AF19552" s="8"/>
      <c r="AG19552" s="8"/>
      <c r="AH19552" s="9"/>
      <c r="AI19552" s="8"/>
      <c r="AJ19552" s="8"/>
      <c r="AK19552" s="9"/>
    </row>
    <row r="19553" spans="32:37" x14ac:dyDescent="0.3">
      <c r="AF19553" s="8"/>
      <c r="AG19553" s="8"/>
      <c r="AH19553" s="9"/>
      <c r="AI19553" s="8"/>
      <c r="AJ19553" s="8"/>
      <c r="AK19553" s="9"/>
    </row>
    <row r="19554" spans="32:37" x14ac:dyDescent="0.3">
      <c r="AF19554" s="8"/>
      <c r="AG19554" s="8"/>
      <c r="AH19554" s="9"/>
      <c r="AI19554" s="8"/>
      <c r="AJ19554" s="8"/>
      <c r="AK19554" s="9"/>
    </row>
    <row r="19555" spans="32:37" x14ac:dyDescent="0.3">
      <c r="AF19555" s="8"/>
      <c r="AG19555" s="8"/>
      <c r="AH19555" s="9"/>
      <c r="AI19555" s="8"/>
      <c r="AJ19555" s="8"/>
      <c r="AK19555" s="9"/>
    </row>
    <row r="19556" spans="32:37" x14ac:dyDescent="0.3">
      <c r="AF19556" s="8"/>
      <c r="AG19556" s="8"/>
      <c r="AH19556" s="9"/>
      <c r="AI19556" s="8"/>
      <c r="AJ19556" s="8"/>
      <c r="AK19556" s="9"/>
    </row>
    <row r="19557" spans="32:37" x14ac:dyDescent="0.3">
      <c r="AF19557" s="8"/>
      <c r="AG19557" s="8"/>
      <c r="AH19557" s="9"/>
      <c r="AI19557" s="8"/>
      <c r="AJ19557" s="8"/>
      <c r="AK19557" s="9"/>
    </row>
    <row r="19558" spans="32:37" x14ac:dyDescent="0.3">
      <c r="AF19558" s="8"/>
      <c r="AG19558" s="8"/>
      <c r="AH19558" s="9"/>
      <c r="AI19558" s="8"/>
      <c r="AJ19558" s="8"/>
      <c r="AK19558" s="9"/>
    </row>
    <row r="19559" spans="32:37" x14ac:dyDescent="0.3">
      <c r="AF19559" s="8"/>
      <c r="AG19559" s="8"/>
      <c r="AH19559" s="9"/>
      <c r="AI19559" s="8"/>
      <c r="AJ19559" s="8"/>
      <c r="AK19559" s="9"/>
    </row>
    <row r="19560" spans="32:37" x14ac:dyDescent="0.3">
      <c r="AF19560" s="8"/>
      <c r="AG19560" s="8"/>
      <c r="AH19560" s="9"/>
      <c r="AI19560" s="8"/>
      <c r="AJ19560" s="8"/>
      <c r="AK19560" s="9"/>
    </row>
    <row r="19561" spans="32:37" x14ac:dyDescent="0.3">
      <c r="AF19561" s="8"/>
      <c r="AG19561" s="8"/>
      <c r="AH19561" s="9"/>
      <c r="AI19561" s="8"/>
      <c r="AJ19561" s="8"/>
      <c r="AK19561" s="9"/>
    </row>
    <row r="19562" spans="32:37" x14ac:dyDescent="0.3">
      <c r="AF19562" s="8"/>
      <c r="AG19562" s="8"/>
      <c r="AH19562" s="9"/>
      <c r="AI19562" s="8"/>
      <c r="AJ19562" s="8"/>
      <c r="AK19562" s="9"/>
    </row>
    <row r="19563" spans="32:37" x14ac:dyDescent="0.3">
      <c r="AF19563" s="8"/>
      <c r="AG19563" s="8"/>
      <c r="AH19563" s="9"/>
      <c r="AI19563" s="8"/>
      <c r="AJ19563" s="8"/>
      <c r="AK19563" s="9"/>
    </row>
    <row r="19564" spans="32:37" x14ac:dyDescent="0.3">
      <c r="AF19564" s="8"/>
      <c r="AG19564" s="8"/>
      <c r="AH19564" s="9"/>
      <c r="AI19564" s="8"/>
      <c r="AJ19564" s="8"/>
      <c r="AK19564" s="9"/>
    </row>
    <row r="19565" spans="32:37" x14ac:dyDescent="0.3">
      <c r="AF19565" s="8"/>
      <c r="AG19565" s="8"/>
      <c r="AH19565" s="9"/>
      <c r="AI19565" s="8"/>
      <c r="AJ19565" s="8"/>
      <c r="AK19565" s="9"/>
    </row>
    <row r="19566" spans="32:37" x14ac:dyDescent="0.3">
      <c r="AF19566" s="8"/>
      <c r="AG19566" s="8"/>
      <c r="AH19566" s="9"/>
      <c r="AI19566" s="8"/>
      <c r="AJ19566" s="8"/>
      <c r="AK19566" s="9"/>
    </row>
    <row r="19567" spans="32:37" x14ac:dyDescent="0.3">
      <c r="AF19567" s="8"/>
      <c r="AG19567" s="8"/>
      <c r="AH19567" s="9"/>
      <c r="AI19567" s="8"/>
      <c r="AJ19567" s="8"/>
      <c r="AK19567" s="9"/>
    </row>
    <row r="19568" spans="32:37" x14ac:dyDescent="0.3">
      <c r="AF19568" s="8"/>
      <c r="AG19568" s="8"/>
      <c r="AH19568" s="9"/>
      <c r="AI19568" s="8"/>
      <c r="AJ19568" s="8"/>
      <c r="AK19568" s="9"/>
    </row>
    <row r="19569" spans="32:37" x14ac:dyDescent="0.3">
      <c r="AF19569" s="8"/>
      <c r="AG19569" s="8"/>
      <c r="AH19569" s="9"/>
      <c r="AI19569" s="8"/>
      <c r="AJ19569" s="8"/>
      <c r="AK19569" s="9"/>
    </row>
    <row r="19570" spans="32:37" x14ac:dyDescent="0.3">
      <c r="AF19570" s="8"/>
      <c r="AG19570" s="8"/>
      <c r="AH19570" s="9"/>
      <c r="AI19570" s="8"/>
      <c r="AJ19570" s="8"/>
      <c r="AK19570" s="9"/>
    </row>
    <row r="19571" spans="32:37" x14ac:dyDescent="0.3">
      <c r="AF19571" s="8"/>
      <c r="AG19571" s="8"/>
      <c r="AH19571" s="9"/>
      <c r="AI19571" s="8"/>
      <c r="AJ19571" s="8"/>
      <c r="AK19571" s="9"/>
    </row>
    <row r="19572" spans="32:37" x14ac:dyDescent="0.3">
      <c r="AF19572" s="8"/>
      <c r="AG19572" s="8"/>
      <c r="AH19572" s="9"/>
      <c r="AI19572" s="8"/>
      <c r="AJ19572" s="8"/>
      <c r="AK19572" s="9"/>
    </row>
    <row r="19573" spans="32:37" x14ac:dyDescent="0.3">
      <c r="AF19573" s="8"/>
      <c r="AG19573" s="8"/>
      <c r="AH19573" s="9"/>
      <c r="AI19573" s="8"/>
      <c r="AJ19573" s="8"/>
      <c r="AK19573" s="9"/>
    </row>
    <row r="19574" spans="32:37" x14ac:dyDescent="0.3">
      <c r="AF19574" s="8"/>
      <c r="AG19574" s="8"/>
      <c r="AH19574" s="9"/>
      <c r="AI19574" s="8"/>
      <c r="AJ19574" s="8"/>
      <c r="AK19574" s="9"/>
    </row>
    <row r="19575" spans="32:37" x14ac:dyDescent="0.3">
      <c r="AF19575" s="8"/>
      <c r="AG19575" s="8"/>
      <c r="AH19575" s="9"/>
      <c r="AI19575" s="8"/>
      <c r="AJ19575" s="8"/>
      <c r="AK19575" s="9"/>
    </row>
    <row r="19576" spans="32:37" x14ac:dyDescent="0.3">
      <c r="AF19576" s="8"/>
      <c r="AG19576" s="8"/>
      <c r="AH19576" s="9"/>
      <c r="AI19576" s="8"/>
      <c r="AJ19576" s="8"/>
      <c r="AK19576" s="9"/>
    </row>
    <row r="19577" spans="32:37" x14ac:dyDescent="0.3">
      <c r="AF19577" s="8"/>
      <c r="AG19577" s="8"/>
      <c r="AH19577" s="9"/>
      <c r="AI19577" s="8"/>
      <c r="AJ19577" s="8"/>
      <c r="AK19577" s="9"/>
    </row>
    <row r="19578" spans="32:37" x14ac:dyDescent="0.3">
      <c r="AF19578" s="8"/>
      <c r="AG19578" s="8"/>
      <c r="AH19578" s="9"/>
      <c r="AI19578" s="8"/>
      <c r="AJ19578" s="8"/>
      <c r="AK19578" s="9"/>
    </row>
    <row r="19579" spans="32:37" x14ac:dyDescent="0.3">
      <c r="AF19579" s="8"/>
      <c r="AG19579" s="8"/>
      <c r="AH19579" s="9"/>
      <c r="AI19579" s="8"/>
      <c r="AJ19579" s="8"/>
      <c r="AK19579" s="9"/>
    </row>
    <row r="19580" spans="32:37" x14ac:dyDescent="0.3">
      <c r="AF19580" s="8"/>
      <c r="AG19580" s="8"/>
      <c r="AH19580" s="9"/>
      <c r="AI19580" s="8"/>
      <c r="AJ19580" s="8"/>
      <c r="AK19580" s="9"/>
    </row>
    <row r="19581" spans="32:37" x14ac:dyDescent="0.3">
      <c r="AF19581" s="8"/>
      <c r="AG19581" s="8"/>
      <c r="AH19581" s="9"/>
      <c r="AI19581" s="8"/>
      <c r="AJ19581" s="8"/>
      <c r="AK19581" s="9"/>
    </row>
    <row r="19582" spans="32:37" x14ac:dyDescent="0.3">
      <c r="AF19582" s="8"/>
      <c r="AG19582" s="8"/>
      <c r="AH19582" s="9"/>
      <c r="AI19582" s="8"/>
      <c r="AJ19582" s="8"/>
      <c r="AK19582" s="9"/>
    </row>
    <row r="19583" spans="32:37" x14ac:dyDescent="0.3">
      <c r="AF19583" s="8"/>
      <c r="AG19583" s="8"/>
      <c r="AH19583" s="9"/>
      <c r="AI19583" s="8"/>
      <c r="AJ19583" s="8"/>
      <c r="AK19583" s="9"/>
    </row>
    <row r="19584" spans="32:37" x14ac:dyDescent="0.3">
      <c r="AF19584" s="8"/>
      <c r="AG19584" s="8"/>
      <c r="AH19584" s="9"/>
      <c r="AI19584" s="8"/>
      <c r="AJ19584" s="8"/>
      <c r="AK19584" s="9"/>
    </row>
    <row r="19585" spans="32:37" x14ac:dyDescent="0.3">
      <c r="AF19585" s="8"/>
      <c r="AG19585" s="8"/>
      <c r="AH19585" s="9"/>
      <c r="AI19585" s="8"/>
      <c r="AJ19585" s="8"/>
      <c r="AK19585" s="9"/>
    </row>
    <row r="19586" spans="32:37" x14ac:dyDescent="0.3">
      <c r="AF19586" s="8"/>
      <c r="AG19586" s="8"/>
      <c r="AH19586" s="9"/>
      <c r="AI19586" s="8"/>
      <c r="AJ19586" s="8"/>
      <c r="AK19586" s="9"/>
    </row>
    <row r="19587" spans="32:37" x14ac:dyDescent="0.3">
      <c r="AF19587" s="8"/>
      <c r="AG19587" s="8"/>
      <c r="AH19587" s="9"/>
      <c r="AI19587" s="8"/>
      <c r="AJ19587" s="8"/>
      <c r="AK19587" s="9"/>
    </row>
    <row r="19588" spans="32:37" x14ac:dyDescent="0.3">
      <c r="AF19588" s="8"/>
      <c r="AG19588" s="8"/>
      <c r="AH19588" s="9"/>
      <c r="AI19588" s="8"/>
      <c r="AJ19588" s="8"/>
      <c r="AK19588" s="9"/>
    </row>
    <row r="19589" spans="32:37" x14ac:dyDescent="0.3">
      <c r="AF19589" s="8"/>
      <c r="AG19589" s="8"/>
      <c r="AH19589" s="9"/>
      <c r="AI19589" s="8"/>
      <c r="AJ19589" s="8"/>
      <c r="AK19589" s="9"/>
    </row>
    <row r="19590" spans="32:37" x14ac:dyDescent="0.3">
      <c r="AF19590" s="8"/>
      <c r="AG19590" s="8"/>
      <c r="AH19590" s="9"/>
      <c r="AI19590" s="8"/>
      <c r="AJ19590" s="8"/>
      <c r="AK19590" s="9"/>
    </row>
    <row r="19591" spans="32:37" x14ac:dyDescent="0.3">
      <c r="AF19591" s="8"/>
      <c r="AG19591" s="8"/>
      <c r="AH19591" s="9"/>
      <c r="AI19591" s="8"/>
      <c r="AJ19591" s="8"/>
      <c r="AK19591" s="9"/>
    </row>
    <row r="19592" spans="32:37" x14ac:dyDescent="0.3">
      <c r="AF19592" s="8"/>
      <c r="AG19592" s="8"/>
      <c r="AH19592" s="9"/>
      <c r="AI19592" s="8"/>
      <c r="AJ19592" s="8"/>
      <c r="AK19592" s="9"/>
    </row>
    <row r="19593" spans="32:37" x14ac:dyDescent="0.3">
      <c r="AF19593" s="8"/>
      <c r="AG19593" s="8"/>
      <c r="AH19593" s="9"/>
      <c r="AI19593" s="8"/>
      <c r="AJ19593" s="8"/>
      <c r="AK19593" s="9"/>
    </row>
    <row r="19594" spans="32:37" x14ac:dyDescent="0.3">
      <c r="AF19594" s="8"/>
      <c r="AG19594" s="8"/>
      <c r="AH19594" s="9"/>
      <c r="AI19594" s="8"/>
      <c r="AJ19594" s="8"/>
      <c r="AK19594" s="9"/>
    </row>
    <row r="19595" spans="32:37" x14ac:dyDescent="0.3">
      <c r="AF19595" s="8"/>
      <c r="AG19595" s="8"/>
      <c r="AH19595" s="9"/>
      <c r="AI19595" s="8"/>
      <c r="AJ19595" s="8"/>
      <c r="AK19595" s="9"/>
    </row>
    <row r="19596" spans="32:37" x14ac:dyDescent="0.3">
      <c r="AF19596" s="8"/>
      <c r="AG19596" s="8"/>
      <c r="AH19596" s="9"/>
      <c r="AI19596" s="8"/>
      <c r="AJ19596" s="8"/>
      <c r="AK19596" s="9"/>
    </row>
    <row r="19597" spans="32:37" x14ac:dyDescent="0.3">
      <c r="AF19597" s="8"/>
      <c r="AG19597" s="8"/>
      <c r="AH19597" s="9"/>
      <c r="AI19597" s="8"/>
      <c r="AJ19597" s="8"/>
      <c r="AK19597" s="9"/>
    </row>
    <row r="19598" spans="32:37" x14ac:dyDescent="0.3">
      <c r="AF19598" s="8"/>
      <c r="AG19598" s="8"/>
      <c r="AH19598" s="9"/>
      <c r="AI19598" s="8"/>
      <c r="AJ19598" s="8"/>
      <c r="AK19598" s="9"/>
    </row>
    <row r="19599" spans="32:37" x14ac:dyDescent="0.3">
      <c r="AF19599" s="8"/>
      <c r="AG19599" s="8"/>
      <c r="AH19599" s="9"/>
      <c r="AI19599" s="8"/>
      <c r="AJ19599" s="8"/>
      <c r="AK19599" s="9"/>
    </row>
    <row r="19600" spans="32:37" x14ac:dyDescent="0.3">
      <c r="AF19600" s="8"/>
      <c r="AG19600" s="8"/>
      <c r="AH19600" s="9"/>
      <c r="AI19600" s="8"/>
      <c r="AJ19600" s="8"/>
      <c r="AK19600" s="9"/>
    </row>
    <row r="19601" spans="32:37" x14ac:dyDescent="0.3">
      <c r="AF19601" s="8"/>
      <c r="AG19601" s="8"/>
      <c r="AH19601" s="9"/>
      <c r="AI19601" s="8"/>
      <c r="AJ19601" s="8"/>
      <c r="AK19601" s="9"/>
    </row>
    <row r="19602" spans="32:37" x14ac:dyDescent="0.3">
      <c r="AF19602" s="8"/>
      <c r="AG19602" s="8"/>
      <c r="AH19602" s="9"/>
      <c r="AI19602" s="8"/>
      <c r="AJ19602" s="8"/>
      <c r="AK19602" s="9"/>
    </row>
    <row r="19603" spans="32:37" x14ac:dyDescent="0.3">
      <c r="AF19603" s="8"/>
      <c r="AG19603" s="8"/>
      <c r="AH19603" s="9"/>
      <c r="AI19603" s="8"/>
      <c r="AJ19603" s="8"/>
      <c r="AK19603" s="9"/>
    </row>
    <row r="19604" spans="32:37" x14ac:dyDescent="0.3">
      <c r="AF19604" s="8"/>
      <c r="AG19604" s="8"/>
      <c r="AH19604" s="9"/>
      <c r="AI19604" s="8"/>
      <c r="AJ19604" s="8"/>
      <c r="AK19604" s="9"/>
    </row>
    <row r="19605" spans="32:37" x14ac:dyDescent="0.3">
      <c r="AF19605" s="8"/>
      <c r="AG19605" s="8"/>
      <c r="AH19605" s="9"/>
      <c r="AI19605" s="8"/>
      <c r="AJ19605" s="8"/>
      <c r="AK19605" s="9"/>
    </row>
    <row r="19606" spans="32:37" x14ac:dyDescent="0.3">
      <c r="AF19606" s="8"/>
      <c r="AG19606" s="8"/>
      <c r="AH19606" s="9"/>
      <c r="AI19606" s="8"/>
      <c r="AJ19606" s="8"/>
      <c r="AK19606" s="9"/>
    </row>
    <row r="19607" spans="32:37" x14ac:dyDescent="0.3">
      <c r="AF19607" s="8"/>
      <c r="AG19607" s="8"/>
      <c r="AH19607" s="9"/>
      <c r="AI19607" s="8"/>
      <c r="AJ19607" s="8"/>
      <c r="AK19607" s="9"/>
    </row>
    <row r="19608" spans="32:37" x14ac:dyDescent="0.3">
      <c r="AF19608" s="8"/>
      <c r="AG19608" s="8"/>
      <c r="AH19608" s="9"/>
      <c r="AI19608" s="8"/>
      <c r="AJ19608" s="8"/>
      <c r="AK19608" s="9"/>
    </row>
    <row r="19609" spans="32:37" x14ac:dyDescent="0.3">
      <c r="AF19609" s="8"/>
      <c r="AG19609" s="8"/>
      <c r="AH19609" s="9"/>
      <c r="AI19609" s="8"/>
      <c r="AJ19609" s="8"/>
      <c r="AK19609" s="9"/>
    </row>
    <row r="19610" spans="32:37" x14ac:dyDescent="0.3">
      <c r="AF19610" s="8"/>
      <c r="AG19610" s="8"/>
      <c r="AH19610" s="9"/>
      <c r="AI19610" s="8"/>
      <c r="AJ19610" s="8"/>
      <c r="AK19610" s="9"/>
    </row>
    <row r="19611" spans="32:37" x14ac:dyDescent="0.3">
      <c r="AF19611" s="8"/>
      <c r="AG19611" s="8"/>
      <c r="AH19611" s="9"/>
      <c r="AI19611" s="8"/>
      <c r="AJ19611" s="8"/>
      <c r="AK19611" s="9"/>
    </row>
    <row r="19612" spans="32:37" x14ac:dyDescent="0.3">
      <c r="AF19612" s="8"/>
      <c r="AG19612" s="8"/>
      <c r="AH19612" s="9"/>
      <c r="AI19612" s="8"/>
      <c r="AJ19612" s="8"/>
      <c r="AK19612" s="9"/>
    </row>
    <row r="19613" spans="32:37" x14ac:dyDescent="0.3">
      <c r="AF19613" s="8"/>
      <c r="AG19613" s="8"/>
      <c r="AH19613" s="9"/>
      <c r="AI19613" s="8"/>
      <c r="AJ19613" s="8"/>
      <c r="AK19613" s="9"/>
    </row>
    <row r="19614" spans="32:37" x14ac:dyDescent="0.3">
      <c r="AF19614" s="8"/>
      <c r="AG19614" s="8"/>
      <c r="AH19614" s="9"/>
      <c r="AI19614" s="8"/>
      <c r="AJ19614" s="8"/>
      <c r="AK19614" s="9"/>
    </row>
    <row r="19615" spans="32:37" x14ac:dyDescent="0.3">
      <c r="AF19615" s="8"/>
      <c r="AG19615" s="8"/>
      <c r="AH19615" s="9"/>
      <c r="AI19615" s="8"/>
      <c r="AJ19615" s="8"/>
      <c r="AK19615" s="9"/>
    </row>
    <row r="19616" spans="32:37" x14ac:dyDescent="0.3">
      <c r="AF19616" s="8"/>
      <c r="AG19616" s="8"/>
      <c r="AH19616" s="9"/>
      <c r="AI19616" s="8"/>
      <c r="AJ19616" s="8"/>
      <c r="AK19616" s="9"/>
    </row>
    <row r="19617" spans="32:37" x14ac:dyDescent="0.3">
      <c r="AF19617" s="8"/>
      <c r="AG19617" s="8"/>
      <c r="AH19617" s="9"/>
      <c r="AI19617" s="8"/>
      <c r="AJ19617" s="8"/>
      <c r="AK19617" s="9"/>
    </row>
    <row r="19618" spans="32:37" x14ac:dyDescent="0.3">
      <c r="AF19618" s="8"/>
      <c r="AG19618" s="8"/>
      <c r="AH19618" s="9"/>
      <c r="AI19618" s="8"/>
      <c r="AJ19618" s="8"/>
      <c r="AK19618" s="9"/>
    </row>
    <row r="19619" spans="32:37" x14ac:dyDescent="0.3">
      <c r="AF19619" s="8"/>
      <c r="AG19619" s="8"/>
      <c r="AH19619" s="9"/>
      <c r="AI19619" s="8"/>
      <c r="AJ19619" s="8"/>
      <c r="AK19619" s="9"/>
    </row>
    <row r="19620" spans="32:37" x14ac:dyDescent="0.3">
      <c r="AF19620" s="8"/>
      <c r="AG19620" s="8"/>
      <c r="AH19620" s="9"/>
      <c r="AI19620" s="8"/>
      <c r="AJ19620" s="8"/>
      <c r="AK19620" s="9"/>
    </row>
    <row r="19621" spans="32:37" x14ac:dyDescent="0.3">
      <c r="AF19621" s="8"/>
      <c r="AG19621" s="8"/>
      <c r="AH19621" s="9"/>
      <c r="AI19621" s="8"/>
      <c r="AJ19621" s="8"/>
      <c r="AK19621" s="9"/>
    </row>
    <row r="19622" spans="32:37" x14ac:dyDescent="0.3">
      <c r="AF19622" s="8"/>
      <c r="AG19622" s="8"/>
      <c r="AH19622" s="9"/>
      <c r="AI19622" s="8"/>
      <c r="AJ19622" s="8"/>
      <c r="AK19622" s="9"/>
    </row>
    <row r="19623" spans="32:37" x14ac:dyDescent="0.3">
      <c r="AF19623" s="8"/>
      <c r="AG19623" s="8"/>
      <c r="AH19623" s="9"/>
      <c r="AI19623" s="8"/>
      <c r="AJ19623" s="8"/>
      <c r="AK19623" s="9"/>
    </row>
    <row r="19624" spans="32:37" x14ac:dyDescent="0.3">
      <c r="AF19624" s="8"/>
      <c r="AG19624" s="8"/>
      <c r="AH19624" s="9"/>
      <c r="AI19624" s="8"/>
      <c r="AJ19624" s="8"/>
      <c r="AK19624" s="9"/>
    </row>
    <row r="19625" spans="32:37" x14ac:dyDescent="0.3">
      <c r="AF19625" s="8"/>
      <c r="AG19625" s="8"/>
      <c r="AH19625" s="9"/>
      <c r="AI19625" s="8"/>
      <c r="AJ19625" s="8"/>
      <c r="AK19625" s="9"/>
    </row>
    <row r="19626" spans="32:37" x14ac:dyDescent="0.3">
      <c r="AF19626" s="8"/>
      <c r="AG19626" s="8"/>
      <c r="AH19626" s="9"/>
      <c r="AI19626" s="8"/>
      <c r="AJ19626" s="8"/>
      <c r="AK19626" s="9"/>
    </row>
    <row r="19627" spans="32:37" x14ac:dyDescent="0.3">
      <c r="AF19627" s="8"/>
      <c r="AG19627" s="8"/>
      <c r="AH19627" s="9"/>
      <c r="AI19627" s="8"/>
      <c r="AJ19627" s="8"/>
      <c r="AK19627" s="9"/>
    </row>
    <row r="19628" spans="32:37" x14ac:dyDescent="0.3">
      <c r="AF19628" s="8"/>
      <c r="AG19628" s="8"/>
      <c r="AH19628" s="9"/>
      <c r="AI19628" s="8"/>
      <c r="AJ19628" s="8"/>
      <c r="AK19628" s="9"/>
    </row>
    <row r="19629" spans="32:37" x14ac:dyDescent="0.3">
      <c r="AF19629" s="8"/>
      <c r="AG19629" s="8"/>
      <c r="AH19629" s="9"/>
      <c r="AI19629" s="8"/>
      <c r="AJ19629" s="8"/>
      <c r="AK19629" s="9"/>
    </row>
    <row r="19630" spans="32:37" x14ac:dyDescent="0.3">
      <c r="AF19630" s="8"/>
      <c r="AG19630" s="8"/>
      <c r="AH19630" s="9"/>
      <c r="AI19630" s="8"/>
      <c r="AJ19630" s="8"/>
      <c r="AK19630" s="9"/>
    </row>
    <row r="19631" spans="32:37" x14ac:dyDescent="0.3">
      <c r="AF19631" s="8"/>
      <c r="AG19631" s="8"/>
      <c r="AH19631" s="9"/>
      <c r="AI19631" s="8"/>
      <c r="AJ19631" s="8"/>
      <c r="AK19631" s="9"/>
    </row>
    <row r="19632" spans="32:37" x14ac:dyDescent="0.3">
      <c r="AF19632" s="8"/>
      <c r="AG19632" s="8"/>
      <c r="AH19632" s="9"/>
      <c r="AI19632" s="8"/>
      <c r="AJ19632" s="8"/>
      <c r="AK19632" s="9"/>
    </row>
    <row r="19633" spans="32:37" x14ac:dyDescent="0.3">
      <c r="AF19633" s="8"/>
      <c r="AG19633" s="8"/>
      <c r="AH19633" s="9"/>
      <c r="AI19633" s="8"/>
      <c r="AJ19633" s="8"/>
      <c r="AK19633" s="9"/>
    </row>
    <row r="19634" spans="32:37" x14ac:dyDescent="0.3">
      <c r="AF19634" s="8"/>
      <c r="AG19634" s="8"/>
      <c r="AH19634" s="9"/>
      <c r="AI19634" s="8"/>
      <c r="AJ19634" s="8"/>
      <c r="AK19634" s="9"/>
    </row>
    <row r="19635" spans="32:37" x14ac:dyDescent="0.3">
      <c r="AF19635" s="8"/>
      <c r="AG19635" s="8"/>
      <c r="AH19635" s="9"/>
      <c r="AI19635" s="8"/>
      <c r="AJ19635" s="8"/>
      <c r="AK19635" s="9"/>
    </row>
    <row r="19636" spans="32:37" x14ac:dyDescent="0.3">
      <c r="AF19636" s="8"/>
      <c r="AG19636" s="8"/>
      <c r="AH19636" s="9"/>
      <c r="AI19636" s="8"/>
      <c r="AJ19636" s="8"/>
      <c r="AK19636" s="9"/>
    </row>
    <row r="19637" spans="32:37" x14ac:dyDescent="0.3">
      <c r="AF19637" s="8"/>
      <c r="AG19637" s="8"/>
      <c r="AH19637" s="9"/>
      <c r="AI19637" s="8"/>
      <c r="AJ19637" s="8"/>
      <c r="AK19637" s="9"/>
    </row>
    <row r="19638" spans="32:37" x14ac:dyDescent="0.3">
      <c r="AF19638" s="8"/>
      <c r="AG19638" s="8"/>
      <c r="AH19638" s="9"/>
      <c r="AI19638" s="8"/>
      <c r="AJ19638" s="8"/>
      <c r="AK19638" s="9"/>
    </row>
    <row r="19639" spans="32:37" x14ac:dyDescent="0.3">
      <c r="AF19639" s="8"/>
      <c r="AG19639" s="8"/>
      <c r="AH19639" s="9"/>
      <c r="AI19639" s="8"/>
      <c r="AJ19639" s="8"/>
      <c r="AK19639" s="9"/>
    </row>
    <row r="19640" spans="32:37" x14ac:dyDescent="0.3">
      <c r="AF19640" s="8"/>
      <c r="AG19640" s="8"/>
      <c r="AH19640" s="9"/>
      <c r="AI19640" s="8"/>
      <c r="AJ19640" s="8"/>
      <c r="AK19640" s="9"/>
    </row>
    <row r="19641" spans="32:37" x14ac:dyDescent="0.3">
      <c r="AF19641" s="8"/>
      <c r="AG19641" s="8"/>
      <c r="AH19641" s="9"/>
      <c r="AI19641" s="8"/>
      <c r="AJ19641" s="8"/>
      <c r="AK19641" s="9"/>
    </row>
    <row r="19642" spans="32:37" x14ac:dyDescent="0.3">
      <c r="AF19642" s="8"/>
      <c r="AG19642" s="8"/>
      <c r="AH19642" s="9"/>
      <c r="AI19642" s="8"/>
      <c r="AJ19642" s="8"/>
      <c r="AK19642" s="9"/>
    </row>
    <row r="19643" spans="32:37" x14ac:dyDescent="0.3">
      <c r="AF19643" s="8"/>
      <c r="AG19643" s="8"/>
      <c r="AH19643" s="9"/>
      <c r="AI19643" s="8"/>
      <c r="AJ19643" s="8"/>
      <c r="AK19643" s="9"/>
    </row>
    <row r="19644" spans="32:37" x14ac:dyDescent="0.3">
      <c r="AF19644" s="8"/>
      <c r="AG19644" s="8"/>
      <c r="AH19644" s="9"/>
      <c r="AI19644" s="8"/>
      <c r="AJ19644" s="8"/>
      <c r="AK19644" s="9"/>
    </row>
    <row r="19645" spans="32:37" x14ac:dyDescent="0.3">
      <c r="AF19645" s="8"/>
      <c r="AG19645" s="8"/>
      <c r="AH19645" s="9"/>
      <c r="AI19645" s="8"/>
      <c r="AJ19645" s="8"/>
      <c r="AK19645" s="9"/>
    </row>
    <row r="19646" spans="32:37" x14ac:dyDescent="0.3">
      <c r="AF19646" s="8"/>
      <c r="AG19646" s="8"/>
      <c r="AH19646" s="9"/>
      <c r="AI19646" s="8"/>
      <c r="AJ19646" s="8"/>
      <c r="AK19646" s="9"/>
    </row>
    <row r="19647" spans="32:37" x14ac:dyDescent="0.3">
      <c r="AF19647" s="8"/>
      <c r="AG19647" s="8"/>
      <c r="AH19647" s="9"/>
      <c r="AI19647" s="8"/>
      <c r="AJ19647" s="8"/>
      <c r="AK19647" s="9"/>
    </row>
    <row r="19648" spans="32:37" x14ac:dyDescent="0.3">
      <c r="AF19648" s="8"/>
      <c r="AG19648" s="8"/>
      <c r="AH19648" s="9"/>
      <c r="AI19648" s="8"/>
      <c r="AJ19648" s="8"/>
      <c r="AK19648" s="9"/>
    </row>
    <row r="19649" spans="32:37" x14ac:dyDescent="0.3">
      <c r="AF19649" s="8"/>
      <c r="AG19649" s="8"/>
      <c r="AH19649" s="9"/>
      <c r="AI19649" s="8"/>
      <c r="AJ19649" s="8"/>
      <c r="AK19649" s="9"/>
    </row>
    <row r="19650" spans="32:37" x14ac:dyDescent="0.3">
      <c r="AF19650" s="8"/>
      <c r="AG19650" s="8"/>
      <c r="AH19650" s="9"/>
      <c r="AI19650" s="8"/>
      <c r="AJ19650" s="8"/>
      <c r="AK19650" s="9"/>
    </row>
    <row r="19651" spans="32:37" x14ac:dyDescent="0.3">
      <c r="AF19651" s="8"/>
      <c r="AG19651" s="8"/>
      <c r="AH19651" s="9"/>
      <c r="AI19651" s="8"/>
      <c r="AJ19651" s="8"/>
      <c r="AK19651" s="9"/>
    </row>
    <row r="19652" spans="32:37" x14ac:dyDescent="0.3">
      <c r="AF19652" s="8"/>
      <c r="AG19652" s="8"/>
      <c r="AH19652" s="9"/>
      <c r="AI19652" s="8"/>
      <c r="AJ19652" s="8"/>
      <c r="AK19652" s="9"/>
    </row>
    <row r="19653" spans="32:37" x14ac:dyDescent="0.3">
      <c r="AF19653" s="8"/>
      <c r="AG19653" s="8"/>
      <c r="AH19653" s="9"/>
      <c r="AI19653" s="8"/>
      <c r="AJ19653" s="8"/>
      <c r="AK19653" s="9"/>
    </row>
    <row r="19654" spans="32:37" x14ac:dyDescent="0.3">
      <c r="AF19654" s="8"/>
      <c r="AG19654" s="8"/>
      <c r="AH19654" s="9"/>
      <c r="AI19654" s="8"/>
      <c r="AJ19654" s="8"/>
      <c r="AK19654" s="9"/>
    </row>
    <row r="19655" spans="32:37" x14ac:dyDescent="0.3">
      <c r="AF19655" s="8"/>
      <c r="AG19655" s="8"/>
      <c r="AH19655" s="9"/>
      <c r="AI19655" s="8"/>
      <c r="AJ19655" s="8"/>
      <c r="AK19655" s="9"/>
    </row>
    <row r="19656" spans="32:37" x14ac:dyDescent="0.3">
      <c r="AF19656" s="8"/>
      <c r="AG19656" s="8"/>
      <c r="AH19656" s="9"/>
      <c r="AI19656" s="8"/>
      <c r="AJ19656" s="8"/>
      <c r="AK19656" s="9"/>
    </row>
    <row r="19657" spans="32:37" x14ac:dyDescent="0.3">
      <c r="AF19657" s="8"/>
      <c r="AG19657" s="8"/>
      <c r="AH19657" s="9"/>
      <c r="AI19657" s="8"/>
      <c r="AJ19657" s="8"/>
      <c r="AK19657" s="9"/>
    </row>
    <row r="19658" spans="32:37" x14ac:dyDescent="0.3">
      <c r="AF19658" s="8"/>
      <c r="AG19658" s="8"/>
      <c r="AH19658" s="9"/>
      <c r="AI19658" s="8"/>
      <c r="AJ19658" s="8"/>
      <c r="AK19658" s="9"/>
    </row>
    <row r="19659" spans="32:37" x14ac:dyDescent="0.3">
      <c r="AF19659" s="8"/>
      <c r="AG19659" s="8"/>
      <c r="AH19659" s="9"/>
      <c r="AI19659" s="8"/>
      <c r="AJ19659" s="8"/>
      <c r="AK19659" s="9"/>
    </row>
    <row r="19660" spans="32:37" x14ac:dyDescent="0.3">
      <c r="AF19660" s="8"/>
      <c r="AG19660" s="8"/>
      <c r="AH19660" s="9"/>
      <c r="AI19660" s="8"/>
      <c r="AJ19660" s="8"/>
      <c r="AK19660" s="9"/>
    </row>
    <row r="19661" spans="32:37" x14ac:dyDescent="0.3">
      <c r="AF19661" s="8"/>
      <c r="AG19661" s="8"/>
      <c r="AH19661" s="9"/>
      <c r="AI19661" s="8"/>
      <c r="AJ19661" s="8"/>
      <c r="AK19661" s="9"/>
    </row>
    <row r="19662" spans="32:37" x14ac:dyDescent="0.3">
      <c r="AF19662" s="8"/>
      <c r="AG19662" s="8"/>
      <c r="AH19662" s="9"/>
      <c r="AI19662" s="8"/>
      <c r="AJ19662" s="8"/>
      <c r="AK19662" s="9"/>
    </row>
    <row r="19663" spans="32:37" x14ac:dyDescent="0.3">
      <c r="AF19663" s="8"/>
      <c r="AG19663" s="8"/>
      <c r="AH19663" s="9"/>
      <c r="AI19663" s="8"/>
      <c r="AJ19663" s="8"/>
      <c r="AK19663" s="9"/>
    </row>
    <row r="19664" spans="32:37" x14ac:dyDescent="0.3">
      <c r="AF19664" s="8"/>
      <c r="AG19664" s="8"/>
      <c r="AH19664" s="9"/>
      <c r="AI19664" s="8"/>
      <c r="AJ19664" s="8"/>
      <c r="AK19664" s="9"/>
    </row>
    <row r="19665" spans="32:37" x14ac:dyDescent="0.3">
      <c r="AF19665" s="8"/>
      <c r="AG19665" s="8"/>
      <c r="AH19665" s="9"/>
      <c r="AI19665" s="8"/>
      <c r="AJ19665" s="8"/>
      <c r="AK19665" s="9"/>
    </row>
    <row r="19666" spans="32:37" x14ac:dyDescent="0.3">
      <c r="AF19666" s="8"/>
      <c r="AG19666" s="8"/>
      <c r="AH19666" s="9"/>
      <c r="AI19666" s="8"/>
      <c r="AJ19666" s="8"/>
      <c r="AK19666" s="9"/>
    </row>
    <row r="19667" spans="32:37" x14ac:dyDescent="0.3">
      <c r="AF19667" s="8"/>
      <c r="AG19667" s="8"/>
      <c r="AH19667" s="9"/>
      <c r="AI19667" s="8"/>
      <c r="AJ19667" s="8"/>
      <c r="AK19667" s="9"/>
    </row>
    <row r="19668" spans="32:37" x14ac:dyDescent="0.3">
      <c r="AF19668" s="8"/>
      <c r="AG19668" s="8"/>
      <c r="AH19668" s="9"/>
      <c r="AI19668" s="8"/>
      <c r="AJ19668" s="8"/>
      <c r="AK19668" s="9"/>
    </row>
    <row r="19669" spans="32:37" x14ac:dyDescent="0.3">
      <c r="AF19669" s="8"/>
      <c r="AG19669" s="8"/>
      <c r="AH19669" s="9"/>
      <c r="AI19669" s="8"/>
      <c r="AJ19669" s="8"/>
      <c r="AK19669" s="9"/>
    </row>
    <row r="19670" spans="32:37" x14ac:dyDescent="0.3">
      <c r="AF19670" s="8"/>
      <c r="AG19670" s="8"/>
      <c r="AH19670" s="9"/>
      <c r="AI19670" s="8"/>
      <c r="AJ19670" s="8"/>
      <c r="AK19670" s="9"/>
    </row>
    <row r="19671" spans="32:37" x14ac:dyDescent="0.3">
      <c r="AF19671" s="8"/>
      <c r="AG19671" s="8"/>
      <c r="AH19671" s="9"/>
      <c r="AI19671" s="8"/>
      <c r="AJ19671" s="8"/>
      <c r="AK19671" s="9"/>
    </row>
    <row r="19672" spans="32:37" x14ac:dyDescent="0.3">
      <c r="AF19672" s="8"/>
      <c r="AG19672" s="8"/>
      <c r="AH19672" s="9"/>
      <c r="AI19672" s="8"/>
      <c r="AJ19672" s="8"/>
      <c r="AK19672" s="9"/>
    </row>
    <row r="19673" spans="32:37" x14ac:dyDescent="0.3">
      <c r="AF19673" s="8"/>
      <c r="AG19673" s="8"/>
      <c r="AH19673" s="9"/>
      <c r="AI19673" s="8"/>
      <c r="AJ19673" s="8"/>
      <c r="AK19673" s="9"/>
    </row>
    <row r="19674" spans="32:37" x14ac:dyDescent="0.3">
      <c r="AF19674" s="8"/>
      <c r="AG19674" s="8"/>
      <c r="AH19674" s="9"/>
      <c r="AI19674" s="8"/>
      <c r="AJ19674" s="8"/>
      <c r="AK19674" s="9"/>
    </row>
    <row r="19675" spans="32:37" x14ac:dyDescent="0.3">
      <c r="AF19675" s="8"/>
      <c r="AG19675" s="8"/>
      <c r="AH19675" s="9"/>
      <c r="AI19675" s="8"/>
      <c r="AJ19675" s="8"/>
      <c r="AK19675" s="9"/>
    </row>
    <row r="19676" spans="32:37" x14ac:dyDescent="0.3">
      <c r="AF19676" s="8"/>
      <c r="AG19676" s="8"/>
      <c r="AH19676" s="9"/>
      <c r="AI19676" s="8"/>
      <c r="AJ19676" s="8"/>
      <c r="AK19676" s="9"/>
    </row>
    <row r="19677" spans="32:37" x14ac:dyDescent="0.3">
      <c r="AF19677" s="8"/>
      <c r="AG19677" s="8"/>
      <c r="AH19677" s="9"/>
      <c r="AI19677" s="8"/>
      <c r="AJ19677" s="8"/>
      <c r="AK19677" s="9"/>
    </row>
    <row r="19678" spans="32:37" x14ac:dyDescent="0.3">
      <c r="AF19678" s="8"/>
      <c r="AG19678" s="8"/>
      <c r="AH19678" s="9"/>
      <c r="AI19678" s="8"/>
      <c r="AJ19678" s="8"/>
      <c r="AK19678" s="9"/>
    </row>
    <row r="19679" spans="32:37" x14ac:dyDescent="0.3">
      <c r="AF19679" s="8"/>
      <c r="AG19679" s="8"/>
      <c r="AH19679" s="9"/>
      <c r="AI19679" s="8"/>
      <c r="AJ19679" s="8"/>
      <c r="AK19679" s="9"/>
    </row>
    <row r="19680" spans="32:37" x14ac:dyDescent="0.3">
      <c r="AF19680" s="8"/>
      <c r="AG19680" s="8"/>
      <c r="AH19680" s="9"/>
      <c r="AI19680" s="8"/>
      <c r="AJ19680" s="8"/>
      <c r="AK19680" s="9"/>
    </row>
    <row r="19681" spans="32:37" x14ac:dyDescent="0.3">
      <c r="AF19681" s="8"/>
      <c r="AG19681" s="8"/>
      <c r="AH19681" s="9"/>
      <c r="AI19681" s="8"/>
      <c r="AJ19681" s="8"/>
      <c r="AK19681" s="9"/>
    </row>
    <row r="19682" spans="32:37" x14ac:dyDescent="0.3">
      <c r="AF19682" s="8"/>
      <c r="AG19682" s="8"/>
      <c r="AH19682" s="9"/>
      <c r="AI19682" s="8"/>
      <c r="AJ19682" s="8"/>
      <c r="AK19682" s="9"/>
    </row>
    <row r="19683" spans="32:37" x14ac:dyDescent="0.3">
      <c r="AF19683" s="8"/>
      <c r="AG19683" s="8"/>
      <c r="AH19683" s="9"/>
      <c r="AI19683" s="8"/>
      <c r="AJ19683" s="8"/>
      <c r="AK19683" s="9"/>
    </row>
    <row r="19684" spans="32:37" x14ac:dyDescent="0.3">
      <c r="AF19684" s="8"/>
      <c r="AG19684" s="8"/>
      <c r="AH19684" s="9"/>
      <c r="AI19684" s="8"/>
      <c r="AJ19684" s="8"/>
      <c r="AK19684" s="9"/>
    </row>
    <row r="19685" spans="32:37" x14ac:dyDescent="0.3">
      <c r="AF19685" s="8"/>
      <c r="AG19685" s="8"/>
      <c r="AH19685" s="9"/>
      <c r="AI19685" s="8"/>
      <c r="AJ19685" s="8"/>
      <c r="AK19685" s="9"/>
    </row>
    <row r="19686" spans="32:37" x14ac:dyDescent="0.3">
      <c r="AF19686" s="8"/>
      <c r="AG19686" s="8"/>
      <c r="AH19686" s="9"/>
      <c r="AI19686" s="8"/>
      <c r="AJ19686" s="8"/>
      <c r="AK19686" s="9"/>
    </row>
    <row r="19687" spans="32:37" x14ac:dyDescent="0.3">
      <c r="AF19687" s="8"/>
      <c r="AG19687" s="8"/>
      <c r="AH19687" s="9"/>
      <c r="AI19687" s="8"/>
      <c r="AJ19687" s="8"/>
      <c r="AK19687" s="9"/>
    </row>
    <row r="19688" spans="32:37" x14ac:dyDescent="0.3">
      <c r="AF19688" s="8"/>
      <c r="AG19688" s="8"/>
      <c r="AH19688" s="9"/>
      <c r="AI19688" s="8"/>
      <c r="AJ19688" s="8"/>
      <c r="AK19688" s="9"/>
    </row>
    <row r="19689" spans="32:37" x14ac:dyDescent="0.3">
      <c r="AF19689" s="8"/>
      <c r="AG19689" s="8"/>
      <c r="AH19689" s="9"/>
      <c r="AI19689" s="8"/>
      <c r="AJ19689" s="8"/>
      <c r="AK19689" s="9"/>
    </row>
    <row r="19690" spans="32:37" x14ac:dyDescent="0.3">
      <c r="AF19690" s="8"/>
      <c r="AG19690" s="8"/>
      <c r="AH19690" s="9"/>
      <c r="AI19690" s="8"/>
      <c r="AJ19690" s="8"/>
      <c r="AK19690" s="9"/>
    </row>
    <row r="19691" spans="32:37" x14ac:dyDescent="0.3">
      <c r="AF19691" s="8"/>
      <c r="AG19691" s="8"/>
      <c r="AH19691" s="9"/>
      <c r="AI19691" s="8"/>
      <c r="AJ19691" s="8"/>
      <c r="AK19691" s="9"/>
    </row>
    <row r="19692" spans="32:37" x14ac:dyDescent="0.3">
      <c r="AF19692" s="8"/>
      <c r="AG19692" s="8"/>
      <c r="AH19692" s="9"/>
      <c r="AI19692" s="8"/>
      <c r="AJ19692" s="8"/>
      <c r="AK19692" s="9"/>
    </row>
    <row r="19693" spans="32:37" x14ac:dyDescent="0.3">
      <c r="AF19693" s="8"/>
      <c r="AG19693" s="8"/>
      <c r="AH19693" s="9"/>
      <c r="AI19693" s="8"/>
      <c r="AJ19693" s="8"/>
      <c r="AK19693" s="9"/>
    </row>
    <row r="19694" spans="32:37" x14ac:dyDescent="0.3">
      <c r="AF19694" s="8"/>
      <c r="AG19694" s="8"/>
      <c r="AH19694" s="9"/>
      <c r="AI19694" s="8"/>
      <c r="AJ19694" s="8"/>
      <c r="AK19694" s="9"/>
    </row>
    <row r="19695" spans="32:37" x14ac:dyDescent="0.3">
      <c r="AF19695" s="8"/>
      <c r="AG19695" s="8"/>
      <c r="AH19695" s="9"/>
      <c r="AI19695" s="8"/>
      <c r="AJ19695" s="8"/>
      <c r="AK19695" s="9"/>
    </row>
    <row r="19696" spans="32:37" x14ac:dyDescent="0.3">
      <c r="AF19696" s="8"/>
      <c r="AG19696" s="8"/>
      <c r="AH19696" s="9"/>
      <c r="AI19696" s="8"/>
      <c r="AJ19696" s="8"/>
      <c r="AK19696" s="9"/>
    </row>
    <row r="19697" spans="32:37" x14ac:dyDescent="0.3">
      <c r="AF19697" s="8"/>
      <c r="AG19697" s="8"/>
      <c r="AH19697" s="9"/>
      <c r="AI19697" s="8"/>
      <c r="AJ19697" s="8"/>
      <c r="AK19697" s="9"/>
    </row>
    <row r="19698" spans="32:37" x14ac:dyDescent="0.3">
      <c r="AF19698" s="8"/>
      <c r="AG19698" s="8"/>
      <c r="AH19698" s="9"/>
      <c r="AI19698" s="8"/>
      <c r="AJ19698" s="8"/>
      <c r="AK19698" s="9"/>
    </row>
    <row r="19699" spans="32:37" x14ac:dyDescent="0.3">
      <c r="AF19699" s="8"/>
      <c r="AG19699" s="8"/>
      <c r="AH19699" s="9"/>
      <c r="AI19699" s="8"/>
      <c r="AJ19699" s="8"/>
      <c r="AK19699" s="9"/>
    </row>
    <row r="19700" spans="32:37" x14ac:dyDescent="0.3">
      <c r="AF19700" s="8"/>
      <c r="AG19700" s="8"/>
      <c r="AH19700" s="9"/>
      <c r="AI19700" s="8"/>
      <c r="AJ19700" s="8"/>
      <c r="AK19700" s="9"/>
    </row>
    <row r="19701" spans="32:37" x14ac:dyDescent="0.3">
      <c r="AF19701" s="8"/>
      <c r="AG19701" s="8"/>
      <c r="AH19701" s="9"/>
      <c r="AI19701" s="8"/>
      <c r="AJ19701" s="8"/>
      <c r="AK19701" s="9"/>
    </row>
    <row r="19702" spans="32:37" x14ac:dyDescent="0.3">
      <c r="AF19702" s="8"/>
      <c r="AG19702" s="8"/>
      <c r="AH19702" s="9"/>
      <c r="AI19702" s="8"/>
      <c r="AJ19702" s="8"/>
      <c r="AK19702" s="9"/>
    </row>
    <row r="19703" spans="32:37" x14ac:dyDescent="0.3">
      <c r="AF19703" s="8"/>
      <c r="AG19703" s="8"/>
      <c r="AH19703" s="9"/>
      <c r="AI19703" s="8"/>
      <c r="AJ19703" s="8"/>
      <c r="AK19703" s="9"/>
    </row>
    <row r="19704" spans="32:37" x14ac:dyDescent="0.3">
      <c r="AF19704" s="8"/>
      <c r="AG19704" s="8"/>
      <c r="AH19704" s="9"/>
      <c r="AI19704" s="8"/>
      <c r="AJ19704" s="8"/>
      <c r="AK19704" s="9"/>
    </row>
    <row r="19705" spans="32:37" x14ac:dyDescent="0.3">
      <c r="AF19705" s="8"/>
      <c r="AG19705" s="8"/>
      <c r="AH19705" s="9"/>
      <c r="AI19705" s="8"/>
      <c r="AJ19705" s="8"/>
      <c r="AK19705" s="9"/>
    </row>
    <row r="19706" spans="32:37" x14ac:dyDescent="0.3">
      <c r="AF19706" s="8"/>
      <c r="AG19706" s="8"/>
      <c r="AH19706" s="9"/>
      <c r="AI19706" s="8"/>
      <c r="AJ19706" s="8"/>
      <c r="AK19706" s="9"/>
    </row>
    <row r="19707" spans="32:37" x14ac:dyDescent="0.3">
      <c r="AF19707" s="8"/>
      <c r="AG19707" s="8"/>
      <c r="AH19707" s="9"/>
      <c r="AI19707" s="8"/>
      <c r="AJ19707" s="8"/>
      <c r="AK19707" s="9"/>
    </row>
    <row r="19708" spans="32:37" x14ac:dyDescent="0.3">
      <c r="AF19708" s="8"/>
      <c r="AG19708" s="8"/>
      <c r="AH19708" s="9"/>
      <c r="AI19708" s="8"/>
      <c r="AJ19708" s="8"/>
      <c r="AK19708" s="9"/>
    </row>
    <row r="19709" spans="32:37" x14ac:dyDescent="0.3">
      <c r="AF19709" s="8"/>
      <c r="AG19709" s="8"/>
      <c r="AH19709" s="9"/>
      <c r="AI19709" s="8"/>
      <c r="AJ19709" s="8"/>
      <c r="AK19709" s="9"/>
    </row>
    <row r="19710" spans="32:37" x14ac:dyDescent="0.3">
      <c r="AF19710" s="8"/>
      <c r="AG19710" s="8"/>
      <c r="AH19710" s="9"/>
      <c r="AI19710" s="8"/>
      <c r="AJ19710" s="8"/>
      <c r="AK19710" s="9"/>
    </row>
    <row r="19711" spans="32:37" x14ac:dyDescent="0.3">
      <c r="AF19711" s="8"/>
      <c r="AG19711" s="8"/>
      <c r="AH19711" s="9"/>
      <c r="AI19711" s="8"/>
      <c r="AJ19711" s="8"/>
      <c r="AK19711" s="9"/>
    </row>
    <row r="19712" spans="32:37" x14ac:dyDescent="0.3">
      <c r="AF19712" s="8"/>
      <c r="AG19712" s="8"/>
      <c r="AH19712" s="9"/>
      <c r="AI19712" s="8"/>
      <c r="AJ19712" s="8"/>
      <c r="AK19712" s="9"/>
    </row>
    <row r="19713" spans="32:37" x14ac:dyDescent="0.3">
      <c r="AF19713" s="8"/>
      <c r="AG19713" s="8"/>
      <c r="AH19713" s="9"/>
      <c r="AI19713" s="8"/>
      <c r="AJ19713" s="8"/>
      <c r="AK19713" s="9"/>
    </row>
    <row r="19714" spans="32:37" x14ac:dyDescent="0.3">
      <c r="AF19714" s="8"/>
      <c r="AG19714" s="8"/>
      <c r="AH19714" s="9"/>
      <c r="AI19714" s="8"/>
      <c r="AJ19714" s="8"/>
      <c r="AK19714" s="9"/>
    </row>
    <row r="19715" spans="32:37" x14ac:dyDescent="0.3">
      <c r="AF19715" s="8"/>
      <c r="AG19715" s="8"/>
      <c r="AH19715" s="9"/>
      <c r="AI19715" s="8"/>
      <c r="AJ19715" s="8"/>
      <c r="AK19715" s="9"/>
    </row>
    <row r="19716" spans="32:37" x14ac:dyDescent="0.3">
      <c r="AF19716" s="8"/>
      <c r="AG19716" s="8"/>
      <c r="AH19716" s="9"/>
      <c r="AI19716" s="8"/>
      <c r="AJ19716" s="8"/>
      <c r="AK19716" s="9"/>
    </row>
    <row r="19717" spans="32:37" x14ac:dyDescent="0.3">
      <c r="AF19717" s="8"/>
      <c r="AG19717" s="8"/>
      <c r="AH19717" s="9"/>
      <c r="AI19717" s="8"/>
      <c r="AJ19717" s="8"/>
      <c r="AK19717" s="9"/>
    </row>
    <row r="19718" spans="32:37" x14ac:dyDescent="0.3">
      <c r="AF19718" s="8"/>
      <c r="AG19718" s="8"/>
      <c r="AH19718" s="9"/>
      <c r="AI19718" s="8"/>
      <c r="AJ19718" s="8"/>
      <c r="AK19718" s="9"/>
    </row>
    <row r="19719" spans="32:37" x14ac:dyDescent="0.3">
      <c r="AF19719" s="8"/>
      <c r="AG19719" s="8"/>
      <c r="AH19719" s="9"/>
      <c r="AI19719" s="8"/>
      <c r="AJ19719" s="8"/>
      <c r="AK19719" s="9"/>
    </row>
    <row r="19720" spans="32:37" x14ac:dyDescent="0.3">
      <c r="AF19720" s="8"/>
      <c r="AG19720" s="8"/>
      <c r="AH19720" s="9"/>
      <c r="AI19720" s="8"/>
      <c r="AJ19720" s="8"/>
      <c r="AK19720" s="9"/>
    </row>
    <row r="19721" spans="32:37" x14ac:dyDescent="0.3">
      <c r="AF19721" s="8"/>
      <c r="AG19721" s="8"/>
      <c r="AH19721" s="9"/>
      <c r="AI19721" s="8"/>
      <c r="AJ19721" s="8"/>
      <c r="AK19721" s="9"/>
    </row>
    <row r="19722" spans="32:37" x14ac:dyDescent="0.3">
      <c r="AF19722" s="8"/>
      <c r="AG19722" s="8"/>
      <c r="AH19722" s="9"/>
      <c r="AI19722" s="8"/>
      <c r="AJ19722" s="8"/>
      <c r="AK19722" s="9"/>
    </row>
    <row r="19723" spans="32:37" x14ac:dyDescent="0.3">
      <c r="AF19723" s="8"/>
      <c r="AG19723" s="8"/>
      <c r="AH19723" s="9"/>
      <c r="AI19723" s="8"/>
      <c r="AJ19723" s="8"/>
      <c r="AK19723" s="9"/>
    </row>
    <row r="19724" spans="32:37" x14ac:dyDescent="0.3">
      <c r="AF19724" s="8"/>
      <c r="AG19724" s="8"/>
      <c r="AH19724" s="9"/>
      <c r="AI19724" s="8"/>
      <c r="AJ19724" s="8"/>
      <c r="AK19724" s="9"/>
    </row>
    <row r="19725" spans="32:37" x14ac:dyDescent="0.3">
      <c r="AF19725" s="8"/>
      <c r="AG19725" s="8"/>
      <c r="AH19725" s="9"/>
      <c r="AI19725" s="8"/>
      <c r="AJ19725" s="8"/>
      <c r="AK19725" s="9"/>
    </row>
    <row r="19726" spans="32:37" x14ac:dyDescent="0.3">
      <c r="AF19726" s="8"/>
      <c r="AG19726" s="8"/>
      <c r="AH19726" s="9"/>
      <c r="AI19726" s="8"/>
      <c r="AJ19726" s="8"/>
      <c r="AK19726" s="9"/>
    </row>
    <row r="19727" spans="32:37" x14ac:dyDescent="0.3">
      <c r="AF19727" s="8"/>
      <c r="AG19727" s="8"/>
      <c r="AH19727" s="9"/>
      <c r="AI19727" s="8"/>
      <c r="AJ19727" s="8"/>
      <c r="AK19727" s="9"/>
    </row>
    <row r="19728" spans="32:37" x14ac:dyDescent="0.3">
      <c r="AF19728" s="8"/>
      <c r="AG19728" s="8"/>
      <c r="AH19728" s="9"/>
      <c r="AI19728" s="8"/>
      <c r="AJ19728" s="8"/>
      <c r="AK19728" s="9"/>
    </row>
    <row r="19729" spans="32:37" x14ac:dyDescent="0.3">
      <c r="AF19729" s="8"/>
      <c r="AG19729" s="8"/>
      <c r="AH19729" s="9"/>
      <c r="AI19729" s="8"/>
      <c r="AJ19729" s="8"/>
      <c r="AK19729" s="9"/>
    </row>
    <row r="19730" spans="32:37" x14ac:dyDescent="0.3">
      <c r="AF19730" s="8"/>
      <c r="AG19730" s="8"/>
      <c r="AH19730" s="9"/>
      <c r="AI19730" s="8"/>
      <c r="AJ19730" s="8"/>
      <c r="AK19730" s="9"/>
    </row>
    <row r="19731" spans="32:37" x14ac:dyDescent="0.3">
      <c r="AF19731" s="8"/>
      <c r="AG19731" s="8"/>
      <c r="AH19731" s="9"/>
      <c r="AI19731" s="8"/>
      <c r="AJ19731" s="8"/>
      <c r="AK19731" s="9"/>
    </row>
    <row r="19732" spans="32:37" x14ac:dyDescent="0.3">
      <c r="AF19732" s="8"/>
      <c r="AG19732" s="8"/>
      <c r="AH19732" s="9"/>
      <c r="AI19732" s="8"/>
      <c r="AJ19732" s="8"/>
      <c r="AK19732" s="9"/>
    </row>
    <row r="19733" spans="32:37" x14ac:dyDescent="0.3">
      <c r="AF19733" s="8"/>
      <c r="AG19733" s="8"/>
      <c r="AH19733" s="9"/>
      <c r="AI19733" s="8"/>
      <c r="AJ19733" s="8"/>
      <c r="AK19733" s="9"/>
    </row>
    <row r="19734" spans="32:37" x14ac:dyDescent="0.3">
      <c r="AF19734" s="8"/>
      <c r="AG19734" s="8"/>
      <c r="AH19734" s="9"/>
      <c r="AI19734" s="8"/>
      <c r="AJ19734" s="8"/>
      <c r="AK19734" s="9"/>
    </row>
    <row r="19735" spans="32:37" x14ac:dyDescent="0.3">
      <c r="AF19735" s="8"/>
      <c r="AG19735" s="8"/>
      <c r="AH19735" s="9"/>
      <c r="AI19735" s="8"/>
      <c r="AJ19735" s="8"/>
      <c r="AK19735" s="9"/>
    </row>
    <row r="19736" spans="32:37" x14ac:dyDescent="0.3">
      <c r="AF19736" s="8"/>
      <c r="AG19736" s="8"/>
      <c r="AH19736" s="9"/>
      <c r="AI19736" s="8"/>
      <c r="AJ19736" s="8"/>
      <c r="AK19736" s="9"/>
    </row>
    <row r="19737" spans="32:37" x14ac:dyDescent="0.3">
      <c r="AF19737" s="8"/>
      <c r="AG19737" s="8"/>
      <c r="AH19737" s="9"/>
      <c r="AI19737" s="8"/>
      <c r="AJ19737" s="8"/>
      <c r="AK19737" s="9"/>
    </row>
    <row r="19738" spans="32:37" x14ac:dyDescent="0.3">
      <c r="AF19738" s="8"/>
      <c r="AG19738" s="8"/>
      <c r="AH19738" s="9"/>
      <c r="AI19738" s="8"/>
      <c r="AJ19738" s="8"/>
      <c r="AK19738" s="9"/>
    </row>
    <row r="19739" spans="32:37" x14ac:dyDescent="0.3">
      <c r="AF19739" s="8"/>
      <c r="AG19739" s="8"/>
      <c r="AH19739" s="9"/>
      <c r="AI19739" s="8"/>
      <c r="AJ19739" s="8"/>
      <c r="AK19739" s="9"/>
    </row>
    <row r="19740" spans="32:37" x14ac:dyDescent="0.3">
      <c r="AF19740" s="8"/>
      <c r="AG19740" s="8"/>
      <c r="AH19740" s="9"/>
      <c r="AI19740" s="8"/>
      <c r="AJ19740" s="8"/>
      <c r="AK19740" s="9"/>
    </row>
    <row r="19741" spans="32:37" x14ac:dyDescent="0.3">
      <c r="AF19741" s="8"/>
      <c r="AG19741" s="8"/>
      <c r="AH19741" s="9"/>
      <c r="AI19741" s="8"/>
      <c r="AJ19741" s="8"/>
      <c r="AK19741" s="9"/>
    </row>
    <row r="19742" spans="32:37" x14ac:dyDescent="0.3">
      <c r="AF19742" s="8"/>
      <c r="AG19742" s="8"/>
      <c r="AH19742" s="9"/>
      <c r="AI19742" s="8"/>
      <c r="AJ19742" s="8"/>
      <c r="AK19742" s="9"/>
    </row>
    <row r="19743" spans="32:37" x14ac:dyDescent="0.3">
      <c r="AF19743" s="8"/>
      <c r="AG19743" s="8"/>
      <c r="AH19743" s="9"/>
      <c r="AI19743" s="8"/>
      <c r="AJ19743" s="8"/>
      <c r="AK19743" s="9"/>
    </row>
    <row r="19744" spans="32:37" x14ac:dyDescent="0.3">
      <c r="AF19744" s="8"/>
      <c r="AG19744" s="8"/>
      <c r="AH19744" s="9"/>
      <c r="AI19744" s="8"/>
      <c r="AJ19744" s="8"/>
      <c r="AK19744" s="9"/>
    </row>
    <row r="19745" spans="32:37" x14ac:dyDescent="0.3">
      <c r="AF19745" s="8"/>
      <c r="AG19745" s="8"/>
      <c r="AH19745" s="9"/>
      <c r="AI19745" s="8"/>
      <c r="AJ19745" s="8"/>
      <c r="AK19745" s="9"/>
    </row>
    <row r="19746" spans="32:37" x14ac:dyDescent="0.3">
      <c r="AF19746" s="8"/>
      <c r="AG19746" s="8"/>
      <c r="AH19746" s="9"/>
      <c r="AI19746" s="8"/>
      <c r="AJ19746" s="8"/>
      <c r="AK19746" s="9"/>
    </row>
    <row r="19747" spans="32:37" x14ac:dyDescent="0.3">
      <c r="AF19747" s="8"/>
      <c r="AG19747" s="8"/>
      <c r="AH19747" s="9"/>
      <c r="AI19747" s="8"/>
      <c r="AJ19747" s="8"/>
      <c r="AK19747" s="9"/>
    </row>
    <row r="19748" spans="32:37" x14ac:dyDescent="0.3">
      <c r="AF19748" s="8"/>
      <c r="AG19748" s="8"/>
      <c r="AH19748" s="9"/>
      <c r="AI19748" s="8"/>
      <c r="AJ19748" s="8"/>
      <c r="AK19748" s="9"/>
    </row>
    <row r="19749" spans="32:37" x14ac:dyDescent="0.3">
      <c r="AF19749" s="8"/>
      <c r="AG19749" s="8"/>
      <c r="AH19749" s="9"/>
      <c r="AI19749" s="8"/>
      <c r="AJ19749" s="8"/>
      <c r="AK19749" s="9"/>
    </row>
    <row r="19750" spans="32:37" x14ac:dyDescent="0.3">
      <c r="AF19750" s="8"/>
      <c r="AG19750" s="8"/>
      <c r="AH19750" s="9"/>
      <c r="AI19750" s="8"/>
      <c r="AJ19750" s="8"/>
      <c r="AK19750" s="9"/>
    </row>
    <row r="19751" spans="32:37" x14ac:dyDescent="0.3">
      <c r="AF19751" s="8"/>
      <c r="AG19751" s="8"/>
      <c r="AH19751" s="9"/>
      <c r="AI19751" s="8"/>
      <c r="AJ19751" s="8"/>
      <c r="AK19751" s="9"/>
    </row>
    <row r="19752" spans="32:37" x14ac:dyDescent="0.3">
      <c r="AF19752" s="8"/>
      <c r="AG19752" s="8"/>
      <c r="AH19752" s="9"/>
      <c r="AI19752" s="8"/>
      <c r="AJ19752" s="8"/>
      <c r="AK19752" s="9"/>
    </row>
    <row r="19753" spans="32:37" x14ac:dyDescent="0.3">
      <c r="AF19753" s="8"/>
      <c r="AG19753" s="8"/>
      <c r="AH19753" s="9"/>
      <c r="AI19753" s="8"/>
      <c r="AJ19753" s="8"/>
      <c r="AK19753" s="9"/>
    </row>
    <row r="19754" spans="32:37" x14ac:dyDescent="0.3">
      <c r="AF19754" s="8"/>
      <c r="AG19754" s="8"/>
      <c r="AH19754" s="9"/>
      <c r="AI19754" s="8"/>
      <c r="AJ19754" s="8"/>
      <c r="AK19754" s="9"/>
    </row>
    <row r="19755" spans="32:37" x14ac:dyDescent="0.3">
      <c r="AF19755" s="8"/>
      <c r="AG19755" s="8"/>
      <c r="AH19755" s="9"/>
      <c r="AI19755" s="8"/>
      <c r="AJ19755" s="8"/>
      <c r="AK19755" s="9"/>
    </row>
    <row r="19756" spans="32:37" x14ac:dyDescent="0.3">
      <c r="AF19756" s="8"/>
      <c r="AG19756" s="8"/>
      <c r="AH19756" s="9"/>
      <c r="AI19756" s="8"/>
      <c r="AJ19756" s="8"/>
      <c r="AK19756" s="9"/>
    </row>
    <row r="19757" spans="32:37" x14ac:dyDescent="0.3">
      <c r="AF19757" s="8"/>
      <c r="AG19757" s="8"/>
      <c r="AH19757" s="9"/>
      <c r="AI19757" s="8"/>
      <c r="AJ19757" s="8"/>
      <c r="AK19757" s="9"/>
    </row>
    <row r="19758" spans="32:37" x14ac:dyDescent="0.3">
      <c r="AF19758" s="8"/>
      <c r="AG19758" s="8"/>
      <c r="AH19758" s="9"/>
      <c r="AI19758" s="8"/>
      <c r="AJ19758" s="8"/>
      <c r="AK19758" s="9"/>
    </row>
    <row r="19759" spans="32:37" x14ac:dyDescent="0.3">
      <c r="AF19759" s="8"/>
      <c r="AG19759" s="8"/>
      <c r="AH19759" s="9"/>
      <c r="AI19759" s="8"/>
      <c r="AJ19759" s="8"/>
      <c r="AK19759" s="9"/>
    </row>
    <row r="19760" spans="32:37" x14ac:dyDescent="0.3">
      <c r="AF19760" s="8"/>
      <c r="AG19760" s="8"/>
      <c r="AH19760" s="9"/>
      <c r="AI19760" s="8"/>
      <c r="AJ19760" s="8"/>
      <c r="AK19760" s="9"/>
    </row>
    <row r="19761" spans="32:37" x14ac:dyDescent="0.3">
      <c r="AF19761" s="8"/>
      <c r="AG19761" s="8"/>
      <c r="AH19761" s="9"/>
      <c r="AI19761" s="8"/>
      <c r="AJ19761" s="8"/>
      <c r="AK19761" s="9"/>
    </row>
    <row r="19762" spans="32:37" x14ac:dyDescent="0.3">
      <c r="AF19762" s="8"/>
      <c r="AG19762" s="8"/>
      <c r="AH19762" s="9"/>
      <c r="AI19762" s="8"/>
      <c r="AJ19762" s="8"/>
      <c r="AK19762" s="9"/>
    </row>
    <row r="19763" spans="32:37" x14ac:dyDescent="0.3">
      <c r="AF19763" s="8"/>
      <c r="AG19763" s="8"/>
      <c r="AH19763" s="9"/>
      <c r="AI19763" s="8"/>
      <c r="AJ19763" s="8"/>
      <c r="AK19763" s="9"/>
    </row>
    <row r="19764" spans="32:37" x14ac:dyDescent="0.3">
      <c r="AF19764" s="8"/>
      <c r="AG19764" s="8"/>
      <c r="AH19764" s="9"/>
      <c r="AI19764" s="8"/>
      <c r="AJ19764" s="8"/>
      <c r="AK19764" s="9"/>
    </row>
    <row r="19765" spans="32:37" x14ac:dyDescent="0.3">
      <c r="AF19765" s="8"/>
      <c r="AG19765" s="8"/>
      <c r="AH19765" s="9"/>
      <c r="AI19765" s="8"/>
      <c r="AJ19765" s="8"/>
      <c r="AK19765" s="9"/>
    </row>
    <row r="19766" spans="32:37" x14ac:dyDescent="0.3">
      <c r="AF19766" s="8"/>
      <c r="AG19766" s="8"/>
      <c r="AH19766" s="9"/>
      <c r="AI19766" s="8"/>
      <c r="AJ19766" s="8"/>
      <c r="AK19766" s="9"/>
    </row>
    <row r="19767" spans="32:37" x14ac:dyDescent="0.3">
      <c r="AF19767" s="8"/>
      <c r="AG19767" s="8"/>
      <c r="AH19767" s="9"/>
      <c r="AI19767" s="8"/>
      <c r="AJ19767" s="8"/>
      <c r="AK19767" s="9"/>
    </row>
    <row r="19768" spans="32:37" x14ac:dyDescent="0.3">
      <c r="AF19768" s="8"/>
      <c r="AG19768" s="8"/>
      <c r="AH19768" s="9"/>
      <c r="AI19768" s="8"/>
      <c r="AJ19768" s="8"/>
      <c r="AK19768" s="9"/>
    </row>
    <row r="19769" spans="32:37" x14ac:dyDescent="0.3">
      <c r="AF19769" s="8"/>
      <c r="AG19769" s="8"/>
      <c r="AH19769" s="9"/>
      <c r="AI19769" s="8"/>
      <c r="AJ19769" s="8"/>
      <c r="AK19769" s="9"/>
    </row>
    <row r="19770" spans="32:37" x14ac:dyDescent="0.3">
      <c r="AF19770" s="8"/>
      <c r="AG19770" s="8"/>
      <c r="AH19770" s="9"/>
      <c r="AI19770" s="8"/>
      <c r="AJ19770" s="8"/>
      <c r="AK19770" s="9"/>
    </row>
    <row r="19771" spans="32:37" x14ac:dyDescent="0.3">
      <c r="AF19771" s="8"/>
      <c r="AG19771" s="8"/>
      <c r="AH19771" s="9"/>
      <c r="AI19771" s="8"/>
      <c r="AJ19771" s="8"/>
      <c r="AK19771" s="9"/>
    </row>
    <row r="19772" spans="32:37" x14ac:dyDescent="0.3">
      <c r="AF19772" s="8"/>
      <c r="AG19772" s="8"/>
      <c r="AH19772" s="9"/>
      <c r="AI19772" s="8"/>
      <c r="AJ19772" s="8"/>
      <c r="AK19772" s="9"/>
    </row>
    <row r="19773" spans="32:37" x14ac:dyDescent="0.3">
      <c r="AF19773" s="8"/>
      <c r="AG19773" s="8"/>
      <c r="AH19773" s="9"/>
      <c r="AI19773" s="8"/>
      <c r="AJ19773" s="8"/>
      <c r="AK19773" s="9"/>
    </row>
    <row r="19774" spans="32:37" x14ac:dyDescent="0.3">
      <c r="AF19774" s="8"/>
      <c r="AG19774" s="8"/>
      <c r="AH19774" s="9"/>
      <c r="AI19774" s="8"/>
      <c r="AJ19774" s="8"/>
      <c r="AK19774" s="9"/>
    </row>
    <row r="19775" spans="32:37" x14ac:dyDescent="0.3">
      <c r="AF19775" s="8"/>
      <c r="AG19775" s="8"/>
      <c r="AH19775" s="9"/>
      <c r="AI19775" s="8"/>
      <c r="AJ19775" s="8"/>
      <c r="AK19775" s="9"/>
    </row>
    <row r="19776" spans="32:37" x14ac:dyDescent="0.3">
      <c r="AF19776" s="8"/>
      <c r="AG19776" s="8"/>
      <c r="AH19776" s="9"/>
      <c r="AI19776" s="8"/>
      <c r="AJ19776" s="8"/>
      <c r="AK19776" s="9"/>
    </row>
    <row r="19777" spans="32:37" x14ac:dyDescent="0.3">
      <c r="AF19777" s="8"/>
      <c r="AG19777" s="8"/>
      <c r="AH19777" s="9"/>
      <c r="AI19777" s="8"/>
      <c r="AJ19777" s="8"/>
      <c r="AK19777" s="9"/>
    </row>
    <row r="19778" spans="32:37" x14ac:dyDescent="0.3">
      <c r="AF19778" s="8"/>
      <c r="AG19778" s="8"/>
      <c r="AH19778" s="9"/>
      <c r="AI19778" s="8"/>
      <c r="AJ19778" s="8"/>
      <c r="AK19778" s="9"/>
    </row>
    <row r="19779" spans="32:37" x14ac:dyDescent="0.3">
      <c r="AF19779" s="8"/>
      <c r="AG19779" s="8"/>
      <c r="AH19779" s="9"/>
      <c r="AI19779" s="8"/>
      <c r="AJ19779" s="8"/>
      <c r="AK19779" s="9"/>
    </row>
    <row r="19780" spans="32:37" x14ac:dyDescent="0.3">
      <c r="AF19780" s="8"/>
      <c r="AG19780" s="8"/>
      <c r="AH19780" s="9"/>
      <c r="AI19780" s="8"/>
      <c r="AJ19780" s="8"/>
      <c r="AK19780" s="9"/>
    </row>
    <row r="19781" spans="32:37" x14ac:dyDescent="0.3">
      <c r="AF19781" s="8"/>
      <c r="AG19781" s="8"/>
      <c r="AH19781" s="9"/>
      <c r="AI19781" s="8"/>
      <c r="AJ19781" s="8"/>
      <c r="AK19781" s="9"/>
    </row>
    <row r="19782" spans="32:37" x14ac:dyDescent="0.3">
      <c r="AF19782" s="8"/>
      <c r="AG19782" s="8"/>
      <c r="AH19782" s="9"/>
      <c r="AI19782" s="8"/>
      <c r="AJ19782" s="8"/>
      <c r="AK19782" s="9"/>
    </row>
    <row r="19783" spans="32:37" x14ac:dyDescent="0.3">
      <c r="AF19783" s="8"/>
      <c r="AG19783" s="8"/>
      <c r="AH19783" s="9"/>
      <c r="AI19783" s="8"/>
      <c r="AJ19783" s="8"/>
      <c r="AK19783" s="9"/>
    </row>
    <row r="19784" spans="32:37" x14ac:dyDescent="0.3">
      <c r="AF19784" s="8"/>
      <c r="AG19784" s="8"/>
      <c r="AH19784" s="9"/>
      <c r="AI19784" s="8"/>
      <c r="AJ19784" s="8"/>
      <c r="AK19784" s="9"/>
    </row>
    <row r="19785" spans="32:37" x14ac:dyDescent="0.3">
      <c r="AF19785" s="8"/>
      <c r="AG19785" s="8"/>
      <c r="AH19785" s="9"/>
      <c r="AI19785" s="8"/>
      <c r="AJ19785" s="8"/>
      <c r="AK19785" s="9"/>
    </row>
    <row r="19786" spans="32:37" x14ac:dyDescent="0.3">
      <c r="AF19786" s="8"/>
      <c r="AG19786" s="8"/>
      <c r="AH19786" s="9"/>
      <c r="AI19786" s="8"/>
      <c r="AJ19786" s="8"/>
      <c r="AK19786" s="9"/>
    </row>
    <row r="19787" spans="32:37" x14ac:dyDescent="0.3">
      <c r="AF19787" s="8"/>
      <c r="AG19787" s="8"/>
      <c r="AH19787" s="9"/>
      <c r="AI19787" s="8"/>
      <c r="AJ19787" s="8"/>
      <c r="AK19787" s="9"/>
    </row>
    <row r="19788" spans="32:37" x14ac:dyDescent="0.3">
      <c r="AF19788" s="8"/>
      <c r="AG19788" s="8"/>
      <c r="AH19788" s="9"/>
      <c r="AI19788" s="8"/>
      <c r="AJ19788" s="8"/>
      <c r="AK19788" s="9"/>
    </row>
    <row r="19789" spans="32:37" x14ac:dyDescent="0.3">
      <c r="AF19789" s="8"/>
      <c r="AG19789" s="8"/>
      <c r="AH19789" s="9"/>
      <c r="AI19789" s="8"/>
      <c r="AJ19789" s="8"/>
      <c r="AK19789" s="9"/>
    </row>
    <row r="19790" spans="32:37" x14ac:dyDescent="0.3">
      <c r="AF19790" s="8"/>
      <c r="AG19790" s="8"/>
      <c r="AH19790" s="9"/>
      <c r="AI19790" s="8"/>
      <c r="AJ19790" s="8"/>
      <c r="AK19790" s="9"/>
    </row>
    <row r="19791" spans="32:37" x14ac:dyDescent="0.3">
      <c r="AF19791" s="8"/>
      <c r="AG19791" s="8"/>
      <c r="AH19791" s="9"/>
      <c r="AI19791" s="8"/>
      <c r="AJ19791" s="8"/>
      <c r="AK19791" s="9"/>
    </row>
    <row r="19792" spans="32:37" x14ac:dyDescent="0.3">
      <c r="AF19792" s="8"/>
      <c r="AG19792" s="8"/>
      <c r="AH19792" s="9"/>
      <c r="AI19792" s="8"/>
      <c r="AJ19792" s="8"/>
      <c r="AK19792" s="9"/>
    </row>
    <row r="19793" spans="32:37" x14ac:dyDescent="0.3">
      <c r="AF19793" s="8"/>
      <c r="AG19793" s="8"/>
      <c r="AH19793" s="9"/>
      <c r="AI19793" s="8"/>
      <c r="AJ19793" s="8"/>
      <c r="AK19793" s="9"/>
    </row>
    <row r="19794" spans="32:37" x14ac:dyDescent="0.3">
      <c r="AF19794" s="8"/>
      <c r="AG19794" s="8"/>
      <c r="AH19794" s="9"/>
      <c r="AI19794" s="8"/>
      <c r="AJ19794" s="8"/>
      <c r="AK19794" s="9"/>
    </row>
    <row r="19795" spans="32:37" x14ac:dyDescent="0.3">
      <c r="AF19795" s="8"/>
      <c r="AG19795" s="8"/>
      <c r="AH19795" s="9"/>
      <c r="AI19795" s="8"/>
      <c r="AJ19795" s="8"/>
      <c r="AK19795" s="9"/>
    </row>
    <row r="19796" spans="32:37" x14ac:dyDescent="0.3">
      <c r="AF19796" s="8"/>
      <c r="AG19796" s="8"/>
      <c r="AH19796" s="9"/>
      <c r="AI19796" s="8"/>
      <c r="AJ19796" s="8"/>
      <c r="AK19796" s="9"/>
    </row>
    <row r="19797" spans="32:37" x14ac:dyDescent="0.3">
      <c r="AF19797" s="8"/>
      <c r="AG19797" s="8"/>
      <c r="AH19797" s="9"/>
      <c r="AI19797" s="8"/>
      <c r="AJ19797" s="8"/>
      <c r="AK19797" s="9"/>
    </row>
    <row r="19798" spans="32:37" x14ac:dyDescent="0.3">
      <c r="AF19798" s="8"/>
      <c r="AG19798" s="8"/>
      <c r="AH19798" s="9"/>
      <c r="AI19798" s="8"/>
      <c r="AJ19798" s="8"/>
      <c r="AK19798" s="9"/>
    </row>
    <row r="19799" spans="32:37" x14ac:dyDescent="0.3">
      <c r="AF19799" s="8"/>
      <c r="AG19799" s="8"/>
      <c r="AH19799" s="9"/>
      <c r="AI19799" s="8"/>
      <c r="AJ19799" s="8"/>
      <c r="AK19799" s="9"/>
    </row>
    <row r="19800" spans="32:37" x14ac:dyDescent="0.3">
      <c r="AF19800" s="8"/>
      <c r="AG19800" s="8"/>
      <c r="AH19800" s="9"/>
      <c r="AI19800" s="8"/>
      <c r="AJ19800" s="8"/>
      <c r="AK19800" s="9"/>
    </row>
    <row r="19801" spans="32:37" x14ac:dyDescent="0.3">
      <c r="AF19801" s="8"/>
      <c r="AG19801" s="8"/>
      <c r="AH19801" s="9"/>
      <c r="AI19801" s="8"/>
      <c r="AJ19801" s="8"/>
      <c r="AK19801" s="9"/>
    </row>
    <row r="19802" spans="32:37" x14ac:dyDescent="0.3">
      <c r="AF19802" s="8"/>
      <c r="AG19802" s="8"/>
      <c r="AH19802" s="9"/>
      <c r="AI19802" s="8"/>
      <c r="AJ19802" s="8"/>
      <c r="AK19802" s="9"/>
    </row>
    <row r="19803" spans="32:37" x14ac:dyDescent="0.3">
      <c r="AF19803" s="8"/>
      <c r="AG19803" s="8"/>
      <c r="AH19803" s="9"/>
      <c r="AI19803" s="8"/>
      <c r="AJ19803" s="8"/>
      <c r="AK19803" s="9"/>
    </row>
    <row r="19804" spans="32:37" x14ac:dyDescent="0.3">
      <c r="AF19804" s="8"/>
      <c r="AG19804" s="8"/>
      <c r="AH19804" s="9"/>
      <c r="AI19804" s="8"/>
      <c r="AJ19804" s="8"/>
      <c r="AK19804" s="9"/>
    </row>
    <row r="19805" spans="32:37" x14ac:dyDescent="0.3">
      <c r="AF19805" s="8"/>
      <c r="AG19805" s="8"/>
      <c r="AH19805" s="9"/>
      <c r="AI19805" s="8"/>
      <c r="AJ19805" s="8"/>
      <c r="AK19805" s="9"/>
    </row>
    <row r="19806" spans="32:37" x14ac:dyDescent="0.3">
      <c r="AF19806" s="8"/>
      <c r="AG19806" s="8"/>
      <c r="AH19806" s="9"/>
      <c r="AI19806" s="8"/>
      <c r="AJ19806" s="8"/>
      <c r="AK19806" s="9"/>
    </row>
    <row r="19807" spans="32:37" x14ac:dyDescent="0.3">
      <c r="AF19807" s="8"/>
      <c r="AG19807" s="8"/>
      <c r="AH19807" s="9"/>
      <c r="AI19807" s="8"/>
      <c r="AJ19807" s="8"/>
      <c r="AK19807" s="9"/>
    </row>
    <row r="19808" spans="32:37" x14ac:dyDescent="0.3">
      <c r="AF19808" s="8"/>
      <c r="AG19808" s="8"/>
      <c r="AH19808" s="9"/>
      <c r="AI19808" s="8"/>
      <c r="AJ19808" s="8"/>
      <c r="AK19808" s="9"/>
    </row>
    <row r="19809" spans="32:37" x14ac:dyDescent="0.3">
      <c r="AF19809" s="8"/>
      <c r="AG19809" s="8"/>
      <c r="AH19809" s="9"/>
      <c r="AI19809" s="8"/>
      <c r="AJ19809" s="8"/>
      <c r="AK19809" s="9"/>
    </row>
    <row r="19810" spans="32:37" x14ac:dyDescent="0.3">
      <c r="AF19810" s="8"/>
      <c r="AG19810" s="8"/>
      <c r="AH19810" s="9"/>
      <c r="AI19810" s="8"/>
      <c r="AJ19810" s="8"/>
      <c r="AK19810" s="9"/>
    </row>
    <row r="19811" spans="32:37" x14ac:dyDescent="0.3">
      <c r="AF19811" s="8"/>
      <c r="AG19811" s="8"/>
      <c r="AH19811" s="9"/>
      <c r="AI19811" s="8"/>
      <c r="AJ19811" s="8"/>
      <c r="AK19811" s="9"/>
    </row>
    <row r="19812" spans="32:37" x14ac:dyDescent="0.3">
      <c r="AF19812" s="8"/>
      <c r="AG19812" s="8"/>
      <c r="AH19812" s="9"/>
      <c r="AI19812" s="8"/>
      <c r="AJ19812" s="8"/>
      <c r="AK19812" s="9"/>
    </row>
    <row r="19813" spans="32:37" x14ac:dyDescent="0.3">
      <c r="AF19813" s="8"/>
      <c r="AG19813" s="8"/>
      <c r="AH19813" s="9"/>
      <c r="AI19813" s="8"/>
      <c r="AJ19813" s="8"/>
      <c r="AK19813" s="9"/>
    </row>
    <row r="19814" spans="32:37" x14ac:dyDescent="0.3">
      <c r="AF19814" s="8"/>
      <c r="AG19814" s="8"/>
      <c r="AH19814" s="9"/>
      <c r="AI19814" s="8"/>
      <c r="AJ19814" s="8"/>
      <c r="AK19814" s="9"/>
    </row>
    <row r="19815" spans="32:37" x14ac:dyDescent="0.3">
      <c r="AF19815" s="8"/>
      <c r="AG19815" s="8"/>
      <c r="AH19815" s="9"/>
      <c r="AI19815" s="8"/>
      <c r="AJ19815" s="8"/>
      <c r="AK19815" s="9"/>
    </row>
    <row r="19816" spans="32:37" x14ac:dyDescent="0.3">
      <c r="AF19816" s="8"/>
      <c r="AG19816" s="8"/>
      <c r="AH19816" s="9"/>
      <c r="AI19816" s="8"/>
      <c r="AJ19816" s="8"/>
      <c r="AK19816" s="9"/>
    </row>
    <row r="19817" spans="32:37" x14ac:dyDescent="0.3">
      <c r="AF19817" s="8"/>
      <c r="AG19817" s="8"/>
      <c r="AH19817" s="9"/>
      <c r="AI19817" s="8"/>
      <c r="AJ19817" s="8"/>
      <c r="AK19817" s="9"/>
    </row>
    <row r="19818" spans="32:37" x14ac:dyDescent="0.3">
      <c r="AF19818" s="8"/>
      <c r="AG19818" s="8"/>
      <c r="AH19818" s="9"/>
      <c r="AI19818" s="8"/>
      <c r="AJ19818" s="8"/>
      <c r="AK19818" s="9"/>
    </row>
    <row r="19819" spans="32:37" x14ac:dyDescent="0.3">
      <c r="AF19819" s="8"/>
      <c r="AG19819" s="8"/>
      <c r="AH19819" s="9"/>
      <c r="AI19819" s="8"/>
      <c r="AJ19819" s="8"/>
      <c r="AK19819" s="9"/>
    </row>
    <row r="19820" spans="32:37" x14ac:dyDescent="0.3">
      <c r="AF19820" s="8"/>
      <c r="AG19820" s="8"/>
      <c r="AH19820" s="9"/>
      <c r="AI19820" s="8"/>
      <c r="AJ19820" s="8"/>
      <c r="AK19820" s="9"/>
    </row>
    <row r="19821" spans="32:37" x14ac:dyDescent="0.3">
      <c r="AF19821" s="8"/>
      <c r="AG19821" s="8"/>
      <c r="AH19821" s="9"/>
      <c r="AI19821" s="8"/>
      <c r="AJ19821" s="8"/>
      <c r="AK19821" s="9"/>
    </row>
    <row r="19822" spans="32:37" x14ac:dyDescent="0.3">
      <c r="AF19822" s="8"/>
      <c r="AG19822" s="8"/>
      <c r="AH19822" s="9"/>
      <c r="AI19822" s="8"/>
      <c r="AJ19822" s="8"/>
      <c r="AK19822" s="9"/>
    </row>
    <row r="19823" spans="32:37" x14ac:dyDescent="0.3">
      <c r="AF19823" s="8"/>
      <c r="AG19823" s="8"/>
      <c r="AH19823" s="9"/>
      <c r="AI19823" s="8"/>
      <c r="AJ19823" s="8"/>
      <c r="AK19823" s="9"/>
    </row>
    <row r="19824" spans="32:37" x14ac:dyDescent="0.3">
      <c r="AF19824" s="8"/>
      <c r="AG19824" s="8"/>
      <c r="AH19824" s="9"/>
      <c r="AI19824" s="8"/>
      <c r="AJ19824" s="8"/>
      <c r="AK19824" s="9"/>
    </row>
    <row r="19825" spans="32:37" x14ac:dyDescent="0.3">
      <c r="AF19825" s="8"/>
      <c r="AG19825" s="8"/>
      <c r="AH19825" s="9"/>
      <c r="AI19825" s="8"/>
      <c r="AJ19825" s="8"/>
      <c r="AK19825" s="9"/>
    </row>
    <row r="19826" spans="32:37" x14ac:dyDescent="0.3">
      <c r="AF19826" s="8"/>
      <c r="AG19826" s="8"/>
      <c r="AH19826" s="9"/>
      <c r="AI19826" s="8"/>
      <c r="AJ19826" s="8"/>
      <c r="AK19826" s="9"/>
    </row>
    <row r="19827" spans="32:37" x14ac:dyDescent="0.3">
      <c r="AF19827" s="8"/>
      <c r="AG19827" s="8"/>
      <c r="AH19827" s="9"/>
      <c r="AI19827" s="8"/>
      <c r="AJ19827" s="8"/>
      <c r="AK19827" s="9"/>
    </row>
    <row r="19828" spans="32:37" x14ac:dyDescent="0.3">
      <c r="AF19828" s="8"/>
      <c r="AG19828" s="8"/>
      <c r="AH19828" s="9"/>
      <c r="AI19828" s="8"/>
      <c r="AJ19828" s="8"/>
      <c r="AK19828" s="9"/>
    </row>
    <row r="19829" spans="32:37" x14ac:dyDescent="0.3">
      <c r="AF19829" s="8"/>
      <c r="AG19829" s="8"/>
      <c r="AH19829" s="9"/>
      <c r="AI19829" s="8"/>
      <c r="AJ19829" s="8"/>
      <c r="AK19829" s="9"/>
    </row>
    <row r="19830" spans="32:37" x14ac:dyDescent="0.3">
      <c r="AF19830" s="8"/>
      <c r="AG19830" s="8"/>
      <c r="AH19830" s="9"/>
      <c r="AI19830" s="8"/>
      <c r="AJ19830" s="8"/>
      <c r="AK19830" s="9"/>
    </row>
    <row r="19831" spans="32:37" x14ac:dyDescent="0.3">
      <c r="AF19831" s="8"/>
      <c r="AG19831" s="8"/>
      <c r="AH19831" s="9"/>
      <c r="AI19831" s="8"/>
      <c r="AJ19831" s="8"/>
      <c r="AK19831" s="9"/>
    </row>
    <row r="19832" spans="32:37" x14ac:dyDescent="0.3">
      <c r="AF19832" s="8"/>
      <c r="AG19832" s="8"/>
      <c r="AH19832" s="9"/>
      <c r="AI19832" s="8"/>
      <c r="AJ19832" s="8"/>
      <c r="AK19832" s="9"/>
    </row>
    <row r="19833" spans="32:37" x14ac:dyDescent="0.3">
      <c r="AF19833" s="8"/>
      <c r="AG19833" s="8"/>
      <c r="AH19833" s="9"/>
      <c r="AI19833" s="8"/>
      <c r="AJ19833" s="8"/>
      <c r="AK19833" s="9"/>
    </row>
    <row r="19834" spans="32:37" x14ac:dyDescent="0.3">
      <c r="AF19834" s="8"/>
      <c r="AG19834" s="8"/>
      <c r="AH19834" s="9"/>
      <c r="AI19834" s="8"/>
      <c r="AJ19834" s="8"/>
      <c r="AK19834" s="9"/>
    </row>
    <row r="19835" spans="32:37" x14ac:dyDescent="0.3">
      <c r="AF19835" s="8"/>
      <c r="AG19835" s="8"/>
      <c r="AH19835" s="9"/>
      <c r="AI19835" s="8"/>
      <c r="AJ19835" s="8"/>
      <c r="AK19835" s="9"/>
    </row>
    <row r="19836" spans="32:37" x14ac:dyDescent="0.3">
      <c r="AF19836" s="8"/>
      <c r="AG19836" s="8"/>
      <c r="AH19836" s="9"/>
      <c r="AI19836" s="8"/>
      <c r="AJ19836" s="8"/>
      <c r="AK19836" s="9"/>
    </row>
    <row r="19837" spans="32:37" x14ac:dyDescent="0.3">
      <c r="AF19837" s="8"/>
      <c r="AG19837" s="8"/>
      <c r="AH19837" s="9"/>
      <c r="AI19837" s="8"/>
      <c r="AJ19837" s="8"/>
      <c r="AK19837" s="9"/>
    </row>
    <row r="19838" spans="32:37" x14ac:dyDescent="0.3">
      <c r="AF19838" s="8"/>
      <c r="AG19838" s="8"/>
      <c r="AH19838" s="9"/>
      <c r="AI19838" s="8"/>
      <c r="AJ19838" s="8"/>
      <c r="AK19838" s="9"/>
    </row>
    <row r="19839" spans="32:37" x14ac:dyDescent="0.3">
      <c r="AF19839" s="8"/>
      <c r="AG19839" s="8"/>
      <c r="AH19839" s="9"/>
      <c r="AI19839" s="8"/>
      <c r="AJ19839" s="8"/>
      <c r="AK19839" s="9"/>
    </row>
    <row r="19840" spans="32:37" x14ac:dyDescent="0.3">
      <c r="AF19840" s="8"/>
      <c r="AG19840" s="8"/>
      <c r="AH19840" s="9"/>
      <c r="AI19840" s="8"/>
      <c r="AJ19840" s="8"/>
      <c r="AK19840" s="9"/>
    </row>
    <row r="19841" spans="32:37" x14ac:dyDescent="0.3">
      <c r="AF19841" s="8"/>
      <c r="AG19841" s="8"/>
      <c r="AH19841" s="9"/>
      <c r="AI19841" s="8"/>
      <c r="AJ19841" s="8"/>
      <c r="AK19841" s="9"/>
    </row>
    <row r="19842" spans="32:37" x14ac:dyDescent="0.3">
      <c r="AF19842" s="8"/>
      <c r="AG19842" s="8"/>
      <c r="AH19842" s="9"/>
      <c r="AI19842" s="8"/>
      <c r="AJ19842" s="8"/>
      <c r="AK19842" s="9"/>
    </row>
    <row r="19843" spans="32:37" x14ac:dyDescent="0.3">
      <c r="AF19843" s="8"/>
      <c r="AG19843" s="8"/>
      <c r="AH19843" s="9"/>
      <c r="AI19843" s="8"/>
      <c r="AJ19843" s="8"/>
      <c r="AK19843" s="9"/>
    </row>
    <row r="19844" spans="32:37" x14ac:dyDescent="0.3">
      <c r="AF19844" s="8"/>
      <c r="AG19844" s="8"/>
      <c r="AH19844" s="9"/>
      <c r="AI19844" s="8"/>
      <c r="AJ19844" s="8"/>
      <c r="AK19844" s="9"/>
    </row>
    <row r="19845" spans="32:37" x14ac:dyDescent="0.3">
      <c r="AF19845" s="8"/>
      <c r="AG19845" s="8"/>
      <c r="AH19845" s="9"/>
      <c r="AI19845" s="8"/>
      <c r="AJ19845" s="8"/>
      <c r="AK19845" s="9"/>
    </row>
    <row r="19846" spans="32:37" x14ac:dyDescent="0.3">
      <c r="AF19846" s="8"/>
      <c r="AG19846" s="8"/>
      <c r="AH19846" s="9"/>
      <c r="AI19846" s="8"/>
      <c r="AJ19846" s="8"/>
      <c r="AK19846" s="9"/>
    </row>
    <row r="19847" spans="32:37" x14ac:dyDescent="0.3">
      <c r="AF19847" s="8"/>
      <c r="AG19847" s="8"/>
      <c r="AH19847" s="9"/>
      <c r="AI19847" s="8"/>
      <c r="AJ19847" s="8"/>
      <c r="AK19847" s="9"/>
    </row>
    <row r="19848" spans="32:37" x14ac:dyDescent="0.3">
      <c r="AF19848" s="8"/>
      <c r="AG19848" s="8"/>
      <c r="AH19848" s="9"/>
      <c r="AI19848" s="8"/>
      <c r="AJ19848" s="8"/>
      <c r="AK19848" s="9"/>
    </row>
    <row r="19849" spans="32:37" x14ac:dyDescent="0.3">
      <c r="AF19849" s="8"/>
      <c r="AG19849" s="8"/>
      <c r="AH19849" s="9"/>
      <c r="AI19849" s="8"/>
      <c r="AJ19849" s="8"/>
      <c r="AK19849" s="9"/>
    </row>
    <row r="19850" spans="32:37" x14ac:dyDescent="0.3">
      <c r="AF19850" s="8"/>
      <c r="AG19850" s="8"/>
      <c r="AH19850" s="9"/>
      <c r="AI19850" s="8"/>
      <c r="AJ19850" s="8"/>
      <c r="AK19850" s="9"/>
    </row>
    <row r="19851" spans="32:37" x14ac:dyDescent="0.3">
      <c r="AF19851" s="8"/>
      <c r="AG19851" s="8"/>
      <c r="AH19851" s="9"/>
      <c r="AI19851" s="8"/>
      <c r="AJ19851" s="8"/>
      <c r="AK19851" s="9"/>
    </row>
    <row r="19852" spans="32:37" x14ac:dyDescent="0.3">
      <c r="AF19852" s="8"/>
      <c r="AG19852" s="8"/>
      <c r="AH19852" s="9"/>
      <c r="AI19852" s="8"/>
      <c r="AJ19852" s="8"/>
      <c r="AK19852" s="9"/>
    </row>
    <row r="19853" spans="32:37" x14ac:dyDescent="0.3">
      <c r="AF19853" s="8"/>
      <c r="AG19853" s="8"/>
      <c r="AH19853" s="9"/>
      <c r="AI19853" s="8"/>
      <c r="AJ19853" s="8"/>
      <c r="AK19853" s="9"/>
    </row>
    <row r="19854" spans="32:37" x14ac:dyDescent="0.3">
      <c r="AF19854" s="8"/>
      <c r="AG19854" s="8"/>
      <c r="AH19854" s="9"/>
      <c r="AI19854" s="8"/>
      <c r="AJ19854" s="8"/>
      <c r="AK19854" s="9"/>
    </row>
    <row r="19855" spans="32:37" x14ac:dyDescent="0.3">
      <c r="AF19855" s="8"/>
      <c r="AG19855" s="8"/>
      <c r="AH19855" s="9"/>
      <c r="AI19855" s="8"/>
      <c r="AJ19855" s="8"/>
      <c r="AK19855" s="9"/>
    </row>
    <row r="19856" spans="32:37" x14ac:dyDescent="0.3">
      <c r="AF19856" s="8"/>
      <c r="AG19856" s="8"/>
      <c r="AH19856" s="9"/>
      <c r="AI19856" s="8"/>
      <c r="AJ19856" s="8"/>
      <c r="AK19856" s="9"/>
    </row>
    <row r="19857" spans="32:37" x14ac:dyDescent="0.3">
      <c r="AF19857" s="8"/>
      <c r="AG19857" s="8"/>
      <c r="AH19857" s="9"/>
      <c r="AI19857" s="8"/>
      <c r="AJ19857" s="8"/>
      <c r="AK19857" s="9"/>
    </row>
    <row r="19858" spans="32:37" x14ac:dyDescent="0.3">
      <c r="AF19858" s="8"/>
      <c r="AG19858" s="8"/>
      <c r="AH19858" s="9"/>
      <c r="AI19858" s="8"/>
      <c r="AJ19858" s="8"/>
      <c r="AK19858" s="9"/>
    </row>
    <row r="19859" spans="32:37" x14ac:dyDescent="0.3">
      <c r="AF19859" s="8"/>
      <c r="AG19859" s="8"/>
      <c r="AH19859" s="9"/>
      <c r="AI19859" s="8"/>
      <c r="AJ19859" s="8"/>
      <c r="AK19859" s="9"/>
    </row>
    <row r="19860" spans="32:37" x14ac:dyDescent="0.3">
      <c r="AF19860" s="8"/>
      <c r="AG19860" s="8"/>
      <c r="AH19860" s="9"/>
      <c r="AI19860" s="8"/>
      <c r="AJ19860" s="8"/>
      <c r="AK19860" s="9"/>
    </row>
    <row r="19861" spans="32:37" x14ac:dyDescent="0.3">
      <c r="AF19861" s="8"/>
      <c r="AG19861" s="8"/>
      <c r="AH19861" s="9"/>
      <c r="AI19861" s="8"/>
      <c r="AJ19861" s="8"/>
      <c r="AK19861" s="9"/>
    </row>
    <row r="19862" spans="32:37" x14ac:dyDescent="0.3">
      <c r="AF19862" s="8"/>
      <c r="AG19862" s="8"/>
      <c r="AH19862" s="9"/>
      <c r="AI19862" s="8"/>
      <c r="AJ19862" s="8"/>
      <c r="AK19862" s="9"/>
    </row>
    <row r="19863" spans="32:37" x14ac:dyDescent="0.3">
      <c r="AF19863" s="8"/>
      <c r="AG19863" s="8"/>
      <c r="AH19863" s="9"/>
      <c r="AI19863" s="8"/>
      <c r="AJ19863" s="8"/>
      <c r="AK19863" s="9"/>
    </row>
    <row r="19864" spans="32:37" x14ac:dyDescent="0.3">
      <c r="AF19864" s="8"/>
      <c r="AG19864" s="8"/>
      <c r="AH19864" s="9"/>
      <c r="AI19864" s="8"/>
      <c r="AJ19864" s="8"/>
      <c r="AK19864" s="9"/>
    </row>
    <row r="19865" spans="32:37" x14ac:dyDescent="0.3">
      <c r="AF19865" s="8"/>
      <c r="AG19865" s="8"/>
      <c r="AH19865" s="9"/>
      <c r="AI19865" s="8"/>
      <c r="AJ19865" s="8"/>
      <c r="AK19865" s="9"/>
    </row>
    <row r="19866" spans="32:37" x14ac:dyDescent="0.3">
      <c r="AF19866" s="8"/>
      <c r="AG19866" s="8"/>
      <c r="AH19866" s="9"/>
      <c r="AI19866" s="8"/>
      <c r="AJ19866" s="8"/>
      <c r="AK19866" s="9"/>
    </row>
    <row r="19867" spans="32:37" x14ac:dyDescent="0.3">
      <c r="AF19867" s="8"/>
      <c r="AG19867" s="8"/>
      <c r="AH19867" s="9"/>
      <c r="AI19867" s="8"/>
      <c r="AJ19867" s="8"/>
      <c r="AK19867" s="9"/>
    </row>
    <row r="19868" spans="32:37" x14ac:dyDescent="0.3">
      <c r="AF19868" s="8"/>
      <c r="AG19868" s="8"/>
      <c r="AH19868" s="9"/>
      <c r="AI19868" s="8"/>
      <c r="AJ19868" s="8"/>
      <c r="AK19868" s="9"/>
    </row>
    <row r="19869" spans="32:37" x14ac:dyDescent="0.3">
      <c r="AF19869" s="8"/>
      <c r="AG19869" s="8"/>
      <c r="AH19869" s="9"/>
      <c r="AI19869" s="8"/>
      <c r="AJ19869" s="8"/>
      <c r="AK19869" s="9"/>
    </row>
    <row r="19870" spans="32:37" x14ac:dyDescent="0.3">
      <c r="AF19870" s="8"/>
      <c r="AG19870" s="8"/>
      <c r="AH19870" s="9"/>
      <c r="AI19870" s="8"/>
      <c r="AJ19870" s="8"/>
      <c r="AK19870" s="9"/>
    </row>
    <row r="19871" spans="32:37" x14ac:dyDescent="0.3">
      <c r="AF19871" s="8"/>
      <c r="AG19871" s="8"/>
      <c r="AH19871" s="9"/>
      <c r="AI19871" s="8"/>
      <c r="AJ19871" s="8"/>
      <c r="AK19871" s="9"/>
    </row>
    <row r="19872" spans="32:37" x14ac:dyDescent="0.3">
      <c r="AF19872" s="8"/>
      <c r="AG19872" s="8"/>
      <c r="AH19872" s="9"/>
      <c r="AI19872" s="8"/>
      <c r="AJ19872" s="8"/>
      <c r="AK19872" s="9"/>
    </row>
    <row r="19873" spans="32:37" x14ac:dyDescent="0.3">
      <c r="AF19873" s="8"/>
      <c r="AG19873" s="8"/>
      <c r="AH19873" s="9"/>
      <c r="AI19873" s="8"/>
      <c r="AJ19873" s="8"/>
      <c r="AK19873" s="9"/>
    </row>
    <row r="19874" spans="32:37" x14ac:dyDescent="0.3">
      <c r="AF19874" s="8"/>
      <c r="AG19874" s="8"/>
      <c r="AH19874" s="9"/>
      <c r="AI19874" s="8"/>
      <c r="AJ19874" s="8"/>
      <c r="AK19874" s="9"/>
    </row>
    <row r="19875" spans="32:37" x14ac:dyDescent="0.3">
      <c r="AF19875" s="8"/>
      <c r="AG19875" s="8"/>
      <c r="AH19875" s="9"/>
      <c r="AI19875" s="8"/>
      <c r="AJ19875" s="8"/>
      <c r="AK19875" s="9"/>
    </row>
    <row r="19876" spans="32:37" x14ac:dyDescent="0.3">
      <c r="AF19876" s="8"/>
      <c r="AG19876" s="8"/>
      <c r="AH19876" s="9"/>
      <c r="AI19876" s="8"/>
      <c r="AJ19876" s="8"/>
      <c r="AK19876" s="9"/>
    </row>
    <row r="19877" spans="32:37" x14ac:dyDescent="0.3">
      <c r="AF19877" s="8"/>
      <c r="AG19877" s="8"/>
      <c r="AH19877" s="9"/>
      <c r="AI19877" s="8"/>
      <c r="AJ19877" s="8"/>
      <c r="AK19877" s="9"/>
    </row>
    <row r="19878" spans="32:37" x14ac:dyDescent="0.3">
      <c r="AF19878" s="8"/>
      <c r="AG19878" s="8"/>
      <c r="AH19878" s="9"/>
      <c r="AI19878" s="8"/>
      <c r="AJ19878" s="8"/>
      <c r="AK19878" s="9"/>
    </row>
    <row r="19879" spans="32:37" x14ac:dyDescent="0.3">
      <c r="AF19879" s="8"/>
      <c r="AG19879" s="8"/>
      <c r="AH19879" s="9"/>
      <c r="AI19879" s="8"/>
      <c r="AJ19879" s="8"/>
      <c r="AK19879" s="9"/>
    </row>
    <row r="19880" spans="32:37" x14ac:dyDescent="0.3">
      <c r="AF19880" s="8"/>
      <c r="AG19880" s="8"/>
      <c r="AH19880" s="9"/>
      <c r="AI19880" s="8"/>
      <c r="AJ19880" s="8"/>
      <c r="AK19880" s="9"/>
    </row>
    <row r="19881" spans="32:37" x14ac:dyDescent="0.3">
      <c r="AF19881" s="8"/>
      <c r="AG19881" s="8"/>
      <c r="AH19881" s="9"/>
      <c r="AI19881" s="8"/>
      <c r="AJ19881" s="8"/>
      <c r="AK19881" s="9"/>
    </row>
    <row r="19882" spans="32:37" x14ac:dyDescent="0.3">
      <c r="AF19882" s="8"/>
      <c r="AG19882" s="8"/>
      <c r="AH19882" s="9"/>
      <c r="AI19882" s="8"/>
      <c r="AJ19882" s="8"/>
      <c r="AK19882" s="9"/>
    </row>
    <row r="19883" spans="32:37" x14ac:dyDescent="0.3">
      <c r="AF19883" s="8"/>
      <c r="AG19883" s="8"/>
      <c r="AH19883" s="9"/>
      <c r="AI19883" s="8"/>
      <c r="AJ19883" s="8"/>
      <c r="AK19883" s="9"/>
    </row>
    <row r="19884" spans="32:37" x14ac:dyDescent="0.3">
      <c r="AF19884" s="8"/>
      <c r="AG19884" s="8"/>
      <c r="AH19884" s="9"/>
      <c r="AI19884" s="8"/>
      <c r="AJ19884" s="8"/>
      <c r="AK19884" s="9"/>
    </row>
    <row r="19885" spans="32:37" x14ac:dyDescent="0.3">
      <c r="AF19885" s="8"/>
      <c r="AG19885" s="8"/>
      <c r="AH19885" s="9"/>
      <c r="AI19885" s="8"/>
      <c r="AJ19885" s="8"/>
      <c r="AK19885" s="9"/>
    </row>
    <row r="19886" spans="32:37" x14ac:dyDescent="0.3">
      <c r="AF19886" s="8"/>
      <c r="AG19886" s="8"/>
      <c r="AH19886" s="9"/>
      <c r="AI19886" s="8"/>
      <c r="AJ19886" s="8"/>
      <c r="AK19886" s="9"/>
    </row>
    <row r="19887" spans="32:37" x14ac:dyDescent="0.3">
      <c r="AF19887" s="8"/>
      <c r="AG19887" s="8"/>
      <c r="AH19887" s="9"/>
      <c r="AI19887" s="8"/>
      <c r="AJ19887" s="8"/>
      <c r="AK19887" s="9"/>
    </row>
    <row r="19888" spans="32:37" x14ac:dyDescent="0.3">
      <c r="AF19888" s="8"/>
      <c r="AG19888" s="8"/>
      <c r="AH19888" s="9"/>
      <c r="AI19888" s="8"/>
      <c r="AJ19888" s="8"/>
      <c r="AK19888" s="9"/>
    </row>
    <row r="19889" spans="32:37" x14ac:dyDescent="0.3">
      <c r="AF19889" s="8"/>
      <c r="AG19889" s="8"/>
      <c r="AH19889" s="9"/>
      <c r="AI19889" s="8"/>
      <c r="AJ19889" s="8"/>
      <c r="AK19889" s="9"/>
    </row>
    <row r="19890" spans="32:37" x14ac:dyDescent="0.3">
      <c r="AF19890" s="8"/>
      <c r="AG19890" s="8"/>
      <c r="AH19890" s="9"/>
      <c r="AI19890" s="8"/>
      <c r="AJ19890" s="8"/>
      <c r="AK19890" s="9"/>
    </row>
    <row r="19891" spans="32:37" x14ac:dyDescent="0.3">
      <c r="AF19891" s="8"/>
      <c r="AG19891" s="8"/>
      <c r="AH19891" s="9"/>
      <c r="AI19891" s="8"/>
      <c r="AJ19891" s="8"/>
      <c r="AK19891" s="9"/>
    </row>
    <row r="19892" spans="32:37" x14ac:dyDescent="0.3">
      <c r="AF19892" s="8"/>
      <c r="AG19892" s="8"/>
      <c r="AH19892" s="9"/>
      <c r="AI19892" s="8"/>
      <c r="AJ19892" s="8"/>
      <c r="AK19892" s="9"/>
    </row>
    <row r="19893" spans="32:37" x14ac:dyDescent="0.3">
      <c r="AF19893" s="8"/>
      <c r="AG19893" s="8"/>
      <c r="AH19893" s="9"/>
      <c r="AI19893" s="8"/>
      <c r="AJ19893" s="8"/>
      <c r="AK19893" s="9"/>
    </row>
    <row r="19894" spans="32:37" x14ac:dyDescent="0.3">
      <c r="AF19894" s="8"/>
      <c r="AG19894" s="8"/>
      <c r="AH19894" s="9"/>
      <c r="AI19894" s="8"/>
      <c r="AJ19894" s="8"/>
      <c r="AK19894" s="9"/>
    </row>
    <row r="19895" spans="32:37" x14ac:dyDescent="0.3">
      <c r="AF19895" s="8"/>
      <c r="AG19895" s="8"/>
      <c r="AH19895" s="9"/>
      <c r="AI19895" s="8"/>
      <c r="AJ19895" s="8"/>
      <c r="AK19895" s="9"/>
    </row>
    <row r="19896" spans="32:37" x14ac:dyDescent="0.3">
      <c r="AF19896" s="8"/>
      <c r="AG19896" s="8"/>
      <c r="AH19896" s="9"/>
      <c r="AI19896" s="8"/>
      <c r="AJ19896" s="8"/>
      <c r="AK19896" s="9"/>
    </row>
    <row r="19897" spans="32:37" x14ac:dyDescent="0.3">
      <c r="AF19897" s="8"/>
      <c r="AG19897" s="8"/>
      <c r="AH19897" s="9"/>
      <c r="AI19897" s="8"/>
      <c r="AJ19897" s="8"/>
      <c r="AK19897" s="9"/>
    </row>
    <row r="19898" spans="32:37" x14ac:dyDescent="0.3">
      <c r="AF19898" s="8"/>
      <c r="AG19898" s="8"/>
      <c r="AH19898" s="9"/>
      <c r="AI19898" s="8"/>
      <c r="AJ19898" s="8"/>
      <c r="AK19898" s="9"/>
    </row>
    <row r="19899" spans="32:37" x14ac:dyDescent="0.3">
      <c r="AF19899" s="8"/>
      <c r="AG19899" s="8"/>
      <c r="AH19899" s="9"/>
      <c r="AI19899" s="8"/>
      <c r="AJ19899" s="8"/>
      <c r="AK19899" s="9"/>
    </row>
    <row r="19900" spans="32:37" x14ac:dyDescent="0.3">
      <c r="AF19900" s="8"/>
      <c r="AG19900" s="8"/>
      <c r="AH19900" s="9"/>
      <c r="AI19900" s="8"/>
      <c r="AJ19900" s="8"/>
      <c r="AK19900" s="9"/>
    </row>
    <row r="19901" spans="32:37" x14ac:dyDescent="0.3">
      <c r="AF19901" s="8"/>
      <c r="AG19901" s="8"/>
      <c r="AH19901" s="9"/>
      <c r="AI19901" s="8"/>
      <c r="AJ19901" s="8"/>
      <c r="AK19901" s="9"/>
    </row>
    <row r="19902" spans="32:37" x14ac:dyDescent="0.3">
      <c r="AF19902" s="8"/>
      <c r="AG19902" s="8"/>
      <c r="AH19902" s="9"/>
      <c r="AI19902" s="8"/>
      <c r="AJ19902" s="8"/>
      <c r="AK19902" s="9"/>
    </row>
    <row r="19903" spans="32:37" x14ac:dyDescent="0.3">
      <c r="AF19903" s="8"/>
      <c r="AG19903" s="8"/>
      <c r="AH19903" s="9"/>
      <c r="AI19903" s="8"/>
      <c r="AJ19903" s="8"/>
      <c r="AK19903" s="9"/>
    </row>
    <row r="19904" spans="32:37" x14ac:dyDescent="0.3">
      <c r="AF19904" s="8"/>
      <c r="AG19904" s="8"/>
      <c r="AH19904" s="9"/>
      <c r="AI19904" s="8"/>
      <c r="AJ19904" s="8"/>
      <c r="AK19904" s="9"/>
    </row>
    <row r="19905" spans="32:37" x14ac:dyDescent="0.3">
      <c r="AF19905" s="8"/>
      <c r="AG19905" s="8"/>
      <c r="AH19905" s="9"/>
      <c r="AI19905" s="8"/>
      <c r="AJ19905" s="8"/>
      <c r="AK19905" s="9"/>
    </row>
    <row r="19906" spans="32:37" x14ac:dyDescent="0.3">
      <c r="AF19906" s="8"/>
      <c r="AG19906" s="8"/>
      <c r="AH19906" s="9"/>
      <c r="AI19906" s="8"/>
      <c r="AJ19906" s="8"/>
      <c r="AK19906" s="9"/>
    </row>
    <row r="19907" spans="32:37" x14ac:dyDescent="0.3">
      <c r="AF19907" s="8"/>
      <c r="AG19907" s="8"/>
      <c r="AH19907" s="9"/>
      <c r="AI19907" s="8"/>
      <c r="AJ19907" s="8"/>
      <c r="AK19907" s="9"/>
    </row>
    <row r="19908" spans="32:37" x14ac:dyDescent="0.3">
      <c r="AF19908" s="8"/>
      <c r="AG19908" s="8"/>
      <c r="AH19908" s="9"/>
      <c r="AI19908" s="8"/>
      <c r="AJ19908" s="8"/>
      <c r="AK19908" s="9"/>
    </row>
    <row r="19909" spans="32:37" x14ac:dyDescent="0.3">
      <c r="AF19909" s="8"/>
      <c r="AG19909" s="8"/>
      <c r="AH19909" s="9"/>
      <c r="AI19909" s="8"/>
      <c r="AJ19909" s="8"/>
      <c r="AK19909" s="9"/>
    </row>
    <row r="19910" spans="32:37" x14ac:dyDescent="0.3">
      <c r="AF19910" s="8"/>
      <c r="AG19910" s="8"/>
      <c r="AH19910" s="9"/>
      <c r="AI19910" s="8"/>
      <c r="AJ19910" s="8"/>
      <c r="AK19910" s="9"/>
    </row>
    <row r="19911" spans="32:37" x14ac:dyDescent="0.3">
      <c r="AF19911" s="8"/>
      <c r="AG19911" s="8"/>
      <c r="AH19911" s="9"/>
      <c r="AI19911" s="8"/>
      <c r="AJ19911" s="8"/>
      <c r="AK19911" s="9"/>
    </row>
    <row r="19912" spans="32:37" x14ac:dyDescent="0.3">
      <c r="AF19912" s="8"/>
      <c r="AG19912" s="8"/>
      <c r="AH19912" s="9"/>
      <c r="AI19912" s="8"/>
      <c r="AJ19912" s="8"/>
      <c r="AK19912" s="9"/>
    </row>
    <row r="19913" spans="32:37" x14ac:dyDescent="0.3">
      <c r="AF19913" s="8"/>
      <c r="AG19913" s="8"/>
      <c r="AH19913" s="9"/>
      <c r="AI19913" s="8"/>
      <c r="AJ19913" s="8"/>
      <c r="AK19913" s="9"/>
    </row>
    <row r="19914" spans="32:37" x14ac:dyDescent="0.3">
      <c r="AF19914" s="8"/>
      <c r="AG19914" s="8"/>
      <c r="AH19914" s="9"/>
      <c r="AI19914" s="8"/>
      <c r="AJ19914" s="8"/>
      <c r="AK19914" s="9"/>
    </row>
    <row r="19915" spans="32:37" x14ac:dyDescent="0.3">
      <c r="AF19915" s="8"/>
      <c r="AG19915" s="8"/>
      <c r="AH19915" s="9"/>
      <c r="AI19915" s="8"/>
      <c r="AJ19915" s="8"/>
      <c r="AK19915" s="9"/>
    </row>
    <row r="19916" spans="32:37" x14ac:dyDescent="0.3">
      <c r="AF19916" s="8"/>
      <c r="AG19916" s="8"/>
      <c r="AH19916" s="9"/>
      <c r="AI19916" s="8"/>
      <c r="AJ19916" s="8"/>
      <c r="AK19916" s="9"/>
    </row>
    <row r="19917" spans="32:37" x14ac:dyDescent="0.3">
      <c r="AF19917" s="8"/>
      <c r="AG19917" s="8"/>
      <c r="AH19917" s="9"/>
      <c r="AI19917" s="8"/>
      <c r="AJ19917" s="8"/>
      <c r="AK19917" s="9"/>
    </row>
    <row r="19918" spans="32:37" x14ac:dyDescent="0.3">
      <c r="AF19918" s="8"/>
      <c r="AG19918" s="8"/>
      <c r="AH19918" s="9"/>
      <c r="AI19918" s="8"/>
      <c r="AJ19918" s="8"/>
      <c r="AK19918" s="9"/>
    </row>
    <row r="19919" spans="32:37" x14ac:dyDescent="0.3">
      <c r="AF19919" s="8"/>
      <c r="AG19919" s="8"/>
      <c r="AH19919" s="9"/>
      <c r="AI19919" s="8"/>
      <c r="AJ19919" s="8"/>
      <c r="AK19919" s="9"/>
    </row>
    <row r="19920" spans="32:37" x14ac:dyDescent="0.3">
      <c r="AF19920" s="8"/>
      <c r="AG19920" s="8"/>
      <c r="AH19920" s="9"/>
      <c r="AI19920" s="8"/>
      <c r="AJ19920" s="8"/>
      <c r="AK19920" s="9"/>
    </row>
    <row r="19921" spans="32:37" x14ac:dyDescent="0.3">
      <c r="AF19921" s="8"/>
      <c r="AG19921" s="8"/>
      <c r="AH19921" s="9"/>
      <c r="AI19921" s="8"/>
      <c r="AJ19921" s="8"/>
      <c r="AK19921" s="9"/>
    </row>
    <row r="19922" spans="32:37" x14ac:dyDescent="0.3">
      <c r="AF19922" s="8"/>
      <c r="AG19922" s="8"/>
      <c r="AH19922" s="9"/>
      <c r="AI19922" s="8"/>
      <c r="AJ19922" s="8"/>
      <c r="AK19922" s="9"/>
    </row>
    <row r="19923" spans="32:37" x14ac:dyDescent="0.3">
      <c r="AF19923" s="8"/>
      <c r="AG19923" s="8"/>
      <c r="AH19923" s="9"/>
      <c r="AI19923" s="8"/>
      <c r="AJ19923" s="8"/>
      <c r="AK19923" s="9"/>
    </row>
    <row r="19924" spans="32:37" x14ac:dyDescent="0.3">
      <c r="AF19924" s="8"/>
      <c r="AG19924" s="8"/>
      <c r="AH19924" s="9"/>
      <c r="AI19924" s="8"/>
      <c r="AJ19924" s="8"/>
      <c r="AK19924" s="9"/>
    </row>
    <row r="19925" spans="32:37" x14ac:dyDescent="0.3">
      <c r="AF19925" s="8"/>
      <c r="AG19925" s="8"/>
      <c r="AH19925" s="9"/>
      <c r="AI19925" s="8"/>
      <c r="AJ19925" s="8"/>
      <c r="AK19925" s="9"/>
    </row>
    <row r="19926" spans="32:37" x14ac:dyDescent="0.3">
      <c r="AF19926" s="8"/>
      <c r="AG19926" s="8"/>
      <c r="AH19926" s="9"/>
      <c r="AI19926" s="8"/>
      <c r="AJ19926" s="8"/>
      <c r="AK19926" s="9"/>
    </row>
    <row r="19927" spans="32:37" x14ac:dyDescent="0.3">
      <c r="AF19927" s="8"/>
      <c r="AG19927" s="8"/>
      <c r="AH19927" s="9"/>
      <c r="AI19927" s="8"/>
      <c r="AJ19927" s="8"/>
      <c r="AK19927" s="9"/>
    </row>
    <row r="19928" spans="32:37" x14ac:dyDescent="0.3">
      <c r="AF19928" s="8"/>
      <c r="AG19928" s="8"/>
      <c r="AH19928" s="9"/>
      <c r="AI19928" s="8"/>
      <c r="AJ19928" s="8"/>
      <c r="AK19928" s="9"/>
    </row>
    <row r="19929" spans="32:37" x14ac:dyDescent="0.3">
      <c r="AF19929" s="8"/>
      <c r="AG19929" s="8"/>
      <c r="AH19929" s="9"/>
      <c r="AI19929" s="8"/>
      <c r="AJ19929" s="8"/>
      <c r="AK19929" s="9"/>
    </row>
    <row r="19930" spans="32:37" x14ac:dyDescent="0.3">
      <c r="AF19930" s="8"/>
      <c r="AG19930" s="8"/>
      <c r="AH19930" s="9"/>
      <c r="AI19930" s="8"/>
      <c r="AJ19930" s="8"/>
      <c r="AK19930" s="9"/>
    </row>
    <row r="19931" spans="32:37" x14ac:dyDescent="0.3">
      <c r="AF19931" s="8"/>
      <c r="AG19931" s="8"/>
      <c r="AH19931" s="9"/>
      <c r="AI19931" s="8"/>
      <c r="AJ19931" s="8"/>
      <c r="AK19931" s="9"/>
    </row>
    <row r="19932" spans="32:37" x14ac:dyDescent="0.3">
      <c r="AF19932" s="8"/>
      <c r="AG19932" s="8"/>
      <c r="AH19932" s="9"/>
      <c r="AI19932" s="8"/>
      <c r="AJ19932" s="8"/>
      <c r="AK19932" s="9"/>
    </row>
    <row r="19933" spans="32:37" x14ac:dyDescent="0.3">
      <c r="AF19933" s="8"/>
      <c r="AG19933" s="8"/>
      <c r="AH19933" s="9"/>
      <c r="AI19933" s="8"/>
      <c r="AJ19933" s="8"/>
      <c r="AK19933" s="9"/>
    </row>
    <row r="19934" spans="32:37" x14ac:dyDescent="0.3">
      <c r="AF19934" s="8"/>
      <c r="AG19934" s="8"/>
      <c r="AH19934" s="9"/>
      <c r="AI19934" s="8"/>
      <c r="AJ19934" s="8"/>
      <c r="AK19934" s="9"/>
    </row>
    <row r="19935" spans="32:37" x14ac:dyDescent="0.3">
      <c r="AF19935" s="8"/>
      <c r="AG19935" s="8"/>
      <c r="AH19935" s="9"/>
      <c r="AI19935" s="8"/>
      <c r="AJ19935" s="8"/>
      <c r="AK19935" s="9"/>
    </row>
    <row r="19936" spans="32:37" x14ac:dyDescent="0.3">
      <c r="AF19936" s="8"/>
      <c r="AG19936" s="8"/>
      <c r="AH19936" s="9"/>
      <c r="AI19936" s="8"/>
      <c r="AJ19936" s="8"/>
      <c r="AK19936" s="9"/>
    </row>
    <row r="19937" spans="32:37" x14ac:dyDescent="0.3">
      <c r="AF19937" s="8"/>
      <c r="AG19937" s="8"/>
      <c r="AH19937" s="9"/>
      <c r="AI19937" s="8"/>
      <c r="AJ19937" s="8"/>
      <c r="AK19937" s="9"/>
    </row>
    <row r="19938" spans="32:37" x14ac:dyDescent="0.3">
      <c r="AF19938" s="8"/>
      <c r="AG19938" s="8"/>
      <c r="AH19938" s="9"/>
      <c r="AI19938" s="8"/>
      <c r="AJ19938" s="8"/>
      <c r="AK19938" s="9"/>
    </row>
    <row r="19939" spans="32:37" x14ac:dyDescent="0.3">
      <c r="AF19939" s="8"/>
      <c r="AG19939" s="8"/>
      <c r="AH19939" s="9"/>
      <c r="AI19939" s="8"/>
      <c r="AJ19939" s="8"/>
      <c r="AK19939" s="9"/>
    </row>
    <row r="19940" spans="32:37" x14ac:dyDescent="0.3">
      <c r="AF19940" s="8"/>
      <c r="AG19940" s="8"/>
      <c r="AH19940" s="9"/>
      <c r="AI19940" s="8"/>
      <c r="AJ19940" s="8"/>
      <c r="AK19940" s="9"/>
    </row>
    <row r="19941" spans="32:37" x14ac:dyDescent="0.3">
      <c r="AF19941" s="8"/>
      <c r="AG19941" s="8"/>
      <c r="AH19941" s="9"/>
      <c r="AI19941" s="8"/>
      <c r="AJ19941" s="8"/>
      <c r="AK19941" s="9"/>
    </row>
    <row r="19942" spans="32:37" x14ac:dyDescent="0.3">
      <c r="AF19942" s="8"/>
      <c r="AG19942" s="8"/>
      <c r="AH19942" s="9"/>
      <c r="AI19942" s="8"/>
      <c r="AJ19942" s="8"/>
      <c r="AK19942" s="9"/>
    </row>
    <row r="19943" spans="32:37" x14ac:dyDescent="0.3">
      <c r="AF19943" s="8"/>
      <c r="AG19943" s="8"/>
      <c r="AH19943" s="9"/>
      <c r="AI19943" s="8"/>
      <c r="AJ19943" s="8"/>
      <c r="AK19943" s="9"/>
    </row>
    <row r="19944" spans="32:37" x14ac:dyDescent="0.3">
      <c r="AF19944" s="8"/>
      <c r="AG19944" s="8"/>
      <c r="AH19944" s="9"/>
      <c r="AI19944" s="8"/>
      <c r="AJ19944" s="8"/>
      <c r="AK19944" s="9"/>
    </row>
    <row r="19945" spans="32:37" x14ac:dyDescent="0.3">
      <c r="AF19945" s="8"/>
      <c r="AG19945" s="8"/>
      <c r="AH19945" s="9"/>
      <c r="AI19945" s="8"/>
      <c r="AJ19945" s="8"/>
      <c r="AK19945" s="9"/>
    </row>
    <row r="19946" spans="32:37" x14ac:dyDescent="0.3">
      <c r="AF19946" s="8"/>
      <c r="AG19946" s="8"/>
      <c r="AH19946" s="9"/>
      <c r="AI19946" s="8"/>
      <c r="AJ19946" s="8"/>
      <c r="AK19946" s="9"/>
    </row>
    <row r="19947" spans="32:37" x14ac:dyDescent="0.3">
      <c r="AF19947" s="8"/>
      <c r="AG19947" s="8"/>
      <c r="AH19947" s="9"/>
      <c r="AI19947" s="8"/>
      <c r="AJ19947" s="8"/>
      <c r="AK19947" s="9"/>
    </row>
    <row r="19948" spans="32:37" x14ac:dyDescent="0.3">
      <c r="AF19948" s="8"/>
      <c r="AG19948" s="8"/>
      <c r="AH19948" s="9"/>
      <c r="AI19948" s="8"/>
      <c r="AJ19948" s="8"/>
      <c r="AK19948" s="9"/>
    </row>
    <row r="19949" spans="32:37" x14ac:dyDescent="0.3">
      <c r="AF19949" s="8"/>
      <c r="AG19949" s="8"/>
      <c r="AH19949" s="9"/>
      <c r="AI19949" s="8"/>
      <c r="AJ19949" s="8"/>
      <c r="AK19949" s="9"/>
    </row>
    <row r="19950" spans="32:37" x14ac:dyDescent="0.3">
      <c r="AF19950" s="8"/>
      <c r="AG19950" s="8"/>
      <c r="AH19950" s="9"/>
      <c r="AI19950" s="8"/>
      <c r="AJ19950" s="8"/>
      <c r="AK19950" s="9"/>
    </row>
    <row r="19951" spans="32:37" x14ac:dyDescent="0.3">
      <c r="AF19951" s="8"/>
      <c r="AG19951" s="8"/>
      <c r="AH19951" s="9"/>
      <c r="AI19951" s="8"/>
      <c r="AJ19951" s="8"/>
      <c r="AK19951" s="9"/>
    </row>
    <row r="19952" spans="32:37" x14ac:dyDescent="0.3">
      <c r="AF19952" s="8"/>
      <c r="AG19952" s="8"/>
      <c r="AH19952" s="9"/>
      <c r="AI19952" s="8"/>
      <c r="AJ19952" s="8"/>
      <c r="AK19952" s="9"/>
    </row>
    <row r="19953" spans="32:37" x14ac:dyDescent="0.3">
      <c r="AF19953" s="8"/>
      <c r="AG19953" s="8"/>
      <c r="AH19953" s="9"/>
      <c r="AI19953" s="8"/>
      <c r="AJ19953" s="8"/>
      <c r="AK19953" s="9"/>
    </row>
    <row r="19954" spans="32:37" x14ac:dyDescent="0.3">
      <c r="AF19954" s="8"/>
      <c r="AG19954" s="8"/>
      <c r="AH19954" s="9"/>
      <c r="AI19954" s="8"/>
      <c r="AJ19954" s="8"/>
      <c r="AK19954" s="9"/>
    </row>
    <row r="19955" spans="32:37" x14ac:dyDescent="0.3">
      <c r="AF19955" s="8"/>
      <c r="AG19955" s="8"/>
      <c r="AH19955" s="9"/>
      <c r="AI19955" s="8"/>
      <c r="AJ19955" s="8"/>
      <c r="AK19955" s="9"/>
    </row>
    <row r="19956" spans="32:37" x14ac:dyDescent="0.3">
      <c r="AF19956" s="8"/>
      <c r="AG19956" s="8"/>
      <c r="AH19956" s="9"/>
      <c r="AI19956" s="8"/>
      <c r="AJ19956" s="8"/>
      <c r="AK19956" s="9"/>
    </row>
    <row r="19957" spans="32:37" x14ac:dyDescent="0.3">
      <c r="AF19957" s="8"/>
      <c r="AG19957" s="8"/>
      <c r="AH19957" s="9"/>
      <c r="AI19957" s="8"/>
      <c r="AJ19957" s="8"/>
      <c r="AK19957" s="9"/>
    </row>
    <row r="19958" spans="32:37" x14ac:dyDescent="0.3">
      <c r="AF19958" s="8"/>
      <c r="AG19958" s="8"/>
      <c r="AH19958" s="9"/>
      <c r="AI19958" s="8"/>
      <c r="AJ19958" s="8"/>
      <c r="AK19958" s="9"/>
    </row>
    <row r="19959" spans="32:37" x14ac:dyDescent="0.3">
      <c r="AF19959" s="8"/>
      <c r="AG19959" s="8"/>
      <c r="AH19959" s="9"/>
      <c r="AI19959" s="8"/>
      <c r="AJ19959" s="8"/>
      <c r="AK19959" s="9"/>
    </row>
    <row r="19960" spans="32:37" x14ac:dyDescent="0.3">
      <c r="AF19960" s="8"/>
      <c r="AG19960" s="8"/>
      <c r="AH19960" s="9"/>
      <c r="AI19960" s="8"/>
      <c r="AJ19960" s="8"/>
      <c r="AK19960" s="9"/>
    </row>
    <row r="19961" spans="32:37" x14ac:dyDescent="0.3">
      <c r="AF19961" s="8"/>
      <c r="AG19961" s="8"/>
      <c r="AH19961" s="9"/>
      <c r="AI19961" s="8"/>
      <c r="AJ19961" s="8"/>
      <c r="AK19961" s="9"/>
    </row>
    <row r="19962" spans="32:37" x14ac:dyDescent="0.3">
      <c r="AF19962" s="8"/>
      <c r="AG19962" s="8"/>
      <c r="AH19962" s="9"/>
      <c r="AI19962" s="8"/>
      <c r="AJ19962" s="8"/>
      <c r="AK19962" s="9"/>
    </row>
    <row r="19963" spans="32:37" x14ac:dyDescent="0.3">
      <c r="AF19963" s="8"/>
      <c r="AG19963" s="8"/>
      <c r="AH19963" s="9"/>
      <c r="AI19963" s="8"/>
      <c r="AJ19963" s="8"/>
      <c r="AK19963" s="9"/>
    </row>
    <row r="19964" spans="32:37" x14ac:dyDescent="0.3">
      <c r="AF19964" s="8"/>
      <c r="AG19964" s="8"/>
      <c r="AH19964" s="9"/>
      <c r="AI19964" s="8"/>
      <c r="AJ19964" s="8"/>
      <c r="AK19964" s="9"/>
    </row>
    <row r="19965" spans="32:37" x14ac:dyDescent="0.3">
      <c r="AF19965" s="8"/>
      <c r="AG19965" s="8"/>
      <c r="AH19965" s="9"/>
      <c r="AI19965" s="8"/>
      <c r="AJ19965" s="8"/>
      <c r="AK19965" s="9"/>
    </row>
    <row r="19966" spans="32:37" x14ac:dyDescent="0.3">
      <c r="AF19966" s="8"/>
      <c r="AG19966" s="8"/>
      <c r="AH19966" s="9"/>
      <c r="AI19966" s="8"/>
      <c r="AJ19966" s="8"/>
      <c r="AK19966" s="9"/>
    </row>
    <row r="19967" spans="32:37" x14ac:dyDescent="0.3">
      <c r="AF19967" s="8"/>
      <c r="AG19967" s="8"/>
      <c r="AH19967" s="9"/>
      <c r="AI19967" s="8"/>
      <c r="AJ19967" s="8"/>
      <c r="AK19967" s="9"/>
    </row>
    <row r="19968" spans="32:37" x14ac:dyDescent="0.3">
      <c r="AF19968" s="8"/>
      <c r="AG19968" s="8"/>
      <c r="AH19968" s="9"/>
      <c r="AI19968" s="8"/>
      <c r="AJ19968" s="8"/>
      <c r="AK19968" s="9"/>
    </row>
    <row r="19969" spans="32:37" x14ac:dyDescent="0.3">
      <c r="AF19969" s="8"/>
      <c r="AG19969" s="8"/>
      <c r="AH19969" s="9"/>
      <c r="AI19969" s="8"/>
      <c r="AJ19969" s="8"/>
      <c r="AK19969" s="9"/>
    </row>
    <row r="19970" spans="32:37" x14ac:dyDescent="0.3">
      <c r="AF19970" s="8"/>
      <c r="AG19970" s="8"/>
      <c r="AH19970" s="9"/>
      <c r="AI19970" s="8"/>
      <c r="AJ19970" s="8"/>
      <c r="AK19970" s="9"/>
    </row>
    <row r="19971" spans="32:37" x14ac:dyDescent="0.3">
      <c r="AF19971" s="8"/>
      <c r="AG19971" s="8"/>
      <c r="AH19971" s="9"/>
      <c r="AI19971" s="8"/>
      <c r="AJ19971" s="8"/>
      <c r="AK19971" s="9"/>
    </row>
    <row r="19972" spans="32:37" x14ac:dyDescent="0.3">
      <c r="AF19972" s="8"/>
      <c r="AG19972" s="8"/>
      <c r="AH19972" s="9"/>
      <c r="AI19972" s="8"/>
      <c r="AJ19972" s="8"/>
      <c r="AK19972" s="9"/>
    </row>
    <row r="19973" spans="32:37" x14ac:dyDescent="0.3">
      <c r="AF19973" s="8"/>
      <c r="AG19973" s="8"/>
      <c r="AH19973" s="9"/>
      <c r="AI19973" s="8"/>
      <c r="AJ19973" s="8"/>
      <c r="AK19973" s="9"/>
    </row>
    <row r="19974" spans="32:37" x14ac:dyDescent="0.3">
      <c r="AF19974" s="8"/>
      <c r="AG19974" s="8"/>
      <c r="AH19974" s="9"/>
      <c r="AI19974" s="8"/>
      <c r="AJ19974" s="8"/>
      <c r="AK19974" s="9"/>
    </row>
    <row r="19975" spans="32:37" x14ac:dyDescent="0.3">
      <c r="AF19975" s="8"/>
      <c r="AG19975" s="8"/>
      <c r="AH19975" s="9"/>
      <c r="AI19975" s="8"/>
      <c r="AJ19975" s="8"/>
      <c r="AK19975" s="9"/>
    </row>
    <row r="19976" spans="32:37" x14ac:dyDescent="0.3">
      <c r="AF19976" s="8"/>
      <c r="AG19976" s="8"/>
      <c r="AH19976" s="9"/>
      <c r="AI19976" s="8"/>
      <c r="AJ19976" s="8"/>
      <c r="AK19976" s="9"/>
    </row>
    <row r="19977" spans="32:37" x14ac:dyDescent="0.3">
      <c r="AF19977" s="8"/>
      <c r="AG19977" s="8"/>
      <c r="AH19977" s="9"/>
      <c r="AI19977" s="8"/>
      <c r="AJ19977" s="8"/>
      <c r="AK19977" s="9"/>
    </row>
    <row r="19978" spans="32:37" x14ac:dyDescent="0.3">
      <c r="AF19978" s="8"/>
      <c r="AG19978" s="8"/>
      <c r="AH19978" s="9"/>
      <c r="AI19978" s="8"/>
      <c r="AJ19978" s="8"/>
      <c r="AK19978" s="9"/>
    </row>
    <row r="19979" spans="32:37" x14ac:dyDescent="0.3">
      <c r="AF19979" s="8"/>
      <c r="AG19979" s="8"/>
      <c r="AH19979" s="9"/>
      <c r="AI19979" s="8"/>
      <c r="AJ19979" s="8"/>
      <c r="AK19979" s="9"/>
    </row>
    <row r="19980" spans="32:37" x14ac:dyDescent="0.3">
      <c r="AF19980" s="8"/>
      <c r="AG19980" s="8"/>
      <c r="AH19980" s="9"/>
      <c r="AI19980" s="8"/>
      <c r="AJ19980" s="8"/>
      <c r="AK19980" s="9"/>
    </row>
    <row r="19981" spans="32:37" x14ac:dyDescent="0.3">
      <c r="AF19981" s="8"/>
      <c r="AG19981" s="8"/>
      <c r="AH19981" s="9"/>
      <c r="AI19981" s="8"/>
      <c r="AJ19981" s="8"/>
      <c r="AK19981" s="9"/>
    </row>
    <row r="19982" spans="32:37" x14ac:dyDescent="0.3">
      <c r="AF19982" s="8"/>
      <c r="AG19982" s="8"/>
      <c r="AH19982" s="9"/>
      <c r="AI19982" s="8"/>
      <c r="AJ19982" s="8"/>
      <c r="AK19982" s="9"/>
    </row>
    <row r="19983" spans="32:37" x14ac:dyDescent="0.3">
      <c r="AF19983" s="8"/>
      <c r="AG19983" s="8"/>
      <c r="AH19983" s="9"/>
      <c r="AI19983" s="8"/>
      <c r="AJ19983" s="8"/>
      <c r="AK19983" s="9"/>
    </row>
    <row r="19984" spans="32:37" x14ac:dyDescent="0.3">
      <c r="AF19984" s="8"/>
      <c r="AG19984" s="8"/>
      <c r="AH19984" s="9"/>
      <c r="AI19984" s="8"/>
      <c r="AJ19984" s="8"/>
      <c r="AK19984" s="9"/>
    </row>
    <row r="19985" spans="32:37" x14ac:dyDescent="0.3">
      <c r="AF19985" s="8"/>
      <c r="AG19985" s="8"/>
      <c r="AH19985" s="9"/>
      <c r="AI19985" s="8"/>
      <c r="AJ19985" s="8"/>
      <c r="AK19985" s="9"/>
    </row>
    <row r="19986" spans="32:37" x14ac:dyDescent="0.3">
      <c r="AF19986" s="8"/>
      <c r="AG19986" s="8"/>
      <c r="AH19986" s="9"/>
      <c r="AI19986" s="8"/>
      <c r="AJ19986" s="8"/>
      <c r="AK19986" s="9"/>
    </row>
    <row r="19987" spans="32:37" x14ac:dyDescent="0.3">
      <c r="AF19987" s="8"/>
      <c r="AG19987" s="8"/>
      <c r="AH19987" s="9"/>
      <c r="AI19987" s="8"/>
      <c r="AJ19987" s="8"/>
      <c r="AK19987" s="9"/>
    </row>
    <row r="19988" spans="32:37" x14ac:dyDescent="0.3">
      <c r="AF19988" s="8"/>
      <c r="AG19988" s="8"/>
      <c r="AH19988" s="9"/>
      <c r="AI19988" s="8"/>
      <c r="AJ19988" s="8"/>
      <c r="AK19988" s="9"/>
    </row>
    <row r="19989" spans="32:37" x14ac:dyDescent="0.3">
      <c r="AF19989" s="8"/>
      <c r="AG19989" s="8"/>
      <c r="AH19989" s="9"/>
      <c r="AI19989" s="8"/>
      <c r="AJ19989" s="8"/>
      <c r="AK19989" s="9"/>
    </row>
    <row r="19990" spans="32:37" x14ac:dyDescent="0.3">
      <c r="AF19990" s="8"/>
      <c r="AG19990" s="8"/>
      <c r="AH19990" s="9"/>
      <c r="AI19990" s="8"/>
      <c r="AJ19990" s="8"/>
      <c r="AK19990" s="9"/>
    </row>
    <row r="19991" spans="32:37" x14ac:dyDescent="0.3">
      <c r="AF19991" s="8"/>
      <c r="AG19991" s="8"/>
      <c r="AH19991" s="9"/>
      <c r="AI19991" s="8"/>
      <c r="AJ19991" s="8"/>
      <c r="AK19991" s="9"/>
    </row>
    <row r="19992" spans="32:37" x14ac:dyDescent="0.3">
      <c r="AF19992" s="8"/>
      <c r="AG19992" s="8"/>
      <c r="AH19992" s="9"/>
      <c r="AI19992" s="8"/>
      <c r="AJ19992" s="8"/>
      <c r="AK19992" s="9"/>
    </row>
    <row r="19993" spans="32:37" x14ac:dyDescent="0.3">
      <c r="AF19993" s="8"/>
      <c r="AG19993" s="8"/>
      <c r="AH19993" s="9"/>
      <c r="AI19993" s="8"/>
      <c r="AJ19993" s="8"/>
      <c r="AK19993" s="9"/>
    </row>
    <row r="19994" spans="32:37" x14ac:dyDescent="0.3">
      <c r="AF19994" s="8"/>
      <c r="AG19994" s="8"/>
      <c r="AH19994" s="9"/>
      <c r="AI19994" s="8"/>
      <c r="AJ19994" s="8"/>
      <c r="AK19994" s="9"/>
    </row>
    <row r="19995" spans="32:37" x14ac:dyDescent="0.3">
      <c r="AF19995" s="8"/>
      <c r="AG19995" s="8"/>
      <c r="AH19995" s="9"/>
      <c r="AI19995" s="8"/>
      <c r="AJ19995" s="8"/>
      <c r="AK19995" s="9"/>
    </row>
    <row r="19996" spans="32:37" x14ac:dyDescent="0.3">
      <c r="AF19996" s="8"/>
      <c r="AG19996" s="8"/>
      <c r="AH19996" s="9"/>
      <c r="AI19996" s="8"/>
      <c r="AJ19996" s="8"/>
      <c r="AK19996" s="9"/>
    </row>
    <row r="19997" spans="32:37" x14ac:dyDescent="0.3">
      <c r="AF19997" s="8"/>
      <c r="AG19997" s="8"/>
      <c r="AH19997" s="9"/>
      <c r="AI19997" s="8"/>
      <c r="AJ19997" s="8"/>
      <c r="AK19997" s="9"/>
    </row>
    <row r="19998" spans="32:37" x14ac:dyDescent="0.3">
      <c r="AF19998" s="8"/>
      <c r="AG19998" s="8"/>
      <c r="AH19998" s="9"/>
      <c r="AI19998" s="8"/>
      <c r="AJ19998" s="8"/>
      <c r="AK19998" s="9"/>
    </row>
    <row r="19999" spans="32:37" x14ac:dyDescent="0.3">
      <c r="AF19999" s="8"/>
      <c r="AG19999" s="8"/>
      <c r="AH19999" s="9"/>
      <c r="AI19999" s="8"/>
      <c r="AJ19999" s="8"/>
      <c r="AK19999" s="9"/>
    </row>
    <row r="20000" spans="32:37" x14ac:dyDescent="0.3">
      <c r="AF20000" s="8"/>
      <c r="AG20000" s="8"/>
      <c r="AH20000" s="9"/>
      <c r="AI20000" s="8"/>
      <c r="AJ20000" s="8"/>
      <c r="AK20000" s="9"/>
    </row>
    <row r="20001" spans="32:37" x14ac:dyDescent="0.3">
      <c r="AF20001" s="8"/>
      <c r="AG20001" s="8"/>
      <c r="AH20001" s="9"/>
      <c r="AI20001" s="8"/>
      <c r="AJ20001" s="8"/>
      <c r="AK20001" s="9"/>
    </row>
    <row r="20002" spans="32:37" x14ac:dyDescent="0.3">
      <c r="AF20002" s="8"/>
      <c r="AG20002" s="8"/>
      <c r="AH20002" s="9"/>
      <c r="AI20002" s="8"/>
      <c r="AJ20002" s="8"/>
      <c r="AK20002" s="9"/>
    </row>
    <row r="20003" spans="32:37" x14ac:dyDescent="0.3">
      <c r="AF20003" s="8"/>
      <c r="AG20003" s="8"/>
      <c r="AH20003" s="9"/>
      <c r="AI20003" s="8"/>
      <c r="AJ20003" s="8"/>
      <c r="AK20003" s="9"/>
    </row>
    <row r="20004" spans="32:37" x14ac:dyDescent="0.3">
      <c r="AF20004" s="8"/>
      <c r="AG20004" s="8"/>
      <c r="AH20004" s="9"/>
      <c r="AI20004" s="8"/>
      <c r="AJ20004" s="8"/>
      <c r="AK20004" s="9"/>
    </row>
    <row r="20005" spans="32:37" x14ac:dyDescent="0.3">
      <c r="AF20005" s="8"/>
      <c r="AG20005" s="8"/>
      <c r="AH20005" s="9"/>
      <c r="AI20005" s="8"/>
      <c r="AJ20005" s="8"/>
      <c r="AK20005" s="9"/>
    </row>
    <row r="20006" spans="32:37" x14ac:dyDescent="0.3">
      <c r="AF20006" s="8"/>
      <c r="AG20006" s="8"/>
      <c r="AH20006" s="9"/>
      <c r="AI20006" s="8"/>
      <c r="AJ20006" s="8"/>
      <c r="AK20006" s="9"/>
    </row>
    <row r="20007" spans="32:37" x14ac:dyDescent="0.3">
      <c r="AF20007" s="8"/>
      <c r="AG20007" s="8"/>
      <c r="AH20007" s="9"/>
      <c r="AI20007" s="8"/>
      <c r="AJ20007" s="8"/>
      <c r="AK20007" s="9"/>
    </row>
    <row r="20008" spans="32:37" x14ac:dyDescent="0.3">
      <c r="AF20008" s="8"/>
      <c r="AG20008" s="8"/>
      <c r="AH20008" s="9"/>
      <c r="AI20008" s="8"/>
      <c r="AJ20008" s="8"/>
      <c r="AK20008" s="9"/>
    </row>
    <row r="20009" spans="32:37" x14ac:dyDescent="0.3">
      <c r="AF20009" s="8"/>
      <c r="AG20009" s="8"/>
      <c r="AH20009" s="9"/>
      <c r="AI20009" s="8"/>
      <c r="AJ20009" s="8"/>
      <c r="AK20009" s="9"/>
    </row>
    <row r="20010" spans="32:37" x14ac:dyDescent="0.3">
      <c r="AF20010" s="8"/>
      <c r="AG20010" s="8"/>
      <c r="AH20010" s="9"/>
      <c r="AI20010" s="8"/>
      <c r="AJ20010" s="8"/>
      <c r="AK20010" s="9"/>
    </row>
    <row r="20011" spans="32:37" x14ac:dyDescent="0.3">
      <c r="AF20011" s="8"/>
      <c r="AG20011" s="8"/>
      <c r="AH20011" s="9"/>
      <c r="AI20011" s="8"/>
      <c r="AJ20011" s="8"/>
      <c r="AK20011" s="9"/>
    </row>
    <row r="20012" spans="32:37" x14ac:dyDescent="0.3">
      <c r="AF20012" s="8"/>
      <c r="AG20012" s="8"/>
      <c r="AH20012" s="9"/>
      <c r="AI20012" s="8"/>
      <c r="AJ20012" s="8"/>
      <c r="AK20012" s="9"/>
    </row>
    <row r="20013" spans="32:37" x14ac:dyDescent="0.3">
      <c r="AF20013" s="8"/>
      <c r="AG20013" s="8"/>
      <c r="AH20013" s="9"/>
      <c r="AI20013" s="8"/>
      <c r="AJ20013" s="8"/>
      <c r="AK20013" s="9"/>
    </row>
    <row r="20014" spans="32:37" x14ac:dyDescent="0.3">
      <c r="AF20014" s="8"/>
      <c r="AG20014" s="8"/>
      <c r="AH20014" s="9"/>
      <c r="AI20014" s="8"/>
      <c r="AJ20014" s="8"/>
      <c r="AK20014" s="9"/>
    </row>
    <row r="20015" spans="32:37" x14ac:dyDescent="0.3">
      <c r="AF20015" s="8"/>
      <c r="AG20015" s="8"/>
      <c r="AH20015" s="9"/>
      <c r="AI20015" s="8"/>
      <c r="AJ20015" s="8"/>
      <c r="AK20015" s="9"/>
    </row>
    <row r="20016" spans="32:37" x14ac:dyDescent="0.3">
      <c r="AF20016" s="8"/>
      <c r="AG20016" s="8"/>
      <c r="AH20016" s="9"/>
      <c r="AI20016" s="8"/>
      <c r="AJ20016" s="8"/>
      <c r="AK20016" s="9"/>
    </row>
    <row r="20017" spans="32:37" x14ac:dyDescent="0.3">
      <c r="AF20017" s="8"/>
      <c r="AG20017" s="8"/>
      <c r="AH20017" s="9"/>
      <c r="AI20017" s="8"/>
      <c r="AJ20017" s="8"/>
      <c r="AK20017" s="9"/>
    </row>
    <row r="20018" spans="32:37" x14ac:dyDescent="0.3">
      <c r="AF20018" s="8"/>
      <c r="AG20018" s="8"/>
      <c r="AH20018" s="9"/>
      <c r="AI20018" s="8"/>
      <c r="AJ20018" s="8"/>
      <c r="AK20018" s="9"/>
    </row>
    <row r="20019" spans="32:37" x14ac:dyDescent="0.3">
      <c r="AF20019" s="8"/>
      <c r="AG20019" s="8"/>
      <c r="AH20019" s="9"/>
      <c r="AI20019" s="8"/>
      <c r="AJ20019" s="8"/>
      <c r="AK20019" s="9"/>
    </row>
    <row r="20020" spans="32:37" x14ac:dyDescent="0.3">
      <c r="AF20020" s="8"/>
      <c r="AG20020" s="8"/>
      <c r="AH20020" s="9"/>
      <c r="AI20020" s="8"/>
      <c r="AJ20020" s="8"/>
      <c r="AK20020" s="9"/>
    </row>
    <row r="20021" spans="32:37" x14ac:dyDescent="0.3">
      <c r="AF20021" s="8"/>
      <c r="AG20021" s="8"/>
      <c r="AH20021" s="9"/>
      <c r="AI20021" s="8"/>
      <c r="AJ20021" s="8"/>
      <c r="AK20021" s="9"/>
    </row>
    <row r="20022" spans="32:37" x14ac:dyDescent="0.3">
      <c r="AF20022" s="8"/>
      <c r="AG20022" s="8"/>
      <c r="AH20022" s="9"/>
      <c r="AI20022" s="8"/>
      <c r="AJ20022" s="8"/>
      <c r="AK20022" s="9"/>
    </row>
    <row r="20023" spans="32:37" x14ac:dyDescent="0.3">
      <c r="AF20023" s="8"/>
      <c r="AG20023" s="8"/>
      <c r="AH20023" s="9"/>
      <c r="AI20023" s="8"/>
      <c r="AJ20023" s="8"/>
      <c r="AK20023" s="9"/>
    </row>
    <row r="20024" spans="32:37" x14ac:dyDescent="0.3">
      <c r="AF20024" s="8"/>
      <c r="AG20024" s="8"/>
      <c r="AH20024" s="9"/>
      <c r="AI20024" s="8"/>
      <c r="AJ20024" s="8"/>
      <c r="AK20024" s="9"/>
    </row>
    <row r="20025" spans="32:37" x14ac:dyDescent="0.3">
      <c r="AF20025" s="8"/>
      <c r="AG20025" s="8"/>
      <c r="AH20025" s="9"/>
      <c r="AI20025" s="8"/>
      <c r="AJ20025" s="8"/>
      <c r="AK20025" s="9"/>
    </row>
    <row r="20026" spans="32:37" x14ac:dyDescent="0.3">
      <c r="AF20026" s="8"/>
      <c r="AG20026" s="8"/>
      <c r="AH20026" s="9"/>
      <c r="AI20026" s="8"/>
      <c r="AJ20026" s="8"/>
      <c r="AK20026" s="9"/>
    </row>
    <row r="20027" spans="32:37" x14ac:dyDescent="0.3">
      <c r="AF20027" s="8"/>
      <c r="AG20027" s="8"/>
      <c r="AH20027" s="9"/>
      <c r="AI20027" s="8"/>
      <c r="AJ20027" s="8"/>
      <c r="AK20027" s="9"/>
    </row>
    <row r="20028" spans="32:37" x14ac:dyDescent="0.3">
      <c r="AF20028" s="8"/>
      <c r="AG20028" s="8"/>
      <c r="AH20028" s="9"/>
      <c r="AI20028" s="8"/>
      <c r="AJ20028" s="8"/>
      <c r="AK20028" s="9"/>
    </row>
    <row r="20029" spans="32:37" x14ac:dyDescent="0.3">
      <c r="AF20029" s="8"/>
      <c r="AG20029" s="8"/>
      <c r="AH20029" s="9"/>
      <c r="AI20029" s="8"/>
      <c r="AJ20029" s="8"/>
      <c r="AK20029" s="9"/>
    </row>
    <row r="20030" spans="32:37" x14ac:dyDescent="0.3">
      <c r="AF20030" s="8"/>
      <c r="AG20030" s="8"/>
      <c r="AH20030" s="9"/>
      <c r="AI20030" s="8"/>
      <c r="AJ20030" s="8"/>
      <c r="AK20030" s="9"/>
    </row>
    <row r="20031" spans="32:37" x14ac:dyDescent="0.3">
      <c r="AF20031" s="8"/>
      <c r="AG20031" s="8"/>
      <c r="AH20031" s="9"/>
      <c r="AI20031" s="8"/>
      <c r="AJ20031" s="8"/>
      <c r="AK20031" s="9"/>
    </row>
    <row r="20032" spans="32:37" x14ac:dyDescent="0.3">
      <c r="AF20032" s="8"/>
      <c r="AG20032" s="8"/>
      <c r="AH20032" s="9"/>
      <c r="AI20032" s="8"/>
      <c r="AJ20032" s="8"/>
      <c r="AK20032" s="9"/>
    </row>
    <row r="20033" spans="32:37" x14ac:dyDescent="0.3">
      <c r="AF20033" s="8"/>
      <c r="AG20033" s="8"/>
      <c r="AH20033" s="9"/>
      <c r="AI20033" s="8"/>
      <c r="AJ20033" s="8"/>
      <c r="AK20033" s="9"/>
    </row>
    <row r="20034" spans="32:37" x14ac:dyDescent="0.3">
      <c r="AF20034" s="8"/>
      <c r="AG20034" s="8"/>
      <c r="AH20034" s="9"/>
      <c r="AI20034" s="8"/>
      <c r="AJ20034" s="8"/>
      <c r="AK20034" s="9"/>
    </row>
    <row r="20035" spans="32:37" x14ac:dyDescent="0.3">
      <c r="AF20035" s="8"/>
      <c r="AG20035" s="8"/>
      <c r="AH20035" s="9"/>
      <c r="AI20035" s="8"/>
      <c r="AJ20035" s="8"/>
      <c r="AK20035" s="9"/>
    </row>
    <row r="20036" spans="32:37" x14ac:dyDescent="0.3">
      <c r="AF20036" s="8"/>
      <c r="AG20036" s="8"/>
      <c r="AH20036" s="9"/>
      <c r="AI20036" s="8"/>
      <c r="AJ20036" s="8"/>
      <c r="AK20036" s="9"/>
    </row>
    <row r="20037" spans="32:37" x14ac:dyDescent="0.3">
      <c r="AF20037" s="8"/>
      <c r="AG20037" s="8"/>
      <c r="AH20037" s="9"/>
      <c r="AI20037" s="8"/>
      <c r="AJ20037" s="8"/>
      <c r="AK20037" s="9"/>
    </row>
    <row r="20038" spans="32:37" x14ac:dyDescent="0.3">
      <c r="AF20038" s="8"/>
      <c r="AG20038" s="8"/>
      <c r="AH20038" s="9"/>
      <c r="AI20038" s="8"/>
      <c r="AJ20038" s="8"/>
      <c r="AK20038" s="9"/>
    </row>
    <row r="20039" spans="32:37" x14ac:dyDescent="0.3">
      <c r="AF20039" s="8"/>
      <c r="AG20039" s="8"/>
      <c r="AH20039" s="9"/>
      <c r="AI20039" s="8"/>
      <c r="AJ20039" s="8"/>
      <c r="AK20039" s="9"/>
    </row>
    <row r="20040" spans="32:37" x14ac:dyDescent="0.3">
      <c r="AF20040" s="8"/>
      <c r="AG20040" s="8"/>
      <c r="AH20040" s="9"/>
      <c r="AI20040" s="8"/>
      <c r="AJ20040" s="8"/>
      <c r="AK20040" s="9"/>
    </row>
    <row r="20041" spans="32:37" x14ac:dyDescent="0.3">
      <c r="AF20041" s="8"/>
      <c r="AG20041" s="8"/>
      <c r="AH20041" s="9"/>
      <c r="AI20041" s="8"/>
      <c r="AJ20041" s="8"/>
      <c r="AK20041" s="9"/>
    </row>
    <row r="20042" spans="32:37" x14ac:dyDescent="0.3">
      <c r="AF20042" s="8"/>
      <c r="AG20042" s="8"/>
      <c r="AH20042" s="9"/>
      <c r="AI20042" s="8"/>
      <c r="AJ20042" s="8"/>
      <c r="AK20042" s="9"/>
    </row>
    <row r="20043" spans="32:37" x14ac:dyDescent="0.3">
      <c r="AF20043" s="8"/>
      <c r="AG20043" s="8"/>
      <c r="AH20043" s="9"/>
      <c r="AI20043" s="8"/>
      <c r="AJ20043" s="8"/>
      <c r="AK20043" s="9"/>
    </row>
    <row r="20044" spans="32:37" x14ac:dyDescent="0.3">
      <c r="AF20044" s="8"/>
      <c r="AG20044" s="8"/>
      <c r="AH20044" s="9"/>
      <c r="AI20044" s="8"/>
      <c r="AJ20044" s="8"/>
      <c r="AK20044" s="9"/>
    </row>
    <row r="20045" spans="32:37" x14ac:dyDescent="0.3">
      <c r="AF20045" s="8"/>
      <c r="AG20045" s="8"/>
      <c r="AH20045" s="9"/>
      <c r="AI20045" s="8"/>
      <c r="AJ20045" s="8"/>
      <c r="AK20045" s="9"/>
    </row>
    <row r="20046" spans="32:37" x14ac:dyDescent="0.3">
      <c r="AF20046" s="8"/>
      <c r="AG20046" s="8"/>
      <c r="AH20046" s="9"/>
      <c r="AI20046" s="8"/>
      <c r="AJ20046" s="8"/>
      <c r="AK20046" s="9"/>
    </row>
    <row r="20047" spans="32:37" x14ac:dyDescent="0.3">
      <c r="AF20047" s="8"/>
      <c r="AG20047" s="8"/>
      <c r="AH20047" s="9"/>
      <c r="AI20047" s="8"/>
      <c r="AJ20047" s="8"/>
      <c r="AK20047" s="9"/>
    </row>
    <row r="20048" spans="32:37" x14ac:dyDescent="0.3">
      <c r="AF20048" s="8"/>
      <c r="AG20048" s="8"/>
      <c r="AH20048" s="9"/>
      <c r="AI20048" s="8"/>
      <c r="AJ20048" s="8"/>
      <c r="AK20048" s="9"/>
    </row>
    <row r="20049" spans="32:37" x14ac:dyDescent="0.3">
      <c r="AF20049" s="8"/>
      <c r="AG20049" s="8"/>
      <c r="AH20049" s="9"/>
      <c r="AI20049" s="8"/>
      <c r="AJ20049" s="8"/>
      <c r="AK20049" s="9"/>
    </row>
    <row r="20050" spans="32:37" x14ac:dyDescent="0.3">
      <c r="AF20050" s="8"/>
      <c r="AG20050" s="8"/>
      <c r="AH20050" s="9"/>
      <c r="AI20050" s="8"/>
      <c r="AJ20050" s="8"/>
      <c r="AK20050" s="9"/>
    </row>
    <row r="20051" spans="32:37" x14ac:dyDescent="0.3">
      <c r="AF20051" s="8"/>
      <c r="AG20051" s="8"/>
      <c r="AH20051" s="9"/>
      <c r="AI20051" s="8"/>
      <c r="AJ20051" s="8"/>
      <c r="AK20051" s="9"/>
    </row>
    <row r="20052" spans="32:37" x14ac:dyDescent="0.3">
      <c r="AF20052" s="8"/>
      <c r="AG20052" s="8"/>
      <c r="AH20052" s="9"/>
      <c r="AI20052" s="8"/>
      <c r="AJ20052" s="8"/>
      <c r="AK20052" s="9"/>
    </row>
    <row r="20053" spans="32:37" x14ac:dyDescent="0.3">
      <c r="AF20053" s="8"/>
      <c r="AG20053" s="8"/>
      <c r="AH20053" s="9"/>
      <c r="AI20053" s="8"/>
      <c r="AJ20053" s="8"/>
      <c r="AK20053" s="9"/>
    </row>
    <row r="20054" spans="32:37" x14ac:dyDescent="0.3">
      <c r="AF20054" s="8"/>
      <c r="AG20054" s="8"/>
      <c r="AH20054" s="9"/>
      <c r="AI20054" s="8"/>
      <c r="AJ20054" s="8"/>
      <c r="AK20054" s="9"/>
    </row>
    <row r="20055" spans="32:37" x14ac:dyDescent="0.3">
      <c r="AF20055" s="8"/>
      <c r="AG20055" s="8"/>
      <c r="AH20055" s="9"/>
      <c r="AI20055" s="8"/>
      <c r="AJ20055" s="8"/>
      <c r="AK20055" s="9"/>
    </row>
    <row r="20056" spans="32:37" x14ac:dyDescent="0.3">
      <c r="AF20056" s="8"/>
      <c r="AG20056" s="8"/>
      <c r="AH20056" s="9"/>
      <c r="AI20056" s="8"/>
      <c r="AJ20056" s="8"/>
      <c r="AK20056" s="9"/>
    </row>
    <row r="20057" spans="32:37" x14ac:dyDescent="0.3">
      <c r="AF20057" s="8"/>
      <c r="AG20057" s="8"/>
      <c r="AH20057" s="9"/>
      <c r="AI20057" s="8"/>
      <c r="AJ20057" s="8"/>
      <c r="AK20057" s="9"/>
    </row>
    <row r="20058" spans="32:37" x14ac:dyDescent="0.3">
      <c r="AF20058" s="8"/>
      <c r="AG20058" s="8"/>
      <c r="AH20058" s="9"/>
      <c r="AI20058" s="8"/>
      <c r="AJ20058" s="8"/>
      <c r="AK20058" s="9"/>
    </row>
    <row r="20059" spans="32:37" x14ac:dyDescent="0.3">
      <c r="AF20059" s="8"/>
      <c r="AG20059" s="8"/>
      <c r="AH20059" s="9"/>
      <c r="AI20059" s="8"/>
      <c r="AJ20059" s="8"/>
      <c r="AK20059" s="9"/>
    </row>
    <row r="20060" spans="32:37" x14ac:dyDescent="0.3">
      <c r="AF20060" s="8"/>
      <c r="AG20060" s="8"/>
      <c r="AH20060" s="9"/>
      <c r="AI20060" s="8"/>
      <c r="AJ20060" s="8"/>
      <c r="AK20060" s="9"/>
    </row>
    <row r="20061" spans="32:37" x14ac:dyDescent="0.3">
      <c r="AF20061" s="8"/>
      <c r="AG20061" s="8"/>
      <c r="AH20061" s="9"/>
      <c r="AI20061" s="8"/>
      <c r="AJ20061" s="8"/>
      <c r="AK20061" s="9"/>
    </row>
    <row r="20062" spans="32:37" x14ac:dyDescent="0.3">
      <c r="AF20062" s="8"/>
      <c r="AG20062" s="8"/>
      <c r="AH20062" s="9"/>
      <c r="AI20062" s="8"/>
      <c r="AJ20062" s="8"/>
      <c r="AK20062" s="9"/>
    </row>
    <row r="20063" spans="32:37" x14ac:dyDescent="0.3">
      <c r="AF20063" s="8"/>
      <c r="AG20063" s="8"/>
      <c r="AH20063" s="9"/>
      <c r="AI20063" s="8"/>
      <c r="AJ20063" s="8"/>
      <c r="AK20063" s="9"/>
    </row>
    <row r="20064" spans="32:37" x14ac:dyDescent="0.3">
      <c r="AF20064" s="8"/>
      <c r="AG20064" s="8"/>
      <c r="AH20064" s="9"/>
      <c r="AI20064" s="8"/>
      <c r="AJ20064" s="8"/>
      <c r="AK20064" s="9"/>
    </row>
    <row r="20065" spans="32:37" x14ac:dyDescent="0.3">
      <c r="AF20065" s="8"/>
      <c r="AG20065" s="8"/>
      <c r="AH20065" s="9"/>
      <c r="AI20065" s="8"/>
      <c r="AJ20065" s="8"/>
      <c r="AK20065" s="9"/>
    </row>
    <row r="20066" spans="32:37" x14ac:dyDescent="0.3">
      <c r="AF20066" s="8"/>
      <c r="AG20066" s="8"/>
      <c r="AH20066" s="9"/>
      <c r="AI20066" s="8"/>
      <c r="AJ20066" s="8"/>
      <c r="AK20066" s="9"/>
    </row>
    <row r="20067" spans="32:37" x14ac:dyDescent="0.3">
      <c r="AF20067" s="8"/>
      <c r="AG20067" s="8"/>
      <c r="AH20067" s="9"/>
      <c r="AI20067" s="8"/>
      <c r="AJ20067" s="8"/>
      <c r="AK20067" s="9"/>
    </row>
    <row r="20068" spans="32:37" x14ac:dyDescent="0.3">
      <c r="AF20068" s="8"/>
      <c r="AG20068" s="8"/>
      <c r="AH20068" s="9"/>
      <c r="AI20068" s="8"/>
      <c r="AJ20068" s="8"/>
      <c r="AK20068" s="9"/>
    </row>
    <row r="20069" spans="32:37" x14ac:dyDescent="0.3">
      <c r="AF20069" s="8"/>
      <c r="AG20069" s="8"/>
      <c r="AH20069" s="9"/>
      <c r="AI20069" s="8"/>
      <c r="AJ20069" s="8"/>
      <c r="AK20069" s="9"/>
    </row>
    <row r="20070" spans="32:37" x14ac:dyDescent="0.3">
      <c r="AF20070" s="8"/>
      <c r="AG20070" s="8"/>
      <c r="AH20070" s="9"/>
      <c r="AI20070" s="8"/>
      <c r="AJ20070" s="8"/>
      <c r="AK20070" s="9"/>
    </row>
    <row r="20071" spans="32:37" x14ac:dyDescent="0.3">
      <c r="AF20071" s="8"/>
      <c r="AG20071" s="8"/>
      <c r="AH20071" s="9"/>
      <c r="AI20071" s="8"/>
      <c r="AJ20071" s="8"/>
      <c r="AK20071" s="9"/>
    </row>
    <row r="20072" spans="32:37" x14ac:dyDescent="0.3">
      <c r="AF20072" s="8"/>
      <c r="AG20072" s="8"/>
      <c r="AH20072" s="9"/>
      <c r="AI20072" s="8"/>
      <c r="AJ20072" s="8"/>
      <c r="AK20072" s="9"/>
    </row>
    <row r="20073" spans="32:37" x14ac:dyDescent="0.3">
      <c r="AF20073" s="8"/>
      <c r="AG20073" s="8"/>
      <c r="AH20073" s="9"/>
      <c r="AI20073" s="8"/>
      <c r="AJ20073" s="8"/>
      <c r="AK20073" s="9"/>
    </row>
    <row r="20074" spans="32:37" x14ac:dyDescent="0.3">
      <c r="AF20074" s="8"/>
      <c r="AG20074" s="8"/>
      <c r="AH20074" s="9"/>
      <c r="AI20074" s="8"/>
      <c r="AJ20074" s="8"/>
      <c r="AK20074" s="9"/>
    </row>
    <row r="20075" spans="32:37" x14ac:dyDescent="0.3">
      <c r="AF20075" s="8"/>
      <c r="AG20075" s="8"/>
      <c r="AH20075" s="9"/>
      <c r="AI20075" s="8"/>
      <c r="AJ20075" s="8"/>
      <c r="AK20075" s="9"/>
    </row>
    <row r="20076" spans="32:37" x14ac:dyDescent="0.3">
      <c r="AF20076" s="8"/>
      <c r="AG20076" s="8"/>
      <c r="AH20076" s="9"/>
      <c r="AI20076" s="8"/>
      <c r="AJ20076" s="8"/>
      <c r="AK20076" s="9"/>
    </row>
    <row r="20077" spans="32:37" x14ac:dyDescent="0.3">
      <c r="AF20077" s="8"/>
      <c r="AG20077" s="8"/>
      <c r="AH20077" s="9"/>
      <c r="AI20077" s="8"/>
      <c r="AJ20077" s="8"/>
      <c r="AK20077" s="9"/>
    </row>
    <row r="20078" spans="32:37" x14ac:dyDescent="0.3">
      <c r="AF20078" s="8"/>
      <c r="AG20078" s="8"/>
      <c r="AH20078" s="9"/>
      <c r="AI20078" s="8"/>
      <c r="AJ20078" s="8"/>
      <c r="AK20078" s="9"/>
    </row>
    <row r="20079" spans="32:37" x14ac:dyDescent="0.3">
      <c r="AF20079" s="8"/>
      <c r="AG20079" s="8"/>
      <c r="AH20079" s="9"/>
      <c r="AI20079" s="8"/>
      <c r="AJ20079" s="8"/>
      <c r="AK20079" s="9"/>
    </row>
    <row r="20080" spans="32:37" x14ac:dyDescent="0.3">
      <c r="AF20080" s="8"/>
      <c r="AG20080" s="8"/>
      <c r="AH20080" s="9"/>
      <c r="AI20080" s="8"/>
      <c r="AJ20080" s="8"/>
      <c r="AK20080" s="9"/>
    </row>
    <row r="20081" spans="32:37" x14ac:dyDescent="0.3">
      <c r="AF20081" s="8"/>
      <c r="AG20081" s="8"/>
      <c r="AH20081" s="9"/>
      <c r="AI20081" s="8"/>
      <c r="AJ20081" s="8"/>
      <c r="AK20081" s="9"/>
    </row>
    <row r="20082" spans="32:37" x14ac:dyDescent="0.3">
      <c r="AF20082" s="8"/>
      <c r="AG20082" s="8"/>
      <c r="AH20082" s="9"/>
      <c r="AI20082" s="8"/>
      <c r="AJ20082" s="8"/>
      <c r="AK20082" s="9"/>
    </row>
    <row r="20083" spans="32:37" x14ac:dyDescent="0.3">
      <c r="AF20083" s="8"/>
      <c r="AG20083" s="8"/>
      <c r="AH20083" s="9"/>
      <c r="AI20083" s="8"/>
      <c r="AJ20083" s="8"/>
      <c r="AK20083" s="9"/>
    </row>
    <row r="20084" spans="32:37" x14ac:dyDescent="0.3">
      <c r="AF20084" s="8"/>
      <c r="AG20084" s="8"/>
      <c r="AH20084" s="9"/>
      <c r="AI20084" s="8"/>
      <c r="AJ20084" s="8"/>
      <c r="AK20084" s="9"/>
    </row>
    <row r="20085" spans="32:37" x14ac:dyDescent="0.3">
      <c r="AF20085" s="8"/>
      <c r="AG20085" s="8"/>
      <c r="AH20085" s="9"/>
      <c r="AI20085" s="8"/>
      <c r="AJ20085" s="8"/>
      <c r="AK20085" s="9"/>
    </row>
    <row r="20086" spans="32:37" x14ac:dyDescent="0.3">
      <c r="AF20086" s="8"/>
      <c r="AG20086" s="8"/>
      <c r="AH20086" s="9"/>
      <c r="AI20086" s="8"/>
      <c r="AJ20086" s="8"/>
      <c r="AK20086" s="9"/>
    </row>
    <row r="20087" spans="32:37" x14ac:dyDescent="0.3">
      <c r="AF20087" s="8"/>
      <c r="AG20087" s="8"/>
      <c r="AH20087" s="9"/>
      <c r="AI20087" s="8"/>
      <c r="AJ20087" s="8"/>
      <c r="AK20087" s="9"/>
    </row>
    <row r="20088" spans="32:37" x14ac:dyDescent="0.3">
      <c r="AF20088" s="8"/>
      <c r="AG20088" s="8"/>
      <c r="AH20088" s="9"/>
      <c r="AI20088" s="8"/>
      <c r="AJ20088" s="8"/>
      <c r="AK20088" s="9"/>
    </row>
    <row r="20089" spans="32:37" x14ac:dyDescent="0.3">
      <c r="AF20089" s="8"/>
      <c r="AG20089" s="8"/>
      <c r="AH20089" s="9"/>
      <c r="AI20089" s="8"/>
      <c r="AJ20089" s="8"/>
      <c r="AK20089" s="9"/>
    </row>
    <row r="20090" spans="32:37" x14ac:dyDescent="0.3">
      <c r="AF20090" s="8"/>
      <c r="AG20090" s="8"/>
      <c r="AH20090" s="9"/>
      <c r="AI20090" s="8"/>
      <c r="AJ20090" s="8"/>
      <c r="AK20090" s="9"/>
    </row>
    <row r="20091" spans="32:37" x14ac:dyDescent="0.3">
      <c r="AF20091" s="8"/>
      <c r="AG20091" s="8"/>
      <c r="AH20091" s="9"/>
      <c r="AI20091" s="8"/>
      <c r="AJ20091" s="8"/>
      <c r="AK20091" s="9"/>
    </row>
    <row r="20092" spans="32:37" x14ac:dyDescent="0.3">
      <c r="AF20092" s="8"/>
      <c r="AG20092" s="8"/>
      <c r="AH20092" s="9"/>
      <c r="AI20092" s="8"/>
      <c r="AJ20092" s="8"/>
      <c r="AK20092" s="9"/>
    </row>
    <row r="20093" spans="32:37" x14ac:dyDescent="0.3">
      <c r="AF20093" s="8"/>
      <c r="AG20093" s="8"/>
      <c r="AH20093" s="9"/>
      <c r="AI20093" s="8"/>
      <c r="AJ20093" s="8"/>
      <c r="AK20093" s="9"/>
    </row>
    <row r="20094" spans="32:37" x14ac:dyDescent="0.3">
      <c r="AF20094" s="8"/>
      <c r="AG20094" s="8"/>
      <c r="AH20094" s="9"/>
      <c r="AI20094" s="8"/>
      <c r="AJ20094" s="8"/>
      <c r="AK20094" s="9"/>
    </row>
    <row r="20095" spans="32:37" x14ac:dyDescent="0.3">
      <c r="AF20095" s="8"/>
      <c r="AG20095" s="8"/>
      <c r="AH20095" s="9"/>
      <c r="AI20095" s="8"/>
      <c r="AJ20095" s="8"/>
      <c r="AK20095" s="9"/>
    </row>
    <row r="20096" spans="32:37" x14ac:dyDescent="0.3">
      <c r="AF20096" s="8"/>
      <c r="AG20096" s="8"/>
      <c r="AH20096" s="9"/>
      <c r="AI20096" s="8"/>
      <c r="AJ20096" s="8"/>
      <c r="AK20096" s="9"/>
    </row>
    <row r="20097" spans="32:37" x14ac:dyDescent="0.3">
      <c r="AF20097" s="8"/>
      <c r="AG20097" s="8"/>
      <c r="AH20097" s="9"/>
      <c r="AI20097" s="8"/>
      <c r="AJ20097" s="8"/>
      <c r="AK20097" s="9"/>
    </row>
    <row r="20098" spans="32:37" x14ac:dyDescent="0.3">
      <c r="AF20098" s="8"/>
      <c r="AG20098" s="8"/>
      <c r="AH20098" s="9"/>
      <c r="AI20098" s="8"/>
      <c r="AJ20098" s="8"/>
      <c r="AK20098" s="9"/>
    </row>
    <row r="20099" spans="32:37" x14ac:dyDescent="0.3">
      <c r="AF20099" s="8"/>
      <c r="AG20099" s="8"/>
      <c r="AH20099" s="9"/>
      <c r="AI20099" s="8"/>
      <c r="AJ20099" s="8"/>
      <c r="AK20099" s="9"/>
    </row>
    <row r="20100" spans="32:37" x14ac:dyDescent="0.3">
      <c r="AF20100" s="8"/>
      <c r="AG20100" s="8"/>
      <c r="AH20100" s="9"/>
      <c r="AI20100" s="8"/>
      <c r="AJ20100" s="8"/>
      <c r="AK20100" s="9"/>
    </row>
    <row r="20101" spans="32:37" x14ac:dyDescent="0.3">
      <c r="AF20101" s="8"/>
      <c r="AG20101" s="8"/>
      <c r="AH20101" s="9"/>
      <c r="AI20101" s="8"/>
      <c r="AJ20101" s="8"/>
      <c r="AK20101" s="9"/>
    </row>
    <row r="20102" spans="32:37" x14ac:dyDescent="0.3">
      <c r="AF20102" s="8"/>
      <c r="AG20102" s="8"/>
      <c r="AH20102" s="9"/>
      <c r="AI20102" s="8"/>
      <c r="AJ20102" s="8"/>
      <c r="AK20102" s="9"/>
    </row>
    <row r="20103" spans="32:37" x14ac:dyDescent="0.3">
      <c r="AF20103" s="8"/>
      <c r="AG20103" s="8"/>
      <c r="AH20103" s="9"/>
      <c r="AI20103" s="8"/>
      <c r="AJ20103" s="8"/>
      <c r="AK20103" s="9"/>
    </row>
    <row r="20104" spans="32:37" x14ac:dyDescent="0.3">
      <c r="AF20104" s="8"/>
      <c r="AG20104" s="8"/>
      <c r="AH20104" s="9"/>
      <c r="AI20104" s="8"/>
      <c r="AJ20104" s="8"/>
      <c r="AK20104" s="9"/>
    </row>
    <row r="20105" spans="32:37" x14ac:dyDescent="0.3">
      <c r="AF20105" s="8"/>
      <c r="AG20105" s="8"/>
      <c r="AH20105" s="9"/>
      <c r="AI20105" s="8"/>
      <c r="AJ20105" s="8"/>
      <c r="AK20105" s="9"/>
    </row>
    <row r="20106" spans="32:37" x14ac:dyDescent="0.3">
      <c r="AF20106" s="8"/>
      <c r="AG20106" s="8"/>
      <c r="AH20106" s="9"/>
      <c r="AI20106" s="8"/>
      <c r="AJ20106" s="8"/>
      <c r="AK20106" s="9"/>
    </row>
    <row r="20107" spans="32:37" x14ac:dyDescent="0.3">
      <c r="AF20107" s="8"/>
      <c r="AG20107" s="8"/>
      <c r="AH20107" s="9"/>
      <c r="AI20107" s="8"/>
      <c r="AJ20107" s="8"/>
      <c r="AK20107" s="9"/>
    </row>
    <row r="20108" spans="32:37" x14ac:dyDescent="0.3">
      <c r="AF20108" s="8"/>
      <c r="AG20108" s="8"/>
      <c r="AH20108" s="9"/>
      <c r="AI20108" s="8"/>
      <c r="AJ20108" s="8"/>
      <c r="AK20108" s="9"/>
    </row>
    <row r="20109" spans="32:37" x14ac:dyDescent="0.3">
      <c r="AF20109" s="8"/>
      <c r="AG20109" s="8"/>
      <c r="AH20109" s="9"/>
      <c r="AI20109" s="8"/>
      <c r="AJ20109" s="8"/>
      <c r="AK20109" s="9"/>
    </row>
    <row r="20110" spans="32:37" x14ac:dyDescent="0.3">
      <c r="AF20110" s="8"/>
      <c r="AG20110" s="8"/>
      <c r="AH20110" s="9"/>
      <c r="AI20110" s="8"/>
      <c r="AJ20110" s="8"/>
      <c r="AK20110" s="9"/>
    </row>
    <row r="20111" spans="32:37" x14ac:dyDescent="0.3">
      <c r="AF20111" s="8"/>
      <c r="AG20111" s="8"/>
      <c r="AH20111" s="9"/>
      <c r="AI20111" s="8"/>
      <c r="AJ20111" s="8"/>
      <c r="AK20111" s="9"/>
    </row>
    <row r="20112" spans="32:37" x14ac:dyDescent="0.3">
      <c r="AF20112" s="8"/>
      <c r="AG20112" s="8"/>
      <c r="AH20112" s="9"/>
      <c r="AI20112" s="8"/>
      <c r="AJ20112" s="8"/>
      <c r="AK20112" s="9"/>
    </row>
    <row r="20113" spans="32:37" x14ac:dyDescent="0.3">
      <c r="AF20113" s="8"/>
      <c r="AG20113" s="8"/>
      <c r="AH20113" s="9"/>
      <c r="AI20113" s="8"/>
      <c r="AJ20113" s="8"/>
      <c r="AK20113" s="9"/>
    </row>
    <row r="20114" spans="32:37" x14ac:dyDescent="0.3">
      <c r="AF20114" s="8"/>
      <c r="AG20114" s="8"/>
      <c r="AH20114" s="9"/>
      <c r="AI20114" s="8"/>
      <c r="AJ20114" s="8"/>
      <c r="AK20114" s="9"/>
    </row>
    <row r="20115" spans="32:37" x14ac:dyDescent="0.3">
      <c r="AF20115" s="8"/>
      <c r="AG20115" s="8"/>
      <c r="AH20115" s="9"/>
      <c r="AI20115" s="8"/>
      <c r="AJ20115" s="8"/>
      <c r="AK20115" s="9"/>
    </row>
    <row r="20116" spans="32:37" x14ac:dyDescent="0.3">
      <c r="AF20116" s="8"/>
      <c r="AG20116" s="8"/>
      <c r="AH20116" s="9"/>
      <c r="AI20116" s="8"/>
      <c r="AJ20116" s="8"/>
      <c r="AK20116" s="9"/>
    </row>
    <row r="20117" spans="32:37" x14ac:dyDescent="0.3">
      <c r="AF20117" s="8"/>
      <c r="AG20117" s="8"/>
      <c r="AH20117" s="9"/>
      <c r="AI20117" s="8"/>
      <c r="AJ20117" s="8"/>
      <c r="AK20117" s="9"/>
    </row>
    <row r="20118" spans="32:37" x14ac:dyDescent="0.3">
      <c r="AF20118" s="8"/>
      <c r="AG20118" s="8"/>
      <c r="AH20118" s="9"/>
      <c r="AI20118" s="8"/>
      <c r="AJ20118" s="8"/>
      <c r="AK20118" s="9"/>
    </row>
    <row r="20119" spans="32:37" x14ac:dyDescent="0.3">
      <c r="AF20119" s="8"/>
      <c r="AG20119" s="8"/>
      <c r="AH20119" s="9"/>
      <c r="AI20119" s="8"/>
      <c r="AJ20119" s="8"/>
      <c r="AK20119" s="9"/>
    </row>
    <row r="20120" spans="32:37" x14ac:dyDescent="0.3">
      <c r="AF20120" s="8"/>
      <c r="AG20120" s="8"/>
      <c r="AH20120" s="9"/>
      <c r="AI20120" s="8"/>
      <c r="AJ20120" s="8"/>
      <c r="AK20120" s="9"/>
    </row>
    <row r="20121" spans="32:37" x14ac:dyDescent="0.3">
      <c r="AF20121" s="8"/>
      <c r="AG20121" s="8"/>
      <c r="AH20121" s="9"/>
      <c r="AI20121" s="8"/>
      <c r="AJ20121" s="8"/>
      <c r="AK20121" s="9"/>
    </row>
    <row r="20122" spans="32:37" x14ac:dyDescent="0.3">
      <c r="AF20122" s="8"/>
      <c r="AG20122" s="8"/>
      <c r="AH20122" s="9"/>
      <c r="AI20122" s="8"/>
      <c r="AJ20122" s="8"/>
      <c r="AK20122" s="9"/>
    </row>
    <row r="20123" spans="32:37" x14ac:dyDescent="0.3">
      <c r="AF20123" s="8"/>
      <c r="AG20123" s="8"/>
      <c r="AH20123" s="9"/>
      <c r="AI20123" s="8"/>
      <c r="AJ20123" s="8"/>
      <c r="AK20123" s="9"/>
    </row>
    <row r="20124" spans="32:37" x14ac:dyDescent="0.3">
      <c r="AF20124" s="8"/>
      <c r="AG20124" s="8"/>
      <c r="AH20124" s="9"/>
      <c r="AI20124" s="8"/>
      <c r="AJ20124" s="8"/>
      <c r="AK20124" s="9"/>
    </row>
    <row r="20125" spans="32:37" x14ac:dyDescent="0.3">
      <c r="AF20125" s="8"/>
      <c r="AG20125" s="8"/>
      <c r="AH20125" s="9"/>
      <c r="AI20125" s="8"/>
      <c r="AJ20125" s="8"/>
      <c r="AK20125" s="9"/>
    </row>
    <row r="20126" spans="32:37" x14ac:dyDescent="0.3">
      <c r="AF20126" s="8"/>
      <c r="AG20126" s="8"/>
      <c r="AH20126" s="9"/>
      <c r="AI20126" s="8"/>
      <c r="AJ20126" s="8"/>
      <c r="AK20126" s="9"/>
    </row>
    <row r="20127" spans="32:37" x14ac:dyDescent="0.3">
      <c r="AF20127" s="8"/>
      <c r="AG20127" s="8"/>
      <c r="AH20127" s="9"/>
      <c r="AI20127" s="8"/>
      <c r="AJ20127" s="8"/>
      <c r="AK20127" s="9"/>
    </row>
    <row r="20128" spans="32:37" x14ac:dyDescent="0.3">
      <c r="AF20128" s="8"/>
      <c r="AG20128" s="8"/>
      <c r="AH20128" s="9"/>
      <c r="AI20128" s="8"/>
      <c r="AJ20128" s="8"/>
      <c r="AK20128" s="9"/>
    </row>
    <row r="20129" spans="32:37" x14ac:dyDescent="0.3">
      <c r="AF20129" s="8"/>
      <c r="AG20129" s="8"/>
      <c r="AH20129" s="9"/>
      <c r="AI20129" s="8"/>
      <c r="AJ20129" s="8"/>
      <c r="AK20129" s="9"/>
    </row>
    <row r="20130" spans="32:37" x14ac:dyDescent="0.3">
      <c r="AF20130" s="8"/>
      <c r="AG20130" s="8"/>
      <c r="AH20130" s="9"/>
      <c r="AI20130" s="8"/>
      <c r="AJ20130" s="8"/>
      <c r="AK20130" s="9"/>
    </row>
    <row r="20131" spans="32:37" x14ac:dyDescent="0.3">
      <c r="AF20131" s="8"/>
      <c r="AG20131" s="8"/>
      <c r="AH20131" s="9"/>
      <c r="AI20131" s="8"/>
      <c r="AJ20131" s="8"/>
      <c r="AK20131" s="9"/>
    </row>
    <row r="20132" spans="32:37" x14ac:dyDescent="0.3">
      <c r="AF20132" s="8"/>
      <c r="AG20132" s="8"/>
      <c r="AH20132" s="9"/>
      <c r="AI20132" s="8"/>
      <c r="AJ20132" s="8"/>
      <c r="AK20132" s="9"/>
    </row>
    <row r="20133" spans="32:37" x14ac:dyDescent="0.3">
      <c r="AF20133" s="8"/>
      <c r="AG20133" s="8"/>
      <c r="AH20133" s="9"/>
      <c r="AI20133" s="8"/>
      <c r="AJ20133" s="8"/>
      <c r="AK20133" s="9"/>
    </row>
    <row r="20134" spans="32:37" x14ac:dyDescent="0.3">
      <c r="AF20134" s="8"/>
      <c r="AG20134" s="8"/>
      <c r="AH20134" s="9"/>
      <c r="AI20134" s="8"/>
      <c r="AJ20134" s="8"/>
      <c r="AK20134" s="9"/>
    </row>
    <row r="20135" spans="32:37" x14ac:dyDescent="0.3">
      <c r="AF20135" s="8"/>
      <c r="AG20135" s="8"/>
      <c r="AH20135" s="9"/>
      <c r="AI20135" s="8"/>
      <c r="AJ20135" s="8"/>
      <c r="AK20135" s="9"/>
    </row>
    <row r="20136" spans="32:37" x14ac:dyDescent="0.3">
      <c r="AF20136" s="8"/>
      <c r="AG20136" s="8"/>
      <c r="AH20136" s="9"/>
      <c r="AI20136" s="8"/>
      <c r="AJ20136" s="8"/>
      <c r="AK20136" s="9"/>
    </row>
    <row r="20137" spans="32:37" x14ac:dyDescent="0.3">
      <c r="AF20137" s="8"/>
      <c r="AG20137" s="8"/>
      <c r="AH20137" s="9"/>
      <c r="AI20137" s="8"/>
      <c r="AJ20137" s="8"/>
      <c r="AK20137" s="9"/>
    </row>
    <row r="20138" spans="32:37" x14ac:dyDescent="0.3">
      <c r="AF20138" s="8"/>
      <c r="AG20138" s="8"/>
      <c r="AH20138" s="9"/>
      <c r="AI20138" s="8"/>
      <c r="AJ20138" s="8"/>
      <c r="AK20138" s="9"/>
    </row>
    <row r="20139" spans="32:37" x14ac:dyDescent="0.3">
      <c r="AF20139" s="8"/>
      <c r="AG20139" s="8"/>
      <c r="AH20139" s="9"/>
      <c r="AI20139" s="8"/>
      <c r="AJ20139" s="8"/>
      <c r="AK20139" s="9"/>
    </row>
    <row r="20140" spans="32:37" x14ac:dyDescent="0.3">
      <c r="AF20140" s="8"/>
      <c r="AG20140" s="8"/>
      <c r="AH20140" s="9"/>
      <c r="AI20140" s="8"/>
      <c r="AJ20140" s="8"/>
      <c r="AK20140" s="9"/>
    </row>
    <row r="20141" spans="32:37" x14ac:dyDescent="0.3">
      <c r="AF20141" s="8"/>
      <c r="AG20141" s="8"/>
      <c r="AH20141" s="9"/>
      <c r="AI20141" s="8"/>
      <c r="AJ20141" s="8"/>
      <c r="AK20141" s="9"/>
    </row>
    <row r="20142" spans="32:37" x14ac:dyDescent="0.3">
      <c r="AF20142" s="8"/>
      <c r="AG20142" s="8"/>
      <c r="AH20142" s="9"/>
      <c r="AI20142" s="8"/>
      <c r="AJ20142" s="8"/>
      <c r="AK20142" s="9"/>
    </row>
    <row r="20143" spans="32:37" x14ac:dyDescent="0.3">
      <c r="AF20143" s="8"/>
      <c r="AG20143" s="8"/>
      <c r="AH20143" s="9"/>
      <c r="AI20143" s="8"/>
      <c r="AJ20143" s="8"/>
      <c r="AK20143" s="9"/>
    </row>
    <row r="20144" spans="32:37" x14ac:dyDescent="0.3">
      <c r="AF20144" s="8"/>
      <c r="AG20144" s="8"/>
      <c r="AH20144" s="9"/>
      <c r="AI20144" s="8"/>
      <c r="AJ20144" s="8"/>
      <c r="AK20144" s="9"/>
    </row>
    <row r="20145" spans="32:37" x14ac:dyDescent="0.3">
      <c r="AF20145" s="8"/>
      <c r="AG20145" s="8"/>
      <c r="AH20145" s="9"/>
      <c r="AI20145" s="8"/>
      <c r="AJ20145" s="8"/>
      <c r="AK20145" s="9"/>
    </row>
    <row r="20146" spans="32:37" x14ac:dyDescent="0.3">
      <c r="AF20146" s="8"/>
      <c r="AG20146" s="8"/>
      <c r="AH20146" s="9"/>
      <c r="AI20146" s="8"/>
      <c r="AJ20146" s="8"/>
      <c r="AK20146" s="9"/>
    </row>
    <row r="20147" spans="32:37" x14ac:dyDescent="0.3">
      <c r="AF20147" s="8"/>
      <c r="AG20147" s="8"/>
      <c r="AH20147" s="9"/>
      <c r="AI20147" s="8"/>
      <c r="AJ20147" s="8"/>
      <c r="AK20147" s="9"/>
    </row>
    <row r="20148" spans="32:37" x14ac:dyDescent="0.3">
      <c r="AF20148" s="8"/>
      <c r="AG20148" s="8"/>
      <c r="AH20148" s="9"/>
      <c r="AI20148" s="8"/>
      <c r="AJ20148" s="8"/>
      <c r="AK20148" s="9"/>
    </row>
    <row r="20149" spans="32:37" x14ac:dyDescent="0.3">
      <c r="AF20149" s="8"/>
      <c r="AG20149" s="8"/>
      <c r="AH20149" s="9"/>
      <c r="AI20149" s="8"/>
      <c r="AJ20149" s="8"/>
      <c r="AK20149" s="9"/>
    </row>
    <row r="20150" spans="32:37" x14ac:dyDescent="0.3">
      <c r="AF20150" s="8"/>
      <c r="AG20150" s="8"/>
      <c r="AH20150" s="9"/>
      <c r="AI20150" s="8"/>
      <c r="AJ20150" s="8"/>
      <c r="AK20150" s="9"/>
    </row>
    <row r="20151" spans="32:37" x14ac:dyDescent="0.3">
      <c r="AF20151" s="8"/>
      <c r="AG20151" s="8"/>
      <c r="AH20151" s="9"/>
      <c r="AI20151" s="8"/>
      <c r="AJ20151" s="8"/>
      <c r="AK20151" s="9"/>
    </row>
    <row r="20152" spans="32:37" x14ac:dyDescent="0.3">
      <c r="AF20152" s="8"/>
      <c r="AG20152" s="8"/>
      <c r="AH20152" s="9"/>
      <c r="AI20152" s="8"/>
      <c r="AJ20152" s="8"/>
      <c r="AK20152" s="9"/>
    </row>
    <row r="20153" spans="32:37" x14ac:dyDescent="0.3">
      <c r="AF20153" s="8"/>
      <c r="AG20153" s="8"/>
      <c r="AH20153" s="9"/>
      <c r="AI20153" s="8"/>
      <c r="AJ20153" s="8"/>
      <c r="AK20153" s="9"/>
    </row>
    <row r="20154" spans="32:37" x14ac:dyDescent="0.3">
      <c r="AF20154" s="8"/>
      <c r="AG20154" s="8"/>
      <c r="AH20154" s="9"/>
      <c r="AI20154" s="8"/>
      <c r="AJ20154" s="8"/>
      <c r="AK20154" s="9"/>
    </row>
    <row r="20155" spans="32:37" x14ac:dyDescent="0.3">
      <c r="AF20155" s="8"/>
      <c r="AG20155" s="8"/>
      <c r="AH20155" s="9"/>
      <c r="AI20155" s="8"/>
      <c r="AJ20155" s="8"/>
      <c r="AK20155" s="9"/>
    </row>
    <row r="20156" spans="32:37" x14ac:dyDescent="0.3">
      <c r="AF20156" s="8"/>
      <c r="AG20156" s="8"/>
      <c r="AH20156" s="9"/>
      <c r="AI20156" s="8"/>
      <c r="AJ20156" s="8"/>
      <c r="AK20156" s="9"/>
    </row>
    <row r="20157" spans="32:37" x14ac:dyDescent="0.3">
      <c r="AF20157" s="8"/>
      <c r="AG20157" s="8"/>
      <c r="AH20157" s="9"/>
      <c r="AI20157" s="8"/>
      <c r="AJ20157" s="8"/>
      <c r="AK20157" s="9"/>
    </row>
    <row r="20158" spans="32:37" x14ac:dyDescent="0.3">
      <c r="AF20158" s="8"/>
      <c r="AG20158" s="8"/>
      <c r="AH20158" s="9"/>
      <c r="AI20158" s="8"/>
      <c r="AJ20158" s="8"/>
      <c r="AK20158" s="9"/>
    </row>
    <row r="20159" spans="32:37" x14ac:dyDescent="0.3">
      <c r="AF20159" s="8"/>
      <c r="AG20159" s="8"/>
      <c r="AH20159" s="9"/>
      <c r="AI20159" s="8"/>
      <c r="AJ20159" s="8"/>
      <c r="AK20159" s="9"/>
    </row>
    <row r="20160" spans="32:37" x14ac:dyDescent="0.3">
      <c r="AF20160" s="8"/>
      <c r="AG20160" s="8"/>
      <c r="AH20160" s="9"/>
      <c r="AI20160" s="8"/>
      <c r="AJ20160" s="8"/>
      <c r="AK20160" s="9"/>
    </row>
    <row r="20161" spans="32:37" x14ac:dyDescent="0.3">
      <c r="AF20161" s="8"/>
      <c r="AG20161" s="8"/>
      <c r="AH20161" s="9"/>
      <c r="AI20161" s="8"/>
      <c r="AJ20161" s="8"/>
      <c r="AK20161" s="9"/>
    </row>
    <row r="20162" spans="32:37" x14ac:dyDescent="0.3">
      <c r="AF20162" s="8"/>
      <c r="AG20162" s="8"/>
      <c r="AH20162" s="9"/>
      <c r="AI20162" s="8"/>
      <c r="AJ20162" s="8"/>
      <c r="AK20162" s="9"/>
    </row>
    <row r="20163" spans="32:37" x14ac:dyDescent="0.3">
      <c r="AF20163" s="8"/>
      <c r="AG20163" s="8"/>
      <c r="AH20163" s="9"/>
      <c r="AI20163" s="8"/>
      <c r="AJ20163" s="8"/>
      <c r="AK20163" s="9"/>
    </row>
    <row r="20164" spans="32:37" x14ac:dyDescent="0.3">
      <c r="AF20164" s="8"/>
      <c r="AG20164" s="8"/>
      <c r="AH20164" s="9"/>
      <c r="AI20164" s="8"/>
      <c r="AJ20164" s="8"/>
      <c r="AK20164" s="9"/>
    </row>
    <row r="20165" spans="32:37" x14ac:dyDescent="0.3">
      <c r="AF20165" s="8"/>
      <c r="AG20165" s="8"/>
      <c r="AH20165" s="9"/>
      <c r="AI20165" s="8"/>
      <c r="AJ20165" s="8"/>
      <c r="AK20165" s="9"/>
    </row>
    <row r="20166" spans="32:37" x14ac:dyDescent="0.3">
      <c r="AF20166" s="8"/>
      <c r="AG20166" s="8"/>
      <c r="AH20166" s="9"/>
      <c r="AI20166" s="8"/>
      <c r="AJ20166" s="8"/>
      <c r="AK20166" s="9"/>
    </row>
    <row r="20167" spans="32:37" x14ac:dyDescent="0.3">
      <c r="AF20167" s="8"/>
      <c r="AG20167" s="8"/>
      <c r="AH20167" s="9"/>
      <c r="AI20167" s="8"/>
      <c r="AJ20167" s="8"/>
      <c r="AK20167" s="9"/>
    </row>
    <row r="20168" spans="32:37" x14ac:dyDescent="0.3">
      <c r="AF20168" s="8"/>
      <c r="AG20168" s="8"/>
      <c r="AH20168" s="9"/>
      <c r="AI20168" s="8"/>
      <c r="AJ20168" s="8"/>
      <c r="AK20168" s="9"/>
    </row>
    <row r="20169" spans="32:37" x14ac:dyDescent="0.3">
      <c r="AF20169" s="8"/>
      <c r="AG20169" s="8"/>
      <c r="AH20169" s="9"/>
      <c r="AI20169" s="8"/>
      <c r="AJ20169" s="8"/>
      <c r="AK20169" s="9"/>
    </row>
    <row r="20170" spans="32:37" x14ac:dyDescent="0.3">
      <c r="AF20170" s="8"/>
      <c r="AG20170" s="8"/>
      <c r="AH20170" s="9"/>
      <c r="AI20170" s="8"/>
      <c r="AJ20170" s="8"/>
      <c r="AK20170" s="9"/>
    </row>
    <row r="20171" spans="32:37" x14ac:dyDescent="0.3">
      <c r="AF20171" s="8"/>
      <c r="AG20171" s="8"/>
      <c r="AH20171" s="9"/>
      <c r="AI20171" s="8"/>
      <c r="AJ20171" s="8"/>
      <c r="AK20171" s="9"/>
    </row>
    <row r="20172" spans="32:37" x14ac:dyDescent="0.3">
      <c r="AF20172" s="8"/>
      <c r="AG20172" s="8"/>
      <c r="AH20172" s="9"/>
      <c r="AI20172" s="8"/>
      <c r="AJ20172" s="8"/>
      <c r="AK20172" s="9"/>
    </row>
    <row r="20173" spans="32:37" x14ac:dyDescent="0.3">
      <c r="AF20173" s="8"/>
      <c r="AG20173" s="8"/>
      <c r="AH20173" s="9"/>
      <c r="AI20173" s="8"/>
      <c r="AJ20173" s="8"/>
      <c r="AK20173" s="9"/>
    </row>
    <row r="20174" spans="32:37" x14ac:dyDescent="0.3">
      <c r="AF20174" s="8"/>
      <c r="AG20174" s="8"/>
      <c r="AH20174" s="9"/>
      <c r="AI20174" s="8"/>
      <c r="AJ20174" s="8"/>
      <c r="AK20174" s="9"/>
    </row>
    <row r="20175" spans="32:37" x14ac:dyDescent="0.3">
      <c r="AF20175" s="8"/>
      <c r="AG20175" s="8"/>
      <c r="AH20175" s="9"/>
      <c r="AI20175" s="8"/>
      <c r="AJ20175" s="8"/>
      <c r="AK20175" s="9"/>
    </row>
    <row r="20176" spans="32:37" x14ac:dyDescent="0.3">
      <c r="AF20176" s="8"/>
      <c r="AG20176" s="8"/>
      <c r="AH20176" s="9"/>
      <c r="AI20176" s="8"/>
      <c r="AJ20176" s="8"/>
      <c r="AK20176" s="9"/>
    </row>
    <row r="20177" spans="32:37" x14ac:dyDescent="0.3">
      <c r="AF20177" s="8"/>
      <c r="AG20177" s="8"/>
      <c r="AH20177" s="9"/>
      <c r="AI20177" s="8"/>
      <c r="AJ20177" s="8"/>
      <c r="AK20177" s="9"/>
    </row>
    <row r="20178" spans="32:37" x14ac:dyDescent="0.3">
      <c r="AF20178" s="8"/>
      <c r="AG20178" s="8"/>
      <c r="AH20178" s="9"/>
      <c r="AI20178" s="8"/>
      <c r="AJ20178" s="8"/>
      <c r="AK20178" s="9"/>
    </row>
    <row r="20179" spans="32:37" x14ac:dyDescent="0.3">
      <c r="AF20179" s="8"/>
      <c r="AG20179" s="8"/>
      <c r="AH20179" s="9"/>
      <c r="AI20179" s="8"/>
      <c r="AJ20179" s="8"/>
      <c r="AK20179" s="9"/>
    </row>
    <row r="20180" spans="32:37" x14ac:dyDescent="0.3">
      <c r="AF20180" s="8"/>
      <c r="AG20180" s="8"/>
      <c r="AH20180" s="9"/>
      <c r="AI20180" s="8"/>
      <c r="AJ20180" s="8"/>
      <c r="AK20180" s="9"/>
    </row>
    <row r="20181" spans="32:37" x14ac:dyDescent="0.3">
      <c r="AF20181" s="8"/>
      <c r="AG20181" s="8"/>
      <c r="AH20181" s="9"/>
      <c r="AI20181" s="8"/>
      <c r="AJ20181" s="8"/>
      <c r="AK20181" s="9"/>
    </row>
    <row r="20182" spans="32:37" x14ac:dyDescent="0.3">
      <c r="AF20182" s="8"/>
      <c r="AG20182" s="8"/>
      <c r="AH20182" s="9"/>
      <c r="AI20182" s="8"/>
      <c r="AJ20182" s="8"/>
      <c r="AK20182" s="9"/>
    </row>
    <row r="20183" spans="32:37" x14ac:dyDescent="0.3">
      <c r="AF20183" s="8"/>
      <c r="AG20183" s="8"/>
      <c r="AH20183" s="9"/>
      <c r="AI20183" s="8"/>
      <c r="AJ20183" s="8"/>
      <c r="AK20183" s="9"/>
    </row>
    <row r="20184" spans="32:37" x14ac:dyDescent="0.3">
      <c r="AF20184" s="8"/>
      <c r="AG20184" s="8"/>
      <c r="AH20184" s="9"/>
      <c r="AI20184" s="8"/>
      <c r="AJ20184" s="8"/>
      <c r="AK20184" s="9"/>
    </row>
    <row r="20185" spans="32:37" x14ac:dyDescent="0.3">
      <c r="AF20185" s="8"/>
      <c r="AG20185" s="8"/>
      <c r="AH20185" s="9"/>
      <c r="AI20185" s="8"/>
      <c r="AJ20185" s="8"/>
      <c r="AK20185" s="9"/>
    </row>
    <row r="20186" spans="32:37" x14ac:dyDescent="0.3">
      <c r="AF20186" s="8"/>
      <c r="AG20186" s="8"/>
      <c r="AH20186" s="9"/>
      <c r="AI20186" s="8"/>
      <c r="AJ20186" s="8"/>
      <c r="AK20186" s="9"/>
    </row>
    <row r="20187" spans="32:37" x14ac:dyDescent="0.3">
      <c r="AF20187" s="8"/>
      <c r="AG20187" s="8"/>
      <c r="AH20187" s="9"/>
      <c r="AI20187" s="8"/>
      <c r="AJ20187" s="8"/>
      <c r="AK20187" s="9"/>
    </row>
    <row r="20188" spans="32:37" x14ac:dyDescent="0.3">
      <c r="AF20188" s="8"/>
      <c r="AG20188" s="8"/>
      <c r="AH20188" s="9"/>
      <c r="AI20188" s="8"/>
      <c r="AJ20188" s="8"/>
      <c r="AK20188" s="9"/>
    </row>
    <row r="20189" spans="32:37" x14ac:dyDescent="0.3">
      <c r="AF20189" s="8"/>
      <c r="AG20189" s="8"/>
      <c r="AH20189" s="9"/>
      <c r="AI20189" s="8"/>
      <c r="AJ20189" s="8"/>
      <c r="AK20189" s="9"/>
    </row>
    <row r="20190" spans="32:37" x14ac:dyDescent="0.3">
      <c r="AF20190" s="8"/>
      <c r="AG20190" s="8"/>
      <c r="AH20190" s="9"/>
      <c r="AI20190" s="8"/>
      <c r="AJ20190" s="8"/>
      <c r="AK20190" s="9"/>
    </row>
    <row r="20191" spans="32:37" x14ac:dyDescent="0.3">
      <c r="AF20191" s="8"/>
      <c r="AG20191" s="8"/>
      <c r="AH20191" s="9"/>
      <c r="AI20191" s="8"/>
      <c r="AJ20191" s="8"/>
      <c r="AK20191" s="9"/>
    </row>
    <row r="20192" spans="32:37" x14ac:dyDescent="0.3">
      <c r="AF20192" s="8"/>
      <c r="AG20192" s="8"/>
      <c r="AH20192" s="9"/>
      <c r="AI20192" s="8"/>
      <c r="AJ20192" s="8"/>
      <c r="AK20192" s="9"/>
    </row>
    <row r="20193" spans="32:37" x14ac:dyDescent="0.3">
      <c r="AF20193" s="8"/>
      <c r="AG20193" s="8"/>
      <c r="AH20193" s="9"/>
      <c r="AI20193" s="8"/>
      <c r="AJ20193" s="8"/>
      <c r="AK20193" s="9"/>
    </row>
    <row r="20194" spans="32:37" x14ac:dyDescent="0.3">
      <c r="AF20194" s="8"/>
      <c r="AG20194" s="8"/>
      <c r="AH20194" s="9"/>
      <c r="AI20194" s="8"/>
      <c r="AJ20194" s="8"/>
      <c r="AK20194" s="9"/>
    </row>
    <row r="20195" spans="32:37" x14ac:dyDescent="0.3">
      <c r="AF20195" s="8"/>
      <c r="AG20195" s="8"/>
      <c r="AH20195" s="9"/>
      <c r="AI20195" s="8"/>
      <c r="AJ20195" s="8"/>
      <c r="AK20195" s="9"/>
    </row>
    <row r="20196" spans="32:37" x14ac:dyDescent="0.3">
      <c r="AF20196" s="8"/>
      <c r="AG20196" s="8"/>
      <c r="AH20196" s="9"/>
      <c r="AI20196" s="8"/>
      <c r="AJ20196" s="8"/>
      <c r="AK20196" s="9"/>
    </row>
    <row r="20197" spans="32:37" x14ac:dyDescent="0.3">
      <c r="AF20197" s="8"/>
      <c r="AG20197" s="8"/>
      <c r="AH20197" s="9"/>
      <c r="AI20197" s="8"/>
      <c r="AJ20197" s="8"/>
      <c r="AK20197" s="9"/>
    </row>
    <row r="20198" spans="32:37" x14ac:dyDescent="0.3">
      <c r="AF20198" s="8"/>
      <c r="AG20198" s="8"/>
      <c r="AH20198" s="9"/>
      <c r="AI20198" s="8"/>
      <c r="AJ20198" s="8"/>
      <c r="AK20198" s="9"/>
    </row>
    <row r="20199" spans="32:37" x14ac:dyDescent="0.3">
      <c r="AF20199" s="8"/>
      <c r="AG20199" s="8"/>
      <c r="AH20199" s="9"/>
      <c r="AI20199" s="8"/>
      <c r="AJ20199" s="8"/>
      <c r="AK20199" s="9"/>
    </row>
    <row r="20200" spans="32:37" x14ac:dyDescent="0.3">
      <c r="AF20200" s="8"/>
      <c r="AG20200" s="8"/>
      <c r="AH20200" s="9"/>
      <c r="AI20200" s="8"/>
      <c r="AJ20200" s="8"/>
      <c r="AK20200" s="9"/>
    </row>
    <row r="20201" spans="32:37" x14ac:dyDescent="0.3">
      <c r="AF20201" s="8"/>
      <c r="AG20201" s="8"/>
      <c r="AH20201" s="9"/>
      <c r="AI20201" s="8"/>
      <c r="AJ20201" s="8"/>
      <c r="AK20201" s="9"/>
    </row>
    <row r="20202" spans="32:37" x14ac:dyDescent="0.3">
      <c r="AF20202" s="8"/>
      <c r="AG20202" s="8"/>
      <c r="AH20202" s="9"/>
      <c r="AI20202" s="8"/>
      <c r="AJ20202" s="8"/>
      <c r="AK20202" s="9"/>
    </row>
    <row r="20203" spans="32:37" x14ac:dyDescent="0.3">
      <c r="AF20203" s="8"/>
      <c r="AG20203" s="8"/>
      <c r="AH20203" s="9"/>
      <c r="AI20203" s="8"/>
      <c r="AJ20203" s="8"/>
      <c r="AK20203" s="9"/>
    </row>
    <row r="20204" spans="32:37" x14ac:dyDescent="0.3">
      <c r="AF20204" s="8"/>
      <c r="AG20204" s="8"/>
      <c r="AH20204" s="9"/>
      <c r="AI20204" s="8"/>
      <c r="AJ20204" s="8"/>
      <c r="AK20204" s="9"/>
    </row>
    <row r="20205" spans="32:37" x14ac:dyDescent="0.3">
      <c r="AF20205" s="8"/>
      <c r="AG20205" s="8"/>
      <c r="AH20205" s="9"/>
      <c r="AI20205" s="8"/>
      <c r="AJ20205" s="8"/>
      <c r="AK20205" s="9"/>
    </row>
    <row r="20206" spans="32:37" x14ac:dyDescent="0.3">
      <c r="AF20206" s="8"/>
      <c r="AG20206" s="8"/>
      <c r="AH20206" s="9"/>
      <c r="AI20206" s="8"/>
      <c r="AJ20206" s="8"/>
      <c r="AK20206" s="9"/>
    </row>
    <row r="20207" spans="32:37" x14ac:dyDescent="0.3">
      <c r="AF20207" s="8"/>
      <c r="AG20207" s="8"/>
      <c r="AH20207" s="9"/>
      <c r="AI20207" s="8"/>
      <c r="AJ20207" s="8"/>
      <c r="AK20207" s="9"/>
    </row>
    <row r="20208" spans="32:37" x14ac:dyDescent="0.3">
      <c r="AF20208" s="8"/>
      <c r="AG20208" s="8"/>
      <c r="AH20208" s="9"/>
      <c r="AI20208" s="8"/>
      <c r="AJ20208" s="8"/>
      <c r="AK20208" s="9"/>
    </row>
    <row r="20209" spans="32:37" x14ac:dyDescent="0.3">
      <c r="AF20209" s="8"/>
      <c r="AG20209" s="8"/>
      <c r="AH20209" s="9"/>
      <c r="AI20209" s="8"/>
      <c r="AJ20209" s="8"/>
      <c r="AK20209" s="9"/>
    </row>
    <row r="20210" spans="32:37" x14ac:dyDescent="0.3">
      <c r="AF20210" s="8"/>
      <c r="AG20210" s="8"/>
      <c r="AH20210" s="9"/>
      <c r="AI20210" s="8"/>
      <c r="AJ20210" s="8"/>
      <c r="AK20210" s="9"/>
    </row>
    <row r="20211" spans="32:37" x14ac:dyDescent="0.3">
      <c r="AF20211" s="8"/>
      <c r="AG20211" s="8"/>
      <c r="AH20211" s="9"/>
      <c r="AI20211" s="8"/>
      <c r="AJ20211" s="8"/>
      <c r="AK20211" s="9"/>
    </row>
    <row r="20212" spans="32:37" x14ac:dyDescent="0.3">
      <c r="AF20212" s="8"/>
      <c r="AG20212" s="8"/>
      <c r="AH20212" s="9"/>
      <c r="AI20212" s="8"/>
      <c r="AJ20212" s="8"/>
      <c r="AK20212" s="9"/>
    </row>
    <row r="20213" spans="32:37" x14ac:dyDescent="0.3">
      <c r="AF20213" s="8"/>
      <c r="AG20213" s="8"/>
      <c r="AH20213" s="9"/>
      <c r="AI20213" s="8"/>
      <c r="AJ20213" s="8"/>
      <c r="AK20213" s="9"/>
    </row>
    <row r="20214" spans="32:37" x14ac:dyDescent="0.3">
      <c r="AF20214" s="8"/>
      <c r="AG20214" s="8"/>
      <c r="AH20214" s="9"/>
      <c r="AI20214" s="8"/>
      <c r="AJ20214" s="8"/>
      <c r="AK20214" s="9"/>
    </row>
    <row r="20215" spans="32:37" x14ac:dyDescent="0.3">
      <c r="AF20215" s="8"/>
      <c r="AG20215" s="8"/>
      <c r="AH20215" s="9"/>
      <c r="AI20215" s="8"/>
      <c r="AJ20215" s="8"/>
      <c r="AK20215" s="9"/>
    </row>
    <row r="20216" spans="32:37" x14ac:dyDescent="0.3">
      <c r="AF20216" s="8"/>
      <c r="AG20216" s="8"/>
      <c r="AH20216" s="9"/>
      <c r="AI20216" s="8"/>
      <c r="AJ20216" s="8"/>
      <c r="AK20216" s="9"/>
    </row>
    <row r="20217" spans="32:37" x14ac:dyDescent="0.3">
      <c r="AF20217" s="8"/>
      <c r="AG20217" s="8"/>
      <c r="AH20217" s="9"/>
      <c r="AI20217" s="8"/>
      <c r="AJ20217" s="8"/>
      <c r="AK20217" s="9"/>
    </row>
    <row r="20218" spans="32:37" x14ac:dyDescent="0.3">
      <c r="AF20218" s="8"/>
      <c r="AG20218" s="8"/>
      <c r="AH20218" s="9"/>
      <c r="AI20218" s="8"/>
      <c r="AJ20218" s="8"/>
      <c r="AK20218" s="9"/>
    </row>
    <row r="20219" spans="32:37" x14ac:dyDescent="0.3">
      <c r="AF20219" s="8"/>
      <c r="AG20219" s="8"/>
      <c r="AH20219" s="9"/>
      <c r="AI20219" s="8"/>
      <c r="AJ20219" s="8"/>
      <c r="AK20219" s="9"/>
    </row>
    <row r="20220" spans="32:37" x14ac:dyDescent="0.3">
      <c r="AF20220" s="8"/>
      <c r="AG20220" s="8"/>
      <c r="AH20220" s="9"/>
      <c r="AI20220" s="8"/>
      <c r="AJ20220" s="8"/>
      <c r="AK20220" s="9"/>
    </row>
    <row r="20221" spans="32:37" x14ac:dyDescent="0.3">
      <c r="AF20221" s="8"/>
      <c r="AG20221" s="8"/>
      <c r="AH20221" s="9"/>
      <c r="AI20221" s="8"/>
      <c r="AJ20221" s="8"/>
      <c r="AK20221" s="9"/>
    </row>
    <row r="20222" spans="32:37" x14ac:dyDescent="0.3">
      <c r="AF20222" s="8"/>
      <c r="AG20222" s="8"/>
      <c r="AH20222" s="9"/>
      <c r="AI20222" s="8"/>
      <c r="AJ20222" s="8"/>
      <c r="AK20222" s="9"/>
    </row>
    <row r="20223" spans="32:37" x14ac:dyDescent="0.3">
      <c r="AF20223" s="8"/>
      <c r="AG20223" s="8"/>
      <c r="AH20223" s="9"/>
      <c r="AI20223" s="8"/>
      <c r="AJ20223" s="8"/>
      <c r="AK20223" s="9"/>
    </row>
    <row r="20224" spans="32:37" x14ac:dyDescent="0.3">
      <c r="AF20224" s="8"/>
      <c r="AG20224" s="8"/>
      <c r="AH20224" s="9"/>
      <c r="AI20224" s="8"/>
      <c r="AJ20224" s="8"/>
      <c r="AK20224" s="9"/>
    </row>
    <row r="20225" spans="32:37" x14ac:dyDescent="0.3">
      <c r="AF20225" s="8"/>
      <c r="AG20225" s="8"/>
      <c r="AH20225" s="9"/>
      <c r="AI20225" s="8"/>
      <c r="AJ20225" s="8"/>
      <c r="AK20225" s="9"/>
    </row>
    <row r="20226" spans="32:37" x14ac:dyDescent="0.3">
      <c r="AF20226" s="8"/>
      <c r="AG20226" s="8"/>
      <c r="AH20226" s="9"/>
      <c r="AI20226" s="8"/>
      <c r="AJ20226" s="8"/>
      <c r="AK20226" s="9"/>
    </row>
    <row r="20227" spans="32:37" x14ac:dyDescent="0.3">
      <c r="AF20227" s="8"/>
      <c r="AG20227" s="8"/>
      <c r="AH20227" s="9"/>
      <c r="AI20227" s="8"/>
      <c r="AJ20227" s="8"/>
      <c r="AK20227" s="9"/>
    </row>
    <row r="20228" spans="32:37" x14ac:dyDescent="0.3">
      <c r="AF20228" s="8"/>
      <c r="AG20228" s="8"/>
      <c r="AH20228" s="9"/>
      <c r="AI20228" s="8"/>
      <c r="AJ20228" s="8"/>
      <c r="AK20228" s="9"/>
    </row>
    <row r="20229" spans="32:37" x14ac:dyDescent="0.3">
      <c r="AF20229" s="8"/>
      <c r="AG20229" s="8"/>
      <c r="AH20229" s="9"/>
      <c r="AI20229" s="8"/>
      <c r="AJ20229" s="8"/>
      <c r="AK20229" s="9"/>
    </row>
    <row r="20230" spans="32:37" x14ac:dyDescent="0.3">
      <c r="AF20230" s="8"/>
      <c r="AG20230" s="8"/>
      <c r="AH20230" s="9"/>
      <c r="AI20230" s="8"/>
      <c r="AJ20230" s="8"/>
      <c r="AK20230" s="9"/>
    </row>
    <row r="20231" spans="32:37" x14ac:dyDescent="0.3">
      <c r="AF20231" s="8"/>
      <c r="AG20231" s="8"/>
      <c r="AH20231" s="9"/>
      <c r="AI20231" s="8"/>
      <c r="AJ20231" s="8"/>
      <c r="AK20231" s="9"/>
    </row>
    <row r="20232" spans="32:37" x14ac:dyDescent="0.3">
      <c r="AF20232" s="8"/>
      <c r="AG20232" s="8"/>
      <c r="AH20232" s="9"/>
      <c r="AI20232" s="8"/>
      <c r="AJ20232" s="8"/>
      <c r="AK20232" s="9"/>
    </row>
    <row r="20233" spans="32:37" x14ac:dyDescent="0.3">
      <c r="AF20233" s="8"/>
      <c r="AG20233" s="8"/>
      <c r="AH20233" s="9"/>
      <c r="AI20233" s="8"/>
      <c r="AJ20233" s="8"/>
      <c r="AK20233" s="9"/>
    </row>
    <row r="20234" spans="32:37" x14ac:dyDescent="0.3">
      <c r="AF20234" s="8"/>
      <c r="AG20234" s="8"/>
      <c r="AH20234" s="9"/>
      <c r="AI20234" s="8"/>
      <c r="AJ20234" s="8"/>
      <c r="AK20234" s="9"/>
    </row>
    <row r="20235" spans="32:37" x14ac:dyDescent="0.3">
      <c r="AF20235" s="8"/>
      <c r="AG20235" s="8"/>
      <c r="AH20235" s="9"/>
      <c r="AI20235" s="8"/>
      <c r="AJ20235" s="8"/>
      <c r="AK20235" s="9"/>
    </row>
    <row r="20236" spans="32:37" x14ac:dyDescent="0.3">
      <c r="AF20236" s="8"/>
      <c r="AG20236" s="8"/>
      <c r="AH20236" s="9"/>
      <c r="AI20236" s="8"/>
      <c r="AJ20236" s="8"/>
      <c r="AK20236" s="9"/>
    </row>
    <row r="20237" spans="32:37" x14ac:dyDescent="0.3">
      <c r="AF20237" s="8"/>
      <c r="AG20237" s="8"/>
      <c r="AH20237" s="9"/>
      <c r="AI20237" s="8"/>
      <c r="AJ20237" s="8"/>
      <c r="AK20237" s="9"/>
    </row>
    <row r="20238" spans="32:37" x14ac:dyDescent="0.3">
      <c r="AF20238" s="8"/>
      <c r="AG20238" s="8"/>
      <c r="AH20238" s="9"/>
      <c r="AI20238" s="8"/>
      <c r="AJ20238" s="8"/>
      <c r="AK20238" s="9"/>
    </row>
    <row r="20239" spans="32:37" x14ac:dyDescent="0.3">
      <c r="AF20239" s="8"/>
      <c r="AG20239" s="8"/>
      <c r="AH20239" s="9"/>
      <c r="AI20239" s="8"/>
      <c r="AJ20239" s="8"/>
      <c r="AK20239" s="9"/>
    </row>
    <row r="20240" spans="32:37" x14ac:dyDescent="0.3">
      <c r="AF20240" s="8"/>
      <c r="AG20240" s="8"/>
      <c r="AH20240" s="9"/>
      <c r="AI20240" s="8"/>
      <c r="AJ20240" s="8"/>
      <c r="AK20240" s="9"/>
    </row>
    <row r="20241" spans="32:37" x14ac:dyDescent="0.3">
      <c r="AF20241" s="8"/>
      <c r="AG20241" s="8"/>
      <c r="AH20241" s="9"/>
      <c r="AI20241" s="8"/>
      <c r="AJ20241" s="8"/>
      <c r="AK20241" s="9"/>
    </row>
    <row r="20242" spans="32:37" x14ac:dyDescent="0.3">
      <c r="AF20242" s="8"/>
      <c r="AG20242" s="8"/>
      <c r="AH20242" s="9"/>
      <c r="AI20242" s="8"/>
      <c r="AJ20242" s="8"/>
      <c r="AK20242" s="9"/>
    </row>
    <row r="20243" spans="32:37" x14ac:dyDescent="0.3">
      <c r="AF20243" s="8"/>
      <c r="AG20243" s="8"/>
      <c r="AH20243" s="9"/>
      <c r="AI20243" s="8"/>
      <c r="AJ20243" s="8"/>
      <c r="AK20243" s="9"/>
    </row>
    <row r="20244" spans="32:37" x14ac:dyDescent="0.3">
      <c r="AF20244" s="8"/>
      <c r="AG20244" s="8"/>
      <c r="AH20244" s="9"/>
      <c r="AI20244" s="8"/>
      <c r="AJ20244" s="8"/>
      <c r="AK20244" s="9"/>
    </row>
    <row r="20245" spans="32:37" x14ac:dyDescent="0.3">
      <c r="AF20245" s="8"/>
      <c r="AG20245" s="8"/>
      <c r="AH20245" s="9"/>
      <c r="AI20245" s="8"/>
      <c r="AJ20245" s="8"/>
      <c r="AK20245" s="9"/>
    </row>
    <row r="20246" spans="32:37" x14ac:dyDescent="0.3">
      <c r="AF20246" s="8"/>
      <c r="AG20246" s="8"/>
      <c r="AH20246" s="9"/>
      <c r="AI20246" s="8"/>
      <c r="AJ20246" s="8"/>
      <c r="AK20246" s="9"/>
    </row>
    <row r="20247" spans="32:37" x14ac:dyDescent="0.3">
      <c r="AF20247" s="8"/>
      <c r="AG20247" s="8"/>
      <c r="AH20247" s="9"/>
      <c r="AI20247" s="8"/>
      <c r="AJ20247" s="8"/>
      <c r="AK20247" s="9"/>
    </row>
    <row r="20248" spans="32:37" x14ac:dyDescent="0.3">
      <c r="AF20248" s="8"/>
      <c r="AG20248" s="8"/>
      <c r="AH20248" s="9"/>
      <c r="AI20248" s="8"/>
      <c r="AJ20248" s="8"/>
      <c r="AK20248" s="9"/>
    </row>
    <row r="20249" spans="32:37" x14ac:dyDescent="0.3">
      <c r="AF20249" s="8"/>
      <c r="AG20249" s="8"/>
      <c r="AH20249" s="9"/>
      <c r="AI20249" s="8"/>
      <c r="AJ20249" s="8"/>
      <c r="AK20249" s="9"/>
    </row>
    <row r="20250" spans="32:37" x14ac:dyDescent="0.3">
      <c r="AF20250" s="8"/>
      <c r="AG20250" s="8"/>
      <c r="AH20250" s="9"/>
      <c r="AI20250" s="8"/>
      <c r="AJ20250" s="8"/>
      <c r="AK20250" s="9"/>
    </row>
    <row r="20251" spans="32:37" x14ac:dyDescent="0.3">
      <c r="AF20251" s="8"/>
      <c r="AG20251" s="8"/>
      <c r="AH20251" s="9"/>
      <c r="AI20251" s="8"/>
      <c r="AJ20251" s="8"/>
      <c r="AK20251" s="9"/>
    </row>
    <row r="20252" spans="32:37" x14ac:dyDescent="0.3">
      <c r="AF20252" s="8"/>
      <c r="AG20252" s="8"/>
      <c r="AH20252" s="9"/>
      <c r="AI20252" s="8"/>
      <c r="AJ20252" s="8"/>
      <c r="AK20252" s="9"/>
    </row>
    <row r="20253" spans="32:37" x14ac:dyDescent="0.3">
      <c r="AF20253" s="8"/>
      <c r="AG20253" s="8"/>
      <c r="AH20253" s="9"/>
      <c r="AI20253" s="8"/>
      <c r="AJ20253" s="8"/>
      <c r="AK20253" s="9"/>
    </row>
    <row r="20254" spans="32:37" x14ac:dyDescent="0.3">
      <c r="AF20254" s="8"/>
      <c r="AG20254" s="8"/>
      <c r="AH20254" s="9"/>
      <c r="AI20254" s="8"/>
      <c r="AJ20254" s="8"/>
      <c r="AK20254" s="9"/>
    </row>
    <row r="20255" spans="32:37" x14ac:dyDescent="0.3">
      <c r="AF20255" s="8"/>
      <c r="AG20255" s="8"/>
      <c r="AH20255" s="9"/>
      <c r="AI20255" s="8"/>
      <c r="AJ20255" s="8"/>
      <c r="AK20255" s="9"/>
    </row>
    <row r="20256" spans="32:37" x14ac:dyDescent="0.3">
      <c r="AF20256" s="8"/>
      <c r="AG20256" s="8"/>
      <c r="AH20256" s="9"/>
      <c r="AI20256" s="8"/>
      <c r="AJ20256" s="8"/>
      <c r="AK20256" s="9"/>
    </row>
    <row r="20257" spans="32:37" x14ac:dyDescent="0.3">
      <c r="AF20257" s="8"/>
      <c r="AG20257" s="8"/>
      <c r="AH20257" s="9"/>
      <c r="AI20257" s="8"/>
      <c r="AJ20257" s="8"/>
      <c r="AK20257" s="9"/>
    </row>
    <row r="20258" spans="32:37" x14ac:dyDescent="0.3">
      <c r="AF20258" s="8"/>
      <c r="AG20258" s="8"/>
      <c r="AH20258" s="9"/>
      <c r="AI20258" s="8"/>
      <c r="AJ20258" s="8"/>
      <c r="AK20258" s="9"/>
    </row>
    <row r="20259" spans="32:37" x14ac:dyDescent="0.3">
      <c r="AF20259" s="8"/>
      <c r="AG20259" s="8"/>
      <c r="AH20259" s="9"/>
      <c r="AI20259" s="8"/>
      <c r="AJ20259" s="8"/>
      <c r="AK20259" s="9"/>
    </row>
    <row r="20260" spans="32:37" x14ac:dyDescent="0.3">
      <c r="AF20260" s="8"/>
      <c r="AG20260" s="8"/>
      <c r="AH20260" s="9"/>
      <c r="AI20260" s="8"/>
      <c r="AJ20260" s="8"/>
      <c r="AK20260" s="9"/>
    </row>
    <row r="20261" spans="32:37" x14ac:dyDescent="0.3">
      <c r="AF20261" s="8"/>
      <c r="AG20261" s="8"/>
      <c r="AH20261" s="9"/>
      <c r="AI20261" s="8"/>
      <c r="AJ20261" s="8"/>
      <c r="AK20261" s="9"/>
    </row>
    <row r="20262" spans="32:37" x14ac:dyDescent="0.3">
      <c r="AF20262" s="8"/>
      <c r="AG20262" s="8"/>
      <c r="AH20262" s="9"/>
      <c r="AI20262" s="8"/>
      <c r="AJ20262" s="8"/>
      <c r="AK20262" s="9"/>
    </row>
    <row r="20263" spans="32:37" x14ac:dyDescent="0.3">
      <c r="AF20263" s="8"/>
      <c r="AG20263" s="8"/>
      <c r="AH20263" s="9"/>
      <c r="AI20263" s="8"/>
      <c r="AJ20263" s="8"/>
      <c r="AK20263" s="9"/>
    </row>
    <row r="20264" spans="32:37" x14ac:dyDescent="0.3">
      <c r="AF20264" s="8"/>
      <c r="AG20264" s="8"/>
      <c r="AH20264" s="9"/>
      <c r="AI20264" s="8"/>
      <c r="AJ20264" s="8"/>
      <c r="AK20264" s="9"/>
    </row>
    <row r="20265" spans="32:37" x14ac:dyDescent="0.3">
      <c r="AF20265" s="8"/>
      <c r="AG20265" s="8"/>
      <c r="AH20265" s="9"/>
      <c r="AI20265" s="8"/>
      <c r="AJ20265" s="8"/>
      <c r="AK20265" s="9"/>
    </row>
    <row r="20266" spans="32:37" x14ac:dyDescent="0.3">
      <c r="AF20266" s="8"/>
      <c r="AG20266" s="8"/>
      <c r="AH20266" s="9"/>
      <c r="AI20266" s="8"/>
      <c r="AJ20266" s="8"/>
      <c r="AK20266" s="9"/>
    </row>
    <row r="20267" spans="32:37" x14ac:dyDescent="0.3">
      <c r="AF20267" s="8"/>
      <c r="AG20267" s="8"/>
      <c r="AH20267" s="9"/>
      <c r="AI20267" s="8"/>
      <c r="AJ20267" s="8"/>
      <c r="AK20267" s="9"/>
    </row>
    <row r="20268" spans="32:37" x14ac:dyDescent="0.3">
      <c r="AF20268" s="8"/>
      <c r="AG20268" s="8"/>
      <c r="AH20268" s="9"/>
      <c r="AI20268" s="8"/>
      <c r="AJ20268" s="8"/>
      <c r="AK20268" s="9"/>
    </row>
    <row r="20269" spans="32:37" x14ac:dyDescent="0.3">
      <c r="AF20269" s="8"/>
      <c r="AG20269" s="8"/>
      <c r="AH20269" s="9"/>
      <c r="AI20269" s="8"/>
      <c r="AJ20269" s="8"/>
      <c r="AK20269" s="9"/>
    </row>
    <row r="20270" spans="32:37" x14ac:dyDescent="0.3">
      <c r="AF20270" s="8"/>
      <c r="AG20270" s="8"/>
      <c r="AH20270" s="9"/>
      <c r="AI20270" s="8"/>
      <c r="AJ20270" s="8"/>
      <c r="AK20270" s="9"/>
    </row>
    <row r="20271" spans="32:37" x14ac:dyDescent="0.3">
      <c r="AF20271" s="8"/>
      <c r="AG20271" s="8"/>
      <c r="AH20271" s="9"/>
      <c r="AI20271" s="8"/>
      <c r="AJ20271" s="8"/>
      <c r="AK20271" s="9"/>
    </row>
    <row r="20272" spans="32:37" x14ac:dyDescent="0.3">
      <c r="AF20272" s="8"/>
      <c r="AG20272" s="8"/>
      <c r="AH20272" s="9"/>
      <c r="AI20272" s="8"/>
      <c r="AJ20272" s="8"/>
      <c r="AK20272" s="9"/>
    </row>
    <row r="20273" spans="32:37" x14ac:dyDescent="0.3">
      <c r="AF20273" s="8"/>
      <c r="AG20273" s="8"/>
      <c r="AH20273" s="9"/>
      <c r="AI20273" s="8"/>
      <c r="AJ20273" s="8"/>
      <c r="AK20273" s="9"/>
    </row>
    <row r="20274" spans="32:37" x14ac:dyDescent="0.3">
      <c r="AF20274" s="8"/>
      <c r="AG20274" s="8"/>
      <c r="AH20274" s="9"/>
      <c r="AI20274" s="8"/>
      <c r="AJ20274" s="8"/>
      <c r="AK20274" s="9"/>
    </row>
    <row r="20275" spans="32:37" x14ac:dyDescent="0.3">
      <c r="AF20275" s="8"/>
      <c r="AG20275" s="8"/>
      <c r="AH20275" s="9"/>
      <c r="AI20275" s="8"/>
      <c r="AJ20275" s="8"/>
      <c r="AK20275" s="9"/>
    </row>
    <row r="20276" spans="32:37" x14ac:dyDescent="0.3">
      <c r="AF20276" s="8"/>
      <c r="AG20276" s="8"/>
      <c r="AH20276" s="9"/>
      <c r="AI20276" s="8"/>
      <c r="AJ20276" s="8"/>
      <c r="AK20276" s="9"/>
    </row>
    <row r="20277" spans="32:37" x14ac:dyDescent="0.3">
      <c r="AF20277" s="8"/>
      <c r="AG20277" s="8"/>
      <c r="AH20277" s="9"/>
      <c r="AI20277" s="8"/>
      <c r="AJ20277" s="8"/>
      <c r="AK20277" s="9"/>
    </row>
    <row r="20278" spans="32:37" x14ac:dyDescent="0.3">
      <c r="AF20278" s="8"/>
      <c r="AG20278" s="8"/>
      <c r="AH20278" s="9"/>
      <c r="AI20278" s="8"/>
      <c r="AJ20278" s="8"/>
      <c r="AK20278" s="9"/>
    </row>
    <row r="20279" spans="32:37" x14ac:dyDescent="0.3">
      <c r="AF20279" s="8"/>
      <c r="AG20279" s="8"/>
      <c r="AH20279" s="9"/>
      <c r="AI20279" s="8"/>
      <c r="AJ20279" s="8"/>
      <c r="AK20279" s="9"/>
    </row>
    <row r="20280" spans="32:37" x14ac:dyDescent="0.3">
      <c r="AF20280" s="8"/>
      <c r="AG20280" s="8"/>
      <c r="AH20280" s="9"/>
      <c r="AI20280" s="8"/>
      <c r="AJ20280" s="8"/>
      <c r="AK20280" s="9"/>
    </row>
    <row r="20281" spans="32:37" x14ac:dyDescent="0.3">
      <c r="AF20281" s="8"/>
      <c r="AG20281" s="8"/>
      <c r="AH20281" s="9"/>
      <c r="AI20281" s="8"/>
      <c r="AJ20281" s="8"/>
      <c r="AK20281" s="9"/>
    </row>
    <row r="20282" spans="32:37" x14ac:dyDescent="0.3">
      <c r="AF20282" s="8"/>
      <c r="AG20282" s="8"/>
      <c r="AH20282" s="9"/>
      <c r="AI20282" s="8"/>
      <c r="AJ20282" s="8"/>
      <c r="AK20282" s="9"/>
    </row>
    <row r="20283" spans="32:37" x14ac:dyDescent="0.3">
      <c r="AF20283" s="8"/>
      <c r="AG20283" s="8"/>
      <c r="AH20283" s="9"/>
      <c r="AI20283" s="8"/>
      <c r="AJ20283" s="8"/>
      <c r="AK20283" s="9"/>
    </row>
    <row r="20284" spans="32:37" x14ac:dyDescent="0.3">
      <c r="AF20284" s="8"/>
      <c r="AG20284" s="8"/>
      <c r="AH20284" s="9"/>
      <c r="AI20284" s="8"/>
      <c r="AJ20284" s="8"/>
      <c r="AK20284" s="9"/>
    </row>
    <row r="20285" spans="32:37" x14ac:dyDescent="0.3">
      <c r="AF20285" s="8"/>
      <c r="AG20285" s="8"/>
      <c r="AH20285" s="9"/>
      <c r="AI20285" s="8"/>
      <c r="AJ20285" s="8"/>
      <c r="AK20285" s="9"/>
    </row>
    <row r="20286" spans="32:37" x14ac:dyDescent="0.3">
      <c r="AF20286" s="8"/>
      <c r="AG20286" s="8"/>
      <c r="AH20286" s="9"/>
      <c r="AI20286" s="8"/>
      <c r="AJ20286" s="8"/>
      <c r="AK20286" s="9"/>
    </row>
    <row r="20287" spans="32:37" x14ac:dyDescent="0.3">
      <c r="AF20287" s="8"/>
      <c r="AG20287" s="8"/>
      <c r="AH20287" s="9"/>
      <c r="AI20287" s="8"/>
      <c r="AJ20287" s="8"/>
      <c r="AK20287" s="9"/>
    </row>
    <row r="20288" spans="32:37" x14ac:dyDescent="0.3">
      <c r="AF20288" s="8"/>
      <c r="AG20288" s="8"/>
      <c r="AH20288" s="9"/>
      <c r="AI20288" s="8"/>
      <c r="AJ20288" s="8"/>
      <c r="AK20288" s="9"/>
    </row>
    <row r="20289" spans="32:37" x14ac:dyDescent="0.3">
      <c r="AF20289" s="8"/>
      <c r="AG20289" s="8"/>
      <c r="AH20289" s="9"/>
      <c r="AI20289" s="8"/>
      <c r="AJ20289" s="8"/>
      <c r="AK20289" s="9"/>
    </row>
    <row r="20290" spans="32:37" x14ac:dyDescent="0.3">
      <c r="AF20290" s="8"/>
      <c r="AG20290" s="8"/>
      <c r="AH20290" s="9"/>
      <c r="AI20290" s="8"/>
      <c r="AJ20290" s="8"/>
      <c r="AK20290" s="9"/>
    </row>
    <row r="20291" spans="32:37" x14ac:dyDescent="0.3">
      <c r="AF20291" s="8"/>
      <c r="AG20291" s="8"/>
      <c r="AH20291" s="9"/>
      <c r="AI20291" s="8"/>
      <c r="AJ20291" s="8"/>
      <c r="AK20291" s="9"/>
    </row>
    <row r="20292" spans="32:37" x14ac:dyDescent="0.3">
      <c r="AF20292" s="8"/>
      <c r="AG20292" s="8"/>
      <c r="AH20292" s="9"/>
      <c r="AI20292" s="8"/>
      <c r="AJ20292" s="8"/>
      <c r="AK20292" s="9"/>
    </row>
    <row r="20293" spans="32:37" x14ac:dyDescent="0.3">
      <c r="AF20293" s="8"/>
      <c r="AG20293" s="8"/>
      <c r="AH20293" s="9"/>
      <c r="AI20293" s="8"/>
      <c r="AJ20293" s="8"/>
      <c r="AK20293" s="9"/>
    </row>
    <row r="20294" spans="32:37" x14ac:dyDescent="0.3">
      <c r="AF20294" s="8"/>
      <c r="AG20294" s="8"/>
      <c r="AH20294" s="9"/>
      <c r="AI20294" s="8"/>
      <c r="AJ20294" s="8"/>
      <c r="AK20294" s="9"/>
    </row>
    <row r="20295" spans="32:37" x14ac:dyDescent="0.3">
      <c r="AF20295" s="8"/>
      <c r="AG20295" s="8"/>
      <c r="AH20295" s="9"/>
      <c r="AI20295" s="8"/>
      <c r="AJ20295" s="8"/>
      <c r="AK20295" s="9"/>
    </row>
    <row r="20296" spans="32:37" x14ac:dyDescent="0.3">
      <c r="AF20296" s="8"/>
      <c r="AG20296" s="8"/>
      <c r="AH20296" s="9"/>
      <c r="AI20296" s="8"/>
      <c r="AJ20296" s="8"/>
      <c r="AK20296" s="9"/>
    </row>
    <row r="20297" spans="32:37" x14ac:dyDescent="0.3">
      <c r="AF20297" s="8"/>
      <c r="AG20297" s="8"/>
      <c r="AH20297" s="9"/>
      <c r="AI20297" s="8"/>
      <c r="AJ20297" s="8"/>
      <c r="AK20297" s="9"/>
    </row>
    <row r="20298" spans="32:37" x14ac:dyDescent="0.3">
      <c r="AF20298" s="8"/>
      <c r="AG20298" s="8"/>
      <c r="AH20298" s="9"/>
      <c r="AI20298" s="8"/>
      <c r="AJ20298" s="8"/>
      <c r="AK20298" s="9"/>
    </row>
    <row r="20299" spans="32:37" x14ac:dyDescent="0.3">
      <c r="AF20299" s="8"/>
      <c r="AG20299" s="8"/>
      <c r="AH20299" s="9"/>
      <c r="AI20299" s="8"/>
      <c r="AJ20299" s="8"/>
      <c r="AK20299" s="9"/>
    </row>
    <row r="20300" spans="32:37" x14ac:dyDescent="0.3">
      <c r="AF20300" s="8"/>
      <c r="AG20300" s="8"/>
      <c r="AH20300" s="9"/>
      <c r="AI20300" s="8"/>
      <c r="AJ20300" s="8"/>
      <c r="AK20300" s="9"/>
    </row>
    <row r="20301" spans="32:37" x14ac:dyDescent="0.3">
      <c r="AF20301" s="8"/>
      <c r="AG20301" s="8"/>
      <c r="AH20301" s="9"/>
      <c r="AI20301" s="8"/>
      <c r="AJ20301" s="8"/>
      <c r="AK20301" s="9"/>
    </row>
    <row r="20302" spans="32:37" x14ac:dyDescent="0.3">
      <c r="AF20302" s="8"/>
      <c r="AG20302" s="8"/>
      <c r="AH20302" s="9"/>
      <c r="AI20302" s="8"/>
      <c r="AJ20302" s="8"/>
      <c r="AK20302" s="9"/>
    </row>
    <row r="20303" spans="32:37" x14ac:dyDescent="0.3">
      <c r="AF20303" s="8"/>
      <c r="AG20303" s="8"/>
      <c r="AH20303" s="9"/>
      <c r="AI20303" s="8"/>
      <c r="AJ20303" s="8"/>
      <c r="AK20303" s="9"/>
    </row>
    <row r="20304" spans="32:37" x14ac:dyDescent="0.3">
      <c r="AF20304" s="8"/>
      <c r="AG20304" s="8"/>
      <c r="AH20304" s="9"/>
      <c r="AI20304" s="8"/>
      <c r="AJ20304" s="8"/>
      <c r="AK20304" s="9"/>
    </row>
    <row r="20305" spans="32:37" x14ac:dyDescent="0.3">
      <c r="AF20305" s="8"/>
      <c r="AG20305" s="8"/>
      <c r="AH20305" s="9"/>
      <c r="AI20305" s="8"/>
      <c r="AJ20305" s="8"/>
      <c r="AK20305" s="9"/>
    </row>
    <row r="20306" spans="32:37" x14ac:dyDescent="0.3">
      <c r="AF20306" s="8"/>
      <c r="AG20306" s="8"/>
      <c r="AH20306" s="9"/>
      <c r="AI20306" s="8"/>
      <c r="AJ20306" s="8"/>
      <c r="AK20306" s="9"/>
    </row>
    <row r="20307" spans="32:37" x14ac:dyDescent="0.3">
      <c r="AF20307" s="8"/>
      <c r="AG20307" s="8"/>
      <c r="AH20307" s="9"/>
      <c r="AI20307" s="8"/>
      <c r="AJ20307" s="8"/>
      <c r="AK20307" s="9"/>
    </row>
    <row r="20308" spans="32:37" x14ac:dyDescent="0.3">
      <c r="AF20308" s="8"/>
      <c r="AG20308" s="8"/>
      <c r="AH20308" s="9"/>
      <c r="AI20308" s="8"/>
      <c r="AJ20308" s="8"/>
      <c r="AK20308" s="9"/>
    </row>
    <row r="20309" spans="32:37" x14ac:dyDescent="0.3">
      <c r="AF20309" s="8"/>
      <c r="AG20309" s="8"/>
      <c r="AH20309" s="9"/>
      <c r="AI20309" s="8"/>
      <c r="AJ20309" s="8"/>
      <c r="AK20309" s="9"/>
    </row>
    <row r="20310" spans="32:37" x14ac:dyDescent="0.3">
      <c r="AF20310" s="8"/>
      <c r="AG20310" s="8"/>
      <c r="AH20310" s="9"/>
      <c r="AI20310" s="8"/>
      <c r="AJ20310" s="8"/>
      <c r="AK20310" s="9"/>
    </row>
    <row r="20311" spans="32:37" x14ac:dyDescent="0.3">
      <c r="AF20311" s="8"/>
      <c r="AG20311" s="8"/>
      <c r="AH20311" s="9"/>
      <c r="AI20311" s="8"/>
      <c r="AJ20311" s="8"/>
      <c r="AK20311" s="9"/>
    </row>
    <row r="20312" spans="32:37" x14ac:dyDescent="0.3">
      <c r="AF20312" s="8"/>
      <c r="AG20312" s="8"/>
      <c r="AH20312" s="9"/>
      <c r="AI20312" s="8"/>
      <c r="AJ20312" s="8"/>
      <c r="AK20312" s="9"/>
    </row>
    <row r="20313" spans="32:37" x14ac:dyDescent="0.3">
      <c r="AF20313" s="8"/>
      <c r="AG20313" s="8"/>
      <c r="AH20313" s="9"/>
      <c r="AI20313" s="8"/>
      <c r="AJ20313" s="8"/>
      <c r="AK20313" s="9"/>
    </row>
    <row r="20314" spans="32:37" x14ac:dyDescent="0.3">
      <c r="AF20314" s="8"/>
      <c r="AG20314" s="8"/>
      <c r="AH20314" s="9"/>
      <c r="AI20314" s="8"/>
      <c r="AJ20314" s="8"/>
      <c r="AK20314" s="9"/>
    </row>
    <row r="20315" spans="32:37" x14ac:dyDescent="0.3">
      <c r="AF20315" s="8"/>
      <c r="AG20315" s="8"/>
      <c r="AH20315" s="9"/>
      <c r="AI20315" s="8"/>
      <c r="AJ20315" s="8"/>
      <c r="AK20315" s="9"/>
    </row>
    <row r="20316" spans="32:37" x14ac:dyDescent="0.3">
      <c r="AF20316" s="8"/>
      <c r="AG20316" s="8"/>
      <c r="AH20316" s="9"/>
      <c r="AI20316" s="8"/>
      <c r="AJ20316" s="8"/>
      <c r="AK20316" s="9"/>
    </row>
    <row r="20317" spans="32:37" x14ac:dyDescent="0.3">
      <c r="AF20317" s="8"/>
      <c r="AG20317" s="8"/>
      <c r="AH20317" s="9"/>
      <c r="AI20317" s="8"/>
      <c r="AJ20317" s="8"/>
      <c r="AK20317" s="9"/>
    </row>
    <row r="20318" spans="32:37" x14ac:dyDescent="0.3">
      <c r="AF20318" s="8"/>
      <c r="AG20318" s="8"/>
      <c r="AH20318" s="9"/>
      <c r="AI20318" s="8"/>
      <c r="AJ20318" s="8"/>
      <c r="AK20318" s="9"/>
    </row>
    <row r="20319" spans="32:37" x14ac:dyDescent="0.3">
      <c r="AF20319" s="8"/>
      <c r="AG20319" s="8"/>
      <c r="AH20319" s="9"/>
      <c r="AI20319" s="8"/>
      <c r="AJ20319" s="8"/>
      <c r="AK20319" s="9"/>
    </row>
    <row r="20320" spans="32:37" x14ac:dyDescent="0.3">
      <c r="AF20320" s="8"/>
      <c r="AG20320" s="8"/>
      <c r="AH20320" s="9"/>
      <c r="AI20320" s="8"/>
      <c r="AJ20320" s="8"/>
      <c r="AK20320" s="9"/>
    </row>
    <row r="20321" spans="32:37" x14ac:dyDescent="0.3">
      <c r="AF20321" s="8"/>
      <c r="AG20321" s="8"/>
      <c r="AH20321" s="9"/>
      <c r="AI20321" s="8"/>
      <c r="AJ20321" s="8"/>
      <c r="AK20321" s="9"/>
    </row>
    <row r="20322" spans="32:37" x14ac:dyDescent="0.3">
      <c r="AF20322" s="8"/>
      <c r="AG20322" s="8"/>
      <c r="AH20322" s="9"/>
      <c r="AI20322" s="8"/>
      <c r="AJ20322" s="8"/>
      <c r="AK20322" s="9"/>
    </row>
    <row r="20323" spans="32:37" x14ac:dyDescent="0.3">
      <c r="AF20323" s="8"/>
      <c r="AG20323" s="8"/>
      <c r="AH20323" s="9"/>
      <c r="AI20323" s="8"/>
      <c r="AJ20323" s="8"/>
      <c r="AK20323" s="9"/>
    </row>
    <row r="20324" spans="32:37" x14ac:dyDescent="0.3">
      <c r="AF20324" s="8"/>
      <c r="AG20324" s="8"/>
      <c r="AH20324" s="9"/>
      <c r="AI20324" s="8"/>
      <c r="AJ20324" s="8"/>
      <c r="AK20324" s="9"/>
    </row>
    <row r="20325" spans="32:37" x14ac:dyDescent="0.3">
      <c r="AF20325" s="8"/>
      <c r="AG20325" s="8"/>
      <c r="AH20325" s="9"/>
      <c r="AI20325" s="8"/>
      <c r="AJ20325" s="8"/>
      <c r="AK20325" s="9"/>
    </row>
    <row r="20326" spans="32:37" x14ac:dyDescent="0.3">
      <c r="AF20326" s="8"/>
      <c r="AG20326" s="8"/>
      <c r="AH20326" s="9"/>
      <c r="AI20326" s="8"/>
      <c r="AJ20326" s="8"/>
      <c r="AK20326" s="9"/>
    </row>
    <row r="20327" spans="32:37" x14ac:dyDescent="0.3">
      <c r="AF20327" s="8"/>
      <c r="AG20327" s="8"/>
      <c r="AH20327" s="9"/>
      <c r="AI20327" s="8"/>
      <c r="AJ20327" s="8"/>
      <c r="AK20327" s="9"/>
    </row>
    <row r="20328" spans="32:37" x14ac:dyDescent="0.3">
      <c r="AF20328" s="8"/>
      <c r="AG20328" s="8"/>
      <c r="AH20328" s="9"/>
      <c r="AI20328" s="8"/>
      <c r="AJ20328" s="8"/>
      <c r="AK20328" s="9"/>
    </row>
    <row r="20329" spans="32:37" x14ac:dyDescent="0.3">
      <c r="AF20329" s="8"/>
      <c r="AG20329" s="8"/>
      <c r="AH20329" s="9"/>
      <c r="AI20329" s="8"/>
      <c r="AJ20329" s="8"/>
      <c r="AK20329" s="9"/>
    </row>
    <row r="20330" spans="32:37" x14ac:dyDescent="0.3">
      <c r="AF20330" s="8"/>
      <c r="AG20330" s="8"/>
      <c r="AH20330" s="9"/>
      <c r="AI20330" s="8"/>
      <c r="AJ20330" s="8"/>
      <c r="AK20330" s="9"/>
    </row>
    <row r="20331" spans="32:37" x14ac:dyDescent="0.3">
      <c r="AF20331" s="8"/>
      <c r="AG20331" s="8"/>
      <c r="AH20331" s="9"/>
      <c r="AI20331" s="8"/>
      <c r="AJ20331" s="8"/>
      <c r="AK20331" s="9"/>
    </row>
    <row r="20332" spans="32:37" x14ac:dyDescent="0.3">
      <c r="AF20332" s="8"/>
      <c r="AG20332" s="8"/>
      <c r="AH20332" s="9"/>
      <c r="AI20332" s="8"/>
      <c r="AJ20332" s="8"/>
      <c r="AK20332" s="9"/>
    </row>
    <row r="20333" spans="32:37" x14ac:dyDescent="0.3">
      <c r="AF20333" s="8"/>
      <c r="AG20333" s="8"/>
      <c r="AH20333" s="9"/>
      <c r="AI20333" s="8"/>
      <c r="AJ20333" s="8"/>
      <c r="AK20333" s="9"/>
    </row>
    <row r="20334" spans="32:37" x14ac:dyDescent="0.3">
      <c r="AF20334" s="8"/>
      <c r="AG20334" s="8"/>
      <c r="AH20334" s="9"/>
      <c r="AI20334" s="8"/>
      <c r="AJ20334" s="8"/>
      <c r="AK20334" s="9"/>
    </row>
    <row r="20335" spans="32:37" x14ac:dyDescent="0.3">
      <c r="AF20335" s="8"/>
      <c r="AG20335" s="8"/>
      <c r="AH20335" s="9"/>
      <c r="AI20335" s="8"/>
      <c r="AJ20335" s="8"/>
      <c r="AK20335" s="9"/>
    </row>
    <row r="20336" spans="32:37" x14ac:dyDescent="0.3">
      <c r="AF20336" s="8"/>
      <c r="AG20336" s="8"/>
      <c r="AH20336" s="9"/>
      <c r="AI20336" s="8"/>
      <c r="AJ20336" s="8"/>
      <c r="AK20336" s="9"/>
    </row>
    <row r="20337" spans="32:37" x14ac:dyDescent="0.3">
      <c r="AF20337" s="8"/>
      <c r="AG20337" s="8"/>
      <c r="AH20337" s="9"/>
      <c r="AI20337" s="8"/>
      <c r="AJ20337" s="8"/>
      <c r="AK20337" s="9"/>
    </row>
    <row r="20338" spans="32:37" x14ac:dyDescent="0.3">
      <c r="AF20338" s="8"/>
      <c r="AG20338" s="8"/>
      <c r="AH20338" s="9"/>
      <c r="AI20338" s="8"/>
      <c r="AJ20338" s="8"/>
      <c r="AK20338" s="9"/>
    </row>
    <row r="20339" spans="32:37" x14ac:dyDescent="0.3">
      <c r="AF20339" s="8"/>
      <c r="AG20339" s="8"/>
      <c r="AH20339" s="9"/>
      <c r="AI20339" s="8"/>
      <c r="AJ20339" s="8"/>
      <c r="AK20339" s="9"/>
    </row>
    <row r="20340" spans="32:37" x14ac:dyDescent="0.3">
      <c r="AF20340" s="8"/>
      <c r="AG20340" s="8"/>
      <c r="AH20340" s="9"/>
      <c r="AI20340" s="8"/>
      <c r="AJ20340" s="8"/>
      <c r="AK20340" s="9"/>
    </row>
    <row r="20341" spans="32:37" x14ac:dyDescent="0.3">
      <c r="AF20341" s="8"/>
      <c r="AG20341" s="8"/>
      <c r="AH20341" s="9"/>
      <c r="AI20341" s="8"/>
      <c r="AJ20341" s="8"/>
      <c r="AK20341" s="9"/>
    </row>
    <row r="20342" spans="32:37" x14ac:dyDescent="0.3">
      <c r="AF20342" s="8"/>
      <c r="AG20342" s="8"/>
      <c r="AH20342" s="9"/>
      <c r="AI20342" s="8"/>
      <c r="AJ20342" s="8"/>
      <c r="AK20342" s="9"/>
    </row>
    <row r="20343" spans="32:37" x14ac:dyDescent="0.3">
      <c r="AF20343" s="8"/>
      <c r="AG20343" s="8"/>
      <c r="AH20343" s="9"/>
      <c r="AI20343" s="8"/>
      <c r="AJ20343" s="8"/>
      <c r="AK20343" s="9"/>
    </row>
    <row r="20344" spans="32:37" x14ac:dyDescent="0.3">
      <c r="AF20344" s="8"/>
      <c r="AG20344" s="8"/>
      <c r="AH20344" s="9"/>
      <c r="AI20344" s="8"/>
      <c r="AJ20344" s="8"/>
      <c r="AK20344" s="9"/>
    </row>
    <row r="20345" spans="32:37" x14ac:dyDescent="0.3">
      <c r="AF20345" s="8"/>
      <c r="AG20345" s="8"/>
      <c r="AH20345" s="9"/>
      <c r="AI20345" s="8"/>
      <c r="AJ20345" s="8"/>
      <c r="AK20345" s="9"/>
    </row>
    <row r="20346" spans="32:37" x14ac:dyDescent="0.3">
      <c r="AF20346" s="8"/>
      <c r="AG20346" s="8"/>
      <c r="AH20346" s="9"/>
      <c r="AI20346" s="8"/>
      <c r="AJ20346" s="8"/>
      <c r="AK20346" s="9"/>
    </row>
    <row r="20347" spans="32:37" x14ac:dyDescent="0.3">
      <c r="AF20347" s="8"/>
      <c r="AG20347" s="8"/>
      <c r="AH20347" s="9"/>
      <c r="AI20347" s="8"/>
      <c r="AJ20347" s="8"/>
      <c r="AK20347" s="9"/>
    </row>
    <row r="20348" spans="32:37" x14ac:dyDescent="0.3">
      <c r="AF20348" s="8"/>
      <c r="AG20348" s="8"/>
      <c r="AH20348" s="9"/>
      <c r="AI20348" s="8"/>
      <c r="AJ20348" s="8"/>
      <c r="AK20348" s="9"/>
    </row>
    <row r="20349" spans="32:37" x14ac:dyDescent="0.3">
      <c r="AF20349" s="8"/>
      <c r="AG20349" s="8"/>
      <c r="AH20349" s="9"/>
      <c r="AI20349" s="8"/>
      <c r="AJ20349" s="8"/>
      <c r="AK20349" s="9"/>
    </row>
    <row r="20350" spans="32:37" x14ac:dyDescent="0.3">
      <c r="AF20350" s="8"/>
      <c r="AG20350" s="8"/>
      <c r="AH20350" s="9"/>
      <c r="AI20350" s="8"/>
      <c r="AJ20350" s="8"/>
      <c r="AK20350" s="9"/>
    </row>
    <row r="20351" spans="32:37" x14ac:dyDescent="0.3">
      <c r="AF20351" s="8"/>
      <c r="AG20351" s="8"/>
      <c r="AH20351" s="9"/>
      <c r="AI20351" s="8"/>
      <c r="AJ20351" s="8"/>
      <c r="AK20351" s="9"/>
    </row>
    <row r="20352" spans="32:37" x14ac:dyDescent="0.3">
      <c r="AF20352" s="8"/>
      <c r="AG20352" s="8"/>
      <c r="AH20352" s="9"/>
      <c r="AI20352" s="8"/>
      <c r="AJ20352" s="8"/>
      <c r="AK20352" s="9"/>
    </row>
    <row r="20353" spans="32:37" x14ac:dyDescent="0.3">
      <c r="AF20353" s="8"/>
      <c r="AG20353" s="8"/>
      <c r="AH20353" s="9"/>
      <c r="AI20353" s="8"/>
      <c r="AJ20353" s="8"/>
      <c r="AK20353" s="9"/>
    </row>
    <row r="20354" spans="32:37" x14ac:dyDescent="0.3">
      <c r="AF20354" s="8"/>
      <c r="AG20354" s="8"/>
      <c r="AH20354" s="9"/>
      <c r="AI20354" s="8"/>
      <c r="AJ20354" s="8"/>
      <c r="AK20354" s="9"/>
    </row>
    <row r="20355" spans="32:37" x14ac:dyDescent="0.3">
      <c r="AF20355" s="8"/>
      <c r="AG20355" s="8"/>
      <c r="AH20355" s="9"/>
      <c r="AI20355" s="8"/>
      <c r="AJ20355" s="8"/>
      <c r="AK20355" s="9"/>
    </row>
    <row r="20356" spans="32:37" x14ac:dyDescent="0.3">
      <c r="AF20356" s="8"/>
      <c r="AG20356" s="8"/>
      <c r="AH20356" s="9"/>
      <c r="AI20356" s="8"/>
      <c r="AJ20356" s="8"/>
      <c r="AK20356" s="9"/>
    </row>
    <row r="20357" spans="32:37" x14ac:dyDescent="0.3">
      <c r="AF20357" s="8"/>
      <c r="AG20357" s="8"/>
      <c r="AH20357" s="9"/>
      <c r="AI20357" s="8"/>
      <c r="AJ20357" s="8"/>
      <c r="AK20357" s="9"/>
    </row>
    <row r="20358" spans="32:37" x14ac:dyDescent="0.3">
      <c r="AF20358" s="8"/>
      <c r="AG20358" s="8"/>
      <c r="AH20358" s="9"/>
      <c r="AI20358" s="8"/>
      <c r="AJ20358" s="8"/>
      <c r="AK20358" s="9"/>
    </row>
    <row r="20359" spans="32:37" x14ac:dyDescent="0.3">
      <c r="AF20359" s="8"/>
      <c r="AG20359" s="8"/>
      <c r="AH20359" s="9"/>
      <c r="AI20359" s="8"/>
      <c r="AJ20359" s="8"/>
      <c r="AK20359" s="9"/>
    </row>
    <row r="20360" spans="32:37" x14ac:dyDescent="0.3">
      <c r="AF20360" s="8"/>
      <c r="AG20360" s="8"/>
      <c r="AH20360" s="9"/>
      <c r="AI20360" s="8"/>
      <c r="AJ20360" s="8"/>
      <c r="AK20360" s="9"/>
    </row>
    <row r="20361" spans="32:37" x14ac:dyDescent="0.3">
      <c r="AF20361" s="8"/>
      <c r="AG20361" s="8"/>
      <c r="AH20361" s="9"/>
      <c r="AI20361" s="8"/>
      <c r="AJ20361" s="8"/>
      <c r="AK20361" s="9"/>
    </row>
    <row r="20362" spans="32:37" x14ac:dyDescent="0.3">
      <c r="AF20362" s="8"/>
      <c r="AG20362" s="8"/>
      <c r="AH20362" s="9"/>
      <c r="AI20362" s="8"/>
      <c r="AJ20362" s="8"/>
      <c r="AK20362" s="9"/>
    </row>
    <row r="20363" spans="32:37" x14ac:dyDescent="0.3">
      <c r="AF20363" s="8"/>
      <c r="AG20363" s="8"/>
      <c r="AH20363" s="9"/>
      <c r="AI20363" s="8"/>
      <c r="AJ20363" s="8"/>
      <c r="AK20363" s="9"/>
    </row>
    <row r="20364" spans="32:37" x14ac:dyDescent="0.3">
      <c r="AF20364" s="8"/>
      <c r="AG20364" s="8"/>
      <c r="AH20364" s="9"/>
      <c r="AI20364" s="8"/>
      <c r="AJ20364" s="8"/>
      <c r="AK20364" s="9"/>
    </row>
    <row r="20365" spans="32:37" x14ac:dyDescent="0.3">
      <c r="AF20365" s="8"/>
      <c r="AG20365" s="8"/>
      <c r="AH20365" s="9"/>
      <c r="AI20365" s="8"/>
      <c r="AJ20365" s="8"/>
      <c r="AK20365" s="9"/>
    </row>
    <row r="20366" spans="32:37" x14ac:dyDescent="0.3">
      <c r="AF20366" s="8"/>
      <c r="AG20366" s="8"/>
      <c r="AH20366" s="9"/>
      <c r="AI20366" s="8"/>
      <c r="AJ20366" s="8"/>
      <c r="AK20366" s="9"/>
    </row>
    <row r="20367" spans="32:37" x14ac:dyDescent="0.3">
      <c r="AF20367" s="8"/>
      <c r="AG20367" s="8"/>
      <c r="AH20367" s="9"/>
      <c r="AI20367" s="8"/>
      <c r="AJ20367" s="8"/>
      <c r="AK20367" s="9"/>
    </row>
    <row r="20368" spans="32:37" x14ac:dyDescent="0.3">
      <c r="AF20368" s="8"/>
      <c r="AG20368" s="8"/>
      <c r="AH20368" s="9"/>
      <c r="AI20368" s="8"/>
      <c r="AJ20368" s="8"/>
      <c r="AK20368" s="9"/>
    </row>
    <row r="20369" spans="32:37" x14ac:dyDescent="0.3">
      <c r="AF20369" s="8"/>
      <c r="AG20369" s="8"/>
      <c r="AH20369" s="9"/>
      <c r="AI20369" s="8"/>
      <c r="AJ20369" s="8"/>
      <c r="AK20369" s="9"/>
    </row>
    <row r="20370" spans="32:37" x14ac:dyDescent="0.3">
      <c r="AF20370" s="8"/>
      <c r="AG20370" s="8"/>
      <c r="AH20370" s="9"/>
      <c r="AI20370" s="8"/>
      <c r="AJ20370" s="8"/>
      <c r="AK20370" s="9"/>
    </row>
    <row r="20371" spans="32:37" x14ac:dyDescent="0.3">
      <c r="AF20371" s="8"/>
      <c r="AG20371" s="8"/>
      <c r="AH20371" s="9"/>
      <c r="AI20371" s="8"/>
      <c r="AJ20371" s="8"/>
      <c r="AK20371" s="9"/>
    </row>
    <row r="20372" spans="32:37" x14ac:dyDescent="0.3">
      <c r="AF20372" s="8"/>
      <c r="AG20372" s="8"/>
      <c r="AH20372" s="9"/>
      <c r="AI20372" s="8"/>
      <c r="AJ20372" s="8"/>
      <c r="AK20372" s="9"/>
    </row>
    <row r="20373" spans="32:37" x14ac:dyDescent="0.3">
      <c r="AF20373" s="8"/>
      <c r="AG20373" s="8"/>
      <c r="AH20373" s="9"/>
      <c r="AI20373" s="8"/>
      <c r="AJ20373" s="8"/>
      <c r="AK20373" s="9"/>
    </row>
    <row r="20374" spans="32:37" x14ac:dyDescent="0.3">
      <c r="AF20374" s="8"/>
      <c r="AG20374" s="8"/>
      <c r="AH20374" s="9"/>
      <c r="AI20374" s="8"/>
      <c r="AJ20374" s="8"/>
      <c r="AK20374" s="9"/>
    </row>
    <row r="20375" spans="32:37" x14ac:dyDescent="0.3">
      <c r="AF20375" s="8"/>
      <c r="AG20375" s="8"/>
      <c r="AH20375" s="9"/>
      <c r="AI20375" s="8"/>
      <c r="AJ20375" s="8"/>
      <c r="AK20375" s="9"/>
    </row>
    <row r="20376" spans="32:37" x14ac:dyDescent="0.3">
      <c r="AF20376" s="8"/>
      <c r="AG20376" s="8"/>
      <c r="AH20376" s="9"/>
      <c r="AI20376" s="8"/>
      <c r="AJ20376" s="8"/>
      <c r="AK20376" s="9"/>
    </row>
    <row r="20377" spans="32:37" x14ac:dyDescent="0.3">
      <c r="AF20377" s="8"/>
      <c r="AG20377" s="8"/>
      <c r="AH20377" s="9"/>
      <c r="AI20377" s="8"/>
      <c r="AJ20377" s="8"/>
      <c r="AK20377" s="9"/>
    </row>
    <row r="20378" spans="32:37" x14ac:dyDescent="0.3">
      <c r="AF20378" s="8"/>
      <c r="AG20378" s="8"/>
      <c r="AH20378" s="9"/>
      <c r="AI20378" s="8"/>
      <c r="AJ20378" s="8"/>
      <c r="AK20378" s="9"/>
    </row>
    <row r="20379" spans="32:37" x14ac:dyDescent="0.3">
      <c r="AF20379" s="8"/>
      <c r="AG20379" s="8"/>
      <c r="AH20379" s="9"/>
      <c r="AI20379" s="8"/>
      <c r="AJ20379" s="8"/>
      <c r="AK20379" s="9"/>
    </row>
    <row r="20380" spans="32:37" x14ac:dyDescent="0.3">
      <c r="AF20380" s="8"/>
      <c r="AG20380" s="8"/>
      <c r="AH20380" s="9"/>
      <c r="AI20380" s="8"/>
      <c r="AJ20380" s="8"/>
      <c r="AK20380" s="9"/>
    </row>
    <row r="20381" spans="32:37" x14ac:dyDescent="0.3">
      <c r="AF20381" s="8"/>
      <c r="AG20381" s="8"/>
      <c r="AH20381" s="9"/>
      <c r="AI20381" s="8"/>
      <c r="AJ20381" s="8"/>
      <c r="AK20381" s="9"/>
    </row>
    <row r="20382" spans="32:37" x14ac:dyDescent="0.3">
      <c r="AF20382" s="8"/>
      <c r="AG20382" s="8"/>
      <c r="AH20382" s="9"/>
      <c r="AI20382" s="8"/>
      <c r="AJ20382" s="8"/>
      <c r="AK20382" s="9"/>
    </row>
    <row r="20383" spans="32:37" x14ac:dyDescent="0.3">
      <c r="AF20383" s="8"/>
      <c r="AG20383" s="8"/>
      <c r="AH20383" s="9"/>
      <c r="AI20383" s="8"/>
      <c r="AJ20383" s="8"/>
      <c r="AK20383" s="9"/>
    </row>
    <row r="20384" spans="32:37" x14ac:dyDescent="0.3">
      <c r="AF20384" s="8"/>
      <c r="AG20384" s="8"/>
      <c r="AH20384" s="9"/>
      <c r="AI20384" s="8"/>
      <c r="AJ20384" s="8"/>
      <c r="AK20384" s="9"/>
    </row>
    <row r="20385" spans="32:37" x14ac:dyDescent="0.3">
      <c r="AF20385" s="8"/>
      <c r="AG20385" s="8"/>
      <c r="AH20385" s="9"/>
      <c r="AI20385" s="8"/>
      <c r="AJ20385" s="8"/>
      <c r="AK20385" s="9"/>
    </row>
    <row r="20386" spans="32:37" x14ac:dyDescent="0.3">
      <c r="AF20386" s="8"/>
      <c r="AG20386" s="8"/>
      <c r="AH20386" s="9"/>
      <c r="AI20386" s="8"/>
      <c r="AJ20386" s="8"/>
      <c r="AK20386" s="9"/>
    </row>
    <row r="20387" spans="32:37" x14ac:dyDescent="0.3">
      <c r="AF20387" s="8"/>
      <c r="AG20387" s="8"/>
      <c r="AH20387" s="9"/>
      <c r="AI20387" s="8"/>
      <c r="AJ20387" s="8"/>
      <c r="AK20387" s="9"/>
    </row>
    <row r="20388" spans="32:37" x14ac:dyDescent="0.3">
      <c r="AF20388" s="8"/>
      <c r="AG20388" s="8"/>
      <c r="AH20388" s="9"/>
      <c r="AI20388" s="8"/>
      <c r="AJ20388" s="8"/>
      <c r="AK20388" s="9"/>
    </row>
    <row r="20389" spans="32:37" x14ac:dyDescent="0.3">
      <c r="AF20389" s="8"/>
      <c r="AG20389" s="8"/>
      <c r="AH20389" s="9"/>
      <c r="AI20389" s="8"/>
      <c r="AJ20389" s="8"/>
      <c r="AK20389" s="9"/>
    </row>
    <row r="20390" spans="32:37" x14ac:dyDescent="0.3">
      <c r="AF20390" s="8"/>
      <c r="AG20390" s="8"/>
      <c r="AH20390" s="9"/>
      <c r="AI20390" s="8"/>
      <c r="AJ20390" s="8"/>
      <c r="AK20390" s="9"/>
    </row>
    <row r="20391" spans="32:37" x14ac:dyDescent="0.3">
      <c r="AF20391" s="8"/>
      <c r="AG20391" s="8"/>
      <c r="AH20391" s="9"/>
      <c r="AI20391" s="8"/>
      <c r="AJ20391" s="8"/>
      <c r="AK20391" s="9"/>
    </row>
    <row r="20392" spans="32:37" x14ac:dyDescent="0.3">
      <c r="AF20392" s="8"/>
      <c r="AG20392" s="8"/>
      <c r="AH20392" s="9"/>
      <c r="AI20392" s="8"/>
      <c r="AJ20392" s="8"/>
      <c r="AK20392" s="9"/>
    </row>
    <row r="20393" spans="32:37" x14ac:dyDescent="0.3">
      <c r="AF20393" s="8"/>
      <c r="AG20393" s="8"/>
      <c r="AH20393" s="9"/>
      <c r="AI20393" s="8"/>
      <c r="AJ20393" s="8"/>
      <c r="AK20393" s="9"/>
    </row>
    <row r="20394" spans="32:37" x14ac:dyDescent="0.3">
      <c r="AF20394" s="8"/>
      <c r="AG20394" s="8"/>
      <c r="AH20394" s="9"/>
      <c r="AI20394" s="8"/>
      <c r="AJ20394" s="8"/>
      <c r="AK20394" s="9"/>
    </row>
    <row r="20395" spans="32:37" x14ac:dyDescent="0.3">
      <c r="AF20395" s="8"/>
      <c r="AG20395" s="8"/>
      <c r="AH20395" s="9"/>
      <c r="AI20395" s="8"/>
      <c r="AJ20395" s="8"/>
      <c r="AK20395" s="9"/>
    </row>
    <row r="20396" spans="32:37" x14ac:dyDescent="0.3">
      <c r="AF20396" s="8"/>
      <c r="AG20396" s="8"/>
      <c r="AH20396" s="9"/>
      <c r="AI20396" s="8"/>
      <c r="AJ20396" s="8"/>
      <c r="AK20396" s="9"/>
    </row>
    <row r="20397" spans="32:37" x14ac:dyDescent="0.3">
      <c r="AF20397" s="8"/>
      <c r="AG20397" s="8"/>
      <c r="AH20397" s="9"/>
      <c r="AI20397" s="8"/>
      <c r="AJ20397" s="8"/>
      <c r="AK20397" s="9"/>
    </row>
    <row r="20398" spans="32:37" x14ac:dyDescent="0.3">
      <c r="AF20398" s="8"/>
      <c r="AG20398" s="8"/>
      <c r="AH20398" s="9"/>
      <c r="AI20398" s="8"/>
      <c r="AJ20398" s="8"/>
      <c r="AK20398" s="9"/>
    </row>
    <row r="20399" spans="32:37" x14ac:dyDescent="0.3">
      <c r="AF20399" s="8"/>
      <c r="AG20399" s="8"/>
      <c r="AH20399" s="9"/>
      <c r="AI20399" s="8"/>
      <c r="AJ20399" s="8"/>
      <c r="AK20399" s="9"/>
    </row>
    <row r="20400" spans="32:37" x14ac:dyDescent="0.3">
      <c r="AF20400" s="8"/>
      <c r="AG20400" s="8"/>
      <c r="AH20400" s="9"/>
      <c r="AI20400" s="8"/>
      <c r="AJ20400" s="8"/>
      <c r="AK20400" s="9"/>
    </row>
    <row r="20401" spans="32:37" x14ac:dyDescent="0.3">
      <c r="AF20401" s="8"/>
      <c r="AG20401" s="8"/>
      <c r="AH20401" s="9"/>
      <c r="AI20401" s="8"/>
      <c r="AJ20401" s="8"/>
      <c r="AK20401" s="9"/>
    </row>
    <row r="20402" spans="32:37" x14ac:dyDescent="0.3">
      <c r="AF20402" s="8"/>
      <c r="AG20402" s="8"/>
      <c r="AH20402" s="9"/>
      <c r="AI20402" s="8"/>
      <c r="AJ20402" s="8"/>
      <c r="AK20402" s="9"/>
    </row>
    <row r="20403" spans="32:37" x14ac:dyDescent="0.3">
      <c r="AF20403" s="8"/>
      <c r="AG20403" s="8"/>
      <c r="AH20403" s="9"/>
      <c r="AI20403" s="8"/>
      <c r="AJ20403" s="8"/>
      <c r="AK20403" s="9"/>
    </row>
    <row r="20404" spans="32:37" x14ac:dyDescent="0.3">
      <c r="AF20404" s="8"/>
      <c r="AG20404" s="8"/>
      <c r="AH20404" s="9"/>
      <c r="AI20404" s="8"/>
      <c r="AJ20404" s="8"/>
      <c r="AK20404" s="9"/>
    </row>
    <row r="20405" spans="32:37" x14ac:dyDescent="0.3">
      <c r="AF20405" s="8"/>
      <c r="AG20405" s="8"/>
      <c r="AH20405" s="9"/>
      <c r="AI20405" s="8"/>
      <c r="AJ20405" s="8"/>
      <c r="AK20405" s="9"/>
    </row>
    <row r="20406" spans="32:37" x14ac:dyDescent="0.3">
      <c r="AF20406" s="8"/>
      <c r="AG20406" s="8"/>
      <c r="AH20406" s="9"/>
      <c r="AI20406" s="8"/>
      <c r="AJ20406" s="8"/>
      <c r="AK20406" s="9"/>
    </row>
    <row r="20407" spans="32:37" x14ac:dyDescent="0.3">
      <c r="AF20407" s="8"/>
      <c r="AG20407" s="8"/>
      <c r="AH20407" s="9"/>
      <c r="AI20407" s="8"/>
      <c r="AJ20407" s="8"/>
      <c r="AK20407" s="9"/>
    </row>
    <row r="20408" spans="32:37" x14ac:dyDescent="0.3">
      <c r="AF20408" s="8"/>
      <c r="AG20408" s="8"/>
      <c r="AH20408" s="9"/>
      <c r="AI20408" s="8"/>
      <c r="AJ20408" s="8"/>
      <c r="AK20408" s="9"/>
    </row>
    <row r="20409" spans="32:37" x14ac:dyDescent="0.3">
      <c r="AF20409" s="8"/>
      <c r="AG20409" s="8"/>
      <c r="AH20409" s="9"/>
      <c r="AI20409" s="8"/>
      <c r="AJ20409" s="8"/>
      <c r="AK20409" s="9"/>
    </row>
    <row r="20410" spans="32:37" x14ac:dyDescent="0.3">
      <c r="AF20410" s="8"/>
      <c r="AG20410" s="8"/>
      <c r="AH20410" s="9"/>
      <c r="AI20410" s="8"/>
      <c r="AJ20410" s="8"/>
      <c r="AK20410" s="9"/>
    </row>
    <row r="20411" spans="32:37" x14ac:dyDescent="0.3">
      <c r="AF20411" s="8"/>
      <c r="AG20411" s="8"/>
      <c r="AH20411" s="9"/>
      <c r="AI20411" s="8"/>
      <c r="AJ20411" s="8"/>
      <c r="AK20411" s="9"/>
    </row>
    <row r="20412" spans="32:37" x14ac:dyDescent="0.3">
      <c r="AF20412" s="8"/>
      <c r="AG20412" s="8"/>
      <c r="AH20412" s="9"/>
      <c r="AI20412" s="8"/>
      <c r="AJ20412" s="8"/>
      <c r="AK20412" s="9"/>
    </row>
    <row r="20413" spans="32:37" x14ac:dyDescent="0.3">
      <c r="AF20413" s="8"/>
      <c r="AG20413" s="8"/>
      <c r="AH20413" s="9"/>
      <c r="AI20413" s="8"/>
      <c r="AJ20413" s="8"/>
      <c r="AK20413" s="9"/>
    </row>
    <row r="20414" spans="32:37" x14ac:dyDescent="0.3">
      <c r="AF20414" s="8"/>
      <c r="AG20414" s="8"/>
      <c r="AH20414" s="9"/>
      <c r="AI20414" s="8"/>
      <c r="AJ20414" s="8"/>
      <c r="AK20414" s="9"/>
    </row>
    <row r="20415" spans="32:37" x14ac:dyDescent="0.3">
      <c r="AF20415" s="8"/>
      <c r="AG20415" s="8"/>
      <c r="AH20415" s="9"/>
      <c r="AI20415" s="8"/>
      <c r="AJ20415" s="8"/>
      <c r="AK20415" s="9"/>
    </row>
    <row r="20416" spans="32:37" x14ac:dyDescent="0.3">
      <c r="AF20416" s="8"/>
      <c r="AG20416" s="8"/>
      <c r="AH20416" s="9"/>
      <c r="AI20416" s="8"/>
      <c r="AJ20416" s="8"/>
      <c r="AK20416" s="9"/>
    </row>
    <row r="20417" spans="32:37" x14ac:dyDescent="0.3">
      <c r="AF20417" s="8"/>
      <c r="AG20417" s="8"/>
      <c r="AH20417" s="9"/>
      <c r="AI20417" s="8"/>
      <c r="AJ20417" s="8"/>
      <c r="AK20417" s="9"/>
    </row>
    <row r="20418" spans="32:37" x14ac:dyDescent="0.3">
      <c r="AF20418" s="8"/>
      <c r="AG20418" s="8"/>
      <c r="AH20418" s="9"/>
      <c r="AI20418" s="8"/>
      <c r="AJ20418" s="8"/>
      <c r="AK20418" s="9"/>
    </row>
    <row r="20419" spans="32:37" x14ac:dyDescent="0.3">
      <c r="AF20419" s="8"/>
      <c r="AG20419" s="8"/>
      <c r="AH20419" s="9"/>
      <c r="AI20419" s="8"/>
      <c r="AJ20419" s="8"/>
      <c r="AK20419" s="9"/>
    </row>
    <row r="20420" spans="32:37" x14ac:dyDescent="0.3">
      <c r="AF20420" s="8"/>
      <c r="AG20420" s="8"/>
      <c r="AH20420" s="9"/>
      <c r="AI20420" s="8"/>
      <c r="AJ20420" s="8"/>
      <c r="AK20420" s="9"/>
    </row>
    <row r="20421" spans="32:37" x14ac:dyDescent="0.3">
      <c r="AF20421" s="8"/>
      <c r="AG20421" s="8"/>
      <c r="AH20421" s="9"/>
      <c r="AI20421" s="8"/>
      <c r="AJ20421" s="8"/>
      <c r="AK20421" s="9"/>
    </row>
    <row r="20422" spans="32:37" x14ac:dyDescent="0.3">
      <c r="AF20422" s="8"/>
      <c r="AG20422" s="8"/>
      <c r="AH20422" s="9"/>
      <c r="AI20422" s="8"/>
      <c r="AJ20422" s="8"/>
      <c r="AK20422" s="9"/>
    </row>
    <row r="20423" spans="32:37" x14ac:dyDescent="0.3">
      <c r="AF20423" s="8"/>
      <c r="AG20423" s="8"/>
      <c r="AH20423" s="9"/>
      <c r="AI20423" s="8"/>
      <c r="AJ20423" s="8"/>
      <c r="AK20423" s="9"/>
    </row>
    <row r="20424" spans="32:37" x14ac:dyDescent="0.3">
      <c r="AF20424" s="8"/>
      <c r="AG20424" s="8"/>
      <c r="AH20424" s="9"/>
      <c r="AI20424" s="8"/>
      <c r="AJ20424" s="8"/>
      <c r="AK20424" s="9"/>
    </row>
    <row r="20425" spans="32:37" x14ac:dyDescent="0.3">
      <c r="AF20425" s="8"/>
      <c r="AG20425" s="8"/>
      <c r="AH20425" s="9"/>
      <c r="AI20425" s="8"/>
      <c r="AJ20425" s="8"/>
      <c r="AK20425" s="9"/>
    </row>
    <row r="20426" spans="32:37" x14ac:dyDescent="0.3">
      <c r="AF20426" s="8"/>
      <c r="AG20426" s="8"/>
      <c r="AH20426" s="9"/>
      <c r="AI20426" s="8"/>
      <c r="AJ20426" s="8"/>
      <c r="AK20426" s="9"/>
    </row>
    <row r="20427" spans="32:37" x14ac:dyDescent="0.3">
      <c r="AF20427" s="8"/>
      <c r="AG20427" s="8"/>
      <c r="AH20427" s="9"/>
      <c r="AI20427" s="8"/>
      <c r="AJ20427" s="8"/>
      <c r="AK20427" s="9"/>
    </row>
    <row r="20428" spans="32:37" x14ac:dyDescent="0.3">
      <c r="AF20428" s="8"/>
      <c r="AG20428" s="8"/>
      <c r="AH20428" s="9"/>
      <c r="AI20428" s="8"/>
      <c r="AJ20428" s="8"/>
      <c r="AK20428" s="9"/>
    </row>
    <row r="20429" spans="32:37" x14ac:dyDescent="0.3">
      <c r="AF20429" s="8"/>
      <c r="AG20429" s="8"/>
      <c r="AH20429" s="9"/>
      <c r="AI20429" s="8"/>
      <c r="AJ20429" s="8"/>
      <c r="AK20429" s="9"/>
    </row>
    <row r="20430" spans="32:37" x14ac:dyDescent="0.3">
      <c r="AF20430" s="8"/>
      <c r="AG20430" s="8"/>
      <c r="AH20430" s="9"/>
      <c r="AI20430" s="8"/>
      <c r="AJ20430" s="8"/>
      <c r="AK20430" s="9"/>
    </row>
    <row r="20431" spans="32:37" x14ac:dyDescent="0.3">
      <c r="AF20431" s="8"/>
      <c r="AG20431" s="8"/>
      <c r="AH20431" s="9"/>
      <c r="AI20431" s="8"/>
      <c r="AJ20431" s="8"/>
      <c r="AK20431" s="9"/>
    </row>
    <row r="20432" spans="32:37" x14ac:dyDescent="0.3">
      <c r="AF20432" s="8"/>
      <c r="AG20432" s="8"/>
      <c r="AH20432" s="9"/>
      <c r="AI20432" s="8"/>
      <c r="AJ20432" s="8"/>
      <c r="AK20432" s="9"/>
    </row>
    <row r="20433" spans="32:37" x14ac:dyDescent="0.3">
      <c r="AF20433" s="8"/>
      <c r="AG20433" s="8"/>
      <c r="AH20433" s="9"/>
      <c r="AI20433" s="8"/>
      <c r="AJ20433" s="8"/>
      <c r="AK20433" s="9"/>
    </row>
    <row r="20434" spans="32:37" x14ac:dyDescent="0.3">
      <c r="AF20434" s="8"/>
      <c r="AG20434" s="8"/>
      <c r="AH20434" s="9"/>
      <c r="AI20434" s="8"/>
      <c r="AJ20434" s="8"/>
      <c r="AK20434" s="9"/>
    </row>
    <row r="20435" spans="32:37" x14ac:dyDescent="0.3">
      <c r="AF20435" s="8"/>
      <c r="AG20435" s="8"/>
      <c r="AH20435" s="9"/>
      <c r="AI20435" s="8"/>
      <c r="AJ20435" s="8"/>
      <c r="AK20435" s="9"/>
    </row>
    <row r="20436" spans="32:37" x14ac:dyDescent="0.3">
      <c r="AF20436" s="8"/>
      <c r="AG20436" s="8"/>
      <c r="AH20436" s="9"/>
      <c r="AI20436" s="8"/>
      <c r="AJ20436" s="8"/>
      <c r="AK20436" s="9"/>
    </row>
    <row r="20437" spans="32:37" x14ac:dyDescent="0.3">
      <c r="AF20437" s="8"/>
      <c r="AG20437" s="8"/>
      <c r="AH20437" s="9"/>
      <c r="AI20437" s="8"/>
      <c r="AJ20437" s="8"/>
      <c r="AK20437" s="9"/>
    </row>
    <row r="20438" spans="32:37" x14ac:dyDescent="0.3">
      <c r="AF20438" s="8"/>
      <c r="AG20438" s="8"/>
      <c r="AH20438" s="9"/>
      <c r="AI20438" s="8"/>
      <c r="AJ20438" s="8"/>
      <c r="AK20438" s="9"/>
    </row>
    <row r="20439" spans="32:37" x14ac:dyDescent="0.3">
      <c r="AF20439" s="8"/>
      <c r="AG20439" s="8"/>
      <c r="AH20439" s="9"/>
      <c r="AI20439" s="8"/>
      <c r="AJ20439" s="8"/>
      <c r="AK20439" s="9"/>
    </row>
    <row r="20440" spans="32:37" x14ac:dyDescent="0.3">
      <c r="AF20440" s="8"/>
      <c r="AG20440" s="8"/>
      <c r="AH20440" s="9"/>
      <c r="AI20440" s="8"/>
      <c r="AJ20440" s="8"/>
      <c r="AK20440" s="9"/>
    </row>
    <row r="20441" spans="32:37" x14ac:dyDescent="0.3">
      <c r="AF20441" s="8"/>
      <c r="AG20441" s="8"/>
      <c r="AH20441" s="9"/>
      <c r="AI20441" s="8"/>
      <c r="AJ20441" s="8"/>
      <c r="AK20441" s="9"/>
    </row>
    <row r="20442" spans="32:37" x14ac:dyDescent="0.3">
      <c r="AF20442" s="8"/>
      <c r="AG20442" s="8"/>
      <c r="AH20442" s="9"/>
      <c r="AI20442" s="8"/>
      <c r="AJ20442" s="8"/>
      <c r="AK20442" s="9"/>
    </row>
    <row r="20443" spans="32:37" x14ac:dyDescent="0.3">
      <c r="AF20443" s="8"/>
      <c r="AG20443" s="8"/>
      <c r="AH20443" s="9"/>
      <c r="AI20443" s="8"/>
      <c r="AJ20443" s="8"/>
      <c r="AK20443" s="9"/>
    </row>
    <row r="20444" spans="32:37" x14ac:dyDescent="0.3">
      <c r="AF20444" s="8"/>
      <c r="AG20444" s="8"/>
      <c r="AH20444" s="9"/>
      <c r="AI20444" s="8"/>
      <c r="AJ20444" s="8"/>
      <c r="AK20444" s="9"/>
    </row>
    <row r="20445" spans="32:37" x14ac:dyDescent="0.3">
      <c r="AF20445" s="8"/>
      <c r="AG20445" s="8"/>
      <c r="AH20445" s="9"/>
      <c r="AI20445" s="8"/>
      <c r="AJ20445" s="8"/>
      <c r="AK20445" s="9"/>
    </row>
    <row r="20446" spans="32:37" x14ac:dyDescent="0.3">
      <c r="AF20446" s="8"/>
      <c r="AG20446" s="8"/>
      <c r="AH20446" s="9"/>
      <c r="AI20446" s="8"/>
      <c r="AJ20446" s="8"/>
      <c r="AK20446" s="9"/>
    </row>
    <row r="20447" spans="32:37" x14ac:dyDescent="0.3">
      <c r="AF20447" s="8"/>
      <c r="AG20447" s="8"/>
      <c r="AH20447" s="9"/>
      <c r="AI20447" s="8"/>
      <c r="AJ20447" s="8"/>
      <c r="AK20447" s="9"/>
    </row>
    <row r="20448" spans="32:37" x14ac:dyDescent="0.3">
      <c r="AF20448" s="8"/>
      <c r="AG20448" s="8"/>
      <c r="AH20448" s="9"/>
      <c r="AI20448" s="8"/>
      <c r="AJ20448" s="8"/>
      <c r="AK20448" s="9"/>
    </row>
    <row r="20449" spans="32:37" x14ac:dyDescent="0.3">
      <c r="AF20449" s="8"/>
      <c r="AG20449" s="8"/>
      <c r="AH20449" s="9"/>
      <c r="AI20449" s="8"/>
      <c r="AJ20449" s="8"/>
      <c r="AK20449" s="9"/>
    </row>
    <row r="20450" spans="32:37" x14ac:dyDescent="0.3">
      <c r="AF20450" s="8"/>
      <c r="AG20450" s="8"/>
      <c r="AH20450" s="9"/>
      <c r="AI20450" s="8"/>
      <c r="AJ20450" s="8"/>
      <c r="AK20450" s="9"/>
    </row>
    <row r="20451" spans="32:37" x14ac:dyDescent="0.3">
      <c r="AF20451" s="8"/>
      <c r="AG20451" s="8"/>
      <c r="AH20451" s="9"/>
      <c r="AI20451" s="8"/>
      <c r="AJ20451" s="8"/>
      <c r="AK20451" s="9"/>
    </row>
    <row r="20452" spans="32:37" x14ac:dyDescent="0.3">
      <c r="AF20452" s="8"/>
      <c r="AG20452" s="8"/>
      <c r="AH20452" s="9"/>
      <c r="AI20452" s="8"/>
      <c r="AJ20452" s="8"/>
      <c r="AK20452" s="9"/>
    </row>
    <row r="20453" spans="32:37" x14ac:dyDescent="0.3">
      <c r="AF20453" s="8"/>
      <c r="AG20453" s="8"/>
      <c r="AH20453" s="9"/>
      <c r="AI20453" s="8"/>
      <c r="AJ20453" s="8"/>
      <c r="AK20453" s="9"/>
    </row>
    <row r="20454" spans="32:37" x14ac:dyDescent="0.3">
      <c r="AF20454" s="8"/>
      <c r="AG20454" s="8"/>
      <c r="AH20454" s="9"/>
      <c r="AI20454" s="8"/>
      <c r="AJ20454" s="8"/>
      <c r="AK20454" s="9"/>
    </row>
    <row r="20455" spans="32:37" x14ac:dyDescent="0.3">
      <c r="AF20455" s="8"/>
      <c r="AG20455" s="8"/>
      <c r="AH20455" s="9"/>
      <c r="AI20455" s="8"/>
      <c r="AJ20455" s="8"/>
      <c r="AK20455" s="9"/>
    </row>
    <row r="20456" spans="32:37" x14ac:dyDescent="0.3">
      <c r="AF20456" s="8"/>
      <c r="AG20456" s="8"/>
      <c r="AH20456" s="9"/>
      <c r="AI20456" s="8"/>
      <c r="AJ20456" s="8"/>
      <c r="AK20456" s="9"/>
    </row>
    <row r="20457" spans="32:37" x14ac:dyDescent="0.3">
      <c r="AF20457" s="8"/>
      <c r="AG20457" s="8"/>
      <c r="AH20457" s="9"/>
      <c r="AI20457" s="8"/>
      <c r="AJ20457" s="8"/>
      <c r="AK20457" s="9"/>
    </row>
    <row r="20458" spans="32:37" x14ac:dyDescent="0.3">
      <c r="AF20458" s="8"/>
      <c r="AG20458" s="8"/>
      <c r="AH20458" s="9"/>
      <c r="AI20458" s="8"/>
      <c r="AJ20458" s="8"/>
      <c r="AK20458" s="9"/>
    </row>
    <row r="20459" spans="32:37" x14ac:dyDescent="0.3">
      <c r="AF20459" s="8"/>
      <c r="AG20459" s="8"/>
      <c r="AH20459" s="9"/>
      <c r="AI20459" s="8"/>
      <c r="AJ20459" s="8"/>
      <c r="AK20459" s="9"/>
    </row>
    <row r="20460" spans="32:37" x14ac:dyDescent="0.3">
      <c r="AF20460" s="8"/>
      <c r="AG20460" s="8"/>
      <c r="AH20460" s="9"/>
      <c r="AI20460" s="8"/>
      <c r="AJ20460" s="8"/>
      <c r="AK20460" s="9"/>
    </row>
    <row r="20461" spans="32:37" x14ac:dyDescent="0.3">
      <c r="AF20461" s="8"/>
      <c r="AG20461" s="8"/>
      <c r="AH20461" s="9"/>
      <c r="AI20461" s="8"/>
      <c r="AJ20461" s="8"/>
      <c r="AK20461" s="9"/>
    </row>
    <row r="20462" spans="32:37" x14ac:dyDescent="0.3">
      <c r="AF20462" s="8"/>
      <c r="AG20462" s="8"/>
      <c r="AH20462" s="9"/>
      <c r="AI20462" s="8"/>
      <c r="AJ20462" s="8"/>
      <c r="AK20462" s="9"/>
    </row>
    <row r="20463" spans="32:37" x14ac:dyDescent="0.3">
      <c r="AF20463" s="8"/>
      <c r="AG20463" s="8"/>
      <c r="AH20463" s="9"/>
      <c r="AI20463" s="8"/>
      <c r="AJ20463" s="8"/>
      <c r="AK20463" s="9"/>
    </row>
    <row r="20464" spans="32:37" x14ac:dyDescent="0.3">
      <c r="AF20464" s="8"/>
      <c r="AG20464" s="8"/>
      <c r="AH20464" s="9"/>
      <c r="AI20464" s="8"/>
      <c r="AJ20464" s="8"/>
      <c r="AK20464" s="9"/>
    </row>
    <row r="20465" spans="32:37" x14ac:dyDescent="0.3">
      <c r="AF20465" s="8"/>
      <c r="AG20465" s="8"/>
      <c r="AH20465" s="9"/>
      <c r="AI20465" s="8"/>
      <c r="AJ20465" s="8"/>
      <c r="AK20465" s="9"/>
    </row>
    <row r="20466" spans="32:37" x14ac:dyDescent="0.3">
      <c r="AF20466" s="8"/>
      <c r="AG20466" s="8"/>
      <c r="AH20466" s="9"/>
      <c r="AI20466" s="8"/>
      <c r="AJ20466" s="8"/>
      <c r="AK20466" s="9"/>
    </row>
    <row r="20467" spans="32:37" x14ac:dyDescent="0.3">
      <c r="AF20467" s="8"/>
      <c r="AG20467" s="8"/>
      <c r="AH20467" s="9"/>
      <c r="AI20467" s="8"/>
      <c r="AJ20467" s="8"/>
      <c r="AK20467" s="9"/>
    </row>
    <row r="20468" spans="32:37" x14ac:dyDescent="0.3">
      <c r="AF20468" s="8"/>
      <c r="AG20468" s="8"/>
      <c r="AH20468" s="9"/>
      <c r="AI20468" s="8"/>
      <c r="AJ20468" s="8"/>
      <c r="AK20468" s="9"/>
    </row>
    <row r="20469" spans="32:37" x14ac:dyDescent="0.3">
      <c r="AF20469" s="8"/>
      <c r="AG20469" s="8"/>
      <c r="AH20469" s="9"/>
      <c r="AI20469" s="8"/>
      <c r="AJ20469" s="8"/>
      <c r="AK20469" s="9"/>
    </row>
    <row r="20470" spans="32:37" x14ac:dyDescent="0.3">
      <c r="AF20470" s="8"/>
      <c r="AG20470" s="8"/>
      <c r="AH20470" s="9"/>
      <c r="AI20470" s="8"/>
      <c r="AJ20470" s="8"/>
      <c r="AK20470" s="9"/>
    </row>
    <row r="20471" spans="32:37" x14ac:dyDescent="0.3">
      <c r="AF20471" s="8"/>
      <c r="AG20471" s="8"/>
      <c r="AH20471" s="9"/>
      <c r="AI20471" s="8"/>
      <c r="AJ20471" s="8"/>
      <c r="AK20471" s="9"/>
    </row>
    <row r="20472" spans="32:37" x14ac:dyDescent="0.3">
      <c r="AF20472" s="8"/>
      <c r="AG20472" s="8"/>
      <c r="AH20472" s="9"/>
      <c r="AI20472" s="8"/>
      <c r="AJ20472" s="8"/>
      <c r="AK20472" s="9"/>
    </row>
    <row r="20473" spans="32:37" x14ac:dyDescent="0.3">
      <c r="AF20473" s="8"/>
      <c r="AG20473" s="8"/>
      <c r="AH20473" s="9"/>
      <c r="AI20473" s="8"/>
      <c r="AJ20473" s="8"/>
      <c r="AK20473" s="9"/>
    </row>
    <row r="20474" spans="32:37" x14ac:dyDescent="0.3">
      <c r="AF20474" s="8"/>
      <c r="AG20474" s="8"/>
      <c r="AH20474" s="9"/>
      <c r="AI20474" s="8"/>
      <c r="AJ20474" s="8"/>
      <c r="AK20474" s="9"/>
    </row>
    <row r="20475" spans="32:37" x14ac:dyDescent="0.3">
      <c r="AF20475" s="8"/>
      <c r="AG20475" s="8"/>
      <c r="AH20475" s="9"/>
      <c r="AI20475" s="8"/>
      <c r="AJ20475" s="8"/>
      <c r="AK20475" s="9"/>
    </row>
    <row r="20476" spans="32:37" x14ac:dyDescent="0.3">
      <c r="AF20476" s="8"/>
      <c r="AG20476" s="8"/>
      <c r="AH20476" s="9"/>
      <c r="AI20476" s="8"/>
      <c r="AJ20476" s="8"/>
      <c r="AK20476" s="9"/>
    </row>
    <row r="20477" spans="32:37" x14ac:dyDescent="0.3">
      <c r="AF20477" s="8"/>
      <c r="AG20477" s="8"/>
      <c r="AH20477" s="9"/>
      <c r="AI20477" s="8"/>
      <c r="AJ20477" s="8"/>
      <c r="AK20477" s="9"/>
    </row>
    <row r="20478" spans="32:37" x14ac:dyDescent="0.3">
      <c r="AF20478" s="8"/>
      <c r="AG20478" s="8"/>
      <c r="AH20478" s="9"/>
      <c r="AI20478" s="8"/>
      <c r="AJ20478" s="8"/>
      <c r="AK20478" s="9"/>
    </row>
    <row r="20479" spans="32:37" x14ac:dyDescent="0.3">
      <c r="AF20479" s="8"/>
      <c r="AG20479" s="8"/>
      <c r="AH20479" s="9"/>
      <c r="AI20479" s="8"/>
      <c r="AJ20479" s="8"/>
      <c r="AK20479" s="9"/>
    </row>
    <row r="20480" spans="32:37" x14ac:dyDescent="0.3">
      <c r="AF20480" s="8"/>
      <c r="AG20480" s="8"/>
      <c r="AH20480" s="9"/>
      <c r="AI20480" s="8"/>
      <c r="AJ20480" s="8"/>
      <c r="AK20480" s="9"/>
    </row>
    <row r="20481" spans="32:37" x14ac:dyDescent="0.3">
      <c r="AF20481" s="8"/>
      <c r="AG20481" s="8"/>
      <c r="AH20481" s="9"/>
      <c r="AI20481" s="8"/>
      <c r="AJ20481" s="8"/>
      <c r="AK20481" s="9"/>
    </row>
    <row r="20482" spans="32:37" x14ac:dyDescent="0.3">
      <c r="AF20482" s="8"/>
      <c r="AG20482" s="8"/>
      <c r="AH20482" s="9"/>
      <c r="AI20482" s="8"/>
      <c r="AJ20482" s="8"/>
      <c r="AK20482" s="9"/>
    </row>
    <row r="20483" spans="32:37" x14ac:dyDescent="0.3">
      <c r="AF20483" s="8"/>
      <c r="AG20483" s="8"/>
      <c r="AH20483" s="9"/>
      <c r="AI20483" s="8"/>
      <c r="AJ20483" s="8"/>
      <c r="AK20483" s="9"/>
    </row>
    <row r="20484" spans="32:37" x14ac:dyDescent="0.3">
      <c r="AF20484" s="8"/>
      <c r="AG20484" s="8"/>
      <c r="AH20484" s="9"/>
      <c r="AI20484" s="8"/>
      <c r="AJ20484" s="8"/>
      <c r="AK20484" s="9"/>
    </row>
    <row r="20485" spans="32:37" x14ac:dyDescent="0.3">
      <c r="AF20485" s="8"/>
      <c r="AG20485" s="8"/>
      <c r="AH20485" s="9"/>
      <c r="AI20485" s="8"/>
      <c r="AJ20485" s="8"/>
      <c r="AK20485" s="9"/>
    </row>
    <row r="20486" spans="32:37" x14ac:dyDescent="0.3">
      <c r="AF20486" s="8"/>
      <c r="AG20486" s="8"/>
      <c r="AH20486" s="9"/>
      <c r="AI20486" s="8"/>
      <c r="AJ20486" s="8"/>
      <c r="AK20486" s="9"/>
    </row>
    <row r="20487" spans="32:37" x14ac:dyDescent="0.3">
      <c r="AF20487" s="8"/>
      <c r="AG20487" s="8"/>
      <c r="AH20487" s="9"/>
      <c r="AI20487" s="8"/>
      <c r="AJ20487" s="8"/>
      <c r="AK20487" s="9"/>
    </row>
    <row r="20488" spans="32:37" x14ac:dyDescent="0.3">
      <c r="AF20488" s="8"/>
      <c r="AG20488" s="8"/>
      <c r="AH20488" s="9"/>
      <c r="AI20488" s="8"/>
      <c r="AJ20488" s="8"/>
      <c r="AK20488" s="9"/>
    </row>
    <row r="20489" spans="32:37" x14ac:dyDescent="0.3">
      <c r="AF20489" s="8"/>
      <c r="AG20489" s="8"/>
      <c r="AH20489" s="9"/>
      <c r="AI20489" s="8"/>
      <c r="AJ20489" s="8"/>
      <c r="AK20489" s="9"/>
    </row>
    <row r="20490" spans="32:37" x14ac:dyDescent="0.3">
      <c r="AF20490" s="8"/>
      <c r="AG20490" s="8"/>
      <c r="AH20490" s="9"/>
      <c r="AI20490" s="8"/>
      <c r="AJ20490" s="8"/>
      <c r="AK20490" s="9"/>
    </row>
    <row r="20491" spans="32:37" x14ac:dyDescent="0.3">
      <c r="AF20491" s="8"/>
      <c r="AG20491" s="8"/>
      <c r="AH20491" s="9"/>
      <c r="AI20491" s="8"/>
      <c r="AJ20491" s="8"/>
      <c r="AK20491" s="9"/>
    </row>
    <row r="20492" spans="32:37" x14ac:dyDescent="0.3">
      <c r="AF20492" s="8"/>
      <c r="AG20492" s="8"/>
      <c r="AH20492" s="9"/>
      <c r="AI20492" s="8"/>
      <c r="AJ20492" s="8"/>
      <c r="AK20492" s="9"/>
    </row>
    <row r="20493" spans="32:37" x14ac:dyDescent="0.3">
      <c r="AF20493" s="8"/>
      <c r="AG20493" s="8"/>
      <c r="AH20493" s="9"/>
      <c r="AI20493" s="8"/>
      <c r="AJ20493" s="8"/>
      <c r="AK20493" s="9"/>
    </row>
    <row r="20494" spans="32:37" x14ac:dyDescent="0.3">
      <c r="AF20494" s="8"/>
      <c r="AG20494" s="8"/>
      <c r="AH20494" s="9"/>
      <c r="AI20494" s="8"/>
      <c r="AJ20494" s="8"/>
      <c r="AK20494" s="9"/>
    </row>
    <row r="20495" spans="32:37" x14ac:dyDescent="0.3">
      <c r="AF20495" s="8"/>
      <c r="AG20495" s="8"/>
      <c r="AH20495" s="9"/>
      <c r="AI20495" s="8"/>
      <c r="AJ20495" s="8"/>
      <c r="AK20495" s="9"/>
    </row>
    <row r="20496" spans="32:37" x14ac:dyDescent="0.3">
      <c r="AF20496" s="8"/>
      <c r="AG20496" s="8"/>
      <c r="AH20496" s="9"/>
      <c r="AI20496" s="8"/>
      <c r="AJ20496" s="8"/>
      <c r="AK20496" s="9"/>
    </row>
    <row r="20497" spans="32:37" x14ac:dyDescent="0.3">
      <c r="AF20497" s="8"/>
      <c r="AG20497" s="8"/>
      <c r="AH20497" s="9"/>
      <c r="AI20497" s="8"/>
      <c r="AJ20497" s="8"/>
      <c r="AK20497" s="9"/>
    </row>
    <row r="20498" spans="32:37" x14ac:dyDescent="0.3">
      <c r="AF20498" s="8"/>
      <c r="AG20498" s="8"/>
      <c r="AH20498" s="9"/>
      <c r="AI20498" s="8"/>
      <c r="AJ20498" s="8"/>
      <c r="AK20498" s="9"/>
    </row>
    <row r="20499" spans="32:37" x14ac:dyDescent="0.3">
      <c r="AF20499" s="8"/>
      <c r="AG20499" s="8"/>
      <c r="AH20499" s="9"/>
      <c r="AI20499" s="8"/>
      <c r="AJ20499" s="8"/>
      <c r="AK20499" s="9"/>
    </row>
    <row r="20500" spans="32:37" x14ac:dyDescent="0.3">
      <c r="AF20500" s="8"/>
      <c r="AG20500" s="8"/>
      <c r="AH20500" s="9"/>
      <c r="AI20500" s="8"/>
      <c r="AJ20500" s="8"/>
      <c r="AK20500" s="9"/>
    </row>
    <row r="20501" spans="32:37" x14ac:dyDescent="0.3">
      <c r="AF20501" s="8"/>
      <c r="AG20501" s="8"/>
      <c r="AH20501" s="9"/>
      <c r="AI20501" s="8"/>
      <c r="AJ20501" s="8"/>
      <c r="AK20501" s="9"/>
    </row>
    <row r="20502" spans="32:37" x14ac:dyDescent="0.3">
      <c r="AF20502" s="8"/>
      <c r="AG20502" s="8"/>
      <c r="AH20502" s="9"/>
      <c r="AI20502" s="8"/>
      <c r="AJ20502" s="8"/>
      <c r="AK20502" s="9"/>
    </row>
    <row r="20503" spans="32:37" x14ac:dyDescent="0.3">
      <c r="AF20503" s="8"/>
      <c r="AG20503" s="8"/>
      <c r="AH20503" s="9"/>
      <c r="AI20503" s="8"/>
      <c r="AJ20503" s="8"/>
      <c r="AK20503" s="9"/>
    </row>
    <row r="20504" spans="32:37" x14ac:dyDescent="0.3">
      <c r="AF20504" s="8"/>
      <c r="AG20504" s="8"/>
      <c r="AH20504" s="9"/>
      <c r="AI20504" s="8"/>
      <c r="AJ20504" s="8"/>
      <c r="AK20504" s="9"/>
    </row>
    <row r="20505" spans="32:37" x14ac:dyDescent="0.3">
      <c r="AF20505" s="8"/>
      <c r="AG20505" s="8"/>
      <c r="AH20505" s="9"/>
      <c r="AI20505" s="8"/>
      <c r="AJ20505" s="8"/>
      <c r="AK20505" s="9"/>
    </row>
    <row r="20506" spans="32:37" x14ac:dyDescent="0.3">
      <c r="AF20506" s="8"/>
      <c r="AG20506" s="8"/>
      <c r="AH20506" s="9"/>
      <c r="AI20506" s="8"/>
      <c r="AJ20506" s="8"/>
      <c r="AK20506" s="9"/>
    </row>
    <row r="20507" spans="32:37" x14ac:dyDescent="0.3">
      <c r="AF20507" s="8"/>
      <c r="AG20507" s="8"/>
      <c r="AH20507" s="9"/>
      <c r="AI20507" s="8"/>
      <c r="AJ20507" s="8"/>
      <c r="AK20507" s="9"/>
    </row>
    <row r="20508" spans="32:37" x14ac:dyDescent="0.3">
      <c r="AF20508" s="8"/>
      <c r="AG20508" s="8"/>
      <c r="AH20508" s="9"/>
      <c r="AI20508" s="8"/>
      <c r="AJ20508" s="8"/>
      <c r="AK20508" s="9"/>
    </row>
    <row r="20509" spans="32:37" x14ac:dyDescent="0.3">
      <c r="AF20509" s="8"/>
      <c r="AG20509" s="8"/>
      <c r="AH20509" s="9"/>
      <c r="AI20509" s="8"/>
      <c r="AJ20509" s="8"/>
      <c r="AK20509" s="9"/>
    </row>
    <row r="20510" spans="32:37" x14ac:dyDescent="0.3">
      <c r="AF20510" s="8"/>
      <c r="AG20510" s="8"/>
      <c r="AH20510" s="9"/>
      <c r="AI20510" s="8"/>
      <c r="AJ20510" s="8"/>
      <c r="AK20510" s="9"/>
    </row>
    <row r="20511" spans="32:37" x14ac:dyDescent="0.3">
      <c r="AF20511" s="8"/>
      <c r="AG20511" s="8"/>
      <c r="AH20511" s="9"/>
      <c r="AI20511" s="8"/>
      <c r="AJ20511" s="8"/>
      <c r="AK20511" s="9"/>
    </row>
    <row r="20512" spans="32:37" x14ac:dyDescent="0.3">
      <c r="AF20512" s="8"/>
      <c r="AG20512" s="8"/>
      <c r="AH20512" s="9"/>
      <c r="AI20512" s="8"/>
      <c r="AJ20512" s="8"/>
      <c r="AK20512" s="9"/>
    </row>
    <row r="20513" spans="32:37" x14ac:dyDescent="0.3">
      <c r="AF20513" s="8"/>
      <c r="AG20513" s="8"/>
      <c r="AH20513" s="9"/>
      <c r="AI20513" s="8"/>
      <c r="AJ20513" s="8"/>
      <c r="AK20513" s="9"/>
    </row>
    <row r="20514" spans="32:37" x14ac:dyDescent="0.3">
      <c r="AF20514" s="8"/>
      <c r="AG20514" s="8"/>
      <c r="AH20514" s="9"/>
      <c r="AI20514" s="8"/>
      <c r="AJ20514" s="8"/>
      <c r="AK20514" s="9"/>
    </row>
    <row r="20515" spans="32:37" x14ac:dyDescent="0.3">
      <c r="AF20515" s="8"/>
      <c r="AG20515" s="8"/>
      <c r="AH20515" s="9"/>
      <c r="AI20515" s="8"/>
      <c r="AJ20515" s="8"/>
      <c r="AK20515" s="9"/>
    </row>
    <row r="20516" spans="32:37" x14ac:dyDescent="0.3">
      <c r="AF20516" s="8"/>
      <c r="AG20516" s="8"/>
      <c r="AH20516" s="9"/>
      <c r="AI20516" s="8"/>
      <c r="AJ20516" s="8"/>
      <c r="AK20516" s="9"/>
    </row>
    <row r="20517" spans="32:37" x14ac:dyDescent="0.3">
      <c r="AF20517" s="8"/>
      <c r="AG20517" s="8"/>
      <c r="AH20517" s="9"/>
      <c r="AI20517" s="8"/>
      <c r="AJ20517" s="8"/>
      <c r="AK20517" s="9"/>
    </row>
    <row r="20518" spans="32:37" x14ac:dyDescent="0.3">
      <c r="AF20518" s="8"/>
      <c r="AG20518" s="8"/>
      <c r="AH20518" s="9"/>
      <c r="AI20518" s="8"/>
      <c r="AJ20518" s="8"/>
      <c r="AK20518" s="9"/>
    </row>
    <row r="20519" spans="32:37" x14ac:dyDescent="0.3">
      <c r="AF20519" s="8"/>
      <c r="AG20519" s="8"/>
      <c r="AH20519" s="9"/>
      <c r="AI20519" s="8"/>
      <c r="AJ20519" s="8"/>
      <c r="AK20519" s="9"/>
    </row>
    <row r="20520" spans="32:37" x14ac:dyDescent="0.3">
      <c r="AF20520" s="8"/>
      <c r="AG20520" s="8"/>
      <c r="AH20520" s="9"/>
      <c r="AI20520" s="8"/>
      <c r="AJ20520" s="8"/>
      <c r="AK20520" s="9"/>
    </row>
    <row r="20521" spans="32:37" x14ac:dyDescent="0.3">
      <c r="AF20521" s="8"/>
      <c r="AG20521" s="8"/>
      <c r="AH20521" s="9"/>
      <c r="AI20521" s="8"/>
      <c r="AJ20521" s="8"/>
      <c r="AK20521" s="9"/>
    </row>
    <row r="20522" spans="32:37" x14ac:dyDescent="0.3">
      <c r="AF20522" s="8"/>
      <c r="AG20522" s="8"/>
      <c r="AH20522" s="9"/>
      <c r="AI20522" s="8"/>
      <c r="AJ20522" s="8"/>
      <c r="AK20522" s="9"/>
    </row>
    <row r="20523" spans="32:37" x14ac:dyDescent="0.3">
      <c r="AF20523" s="8"/>
      <c r="AG20523" s="8"/>
      <c r="AH20523" s="9"/>
      <c r="AI20523" s="8"/>
      <c r="AJ20523" s="8"/>
      <c r="AK20523" s="9"/>
    </row>
    <row r="20524" spans="32:37" x14ac:dyDescent="0.3">
      <c r="AF20524" s="8"/>
      <c r="AG20524" s="8"/>
      <c r="AH20524" s="9"/>
      <c r="AI20524" s="8"/>
      <c r="AJ20524" s="8"/>
      <c r="AK20524" s="9"/>
    </row>
    <row r="20525" spans="32:37" x14ac:dyDescent="0.3">
      <c r="AF20525" s="8"/>
      <c r="AG20525" s="8"/>
      <c r="AH20525" s="9"/>
      <c r="AI20525" s="8"/>
      <c r="AJ20525" s="8"/>
      <c r="AK20525" s="9"/>
    </row>
    <row r="20526" spans="32:37" x14ac:dyDescent="0.3">
      <c r="AF20526" s="8"/>
      <c r="AG20526" s="8"/>
      <c r="AH20526" s="9"/>
      <c r="AI20526" s="8"/>
      <c r="AJ20526" s="8"/>
      <c r="AK20526" s="9"/>
    </row>
    <row r="20527" spans="32:37" x14ac:dyDescent="0.3">
      <c r="AF20527" s="8"/>
      <c r="AG20527" s="8"/>
      <c r="AH20527" s="9"/>
      <c r="AI20527" s="8"/>
      <c r="AJ20527" s="8"/>
      <c r="AK20527" s="9"/>
    </row>
    <row r="20528" spans="32:37" x14ac:dyDescent="0.3">
      <c r="AF20528" s="8"/>
      <c r="AG20528" s="8"/>
      <c r="AH20528" s="9"/>
      <c r="AI20528" s="8"/>
      <c r="AJ20528" s="8"/>
      <c r="AK20528" s="9"/>
    </row>
    <row r="20529" spans="32:37" x14ac:dyDescent="0.3">
      <c r="AF20529" s="8"/>
      <c r="AG20529" s="8"/>
      <c r="AH20529" s="9"/>
      <c r="AI20529" s="8"/>
      <c r="AJ20529" s="8"/>
      <c r="AK20529" s="9"/>
    </row>
    <row r="20530" spans="32:37" x14ac:dyDescent="0.3">
      <c r="AF20530" s="8"/>
      <c r="AG20530" s="8"/>
      <c r="AH20530" s="9"/>
      <c r="AI20530" s="8"/>
      <c r="AJ20530" s="8"/>
      <c r="AK20530" s="9"/>
    </row>
    <row r="20531" spans="32:37" x14ac:dyDescent="0.3">
      <c r="AF20531" s="8"/>
      <c r="AG20531" s="8"/>
      <c r="AH20531" s="9"/>
      <c r="AI20531" s="8"/>
      <c r="AJ20531" s="8"/>
      <c r="AK20531" s="9"/>
    </row>
    <row r="20532" spans="32:37" x14ac:dyDescent="0.3">
      <c r="AF20532" s="8"/>
      <c r="AG20532" s="8"/>
      <c r="AH20532" s="9"/>
      <c r="AI20532" s="8"/>
      <c r="AJ20532" s="8"/>
      <c r="AK20532" s="9"/>
    </row>
    <row r="20533" spans="32:37" x14ac:dyDescent="0.3">
      <c r="AF20533" s="8"/>
      <c r="AG20533" s="8"/>
      <c r="AH20533" s="9"/>
      <c r="AI20533" s="8"/>
      <c r="AJ20533" s="8"/>
      <c r="AK20533" s="9"/>
    </row>
    <row r="20534" spans="32:37" x14ac:dyDescent="0.3">
      <c r="AF20534" s="8"/>
      <c r="AG20534" s="8"/>
      <c r="AH20534" s="9"/>
      <c r="AI20534" s="8"/>
      <c r="AJ20534" s="8"/>
      <c r="AK20534" s="9"/>
    </row>
    <row r="20535" spans="32:37" x14ac:dyDescent="0.3">
      <c r="AF20535" s="8"/>
      <c r="AG20535" s="8"/>
      <c r="AH20535" s="9"/>
      <c r="AI20535" s="8"/>
      <c r="AJ20535" s="8"/>
      <c r="AK20535" s="9"/>
    </row>
    <row r="20536" spans="32:37" x14ac:dyDescent="0.3">
      <c r="AF20536" s="8"/>
      <c r="AG20536" s="8"/>
      <c r="AH20536" s="9"/>
      <c r="AI20536" s="8"/>
      <c r="AJ20536" s="8"/>
      <c r="AK20536" s="9"/>
    </row>
    <row r="20537" spans="32:37" x14ac:dyDescent="0.3">
      <c r="AF20537" s="8"/>
      <c r="AG20537" s="8"/>
      <c r="AH20537" s="9"/>
      <c r="AI20537" s="8"/>
      <c r="AJ20537" s="8"/>
      <c r="AK20537" s="9"/>
    </row>
    <row r="20538" spans="32:37" x14ac:dyDescent="0.3">
      <c r="AF20538" s="8"/>
      <c r="AG20538" s="8"/>
      <c r="AH20538" s="9"/>
      <c r="AI20538" s="8"/>
      <c r="AJ20538" s="8"/>
      <c r="AK20538" s="9"/>
    </row>
    <row r="20539" spans="32:37" x14ac:dyDescent="0.3">
      <c r="AF20539" s="8"/>
      <c r="AG20539" s="8"/>
      <c r="AH20539" s="9"/>
      <c r="AI20539" s="8"/>
      <c r="AJ20539" s="8"/>
      <c r="AK20539" s="9"/>
    </row>
    <row r="20540" spans="32:37" x14ac:dyDescent="0.3">
      <c r="AF20540" s="8"/>
      <c r="AG20540" s="8"/>
      <c r="AH20540" s="9"/>
      <c r="AI20540" s="8"/>
      <c r="AJ20540" s="8"/>
      <c r="AK20540" s="9"/>
    </row>
    <row r="20541" spans="32:37" x14ac:dyDescent="0.3">
      <c r="AF20541" s="8"/>
      <c r="AG20541" s="8"/>
      <c r="AH20541" s="9"/>
      <c r="AI20541" s="8"/>
      <c r="AJ20541" s="8"/>
      <c r="AK20541" s="9"/>
    </row>
    <row r="20542" spans="32:37" x14ac:dyDescent="0.3">
      <c r="AF20542" s="8"/>
      <c r="AG20542" s="8"/>
      <c r="AH20542" s="9"/>
      <c r="AI20542" s="8"/>
      <c r="AJ20542" s="8"/>
      <c r="AK20542" s="9"/>
    </row>
    <row r="20543" spans="32:37" x14ac:dyDescent="0.3">
      <c r="AF20543" s="8"/>
      <c r="AG20543" s="8"/>
      <c r="AH20543" s="9"/>
      <c r="AI20543" s="8"/>
      <c r="AJ20543" s="8"/>
      <c r="AK20543" s="9"/>
    </row>
    <row r="20544" spans="32:37" x14ac:dyDescent="0.3">
      <c r="AF20544" s="8"/>
      <c r="AG20544" s="8"/>
      <c r="AH20544" s="9"/>
      <c r="AI20544" s="8"/>
      <c r="AJ20544" s="8"/>
      <c r="AK20544" s="9"/>
    </row>
    <row r="20545" spans="32:37" x14ac:dyDescent="0.3">
      <c r="AF20545" s="8"/>
      <c r="AG20545" s="8"/>
      <c r="AH20545" s="9"/>
      <c r="AI20545" s="8"/>
      <c r="AJ20545" s="8"/>
      <c r="AK20545" s="9"/>
    </row>
    <row r="20546" spans="32:37" x14ac:dyDescent="0.3">
      <c r="AF20546" s="8"/>
      <c r="AG20546" s="8"/>
      <c r="AH20546" s="9"/>
      <c r="AI20546" s="8"/>
      <c r="AJ20546" s="8"/>
      <c r="AK20546" s="9"/>
    </row>
    <row r="20547" spans="32:37" x14ac:dyDescent="0.3">
      <c r="AF20547" s="8"/>
      <c r="AG20547" s="8"/>
      <c r="AH20547" s="9"/>
      <c r="AI20547" s="8"/>
      <c r="AJ20547" s="8"/>
      <c r="AK20547" s="9"/>
    </row>
    <row r="20548" spans="32:37" x14ac:dyDescent="0.3">
      <c r="AF20548" s="8"/>
      <c r="AG20548" s="8"/>
      <c r="AH20548" s="9"/>
      <c r="AI20548" s="8"/>
      <c r="AJ20548" s="8"/>
      <c r="AK20548" s="9"/>
    </row>
    <row r="20549" spans="32:37" x14ac:dyDescent="0.3">
      <c r="AF20549" s="8"/>
      <c r="AG20549" s="8"/>
      <c r="AH20549" s="9"/>
      <c r="AI20549" s="8"/>
      <c r="AJ20549" s="8"/>
      <c r="AK20549" s="9"/>
    </row>
    <row r="20550" spans="32:37" x14ac:dyDescent="0.3">
      <c r="AF20550" s="8"/>
      <c r="AG20550" s="8"/>
      <c r="AH20550" s="9"/>
      <c r="AI20550" s="8"/>
      <c r="AJ20550" s="8"/>
      <c r="AK20550" s="9"/>
    </row>
    <row r="20551" spans="32:37" x14ac:dyDescent="0.3">
      <c r="AF20551" s="8"/>
      <c r="AG20551" s="8"/>
      <c r="AH20551" s="9"/>
      <c r="AI20551" s="8"/>
      <c r="AJ20551" s="8"/>
      <c r="AK20551" s="9"/>
    </row>
    <row r="20552" spans="32:37" x14ac:dyDescent="0.3">
      <c r="AF20552" s="8"/>
      <c r="AG20552" s="8"/>
      <c r="AH20552" s="9"/>
      <c r="AI20552" s="8"/>
      <c r="AJ20552" s="8"/>
      <c r="AK20552" s="9"/>
    </row>
    <row r="20553" spans="32:37" x14ac:dyDescent="0.3">
      <c r="AF20553" s="8"/>
      <c r="AG20553" s="8"/>
      <c r="AH20553" s="9"/>
      <c r="AI20553" s="8"/>
      <c r="AJ20553" s="8"/>
      <c r="AK20553" s="9"/>
    </row>
    <row r="20554" spans="32:37" x14ac:dyDescent="0.3">
      <c r="AF20554" s="8"/>
      <c r="AG20554" s="8"/>
      <c r="AH20554" s="9"/>
      <c r="AI20554" s="8"/>
      <c r="AJ20554" s="8"/>
      <c r="AK20554" s="9"/>
    </row>
    <row r="20555" spans="32:37" x14ac:dyDescent="0.3">
      <c r="AF20555" s="8"/>
      <c r="AG20555" s="8"/>
      <c r="AH20555" s="9"/>
      <c r="AI20555" s="8"/>
      <c r="AJ20555" s="8"/>
      <c r="AK20555" s="9"/>
    </row>
    <row r="20556" spans="32:37" x14ac:dyDescent="0.3">
      <c r="AF20556" s="8"/>
      <c r="AG20556" s="8"/>
      <c r="AH20556" s="9"/>
      <c r="AI20556" s="8"/>
      <c r="AJ20556" s="8"/>
      <c r="AK20556" s="9"/>
    </row>
    <row r="20557" spans="32:37" x14ac:dyDescent="0.3">
      <c r="AF20557" s="8"/>
      <c r="AG20557" s="8"/>
      <c r="AH20557" s="9"/>
      <c r="AI20557" s="8"/>
      <c r="AJ20557" s="8"/>
      <c r="AK20557" s="9"/>
    </row>
    <row r="20558" spans="32:37" x14ac:dyDescent="0.3">
      <c r="AF20558" s="8"/>
      <c r="AG20558" s="8"/>
      <c r="AH20558" s="9"/>
      <c r="AI20558" s="8"/>
      <c r="AJ20558" s="8"/>
      <c r="AK20558" s="9"/>
    </row>
    <row r="20559" spans="32:37" x14ac:dyDescent="0.3">
      <c r="AF20559" s="8"/>
      <c r="AG20559" s="8"/>
      <c r="AH20559" s="9"/>
      <c r="AI20559" s="8"/>
      <c r="AJ20559" s="8"/>
      <c r="AK20559" s="9"/>
    </row>
    <row r="20560" spans="32:37" x14ac:dyDescent="0.3">
      <c r="AF20560" s="8"/>
      <c r="AG20560" s="8"/>
      <c r="AH20560" s="9"/>
      <c r="AI20560" s="8"/>
      <c r="AJ20560" s="8"/>
      <c r="AK20560" s="9"/>
    </row>
    <row r="20561" spans="32:37" x14ac:dyDescent="0.3">
      <c r="AF20561" s="8"/>
      <c r="AG20561" s="8"/>
      <c r="AH20561" s="9"/>
      <c r="AI20561" s="8"/>
      <c r="AJ20561" s="8"/>
      <c r="AK20561" s="9"/>
    </row>
    <row r="20562" spans="32:37" x14ac:dyDescent="0.3">
      <c r="AF20562" s="8"/>
      <c r="AG20562" s="8"/>
      <c r="AH20562" s="9"/>
      <c r="AI20562" s="8"/>
      <c r="AJ20562" s="8"/>
      <c r="AK20562" s="9"/>
    </row>
    <row r="20563" spans="32:37" x14ac:dyDescent="0.3">
      <c r="AF20563" s="8"/>
      <c r="AG20563" s="8"/>
      <c r="AH20563" s="9"/>
      <c r="AI20563" s="8"/>
      <c r="AJ20563" s="8"/>
      <c r="AK20563" s="9"/>
    </row>
    <row r="20564" spans="32:37" x14ac:dyDescent="0.3">
      <c r="AF20564" s="8"/>
      <c r="AG20564" s="8"/>
      <c r="AH20564" s="9"/>
      <c r="AI20564" s="8"/>
      <c r="AJ20564" s="8"/>
      <c r="AK20564" s="9"/>
    </row>
    <row r="20565" spans="32:37" x14ac:dyDescent="0.3">
      <c r="AF20565" s="8"/>
      <c r="AG20565" s="8"/>
      <c r="AH20565" s="9"/>
      <c r="AI20565" s="8"/>
      <c r="AJ20565" s="8"/>
      <c r="AK20565" s="9"/>
    </row>
    <row r="20566" spans="32:37" x14ac:dyDescent="0.3">
      <c r="AF20566" s="8"/>
      <c r="AG20566" s="8"/>
      <c r="AH20566" s="9"/>
      <c r="AI20566" s="8"/>
      <c r="AJ20566" s="8"/>
      <c r="AK20566" s="9"/>
    </row>
    <row r="20567" spans="32:37" x14ac:dyDescent="0.3">
      <c r="AF20567" s="8"/>
      <c r="AG20567" s="8"/>
      <c r="AH20567" s="9"/>
      <c r="AI20567" s="8"/>
      <c r="AJ20567" s="8"/>
      <c r="AK20567" s="9"/>
    </row>
    <row r="20568" spans="32:37" x14ac:dyDescent="0.3">
      <c r="AF20568" s="8"/>
      <c r="AG20568" s="8"/>
      <c r="AH20568" s="9"/>
      <c r="AI20568" s="8"/>
      <c r="AJ20568" s="8"/>
      <c r="AK20568" s="9"/>
    </row>
    <row r="20569" spans="32:37" x14ac:dyDescent="0.3">
      <c r="AF20569" s="8"/>
      <c r="AG20569" s="8"/>
      <c r="AH20569" s="9"/>
      <c r="AI20569" s="8"/>
      <c r="AJ20569" s="8"/>
      <c r="AK20569" s="9"/>
    </row>
    <row r="20570" spans="32:37" x14ac:dyDescent="0.3">
      <c r="AF20570" s="8"/>
      <c r="AG20570" s="8"/>
      <c r="AH20570" s="9"/>
      <c r="AI20570" s="8"/>
      <c r="AJ20570" s="8"/>
      <c r="AK20570" s="9"/>
    </row>
    <row r="20571" spans="32:37" x14ac:dyDescent="0.3">
      <c r="AF20571" s="8"/>
      <c r="AG20571" s="8"/>
      <c r="AH20571" s="9"/>
      <c r="AI20571" s="8"/>
      <c r="AJ20571" s="8"/>
      <c r="AK20571" s="9"/>
    </row>
    <row r="20572" spans="32:37" x14ac:dyDescent="0.3">
      <c r="AF20572" s="8"/>
      <c r="AG20572" s="8"/>
      <c r="AH20572" s="9"/>
      <c r="AI20572" s="8"/>
      <c r="AJ20572" s="8"/>
      <c r="AK20572" s="9"/>
    </row>
    <row r="20573" spans="32:37" x14ac:dyDescent="0.3">
      <c r="AF20573" s="8"/>
      <c r="AG20573" s="8"/>
      <c r="AH20573" s="9"/>
      <c r="AI20573" s="8"/>
      <c r="AJ20573" s="8"/>
      <c r="AK20573" s="9"/>
    </row>
    <row r="20574" spans="32:37" x14ac:dyDescent="0.3">
      <c r="AF20574" s="8"/>
      <c r="AG20574" s="8"/>
      <c r="AH20574" s="9"/>
      <c r="AI20574" s="8"/>
      <c r="AJ20574" s="8"/>
      <c r="AK20574" s="9"/>
    </row>
    <row r="20575" spans="32:37" x14ac:dyDescent="0.3">
      <c r="AF20575" s="8"/>
      <c r="AG20575" s="8"/>
      <c r="AH20575" s="9"/>
      <c r="AI20575" s="8"/>
      <c r="AJ20575" s="8"/>
      <c r="AK20575" s="9"/>
    </row>
    <row r="20576" spans="32:37" x14ac:dyDescent="0.3">
      <c r="AF20576" s="8"/>
      <c r="AG20576" s="8"/>
      <c r="AH20576" s="9"/>
      <c r="AI20576" s="8"/>
      <c r="AJ20576" s="8"/>
      <c r="AK20576" s="9"/>
    </row>
    <row r="20577" spans="32:37" x14ac:dyDescent="0.3">
      <c r="AF20577" s="8"/>
      <c r="AG20577" s="8"/>
      <c r="AH20577" s="9"/>
      <c r="AI20577" s="8"/>
      <c r="AJ20577" s="8"/>
      <c r="AK20577" s="9"/>
    </row>
    <row r="20578" spans="32:37" x14ac:dyDescent="0.3">
      <c r="AF20578" s="8"/>
      <c r="AG20578" s="8"/>
      <c r="AH20578" s="9"/>
      <c r="AI20578" s="8"/>
      <c r="AJ20578" s="8"/>
      <c r="AK20578" s="9"/>
    </row>
    <row r="20579" spans="32:37" x14ac:dyDescent="0.3">
      <c r="AF20579" s="8"/>
      <c r="AG20579" s="8"/>
      <c r="AH20579" s="9"/>
      <c r="AI20579" s="8"/>
      <c r="AJ20579" s="8"/>
      <c r="AK20579" s="9"/>
    </row>
    <row r="20580" spans="32:37" x14ac:dyDescent="0.3">
      <c r="AF20580" s="8"/>
      <c r="AG20580" s="8"/>
      <c r="AH20580" s="9"/>
      <c r="AI20580" s="8"/>
      <c r="AJ20580" s="8"/>
      <c r="AK20580" s="9"/>
    </row>
    <row r="20581" spans="32:37" x14ac:dyDescent="0.3">
      <c r="AF20581" s="8"/>
      <c r="AG20581" s="8"/>
      <c r="AH20581" s="9"/>
      <c r="AI20581" s="8"/>
      <c r="AJ20581" s="8"/>
      <c r="AK20581" s="9"/>
    </row>
    <row r="20582" spans="32:37" x14ac:dyDescent="0.3">
      <c r="AF20582" s="8"/>
      <c r="AG20582" s="8"/>
      <c r="AH20582" s="9"/>
      <c r="AI20582" s="8"/>
      <c r="AJ20582" s="8"/>
      <c r="AK20582" s="9"/>
    </row>
    <row r="20583" spans="32:37" x14ac:dyDescent="0.3">
      <c r="AF20583" s="8"/>
      <c r="AG20583" s="8"/>
      <c r="AH20583" s="9"/>
      <c r="AI20583" s="8"/>
      <c r="AJ20583" s="8"/>
      <c r="AK20583" s="9"/>
    </row>
    <row r="20584" spans="32:37" x14ac:dyDescent="0.3">
      <c r="AF20584" s="8"/>
      <c r="AG20584" s="8"/>
      <c r="AH20584" s="9"/>
      <c r="AI20584" s="8"/>
      <c r="AJ20584" s="8"/>
      <c r="AK20584" s="9"/>
    </row>
    <row r="20585" spans="32:37" x14ac:dyDescent="0.3">
      <c r="AF20585" s="8"/>
      <c r="AG20585" s="8"/>
      <c r="AH20585" s="9"/>
      <c r="AI20585" s="8"/>
      <c r="AJ20585" s="8"/>
      <c r="AK20585" s="9"/>
    </row>
    <row r="20586" spans="32:37" x14ac:dyDescent="0.3">
      <c r="AF20586" s="8"/>
      <c r="AG20586" s="8"/>
      <c r="AH20586" s="9"/>
      <c r="AI20586" s="8"/>
      <c r="AJ20586" s="8"/>
      <c r="AK20586" s="9"/>
    </row>
    <row r="20587" spans="32:37" x14ac:dyDescent="0.3">
      <c r="AF20587" s="8"/>
      <c r="AG20587" s="8"/>
      <c r="AH20587" s="9"/>
      <c r="AI20587" s="8"/>
      <c r="AJ20587" s="8"/>
      <c r="AK20587" s="9"/>
    </row>
    <row r="20588" spans="32:37" x14ac:dyDescent="0.3">
      <c r="AF20588" s="8"/>
      <c r="AG20588" s="8"/>
      <c r="AH20588" s="9"/>
      <c r="AI20588" s="8"/>
      <c r="AJ20588" s="8"/>
      <c r="AK20588" s="9"/>
    </row>
    <row r="20589" spans="32:37" x14ac:dyDescent="0.3">
      <c r="AF20589" s="8"/>
      <c r="AG20589" s="8"/>
      <c r="AH20589" s="9"/>
      <c r="AI20589" s="8"/>
      <c r="AJ20589" s="8"/>
      <c r="AK20589" s="9"/>
    </row>
    <row r="20590" spans="32:37" x14ac:dyDescent="0.3">
      <c r="AF20590" s="8"/>
      <c r="AG20590" s="8"/>
      <c r="AH20590" s="9"/>
      <c r="AI20590" s="8"/>
      <c r="AJ20590" s="8"/>
      <c r="AK20590" s="9"/>
    </row>
    <row r="20591" spans="32:37" x14ac:dyDescent="0.3">
      <c r="AF20591" s="8"/>
      <c r="AG20591" s="8"/>
      <c r="AH20591" s="9"/>
      <c r="AI20591" s="8"/>
      <c r="AJ20591" s="8"/>
      <c r="AK20591" s="9"/>
    </row>
    <row r="20592" spans="32:37" x14ac:dyDescent="0.3">
      <c r="AF20592" s="8"/>
      <c r="AG20592" s="8"/>
      <c r="AH20592" s="9"/>
      <c r="AI20592" s="8"/>
      <c r="AJ20592" s="8"/>
      <c r="AK20592" s="9"/>
    </row>
    <row r="20593" spans="32:37" x14ac:dyDescent="0.3">
      <c r="AF20593" s="8"/>
      <c r="AG20593" s="8"/>
      <c r="AH20593" s="9"/>
      <c r="AI20593" s="8"/>
      <c r="AJ20593" s="8"/>
      <c r="AK20593" s="9"/>
    </row>
    <row r="20594" spans="32:37" x14ac:dyDescent="0.3">
      <c r="AF20594" s="8"/>
      <c r="AG20594" s="8"/>
      <c r="AH20594" s="9"/>
      <c r="AI20594" s="8"/>
      <c r="AJ20594" s="8"/>
      <c r="AK20594" s="9"/>
    </row>
    <row r="20595" spans="32:37" x14ac:dyDescent="0.3">
      <c r="AF20595" s="8"/>
      <c r="AG20595" s="8"/>
      <c r="AH20595" s="9"/>
      <c r="AI20595" s="8"/>
      <c r="AJ20595" s="8"/>
      <c r="AK20595" s="9"/>
    </row>
    <row r="20596" spans="32:37" x14ac:dyDescent="0.3">
      <c r="AF20596" s="8"/>
      <c r="AG20596" s="8"/>
      <c r="AH20596" s="9"/>
      <c r="AI20596" s="8"/>
      <c r="AJ20596" s="8"/>
      <c r="AK20596" s="9"/>
    </row>
    <row r="20597" spans="32:37" x14ac:dyDescent="0.3">
      <c r="AF20597" s="8"/>
      <c r="AG20597" s="8"/>
      <c r="AH20597" s="9"/>
      <c r="AI20597" s="8"/>
      <c r="AJ20597" s="8"/>
      <c r="AK20597" s="9"/>
    </row>
    <row r="20598" spans="32:37" x14ac:dyDescent="0.3">
      <c r="AF20598" s="8"/>
      <c r="AG20598" s="8"/>
      <c r="AH20598" s="9"/>
      <c r="AI20598" s="8"/>
      <c r="AJ20598" s="8"/>
      <c r="AK20598" s="9"/>
    </row>
    <row r="20599" spans="32:37" x14ac:dyDescent="0.3">
      <c r="AF20599" s="8"/>
      <c r="AG20599" s="8"/>
      <c r="AH20599" s="9"/>
      <c r="AI20599" s="8"/>
      <c r="AJ20599" s="8"/>
      <c r="AK20599" s="9"/>
    </row>
    <row r="20600" spans="32:37" x14ac:dyDescent="0.3">
      <c r="AF20600" s="8"/>
      <c r="AG20600" s="8"/>
      <c r="AH20600" s="9"/>
      <c r="AI20600" s="8"/>
      <c r="AJ20600" s="8"/>
      <c r="AK20600" s="9"/>
    </row>
    <row r="20601" spans="32:37" x14ac:dyDescent="0.3">
      <c r="AF20601" s="8"/>
      <c r="AG20601" s="8"/>
      <c r="AH20601" s="9"/>
      <c r="AI20601" s="8"/>
      <c r="AJ20601" s="8"/>
      <c r="AK20601" s="9"/>
    </row>
    <row r="20602" spans="32:37" x14ac:dyDescent="0.3">
      <c r="AF20602" s="8"/>
      <c r="AG20602" s="8"/>
      <c r="AH20602" s="9"/>
      <c r="AI20602" s="8"/>
      <c r="AJ20602" s="8"/>
      <c r="AK20602" s="9"/>
    </row>
    <row r="20603" spans="32:37" x14ac:dyDescent="0.3">
      <c r="AF20603" s="8"/>
      <c r="AG20603" s="8"/>
      <c r="AH20603" s="9"/>
      <c r="AI20603" s="8"/>
      <c r="AJ20603" s="8"/>
      <c r="AK20603" s="9"/>
    </row>
    <row r="20604" spans="32:37" x14ac:dyDescent="0.3">
      <c r="AF20604" s="8"/>
      <c r="AG20604" s="8"/>
      <c r="AH20604" s="9"/>
      <c r="AI20604" s="8"/>
      <c r="AJ20604" s="8"/>
      <c r="AK20604" s="9"/>
    </row>
    <row r="20605" spans="32:37" x14ac:dyDescent="0.3">
      <c r="AF20605" s="8"/>
      <c r="AG20605" s="8"/>
      <c r="AH20605" s="9"/>
      <c r="AI20605" s="8"/>
      <c r="AJ20605" s="8"/>
      <c r="AK20605" s="9"/>
    </row>
    <row r="20606" spans="32:37" x14ac:dyDescent="0.3">
      <c r="AF20606" s="8"/>
      <c r="AG20606" s="8"/>
      <c r="AH20606" s="9"/>
      <c r="AI20606" s="8"/>
      <c r="AJ20606" s="8"/>
      <c r="AK20606" s="9"/>
    </row>
    <row r="20607" spans="32:37" x14ac:dyDescent="0.3">
      <c r="AF20607" s="8"/>
      <c r="AG20607" s="8"/>
      <c r="AH20607" s="9"/>
      <c r="AI20607" s="8"/>
      <c r="AJ20607" s="8"/>
      <c r="AK20607" s="9"/>
    </row>
    <row r="20608" spans="32:37" x14ac:dyDescent="0.3">
      <c r="AF20608" s="8"/>
      <c r="AG20608" s="8"/>
      <c r="AH20608" s="9"/>
      <c r="AI20608" s="8"/>
      <c r="AJ20608" s="8"/>
      <c r="AK20608" s="9"/>
    </row>
    <row r="20609" spans="32:37" x14ac:dyDescent="0.3">
      <c r="AF20609" s="8"/>
      <c r="AG20609" s="8"/>
      <c r="AH20609" s="9"/>
      <c r="AI20609" s="8"/>
      <c r="AJ20609" s="8"/>
      <c r="AK20609" s="9"/>
    </row>
    <row r="20610" spans="32:37" x14ac:dyDescent="0.3">
      <c r="AF20610" s="8"/>
      <c r="AG20610" s="8"/>
      <c r="AH20610" s="9"/>
      <c r="AI20610" s="8"/>
      <c r="AJ20610" s="8"/>
      <c r="AK20610" s="9"/>
    </row>
    <row r="20611" spans="32:37" x14ac:dyDescent="0.3">
      <c r="AF20611" s="8"/>
      <c r="AG20611" s="8"/>
      <c r="AH20611" s="9"/>
      <c r="AI20611" s="8"/>
      <c r="AJ20611" s="8"/>
      <c r="AK20611" s="9"/>
    </row>
    <row r="20612" spans="32:37" x14ac:dyDescent="0.3">
      <c r="AF20612" s="8"/>
      <c r="AG20612" s="8"/>
      <c r="AH20612" s="9"/>
      <c r="AI20612" s="8"/>
      <c r="AJ20612" s="8"/>
      <c r="AK20612" s="9"/>
    </row>
    <row r="20613" spans="32:37" x14ac:dyDescent="0.3">
      <c r="AF20613" s="8"/>
      <c r="AG20613" s="8"/>
      <c r="AH20613" s="9"/>
      <c r="AI20613" s="8"/>
      <c r="AJ20613" s="8"/>
      <c r="AK20613" s="9"/>
    </row>
    <row r="20614" spans="32:37" x14ac:dyDescent="0.3">
      <c r="AF20614" s="8"/>
      <c r="AG20614" s="8"/>
      <c r="AH20614" s="9"/>
      <c r="AI20614" s="8"/>
      <c r="AJ20614" s="8"/>
      <c r="AK20614" s="9"/>
    </row>
    <row r="20615" spans="32:37" x14ac:dyDescent="0.3">
      <c r="AF20615" s="8"/>
      <c r="AG20615" s="8"/>
      <c r="AH20615" s="9"/>
      <c r="AI20615" s="8"/>
      <c r="AJ20615" s="8"/>
      <c r="AK20615" s="9"/>
    </row>
    <row r="20616" spans="32:37" x14ac:dyDescent="0.3">
      <c r="AF20616" s="8"/>
      <c r="AG20616" s="8"/>
      <c r="AH20616" s="9"/>
      <c r="AI20616" s="8"/>
      <c r="AJ20616" s="8"/>
      <c r="AK20616" s="9"/>
    </row>
    <row r="20617" spans="32:37" x14ac:dyDescent="0.3">
      <c r="AF20617" s="8"/>
      <c r="AG20617" s="8"/>
      <c r="AH20617" s="9"/>
      <c r="AI20617" s="8"/>
      <c r="AJ20617" s="8"/>
      <c r="AK20617" s="9"/>
    </row>
    <row r="20618" spans="32:37" x14ac:dyDescent="0.3">
      <c r="AF20618" s="8"/>
      <c r="AG20618" s="8"/>
      <c r="AH20618" s="9"/>
      <c r="AI20618" s="8"/>
      <c r="AJ20618" s="8"/>
      <c r="AK20618" s="9"/>
    </row>
    <row r="20619" spans="32:37" x14ac:dyDescent="0.3">
      <c r="AF20619" s="8"/>
      <c r="AG20619" s="8"/>
      <c r="AH20619" s="9"/>
      <c r="AI20619" s="8"/>
      <c r="AJ20619" s="8"/>
      <c r="AK20619" s="9"/>
    </row>
    <row r="20620" spans="32:37" x14ac:dyDescent="0.3">
      <c r="AF20620" s="8"/>
      <c r="AG20620" s="8"/>
      <c r="AH20620" s="9"/>
      <c r="AI20620" s="8"/>
      <c r="AJ20620" s="8"/>
      <c r="AK20620" s="9"/>
    </row>
    <row r="20621" spans="32:37" x14ac:dyDescent="0.3">
      <c r="AF20621" s="8"/>
      <c r="AG20621" s="8"/>
      <c r="AH20621" s="9"/>
      <c r="AI20621" s="8"/>
      <c r="AJ20621" s="8"/>
      <c r="AK20621" s="9"/>
    </row>
    <row r="20622" spans="32:37" x14ac:dyDescent="0.3">
      <c r="AF20622" s="8"/>
      <c r="AG20622" s="8"/>
      <c r="AH20622" s="9"/>
      <c r="AI20622" s="8"/>
      <c r="AJ20622" s="8"/>
      <c r="AK20622" s="9"/>
    </row>
    <row r="20623" spans="32:37" x14ac:dyDescent="0.3">
      <c r="AF20623" s="8"/>
      <c r="AG20623" s="8"/>
      <c r="AH20623" s="9"/>
      <c r="AI20623" s="8"/>
      <c r="AJ20623" s="8"/>
      <c r="AK20623" s="9"/>
    </row>
    <row r="20624" spans="32:37" x14ac:dyDescent="0.3">
      <c r="AF20624" s="8"/>
      <c r="AG20624" s="8"/>
      <c r="AH20624" s="9"/>
      <c r="AI20624" s="8"/>
      <c r="AJ20624" s="8"/>
      <c r="AK20624" s="9"/>
    </row>
    <row r="20625" spans="32:37" x14ac:dyDescent="0.3">
      <c r="AF20625" s="8"/>
      <c r="AG20625" s="8"/>
      <c r="AH20625" s="9"/>
      <c r="AI20625" s="8"/>
      <c r="AJ20625" s="8"/>
      <c r="AK20625" s="9"/>
    </row>
    <row r="20626" spans="32:37" x14ac:dyDescent="0.3">
      <c r="AF20626" s="8"/>
      <c r="AG20626" s="8"/>
      <c r="AH20626" s="9"/>
      <c r="AI20626" s="8"/>
      <c r="AJ20626" s="8"/>
      <c r="AK20626" s="9"/>
    </row>
    <row r="20627" spans="32:37" x14ac:dyDescent="0.3">
      <c r="AF20627" s="8"/>
      <c r="AG20627" s="8"/>
      <c r="AH20627" s="9"/>
      <c r="AI20627" s="8"/>
      <c r="AJ20627" s="8"/>
      <c r="AK20627" s="9"/>
    </row>
    <row r="20628" spans="32:37" x14ac:dyDescent="0.3">
      <c r="AF20628" s="8"/>
      <c r="AG20628" s="8"/>
      <c r="AH20628" s="9"/>
      <c r="AI20628" s="8"/>
      <c r="AJ20628" s="8"/>
      <c r="AK20628" s="9"/>
    </row>
    <row r="20629" spans="32:37" x14ac:dyDescent="0.3">
      <c r="AF20629" s="8"/>
      <c r="AG20629" s="8"/>
      <c r="AH20629" s="9"/>
      <c r="AI20629" s="8"/>
      <c r="AJ20629" s="8"/>
      <c r="AK20629" s="9"/>
    </row>
    <row r="20630" spans="32:37" x14ac:dyDescent="0.3">
      <c r="AF20630" s="8"/>
      <c r="AG20630" s="8"/>
      <c r="AH20630" s="9"/>
      <c r="AI20630" s="8"/>
      <c r="AJ20630" s="8"/>
      <c r="AK20630" s="9"/>
    </row>
    <row r="20631" spans="32:37" x14ac:dyDescent="0.3">
      <c r="AF20631" s="8"/>
      <c r="AG20631" s="8"/>
      <c r="AH20631" s="9"/>
      <c r="AI20631" s="8"/>
      <c r="AJ20631" s="8"/>
      <c r="AK20631" s="9"/>
    </row>
    <row r="20632" spans="32:37" x14ac:dyDescent="0.3">
      <c r="AF20632" s="8"/>
      <c r="AG20632" s="8"/>
      <c r="AH20632" s="9"/>
      <c r="AI20632" s="8"/>
      <c r="AJ20632" s="8"/>
      <c r="AK20632" s="9"/>
    </row>
    <row r="20633" spans="32:37" x14ac:dyDescent="0.3">
      <c r="AF20633" s="8"/>
      <c r="AG20633" s="8"/>
      <c r="AH20633" s="9"/>
      <c r="AI20633" s="8"/>
      <c r="AJ20633" s="8"/>
      <c r="AK20633" s="9"/>
    </row>
    <row r="20634" spans="32:37" x14ac:dyDescent="0.3">
      <c r="AF20634" s="8"/>
      <c r="AG20634" s="8"/>
      <c r="AH20634" s="9"/>
      <c r="AI20634" s="8"/>
      <c r="AJ20634" s="8"/>
      <c r="AK20634" s="9"/>
    </row>
    <row r="20635" spans="32:37" x14ac:dyDescent="0.3">
      <c r="AF20635" s="8"/>
      <c r="AG20635" s="8"/>
      <c r="AH20635" s="9"/>
      <c r="AI20635" s="8"/>
      <c r="AJ20635" s="8"/>
      <c r="AK20635" s="9"/>
    </row>
    <row r="20636" spans="32:37" x14ac:dyDescent="0.3">
      <c r="AF20636" s="8"/>
      <c r="AG20636" s="8"/>
      <c r="AH20636" s="9"/>
      <c r="AI20636" s="8"/>
      <c r="AJ20636" s="8"/>
      <c r="AK20636" s="9"/>
    </row>
    <row r="20637" spans="32:37" x14ac:dyDescent="0.3">
      <c r="AF20637" s="8"/>
      <c r="AG20637" s="8"/>
      <c r="AH20637" s="9"/>
      <c r="AI20637" s="8"/>
      <c r="AJ20637" s="8"/>
      <c r="AK20637" s="9"/>
    </row>
    <row r="20638" spans="32:37" x14ac:dyDescent="0.3">
      <c r="AF20638" s="8"/>
      <c r="AG20638" s="8"/>
      <c r="AH20638" s="9"/>
      <c r="AI20638" s="8"/>
      <c r="AJ20638" s="8"/>
      <c r="AK20638" s="9"/>
    </row>
    <row r="20639" spans="32:37" x14ac:dyDescent="0.3">
      <c r="AF20639" s="8"/>
      <c r="AG20639" s="8"/>
      <c r="AH20639" s="9"/>
      <c r="AI20639" s="8"/>
      <c r="AJ20639" s="8"/>
      <c r="AK20639" s="9"/>
    </row>
    <row r="20640" spans="32:37" x14ac:dyDescent="0.3">
      <c r="AF20640" s="8"/>
      <c r="AG20640" s="8"/>
      <c r="AH20640" s="9"/>
      <c r="AI20640" s="8"/>
      <c r="AJ20640" s="8"/>
      <c r="AK20640" s="9"/>
    </row>
    <row r="20641" spans="32:37" x14ac:dyDescent="0.3">
      <c r="AF20641" s="8"/>
      <c r="AG20641" s="8"/>
      <c r="AH20641" s="9"/>
      <c r="AI20641" s="8"/>
      <c r="AJ20641" s="8"/>
      <c r="AK20641" s="9"/>
    </row>
    <row r="20642" spans="32:37" x14ac:dyDescent="0.3">
      <c r="AF20642" s="8"/>
      <c r="AG20642" s="8"/>
      <c r="AH20642" s="9"/>
      <c r="AI20642" s="8"/>
      <c r="AJ20642" s="8"/>
      <c r="AK20642" s="9"/>
    </row>
    <row r="20643" spans="32:37" x14ac:dyDescent="0.3">
      <c r="AF20643" s="8"/>
      <c r="AG20643" s="8"/>
      <c r="AH20643" s="9"/>
      <c r="AI20643" s="8"/>
      <c r="AJ20643" s="8"/>
      <c r="AK20643" s="9"/>
    </row>
    <row r="20644" spans="32:37" x14ac:dyDescent="0.3">
      <c r="AF20644" s="8"/>
      <c r="AG20644" s="8"/>
      <c r="AH20644" s="9"/>
      <c r="AI20644" s="8"/>
      <c r="AJ20644" s="8"/>
      <c r="AK20644" s="9"/>
    </row>
    <row r="20645" spans="32:37" x14ac:dyDescent="0.3">
      <c r="AF20645" s="8"/>
      <c r="AG20645" s="8"/>
      <c r="AH20645" s="9"/>
      <c r="AI20645" s="8"/>
      <c r="AJ20645" s="8"/>
      <c r="AK20645" s="9"/>
    </row>
    <row r="20646" spans="32:37" x14ac:dyDescent="0.3">
      <c r="AF20646" s="8"/>
      <c r="AG20646" s="8"/>
      <c r="AH20646" s="9"/>
      <c r="AI20646" s="8"/>
      <c r="AJ20646" s="8"/>
      <c r="AK20646" s="9"/>
    </row>
    <row r="20647" spans="32:37" x14ac:dyDescent="0.3">
      <c r="AF20647" s="8"/>
      <c r="AG20647" s="8"/>
      <c r="AH20647" s="9"/>
      <c r="AI20647" s="8"/>
      <c r="AJ20647" s="8"/>
      <c r="AK20647" s="9"/>
    </row>
    <row r="20648" spans="32:37" x14ac:dyDescent="0.3">
      <c r="AF20648" s="8"/>
      <c r="AG20648" s="8"/>
      <c r="AH20648" s="9"/>
      <c r="AI20648" s="8"/>
      <c r="AJ20648" s="8"/>
      <c r="AK20648" s="9"/>
    </row>
    <row r="20649" spans="32:37" x14ac:dyDescent="0.3">
      <c r="AF20649" s="8"/>
      <c r="AG20649" s="8"/>
      <c r="AH20649" s="9"/>
      <c r="AI20649" s="8"/>
      <c r="AJ20649" s="8"/>
      <c r="AK20649" s="9"/>
    </row>
    <row r="20650" spans="32:37" x14ac:dyDescent="0.3">
      <c r="AF20650" s="8"/>
      <c r="AG20650" s="8"/>
      <c r="AH20650" s="9"/>
      <c r="AI20650" s="8"/>
      <c r="AJ20650" s="8"/>
      <c r="AK20650" s="9"/>
    </row>
    <row r="20651" spans="32:37" x14ac:dyDescent="0.3">
      <c r="AF20651" s="8"/>
      <c r="AG20651" s="8"/>
      <c r="AH20651" s="9"/>
      <c r="AI20651" s="8"/>
      <c r="AJ20651" s="8"/>
      <c r="AK20651" s="9"/>
    </row>
    <row r="20652" spans="32:37" x14ac:dyDescent="0.3">
      <c r="AF20652" s="8"/>
      <c r="AG20652" s="8"/>
      <c r="AH20652" s="9"/>
      <c r="AI20652" s="8"/>
      <c r="AJ20652" s="8"/>
      <c r="AK20652" s="9"/>
    </row>
    <row r="20653" spans="32:37" x14ac:dyDescent="0.3">
      <c r="AF20653" s="8"/>
      <c r="AG20653" s="8"/>
      <c r="AH20653" s="9"/>
      <c r="AI20653" s="8"/>
      <c r="AJ20653" s="8"/>
      <c r="AK20653" s="9"/>
    </row>
    <row r="20654" spans="32:37" x14ac:dyDescent="0.3">
      <c r="AF20654" s="8"/>
      <c r="AG20654" s="8"/>
      <c r="AH20654" s="9"/>
      <c r="AI20654" s="8"/>
      <c r="AJ20654" s="8"/>
      <c r="AK20654" s="9"/>
    </row>
    <row r="20655" spans="32:37" x14ac:dyDescent="0.3">
      <c r="AF20655" s="8"/>
      <c r="AG20655" s="8"/>
      <c r="AH20655" s="9"/>
      <c r="AI20655" s="8"/>
      <c r="AJ20655" s="8"/>
      <c r="AK20655" s="9"/>
    </row>
    <row r="20656" spans="32:37" x14ac:dyDescent="0.3">
      <c r="AF20656" s="8"/>
      <c r="AG20656" s="8"/>
      <c r="AH20656" s="9"/>
      <c r="AI20656" s="8"/>
      <c r="AJ20656" s="8"/>
      <c r="AK20656" s="9"/>
    </row>
    <row r="20657" spans="32:37" x14ac:dyDescent="0.3">
      <c r="AF20657" s="8"/>
      <c r="AG20657" s="8"/>
      <c r="AH20657" s="9"/>
      <c r="AI20657" s="8"/>
      <c r="AJ20657" s="8"/>
      <c r="AK20657" s="9"/>
    </row>
    <row r="20658" spans="32:37" x14ac:dyDescent="0.3">
      <c r="AF20658" s="8"/>
      <c r="AG20658" s="8"/>
      <c r="AH20658" s="9"/>
      <c r="AI20658" s="8"/>
      <c r="AJ20658" s="8"/>
      <c r="AK20658" s="9"/>
    </row>
    <row r="20659" spans="32:37" x14ac:dyDescent="0.3">
      <c r="AF20659" s="8"/>
      <c r="AG20659" s="8"/>
      <c r="AH20659" s="9"/>
      <c r="AI20659" s="8"/>
      <c r="AJ20659" s="8"/>
      <c r="AK20659" s="9"/>
    </row>
    <row r="20660" spans="32:37" x14ac:dyDescent="0.3">
      <c r="AF20660" s="8"/>
      <c r="AG20660" s="8"/>
      <c r="AH20660" s="9"/>
      <c r="AI20660" s="8"/>
      <c r="AJ20660" s="8"/>
      <c r="AK20660" s="9"/>
    </row>
    <row r="20661" spans="32:37" x14ac:dyDescent="0.3">
      <c r="AF20661" s="8"/>
      <c r="AG20661" s="8"/>
      <c r="AH20661" s="9"/>
      <c r="AI20661" s="8"/>
      <c r="AJ20661" s="8"/>
      <c r="AK20661" s="9"/>
    </row>
    <row r="20662" spans="32:37" x14ac:dyDescent="0.3">
      <c r="AF20662" s="8"/>
      <c r="AG20662" s="8"/>
      <c r="AH20662" s="9"/>
      <c r="AI20662" s="8"/>
      <c r="AJ20662" s="8"/>
      <c r="AK20662" s="9"/>
    </row>
    <row r="20663" spans="32:37" x14ac:dyDescent="0.3">
      <c r="AF20663" s="8"/>
      <c r="AG20663" s="8"/>
      <c r="AH20663" s="9"/>
      <c r="AI20663" s="8"/>
      <c r="AJ20663" s="8"/>
      <c r="AK20663" s="9"/>
    </row>
    <row r="20664" spans="32:37" x14ac:dyDescent="0.3">
      <c r="AF20664" s="8"/>
      <c r="AG20664" s="8"/>
      <c r="AH20664" s="9"/>
      <c r="AI20664" s="8"/>
      <c r="AJ20664" s="8"/>
      <c r="AK20664" s="9"/>
    </row>
    <row r="20665" spans="32:37" x14ac:dyDescent="0.3">
      <c r="AF20665" s="8"/>
      <c r="AG20665" s="8"/>
      <c r="AH20665" s="9"/>
      <c r="AI20665" s="8"/>
      <c r="AJ20665" s="8"/>
      <c r="AK20665" s="9"/>
    </row>
    <row r="20666" spans="32:37" x14ac:dyDescent="0.3">
      <c r="AF20666" s="8"/>
      <c r="AG20666" s="8"/>
      <c r="AH20666" s="9"/>
      <c r="AI20666" s="8"/>
      <c r="AJ20666" s="8"/>
      <c r="AK20666" s="9"/>
    </row>
    <row r="20667" spans="32:37" x14ac:dyDescent="0.3">
      <c r="AF20667" s="8"/>
      <c r="AG20667" s="8"/>
      <c r="AH20667" s="9"/>
      <c r="AI20667" s="8"/>
      <c r="AJ20667" s="8"/>
      <c r="AK20667" s="9"/>
    </row>
    <row r="20668" spans="32:37" x14ac:dyDescent="0.3">
      <c r="AF20668" s="8"/>
      <c r="AG20668" s="8"/>
      <c r="AH20668" s="9"/>
      <c r="AI20668" s="8"/>
      <c r="AJ20668" s="8"/>
      <c r="AK20668" s="9"/>
    </row>
    <row r="20669" spans="32:37" x14ac:dyDescent="0.3">
      <c r="AF20669" s="8"/>
      <c r="AG20669" s="8"/>
      <c r="AH20669" s="9"/>
      <c r="AI20669" s="8"/>
      <c r="AJ20669" s="8"/>
      <c r="AK20669" s="9"/>
    </row>
    <row r="20670" spans="32:37" x14ac:dyDescent="0.3">
      <c r="AF20670" s="8"/>
      <c r="AG20670" s="8"/>
      <c r="AH20670" s="9"/>
      <c r="AI20670" s="8"/>
      <c r="AJ20670" s="8"/>
      <c r="AK20670" s="9"/>
    </row>
    <row r="20671" spans="32:37" x14ac:dyDescent="0.3">
      <c r="AF20671" s="8"/>
      <c r="AG20671" s="8"/>
      <c r="AH20671" s="9"/>
      <c r="AI20671" s="8"/>
      <c r="AJ20671" s="8"/>
      <c r="AK20671" s="9"/>
    </row>
    <row r="20672" spans="32:37" x14ac:dyDescent="0.3">
      <c r="AF20672" s="8"/>
      <c r="AG20672" s="8"/>
      <c r="AH20672" s="9"/>
      <c r="AI20672" s="8"/>
      <c r="AJ20672" s="8"/>
      <c r="AK20672" s="9"/>
    </row>
    <row r="20673" spans="32:37" x14ac:dyDescent="0.3">
      <c r="AF20673" s="8"/>
      <c r="AG20673" s="8"/>
      <c r="AH20673" s="9"/>
      <c r="AI20673" s="8"/>
      <c r="AJ20673" s="8"/>
      <c r="AK20673" s="9"/>
    </row>
    <row r="20674" spans="32:37" x14ac:dyDescent="0.3">
      <c r="AF20674" s="8"/>
      <c r="AG20674" s="8"/>
      <c r="AH20674" s="9"/>
      <c r="AI20674" s="8"/>
      <c r="AJ20674" s="8"/>
      <c r="AK20674" s="9"/>
    </row>
    <row r="20675" spans="32:37" x14ac:dyDescent="0.3">
      <c r="AF20675" s="8"/>
      <c r="AG20675" s="8"/>
      <c r="AH20675" s="9"/>
      <c r="AI20675" s="8"/>
      <c r="AJ20675" s="8"/>
      <c r="AK20675" s="9"/>
    </row>
    <row r="20676" spans="32:37" x14ac:dyDescent="0.3">
      <c r="AF20676" s="8"/>
      <c r="AG20676" s="8"/>
      <c r="AH20676" s="9"/>
      <c r="AI20676" s="8"/>
      <c r="AJ20676" s="8"/>
      <c r="AK20676" s="9"/>
    </row>
    <row r="20677" spans="32:37" x14ac:dyDescent="0.3">
      <c r="AF20677" s="8"/>
      <c r="AG20677" s="8"/>
      <c r="AH20677" s="9"/>
      <c r="AI20677" s="8"/>
      <c r="AJ20677" s="8"/>
      <c r="AK20677" s="9"/>
    </row>
    <row r="20678" spans="32:37" x14ac:dyDescent="0.3">
      <c r="AF20678" s="8"/>
      <c r="AG20678" s="8"/>
      <c r="AH20678" s="9"/>
      <c r="AI20678" s="8"/>
      <c r="AJ20678" s="8"/>
      <c r="AK20678" s="9"/>
    </row>
    <row r="20679" spans="32:37" x14ac:dyDescent="0.3">
      <c r="AF20679" s="8"/>
      <c r="AG20679" s="8"/>
      <c r="AH20679" s="9"/>
      <c r="AI20679" s="8"/>
      <c r="AJ20679" s="8"/>
      <c r="AK20679" s="9"/>
    </row>
    <row r="20680" spans="32:37" x14ac:dyDescent="0.3">
      <c r="AF20680" s="8"/>
      <c r="AG20680" s="8"/>
      <c r="AH20680" s="9"/>
      <c r="AI20680" s="8"/>
      <c r="AJ20680" s="8"/>
      <c r="AK20680" s="9"/>
    </row>
    <row r="20681" spans="32:37" x14ac:dyDescent="0.3">
      <c r="AF20681" s="8"/>
      <c r="AG20681" s="8"/>
      <c r="AH20681" s="9"/>
      <c r="AI20681" s="8"/>
      <c r="AJ20681" s="8"/>
      <c r="AK20681" s="9"/>
    </row>
    <row r="20682" spans="32:37" x14ac:dyDescent="0.3">
      <c r="AF20682" s="8"/>
      <c r="AG20682" s="8"/>
      <c r="AH20682" s="9"/>
      <c r="AI20682" s="8"/>
      <c r="AJ20682" s="8"/>
      <c r="AK20682" s="9"/>
    </row>
    <row r="20683" spans="32:37" x14ac:dyDescent="0.3">
      <c r="AF20683" s="8"/>
      <c r="AG20683" s="8"/>
      <c r="AH20683" s="9"/>
      <c r="AI20683" s="8"/>
      <c r="AJ20683" s="8"/>
      <c r="AK20683" s="9"/>
    </row>
    <row r="20684" spans="32:37" x14ac:dyDescent="0.3">
      <c r="AF20684" s="8"/>
      <c r="AG20684" s="8"/>
      <c r="AH20684" s="9"/>
      <c r="AI20684" s="8"/>
      <c r="AJ20684" s="8"/>
      <c r="AK20684" s="9"/>
    </row>
    <row r="20685" spans="32:37" x14ac:dyDescent="0.3">
      <c r="AF20685" s="8"/>
      <c r="AG20685" s="8"/>
      <c r="AH20685" s="9"/>
      <c r="AI20685" s="8"/>
      <c r="AJ20685" s="8"/>
      <c r="AK20685" s="9"/>
    </row>
    <row r="20686" spans="32:37" x14ac:dyDescent="0.3">
      <c r="AF20686" s="8"/>
      <c r="AG20686" s="8"/>
      <c r="AH20686" s="9"/>
      <c r="AI20686" s="8"/>
      <c r="AJ20686" s="8"/>
      <c r="AK20686" s="9"/>
    </row>
    <row r="20687" spans="32:37" x14ac:dyDescent="0.3">
      <c r="AF20687" s="8"/>
      <c r="AG20687" s="8"/>
      <c r="AH20687" s="9"/>
      <c r="AI20687" s="8"/>
      <c r="AJ20687" s="8"/>
      <c r="AK20687" s="9"/>
    </row>
    <row r="20688" spans="32:37" x14ac:dyDescent="0.3">
      <c r="AF20688" s="8"/>
      <c r="AG20688" s="8"/>
      <c r="AH20688" s="9"/>
      <c r="AI20688" s="8"/>
      <c r="AJ20688" s="8"/>
      <c r="AK20688" s="9"/>
    </row>
    <row r="20689" spans="32:37" x14ac:dyDescent="0.3">
      <c r="AF20689" s="8"/>
      <c r="AG20689" s="8"/>
      <c r="AH20689" s="9"/>
      <c r="AI20689" s="8"/>
      <c r="AJ20689" s="8"/>
      <c r="AK20689" s="9"/>
    </row>
    <row r="20690" spans="32:37" x14ac:dyDescent="0.3">
      <c r="AF20690" s="8"/>
      <c r="AG20690" s="8"/>
      <c r="AH20690" s="9"/>
      <c r="AI20690" s="8"/>
      <c r="AJ20690" s="8"/>
      <c r="AK20690" s="9"/>
    </row>
    <row r="20691" spans="32:37" x14ac:dyDescent="0.3">
      <c r="AF20691" s="8"/>
      <c r="AG20691" s="8"/>
      <c r="AH20691" s="9"/>
      <c r="AI20691" s="8"/>
      <c r="AJ20691" s="8"/>
      <c r="AK20691" s="9"/>
    </row>
    <row r="20692" spans="32:37" x14ac:dyDescent="0.3">
      <c r="AF20692" s="8"/>
      <c r="AG20692" s="8"/>
      <c r="AH20692" s="9"/>
      <c r="AI20692" s="8"/>
      <c r="AJ20692" s="8"/>
      <c r="AK20692" s="9"/>
    </row>
    <row r="20693" spans="32:37" x14ac:dyDescent="0.3">
      <c r="AF20693" s="8"/>
      <c r="AG20693" s="8"/>
      <c r="AH20693" s="9"/>
      <c r="AI20693" s="8"/>
      <c r="AJ20693" s="8"/>
      <c r="AK20693" s="9"/>
    </row>
    <row r="20694" spans="32:37" x14ac:dyDescent="0.3">
      <c r="AF20694" s="8"/>
      <c r="AG20694" s="8"/>
      <c r="AH20694" s="9"/>
      <c r="AI20694" s="8"/>
      <c r="AJ20694" s="8"/>
      <c r="AK20694" s="9"/>
    </row>
    <row r="20695" spans="32:37" x14ac:dyDescent="0.3">
      <c r="AF20695" s="8"/>
      <c r="AG20695" s="8"/>
      <c r="AH20695" s="9"/>
      <c r="AI20695" s="8"/>
      <c r="AJ20695" s="8"/>
      <c r="AK20695" s="9"/>
    </row>
    <row r="20696" spans="32:37" x14ac:dyDescent="0.3">
      <c r="AF20696" s="8"/>
      <c r="AG20696" s="8"/>
      <c r="AH20696" s="9"/>
      <c r="AI20696" s="8"/>
      <c r="AJ20696" s="8"/>
      <c r="AK20696" s="9"/>
    </row>
    <row r="20697" spans="32:37" x14ac:dyDescent="0.3">
      <c r="AF20697" s="8"/>
      <c r="AG20697" s="8"/>
      <c r="AH20697" s="9"/>
      <c r="AI20697" s="8"/>
      <c r="AJ20697" s="8"/>
      <c r="AK20697" s="9"/>
    </row>
    <row r="20698" spans="32:37" x14ac:dyDescent="0.3">
      <c r="AF20698" s="8"/>
      <c r="AG20698" s="8"/>
      <c r="AH20698" s="9"/>
      <c r="AI20698" s="8"/>
      <c r="AJ20698" s="8"/>
      <c r="AK20698" s="9"/>
    </row>
    <row r="20699" spans="32:37" x14ac:dyDescent="0.3">
      <c r="AF20699" s="8"/>
      <c r="AG20699" s="8"/>
      <c r="AH20699" s="9"/>
      <c r="AI20699" s="8"/>
      <c r="AJ20699" s="8"/>
      <c r="AK20699" s="9"/>
    </row>
    <row r="20700" spans="32:37" x14ac:dyDescent="0.3">
      <c r="AF20700" s="8"/>
      <c r="AG20700" s="8"/>
      <c r="AH20700" s="9"/>
      <c r="AI20700" s="8"/>
      <c r="AJ20700" s="8"/>
      <c r="AK20700" s="9"/>
    </row>
    <row r="20701" spans="32:37" x14ac:dyDescent="0.3">
      <c r="AF20701" s="8"/>
      <c r="AG20701" s="8"/>
      <c r="AH20701" s="9"/>
      <c r="AI20701" s="8"/>
      <c r="AJ20701" s="8"/>
      <c r="AK20701" s="9"/>
    </row>
    <row r="20702" spans="32:37" x14ac:dyDescent="0.3">
      <c r="AF20702" s="8"/>
      <c r="AG20702" s="8"/>
      <c r="AH20702" s="9"/>
      <c r="AI20702" s="8"/>
      <c r="AJ20702" s="8"/>
      <c r="AK20702" s="9"/>
    </row>
    <row r="20703" spans="32:37" x14ac:dyDescent="0.3">
      <c r="AF20703" s="8"/>
      <c r="AG20703" s="8"/>
      <c r="AH20703" s="9"/>
      <c r="AI20703" s="8"/>
      <c r="AJ20703" s="8"/>
      <c r="AK20703" s="9"/>
    </row>
    <row r="20704" spans="32:37" x14ac:dyDescent="0.3">
      <c r="AF20704" s="8"/>
      <c r="AG20704" s="8"/>
      <c r="AH20704" s="9"/>
      <c r="AI20704" s="8"/>
      <c r="AJ20704" s="8"/>
      <c r="AK20704" s="9"/>
    </row>
    <row r="20705" spans="32:37" x14ac:dyDescent="0.3">
      <c r="AF20705" s="8"/>
      <c r="AG20705" s="8"/>
      <c r="AH20705" s="9"/>
      <c r="AI20705" s="8"/>
      <c r="AJ20705" s="8"/>
      <c r="AK20705" s="9"/>
    </row>
    <row r="20706" spans="32:37" x14ac:dyDescent="0.3">
      <c r="AF20706" s="8"/>
      <c r="AG20706" s="8"/>
      <c r="AH20706" s="9"/>
      <c r="AI20706" s="8"/>
      <c r="AJ20706" s="8"/>
      <c r="AK20706" s="9"/>
    </row>
    <row r="20707" spans="32:37" x14ac:dyDescent="0.3">
      <c r="AF20707" s="8"/>
      <c r="AG20707" s="8"/>
      <c r="AH20707" s="9"/>
      <c r="AI20707" s="8"/>
      <c r="AJ20707" s="8"/>
      <c r="AK20707" s="9"/>
    </row>
    <row r="20708" spans="32:37" x14ac:dyDescent="0.3">
      <c r="AF20708" s="8"/>
      <c r="AG20708" s="8"/>
      <c r="AH20708" s="9"/>
      <c r="AI20708" s="8"/>
      <c r="AJ20708" s="8"/>
      <c r="AK20708" s="9"/>
    </row>
    <row r="20709" spans="32:37" x14ac:dyDescent="0.3">
      <c r="AF20709" s="8"/>
      <c r="AG20709" s="8"/>
      <c r="AH20709" s="9"/>
      <c r="AI20709" s="8"/>
      <c r="AJ20709" s="8"/>
      <c r="AK20709" s="9"/>
    </row>
    <row r="20710" spans="32:37" x14ac:dyDescent="0.3">
      <c r="AF20710" s="8"/>
      <c r="AG20710" s="8"/>
      <c r="AH20710" s="9"/>
      <c r="AI20710" s="8"/>
      <c r="AJ20710" s="8"/>
      <c r="AK20710" s="9"/>
    </row>
    <row r="20711" spans="32:37" x14ac:dyDescent="0.3">
      <c r="AF20711" s="8"/>
      <c r="AG20711" s="8"/>
      <c r="AH20711" s="9"/>
      <c r="AI20711" s="8"/>
      <c r="AJ20711" s="8"/>
      <c r="AK20711" s="9"/>
    </row>
    <row r="20712" spans="32:37" x14ac:dyDescent="0.3">
      <c r="AF20712" s="8"/>
      <c r="AG20712" s="8"/>
      <c r="AH20712" s="9"/>
      <c r="AI20712" s="8"/>
      <c r="AJ20712" s="8"/>
      <c r="AK20712" s="9"/>
    </row>
    <row r="20713" spans="32:37" x14ac:dyDescent="0.3">
      <c r="AF20713" s="8"/>
      <c r="AG20713" s="8"/>
      <c r="AH20713" s="9"/>
      <c r="AI20713" s="8"/>
      <c r="AJ20713" s="8"/>
      <c r="AK20713" s="9"/>
    </row>
    <row r="20714" spans="32:37" x14ac:dyDescent="0.3">
      <c r="AF20714" s="8"/>
      <c r="AG20714" s="8"/>
      <c r="AH20714" s="9"/>
      <c r="AI20714" s="8"/>
      <c r="AJ20714" s="8"/>
      <c r="AK20714" s="9"/>
    </row>
    <row r="20715" spans="32:37" x14ac:dyDescent="0.3">
      <c r="AF20715" s="8"/>
      <c r="AG20715" s="8"/>
      <c r="AH20715" s="9"/>
      <c r="AI20715" s="8"/>
      <c r="AJ20715" s="8"/>
      <c r="AK20715" s="9"/>
    </row>
    <row r="20716" spans="32:37" x14ac:dyDescent="0.3">
      <c r="AF20716" s="8"/>
      <c r="AG20716" s="8"/>
      <c r="AH20716" s="9"/>
      <c r="AI20716" s="8"/>
      <c r="AJ20716" s="8"/>
      <c r="AK20716" s="9"/>
    </row>
    <row r="20717" spans="32:37" x14ac:dyDescent="0.3">
      <c r="AF20717" s="8"/>
      <c r="AG20717" s="8"/>
      <c r="AH20717" s="9"/>
      <c r="AI20717" s="8"/>
      <c r="AJ20717" s="8"/>
      <c r="AK20717" s="9"/>
    </row>
    <row r="20718" spans="32:37" x14ac:dyDescent="0.3">
      <c r="AF20718" s="8"/>
      <c r="AG20718" s="8"/>
      <c r="AH20718" s="9"/>
      <c r="AI20718" s="8"/>
      <c r="AJ20718" s="8"/>
      <c r="AK20718" s="9"/>
    </row>
    <row r="20719" spans="32:37" x14ac:dyDescent="0.3">
      <c r="AF20719" s="8"/>
      <c r="AG20719" s="8"/>
      <c r="AH20719" s="9"/>
      <c r="AI20719" s="8"/>
      <c r="AJ20719" s="8"/>
      <c r="AK20719" s="9"/>
    </row>
    <row r="20720" spans="32:37" x14ac:dyDescent="0.3">
      <c r="AF20720" s="8"/>
      <c r="AG20720" s="8"/>
      <c r="AH20720" s="9"/>
      <c r="AI20720" s="8"/>
      <c r="AJ20720" s="8"/>
      <c r="AK20720" s="9"/>
    </row>
    <row r="20721" spans="32:37" x14ac:dyDescent="0.3">
      <c r="AF20721" s="8"/>
      <c r="AG20721" s="8"/>
      <c r="AH20721" s="9"/>
      <c r="AI20721" s="8"/>
      <c r="AJ20721" s="8"/>
      <c r="AK20721" s="9"/>
    </row>
    <row r="20722" spans="32:37" x14ac:dyDescent="0.3">
      <c r="AF20722" s="8"/>
      <c r="AG20722" s="8"/>
      <c r="AH20722" s="9"/>
      <c r="AI20722" s="8"/>
      <c r="AJ20722" s="8"/>
      <c r="AK20722" s="9"/>
    </row>
    <row r="20723" spans="32:37" x14ac:dyDescent="0.3">
      <c r="AF20723" s="8"/>
      <c r="AG20723" s="8"/>
      <c r="AH20723" s="9"/>
      <c r="AI20723" s="8"/>
      <c r="AJ20723" s="8"/>
      <c r="AK20723" s="9"/>
    </row>
    <row r="20724" spans="32:37" x14ac:dyDescent="0.3">
      <c r="AF20724" s="8"/>
      <c r="AG20724" s="8"/>
      <c r="AH20724" s="9"/>
      <c r="AI20724" s="8"/>
      <c r="AJ20724" s="8"/>
      <c r="AK20724" s="9"/>
    </row>
    <row r="20725" spans="32:37" x14ac:dyDescent="0.3">
      <c r="AF20725" s="8"/>
      <c r="AG20725" s="8"/>
      <c r="AH20725" s="9"/>
      <c r="AI20725" s="8"/>
      <c r="AJ20725" s="8"/>
      <c r="AK20725" s="9"/>
    </row>
    <row r="20726" spans="32:37" x14ac:dyDescent="0.3">
      <c r="AF20726" s="8"/>
      <c r="AG20726" s="8"/>
      <c r="AH20726" s="9"/>
      <c r="AI20726" s="8"/>
      <c r="AJ20726" s="8"/>
      <c r="AK20726" s="9"/>
    </row>
    <row r="20727" spans="32:37" x14ac:dyDescent="0.3">
      <c r="AF20727" s="8"/>
      <c r="AG20727" s="8"/>
      <c r="AH20727" s="9"/>
      <c r="AI20727" s="8"/>
      <c r="AJ20727" s="8"/>
      <c r="AK20727" s="9"/>
    </row>
    <row r="20728" spans="32:37" x14ac:dyDescent="0.3">
      <c r="AF20728" s="8"/>
      <c r="AG20728" s="8"/>
      <c r="AH20728" s="9"/>
      <c r="AI20728" s="8"/>
      <c r="AJ20728" s="8"/>
      <c r="AK20728" s="9"/>
    </row>
    <row r="20729" spans="32:37" x14ac:dyDescent="0.3">
      <c r="AF20729" s="8"/>
      <c r="AG20729" s="8"/>
      <c r="AH20729" s="9"/>
      <c r="AI20729" s="8"/>
      <c r="AJ20729" s="8"/>
      <c r="AK20729" s="9"/>
    </row>
    <row r="20730" spans="32:37" x14ac:dyDescent="0.3">
      <c r="AF20730" s="8"/>
      <c r="AG20730" s="8"/>
      <c r="AH20730" s="9"/>
      <c r="AI20730" s="8"/>
      <c r="AJ20730" s="8"/>
      <c r="AK20730" s="9"/>
    </row>
    <row r="20731" spans="32:37" x14ac:dyDescent="0.3">
      <c r="AF20731" s="8"/>
      <c r="AG20731" s="8"/>
      <c r="AH20731" s="9"/>
      <c r="AI20731" s="8"/>
      <c r="AJ20731" s="8"/>
      <c r="AK20731" s="9"/>
    </row>
    <row r="20732" spans="32:37" x14ac:dyDescent="0.3">
      <c r="AF20732" s="8"/>
      <c r="AG20732" s="8"/>
      <c r="AH20732" s="9"/>
      <c r="AI20732" s="8"/>
      <c r="AJ20732" s="8"/>
      <c r="AK20732" s="9"/>
    </row>
    <row r="20733" spans="32:37" x14ac:dyDescent="0.3">
      <c r="AF20733" s="8"/>
      <c r="AG20733" s="8"/>
      <c r="AH20733" s="9"/>
      <c r="AI20733" s="8"/>
      <c r="AJ20733" s="8"/>
      <c r="AK20733" s="9"/>
    </row>
    <row r="20734" spans="32:37" x14ac:dyDescent="0.3">
      <c r="AF20734" s="8"/>
      <c r="AG20734" s="8"/>
      <c r="AH20734" s="9"/>
      <c r="AI20734" s="8"/>
      <c r="AJ20734" s="8"/>
      <c r="AK20734" s="9"/>
    </row>
    <row r="20735" spans="32:37" x14ac:dyDescent="0.3">
      <c r="AF20735" s="8"/>
      <c r="AG20735" s="8"/>
      <c r="AH20735" s="9"/>
      <c r="AI20735" s="8"/>
      <c r="AJ20735" s="8"/>
      <c r="AK20735" s="9"/>
    </row>
    <row r="20736" spans="32:37" x14ac:dyDescent="0.3">
      <c r="AF20736" s="8"/>
      <c r="AG20736" s="8"/>
      <c r="AH20736" s="9"/>
      <c r="AI20736" s="8"/>
      <c r="AJ20736" s="8"/>
      <c r="AK20736" s="9"/>
    </row>
    <row r="20737" spans="32:37" x14ac:dyDescent="0.3">
      <c r="AF20737" s="8"/>
      <c r="AG20737" s="8"/>
      <c r="AH20737" s="9"/>
      <c r="AI20737" s="8"/>
      <c r="AJ20737" s="8"/>
      <c r="AK20737" s="9"/>
    </row>
    <row r="20738" spans="32:37" x14ac:dyDescent="0.3">
      <c r="AF20738" s="8"/>
      <c r="AG20738" s="8"/>
      <c r="AH20738" s="9"/>
      <c r="AI20738" s="8"/>
      <c r="AJ20738" s="8"/>
      <c r="AK20738" s="9"/>
    </row>
    <row r="20739" spans="32:37" x14ac:dyDescent="0.3">
      <c r="AF20739" s="8"/>
      <c r="AG20739" s="8"/>
      <c r="AH20739" s="9"/>
      <c r="AI20739" s="8"/>
      <c r="AJ20739" s="8"/>
      <c r="AK20739" s="9"/>
    </row>
    <row r="20740" spans="32:37" x14ac:dyDescent="0.3">
      <c r="AF20740" s="8"/>
      <c r="AG20740" s="8"/>
      <c r="AH20740" s="9"/>
      <c r="AI20740" s="8"/>
      <c r="AJ20740" s="8"/>
      <c r="AK20740" s="9"/>
    </row>
    <row r="20741" spans="32:37" x14ac:dyDescent="0.3">
      <c r="AF20741" s="8"/>
      <c r="AG20741" s="8"/>
      <c r="AH20741" s="9"/>
      <c r="AI20741" s="8"/>
      <c r="AJ20741" s="8"/>
      <c r="AK20741" s="9"/>
    </row>
    <row r="20742" spans="32:37" x14ac:dyDescent="0.3">
      <c r="AF20742" s="8"/>
      <c r="AG20742" s="8"/>
      <c r="AH20742" s="9"/>
      <c r="AI20742" s="8"/>
      <c r="AJ20742" s="8"/>
      <c r="AK20742" s="9"/>
    </row>
    <row r="20743" spans="32:37" x14ac:dyDescent="0.3">
      <c r="AF20743" s="8"/>
      <c r="AG20743" s="8"/>
      <c r="AH20743" s="9"/>
      <c r="AI20743" s="8"/>
      <c r="AJ20743" s="8"/>
      <c r="AK20743" s="9"/>
    </row>
    <row r="20744" spans="32:37" x14ac:dyDescent="0.3">
      <c r="AF20744" s="8"/>
      <c r="AG20744" s="8"/>
      <c r="AH20744" s="9"/>
      <c r="AI20744" s="8"/>
      <c r="AJ20744" s="8"/>
      <c r="AK20744" s="9"/>
    </row>
    <row r="20745" spans="32:37" x14ac:dyDescent="0.3">
      <c r="AF20745" s="8"/>
      <c r="AG20745" s="8"/>
      <c r="AH20745" s="9"/>
      <c r="AI20745" s="8"/>
      <c r="AJ20745" s="8"/>
      <c r="AK20745" s="9"/>
    </row>
    <row r="20746" spans="32:37" x14ac:dyDescent="0.3">
      <c r="AF20746" s="8"/>
      <c r="AG20746" s="8"/>
      <c r="AH20746" s="9"/>
      <c r="AI20746" s="8"/>
      <c r="AJ20746" s="8"/>
      <c r="AK20746" s="9"/>
    </row>
    <row r="20747" spans="32:37" x14ac:dyDescent="0.3">
      <c r="AF20747" s="8"/>
      <c r="AG20747" s="8"/>
      <c r="AH20747" s="9"/>
      <c r="AI20747" s="8"/>
      <c r="AJ20747" s="8"/>
      <c r="AK20747" s="9"/>
    </row>
    <row r="20748" spans="32:37" x14ac:dyDescent="0.3">
      <c r="AF20748" s="8"/>
      <c r="AG20748" s="8"/>
      <c r="AH20748" s="9"/>
      <c r="AI20748" s="8"/>
      <c r="AJ20748" s="8"/>
      <c r="AK20748" s="9"/>
    </row>
    <row r="20749" spans="32:37" x14ac:dyDescent="0.3">
      <c r="AF20749" s="8"/>
      <c r="AG20749" s="8"/>
      <c r="AH20749" s="9"/>
      <c r="AI20749" s="8"/>
      <c r="AJ20749" s="8"/>
      <c r="AK20749" s="9"/>
    </row>
    <row r="20750" spans="32:37" x14ac:dyDescent="0.3">
      <c r="AF20750" s="8"/>
      <c r="AG20750" s="8"/>
      <c r="AH20750" s="9"/>
      <c r="AI20750" s="8"/>
      <c r="AJ20750" s="8"/>
      <c r="AK20750" s="9"/>
    </row>
    <row r="20751" spans="32:37" x14ac:dyDescent="0.3">
      <c r="AF20751" s="8"/>
      <c r="AG20751" s="8"/>
      <c r="AH20751" s="9"/>
      <c r="AI20751" s="8"/>
      <c r="AJ20751" s="8"/>
      <c r="AK20751" s="9"/>
    </row>
    <row r="20752" spans="32:37" x14ac:dyDescent="0.3">
      <c r="AF20752" s="8"/>
      <c r="AG20752" s="8"/>
      <c r="AH20752" s="9"/>
      <c r="AI20752" s="8"/>
      <c r="AJ20752" s="8"/>
      <c r="AK20752" s="9"/>
    </row>
    <row r="20753" spans="32:37" x14ac:dyDescent="0.3">
      <c r="AF20753" s="8"/>
      <c r="AG20753" s="8"/>
      <c r="AH20753" s="9"/>
      <c r="AI20753" s="8"/>
      <c r="AJ20753" s="8"/>
      <c r="AK20753" s="9"/>
    </row>
    <row r="20754" spans="32:37" x14ac:dyDescent="0.3">
      <c r="AF20754" s="8"/>
      <c r="AG20754" s="8"/>
      <c r="AH20754" s="9"/>
      <c r="AI20754" s="8"/>
      <c r="AJ20754" s="8"/>
      <c r="AK20754" s="9"/>
    </row>
    <row r="20755" spans="32:37" x14ac:dyDescent="0.3">
      <c r="AF20755" s="8"/>
      <c r="AG20755" s="8"/>
      <c r="AH20755" s="9"/>
      <c r="AI20755" s="8"/>
      <c r="AJ20755" s="8"/>
      <c r="AK20755" s="9"/>
    </row>
    <row r="20756" spans="32:37" x14ac:dyDescent="0.3">
      <c r="AF20756" s="8"/>
      <c r="AG20756" s="8"/>
      <c r="AH20756" s="9"/>
      <c r="AI20756" s="8"/>
      <c r="AJ20756" s="8"/>
      <c r="AK20756" s="9"/>
    </row>
    <row r="20757" spans="32:37" x14ac:dyDescent="0.3">
      <c r="AF20757" s="8"/>
      <c r="AG20757" s="8"/>
      <c r="AH20757" s="9"/>
      <c r="AI20757" s="8"/>
      <c r="AJ20757" s="8"/>
      <c r="AK20757" s="9"/>
    </row>
    <row r="20758" spans="32:37" x14ac:dyDescent="0.3">
      <c r="AF20758" s="8"/>
      <c r="AG20758" s="8"/>
      <c r="AH20758" s="9"/>
      <c r="AI20758" s="8"/>
      <c r="AJ20758" s="8"/>
      <c r="AK20758" s="9"/>
    </row>
    <row r="20759" spans="32:37" x14ac:dyDescent="0.3">
      <c r="AF20759" s="8"/>
      <c r="AG20759" s="8"/>
      <c r="AH20759" s="9"/>
      <c r="AI20759" s="8"/>
      <c r="AJ20759" s="8"/>
      <c r="AK20759" s="9"/>
    </row>
    <row r="20760" spans="32:37" x14ac:dyDescent="0.3">
      <c r="AF20760" s="8"/>
      <c r="AG20760" s="8"/>
      <c r="AH20760" s="9"/>
      <c r="AI20760" s="8"/>
      <c r="AJ20760" s="8"/>
      <c r="AK20760" s="9"/>
    </row>
    <row r="20761" spans="32:37" x14ac:dyDescent="0.3">
      <c r="AF20761" s="8"/>
      <c r="AG20761" s="8"/>
      <c r="AH20761" s="9"/>
      <c r="AI20761" s="8"/>
      <c r="AJ20761" s="8"/>
      <c r="AK20761" s="9"/>
    </row>
    <row r="20762" spans="32:37" x14ac:dyDescent="0.3">
      <c r="AF20762" s="8"/>
      <c r="AG20762" s="8"/>
      <c r="AH20762" s="9"/>
      <c r="AI20762" s="8"/>
      <c r="AJ20762" s="8"/>
      <c r="AK20762" s="9"/>
    </row>
    <row r="20763" spans="32:37" x14ac:dyDescent="0.3">
      <c r="AF20763" s="8"/>
      <c r="AG20763" s="8"/>
      <c r="AH20763" s="9"/>
      <c r="AI20763" s="8"/>
      <c r="AJ20763" s="8"/>
      <c r="AK20763" s="9"/>
    </row>
    <row r="20764" spans="32:37" x14ac:dyDescent="0.3">
      <c r="AF20764" s="8"/>
      <c r="AG20764" s="8"/>
      <c r="AH20764" s="9"/>
      <c r="AI20764" s="8"/>
      <c r="AJ20764" s="8"/>
      <c r="AK20764" s="9"/>
    </row>
    <row r="20765" spans="32:37" x14ac:dyDescent="0.3">
      <c r="AF20765" s="8"/>
      <c r="AG20765" s="8"/>
      <c r="AH20765" s="9"/>
      <c r="AI20765" s="8"/>
      <c r="AJ20765" s="8"/>
      <c r="AK20765" s="9"/>
    </row>
    <row r="20766" spans="32:37" x14ac:dyDescent="0.3">
      <c r="AF20766" s="8"/>
      <c r="AG20766" s="8"/>
      <c r="AH20766" s="9"/>
      <c r="AI20766" s="8"/>
      <c r="AJ20766" s="8"/>
      <c r="AK20766" s="9"/>
    </row>
    <row r="20767" spans="32:37" x14ac:dyDescent="0.3">
      <c r="AF20767" s="8"/>
      <c r="AG20767" s="8"/>
      <c r="AH20767" s="9"/>
      <c r="AI20767" s="8"/>
      <c r="AJ20767" s="8"/>
      <c r="AK20767" s="9"/>
    </row>
    <row r="20768" spans="32:37" x14ac:dyDescent="0.3">
      <c r="AF20768" s="8"/>
      <c r="AG20768" s="8"/>
      <c r="AH20768" s="9"/>
      <c r="AI20768" s="8"/>
      <c r="AJ20768" s="8"/>
      <c r="AK20768" s="9"/>
    </row>
    <row r="20769" spans="32:37" x14ac:dyDescent="0.3">
      <c r="AF20769" s="8"/>
      <c r="AG20769" s="8"/>
      <c r="AH20769" s="9"/>
      <c r="AI20769" s="8"/>
      <c r="AJ20769" s="8"/>
      <c r="AK20769" s="9"/>
    </row>
    <row r="20770" spans="32:37" x14ac:dyDescent="0.3">
      <c r="AF20770" s="8"/>
      <c r="AG20770" s="8"/>
      <c r="AH20770" s="9"/>
      <c r="AI20770" s="8"/>
      <c r="AJ20770" s="8"/>
      <c r="AK20770" s="9"/>
    </row>
    <row r="20771" spans="32:37" x14ac:dyDescent="0.3">
      <c r="AF20771" s="8"/>
      <c r="AG20771" s="8"/>
      <c r="AH20771" s="9"/>
      <c r="AI20771" s="8"/>
      <c r="AJ20771" s="8"/>
      <c r="AK20771" s="9"/>
    </row>
    <row r="20772" spans="32:37" x14ac:dyDescent="0.3">
      <c r="AF20772" s="8"/>
      <c r="AG20772" s="8"/>
      <c r="AH20772" s="9"/>
      <c r="AI20772" s="8"/>
      <c r="AJ20772" s="8"/>
      <c r="AK20772" s="9"/>
    </row>
    <row r="20773" spans="32:37" x14ac:dyDescent="0.3">
      <c r="AF20773" s="8"/>
      <c r="AG20773" s="8"/>
      <c r="AH20773" s="9"/>
      <c r="AI20773" s="8"/>
      <c r="AJ20773" s="8"/>
      <c r="AK20773" s="9"/>
    </row>
    <row r="20774" spans="32:37" x14ac:dyDescent="0.3">
      <c r="AF20774" s="8"/>
      <c r="AG20774" s="8"/>
      <c r="AH20774" s="9"/>
      <c r="AI20774" s="8"/>
      <c r="AJ20774" s="8"/>
      <c r="AK20774" s="9"/>
    </row>
    <row r="20775" spans="32:37" x14ac:dyDescent="0.3">
      <c r="AF20775" s="8"/>
      <c r="AG20775" s="8"/>
      <c r="AH20775" s="9"/>
      <c r="AI20775" s="8"/>
      <c r="AJ20775" s="8"/>
      <c r="AK20775" s="9"/>
    </row>
    <row r="20776" spans="32:37" x14ac:dyDescent="0.3">
      <c r="AF20776" s="8"/>
      <c r="AG20776" s="8"/>
      <c r="AH20776" s="9"/>
      <c r="AI20776" s="8"/>
      <c r="AJ20776" s="8"/>
      <c r="AK20776" s="9"/>
    </row>
    <row r="20777" spans="32:37" x14ac:dyDescent="0.3">
      <c r="AF20777" s="8"/>
      <c r="AG20777" s="8"/>
      <c r="AH20777" s="9"/>
      <c r="AI20777" s="8"/>
      <c r="AJ20777" s="8"/>
      <c r="AK20777" s="9"/>
    </row>
    <row r="20778" spans="32:37" x14ac:dyDescent="0.3">
      <c r="AF20778" s="8"/>
      <c r="AG20778" s="8"/>
      <c r="AH20778" s="9"/>
      <c r="AI20778" s="8"/>
      <c r="AJ20778" s="8"/>
      <c r="AK20778" s="9"/>
    </row>
    <row r="20779" spans="32:37" x14ac:dyDescent="0.3">
      <c r="AF20779" s="8"/>
      <c r="AG20779" s="8"/>
      <c r="AH20779" s="9"/>
      <c r="AI20779" s="8"/>
      <c r="AJ20779" s="8"/>
      <c r="AK20779" s="9"/>
    </row>
    <row r="20780" spans="32:37" x14ac:dyDescent="0.3">
      <c r="AF20780" s="8"/>
      <c r="AG20780" s="8"/>
      <c r="AH20780" s="9"/>
      <c r="AI20780" s="8"/>
      <c r="AJ20780" s="8"/>
      <c r="AK20780" s="9"/>
    </row>
    <row r="20781" spans="32:37" x14ac:dyDescent="0.3">
      <c r="AF20781" s="8"/>
      <c r="AG20781" s="8"/>
      <c r="AH20781" s="9"/>
      <c r="AI20781" s="8"/>
      <c r="AJ20781" s="8"/>
      <c r="AK20781" s="9"/>
    </row>
    <row r="20782" spans="32:37" x14ac:dyDescent="0.3">
      <c r="AF20782" s="8"/>
      <c r="AG20782" s="8"/>
      <c r="AH20782" s="9"/>
      <c r="AI20782" s="8"/>
      <c r="AJ20782" s="8"/>
      <c r="AK20782" s="9"/>
    </row>
    <row r="20783" spans="32:37" x14ac:dyDescent="0.3">
      <c r="AF20783" s="8"/>
      <c r="AG20783" s="8"/>
      <c r="AH20783" s="9"/>
      <c r="AI20783" s="8"/>
      <c r="AJ20783" s="8"/>
      <c r="AK20783" s="9"/>
    </row>
    <row r="20784" spans="32:37" x14ac:dyDescent="0.3">
      <c r="AF20784" s="8"/>
      <c r="AG20784" s="8"/>
      <c r="AH20784" s="9"/>
      <c r="AI20784" s="8"/>
      <c r="AJ20784" s="8"/>
      <c r="AK20784" s="9"/>
    </row>
    <row r="20785" spans="32:37" x14ac:dyDescent="0.3">
      <c r="AF20785" s="8"/>
      <c r="AG20785" s="8"/>
      <c r="AH20785" s="9"/>
      <c r="AI20785" s="8"/>
      <c r="AJ20785" s="8"/>
      <c r="AK20785" s="9"/>
    </row>
    <row r="20786" spans="32:37" x14ac:dyDescent="0.3">
      <c r="AF20786" s="8"/>
      <c r="AG20786" s="8"/>
      <c r="AH20786" s="9"/>
      <c r="AI20786" s="8"/>
      <c r="AJ20786" s="8"/>
      <c r="AK20786" s="9"/>
    </row>
    <row r="20787" spans="32:37" x14ac:dyDescent="0.3">
      <c r="AF20787" s="8"/>
      <c r="AG20787" s="8"/>
      <c r="AH20787" s="9"/>
      <c r="AI20787" s="8"/>
      <c r="AJ20787" s="8"/>
      <c r="AK20787" s="9"/>
    </row>
    <row r="20788" spans="32:37" x14ac:dyDescent="0.3">
      <c r="AF20788" s="8"/>
      <c r="AG20788" s="8"/>
      <c r="AH20788" s="9"/>
      <c r="AI20788" s="8"/>
      <c r="AJ20788" s="8"/>
      <c r="AK20788" s="9"/>
    </row>
    <row r="20789" spans="32:37" x14ac:dyDescent="0.3">
      <c r="AF20789" s="8"/>
      <c r="AG20789" s="8"/>
      <c r="AH20789" s="9"/>
      <c r="AI20789" s="8"/>
      <c r="AJ20789" s="8"/>
      <c r="AK20789" s="9"/>
    </row>
    <row r="20790" spans="32:37" x14ac:dyDescent="0.3">
      <c r="AF20790" s="8"/>
      <c r="AG20790" s="8"/>
      <c r="AH20790" s="9"/>
      <c r="AI20790" s="8"/>
      <c r="AJ20790" s="8"/>
      <c r="AK20790" s="9"/>
    </row>
    <row r="20791" spans="32:37" x14ac:dyDescent="0.3">
      <c r="AF20791" s="8"/>
      <c r="AG20791" s="8"/>
      <c r="AH20791" s="9"/>
      <c r="AI20791" s="8"/>
      <c r="AJ20791" s="8"/>
      <c r="AK20791" s="9"/>
    </row>
    <row r="20792" spans="32:37" x14ac:dyDescent="0.3">
      <c r="AF20792" s="8"/>
      <c r="AG20792" s="8"/>
      <c r="AH20792" s="9"/>
      <c r="AI20792" s="8"/>
      <c r="AJ20792" s="8"/>
      <c r="AK20792" s="9"/>
    </row>
    <row r="20793" spans="32:37" x14ac:dyDescent="0.3">
      <c r="AF20793" s="8"/>
      <c r="AG20793" s="8"/>
      <c r="AH20793" s="9"/>
      <c r="AI20793" s="8"/>
      <c r="AJ20793" s="8"/>
      <c r="AK20793" s="9"/>
    </row>
    <row r="20794" spans="32:37" x14ac:dyDescent="0.3">
      <c r="AF20794" s="8"/>
      <c r="AG20794" s="8"/>
      <c r="AH20794" s="9"/>
      <c r="AI20794" s="8"/>
      <c r="AJ20794" s="8"/>
      <c r="AK20794" s="9"/>
    </row>
    <row r="20795" spans="32:37" x14ac:dyDescent="0.3">
      <c r="AF20795" s="8"/>
      <c r="AG20795" s="8"/>
      <c r="AH20795" s="9"/>
      <c r="AI20795" s="8"/>
      <c r="AJ20795" s="8"/>
      <c r="AK20795" s="9"/>
    </row>
    <row r="20796" spans="32:37" x14ac:dyDescent="0.3">
      <c r="AF20796" s="8"/>
      <c r="AG20796" s="8"/>
      <c r="AH20796" s="9"/>
      <c r="AI20796" s="8"/>
      <c r="AJ20796" s="8"/>
      <c r="AK20796" s="9"/>
    </row>
    <row r="20797" spans="32:37" x14ac:dyDescent="0.3">
      <c r="AF20797" s="8"/>
      <c r="AG20797" s="8"/>
      <c r="AH20797" s="9"/>
      <c r="AI20797" s="8"/>
      <c r="AJ20797" s="8"/>
      <c r="AK20797" s="9"/>
    </row>
    <row r="20798" spans="32:37" x14ac:dyDescent="0.3">
      <c r="AF20798" s="8"/>
      <c r="AG20798" s="8"/>
      <c r="AH20798" s="9"/>
      <c r="AI20798" s="8"/>
      <c r="AJ20798" s="8"/>
      <c r="AK20798" s="9"/>
    </row>
    <row r="20799" spans="32:37" x14ac:dyDescent="0.3">
      <c r="AF20799" s="8"/>
      <c r="AG20799" s="8"/>
      <c r="AH20799" s="9"/>
      <c r="AI20799" s="8"/>
      <c r="AJ20799" s="8"/>
      <c r="AK20799" s="9"/>
    </row>
    <row r="20800" spans="32:37" x14ac:dyDescent="0.3">
      <c r="AF20800" s="8"/>
      <c r="AG20800" s="8"/>
      <c r="AH20800" s="9"/>
      <c r="AI20800" s="8"/>
      <c r="AJ20800" s="8"/>
      <c r="AK20800" s="9"/>
    </row>
    <row r="20801" spans="32:37" x14ac:dyDescent="0.3">
      <c r="AF20801" s="8"/>
      <c r="AG20801" s="8"/>
      <c r="AH20801" s="9"/>
      <c r="AI20801" s="8"/>
      <c r="AJ20801" s="8"/>
      <c r="AK20801" s="9"/>
    </row>
    <row r="20802" spans="32:37" x14ac:dyDescent="0.3">
      <c r="AF20802" s="8"/>
      <c r="AG20802" s="8"/>
      <c r="AH20802" s="9"/>
      <c r="AI20802" s="8"/>
      <c r="AJ20802" s="8"/>
      <c r="AK20802" s="9"/>
    </row>
    <row r="20803" spans="32:37" x14ac:dyDescent="0.3">
      <c r="AF20803" s="8"/>
      <c r="AG20803" s="8"/>
      <c r="AH20803" s="9"/>
      <c r="AI20803" s="8"/>
      <c r="AJ20803" s="8"/>
      <c r="AK20803" s="9"/>
    </row>
    <row r="20804" spans="32:37" x14ac:dyDescent="0.3">
      <c r="AF20804" s="8"/>
      <c r="AG20804" s="8"/>
      <c r="AH20804" s="9"/>
      <c r="AI20804" s="8"/>
      <c r="AJ20804" s="8"/>
      <c r="AK20804" s="9"/>
    </row>
    <row r="20805" spans="32:37" x14ac:dyDescent="0.3">
      <c r="AF20805" s="8"/>
      <c r="AG20805" s="8"/>
      <c r="AH20805" s="9"/>
      <c r="AI20805" s="8"/>
      <c r="AJ20805" s="8"/>
      <c r="AK20805" s="9"/>
    </row>
    <row r="20806" spans="32:37" x14ac:dyDescent="0.3">
      <c r="AF20806" s="8"/>
      <c r="AG20806" s="8"/>
      <c r="AH20806" s="9"/>
      <c r="AI20806" s="8"/>
      <c r="AJ20806" s="8"/>
      <c r="AK20806" s="9"/>
    </row>
    <row r="20807" spans="32:37" x14ac:dyDescent="0.3">
      <c r="AF20807" s="8"/>
      <c r="AG20807" s="8"/>
      <c r="AH20807" s="9"/>
      <c r="AI20807" s="8"/>
      <c r="AJ20807" s="8"/>
      <c r="AK20807" s="9"/>
    </row>
    <row r="20808" spans="32:37" x14ac:dyDescent="0.3">
      <c r="AF20808" s="8"/>
      <c r="AG20808" s="8"/>
      <c r="AH20808" s="9"/>
      <c r="AI20808" s="8"/>
      <c r="AJ20808" s="8"/>
      <c r="AK20808" s="9"/>
    </row>
    <row r="20809" spans="32:37" x14ac:dyDescent="0.3">
      <c r="AF20809" s="8"/>
      <c r="AG20809" s="8"/>
      <c r="AH20809" s="9"/>
      <c r="AI20809" s="8"/>
      <c r="AJ20809" s="8"/>
      <c r="AK20809" s="9"/>
    </row>
    <row r="20810" spans="32:37" x14ac:dyDescent="0.3">
      <c r="AF20810" s="8"/>
      <c r="AG20810" s="8"/>
      <c r="AH20810" s="9"/>
      <c r="AI20810" s="8"/>
      <c r="AJ20810" s="8"/>
      <c r="AK20810" s="9"/>
    </row>
    <row r="20811" spans="32:37" x14ac:dyDescent="0.3">
      <c r="AF20811" s="8"/>
      <c r="AG20811" s="8"/>
      <c r="AH20811" s="9"/>
      <c r="AI20811" s="8"/>
      <c r="AJ20811" s="8"/>
      <c r="AK20811" s="9"/>
    </row>
    <row r="20812" spans="32:37" x14ac:dyDescent="0.3">
      <c r="AF20812" s="8"/>
      <c r="AG20812" s="8"/>
      <c r="AH20812" s="9"/>
      <c r="AI20812" s="8"/>
      <c r="AJ20812" s="8"/>
      <c r="AK20812" s="9"/>
    </row>
    <row r="20813" spans="32:37" x14ac:dyDescent="0.3">
      <c r="AF20813" s="8"/>
      <c r="AG20813" s="8"/>
      <c r="AH20813" s="9"/>
      <c r="AI20813" s="8"/>
      <c r="AJ20813" s="8"/>
      <c r="AK20813" s="9"/>
    </row>
    <row r="20814" spans="32:37" x14ac:dyDescent="0.3">
      <c r="AF20814" s="8"/>
      <c r="AG20814" s="8"/>
      <c r="AH20814" s="9"/>
      <c r="AI20814" s="8"/>
      <c r="AJ20814" s="8"/>
      <c r="AK20814" s="9"/>
    </row>
    <row r="20815" spans="32:37" x14ac:dyDescent="0.3">
      <c r="AF20815" s="8"/>
      <c r="AG20815" s="8"/>
      <c r="AH20815" s="9"/>
      <c r="AI20815" s="8"/>
      <c r="AJ20815" s="8"/>
      <c r="AK20815" s="9"/>
    </row>
    <row r="20816" spans="32:37" x14ac:dyDescent="0.3">
      <c r="AF20816" s="8"/>
      <c r="AG20816" s="8"/>
      <c r="AH20816" s="9"/>
      <c r="AI20816" s="8"/>
      <c r="AJ20816" s="8"/>
      <c r="AK20816" s="9"/>
    </row>
    <row r="20817" spans="32:37" x14ac:dyDescent="0.3">
      <c r="AF20817" s="8"/>
      <c r="AG20817" s="8"/>
      <c r="AH20817" s="9"/>
      <c r="AI20817" s="8"/>
      <c r="AJ20817" s="8"/>
      <c r="AK20817" s="9"/>
    </row>
    <row r="20818" spans="32:37" x14ac:dyDescent="0.3">
      <c r="AF20818" s="8"/>
      <c r="AG20818" s="8"/>
      <c r="AH20818" s="9"/>
      <c r="AI20818" s="8"/>
      <c r="AJ20818" s="8"/>
      <c r="AK20818" s="9"/>
    </row>
    <row r="20819" spans="32:37" x14ac:dyDescent="0.3">
      <c r="AF20819" s="8"/>
      <c r="AG20819" s="8"/>
      <c r="AH20819" s="9"/>
      <c r="AI20819" s="8"/>
      <c r="AJ20819" s="8"/>
      <c r="AK20819" s="9"/>
    </row>
    <row r="20820" spans="32:37" x14ac:dyDescent="0.3">
      <c r="AF20820" s="8"/>
      <c r="AG20820" s="8"/>
      <c r="AH20820" s="9"/>
      <c r="AI20820" s="8"/>
      <c r="AJ20820" s="8"/>
      <c r="AK20820" s="9"/>
    </row>
    <row r="20821" spans="32:37" x14ac:dyDescent="0.3">
      <c r="AF20821" s="8"/>
      <c r="AG20821" s="8"/>
      <c r="AH20821" s="9"/>
      <c r="AI20821" s="8"/>
      <c r="AJ20821" s="8"/>
      <c r="AK20821" s="9"/>
    </row>
    <row r="20822" spans="32:37" x14ac:dyDescent="0.3">
      <c r="AF20822" s="8"/>
      <c r="AG20822" s="8"/>
      <c r="AH20822" s="9"/>
      <c r="AI20822" s="8"/>
      <c r="AJ20822" s="8"/>
      <c r="AK20822" s="9"/>
    </row>
    <row r="20823" spans="32:37" x14ac:dyDescent="0.3">
      <c r="AF20823" s="8"/>
      <c r="AG20823" s="8"/>
      <c r="AH20823" s="9"/>
      <c r="AI20823" s="8"/>
      <c r="AJ20823" s="8"/>
      <c r="AK20823" s="9"/>
    </row>
    <row r="20824" spans="32:37" x14ac:dyDescent="0.3">
      <c r="AF20824" s="8"/>
      <c r="AG20824" s="8"/>
      <c r="AH20824" s="9"/>
      <c r="AI20824" s="8"/>
      <c r="AJ20824" s="8"/>
      <c r="AK20824" s="9"/>
    </row>
    <row r="20825" spans="32:37" x14ac:dyDescent="0.3">
      <c r="AF20825" s="8"/>
      <c r="AG20825" s="8"/>
      <c r="AH20825" s="9"/>
      <c r="AI20825" s="8"/>
      <c r="AJ20825" s="8"/>
      <c r="AK20825" s="9"/>
    </row>
    <row r="20826" spans="32:37" x14ac:dyDescent="0.3">
      <c r="AF20826" s="8"/>
      <c r="AG20826" s="8"/>
      <c r="AH20826" s="9"/>
      <c r="AI20826" s="8"/>
      <c r="AJ20826" s="8"/>
      <c r="AK20826" s="9"/>
    </row>
    <row r="20827" spans="32:37" x14ac:dyDescent="0.3">
      <c r="AF20827" s="8"/>
      <c r="AG20827" s="8"/>
      <c r="AH20827" s="9"/>
      <c r="AI20827" s="8"/>
      <c r="AJ20827" s="8"/>
      <c r="AK20827" s="9"/>
    </row>
    <row r="20828" spans="32:37" x14ac:dyDescent="0.3">
      <c r="AF20828" s="8"/>
      <c r="AG20828" s="8"/>
      <c r="AH20828" s="9"/>
      <c r="AI20828" s="8"/>
      <c r="AJ20828" s="8"/>
      <c r="AK20828" s="9"/>
    </row>
    <row r="20829" spans="32:37" x14ac:dyDescent="0.3">
      <c r="AF20829" s="8"/>
      <c r="AG20829" s="8"/>
      <c r="AH20829" s="9"/>
      <c r="AI20829" s="8"/>
      <c r="AJ20829" s="8"/>
      <c r="AK20829" s="9"/>
    </row>
    <row r="20830" spans="32:37" x14ac:dyDescent="0.3">
      <c r="AF20830" s="8"/>
      <c r="AG20830" s="8"/>
      <c r="AH20830" s="9"/>
      <c r="AI20830" s="8"/>
      <c r="AJ20830" s="8"/>
      <c r="AK20830" s="9"/>
    </row>
    <row r="20831" spans="32:37" x14ac:dyDescent="0.3">
      <c r="AF20831" s="8"/>
      <c r="AG20831" s="8"/>
      <c r="AH20831" s="9"/>
      <c r="AI20831" s="8"/>
      <c r="AJ20831" s="8"/>
      <c r="AK20831" s="9"/>
    </row>
    <row r="20832" spans="32:37" x14ac:dyDescent="0.3">
      <c r="AF20832" s="8"/>
      <c r="AG20832" s="8"/>
      <c r="AH20832" s="9"/>
      <c r="AI20832" s="8"/>
      <c r="AJ20832" s="8"/>
      <c r="AK20832" s="9"/>
    </row>
    <row r="20833" spans="32:37" x14ac:dyDescent="0.3">
      <c r="AF20833" s="8"/>
      <c r="AG20833" s="8"/>
      <c r="AH20833" s="9"/>
      <c r="AI20833" s="8"/>
      <c r="AJ20833" s="8"/>
      <c r="AK20833" s="9"/>
    </row>
    <row r="20834" spans="32:37" x14ac:dyDescent="0.3">
      <c r="AF20834" s="8"/>
      <c r="AG20834" s="8"/>
      <c r="AH20834" s="9"/>
      <c r="AI20834" s="8"/>
      <c r="AJ20834" s="8"/>
      <c r="AK20834" s="9"/>
    </row>
    <row r="20835" spans="32:37" x14ac:dyDescent="0.3">
      <c r="AF20835" s="8"/>
      <c r="AG20835" s="8"/>
      <c r="AH20835" s="9"/>
      <c r="AI20835" s="8"/>
      <c r="AJ20835" s="8"/>
      <c r="AK20835" s="9"/>
    </row>
    <row r="20836" spans="32:37" x14ac:dyDescent="0.3">
      <c r="AF20836" s="8"/>
      <c r="AG20836" s="8"/>
      <c r="AH20836" s="9"/>
      <c r="AI20836" s="8"/>
      <c r="AJ20836" s="8"/>
      <c r="AK20836" s="9"/>
    </row>
    <row r="20837" spans="32:37" x14ac:dyDescent="0.3">
      <c r="AF20837" s="8"/>
      <c r="AG20837" s="8"/>
      <c r="AH20837" s="9"/>
      <c r="AI20837" s="8"/>
      <c r="AJ20837" s="8"/>
      <c r="AK20837" s="9"/>
    </row>
    <row r="20838" spans="32:37" x14ac:dyDescent="0.3">
      <c r="AF20838" s="8"/>
      <c r="AG20838" s="8"/>
      <c r="AH20838" s="9"/>
      <c r="AI20838" s="8"/>
      <c r="AJ20838" s="8"/>
      <c r="AK20838" s="9"/>
    </row>
    <row r="20839" spans="32:37" x14ac:dyDescent="0.3">
      <c r="AF20839" s="8"/>
      <c r="AG20839" s="8"/>
      <c r="AH20839" s="9"/>
      <c r="AI20839" s="8"/>
      <c r="AJ20839" s="8"/>
      <c r="AK20839" s="9"/>
    </row>
    <row r="20840" spans="32:37" x14ac:dyDescent="0.3">
      <c r="AF20840" s="8"/>
      <c r="AG20840" s="8"/>
      <c r="AH20840" s="9"/>
      <c r="AI20840" s="8"/>
      <c r="AJ20840" s="8"/>
      <c r="AK20840" s="9"/>
    </row>
    <row r="20841" spans="32:37" x14ac:dyDescent="0.3">
      <c r="AF20841" s="8"/>
      <c r="AG20841" s="8"/>
      <c r="AH20841" s="9"/>
      <c r="AI20841" s="8"/>
      <c r="AJ20841" s="8"/>
      <c r="AK20841" s="9"/>
    </row>
    <row r="20842" spans="32:37" x14ac:dyDescent="0.3">
      <c r="AF20842" s="8"/>
      <c r="AG20842" s="8"/>
      <c r="AH20842" s="9"/>
      <c r="AI20842" s="8"/>
      <c r="AJ20842" s="8"/>
      <c r="AK20842" s="9"/>
    </row>
    <row r="20843" spans="32:37" x14ac:dyDescent="0.3">
      <c r="AF20843" s="8"/>
      <c r="AG20843" s="8"/>
      <c r="AH20843" s="9"/>
      <c r="AI20843" s="8"/>
      <c r="AJ20843" s="8"/>
      <c r="AK20843" s="9"/>
    </row>
    <row r="20844" spans="32:37" x14ac:dyDescent="0.3">
      <c r="AF20844" s="8"/>
      <c r="AG20844" s="8"/>
      <c r="AH20844" s="9"/>
      <c r="AI20844" s="8"/>
      <c r="AJ20844" s="8"/>
      <c r="AK20844" s="9"/>
    </row>
    <row r="20845" spans="32:37" x14ac:dyDescent="0.3">
      <c r="AF20845" s="8"/>
      <c r="AG20845" s="8"/>
      <c r="AH20845" s="9"/>
      <c r="AI20845" s="8"/>
      <c r="AJ20845" s="8"/>
      <c r="AK20845" s="9"/>
    </row>
    <row r="20846" spans="32:37" x14ac:dyDescent="0.3">
      <c r="AF20846" s="8"/>
      <c r="AG20846" s="8"/>
      <c r="AH20846" s="9"/>
      <c r="AI20846" s="8"/>
      <c r="AJ20846" s="8"/>
      <c r="AK20846" s="9"/>
    </row>
    <row r="20847" spans="32:37" x14ac:dyDescent="0.3">
      <c r="AF20847" s="8"/>
      <c r="AG20847" s="8"/>
      <c r="AH20847" s="9"/>
      <c r="AI20847" s="8"/>
      <c r="AJ20847" s="8"/>
      <c r="AK20847" s="9"/>
    </row>
    <row r="20848" spans="32:37" x14ac:dyDescent="0.3">
      <c r="AF20848" s="8"/>
      <c r="AG20848" s="8"/>
      <c r="AH20848" s="9"/>
      <c r="AI20848" s="8"/>
      <c r="AJ20848" s="8"/>
      <c r="AK20848" s="9"/>
    </row>
    <row r="20849" spans="32:37" x14ac:dyDescent="0.3">
      <c r="AF20849" s="8"/>
      <c r="AG20849" s="8"/>
      <c r="AH20849" s="9"/>
      <c r="AI20849" s="8"/>
      <c r="AJ20849" s="8"/>
      <c r="AK20849" s="9"/>
    </row>
    <row r="20850" spans="32:37" x14ac:dyDescent="0.3">
      <c r="AF20850" s="8"/>
      <c r="AG20850" s="8"/>
      <c r="AH20850" s="9"/>
      <c r="AI20850" s="8"/>
      <c r="AJ20850" s="8"/>
      <c r="AK20850" s="9"/>
    </row>
    <row r="20851" spans="32:37" x14ac:dyDescent="0.3">
      <c r="AF20851" s="8"/>
      <c r="AG20851" s="8"/>
      <c r="AH20851" s="9"/>
      <c r="AI20851" s="8"/>
      <c r="AJ20851" s="8"/>
      <c r="AK20851" s="9"/>
    </row>
    <row r="20852" spans="32:37" x14ac:dyDescent="0.3">
      <c r="AF20852" s="8"/>
      <c r="AG20852" s="8"/>
      <c r="AH20852" s="9"/>
      <c r="AI20852" s="8"/>
      <c r="AJ20852" s="8"/>
      <c r="AK20852" s="9"/>
    </row>
    <row r="20853" spans="32:37" x14ac:dyDescent="0.3">
      <c r="AF20853" s="8"/>
      <c r="AG20853" s="8"/>
      <c r="AH20853" s="9"/>
      <c r="AI20853" s="8"/>
      <c r="AJ20853" s="8"/>
      <c r="AK20853" s="9"/>
    </row>
    <row r="20854" spans="32:37" x14ac:dyDescent="0.3">
      <c r="AF20854" s="8"/>
      <c r="AG20854" s="8"/>
      <c r="AH20854" s="9"/>
      <c r="AI20854" s="8"/>
      <c r="AJ20854" s="8"/>
      <c r="AK20854" s="9"/>
    </row>
    <row r="20855" spans="32:37" x14ac:dyDescent="0.3">
      <c r="AF20855" s="8"/>
      <c r="AG20855" s="8"/>
      <c r="AH20855" s="9"/>
      <c r="AI20855" s="8"/>
      <c r="AJ20855" s="8"/>
      <c r="AK20855" s="9"/>
    </row>
    <row r="20856" spans="32:37" x14ac:dyDescent="0.3">
      <c r="AF20856" s="8"/>
      <c r="AG20856" s="8"/>
      <c r="AH20856" s="9"/>
      <c r="AI20856" s="8"/>
      <c r="AJ20856" s="8"/>
      <c r="AK20856" s="9"/>
    </row>
    <row r="20857" spans="32:37" x14ac:dyDescent="0.3">
      <c r="AF20857" s="8"/>
      <c r="AG20857" s="8"/>
      <c r="AH20857" s="9"/>
      <c r="AI20857" s="8"/>
      <c r="AJ20857" s="8"/>
      <c r="AK20857" s="9"/>
    </row>
    <row r="20858" spans="32:37" x14ac:dyDescent="0.3">
      <c r="AF20858" s="8"/>
      <c r="AG20858" s="8"/>
      <c r="AH20858" s="9"/>
      <c r="AI20858" s="8"/>
      <c r="AJ20858" s="8"/>
      <c r="AK20858" s="9"/>
    </row>
    <row r="20859" spans="32:37" x14ac:dyDescent="0.3">
      <c r="AF20859" s="8"/>
      <c r="AG20859" s="8"/>
      <c r="AH20859" s="9"/>
      <c r="AI20859" s="8"/>
      <c r="AJ20859" s="8"/>
      <c r="AK20859" s="9"/>
    </row>
    <row r="20860" spans="32:37" x14ac:dyDescent="0.3">
      <c r="AF20860" s="8"/>
      <c r="AG20860" s="8"/>
      <c r="AH20860" s="9"/>
      <c r="AI20860" s="8"/>
      <c r="AJ20860" s="8"/>
      <c r="AK20860" s="9"/>
    </row>
    <row r="20861" spans="32:37" x14ac:dyDescent="0.3">
      <c r="AF20861" s="8"/>
      <c r="AG20861" s="8"/>
      <c r="AH20861" s="9"/>
      <c r="AI20861" s="8"/>
      <c r="AJ20861" s="8"/>
      <c r="AK20861" s="9"/>
    </row>
    <row r="20862" spans="32:37" x14ac:dyDescent="0.3">
      <c r="AF20862" s="8"/>
      <c r="AG20862" s="8"/>
      <c r="AH20862" s="9"/>
      <c r="AI20862" s="8"/>
      <c r="AJ20862" s="8"/>
      <c r="AK20862" s="9"/>
    </row>
    <row r="20863" spans="32:37" x14ac:dyDescent="0.3">
      <c r="AF20863" s="8"/>
      <c r="AG20863" s="8"/>
      <c r="AH20863" s="9"/>
      <c r="AI20863" s="8"/>
      <c r="AJ20863" s="8"/>
      <c r="AK20863" s="9"/>
    </row>
    <row r="20864" spans="32:37" x14ac:dyDescent="0.3">
      <c r="AF20864" s="8"/>
      <c r="AG20864" s="8"/>
      <c r="AH20864" s="9"/>
      <c r="AI20864" s="8"/>
      <c r="AJ20864" s="8"/>
      <c r="AK20864" s="9"/>
    </row>
    <row r="20865" spans="32:37" x14ac:dyDescent="0.3">
      <c r="AF20865" s="8"/>
      <c r="AG20865" s="8"/>
      <c r="AH20865" s="9"/>
      <c r="AI20865" s="8"/>
      <c r="AJ20865" s="8"/>
      <c r="AK20865" s="9"/>
    </row>
    <row r="20866" spans="32:37" x14ac:dyDescent="0.3">
      <c r="AF20866" s="8"/>
      <c r="AG20866" s="8"/>
      <c r="AH20866" s="9"/>
      <c r="AI20866" s="8"/>
      <c r="AJ20866" s="8"/>
      <c r="AK20866" s="9"/>
    </row>
    <row r="20867" spans="32:37" x14ac:dyDescent="0.3">
      <c r="AF20867" s="8"/>
      <c r="AG20867" s="8"/>
      <c r="AH20867" s="9"/>
      <c r="AI20867" s="8"/>
      <c r="AJ20867" s="8"/>
      <c r="AK20867" s="9"/>
    </row>
    <row r="20868" spans="32:37" x14ac:dyDescent="0.3">
      <c r="AF20868" s="8"/>
      <c r="AG20868" s="8"/>
      <c r="AH20868" s="9"/>
      <c r="AI20868" s="8"/>
      <c r="AJ20868" s="8"/>
      <c r="AK20868" s="9"/>
    </row>
    <row r="20869" spans="32:37" x14ac:dyDescent="0.3">
      <c r="AF20869" s="8"/>
      <c r="AG20869" s="8"/>
      <c r="AH20869" s="9"/>
      <c r="AI20869" s="8"/>
      <c r="AJ20869" s="8"/>
      <c r="AK20869" s="9"/>
    </row>
    <row r="20870" spans="32:37" x14ac:dyDescent="0.3">
      <c r="AF20870" s="8"/>
      <c r="AG20870" s="8"/>
      <c r="AH20870" s="9"/>
      <c r="AI20870" s="8"/>
      <c r="AJ20870" s="8"/>
      <c r="AK20870" s="9"/>
    </row>
    <row r="20871" spans="32:37" x14ac:dyDescent="0.3">
      <c r="AF20871" s="8"/>
      <c r="AG20871" s="8"/>
      <c r="AH20871" s="9"/>
      <c r="AI20871" s="8"/>
      <c r="AJ20871" s="8"/>
      <c r="AK20871" s="9"/>
    </row>
    <row r="20872" spans="32:37" x14ac:dyDescent="0.3">
      <c r="AF20872" s="8"/>
      <c r="AG20872" s="8"/>
      <c r="AH20872" s="9"/>
      <c r="AI20872" s="8"/>
      <c r="AJ20872" s="8"/>
      <c r="AK20872" s="9"/>
    </row>
    <row r="20873" spans="32:37" x14ac:dyDescent="0.3">
      <c r="AF20873" s="8"/>
      <c r="AG20873" s="8"/>
      <c r="AH20873" s="9"/>
      <c r="AI20873" s="8"/>
      <c r="AJ20873" s="8"/>
      <c r="AK20873" s="9"/>
    </row>
    <row r="20874" spans="32:37" x14ac:dyDescent="0.3">
      <c r="AF20874" s="8"/>
      <c r="AG20874" s="8"/>
      <c r="AH20874" s="9"/>
      <c r="AI20874" s="8"/>
      <c r="AJ20874" s="8"/>
      <c r="AK20874" s="9"/>
    </row>
    <row r="20875" spans="32:37" x14ac:dyDescent="0.3">
      <c r="AF20875" s="8"/>
      <c r="AG20875" s="8"/>
      <c r="AH20875" s="9"/>
      <c r="AI20875" s="8"/>
      <c r="AJ20875" s="8"/>
      <c r="AK20875" s="9"/>
    </row>
    <row r="20876" spans="32:37" x14ac:dyDescent="0.3">
      <c r="AF20876" s="8"/>
      <c r="AG20876" s="8"/>
      <c r="AH20876" s="9"/>
      <c r="AI20876" s="8"/>
      <c r="AJ20876" s="8"/>
      <c r="AK20876" s="9"/>
    </row>
    <row r="20877" spans="32:37" x14ac:dyDescent="0.3">
      <c r="AF20877" s="8"/>
      <c r="AG20877" s="8"/>
      <c r="AH20877" s="9"/>
      <c r="AI20877" s="8"/>
      <c r="AJ20877" s="8"/>
      <c r="AK20877" s="9"/>
    </row>
    <row r="20878" spans="32:37" x14ac:dyDescent="0.3">
      <c r="AF20878" s="8"/>
      <c r="AG20878" s="8"/>
      <c r="AH20878" s="9"/>
      <c r="AI20878" s="8"/>
      <c r="AJ20878" s="8"/>
      <c r="AK20878" s="9"/>
    </row>
    <row r="20879" spans="32:37" x14ac:dyDescent="0.3">
      <c r="AF20879" s="8"/>
      <c r="AG20879" s="8"/>
      <c r="AH20879" s="9"/>
      <c r="AI20879" s="8"/>
      <c r="AJ20879" s="8"/>
      <c r="AK20879" s="9"/>
    </row>
    <row r="20880" spans="32:37" x14ac:dyDescent="0.3">
      <c r="AF20880" s="8"/>
      <c r="AG20880" s="8"/>
      <c r="AH20880" s="9"/>
      <c r="AI20880" s="8"/>
      <c r="AJ20880" s="8"/>
      <c r="AK20880" s="9"/>
    </row>
    <row r="20881" spans="32:37" x14ac:dyDescent="0.3">
      <c r="AF20881" s="8"/>
      <c r="AG20881" s="8"/>
      <c r="AH20881" s="9"/>
      <c r="AI20881" s="8"/>
      <c r="AJ20881" s="8"/>
      <c r="AK20881" s="9"/>
    </row>
    <row r="20882" spans="32:37" x14ac:dyDescent="0.3">
      <c r="AF20882" s="8"/>
      <c r="AG20882" s="8"/>
      <c r="AH20882" s="9"/>
      <c r="AI20882" s="8"/>
      <c r="AJ20882" s="8"/>
      <c r="AK20882" s="9"/>
    </row>
    <row r="20883" spans="32:37" x14ac:dyDescent="0.3">
      <c r="AF20883" s="8"/>
      <c r="AG20883" s="8"/>
      <c r="AH20883" s="9"/>
      <c r="AI20883" s="8"/>
      <c r="AJ20883" s="8"/>
      <c r="AK20883" s="9"/>
    </row>
    <row r="20884" spans="32:37" x14ac:dyDescent="0.3">
      <c r="AF20884" s="8"/>
      <c r="AG20884" s="8"/>
      <c r="AH20884" s="9"/>
      <c r="AI20884" s="8"/>
      <c r="AJ20884" s="8"/>
      <c r="AK20884" s="9"/>
    </row>
    <row r="20885" spans="32:37" x14ac:dyDescent="0.3">
      <c r="AF20885" s="8"/>
      <c r="AG20885" s="8"/>
      <c r="AH20885" s="9"/>
      <c r="AI20885" s="8"/>
      <c r="AJ20885" s="8"/>
      <c r="AK20885" s="9"/>
    </row>
    <row r="20886" spans="32:37" x14ac:dyDescent="0.3">
      <c r="AF20886" s="8"/>
      <c r="AG20886" s="8"/>
      <c r="AH20886" s="9"/>
      <c r="AI20886" s="8"/>
      <c r="AJ20886" s="8"/>
      <c r="AK20886" s="9"/>
    </row>
    <row r="20887" spans="32:37" x14ac:dyDescent="0.3">
      <c r="AF20887" s="8"/>
      <c r="AG20887" s="8"/>
      <c r="AH20887" s="9"/>
      <c r="AI20887" s="8"/>
      <c r="AJ20887" s="8"/>
      <c r="AK20887" s="9"/>
    </row>
    <row r="20888" spans="32:37" x14ac:dyDescent="0.3">
      <c r="AF20888" s="8"/>
      <c r="AG20888" s="8"/>
      <c r="AH20888" s="9"/>
      <c r="AI20888" s="8"/>
      <c r="AJ20888" s="8"/>
      <c r="AK20888" s="9"/>
    </row>
    <row r="20889" spans="32:37" x14ac:dyDescent="0.3">
      <c r="AF20889" s="8"/>
      <c r="AG20889" s="8"/>
      <c r="AH20889" s="9"/>
      <c r="AI20889" s="8"/>
      <c r="AJ20889" s="8"/>
      <c r="AK20889" s="9"/>
    </row>
    <row r="20890" spans="32:37" x14ac:dyDescent="0.3">
      <c r="AF20890" s="8"/>
      <c r="AG20890" s="8"/>
      <c r="AH20890" s="9"/>
      <c r="AI20890" s="8"/>
      <c r="AJ20890" s="8"/>
      <c r="AK20890" s="9"/>
    </row>
    <row r="20891" spans="32:37" x14ac:dyDescent="0.3">
      <c r="AF20891" s="8"/>
      <c r="AG20891" s="8"/>
      <c r="AH20891" s="9"/>
      <c r="AI20891" s="8"/>
      <c r="AJ20891" s="8"/>
      <c r="AK20891" s="9"/>
    </row>
    <row r="20892" spans="32:37" x14ac:dyDescent="0.3">
      <c r="AF20892" s="8"/>
      <c r="AG20892" s="8"/>
      <c r="AH20892" s="9"/>
      <c r="AI20892" s="8"/>
      <c r="AJ20892" s="8"/>
      <c r="AK20892" s="9"/>
    </row>
    <row r="20893" spans="32:37" x14ac:dyDescent="0.3">
      <c r="AF20893" s="8"/>
      <c r="AG20893" s="8"/>
      <c r="AH20893" s="9"/>
      <c r="AI20893" s="8"/>
      <c r="AJ20893" s="8"/>
      <c r="AK20893" s="9"/>
    </row>
    <row r="20894" spans="32:37" x14ac:dyDescent="0.3">
      <c r="AF20894" s="8"/>
      <c r="AG20894" s="8"/>
      <c r="AH20894" s="9"/>
      <c r="AI20894" s="8"/>
      <c r="AJ20894" s="8"/>
      <c r="AK20894" s="9"/>
    </row>
    <row r="20895" spans="32:37" x14ac:dyDescent="0.3">
      <c r="AF20895" s="8"/>
      <c r="AG20895" s="8"/>
      <c r="AH20895" s="9"/>
      <c r="AI20895" s="8"/>
      <c r="AJ20895" s="8"/>
      <c r="AK20895" s="9"/>
    </row>
    <row r="20896" spans="32:37" x14ac:dyDescent="0.3">
      <c r="AF20896" s="8"/>
      <c r="AG20896" s="8"/>
      <c r="AH20896" s="9"/>
      <c r="AI20896" s="8"/>
      <c r="AJ20896" s="8"/>
      <c r="AK20896" s="9"/>
    </row>
    <row r="20897" spans="32:37" x14ac:dyDescent="0.3">
      <c r="AF20897" s="8"/>
      <c r="AG20897" s="8"/>
      <c r="AH20897" s="9"/>
      <c r="AI20897" s="8"/>
      <c r="AJ20897" s="8"/>
      <c r="AK20897" s="9"/>
    </row>
    <row r="20898" spans="32:37" x14ac:dyDescent="0.3">
      <c r="AF20898" s="8"/>
      <c r="AG20898" s="8"/>
      <c r="AH20898" s="9"/>
      <c r="AI20898" s="8"/>
      <c r="AJ20898" s="8"/>
      <c r="AK20898" s="9"/>
    </row>
    <row r="20899" spans="32:37" x14ac:dyDescent="0.3">
      <c r="AF20899" s="8"/>
      <c r="AG20899" s="8"/>
      <c r="AH20899" s="9"/>
      <c r="AI20899" s="8"/>
      <c r="AJ20899" s="8"/>
      <c r="AK20899" s="9"/>
    </row>
    <row r="20900" spans="32:37" x14ac:dyDescent="0.3">
      <c r="AF20900" s="8"/>
      <c r="AG20900" s="8"/>
      <c r="AH20900" s="9"/>
      <c r="AI20900" s="8"/>
      <c r="AJ20900" s="8"/>
      <c r="AK20900" s="9"/>
    </row>
    <row r="20901" spans="32:37" x14ac:dyDescent="0.3">
      <c r="AF20901" s="8"/>
      <c r="AG20901" s="8"/>
      <c r="AH20901" s="9"/>
      <c r="AI20901" s="8"/>
      <c r="AJ20901" s="8"/>
      <c r="AK20901" s="9"/>
    </row>
    <row r="20902" spans="32:37" x14ac:dyDescent="0.3">
      <c r="AF20902" s="8"/>
      <c r="AG20902" s="8"/>
      <c r="AH20902" s="9"/>
      <c r="AI20902" s="8"/>
      <c r="AJ20902" s="8"/>
      <c r="AK20902" s="9"/>
    </row>
    <row r="20903" spans="32:37" x14ac:dyDescent="0.3">
      <c r="AF20903" s="8"/>
      <c r="AG20903" s="8"/>
      <c r="AH20903" s="9"/>
      <c r="AI20903" s="8"/>
      <c r="AJ20903" s="8"/>
      <c r="AK20903" s="9"/>
    </row>
    <row r="20904" spans="32:37" x14ac:dyDescent="0.3">
      <c r="AF20904" s="8"/>
      <c r="AG20904" s="8"/>
      <c r="AH20904" s="9"/>
      <c r="AI20904" s="8"/>
      <c r="AJ20904" s="8"/>
      <c r="AK20904" s="9"/>
    </row>
    <row r="20905" spans="32:37" x14ac:dyDescent="0.3">
      <c r="AF20905" s="8"/>
      <c r="AG20905" s="8"/>
      <c r="AH20905" s="9"/>
      <c r="AI20905" s="8"/>
      <c r="AJ20905" s="8"/>
      <c r="AK20905" s="9"/>
    </row>
    <row r="20906" spans="32:37" x14ac:dyDescent="0.3">
      <c r="AF20906" s="8"/>
      <c r="AG20906" s="8"/>
      <c r="AH20906" s="9"/>
      <c r="AI20906" s="8"/>
      <c r="AJ20906" s="8"/>
      <c r="AK20906" s="9"/>
    </row>
    <row r="20907" spans="32:37" x14ac:dyDescent="0.3">
      <c r="AF20907" s="8"/>
      <c r="AG20907" s="8"/>
      <c r="AH20907" s="9"/>
      <c r="AI20907" s="8"/>
      <c r="AJ20907" s="8"/>
      <c r="AK20907" s="9"/>
    </row>
    <row r="20908" spans="32:37" x14ac:dyDescent="0.3">
      <c r="AF20908" s="8"/>
      <c r="AG20908" s="8"/>
      <c r="AH20908" s="9"/>
      <c r="AI20908" s="8"/>
      <c r="AJ20908" s="8"/>
      <c r="AK20908" s="9"/>
    </row>
    <row r="20909" spans="32:37" x14ac:dyDescent="0.3">
      <c r="AF20909" s="8"/>
      <c r="AG20909" s="8"/>
      <c r="AH20909" s="9"/>
      <c r="AI20909" s="8"/>
      <c r="AJ20909" s="8"/>
      <c r="AK20909" s="9"/>
    </row>
    <row r="20910" spans="32:37" x14ac:dyDescent="0.3">
      <c r="AF20910" s="8"/>
      <c r="AG20910" s="8"/>
      <c r="AH20910" s="9"/>
      <c r="AI20910" s="8"/>
      <c r="AJ20910" s="8"/>
      <c r="AK20910" s="9"/>
    </row>
    <row r="20911" spans="32:37" x14ac:dyDescent="0.3">
      <c r="AF20911" s="8"/>
      <c r="AG20911" s="8"/>
      <c r="AH20911" s="9"/>
      <c r="AI20911" s="8"/>
      <c r="AJ20911" s="8"/>
      <c r="AK20911" s="9"/>
    </row>
    <row r="20912" spans="32:37" x14ac:dyDescent="0.3">
      <c r="AF20912" s="8"/>
      <c r="AG20912" s="8"/>
      <c r="AH20912" s="9"/>
      <c r="AI20912" s="8"/>
      <c r="AJ20912" s="8"/>
      <c r="AK20912" s="9"/>
    </row>
    <row r="20913" spans="32:37" x14ac:dyDescent="0.3">
      <c r="AF20913" s="8"/>
      <c r="AG20913" s="8"/>
      <c r="AH20913" s="9"/>
      <c r="AI20913" s="8"/>
      <c r="AJ20913" s="8"/>
      <c r="AK20913" s="9"/>
    </row>
    <row r="20914" spans="32:37" x14ac:dyDescent="0.3">
      <c r="AF20914" s="8"/>
      <c r="AG20914" s="8"/>
      <c r="AH20914" s="9"/>
      <c r="AI20914" s="8"/>
      <c r="AJ20914" s="8"/>
      <c r="AK20914" s="9"/>
    </row>
    <row r="20915" spans="32:37" x14ac:dyDescent="0.3">
      <c r="AF20915" s="8"/>
      <c r="AG20915" s="8"/>
      <c r="AH20915" s="9"/>
      <c r="AI20915" s="8"/>
      <c r="AJ20915" s="8"/>
      <c r="AK20915" s="9"/>
    </row>
    <row r="20916" spans="32:37" x14ac:dyDescent="0.3">
      <c r="AF20916" s="8"/>
      <c r="AG20916" s="8"/>
      <c r="AH20916" s="9"/>
      <c r="AI20916" s="8"/>
      <c r="AJ20916" s="8"/>
      <c r="AK20916" s="9"/>
    </row>
    <row r="20917" spans="32:37" x14ac:dyDescent="0.3">
      <c r="AF20917" s="8"/>
      <c r="AG20917" s="8"/>
      <c r="AH20917" s="9"/>
      <c r="AI20917" s="8"/>
      <c r="AJ20917" s="8"/>
      <c r="AK20917" s="9"/>
    </row>
    <row r="20918" spans="32:37" x14ac:dyDescent="0.3">
      <c r="AF20918" s="8"/>
      <c r="AG20918" s="8"/>
      <c r="AH20918" s="9"/>
      <c r="AI20918" s="8"/>
      <c r="AJ20918" s="8"/>
      <c r="AK20918" s="9"/>
    </row>
    <row r="20919" spans="32:37" x14ac:dyDescent="0.3">
      <c r="AF20919" s="8"/>
      <c r="AG20919" s="8"/>
      <c r="AH20919" s="9"/>
      <c r="AI20919" s="8"/>
      <c r="AJ20919" s="8"/>
      <c r="AK20919" s="9"/>
    </row>
    <row r="20920" spans="32:37" x14ac:dyDescent="0.3">
      <c r="AF20920" s="8"/>
      <c r="AG20920" s="8"/>
      <c r="AH20920" s="9"/>
      <c r="AI20920" s="8"/>
      <c r="AJ20920" s="8"/>
      <c r="AK20920" s="9"/>
    </row>
    <row r="20921" spans="32:37" x14ac:dyDescent="0.3">
      <c r="AF20921" s="8"/>
      <c r="AG20921" s="8"/>
      <c r="AH20921" s="9"/>
      <c r="AI20921" s="8"/>
      <c r="AJ20921" s="8"/>
      <c r="AK20921" s="9"/>
    </row>
    <row r="20922" spans="32:37" x14ac:dyDescent="0.3">
      <c r="AF20922" s="8"/>
      <c r="AG20922" s="8"/>
      <c r="AH20922" s="9"/>
      <c r="AI20922" s="8"/>
      <c r="AJ20922" s="8"/>
      <c r="AK20922" s="9"/>
    </row>
    <row r="20923" spans="32:37" x14ac:dyDescent="0.3">
      <c r="AF20923" s="8"/>
      <c r="AG20923" s="8"/>
      <c r="AH20923" s="9"/>
      <c r="AI20923" s="8"/>
      <c r="AJ20923" s="8"/>
      <c r="AK20923" s="9"/>
    </row>
    <row r="20924" spans="32:37" x14ac:dyDescent="0.3">
      <c r="AF20924" s="8"/>
      <c r="AG20924" s="8"/>
      <c r="AH20924" s="9"/>
      <c r="AI20924" s="8"/>
      <c r="AJ20924" s="8"/>
      <c r="AK20924" s="9"/>
    </row>
    <row r="20925" spans="32:37" x14ac:dyDescent="0.3">
      <c r="AF20925" s="8"/>
      <c r="AG20925" s="8"/>
      <c r="AH20925" s="9"/>
      <c r="AI20925" s="8"/>
      <c r="AJ20925" s="8"/>
      <c r="AK20925" s="9"/>
    </row>
    <row r="20926" spans="32:37" x14ac:dyDescent="0.3">
      <c r="AF20926" s="8"/>
      <c r="AG20926" s="8"/>
      <c r="AH20926" s="9"/>
      <c r="AI20926" s="8"/>
      <c r="AJ20926" s="8"/>
      <c r="AK20926" s="9"/>
    </row>
    <row r="20927" spans="32:37" x14ac:dyDescent="0.3">
      <c r="AF20927" s="8"/>
      <c r="AG20927" s="8"/>
      <c r="AH20927" s="9"/>
      <c r="AI20927" s="8"/>
      <c r="AJ20927" s="8"/>
      <c r="AK20927" s="9"/>
    </row>
    <row r="20928" spans="32:37" x14ac:dyDescent="0.3">
      <c r="AF20928" s="8"/>
      <c r="AG20928" s="8"/>
      <c r="AH20928" s="9"/>
      <c r="AI20928" s="8"/>
      <c r="AJ20928" s="8"/>
      <c r="AK20928" s="9"/>
    </row>
    <row r="20929" spans="32:37" x14ac:dyDescent="0.3">
      <c r="AF20929" s="8"/>
      <c r="AG20929" s="8"/>
      <c r="AH20929" s="9"/>
      <c r="AI20929" s="8"/>
      <c r="AJ20929" s="8"/>
      <c r="AK20929" s="9"/>
    </row>
    <row r="20930" spans="32:37" x14ac:dyDescent="0.3">
      <c r="AF20930" s="8"/>
      <c r="AG20930" s="8"/>
      <c r="AH20930" s="9"/>
      <c r="AI20930" s="8"/>
      <c r="AJ20930" s="8"/>
      <c r="AK20930" s="9"/>
    </row>
    <row r="20931" spans="32:37" x14ac:dyDescent="0.3">
      <c r="AF20931" s="8"/>
      <c r="AG20931" s="8"/>
      <c r="AH20931" s="9"/>
      <c r="AI20931" s="8"/>
      <c r="AJ20931" s="8"/>
      <c r="AK20931" s="9"/>
    </row>
    <row r="20932" spans="32:37" x14ac:dyDescent="0.3">
      <c r="AF20932" s="8"/>
      <c r="AG20932" s="8"/>
      <c r="AH20932" s="9"/>
      <c r="AI20932" s="8"/>
      <c r="AJ20932" s="8"/>
      <c r="AK20932" s="9"/>
    </row>
    <row r="20933" spans="32:37" x14ac:dyDescent="0.3">
      <c r="AF20933" s="8"/>
      <c r="AG20933" s="8"/>
      <c r="AH20933" s="9"/>
      <c r="AI20933" s="8"/>
      <c r="AJ20933" s="8"/>
      <c r="AK20933" s="9"/>
    </row>
    <row r="20934" spans="32:37" x14ac:dyDescent="0.3">
      <c r="AF20934" s="8"/>
      <c r="AG20934" s="8"/>
      <c r="AH20934" s="9"/>
      <c r="AI20934" s="8"/>
      <c r="AJ20934" s="8"/>
      <c r="AK20934" s="9"/>
    </row>
    <row r="20935" spans="32:37" x14ac:dyDescent="0.3">
      <c r="AF20935" s="8"/>
      <c r="AG20935" s="8"/>
      <c r="AH20935" s="9"/>
      <c r="AI20935" s="8"/>
      <c r="AJ20935" s="8"/>
      <c r="AK20935" s="9"/>
    </row>
    <row r="20936" spans="32:37" x14ac:dyDescent="0.3">
      <c r="AF20936" s="8"/>
      <c r="AG20936" s="8"/>
      <c r="AH20936" s="9"/>
      <c r="AI20936" s="8"/>
      <c r="AJ20936" s="8"/>
      <c r="AK20936" s="9"/>
    </row>
    <row r="20937" spans="32:37" x14ac:dyDescent="0.3">
      <c r="AF20937" s="8"/>
      <c r="AG20937" s="8"/>
      <c r="AH20937" s="9"/>
      <c r="AI20937" s="8"/>
      <c r="AJ20937" s="8"/>
      <c r="AK20937" s="9"/>
    </row>
    <row r="20938" spans="32:37" x14ac:dyDescent="0.3">
      <c r="AF20938" s="8"/>
      <c r="AG20938" s="8"/>
      <c r="AH20938" s="9"/>
      <c r="AI20938" s="8"/>
      <c r="AJ20938" s="8"/>
      <c r="AK20938" s="9"/>
    </row>
    <row r="20939" spans="32:37" x14ac:dyDescent="0.3">
      <c r="AF20939" s="8"/>
      <c r="AG20939" s="8"/>
      <c r="AH20939" s="9"/>
      <c r="AI20939" s="8"/>
      <c r="AJ20939" s="8"/>
      <c r="AK20939" s="9"/>
    </row>
    <row r="20940" spans="32:37" x14ac:dyDescent="0.3">
      <c r="AF20940" s="8"/>
      <c r="AG20940" s="8"/>
      <c r="AH20940" s="9"/>
      <c r="AI20940" s="8"/>
      <c r="AJ20940" s="8"/>
      <c r="AK20940" s="9"/>
    </row>
    <row r="20941" spans="32:37" x14ac:dyDescent="0.3">
      <c r="AF20941" s="8"/>
      <c r="AG20941" s="8"/>
      <c r="AH20941" s="9"/>
      <c r="AI20941" s="8"/>
      <c r="AJ20941" s="8"/>
      <c r="AK20941" s="9"/>
    </row>
    <row r="20942" spans="32:37" x14ac:dyDescent="0.3">
      <c r="AF20942" s="8"/>
      <c r="AG20942" s="8"/>
      <c r="AH20942" s="9"/>
      <c r="AI20942" s="8"/>
      <c r="AJ20942" s="8"/>
      <c r="AK20942" s="9"/>
    </row>
    <row r="20943" spans="32:37" x14ac:dyDescent="0.3">
      <c r="AF20943" s="8"/>
      <c r="AG20943" s="8"/>
      <c r="AH20943" s="9"/>
      <c r="AI20943" s="8"/>
      <c r="AJ20943" s="8"/>
      <c r="AK20943" s="9"/>
    </row>
    <row r="20944" spans="32:37" x14ac:dyDescent="0.3">
      <c r="AF20944" s="8"/>
      <c r="AG20944" s="8"/>
      <c r="AH20944" s="9"/>
      <c r="AI20944" s="8"/>
      <c r="AJ20944" s="8"/>
      <c r="AK20944" s="9"/>
    </row>
    <row r="20945" spans="32:37" x14ac:dyDescent="0.3">
      <c r="AF20945" s="8"/>
      <c r="AG20945" s="8"/>
      <c r="AH20945" s="9"/>
      <c r="AI20945" s="8"/>
      <c r="AJ20945" s="8"/>
      <c r="AK20945" s="9"/>
    </row>
    <row r="20946" spans="32:37" x14ac:dyDescent="0.3">
      <c r="AF20946" s="8"/>
      <c r="AG20946" s="8"/>
      <c r="AH20946" s="9"/>
      <c r="AI20946" s="8"/>
      <c r="AJ20946" s="8"/>
      <c r="AK20946" s="9"/>
    </row>
    <row r="20947" spans="32:37" x14ac:dyDescent="0.3">
      <c r="AF20947" s="8"/>
      <c r="AG20947" s="8"/>
      <c r="AH20947" s="9"/>
      <c r="AI20947" s="8"/>
      <c r="AJ20947" s="8"/>
      <c r="AK20947" s="9"/>
    </row>
    <row r="20948" spans="32:37" x14ac:dyDescent="0.3">
      <c r="AF20948" s="8"/>
      <c r="AG20948" s="8"/>
      <c r="AH20948" s="9"/>
      <c r="AI20948" s="8"/>
      <c r="AJ20948" s="8"/>
      <c r="AK20948" s="9"/>
    </row>
    <row r="20949" spans="32:37" x14ac:dyDescent="0.3">
      <c r="AF20949" s="8"/>
      <c r="AG20949" s="8"/>
      <c r="AH20949" s="9"/>
      <c r="AI20949" s="8"/>
      <c r="AJ20949" s="8"/>
      <c r="AK20949" s="9"/>
    </row>
    <row r="20950" spans="32:37" x14ac:dyDescent="0.3">
      <c r="AF20950" s="8"/>
      <c r="AG20950" s="8"/>
      <c r="AH20950" s="9"/>
      <c r="AI20950" s="8"/>
      <c r="AJ20950" s="8"/>
      <c r="AK20950" s="9"/>
    </row>
    <row r="20951" spans="32:37" x14ac:dyDescent="0.3">
      <c r="AF20951" s="8"/>
      <c r="AG20951" s="8"/>
      <c r="AH20951" s="9"/>
      <c r="AI20951" s="8"/>
      <c r="AJ20951" s="8"/>
      <c r="AK20951" s="9"/>
    </row>
    <row r="20952" spans="32:37" x14ac:dyDescent="0.3">
      <c r="AF20952" s="8"/>
      <c r="AG20952" s="8"/>
      <c r="AH20952" s="9"/>
      <c r="AI20952" s="8"/>
      <c r="AJ20952" s="8"/>
      <c r="AK20952" s="9"/>
    </row>
    <row r="20953" spans="32:37" x14ac:dyDescent="0.3">
      <c r="AF20953" s="8"/>
      <c r="AG20953" s="8"/>
      <c r="AH20953" s="9"/>
      <c r="AI20953" s="8"/>
      <c r="AJ20953" s="8"/>
      <c r="AK20953" s="9"/>
    </row>
    <row r="20954" spans="32:37" x14ac:dyDescent="0.3">
      <c r="AF20954" s="8"/>
      <c r="AG20954" s="8"/>
      <c r="AH20954" s="9"/>
      <c r="AI20954" s="8"/>
      <c r="AJ20954" s="8"/>
      <c r="AK20954" s="9"/>
    </row>
    <row r="20955" spans="32:37" x14ac:dyDescent="0.3">
      <c r="AF20955" s="8"/>
      <c r="AG20955" s="8"/>
      <c r="AH20955" s="9"/>
      <c r="AI20955" s="8"/>
      <c r="AJ20955" s="8"/>
      <c r="AK20955" s="9"/>
    </row>
    <row r="20956" spans="32:37" x14ac:dyDescent="0.3">
      <c r="AF20956" s="8"/>
      <c r="AG20956" s="8"/>
      <c r="AH20956" s="9"/>
      <c r="AI20956" s="8"/>
      <c r="AJ20956" s="8"/>
      <c r="AK20956" s="9"/>
    </row>
    <row r="20957" spans="32:37" x14ac:dyDescent="0.3">
      <c r="AF20957" s="8"/>
      <c r="AG20957" s="8"/>
      <c r="AH20957" s="9"/>
      <c r="AI20957" s="8"/>
      <c r="AJ20957" s="8"/>
      <c r="AK20957" s="9"/>
    </row>
    <row r="20958" spans="32:37" x14ac:dyDescent="0.3">
      <c r="AF20958" s="8"/>
      <c r="AG20958" s="8"/>
      <c r="AH20958" s="9"/>
      <c r="AI20958" s="8"/>
      <c r="AJ20958" s="8"/>
      <c r="AK20958" s="9"/>
    </row>
    <row r="20959" spans="32:37" x14ac:dyDescent="0.3">
      <c r="AF20959" s="8"/>
      <c r="AG20959" s="8"/>
      <c r="AH20959" s="9"/>
      <c r="AI20959" s="8"/>
      <c r="AJ20959" s="8"/>
      <c r="AK20959" s="9"/>
    </row>
    <row r="20960" spans="32:37" x14ac:dyDescent="0.3">
      <c r="AF20960" s="8"/>
      <c r="AG20960" s="8"/>
      <c r="AH20960" s="9"/>
      <c r="AI20960" s="8"/>
      <c r="AJ20960" s="8"/>
      <c r="AK20960" s="9"/>
    </row>
    <row r="20961" spans="32:37" x14ac:dyDescent="0.3">
      <c r="AF20961" s="8"/>
      <c r="AG20961" s="8"/>
      <c r="AH20961" s="9"/>
      <c r="AI20961" s="8"/>
      <c r="AJ20961" s="8"/>
      <c r="AK20961" s="9"/>
    </row>
    <row r="20962" spans="32:37" x14ac:dyDescent="0.3">
      <c r="AF20962" s="8"/>
      <c r="AG20962" s="8"/>
      <c r="AH20962" s="9"/>
      <c r="AI20962" s="8"/>
      <c r="AJ20962" s="8"/>
      <c r="AK20962" s="9"/>
    </row>
    <row r="20963" spans="32:37" x14ac:dyDescent="0.3">
      <c r="AF20963" s="8"/>
      <c r="AG20963" s="8"/>
      <c r="AH20963" s="9"/>
      <c r="AI20963" s="8"/>
      <c r="AJ20963" s="8"/>
      <c r="AK20963" s="9"/>
    </row>
    <row r="20964" spans="32:37" x14ac:dyDescent="0.3">
      <c r="AF20964" s="8"/>
      <c r="AG20964" s="8"/>
      <c r="AH20964" s="9"/>
      <c r="AI20964" s="8"/>
      <c r="AJ20964" s="8"/>
      <c r="AK20964" s="9"/>
    </row>
    <row r="20965" spans="32:37" x14ac:dyDescent="0.3">
      <c r="AF20965" s="8"/>
      <c r="AG20965" s="8"/>
      <c r="AH20965" s="9"/>
      <c r="AI20965" s="8"/>
      <c r="AJ20965" s="8"/>
      <c r="AK20965" s="9"/>
    </row>
    <row r="20966" spans="32:37" x14ac:dyDescent="0.3">
      <c r="AF20966" s="8"/>
      <c r="AG20966" s="8"/>
      <c r="AH20966" s="9"/>
      <c r="AI20966" s="8"/>
      <c r="AJ20966" s="8"/>
      <c r="AK20966" s="9"/>
    </row>
    <row r="20967" spans="32:37" x14ac:dyDescent="0.3">
      <c r="AF20967" s="8"/>
      <c r="AG20967" s="8"/>
      <c r="AH20967" s="9"/>
      <c r="AI20967" s="8"/>
      <c r="AJ20967" s="8"/>
      <c r="AK20967" s="9"/>
    </row>
    <row r="20968" spans="32:37" x14ac:dyDescent="0.3">
      <c r="AF20968" s="8"/>
      <c r="AG20968" s="8"/>
      <c r="AH20968" s="9"/>
      <c r="AI20968" s="8"/>
      <c r="AJ20968" s="8"/>
      <c r="AK20968" s="9"/>
    </row>
    <row r="20969" spans="32:37" x14ac:dyDescent="0.3">
      <c r="AF20969" s="8"/>
      <c r="AG20969" s="8"/>
      <c r="AH20969" s="9"/>
      <c r="AI20969" s="8"/>
      <c r="AJ20969" s="8"/>
      <c r="AK20969" s="9"/>
    </row>
    <row r="20970" spans="32:37" x14ac:dyDescent="0.3">
      <c r="AF20970" s="8"/>
      <c r="AG20970" s="8"/>
      <c r="AH20970" s="9"/>
      <c r="AI20970" s="8"/>
      <c r="AJ20970" s="8"/>
      <c r="AK20970" s="9"/>
    </row>
    <row r="20971" spans="32:37" x14ac:dyDescent="0.3">
      <c r="AF20971" s="8"/>
      <c r="AG20971" s="8"/>
      <c r="AH20971" s="9"/>
      <c r="AI20971" s="8"/>
      <c r="AJ20971" s="8"/>
      <c r="AK20971" s="9"/>
    </row>
    <row r="20972" spans="32:37" x14ac:dyDescent="0.3">
      <c r="AF20972" s="8"/>
      <c r="AG20972" s="8"/>
      <c r="AH20972" s="9"/>
      <c r="AI20972" s="8"/>
      <c r="AJ20972" s="8"/>
      <c r="AK20972" s="9"/>
    </row>
    <row r="20973" spans="32:37" x14ac:dyDescent="0.3">
      <c r="AF20973" s="8"/>
      <c r="AG20973" s="8"/>
      <c r="AH20973" s="9"/>
      <c r="AI20973" s="8"/>
      <c r="AJ20973" s="8"/>
      <c r="AK20973" s="9"/>
    </row>
    <row r="20974" spans="32:37" x14ac:dyDescent="0.3">
      <c r="AF20974" s="8"/>
      <c r="AG20974" s="8"/>
      <c r="AH20974" s="9"/>
      <c r="AI20974" s="8"/>
      <c r="AJ20974" s="8"/>
      <c r="AK20974" s="9"/>
    </row>
    <row r="20975" spans="32:37" x14ac:dyDescent="0.3">
      <c r="AF20975" s="8"/>
      <c r="AG20975" s="8"/>
      <c r="AH20975" s="9"/>
      <c r="AI20975" s="8"/>
      <c r="AJ20975" s="8"/>
      <c r="AK20975" s="9"/>
    </row>
    <row r="20976" spans="32:37" x14ac:dyDescent="0.3">
      <c r="AF20976" s="8"/>
      <c r="AG20976" s="8"/>
      <c r="AH20976" s="9"/>
      <c r="AI20976" s="8"/>
      <c r="AJ20976" s="8"/>
      <c r="AK20976" s="9"/>
    </row>
    <row r="20977" spans="32:37" x14ac:dyDescent="0.3">
      <c r="AF20977" s="8"/>
      <c r="AG20977" s="8"/>
      <c r="AH20977" s="9"/>
      <c r="AI20977" s="8"/>
      <c r="AJ20977" s="8"/>
      <c r="AK20977" s="9"/>
    </row>
    <row r="20978" spans="32:37" x14ac:dyDescent="0.3">
      <c r="AF20978" s="8"/>
      <c r="AG20978" s="8"/>
      <c r="AH20978" s="9"/>
      <c r="AI20978" s="8"/>
      <c r="AJ20978" s="8"/>
      <c r="AK20978" s="9"/>
    </row>
    <row r="20979" spans="32:37" x14ac:dyDescent="0.3">
      <c r="AF20979" s="8"/>
      <c r="AG20979" s="8"/>
      <c r="AH20979" s="9"/>
      <c r="AI20979" s="8"/>
      <c r="AJ20979" s="8"/>
      <c r="AK20979" s="9"/>
    </row>
    <row r="20980" spans="32:37" x14ac:dyDescent="0.3">
      <c r="AF20980" s="8"/>
      <c r="AG20980" s="8"/>
      <c r="AH20980" s="9"/>
      <c r="AI20980" s="8"/>
      <c r="AJ20980" s="8"/>
      <c r="AK20980" s="9"/>
    </row>
    <row r="20981" spans="32:37" x14ac:dyDescent="0.3">
      <c r="AF20981" s="8"/>
      <c r="AG20981" s="8"/>
      <c r="AH20981" s="9"/>
      <c r="AI20981" s="8"/>
      <c r="AJ20981" s="8"/>
      <c r="AK20981" s="9"/>
    </row>
    <row r="20982" spans="32:37" x14ac:dyDescent="0.3">
      <c r="AF20982" s="8"/>
      <c r="AG20982" s="8"/>
      <c r="AH20982" s="9"/>
      <c r="AI20982" s="8"/>
      <c r="AJ20982" s="8"/>
      <c r="AK20982" s="9"/>
    </row>
    <row r="20983" spans="32:37" x14ac:dyDescent="0.3">
      <c r="AF20983" s="8"/>
      <c r="AG20983" s="8"/>
      <c r="AH20983" s="9"/>
      <c r="AI20983" s="8"/>
      <c r="AJ20983" s="8"/>
      <c r="AK20983" s="9"/>
    </row>
    <row r="20984" spans="32:37" x14ac:dyDescent="0.3">
      <c r="AF20984" s="8"/>
      <c r="AG20984" s="8"/>
      <c r="AH20984" s="9"/>
      <c r="AI20984" s="8"/>
      <c r="AJ20984" s="8"/>
      <c r="AK20984" s="9"/>
    </row>
    <row r="20985" spans="32:37" x14ac:dyDescent="0.3">
      <c r="AF20985" s="8"/>
      <c r="AG20985" s="8"/>
      <c r="AH20985" s="9"/>
      <c r="AI20985" s="8"/>
      <c r="AJ20985" s="8"/>
      <c r="AK20985" s="9"/>
    </row>
    <row r="20986" spans="32:37" x14ac:dyDescent="0.3">
      <c r="AF20986" s="8"/>
      <c r="AG20986" s="8"/>
      <c r="AH20986" s="9"/>
      <c r="AI20986" s="8"/>
      <c r="AJ20986" s="8"/>
      <c r="AK20986" s="9"/>
    </row>
    <row r="20987" spans="32:37" x14ac:dyDescent="0.3">
      <c r="AF20987" s="8"/>
      <c r="AG20987" s="8"/>
      <c r="AH20987" s="9"/>
      <c r="AI20987" s="8"/>
      <c r="AJ20987" s="8"/>
      <c r="AK20987" s="9"/>
    </row>
    <row r="20988" spans="32:37" x14ac:dyDescent="0.3">
      <c r="AF20988" s="8"/>
      <c r="AG20988" s="8"/>
      <c r="AH20988" s="9"/>
      <c r="AI20988" s="8"/>
      <c r="AJ20988" s="8"/>
      <c r="AK20988" s="9"/>
    </row>
    <row r="20989" spans="32:37" x14ac:dyDescent="0.3">
      <c r="AF20989" s="8"/>
      <c r="AG20989" s="8"/>
      <c r="AH20989" s="9"/>
      <c r="AI20989" s="8"/>
      <c r="AJ20989" s="8"/>
      <c r="AK20989" s="9"/>
    </row>
    <row r="20990" spans="32:37" x14ac:dyDescent="0.3">
      <c r="AF20990" s="8"/>
      <c r="AG20990" s="8"/>
      <c r="AH20990" s="9"/>
      <c r="AI20990" s="8"/>
      <c r="AJ20990" s="8"/>
      <c r="AK20990" s="9"/>
    </row>
    <row r="20991" spans="32:37" x14ac:dyDescent="0.3">
      <c r="AF20991" s="8"/>
      <c r="AG20991" s="8"/>
      <c r="AH20991" s="9"/>
      <c r="AI20991" s="8"/>
      <c r="AJ20991" s="8"/>
      <c r="AK20991" s="9"/>
    </row>
    <row r="20992" spans="32:37" x14ac:dyDescent="0.3">
      <c r="AF20992" s="8"/>
      <c r="AG20992" s="8"/>
      <c r="AH20992" s="9"/>
      <c r="AI20992" s="8"/>
      <c r="AJ20992" s="8"/>
      <c r="AK20992" s="9"/>
    </row>
    <row r="20993" spans="32:37" x14ac:dyDescent="0.3">
      <c r="AF20993" s="8"/>
      <c r="AG20993" s="8"/>
      <c r="AH20993" s="9"/>
      <c r="AI20993" s="8"/>
      <c r="AJ20993" s="8"/>
      <c r="AK20993" s="9"/>
    </row>
    <row r="20994" spans="32:37" x14ac:dyDescent="0.3">
      <c r="AF20994" s="8"/>
      <c r="AG20994" s="8"/>
      <c r="AH20994" s="9"/>
      <c r="AI20994" s="8"/>
      <c r="AJ20994" s="8"/>
      <c r="AK20994" s="9"/>
    </row>
    <row r="20995" spans="32:37" x14ac:dyDescent="0.3">
      <c r="AF20995" s="8"/>
      <c r="AG20995" s="8"/>
      <c r="AH20995" s="9"/>
      <c r="AI20995" s="8"/>
      <c r="AJ20995" s="8"/>
      <c r="AK20995" s="9"/>
    </row>
    <row r="20996" spans="32:37" x14ac:dyDescent="0.3">
      <c r="AF20996" s="8"/>
      <c r="AG20996" s="8"/>
      <c r="AH20996" s="9"/>
      <c r="AI20996" s="8"/>
      <c r="AJ20996" s="8"/>
      <c r="AK20996" s="9"/>
    </row>
    <row r="20997" spans="32:37" x14ac:dyDescent="0.3">
      <c r="AF20997" s="8"/>
      <c r="AG20997" s="8"/>
      <c r="AH20997" s="9"/>
      <c r="AI20997" s="8"/>
      <c r="AJ20997" s="8"/>
      <c r="AK20997" s="9"/>
    </row>
    <row r="20998" spans="32:37" x14ac:dyDescent="0.3">
      <c r="AF20998" s="8"/>
      <c r="AG20998" s="8"/>
      <c r="AH20998" s="9"/>
      <c r="AI20998" s="8"/>
      <c r="AJ20998" s="8"/>
      <c r="AK20998" s="9"/>
    </row>
    <row r="20999" spans="32:37" x14ac:dyDescent="0.3">
      <c r="AF20999" s="8"/>
      <c r="AG20999" s="8"/>
      <c r="AH20999" s="9"/>
      <c r="AI20999" s="8"/>
      <c r="AJ20999" s="8"/>
      <c r="AK20999" s="9"/>
    </row>
    <row r="21000" spans="32:37" x14ac:dyDescent="0.3">
      <c r="AF21000" s="8"/>
      <c r="AG21000" s="8"/>
      <c r="AH21000" s="9"/>
      <c r="AI21000" s="8"/>
      <c r="AJ21000" s="8"/>
      <c r="AK21000" s="9"/>
    </row>
    <row r="21001" spans="32:37" x14ac:dyDescent="0.3">
      <c r="AF21001" s="8"/>
      <c r="AG21001" s="8"/>
      <c r="AH21001" s="9"/>
      <c r="AI21001" s="8"/>
      <c r="AJ21001" s="8"/>
      <c r="AK21001" s="9"/>
    </row>
    <row r="21002" spans="32:37" x14ac:dyDescent="0.3">
      <c r="AF21002" s="8"/>
      <c r="AG21002" s="8"/>
      <c r="AH21002" s="9"/>
      <c r="AI21002" s="8"/>
      <c r="AJ21002" s="8"/>
      <c r="AK21002" s="9"/>
    </row>
    <row r="21003" spans="32:37" x14ac:dyDescent="0.3">
      <c r="AF21003" s="8"/>
      <c r="AG21003" s="8"/>
      <c r="AH21003" s="9"/>
      <c r="AI21003" s="8"/>
      <c r="AJ21003" s="8"/>
      <c r="AK21003" s="9"/>
    </row>
    <row r="21004" spans="32:37" x14ac:dyDescent="0.3">
      <c r="AF21004" s="8"/>
      <c r="AG21004" s="8"/>
      <c r="AH21004" s="9"/>
      <c r="AI21004" s="8"/>
      <c r="AJ21004" s="8"/>
      <c r="AK21004" s="9"/>
    </row>
    <row r="21005" spans="32:37" x14ac:dyDescent="0.3">
      <c r="AF21005" s="8"/>
      <c r="AG21005" s="8"/>
      <c r="AH21005" s="9"/>
      <c r="AI21005" s="8"/>
      <c r="AJ21005" s="8"/>
      <c r="AK21005" s="9"/>
    </row>
    <row r="21006" spans="32:37" x14ac:dyDescent="0.3">
      <c r="AF21006" s="8"/>
      <c r="AG21006" s="8"/>
      <c r="AH21006" s="9"/>
      <c r="AI21006" s="8"/>
      <c r="AJ21006" s="8"/>
      <c r="AK21006" s="9"/>
    </row>
    <row r="21007" spans="32:37" x14ac:dyDescent="0.3">
      <c r="AF21007" s="8"/>
      <c r="AG21007" s="8"/>
      <c r="AH21007" s="9"/>
      <c r="AI21007" s="8"/>
      <c r="AJ21007" s="8"/>
      <c r="AK21007" s="9"/>
    </row>
    <row r="21008" spans="32:37" x14ac:dyDescent="0.3">
      <c r="AF21008" s="8"/>
      <c r="AG21008" s="8"/>
      <c r="AH21008" s="9"/>
      <c r="AI21008" s="8"/>
      <c r="AJ21008" s="8"/>
      <c r="AK21008" s="9"/>
    </row>
    <row r="21009" spans="32:37" x14ac:dyDescent="0.3">
      <c r="AF21009" s="8"/>
      <c r="AG21009" s="8"/>
      <c r="AH21009" s="9"/>
      <c r="AI21009" s="8"/>
      <c r="AJ21009" s="8"/>
      <c r="AK21009" s="9"/>
    </row>
    <row r="21010" spans="32:37" x14ac:dyDescent="0.3">
      <c r="AF21010" s="8"/>
      <c r="AG21010" s="8"/>
      <c r="AH21010" s="9"/>
      <c r="AI21010" s="8"/>
      <c r="AJ21010" s="8"/>
      <c r="AK21010" s="9"/>
    </row>
    <row r="21011" spans="32:37" x14ac:dyDescent="0.3">
      <c r="AF21011" s="8"/>
      <c r="AG21011" s="8"/>
      <c r="AH21011" s="9"/>
      <c r="AI21011" s="8"/>
      <c r="AJ21011" s="8"/>
      <c r="AK21011" s="9"/>
    </row>
    <row r="21012" spans="32:37" x14ac:dyDescent="0.3">
      <c r="AF21012" s="8"/>
      <c r="AG21012" s="8"/>
      <c r="AH21012" s="9"/>
      <c r="AI21012" s="8"/>
      <c r="AJ21012" s="8"/>
      <c r="AK21012" s="9"/>
    </row>
    <row r="21013" spans="32:37" x14ac:dyDescent="0.3">
      <c r="AF21013" s="8"/>
      <c r="AG21013" s="8"/>
      <c r="AH21013" s="9"/>
      <c r="AI21013" s="8"/>
      <c r="AJ21013" s="8"/>
      <c r="AK21013" s="9"/>
    </row>
    <row r="21014" spans="32:37" x14ac:dyDescent="0.3">
      <c r="AF21014" s="8"/>
      <c r="AG21014" s="8"/>
      <c r="AH21014" s="9"/>
      <c r="AI21014" s="8"/>
      <c r="AJ21014" s="8"/>
      <c r="AK21014" s="9"/>
    </row>
    <row r="21015" spans="32:37" x14ac:dyDescent="0.3">
      <c r="AF21015" s="8"/>
      <c r="AG21015" s="8"/>
      <c r="AH21015" s="9"/>
      <c r="AI21015" s="8"/>
      <c r="AJ21015" s="8"/>
      <c r="AK21015" s="9"/>
    </row>
    <row r="21016" spans="32:37" x14ac:dyDescent="0.3">
      <c r="AF21016" s="8"/>
      <c r="AG21016" s="8"/>
      <c r="AH21016" s="9"/>
      <c r="AI21016" s="8"/>
      <c r="AJ21016" s="8"/>
      <c r="AK21016" s="9"/>
    </row>
    <row r="21017" spans="32:37" x14ac:dyDescent="0.3">
      <c r="AF21017" s="8"/>
      <c r="AG21017" s="8"/>
      <c r="AH21017" s="9"/>
      <c r="AI21017" s="8"/>
      <c r="AJ21017" s="8"/>
      <c r="AK21017" s="9"/>
    </row>
    <row r="21018" spans="32:37" x14ac:dyDescent="0.3">
      <c r="AF21018" s="8"/>
      <c r="AG21018" s="8"/>
      <c r="AH21018" s="9"/>
      <c r="AI21018" s="8"/>
      <c r="AJ21018" s="8"/>
      <c r="AK21018" s="9"/>
    </row>
    <row r="21019" spans="32:37" x14ac:dyDescent="0.3">
      <c r="AF21019" s="8"/>
      <c r="AG21019" s="8"/>
      <c r="AH21019" s="9"/>
      <c r="AI21019" s="8"/>
      <c r="AJ21019" s="8"/>
      <c r="AK21019" s="9"/>
    </row>
    <row r="21020" spans="32:37" x14ac:dyDescent="0.3">
      <c r="AF21020" s="8"/>
      <c r="AG21020" s="8"/>
      <c r="AH21020" s="9"/>
      <c r="AI21020" s="8"/>
      <c r="AJ21020" s="8"/>
      <c r="AK21020" s="9"/>
    </row>
    <row r="21021" spans="32:37" x14ac:dyDescent="0.3">
      <c r="AF21021" s="8"/>
      <c r="AG21021" s="8"/>
      <c r="AH21021" s="9"/>
      <c r="AI21021" s="8"/>
      <c r="AJ21021" s="8"/>
      <c r="AK21021" s="9"/>
    </row>
    <row r="21022" spans="32:37" x14ac:dyDescent="0.3">
      <c r="AF21022" s="8"/>
      <c r="AG21022" s="8"/>
      <c r="AH21022" s="9"/>
      <c r="AI21022" s="8"/>
      <c r="AJ21022" s="8"/>
      <c r="AK21022" s="9"/>
    </row>
    <row r="21023" spans="32:37" x14ac:dyDescent="0.3">
      <c r="AF21023" s="8"/>
      <c r="AG21023" s="8"/>
      <c r="AH21023" s="9"/>
      <c r="AI21023" s="8"/>
      <c r="AJ21023" s="8"/>
      <c r="AK21023" s="9"/>
    </row>
    <row r="21024" spans="32:37" x14ac:dyDescent="0.3">
      <c r="AF21024" s="8"/>
      <c r="AG21024" s="8"/>
      <c r="AH21024" s="9"/>
      <c r="AI21024" s="8"/>
      <c r="AJ21024" s="8"/>
      <c r="AK21024" s="9"/>
    </row>
    <row r="21025" spans="32:37" x14ac:dyDescent="0.3">
      <c r="AF21025" s="8"/>
      <c r="AG21025" s="8"/>
      <c r="AH21025" s="9"/>
      <c r="AI21025" s="8"/>
      <c r="AJ21025" s="8"/>
      <c r="AK21025" s="9"/>
    </row>
    <row r="21026" spans="32:37" x14ac:dyDescent="0.3">
      <c r="AF21026" s="8"/>
      <c r="AG21026" s="8"/>
      <c r="AH21026" s="9"/>
      <c r="AI21026" s="8"/>
      <c r="AJ21026" s="8"/>
      <c r="AK21026" s="9"/>
    </row>
    <row r="21027" spans="32:37" x14ac:dyDescent="0.3">
      <c r="AF21027" s="8"/>
      <c r="AG21027" s="8"/>
      <c r="AH21027" s="9"/>
      <c r="AI21027" s="8"/>
      <c r="AJ21027" s="8"/>
      <c r="AK21027" s="9"/>
    </row>
    <row r="21028" spans="32:37" x14ac:dyDescent="0.3">
      <c r="AF21028" s="8"/>
      <c r="AG21028" s="8"/>
      <c r="AH21028" s="9"/>
      <c r="AI21028" s="8"/>
      <c r="AJ21028" s="8"/>
      <c r="AK21028" s="9"/>
    </row>
    <row r="21029" spans="32:37" x14ac:dyDescent="0.3">
      <c r="AF21029" s="8"/>
      <c r="AG21029" s="8"/>
      <c r="AH21029" s="9"/>
      <c r="AI21029" s="8"/>
      <c r="AJ21029" s="8"/>
      <c r="AK21029" s="9"/>
    </row>
    <row r="21030" spans="32:37" x14ac:dyDescent="0.3">
      <c r="AF21030" s="8"/>
      <c r="AG21030" s="8"/>
      <c r="AH21030" s="9"/>
      <c r="AI21030" s="8"/>
      <c r="AJ21030" s="8"/>
      <c r="AK21030" s="9"/>
    </row>
    <row r="21031" spans="32:37" x14ac:dyDescent="0.3">
      <c r="AF21031" s="8"/>
      <c r="AG21031" s="8"/>
      <c r="AH21031" s="9"/>
      <c r="AI21031" s="8"/>
      <c r="AJ21031" s="8"/>
      <c r="AK21031" s="9"/>
    </row>
    <row r="21032" spans="32:37" x14ac:dyDescent="0.3">
      <c r="AF21032" s="8"/>
      <c r="AG21032" s="8"/>
      <c r="AH21032" s="9"/>
      <c r="AI21032" s="8"/>
      <c r="AJ21032" s="8"/>
      <c r="AK21032" s="9"/>
    </row>
    <row r="21033" spans="32:37" x14ac:dyDescent="0.3">
      <c r="AF21033" s="8"/>
      <c r="AG21033" s="8"/>
      <c r="AH21033" s="9"/>
      <c r="AI21033" s="8"/>
      <c r="AJ21033" s="8"/>
      <c r="AK21033" s="9"/>
    </row>
    <row r="21034" spans="32:37" x14ac:dyDescent="0.3">
      <c r="AF21034" s="8"/>
      <c r="AG21034" s="8"/>
      <c r="AH21034" s="9"/>
      <c r="AI21034" s="8"/>
      <c r="AJ21034" s="8"/>
      <c r="AK21034" s="9"/>
    </row>
    <row r="21035" spans="32:37" x14ac:dyDescent="0.3">
      <c r="AF21035" s="8"/>
      <c r="AG21035" s="8"/>
      <c r="AH21035" s="9"/>
      <c r="AI21035" s="8"/>
      <c r="AJ21035" s="8"/>
      <c r="AK21035" s="9"/>
    </row>
    <row r="21036" spans="32:37" x14ac:dyDescent="0.3">
      <c r="AF21036" s="8"/>
      <c r="AG21036" s="8"/>
      <c r="AH21036" s="9"/>
      <c r="AI21036" s="8"/>
      <c r="AJ21036" s="8"/>
      <c r="AK21036" s="9"/>
    </row>
    <row r="21037" spans="32:37" x14ac:dyDescent="0.3">
      <c r="AF21037" s="8"/>
      <c r="AG21037" s="8"/>
      <c r="AH21037" s="9"/>
      <c r="AI21037" s="8"/>
      <c r="AJ21037" s="8"/>
      <c r="AK21037" s="9"/>
    </row>
    <row r="21038" spans="32:37" x14ac:dyDescent="0.3">
      <c r="AF21038" s="8"/>
      <c r="AG21038" s="8"/>
      <c r="AH21038" s="9"/>
      <c r="AI21038" s="8"/>
      <c r="AJ21038" s="8"/>
      <c r="AK21038" s="9"/>
    </row>
    <row r="21039" spans="32:37" x14ac:dyDescent="0.3">
      <c r="AF21039" s="8"/>
      <c r="AG21039" s="8"/>
      <c r="AH21039" s="9"/>
      <c r="AI21039" s="8"/>
      <c r="AJ21039" s="8"/>
      <c r="AK21039" s="9"/>
    </row>
    <row r="21040" spans="32:37" x14ac:dyDescent="0.3">
      <c r="AF21040" s="8"/>
      <c r="AG21040" s="8"/>
      <c r="AH21040" s="9"/>
      <c r="AI21040" s="8"/>
      <c r="AJ21040" s="8"/>
      <c r="AK21040" s="9"/>
    </row>
    <row r="21041" spans="32:37" x14ac:dyDescent="0.3">
      <c r="AF21041" s="8"/>
      <c r="AG21041" s="8"/>
      <c r="AH21041" s="9"/>
      <c r="AI21041" s="8"/>
      <c r="AJ21041" s="8"/>
      <c r="AK21041" s="9"/>
    </row>
    <row r="21042" spans="32:37" x14ac:dyDescent="0.3">
      <c r="AF21042" s="8"/>
      <c r="AG21042" s="8"/>
      <c r="AH21042" s="9"/>
      <c r="AI21042" s="8"/>
      <c r="AJ21042" s="8"/>
      <c r="AK21042" s="9"/>
    </row>
    <row r="21043" spans="32:37" x14ac:dyDescent="0.3">
      <c r="AF21043" s="8"/>
      <c r="AG21043" s="8"/>
      <c r="AH21043" s="9"/>
      <c r="AI21043" s="8"/>
      <c r="AJ21043" s="8"/>
      <c r="AK21043" s="9"/>
    </row>
    <row r="21044" spans="32:37" x14ac:dyDescent="0.3">
      <c r="AF21044" s="8"/>
      <c r="AG21044" s="8"/>
      <c r="AH21044" s="9"/>
      <c r="AI21044" s="8"/>
      <c r="AJ21044" s="8"/>
      <c r="AK21044" s="9"/>
    </row>
    <row r="21045" spans="32:37" x14ac:dyDescent="0.3">
      <c r="AF21045" s="8"/>
      <c r="AG21045" s="8"/>
      <c r="AH21045" s="9"/>
      <c r="AI21045" s="8"/>
      <c r="AJ21045" s="8"/>
      <c r="AK21045" s="9"/>
    </row>
    <row r="21046" spans="32:37" x14ac:dyDescent="0.3">
      <c r="AF21046" s="8"/>
      <c r="AG21046" s="8"/>
      <c r="AH21046" s="9"/>
      <c r="AI21046" s="8"/>
      <c r="AJ21046" s="8"/>
      <c r="AK21046" s="9"/>
    </row>
    <row r="21047" spans="32:37" x14ac:dyDescent="0.3">
      <c r="AF21047" s="8"/>
      <c r="AG21047" s="8"/>
      <c r="AH21047" s="9"/>
      <c r="AI21047" s="8"/>
      <c r="AJ21047" s="8"/>
      <c r="AK21047" s="9"/>
    </row>
    <row r="21048" spans="32:37" x14ac:dyDescent="0.3">
      <c r="AF21048" s="8"/>
      <c r="AG21048" s="8"/>
      <c r="AH21048" s="9"/>
      <c r="AI21048" s="8"/>
      <c r="AJ21048" s="8"/>
      <c r="AK21048" s="9"/>
    </row>
    <row r="21049" spans="32:37" x14ac:dyDescent="0.3">
      <c r="AF21049" s="8"/>
      <c r="AG21049" s="8"/>
      <c r="AH21049" s="9"/>
      <c r="AI21049" s="8"/>
      <c r="AJ21049" s="8"/>
      <c r="AK21049" s="9"/>
    </row>
    <row r="21050" spans="32:37" x14ac:dyDescent="0.3">
      <c r="AF21050" s="8"/>
      <c r="AG21050" s="8"/>
      <c r="AH21050" s="9"/>
      <c r="AI21050" s="8"/>
      <c r="AJ21050" s="8"/>
      <c r="AK21050" s="9"/>
    </row>
    <row r="21051" spans="32:37" x14ac:dyDescent="0.3">
      <c r="AF21051" s="8"/>
      <c r="AG21051" s="8"/>
      <c r="AH21051" s="9"/>
      <c r="AI21051" s="8"/>
      <c r="AJ21051" s="8"/>
      <c r="AK21051" s="9"/>
    </row>
    <row r="21052" spans="32:37" x14ac:dyDescent="0.3">
      <c r="AF21052" s="8"/>
      <c r="AG21052" s="8"/>
      <c r="AH21052" s="9"/>
      <c r="AI21052" s="8"/>
      <c r="AJ21052" s="8"/>
      <c r="AK21052" s="9"/>
    </row>
    <row r="21053" spans="32:37" x14ac:dyDescent="0.3">
      <c r="AF21053" s="8"/>
      <c r="AG21053" s="8"/>
      <c r="AH21053" s="9"/>
      <c r="AI21053" s="8"/>
      <c r="AJ21053" s="8"/>
      <c r="AK21053" s="9"/>
    </row>
    <row r="21054" spans="32:37" x14ac:dyDescent="0.3">
      <c r="AF21054" s="8"/>
      <c r="AG21054" s="8"/>
      <c r="AH21054" s="9"/>
      <c r="AI21054" s="8"/>
      <c r="AJ21054" s="8"/>
      <c r="AK21054" s="9"/>
    </row>
    <row r="21055" spans="32:37" x14ac:dyDescent="0.3">
      <c r="AF21055" s="8"/>
      <c r="AG21055" s="8"/>
      <c r="AH21055" s="9"/>
      <c r="AI21055" s="8"/>
      <c r="AJ21055" s="8"/>
      <c r="AK21055" s="9"/>
    </row>
    <row r="21056" spans="32:37" x14ac:dyDescent="0.3">
      <c r="AF21056" s="8"/>
      <c r="AG21056" s="8"/>
      <c r="AH21056" s="9"/>
      <c r="AI21056" s="8"/>
      <c r="AJ21056" s="8"/>
      <c r="AK21056" s="9"/>
    </row>
    <row r="21057" spans="32:37" x14ac:dyDescent="0.3">
      <c r="AF21057" s="8"/>
      <c r="AG21057" s="8"/>
      <c r="AH21057" s="9"/>
      <c r="AI21057" s="8"/>
      <c r="AJ21057" s="8"/>
      <c r="AK21057" s="9"/>
    </row>
    <row r="21058" spans="32:37" x14ac:dyDescent="0.3">
      <c r="AF21058" s="8"/>
      <c r="AG21058" s="8"/>
      <c r="AH21058" s="9"/>
      <c r="AI21058" s="8"/>
      <c r="AJ21058" s="8"/>
      <c r="AK21058" s="9"/>
    </row>
    <row r="21059" spans="32:37" x14ac:dyDescent="0.3">
      <c r="AF21059" s="8"/>
      <c r="AG21059" s="8"/>
      <c r="AH21059" s="9"/>
      <c r="AI21059" s="8"/>
      <c r="AJ21059" s="8"/>
      <c r="AK21059" s="9"/>
    </row>
    <row r="21060" spans="32:37" x14ac:dyDescent="0.3">
      <c r="AF21060" s="8"/>
      <c r="AG21060" s="8"/>
      <c r="AH21060" s="9"/>
      <c r="AI21060" s="8"/>
      <c r="AJ21060" s="8"/>
      <c r="AK21060" s="9"/>
    </row>
    <row r="21061" spans="32:37" x14ac:dyDescent="0.3">
      <c r="AF21061" s="8"/>
      <c r="AG21061" s="8"/>
      <c r="AH21061" s="9"/>
      <c r="AI21061" s="8"/>
      <c r="AJ21061" s="8"/>
      <c r="AK21061" s="9"/>
    </row>
    <row r="21062" spans="32:37" x14ac:dyDescent="0.3">
      <c r="AF21062" s="8"/>
      <c r="AG21062" s="8"/>
      <c r="AH21062" s="9"/>
      <c r="AI21062" s="8"/>
      <c r="AJ21062" s="8"/>
      <c r="AK21062" s="9"/>
    </row>
    <row r="21063" spans="32:37" x14ac:dyDescent="0.3">
      <c r="AF21063" s="8"/>
      <c r="AG21063" s="8"/>
      <c r="AH21063" s="9"/>
      <c r="AI21063" s="8"/>
      <c r="AJ21063" s="8"/>
      <c r="AK21063" s="9"/>
    </row>
    <row r="21064" spans="32:37" x14ac:dyDescent="0.3">
      <c r="AF21064" s="8"/>
      <c r="AG21064" s="8"/>
      <c r="AH21064" s="9"/>
      <c r="AI21064" s="8"/>
      <c r="AJ21064" s="8"/>
      <c r="AK21064" s="9"/>
    </row>
    <row r="21065" spans="32:37" x14ac:dyDescent="0.3">
      <c r="AF21065" s="8"/>
      <c r="AG21065" s="8"/>
      <c r="AH21065" s="9"/>
      <c r="AI21065" s="8"/>
      <c r="AJ21065" s="8"/>
      <c r="AK21065" s="9"/>
    </row>
    <row r="21066" spans="32:37" x14ac:dyDescent="0.3">
      <c r="AF21066" s="8"/>
      <c r="AG21066" s="8"/>
      <c r="AH21066" s="9"/>
      <c r="AI21066" s="8"/>
      <c r="AJ21066" s="8"/>
      <c r="AK21066" s="9"/>
    </row>
    <row r="21067" spans="32:37" x14ac:dyDescent="0.3">
      <c r="AF21067" s="8"/>
      <c r="AG21067" s="8"/>
      <c r="AH21067" s="9"/>
      <c r="AI21067" s="8"/>
      <c r="AJ21067" s="8"/>
      <c r="AK21067" s="9"/>
    </row>
    <row r="21068" spans="32:37" x14ac:dyDescent="0.3">
      <c r="AF21068" s="8"/>
      <c r="AG21068" s="8"/>
      <c r="AH21068" s="9"/>
      <c r="AI21068" s="8"/>
      <c r="AJ21068" s="8"/>
      <c r="AK21068" s="9"/>
    </row>
    <row r="21069" spans="32:37" x14ac:dyDescent="0.3">
      <c r="AF21069" s="8"/>
      <c r="AG21069" s="8"/>
      <c r="AH21069" s="9"/>
      <c r="AI21069" s="8"/>
      <c r="AJ21069" s="8"/>
      <c r="AK21069" s="9"/>
    </row>
    <row r="21070" spans="32:37" x14ac:dyDescent="0.3">
      <c r="AF21070" s="8"/>
      <c r="AG21070" s="8"/>
      <c r="AH21070" s="9"/>
      <c r="AI21070" s="8"/>
      <c r="AJ21070" s="8"/>
      <c r="AK21070" s="9"/>
    </row>
    <row r="21071" spans="32:37" x14ac:dyDescent="0.3">
      <c r="AF21071" s="8"/>
      <c r="AG21071" s="8"/>
      <c r="AH21071" s="9"/>
      <c r="AI21071" s="8"/>
      <c r="AJ21071" s="8"/>
      <c r="AK21071" s="9"/>
    </row>
    <row r="21072" spans="32:37" x14ac:dyDescent="0.3">
      <c r="AF21072" s="8"/>
      <c r="AG21072" s="8"/>
      <c r="AH21072" s="9"/>
      <c r="AI21072" s="8"/>
      <c r="AJ21072" s="8"/>
      <c r="AK21072" s="9"/>
    </row>
    <row r="21073" spans="32:37" x14ac:dyDescent="0.3">
      <c r="AF21073" s="8"/>
      <c r="AG21073" s="8"/>
      <c r="AH21073" s="9"/>
      <c r="AI21073" s="8"/>
      <c r="AJ21073" s="8"/>
      <c r="AK21073" s="9"/>
    </row>
    <row r="21074" spans="32:37" x14ac:dyDescent="0.3">
      <c r="AF21074" s="8"/>
      <c r="AG21074" s="8"/>
      <c r="AH21074" s="9"/>
      <c r="AI21074" s="8"/>
      <c r="AJ21074" s="8"/>
      <c r="AK21074" s="9"/>
    </row>
    <row r="21075" spans="32:37" x14ac:dyDescent="0.3">
      <c r="AF21075" s="8"/>
      <c r="AG21075" s="8"/>
      <c r="AH21075" s="9"/>
      <c r="AI21075" s="8"/>
      <c r="AJ21075" s="8"/>
      <c r="AK21075" s="9"/>
    </row>
    <row r="21076" spans="32:37" x14ac:dyDescent="0.3">
      <c r="AF21076" s="8"/>
      <c r="AG21076" s="8"/>
      <c r="AH21076" s="9"/>
      <c r="AI21076" s="8"/>
      <c r="AJ21076" s="8"/>
      <c r="AK21076" s="9"/>
    </row>
    <row r="21077" spans="32:37" x14ac:dyDescent="0.3">
      <c r="AF21077" s="8"/>
      <c r="AG21077" s="8"/>
      <c r="AH21077" s="9"/>
      <c r="AI21077" s="8"/>
      <c r="AJ21077" s="8"/>
      <c r="AK21077" s="9"/>
    </row>
    <row r="21078" spans="32:37" x14ac:dyDescent="0.3">
      <c r="AF21078" s="8"/>
      <c r="AG21078" s="8"/>
      <c r="AH21078" s="9"/>
      <c r="AI21078" s="8"/>
      <c r="AJ21078" s="8"/>
      <c r="AK21078" s="9"/>
    </row>
    <row r="21079" spans="32:37" x14ac:dyDescent="0.3">
      <c r="AF21079" s="8"/>
      <c r="AG21079" s="8"/>
      <c r="AH21079" s="9"/>
      <c r="AI21079" s="8"/>
      <c r="AJ21079" s="8"/>
      <c r="AK21079" s="9"/>
    </row>
    <row r="21080" spans="32:37" x14ac:dyDescent="0.3">
      <c r="AF21080" s="8"/>
      <c r="AG21080" s="8"/>
      <c r="AH21080" s="9"/>
      <c r="AI21080" s="8"/>
      <c r="AJ21080" s="8"/>
      <c r="AK21080" s="9"/>
    </row>
    <row r="21081" spans="32:37" x14ac:dyDescent="0.3">
      <c r="AF21081" s="8"/>
      <c r="AG21081" s="8"/>
      <c r="AH21081" s="9"/>
      <c r="AI21081" s="8"/>
      <c r="AJ21081" s="8"/>
      <c r="AK21081" s="9"/>
    </row>
    <row r="21082" spans="32:37" x14ac:dyDescent="0.3">
      <c r="AF21082" s="8"/>
      <c r="AG21082" s="8"/>
      <c r="AH21082" s="9"/>
      <c r="AI21082" s="8"/>
      <c r="AJ21082" s="8"/>
      <c r="AK21082" s="9"/>
    </row>
    <row r="21083" spans="32:37" x14ac:dyDescent="0.3">
      <c r="AF21083" s="8"/>
      <c r="AG21083" s="8"/>
      <c r="AH21083" s="9"/>
      <c r="AI21083" s="8"/>
      <c r="AJ21083" s="8"/>
      <c r="AK21083" s="9"/>
    </row>
    <row r="21084" spans="32:37" x14ac:dyDescent="0.3">
      <c r="AF21084" s="8"/>
      <c r="AG21084" s="8"/>
      <c r="AH21084" s="9"/>
      <c r="AI21084" s="8"/>
      <c r="AJ21084" s="8"/>
      <c r="AK21084" s="9"/>
    </row>
    <row r="21085" spans="32:37" x14ac:dyDescent="0.3">
      <c r="AF21085" s="8"/>
      <c r="AG21085" s="8"/>
      <c r="AH21085" s="9"/>
      <c r="AI21085" s="8"/>
      <c r="AJ21085" s="8"/>
      <c r="AK21085" s="9"/>
    </row>
    <row r="21086" spans="32:37" x14ac:dyDescent="0.3">
      <c r="AF21086" s="8"/>
      <c r="AG21086" s="8"/>
      <c r="AH21086" s="9"/>
      <c r="AI21086" s="8"/>
      <c r="AJ21086" s="8"/>
      <c r="AK21086" s="9"/>
    </row>
    <row r="21087" spans="32:37" x14ac:dyDescent="0.3">
      <c r="AF21087" s="8"/>
      <c r="AG21087" s="8"/>
      <c r="AH21087" s="9"/>
      <c r="AI21087" s="8"/>
      <c r="AJ21087" s="8"/>
      <c r="AK21087" s="9"/>
    </row>
    <row r="21088" spans="32:37" x14ac:dyDescent="0.3">
      <c r="AF21088" s="8"/>
      <c r="AG21088" s="8"/>
      <c r="AH21088" s="9"/>
      <c r="AI21088" s="8"/>
      <c r="AJ21088" s="8"/>
      <c r="AK21088" s="9"/>
    </row>
    <row r="21089" spans="32:37" x14ac:dyDescent="0.3">
      <c r="AF21089" s="8"/>
      <c r="AG21089" s="8"/>
      <c r="AH21089" s="9"/>
      <c r="AI21089" s="8"/>
      <c r="AJ21089" s="8"/>
      <c r="AK21089" s="9"/>
    </row>
    <row r="21090" spans="32:37" x14ac:dyDescent="0.3">
      <c r="AF21090" s="8"/>
      <c r="AG21090" s="8"/>
      <c r="AH21090" s="9"/>
      <c r="AI21090" s="8"/>
      <c r="AJ21090" s="8"/>
      <c r="AK21090" s="9"/>
    </row>
    <row r="21091" spans="32:37" x14ac:dyDescent="0.3">
      <c r="AF21091" s="8"/>
      <c r="AG21091" s="8"/>
      <c r="AH21091" s="9"/>
      <c r="AI21091" s="8"/>
      <c r="AJ21091" s="8"/>
      <c r="AK21091" s="9"/>
    </row>
    <row r="21092" spans="32:37" x14ac:dyDescent="0.3">
      <c r="AF21092" s="8"/>
      <c r="AG21092" s="8"/>
      <c r="AH21092" s="9"/>
      <c r="AI21092" s="8"/>
      <c r="AJ21092" s="8"/>
      <c r="AK21092" s="9"/>
    </row>
    <row r="21093" spans="32:37" x14ac:dyDescent="0.3">
      <c r="AF21093" s="8"/>
      <c r="AG21093" s="8"/>
      <c r="AH21093" s="9"/>
      <c r="AI21093" s="8"/>
      <c r="AJ21093" s="8"/>
      <c r="AK21093" s="9"/>
    </row>
    <row r="21094" spans="32:37" x14ac:dyDescent="0.3">
      <c r="AF21094" s="8"/>
      <c r="AG21094" s="8"/>
      <c r="AH21094" s="9"/>
      <c r="AI21094" s="8"/>
      <c r="AJ21094" s="8"/>
      <c r="AK21094" s="9"/>
    </row>
    <row r="21095" spans="32:37" x14ac:dyDescent="0.3">
      <c r="AF21095" s="8"/>
      <c r="AG21095" s="8"/>
      <c r="AH21095" s="9"/>
      <c r="AI21095" s="8"/>
      <c r="AJ21095" s="8"/>
      <c r="AK21095" s="9"/>
    </row>
    <row r="21096" spans="32:37" x14ac:dyDescent="0.3">
      <c r="AF21096" s="8"/>
      <c r="AG21096" s="8"/>
      <c r="AH21096" s="9"/>
      <c r="AI21096" s="8"/>
      <c r="AJ21096" s="8"/>
      <c r="AK21096" s="9"/>
    </row>
    <row r="21097" spans="32:37" x14ac:dyDescent="0.3">
      <c r="AF21097" s="8"/>
      <c r="AG21097" s="8"/>
      <c r="AH21097" s="9"/>
      <c r="AI21097" s="8"/>
      <c r="AJ21097" s="8"/>
      <c r="AK21097" s="9"/>
    </row>
    <row r="21098" spans="32:37" x14ac:dyDescent="0.3">
      <c r="AF21098" s="8"/>
      <c r="AG21098" s="8"/>
      <c r="AH21098" s="9"/>
      <c r="AI21098" s="8"/>
      <c r="AJ21098" s="8"/>
      <c r="AK21098" s="9"/>
    </row>
    <row r="21099" spans="32:37" x14ac:dyDescent="0.3">
      <c r="AF21099" s="8"/>
      <c r="AG21099" s="8"/>
      <c r="AH21099" s="9"/>
      <c r="AI21099" s="8"/>
      <c r="AJ21099" s="8"/>
      <c r="AK21099" s="9"/>
    </row>
    <row r="21100" spans="32:37" x14ac:dyDescent="0.3">
      <c r="AF21100" s="8"/>
      <c r="AG21100" s="8"/>
      <c r="AH21100" s="9"/>
      <c r="AI21100" s="8"/>
      <c r="AJ21100" s="8"/>
      <c r="AK21100" s="9"/>
    </row>
    <row r="21101" spans="32:37" x14ac:dyDescent="0.3">
      <c r="AF21101" s="8"/>
      <c r="AG21101" s="8"/>
      <c r="AH21101" s="9"/>
      <c r="AI21101" s="8"/>
      <c r="AJ21101" s="8"/>
      <c r="AK21101" s="9"/>
    </row>
    <row r="21102" spans="32:37" x14ac:dyDescent="0.3">
      <c r="AF21102" s="8"/>
      <c r="AG21102" s="8"/>
      <c r="AH21102" s="9"/>
      <c r="AI21102" s="8"/>
      <c r="AJ21102" s="8"/>
      <c r="AK21102" s="9"/>
    </row>
    <row r="21103" spans="32:37" x14ac:dyDescent="0.3">
      <c r="AF21103" s="8"/>
      <c r="AG21103" s="8"/>
      <c r="AH21103" s="9"/>
      <c r="AI21103" s="8"/>
      <c r="AJ21103" s="8"/>
      <c r="AK21103" s="9"/>
    </row>
    <row r="21104" spans="32:37" x14ac:dyDescent="0.3">
      <c r="AF21104" s="8"/>
      <c r="AG21104" s="8"/>
      <c r="AH21104" s="9"/>
      <c r="AI21104" s="8"/>
      <c r="AJ21104" s="8"/>
      <c r="AK21104" s="9"/>
    </row>
    <row r="21105" spans="32:37" x14ac:dyDescent="0.3">
      <c r="AF21105" s="8"/>
      <c r="AG21105" s="8"/>
      <c r="AH21105" s="9"/>
      <c r="AI21105" s="8"/>
      <c r="AJ21105" s="8"/>
      <c r="AK21105" s="9"/>
    </row>
    <row r="21106" spans="32:37" x14ac:dyDescent="0.3">
      <c r="AF21106" s="8"/>
      <c r="AG21106" s="8"/>
      <c r="AH21106" s="9"/>
      <c r="AI21106" s="8"/>
      <c r="AJ21106" s="8"/>
      <c r="AK21106" s="9"/>
    </row>
    <row r="21107" spans="32:37" x14ac:dyDescent="0.3">
      <c r="AF21107" s="8"/>
      <c r="AG21107" s="8"/>
      <c r="AH21107" s="9"/>
      <c r="AI21107" s="8"/>
      <c r="AJ21107" s="8"/>
      <c r="AK21107" s="9"/>
    </row>
    <row r="21108" spans="32:37" x14ac:dyDescent="0.3">
      <c r="AF21108" s="8"/>
      <c r="AG21108" s="8"/>
      <c r="AH21108" s="9"/>
      <c r="AI21108" s="8"/>
      <c r="AJ21108" s="8"/>
      <c r="AK21108" s="9"/>
    </row>
    <row r="21109" spans="32:37" x14ac:dyDescent="0.3">
      <c r="AF21109" s="8"/>
      <c r="AG21109" s="8"/>
      <c r="AH21109" s="9"/>
      <c r="AI21109" s="8"/>
      <c r="AJ21109" s="8"/>
      <c r="AK21109" s="9"/>
    </row>
    <row r="21110" spans="32:37" x14ac:dyDescent="0.3">
      <c r="AF21110" s="8"/>
      <c r="AG21110" s="8"/>
      <c r="AH21110" s="9"/>
      <c r="AI21110" s="8"/>
      <c r="AJ21110" s="8"/>
      <c r="AK21110" s="9"/>
    </row>
    <row r="21111" spans="32:37" x14ac:dyDescent="0.3">
      <c r="AF21111" s="8"/>
      <c r="AG21111" s="8"/>
      <c r="AH21111" s="9"/>
      <c r="AI21111" s="8"/>
      <c r="AJ21111" s="8"/>
      <c r="AK21111" s="9"/>
    </row>
    <row r="21112" spans="32:37" x14ac:dyDescent="0.3">
      <c r="AF21112" s="8"/>
      <c r="AG21112" s="8"/>
      <c r="AH21112" s="9"/>
      <c r="AI21112" s="8"/>
      <c r="AJ21112" s="8"/>
      <c r="AK21112" s="9"/>
    </row>
    <row r="21113" spans="32:37" x14ac:dyDescent="0.3">
      <c r="AF21113" s="8"/>
      <c r="AG21113" s="8"/>
      <c r="AH21113" s="9"/>
      <c r="AI21113" s="8"/>
      <c r="AJ21113" s="8"/>
      <c r="AK21113" s="9"/>
    </row>
    <row r="21114" spans="32:37" x14ac:dyDescent="0.3">
      <c r="AF21114" s="8"/>
      <c r="AG21114" s="8"/>
      <c r="AH21114" s="9"/>
      <c r="AI21114" s="8"/>
      <c r="AJ21114" s="8"/>
      <c r="AK21114" s="9"/>
    </row>
    <row r="21115" spans="32:37" x14ac:dyDescent="0.3">
      <c r="AF21115" s="8"/>
      <c r="AG21115" s="8"/>
      <c r="AH21115" s="9"/>
      <c r="AI21115" s="8"/>
      <c r="AJ21115" s="8"/>
      <c r="AK21115" s="9"/>
    </row>
    <row r="21116" spans="32:37" x14ac:dyDescent="0.3">
      <c r="AF21116" s="8"/>
      <c r="AG21116" s="8"/>
      <c r="AH21116" s="9"/>
      <c r="AI21116" s="8"/>
      <c r="AJ21116" s="8"/>
      <c r="AK21116" s="9"/>
    </row>
    <row r="21117" spans="32:37" x14ac:dyDescent="0.3">
      <c r="AF21117" s="8"/>
      <c r="AG21117" s="8"/>
      <c r="AH21117" s="9"/>
      <c r="AI21117" s="8"/>
      <c r="AJ21117" s="8"/>
      <c r="AK21117" s="9"/>
    </row>
    <row r="21118" spans="32:37" x14ac:dyDescent="0.3">
      <c r="AF21118" s="8"/>
      <c r="AG21118" s="8"/>
      <c r="AH21118" s="9"/>
      <c r="AI21118" s="8"/>
      <c r="AJ21118" s="8"/>
      <c r="AK21118" s="9"/>
    </row>
    <row r="21119" spans="32:37" x14ac:dyDescent="0.3">
      <c r="AF21119" s="8"/>
      <c r="AG21119" s="8"/>
      <c r="AH21119" s="9"/>
      <c r="AI21119" s="8"/>
      <c r="AJ21119" s="8"/>
      <c r="AK21119" s="9"/>
    </row>
    <row r="21120" spans="32:37" x14ac:dyDescent="0.3">
      <c r="AF21120" s="8"/>
      <c r="AG21120" s="8"/>
      <c r="AH21120" s="9"/>
      <c r="AI21120" s="8"/>
      <c r="AJ21120" s="8"/>
      <c r="AK21120" s="9"/>
    </row>
    <row r="21121" spans="32:37" x14ac:dyDescent="0.3">
      <c r="AF21121" s="8"/>
      <c r="AG21121" s="8"/>
      <c r="AH21121" s="9"/>
      <c r="AI21121" s="8"/>
      <c r="AJ21121" s="8"/>
      <c r="AK21121" s="9"/>
    </row>
    <row r="21122" spans="32:37" x14ac:dyDescent="0.3">
      <c r="AF21122" s="8"/>
      <c r="AG21122" s="8"/>
      <c r="AH21122" s="9"/>
      <c r="AI21122" s="8"/>
      <c r="AJ21122" s="8"/>
      <c r="AK21122" s="9"/>
    </row>
    <row r="21123" spans="32:37" x14ac:dyDescent="0.3">
      <c r="AF21123" s="8"/>
      <c r="AG21123" s="8"/>
      <c r="AH21123" s="9"/>
      <c r="AI21123" s="8"/>
      <c r="AJ21123" s="8"/>
      <c r="AK21123" s="9"/>
    </row>
    <row r="21124" spans="32:37" x14ac:dyDescent="0.3">
      <c r="AF21124" s="8"/>
      <c r="AG21124" s="8"/>
      <c r="AH21124" s="9"/>
      <c r="AI21124" s="8"/>
      <c r="AJ21124" s="8"/>
      <c r="AK21124" s="9"/>
    </row>
    <row r="21125" spans="32:37" x14ac:dyDescent="0.3">
      <c r="AF21125" s="8"/>
      <c r="AG21125" s="8"/>
      <c r="AH21125" s="9"/>
      <c r="AI21125" s="8"/>
      <c r="AJ21125" s="8"/>
      <c r="AK21125" s="9"/>
    </row>
    <row r="21126" spans="32:37" x14ac:dyDescent="0.3">
      <c r="AF21126" s="8"/>
      <c r="AG21126" s="8"/>
      <c r="AH21126" s="9"/>
      <c r="AI21126" s="8"/>
      <c r="AJ21126" s="8"/>
      <c r="AK21126" s="9"/>
    </row>
    <row r="21127" spans="32:37" x14ac:dyDescent="0.3">
      <c r="AF21127" s="8"/>
      <c r="AG21127" s="8"/>
      <c r="AH21127" s="9"/>
      <c r="AI21127" s="8"/>
      <c r="AJ21127" s="8"/>
      <c r="AK21127" s="9"/>
    </row>
    <row r="21128" spans="32:37" x14ac:dyDescent="0.3">
      <c r="AF21128" s="8"/>
      <c r="AG21128" s="8"/>
      <c r="AH21128" s="9"/>
      <c r="AI21128" s="8"/>
      <c r="AJ21128" s="8"/>
      <c r="AK21128" s="9"/>
    </row>
    <row r="21129" spans="32:37" x14ac:dyDescent="0.3">
      <c r="AF21129" s="8"/>
      <c r="AG21129" s="8"/>
      <c r="AH21129" s="9"/>
      <c r="AI21129" s="8"/>
      <c r="AJ21129" s="8"/>
      <c r="AK21129" s="9"/>
    </row>
    <row r="21130" spans="32:37" x14ac:dyDescent="0.3">
      <c r="AF21130" s="8"/>
      <c r="AG21130" s="8"/>
      <c r="AH21130" s="9"/>
      <c r="AI21130" s="8"/>
      <c r="AJ21130" s="8"/>
      <c r="AK21130" s="9"/>
    </row>
    <row r="21131" spans="32:37" x14ac:dyDescent="0.3">
      <c r="AF21131" s="8"/>
      <c r="AG21131" s="8"/>
      <c r="AH21131" s="9"/>
      <c r="AI21131" s="8"/>
      <c r="AJ21131" s="8"/>
      <c r="AK21131" s="9"/>
    </row>
    <row r="21132" spans="32:37" x14ac:dyDescent="0.3">
      <c r="AF21132" s="8"/>
      <c r="AG21132" s="8"/>
      <c r="AH21132" s="9"/>
      <c r="AI21132" s="8"/>
      <c r="AJ21132" s="8"/>
      <c r="AK21132" s="9"/>
    </row>
    <row r="21133" spans="32:37" x14ac:dyDescent="0.3">
      <c r="AF21133" s="8"/>
      <c r="AG21133" s="8"/>
      <c r="AH21133" s="9"/>
      <c r="AI21133" s="8"/>
      <c r="AJ21133" s="8"/>
      <c r="AK21133" s="9"/>
    </row>
    <row r="21134" spans="32:37" x14ac:dyDescent="0.3">
      <c r="AF21134" s="8"/>
      <c r="AG21134" s="8"/>
      <c r="AH21134" s="9"/>
      <c r="AI21134" s="8"/>
      <c r="AJ21134" s="8"/>
      <c r="AK21134" s="9"/>
    </row>
    <row r="21135" spans="32:37" x14ac:dyDescent="0.3">
      <c r="AF21135" s="8"/>
      <c r="AG21135" s="8"/>
      <c r="AH21135" s="9"/>
      <c r="AI21135" s="8"/>
      <c r="AJ21135" s="8"/>
      <c r="AK21135" s="9"/>
    </row>
    <row r="21136" spans="32:37" x14ac:dyDescent="0.3">
      <c r="AF21136" s="8"/>
      <c r="AG21136" s="8"/>
      <c r="AH21136" s="9"/>
      <c r="AI21136" s="8"/>
      <c r="AJ21136" s="8"/>
      <c r="AK21136" s="9"/>
    </row>
    <row r="21137" spans="32:37" x14ac:dyDescent="0.3">
      <c r="AF21137" s="8"/>
      <c r="AG21137" s="8"/>
      <c r="AH21137" s="9"/>
      <c r="AI21137" s="8"/>
      <c r="AJ21137" s="8"/>
      <c r="AK21137" s="9"/>
    </row>
    <row r="21138" spans="32:37" x14ac:dyDescent="0.3">
      <c r="AF21138" s="8"/>
      <c r="AG21138" s="8"/>
      <c r="AH21138" s="9"/>
      <c r="AI21138" s="8"/>
      <c r="AJ21138" s="8"/>
      <c r="AK21138" s="9"/>
    </row>
    <row r="21139" spans="32:37" x14ac:dyDescent="0.3">
      <c r="AF21139" s="8"/>
      <c r="AG21139" s="8"/>
      <c r="AH21139" s="9"/>
      <c r="AI21139" s="8"/>
      <c r="AJ21139" s="8"/>
      <c r="AK21139" s="9"/>
    </row>
    <row r="21140" spans="32:37" x14ac:dyDescent="0.3">
      <c r="AF21140" s="8"/>
      <c r="AG21140" s="8"/>
      <c r="AH21140" s="9"/>
      <c r="AI21140" s="8"/>
      <c r="AJ21140" s="8"/>
      <c r="AK21140" s="9"/>
    </row>
    <row r="21141" spans="32:37" x14ac:dyDescent="0.3">
      <c r="AF21141" s="8"/>
      <c r="AG21141" s="8"/>
      <c r="AH21141" s="9"/>
      <c r="AI21141" s="8"/>
      <c r="AJ21141" s="8"/>
      <c r="AK21141" s="9"/>
    </row>
    <row r="21142" spans="32:37" x14ac:dyDescent="0.3">
      <c r="AF21142" s="8"/>
      <c r="AG21142" s="8"/>
      <c r="AH21142" s="9"/>
      <c r="AI21142" s="8"/>
      <c r="AJ21142" s="8"/>
      <c r="AK21142" s="9"/>
    </row>
    <row r="21143" spans="32:37" x14ac:dyDescent="0.3">
      <c r="AF21143" s="8"/>
      <c r="AG21143" s="8"/>
      <c r="AH21143" s="9"/>
      <c r="AI21143" s="8"/>
      <c r="AJ21143" s="8"/>
      <c r="AK21143" s="9"/>
    </row>
    <row r="21144" spans="32:37" x14ac:dyDescent="0.3">
      <c r="AF21144" s="8"/>
      <c r="AG21144" s="8"/>
      <c r="AH21144" s="9"/>
      <c r="AI21144" s="8"/>
      <c r="AJ21144" s="8"/>
      <c r="AK21144" s="9"/>
    </row>
    <row r="21145" spans="32:37" x14ac:dyDescent="0.3">
      <c r="AF21145" s="8"/>
      <c r="AG21145" s="8"/>
      <c r="AH21145" s="9"/>
      <c r="AI21145" s="8"/>
      <c r="AJ21145" s="8"/>
      <c r="AK21145" s="9"/>
    </row>
    <row r="21146" spans="32:37" x14ac:dyDescent="0.3">
      <c r="AF21146" s="8"/>
      <c r="AG21146" s="8"/>
      <c r="AH21146" s="9"/>
      <c r="AI21146" s="8"/>
      <c r="AJ21146" s="8"/>
      <c r="AK21146" s="9"/>
    </row>
    <row r="21147" spans="32:37" x14ac:dyDescent="0.3">
      <c r="AF21147" s="8"/>
      <c r="AG21147" s="8"/>
      <c r="AH21147" s="9"/>
      <c r="AI21147" s="8"/>
      <c r="AJ21147" s="8"/>
      <c r="AK21147" s="9"/>
    </row>
    <row r="21148" spans="32:37" x14ac:dyDescent="0.3">
      <c r="AF21148" s="8"/>
      <c r="AG21148" s="8"/>
      <c r="AH21148" s="9"/>
      <c r="AI21148" s="8"/>
      <c r="AJ21148" s="8"/>
      <c r="AK21148" s="9"/>
    </row>
    <row r="21149" spans="32:37" x14ac:dyDescent="0.3">
      <c r="AF21149" s="8"/>
      <c r="AG21149" s="8"/>
      <c r="AH21149" s="9"/>
      <c r="AI21149" s="8"/>
      <c r="AJ21149" s="8"/>
      <c r="AK21149" s="9"/>
    </row>
    <row r="21150" spans="32:37" x14ac:dyDescent="0.3">
      <c r="AF21150" s="8"/>
      <c r="AG21150" s="8"/>
      <c r="AH21150" s="9"/>
      <c r="AI21150" s="8"/>
      <c r="AJ21150" s="8"/>
      <c r="AK21150" s="9"/>
    </row>
    <row r="21151" spans="32:37" x14ac:dyDescent="0.3">
      <c r="AF21151" s="8"/>
      <c r="AG21151" s="8"/>
      <c r="AH21151" s="9"/>
      <c r="AI21151" s="8"/>
      <c r="AJ21151" s="8"/>
      <c r="AK21151" s="9"/>
    </row>
    <row r="21152" spans="32:37" x14ac:dyDescent="0.3">
      <c r="AF21152" s="8"/>
      <c r="AG21152" s="8"/>
      <c r="AH21152" s="9"/>
      <c r="AI21152" s="8"/>
      <c r="AJ21152" s="8"/>
      <c r="AK21152" s="9"/>
    </row>
    <row r="21153" spans="32:37" x14ac:dyDescent="0.3">
      <c r="AF21153" s="8"/>
      <c r="AG21153" s="8"/>
      <c r="AH21153" s="9"/>
      <c r="AI21153" s="8"/>
      <c r="AJ21153" s="8"/>
      <c r="AK21153" s="9"/>
    </row>
    <row r="21154" spans="32:37" x14ac:dyDescent="0.3">
      <c r="AF21154" s="8"/>
      <c r="AG21154" s="8"/>
      <c r="AH21154" s="9"/>
      <c r="AI21154" s="8"/>
      <c r="AJ21154" s="8"/>
      <c r="AK21154" s="9"/>
    </row>
    <row r="21155" spans="32:37" x14ac:dyDescent="0.3">
      <c r="AF21155" s="8"/>
      <c r="AG21155" s="8"/>
      <c r="AH21155" s="9"/>
      <c r="AI21155" s="8"/>
      <c r="AJ21155" s="8"/>
      <c r="AK21155" s="9"/>
    </row>
    <row r="21156" spans="32:37" x14ac:dyDescent="0.3">
      <c r="AF21156" s="8"/>
      <c r="AG21156" s="8"/>
      <c r="AH21156" s="9"/>
      <c r="AI21156" s="8"/>
      <c r="AJ21156" s="8"/>
      <c r="AK21156" s="9"/>
    </row>
    <row r="21157" spans="32:37" x14ac:dyDescent="0.3">
      <c r="AF21157" s="8"/>
      <c r="AG21157" s="8"/>
      <c r="AH21157" s="9"/>
      <c r="AI21157" s="8"/>
      <c r="AJ21157" s="8"/>
      <c r="AK21157" s="9"/>
    </row>
    <row r="21158" spans="32:37" x14ac:dyDescent="0.3">
      <c r="AF21158" s="8"/>
      <c r="AG21158" s="8"/>
      <c r="AH21158" s="9"/>
      <c r="AI21158" s="8"/>
      <c r="AJ21158" s="8"/>
      <c r="AK21158" s="9"/>
    </row>
    <row r="21159" spans="32:37" x14ac:dyDescent="0.3">
      <c r="AF21159" s="8"/>
      <c r="AG21159" s="8"/>
      <c r="AH21159" s="9"/>
      <c r="AI21159" s="8"/>
      <c r="AJ21159" s="8"/>
      <c r="AK21159" s="9"/>
    </row>
    <row r="21160" spans="32:37" x14ac:dyDescent="0.3">
      <c r="AF21160" s="8"/>
      <c r="AG21160" s="8"/>
      <c r="AH21160" s="9"/>
      <c r="AI21160" s="8"/>
      <c r="AJ21160" s="8"/>
      <c r="AK21160" s="9"/>
    </row>
    <row r="21161" spans="32:37" x14ac:dyDescent="0.3">
      <c r="AF21161" s="8"/>
      <c r="AG21161" s="8"/>
      <c r="AH21161" s="9"/>
      <c r="AI21161" s="8"/>
      <c r="AJ21161" s="8"/>
      <c r="AK21161" s="9"/>
    </row>
    <row r="21162" spans="32:37" x14ac:dyDescent="0.3">
      <c r="AF21162" s="8"/>
      <c r="AG21162" s="8"/>
      <c r="AH21162" s="9"/>
      <c r="AI21162" s="8"/>
      <c r="AJ21162" s="8"/>
      <c r="AK21162" s="9"/>
    </row>
    <row r="21163" spans="32:37" x14ac:dyDescent="0.3">
      <c r="AF21163" s="8"/>
      <c r="AG21163" s="8"/>
      <c r="AH21163" s="9"/>
      <c r="AI21163" s="8"/>
      <c r="AJ21163" s="8"/>
      <c r="AK21163" s="9"/>
    </row>
    <row r="21164" spans="32:37" x14ac:dyDescent="0.3">
      <c r="AF21164" s="8"/>
      <c r="AG21164" s="8"/>
      <c r="AH21164" s="9"/>
      <c r="AI21164" s="8"/>
      <c r="AJ21164" s="8"/>
      <c r="AK21164" s="9"/>
    </row>
    <row r="21165" spans="32:37" x14ac:dyDescent="0.3">
      <c r="AF21165" s="8"/>
      <c r="AG21165" s="8"/>
      <c r="AH21165" s="9"/>
      <c r="AI21165" s="8"/>
      <c r="AJ21165" s="8"/>
      <c r="AK21165" s="9"/>
    </row>
    <row r="21166" spans="32:37" x14ac:dyDescent="0.3">
      <c r="AF21166" s="8"/>
      <c r="AG21166" s="8"/>
      <c r="AH21166" s="9"/>
      <c r="AI21166" s="8"/>
      <c r="AJ21166" s="8"/>
      <c r="AK21166" s="9"/>
    </row>
    <row r="21167" spans="32:37" x14ac:dyDescent="0.3">
      <c r="AF21167" s="8"/>
      <c r="AG21167" s="8"/>
      <c r="AH21167" s="9"/>
      <c r="AI21167" s="8"/>
      <c r="AJ21167" s="8"/>
      <c r="AK21167" s="9"/>
    </row>
    <row r="21168" spans="32:37" x14ac:dyDescent="0.3">
      <c r="AF21168" s="8"/>
      <c r="AG21168" s="8"/>
      <c r="AH21168" s="9"/>
      <c r="AI21168" s="8"/>
      <c r="AJ21168" s="8"/>
      <c r="AK21168" s="9"/>
    </row>
    <row r="21169" spans="32:37" x14ac:dyDescent="0.3">
      <c r="AF21169" s="8"/>
      <c r="AG21169" s="8"/>
      <c r="AH21169" s="9"/>
      <c r="AI21169" s="8"/>
      <c r="AJ21169" s="8"/>
      <c r="AK21169" s="9"/>
    </row>
    <row r="21170" spans="32:37" x14ac:dyDescent="0.3">
      <c r="AF21170" s="8"/>
      <c r="AG21170" s="8"/>
      <c r="AH21170" s="9"/>
      <c r="AI21170" s="8"/>
      <c r="AJ21170" s="8"/>
      <c r="AK21170" s="9"/>
    </row>
    <row r="21171" spans="32:37" x14ac:dyDescent="0.3">
      <c r="AF21171" s="8"/>
      <c r="AG21171" s="8"/>
      <c r="AH21171" s="9"/>
      <c r="AI21171" s="8"/>
      <c r="AJ21171" s="8"/>
      <c r="AK21171" s="9"/>
    </row>
    <row r="21172" spans="32:37" x14ac:dyDescent="0.3">
      <c r="AF21172" s="8"/>
      <c r="AG21172" s="8"/>
      <c r="AH21172" s="9"/>
      <c r="AI21172" s="8"/>
      <c r="AJ21172" s="8"/>
      <c r="AK21172" s="9"/>
    </row>
    <row r="21173" spans="32:37" x14ac:dyDescent="0.3">
      <c r="AF21173" s="8"/>
      <c r="AG21173" s="8"/>
      <c r="AH21173" s="9"/>
      <c r="AI21173" s="8"/>
      <c r="AJ21173" s="8"/>
      <c r="AK21173" s="9"/>
    </row>
    <row r="21174" spans="32:37" x14ac:dyDescent="0.3">
      <c r="AF21174" s="8"/>
      <c r="AG21174" s="8"/>
      <c r="AH21174" s="9"/>
      <c r="AI21174" s="8"/>
      <c r="AJ21174" s="8"/>
      <c r="AK21174" s="9"/>
    </row>
    <row r="21175" spans="32:37" x14ac:dyDescent="0.3">
      <c r="AF21175" s="8"/>
      <c r="AG21175" s="8"/>
      <c r="AH21175" s="9"/>
      <c r="AI21175" s="8"/>
      <c r="AJ21175" s="8"/>
      <c r="AK21175" s="9"/>
    </row>
    <row r="21176" spans="32:37" x14ac:dyDescent="0.3">
      <c r="AF21176" s="8"/>
      <c r="AG21176" s="8"/>
      <c r="AH21176" s="9"/>
      <c r="AI21176" s="8"/>
      <c r="AJ21176" s="8"/>
      <c r="AK21176" s="9"/>
    </row>
    <row r="21177" spans="32:37" x14ac:dyDescent="0.3">
      <c r="AF21177" s="8"/>
      <c r="AG21177" s="8"/>
      <c r="AH21177" s="9"/>
      <c r="AI21177" s="8"/>
      <c r="AJ21177" s="8"/>
      <c r="AK21177" s="9"/>
    </row>
    <row r="21178" spans="32:37" x14ac:dyDescent="0.3">
      <c r="AF21178" s="8"/>
      <c r="AG21178" s="8"/>
      <c r="AH21178" s="9"/>
      <c r="AI21178" s="8"/>
      <c r="AJ21178" s="8"/>
      <c r="AK21178" s="9"/>
    </row>
    <row r="21179" spans="32:37" x14ac:dyDescent="0.3">
      <c r="AF21179" s="8"/>
      <c r="AG21179" s="8"/>
      <c r="AH21179" s="9"/>
      <c r="AI21179" s="8"/>
      <c r="AJ21179" s="8"/>
      <c r="AK21179" s="9"/>
    </row>
    <row r="21180" spans="32:37" x14ac:dyDescent="0.3">
      <c r="AF21180" s="8"/>
      <c r="AG21180" s="8"/>
      <c r="AH21180" s="9"/>
      <c r="AI21180" s="8"/>
      <c r="AJ21180" s="8"/>
      <c r="AK21180" s="9"/>
    </row>
    <row r="21181" spans="32:37" x14ac:dyDescent="0.3">
      <c r="AF21181" s="8"/>
      <c r="AG21181" s="8"/>
      <c r="AH21181" s="9"/>
      <c r="AI21181" s="8"/>
      <c r="AJ21181" s="8"/>
      <c r="AK21181" s="9"/>
    </row>
    <row r="21182" spans="32:37" x14ac:dyDescent="0.3">
      <c r="AF21182" s="8"/>
      <c r="AG21182" s="8"/>
      <c r="AH21182" s="9"/>
      <c r="AI21182" s="8"/>
      <c r="AJ21182" s="8"/>
      <c r="AK21182" s="9"/>
    </row>
    <row r="21183" spans="32:37" x14ac:dyDescent="0.3">
      <c r="AF21183" s="8"/>
      <c r="AG21183" s="8"/>
      <c r="AH21183" s="9"/>
      <c r="AI21183" s="8"/>
      <c r="AJ21183" s="8"/>
      <c r="AK21183" s="9"/>
    </row>
    <row r="21184" spans="32:37" x14ac:dyDescent="0.3">
      <c r="AF21184" s="8"/>
      <c r="AG21184" s="8"/>
      <c r="AH21184" s="9"/>
      <c r="AI21184" s="8"/>
      <c r="AJ21184" s="8"/>
      <c r="AK21184" s="9"/>
    </row>
    <row r="21185" spans="32:37" x14ac:dyDescent="0.3">
      <c r="AF21185" s="8"/>
      <c r="AG21185" s="8"/>
      <c r="AH21185" s="9"/>
      <c r="AI21185" s="8"/>
      <c r="AJ21185" s="8"/>
      <c r="AK21185" s="9"/>
    </row>
    <row r="21186" spans="32:37" x14ac:dyDescent="0.3">
      <c r="AF21186" s="8"/>
      <c r="AG21186" s="8"/>
      <c r="AH21186" s="9"/>
      <c r="AI21186" s="8"/>
      <c r="AJ21186" s="8"/>
      <c r="AK21186" s="9"/>
    </row>
    <row r="21187" spans="32:37" x14ac:dyDescent="0.3">
      <c r="AF21187" s="8"/>
      <c r="AG21187" s="8"/>
      <c r="AH21187" s="9"/>
      <c r="AI21187" s="8"/>
      <c r="AJ21187" s="8"/>
      <c r="AK21187" s="9"/>
    </row>
    <row r="21188" spans="32:37" x14ac:dyDescent="0.3">
      <c r="AF21188" s="8"/>
      <c r="AG21188" s="8"/>
      <c r="AH21188" s="9"/>
      <c r="AI21188" s="8"/>
      <c r="AJ21188" s="8"/>
      <c r="AK21188" s="9"/>
    </row>
    <row r="21189" spans="32:37" x14ac:dyDescent="0.3">
      <c r="AF21189" s="8"/>
      <c r="AG21189" s="8"/>
      <c r="AH21189" s="9"/>
      <c r="AI21189" s="8"/>
      <c r="AJ21189" s="8"/>
      <c r="AK21189" s="9"/>
    </row>
    <row r="21190" spans="32:37" x14ac:dyDescent="0.3">
      <c r="AF21190" s="8"/>
      <c r="AG21190" s="8"/>
      <c r="AH21190" s="9"/>
      <c r="AI21190" s="8"/>
      <c r="AJ21190" s="8"/>
      <c r="AK21190" s="9"/>
    </row>
    <row r="21191" spans="32:37" x14ac:dyDescent="0.3">
      <c r="AF21191" s="8"/>
      <c r="AG21191" s="8"/>
      <c r="AH21191" s="9"/>
      <c r="AI21191" s="8"/>
      <c r="AJ21191" s="8"/>
      <c r="AK21191" s="9"/>
    </row>
    <row r="21192" spans="32:37" x14ac:dyDescent="0.3">
      <c r="AF21192" s="8"/>
      <c r="AG21192" s="8"/>
      <c r="AH21192" s="9"/>
      <c r="AI21192" s="8"/>
      <c r="AJ21192" s="8"/>
      <c r="AK21192" s="9"/>
    </row>
    <row r="21193" spans="32:37" x14ac:dyDescent="0.3">
      <c r="AF21193" s="8"/>
      <c r="AG21193" s="8"/>
      <c r="AH21193" s="9"/>
      <c r="AI21193" s="8"/>
      <c r="AJ21193" s="8"/>
      <c r="AK21193" s="9"/>
    </row>
    <row r="21194" spans="32:37" x14ac:dyDescent="0.3">
      <c r="AF21194" s="8"/>
      <c r="AG21194" s="8"/>
      <c r="AH21194" s="9"/>
      <c r="AI21194" s="8"/>
      <c r="AJ21194" s="8"/>
      <c r="AK21194" s="9"/>
    </row>
    <row r="21195" spans="32:37" x14ac:dyDescent="0.3">
      <c r="AF21195" s="8"/>
      <c r="AG21195" s="8"/>
      <c r="AH21195" s="9"/>
      <c r="AI21195" s="8"/>
      <c r="AJ21195" s="8"/>
      <c r="AK21195" s="9"/>
    </row>
    <row r="21196" spans="32:37" x14ac:dyDescent="0.3">
      <c r="AF21196" s="8"/>
      <c r="AG21196" s="8"/>
      <c r="AH21196" s="9"/>
      <c r="AI21196" s="8"/>
      <c r="AJ21196" s="8"/>
      <c r="AK21196" s="9"/>
    </row>
    <row r="21197" spans="32:37" x14ac:dyDescent="0.3">
      <c r="AF21197" s="8"/>
      <c r="AG21197" s="8"/>
      <c r="AH21197" s="9"/>
      <c r="AI21197" s="8"/>
      <c r="AJ21197" s="8"/>
      <c r="AK21197" s="9"/>
    </row>
    <row r="21198" spans="32:37" x14ac:dyDescent="0.3">
      <c r="AF21198" s="8"/>
      <c r="AG21198" s="8"/>
      <c r="AH21198" s="9"/>
      <c r="AI21198" s="8"/>
      <c r="AJ21198" s="8"/>
      <c r="AK21198" s="9"/>
    </row>
    <row r="21199" spans="32:37" x14ac:dyDescent="0.3">
      <c r="AF21199" s="8"/>
      <c r="AG21199" s="8"/>
      <c r="AH21199" s="9"/>
      <c r="AI21199" s="8"/>
      <c r="AJ21199" s="8"/>
      <c r="AK21199" s="9"/>
    </row>
    <row r="21200" spans="32:37" x14ac:dyDescent="0.3">
      <c r="AF21200" s="8"/>
      <c r="AG21200" s="8"/>
      <c r="AH21200" s="9"/>
      <c r="AI21200" s="8"/>
      <c r="AJ21200" s="8"/>
      <c r="AK21200" s="9"/>
    </row>
    <row r="21201" spans="32:37" x14ac:dyDescent="0.3">
      <c r="AF21201" s="8"/>
      <c r="AG21201" s="8"/>
      <c r="AH21201" s="9"/>
      <c r="AI21201" s="8"/>
      <c r="AJ21201" s="8"/>
      <c r="AK21201" s="9"/>
    </row>
    <row r="21202" spans="32:37" x14ac:dyDescent="0.3">
      <c r="AF21202" s="8"/>
      <c r="AG21202" s="8"/>
      <c r="AH21202" s="9"/>
      <c r="AI21202" s="8"/>
      <c r="AJ21202" s="8"/>
      <c r="AK21202" s="9"/>
    </row>
    <row r="21203" spans="32:37" x14ac:dyDescent="0.3">
      <c r="AF21203" s="8"/>
      <c r="AG21203" s="8"/>
      <c r="AH21203" s="9"/>
      <c r="AI21203" s="8"/>
      <c r="AJ21203" s="8"/>
      <c r="AK21203" s="9"/>
    </row>
    <row r="21204" spans="32:37" x14ac:dyDescent="0.3">
      <c r="AF21204" s="8"/>
      <c r="AG21204" s="8"/>
      <c r="AH21204" s="9"/>
      <c r="AI21204" s="8"/>
      <c r="AJ21204" s="8"/>
      <c r="AK21204" s="9"/>
    </row>
    <row r="21205" spans="32:37" x14ac:dyDescent="0.3">
      <c r="AF21205" s="8"/>
      <c r="AG21205" s="8"/>
      <c r="AH21205" s="9"/>
      <c r="AI21205" s="8"/>
      <c r="AJ21205" s="8"/>
      <c r="AK21205" s="9"/>
    </row>
    <row r="21206" spans="32:37" x14ac:dyDescent="0.3">
      <c r="AF21206" s="8"/>
      <c r="AG21206" s="8"/>
      <c r="AH21206" s="9"/>
      <c r="AI21206" s="8"/>
      <c r="AJ21206" s="8"/>
      <c r="AK21206" s="9"/>
    </row>
    <row r="21207" spans="32:37" x14ac:dyDescent="0.3">
      <c r="AF21207" s="8"/>
      <c r="AG21207" s="8"/>
      <c r="AH21207" s="9"/>
      <c r="AI21207" s="8"/>
      <c r="AJ21207" s="8"/>
      <c r="AK21207" s="9"/>
    </row>
    <row r="21208" spans="32:37" x14ac:dyDescent="0.3">
      <c r="AF21208" s="8"/>
      <c r="AG21208" s="8"/>
      <c r="AH21208" s="9"/>
      <c r="AI21208" s="8"/>
      <c r="AJ21208" s="8"/>
      <c r="AK21208" s="9"/>
    </row>
    <row r="21209" spans="32:37" x14ac:dyDescent="0.3">
      <c r="AF21209" s="8"/>
      <c r="AG21209" s="8"/>
      <c r="AH21209" s="9"/>
      <c r="AI21209" s="8"/>
      <c r="AJ21209" s="8"/>
      <c r="AK21209" s="9"/>
    </row>
    <row r="21210" spans="32:37" x14ac:dyDescent="0.3">
      <c r="AF21210" s="8"/>
      <c r="AG21210" s="8"/>
      <c r="AH21210" s="9"/>
      <c r="AI21210" s="8"/>
      <c r="AJ21210" s="8"/>
      <c r="AK21210" s="9"/>
    </row>
    <row r="21211" spans="32:37" x14ac:dyDescent="0.3">
      <c r="AF21211" s="8"/>
      <c r="AG21211" s="8"/>
      <c r="AH21211" s="9"/>
      <c r="AI21211" s="8"/>
      <c r="AJ21211" s="8"/>
      <c r="AK21211" s="9"/>
    </row>
    <row r="21212" spans="32:37" x14ac:dyDescent="0.3">
      <c r="AF21212" s="8"/>
      <c r="AG21212" s="8"/>
      <c r="AH21212" s="9"/>
      <c r="AI21212" s="8"/>
      <c r="AJ21212" s="8"/>
      <c r="AK21212" s="9"/>
    </row>
    <row r="21213" spans="32:37" x14ac:dyDescent="0.3">
      <c r="AF21213" s="8"/>
      <c r="AG21213" s="8"/>
      <c r="AH21213" s="9"/>
      <c r="AI21213" s="8"/>
      <c r="AJ21213" s="8"/>
      <c r="AK21213" s="9"/>
    </row>
    <row r="21214" spans="32:37" x14ac:dyDescent="0.3">
      <c r="AF21214" s="8"/>
      <c r="AG21214" s="8"/>
      <c r="AH21214" s="9"/>
      <c r="AI21214" s="8"/>
      <c r="AJ21214" s="8"/>
      <c r="AK21214" s="9"/>
    </row>
    <row r="21215" spans="32:37" x14ac:dyDescent="0.3">
      <c r="AF21215" s="8"/>
      <c r="AG21215" s="8"/>
      <c r="AH21215" s="9"/>
      <c r="AI21215" s="8"/>
      <c r="AJ21215" s="8"/>
      <c r="AK21215" s="9"/>
    </row>
    <row r="21216" spans="32:37" x14ac:dyDescent="0.3">
      <c r="AF21216" s="8"/>
      <c r="AG21216" s="8"/>
      <c r="AH21216" s="9"/>
      <c r="AI21216" s="8"/>
      <c r="AJ21216" s="8"/>
      <c r="AK21216" s="9"/>
    </row>
    <row r="21217" spans="32:37" x14ac:dyDescent="0.3">
      <c r="AF21217" s="8"/>
      <c r="AG21217" s="8"/>
      <c r="AH21217" s="9"/>
      <c r="AI21217" s="8"/>
      <c r="AJ21217" s="8"/>
      <c r="AK21217" s="9"/>
    </row>
    <row r="21218" spans="32:37" x14ac:dyDescent="0.3">
      <c r="AF21218" s="8"/>
      <c r="AG21218" s="8"/>
      <c r="AH21218" s="9"/>
      <c r="AI21218" s="8"/>
      <c r="AJ21218" s="8"/>
      <c r="AK21218" s="9"/>
    </row>
    <row r="21219" spans="32:37" x14ac:dyDescent="0.3">
      <c r="AF21219" s="8"/>
      <c r="AG21219" s="8"/>
      <c r="AH21219" s="9"/>
      <c r="AI21219" s="8"/>
      <c r="AJ21219" s="8"/>
      <c r="AK21219" s="9"/>
    </row>
    <row r="21220" spans="32:37" x14ac:dyDescent="0.3">
      <c r="AF21220" s="8"/>
      <c r="AG21220" s="8"/>
      <c r="AH21220" s="9"/>
      <c r="AI21220" s="8"/>
      <c r="AJ21220" s="8"/>
      <c r="AK21220" s="9"/>
    </row>
    <row r="21221" spans="32:37" x14ac:dyDescent="0.3">
      <c r="AF21221" s="8"/>
      <c r="AG21221" s="8"/>
      <c r="AH21221" s="9"/>
      <c r="AI21221" s="8"/>
      <c r="AJ21221" s="8"/>
      <c r="AK21221" s="9"/>
    </row>
    <row r="21222" spans="32:37" x14ac:dyDescent="0.3">
      <c r="AF21222" s="8"/>
      <c r="AG21222" s="8"/>
      <c r="AH21222" s="9"/>
      <c r="AI21222" s="8"/>
      <c r="AJ21222" s="8"/>
      <c r="AK21222" s="9"/>
    </row>
    <row r="21223" spans="32:37" x14ac:dyDescent="0.3">
      <c r="AF21223" s="8"/>
      <c r="AG21223" s="8"/>
      <c r="AH21223" s="9"/>
      <c r="AI21223" s="8"/>
      <c r="AJ21223" s="8"/>
      <c r="AK21223" s="9"/>
    </row>
    <row r="21224" spans="32:37" x14ac:dyDescent="0.3">
      <c r="AF21224" s="8"/>
      <c r="AG21224" s="8"/>
      <c r="AH21224" s="9"/>
      <c r="AI21224" s="8"/>
      <c r="AJ21224" s="8"/>
      <c r="AK21224" s="9"/>
    </row>
    <row r="21225" spans="32:37" x14ac:dyDescent="0.3">
      <c r="AF21225" s="8"/>
      <c r="AG21225" s="8"/>
      <c r="AH21225" s="9"/>
      <c r="AI21225" s="8"/>
      <c r="AJ21225" s="8"/>
      <c r="AK21225" s="9"/>
    </row>
    <row r="21226" spans="32:37" x14ac:dyDescent="0.3">
      <c r="AF21226" s="8"/>
      <c r="AG21226" s="8"/>
      <c r="AH21226" s="9"/>
      <c r="AI21226" s="8"/>
      <c r="AJ21226" s="8"/>
      <c r="AK21226" s="9"/>
    </row>
    <row r="21227" spans="32:37" x14ac:dyDescent="0.3">
      <c r="AF21227" s="8"/>
      <c r="AG21227" s="8"/>
      <c r="AH21227" s="9"/>
      <c r="AI21227" s="8"/>
      <c r="AJ21227" s="8"/>
      <c r="AK21227" s="9"/>
    </row>
    <row r="21228" spans="32:37" x14ac:dyDescent="0.3">
      <c r="AF21228" s="8"/>
      <c r="AG21228" s="8"/>
      <c r="AH21228" s="9"/>
      <c r="AI21228" s="8"/>
      <c r="AJ21228" s="8"/>
      <c r="AK21228" s="9"/>
    </row>
    <row r="21229" spans="32:37" x14ac:dyDescent="0.3">
      <c r="AF21229" s="8"/>
      <c r="AG21229" s="8"/>
      <c r="AH21229" s="9"/>
      <c r="AI21229" s="8"/>
      <c r="AJ21229" s="8"/>
      <c r="AK21229" s="9"/>
    </row>
    <row r="21230" spans="32:37" x14ac:dyDescent="0.3">
      <c r="AF21230" s="8"/>
      <c r="AG21230" s="8"/>
      <c r="AH21230" s="9"/>
      <c r="AI21230" s="8"/>
      <c r="AJ21230" s="8"/>
      <c r="AK21230" s="9"/>
    </row>
    <row r="21231" spans="32:37" x14ac:dyDescent="0.3">
      <c r="AF21231" s="8"/>
      <c r="AG21231" s="8"/>
      <c r="AH21231" s="9"/>
      <c r="AI21231" s="8"/>
      <c r="AJ21231" s="8"/>
      <c r="AK21231" s="9"/>
    </row>
    <row r="21232" spans="32:37" x14ac:dyDescent="0.3">
      <c r="AF21232" s="8"/>
      <c r="AG21232" s="8"/>
      <c r="AH21232" s="9"/>
      <c r="AI21232" s="8"/>
      <c r="AJ21232" s="8"/>
      <c r="AK21232" s="9"/>
    </row>
    <row r="21233" spans="32:37" x14ac:dyDescent="0.3">
      <c r="AF21233" s="8"/>
      <c r="AG21233" s="8"/>
      <c r="AH21233" s="9"/>
      <c r="AI21233" s="8"/>
      <c r="AJ21233" s="8"/>
      <c r="AK21233" s="9"/>
    </row>
    <row r="21234" spans="32:37" x14ac:dyDescent="0.3">
      <c r="AF21234" s="8"/>
      <c r="AG21234" s="8"/>
      <c r="AH21234" s="9"/>
      <c r="AI21234" s="8"/>
      <c r="AJ21234" s="8"/>
      <c r="AK21234" s="9"/>
    </row>
    <row r="21235" spans="32:37" x14ac:dyDescent="0.3">
      <c r="AF21235" s="8"/>
      <c r="AG21235" s="8"/>
      <c r="AH21235" s="9"/>
      <c r="AI21235" s="8"/>
      <c r="AJ21235" s="8"/>
      <c r="AK21235" s="9"/>
    </row>
    <row r="21236" spans="32:37" x14ac:dyDescent="0.3">
      <c r="AF21236" s="8"/>
      <c r="AG21236" s="8"/>
      <c r="AH21236" s="9"/>
      <c r="AI21236" s="8"/>
      <c r="AJ21236" s="8"/>
      <c r="AK21236" s="9"/>
    </row>
    <row r="21237" spans="32:37" x14ac:dyDescent="0.3">
      <c r="AF21237" s="8"/>
      <c r="AG21237" s="8"/>
      <c r="AH21237" s="9"/>
      <c r="AI21237" s="8"/>
      <c r="AJ21237" s="8"/>
      <c r="AK21237" s="9"/>
    </row>
    <row r="21238" spans="32:37" x14ac:dyDescent="0.3">
      <c r="AF21238" s="8"/>
      <c r="AG21238" s="8"/>
      <c r="AH21238" s="9"/>
      <c r="AI21238" s="8"/>
      <c r="AJ21238" s="8"/>
      <c r="AK21238" s="9"/>
    </row>
    <row r="21239" spans="32:37" x14ac:dyDescent="0.3">
      <c r="AF21239" s="8"/>
      <c r="AG21239" s="8"/>
      <c r="AH21239" s="9"/>
      <c r="AI21239" s="8"/>
      <c r="AJ21239" s="8"/>
      <c r="AK21239" s="9"/>
    </row>
    <row r="21240" spans="32:37" x14ac:dyDescent="0.3">
      <c r="AF21240" s="8"/>
      <c r="AG21240" s="8"/>
      <c r="AH21240" s="9"/>
      <c r="AI21240" s="8"/>
      <c r="AJ21240" s="8"/>
      <c r="AK21240" s="9"/>
    </row>
    <row r="21241" spans="32:37" x14ac:dyDescent="0.3">
      <c r="AF21241" s="8"/>
      <c r="AG21241" s="8"/>
      <c r="AH21241" s="9"/>
      <c r="AI21241" s="8"/>
      <c r="AJ21241" s="8"/>
      <c r="AK21241" s="9"/>
    </row>
    <row r="21242" spans="32:37" x14ac:dyDescent="0.3">
      <c r="AF21242" s="8"/>
      <c r="AG21242" s="8"/>
      <c r="AH21242" s="9"/>
      <c r="AI21242" s="8"/>
      <c r="AJ21242" s="8"/>
      <c r="AK21242" s="9"/>
    </row>
    <row r="21243" spans="32:37" x14ac:dyDescent="0.3">
      <c r="AF21243" s="8"/>
      <c r="AG21243" s="8"/>
      <c r="AH21243" s="9"/>
      <c r="AI21243" s="8"/>
      <c r="AJ21243" s="8"/>
      <c r="AK21243" s="9"/>
    </row>
    <row r="21244" spans="32:37" x14ac:dyDescent="0.3">
      <c r="AF21244" s="8"/>
      <c r="AG21244" s="8"/>
      <c r="AH21244" s="9"/>
      <c r="AI21244" s="8"/>
      <c r="AJ21244" s="8"/>
      <c r="AK21244" s="9"/>
    </row>
    <row r="21245" spans="32:37" x14ac:dyDescent="0.3">
      <c r="AF21245" s="8"/>
      <c r="AG21245" s="8"/>
      <c r="AH21245" s="9"/>
      <c r="AI21245" s="8"/>
      <c r="AJ21245" s="8"/>
      <c r="AK21245" s="9"/>
    </row>
    <row r="21246" spans="32:37" x14ac:dyDescent="0.3">
      <c r="AF21246" s="8"/>
      <c r="AG21246" s="8"/>
      <c r="AH21246" s="9"/>
      <c r="AI21246" s="8"/>
      <c r="AJ21246" s="8"/>
      <c r="AK21246" s="9"/>
    </row>
    <row r="21247" spans="32:37" x14ac:dyDescent="0.3">
      <c r="AF21247" s="8"/>
      <c r="AG21247" s="8"/>
      <c r="AH21247" s="9"/>
      <c r="AI21247" s="8"/>
      <c r="AJ21247" s="8"/>
      <c r="AK21247" s="9"/>
    </row>
    <row r="21248" spans="32:37" x14ac:dyDescent="0.3">
      <c r="AF21248" s="8"/>
      <c r="AG21248" s="8"/>
      <c r="AH21248" s="9"/>
      <c r="AI21248" s="8"/>
      <c r="AJ21248" s="8"/>
      <c r="AK21248" s="9"/>
    </row>
    <row r="21249" spans="32:37" x14ac:dyDescent="0.3">
      <c r="AF21249" s="8"/>
      <c r="AG21249" s="8"/>
      <c r="AH21249" s="9"/>
      <c r="AI21249" s="8"/>
      <c r="AJ21249" s="8"/>
      <c r="AK21249" s="9"/>
    </row>
    <row r="21250" spans="32:37" x14ac:dyDescent="0.3">
      <c r="AF21250" s="8"/>
      <c r="AG21250" s="8"/>
      <c r="AH21250" s="9"/>
      <c r="AI21250" s="8"/>
      <c r="AJ21250" s="8"/>
      <c r="AK21250" s="9"/>
    </row>
    <row r="21251" spans="32:37" x14ac:dyDescent="0.3">
      <c r="AF21251" s="8"/>
      <c r="AG21251" s="8"/>
      <c r="AH21251" s="9"/>
      <c r="AI21251" s="8"/>
      <c r="AJ21251" s="8"/>
      <c r="AK21251" s="9"/>
    </row>
    <row r="21252" spans="32:37" x14ac:dyDescent="0.3">
      <c r="AF21252" s="8"/>
      <c r="AG21252" s="8"/>
      <c r="AH21252" s="9"/>
      <c r="AI21252" s="8"/>
      <c r="AJ21252" s="8"/>
      <c r="AK21252" s="9"/>
    </row>
    <row r="21253" spans="32:37" x14ac:dyDescent="0.3">
      <c r="AF21253" s="8"/>
      <c r="AG21253" s="8"/>
      <c r="AH21253" s="9"/>
      <c r="AI21253" s="8"/>
      <c r="AJ21253" s="8"/>
      <c r="AK21253" s="9"/>
    </row>
    <row r="21254" spans="32:37" x14ac:dyDescent="0.3">
      <c r="AF21254" s="8"/>
      <c r="AG21254" s="8"/>
      <c r="AH21254" s="9"/>
      <c r="AI21254" s="8"/>
      <c r="AJ21254" s="8"/>
      <c r="AK21254" s="9"/>
    </row>
    <row r="21255" spans="32:37" x14ac:dyDescent="0.3">
      <c r="AF21255" s="8"/>
      <c r="AG21255" s="8"/>
      <c r="AH21255" s="9"/>
      <c r="AI21255" s="8"/>
      <c r="AJ21255" s="8"/>
      <c r="AK21255" s="9"/>
    </row>
    <row r="21256" spans="32:37" x14ac:dyDescent="0.3">
      <c r="AF21256" s="8"/>
      <c r="AG21256" s="8"/>
      <c r="AH21256" s="9"/>
      <c r="AI21256" s="8"/>
      <c r="AJ21256" s="8"/>
      <c r="AK21256" s="9"/>
    </row>
    <row r="21257" spans="32:37" x14ac:dyDescent="0.3">
      <c r="AF21257" s="8"/>
      <c r="AG21257" s="8"/>
      <c r="AH21257" s="9"/>
      <c r="AI21257" s="8"/>
      <c r="AJ21257" s="8"/>
      <c r="AK21257" s="9"/>
    </row>
    <row r="21258" spans="32:37" x14ac:dyDescent="0.3">
      <c r="AF21258" s="8"/>
      <c r="AG21258" s="8"/>
      <c r="AH21258" s="9"/>
      <c r="AI21258" s="8"/>
      <c r="AJ21258" s="8"/>
      <c r="AK21258" s="9"/>
    </row>
    <row r="21259" spans="32:37" x14ac:dyDescent="0.3">
      <c r="AF21259" s="8"/>
      <c r="AG21259" s="8"/>
      <c r="AH21259" s="9"/>
      <c r="AI21259" s="8"/>
      <c r="AJ21259" s="8"/>
      <c r="AK21259" s="9"/>
    </row>
    <row r="21260" spans="32:37" x14ac:dyDescent="0.3">
      <c r="AF21260" s="8"/>
      <c r="AG21260" s="8"/>
      <c r="AH21260" s="9"/>
      <c r="AI21260" s="8"/>
      <c r="AJ21260" s="8"/>
      <c r="AK21260" s="9"/>
    </row>
    <row r="21261" spans="32:37" x14ac:dyDescent="0.3">
      <c r="AF21261" s="8"/>
      <c r="AG21261" s="8"/>
      <c r="AH21261" s="9"/>
      <c r="AI21261" s="8"/>
      <c r="AJ21261" s="8"/>
      <c r="AK21261" s="9"/>
    </row>
    <row r="21262" spans="32:37" x14ac:dyDescent="0.3">
      <c r="AF21262" s="8"/>
      <c r="AG21262" s="8"/>
      <c r="AH21262" s="9"/>
      <c r="AI21262" s="8"/>
      <c r="AJ21262" s="8"/>
      <c r="AK21262" s="9"/>
    </row>
    <row r="21263" spans="32:37" x14ac:dyDescent="0.3">
      <c r="AF21263" s="8"/>
      <c r="AG21263" s="8"/>
      <c r="AH21263" s="9"/>
      <c r="AI21263" s="8"/>
      <c r="AJ21263" s="8"/>
      <c r="AK21263" s="9"/>
    </row>
    <row r="21264" spans="32:37" x14ac:dyDescent="0.3">
      <c r="AF21264" s="8"/>
      <c r="AG21264" s="8"/>
      <c r="AH21264" s="9"/>
      <c r="AI21264" s="8"/>
      <c r="AJ21264" s="8"/>
      <c r="AK21264" s="9"/>
    </row>
    <row r="21265" spans="32:37" x14ac:dyDescent="0.3">
      <c r="AF21265" s="8"/>
      <c r="AG21265" s="8"/>
      <c r="AH21265" s="9"/>
      <c r="AI21265" s="8"/>
      <c r="AJ21265" s="8"/>
      <c r="AK21265" s="9"/>
    </row>
    <row r="21266" spans="32:37" x14ac:dyDescent="0.3">
      <c r="AF21266" s="8"/>
      <c r="AG21266" s="8"/>
      <c r="AH21266" s="9"/>
      <c r="AI21266" s="8"/>
      <c r="AJ21266" s="8"/>
      <c r="AK21266" s="9"/>
    </row>
    <row r="21267" spans="32:37" x14ac:dyDescent="0.3">
      <c r="AF21267" s="8"/>
      <c r="AG21267" s="8"/>
      <c r="AH21267" s="9"/>
      <c r="AI21267" s="8"/>
      <c r="AJ21267" s="8"/>
      <c r="AK21267" s="9"/>
    </row>
    <row r="21268" spans="32:37" x14ac:dyDescent="0.3">
      <c r="AF21268" s="8"/>
      <c r="AG21268" s="8"/>
      <c r="AH21268" s="9"/>
      <c r="AI21268" s="8"/>
      <c r="AJ21268" s="8"/>
      <c r="AK21268" s="9"/>
    </row>
    <row r="21269" spans="32:37" x14ac:dyDescent="0.3">
      <c r="AF21269" s="8"/>
      <c r="AG21269" s="8"/>
      <c r="AH21269" s="9"/>
      <c r="AI21269" s="8"/>
      <c r="AJ21269" s="8"/>
      <c r="AK21269" s="9"/>
    </row>
    <row r="21270" spans="32:37" x14ac:dyDescent="0.3">
      <c r="AF21270" s="8"/>
      <c r="AG21270" s="8"/>
      <c r="AH21270" s="9"/>
      <c r="AI21270" s="8"/>
      <c r="AJ21270" s="8"/>
      <c r="AK21270" s="9"/>
    </row>
    <row r="21271" spans="32:37" x14ac:dyDescent="0.3">
      <c r="AF21271" s="8"/>
      <c r="AG21271" s="8"/>
      <c r="AH21271" s="9"/>
      <c r="AI21271" s="8"/>
      <c r="AJ21271" s="8"/>
      <c r="AK21271" s="9"/>
    </row>
    <row r="21272" spans="32:37" x14ac:dyDescent="0.3">
      <c r="AF21272" s="8"/>
      <c r="AG21272" s="8"/>
      <c r="AH21272" s="9"/>
      <c r="AI21272" s="8"/>
      <c r="AJ21272" s="8"/>
      <c r="AK21272" s="9"/>
    </row>
    <row r="21273" spans="32:37" x14ac:dyDescent="0.3">
      <c r="AF21273" s="8"/>
      <c r="AG21273" s="8"/>
      <c r="AH21273" s="9"/>
      <c r="AI21273" s="8"/>
      <c r="AJ21273" s="8"/>
      <c r="AK21273" s="9"/>
    </row>
    <row r="21274" spans="32:37" x14ac:dyDescent="0.3">
      <c r="AF21274" s="8"/>
      <c r="AG21274" s="8"/>
      <c r="AH21274" s="9"/>
      <c r="AI21274" s="8"/>
      <c r="AJ21274" s="8"/>
      <c r="AK21274" s="9"/>
    </row>
    <row r="21275" spans="32:37" x14ac:dyDescent="0.3">
      <c r="AF21275" s="8"/>
      <c r="AG21275" s="8"/>
      <c r="AH21275" s="9"/>
      <c r="AI21275" s="8"/>
      <c r="AJ21275" s="8"/>
      <c r="AK21275" s="9"/>
    </row>
    <row r="21276" spans="32:37" x14ac:dyDescent="0.3">
      <c r="AF21276" s="8"/>
      <c r="AG21276" s="8"/>
      <c r="AH21276" s="9"/>
      <c r="AI21276" s="8"/>
      <c r="AJ21276" s="8"/>
      <c r="AK21276" s="9"/>
    </row>
    <row r="21277" spans="32:37" x14ac:dyDescent="0.3">
      <c r="AF21277" s="8"/>
      <c r="AG21277" s="8"/>
      <c r="AH21277" s="9"/>
      <c r="AI21277" s="8"/>
      <c r="AJ21277" s="8"/>
      <c r="AK21277" s="9"/>
    </row>
    <row r="21278" spans="32:37" x14ac:dyDescent="0.3">
      <c r="AF21278" s="8"/>
      <c r="AG21278" s="8"/>
      <c r="AH21278" s="9"/>
      <c r="AI21278" s="8"/>
      <c r="AJ21278" s="8"/>
      <c r="AK21278" s="9"/>
    </row>
    <row r="21279" spans="32:37" x14ac:dyDescent="0.3">
      <c r="AF21279" s="8"/>
      <c r="AG21279" s="8"/>
      <c r="AH21279" s="9"/>
      <c r="AI21279" s="8"/>
      <c r="AJ21279" s="8"/>
      <c r="AK21279" s="9"/>
    </row>
    <row r="21280" spans="32:37" x14ac:dyDescent="0.3">
      <c r="AF21280" s="8"/>
      <c r="AG21280" s="8"/>
      <c r="AH21280" s="9"/>
      <c r="AI21280" s="8"/>
      <c r="AJ21280" s="8"/>
      <c r="AK21280" s="9"/>
    </row>
    <row r="21281" spans="32:37" x14ac:dyDescent="0.3">
      <c r="AF21281" s="8"/>
      <c r="AG21281" s="8"/>
      <c r="AH21281" s="9"/>
      <c r="AI21281" s="8"/>
      <c r="AJ21281" s="8"/>
      <c r="AK21281" s="9"/>
    </row>
    <row r="21282" spans="32:37" x14ac:dyDescent="0.3">
      <c r="AF21282" s="8"/>
      <c r="AG21282" s="8"/>
      <c r="AH21282" s="9"/>
      <c r="AI21282" s="8"/>
      <c r="AJ21282" s="8"/>
      <c r="AK21282" s="9"/>
    </row>
    <row r="21283" spans="32:37" x14ac:dyDescent="0.3">
      <c r="AF21283" s="8"/>
      <c r="AG21283" s="8"/>
      <c r="AH21283" s="9"/>
      <c r="AI21283" s="8"/>
      <c r="AJ21283" s="8"/>
      <c r="AK21283" s="9"/>
    </row>
    <row r="21284" spans="32:37" x14ac:dyDescent="0.3">
      <c r="AF21284" s="8"/>
      <c r="AG21284" s="8"/>
      <c r="AH21284" s="9"/>
      <c r="AI21284" s="8"/>
      <c r="AJ21284" s="8"/>
      <c r="AK21284" s="9"/>
    </row>
    <row r="21285" spans="32:37" x14ac:dyDescent="0.3">
      <c r="AF21285" s="8"/>
      <c r="AG21285" s="8"/>
      <c r="AH21285" s="9"/>
      <c r="AI21285" s="8"/>
      <c r="AJ21285" s="8"/>
      <c r="AK21285" s="9"/>
    </row>
    <row r="21286" spans="32:37" x14ac:dyDescent="0.3">
      <c r="AF21286" s="8"/>
      <c r="AG21286" s="8"/>
      <c r="AH21286" s="9"/>
      <c r="AI21286" s="8"/>
      <c r="AJ21286" s="8"/>
      <c r="AK21286" s="9"/>
    </row>
    <row r="21287" spans="32:37" x14ac:dyDescent="0.3">
      <c r="AF21287" s="8"/>
      <c r="AG21287" s="8"/>
      <c r="AH21287" s="9"/>
      <c r="AI21287" s="8"/>
      <c r="AJ21287" s="8"/>
      <c r="AK21287" s="9"/>
    </row>
    <row r="21288" spans="32:37" x14ac:dyDescent="0.3">
      <c r="AF21288" s="8"/>
      <c r="AG21288" s="8"/>
      <c r="AH21288" s="9"/>
      <c r="AI21288" s="8"/>
      <c r="AJ21288" s="8"/>
      <c r="AK21288" s="9"/>
    </row>
    <row r="21289" spans="32:37" x14ac:dyDescent="0.3">
      <c r="AF21289" s="8"/>
      <c r="AG21289" s="8"/>
      <c r="AH21289" s="9"/>
      <c r="AI21289" s="8"/>
      <c r="AJ21289" s="8"/>
      <c r="AK21289" s="9"/>
    </row>
    <row r="21290" spans="32:37" x14ac:dyDescent="0.3">
      <c r="AF21290" s="8"/>
      <c r="AG21290" s="8"/>
      <c r="AH21290" s="9"/>
      <c r="AI21290" s="8"/>
      <c r="AJ21290" s="8"/>
      <c r="AK21290" s="9"/>
    </row>
    <row r="21291" spans="32:37" x14ac:dyDescent="0.3">
      <c r="AF21291" s="8"/>
      <c r="AG21291" s="8"/>
      <c r="AH21291" s="9"/>
      <c r="AI21291" s="8"/>
      <c r="AJ21291" s="8"/>
      <c r="AK21291" s="9"/>
    </row>
    <row r="21292" spans="32:37" x14ac:dyDescent="0.3">
      <c r="AF21292" s="8"/>
      <c r="AG21292" s="8"/>
      <c r="AH21292" s="9"/>
      <c r="AI21292" s="8"/>
      <c r="AJ21292" s="8"/>
      <c r="AK21292" s="9"/>
    </row>
    <row r="21293" spans="32:37" x14ac:dyDescent="0.3">
      <c r="AF21293" s="8"/>
      <c r="AG21293" s="8"/>
      <c r="AH21293" s="9"/>
      <c r="AI21293" s="8"/>
      <c r="AJ21293" s="8"/>
      <c r="AK21293" s="9"/>
    </row>
    <row r="21294" spans="32:37" x14ac:dyDescent="0.3">
      <c r="AF21294" s="8"/>
      <c r="AG21294" s="8"/>
      <c r="AH21294" s="9"/>
      <c r="AI21294" s="8"/>
      <c r="AJ21294" s="8"/>
      <c r="AK21294" s="9"/>
    </row>
    <row r="21295" spans="32:37" x14ac:dyDescent="0.3">
      <c r="AF21295" s="8"/>
      <c r="AG21295" s="8"/>
      <c r="AH21295" s="9"/>
      <c r="AI21295" s="8"/>
      <c r="AJ21295" s="8"/>
      <c r="AK21295" s="9"/>
    </row>
    <row r="21296" spans="32:37" x14ac:dyDescent="0.3">
      <c r="AF21296" s="8"/>
      <c r="AG21296" s="8"/>
      <c r="AH21296" s="9"/>
      <c r="AI21296" s="8"/>
      <c r="AJ21296" s="8"/>
      <c r="AK21296" s="9"/>
    </row>
    <row r="21297" spans="32:37" x14ac:dyDescent="0.3">
      <c r="AF21297" s="8"/>
      <c r="AG21297" s="8"/>
      <c r="AH21297" s="9"/>
      <c r="AI21297" s="8"/>
      <c r="AJ21297" s="8"/>
      <c r="AK21297" s="9"/>
    </row>
    <row r="21298" spans="32:37" x14ac:dyDescent="0.3">
      <c r="AF21298" s="8"/>
      <c r="AG21298" s="8"/>
      <c r="AH21298" s="9"/>
      <c r="AI21298" s="8"/>
      <c r="AJ21298" s="8"/>
      <c r="AK21298" s="9"/>
    </row>
    <row r="21299" spans="32:37" x14ac:dyDescent="0.3">
      <c r="AF21299" s="8"/>
      <c r="AG21299" s="8"/>
      <c r="AH21299" s="9"/>
      <c r="AI21299" s="8"/>
      <c r="AJ21299" s="8"/>
      <c r="AK21299" s="9"/>
    </row>
    <row r="21300" spans="32:37" x14ac:dyDescent="0.3">
      <c r="AF21300" s="8"/>
      <c r="AG21300" s="8"/>
      <c r="AH21300" s="9"/>
      <c r="AI21300" s="8"/>
      <c r="AJ21300" s="8"/>
      <c r="AK21300" s="9"/>
    </row>
    <row r="21301" spans="32:37" x14ac:dyDescent="0.3">
      <c r="AF21301" s="8"/>
      <c r="AG21301" s="8"/>
      <c r="AH21301" s="9"/>
      <c r="AI21301" s="8"/>
      <c r="AJ21301" s="8"/>
      <c r="AK21301" s="9"/>
    </row>
    <row r="21302" spans="32:37" x14ac:dyDescent="0.3">
      <c r="AF21302" s="8"/>
      <c r="AG21302" s="8"/>
      <c r="AH21302" s="9"/>
      <c r="AI21302" s="8"/>
      <c r="AJ21302" s="8"/>
      <c r="AK21302" s="9"/>
    </row>
    <row r="21303" spans="32:37" x14ac:dyDescent="0.3">
      <c r="AF21303" s="8"/>
      <c r="AG21303" s="8"/>
      <c r="AH21303" s="9"/>
      <c r="AI21303" s="8"/>
      <c r="AJ21303" s="8"/>
      <c r="AK21303" s="9"/>
    </row>
  </sheetData>
  <autoFilter ref="AF1:AM1" xr:uid="{59319532-3A4C-437E-AD07-407EDCDBC930}">
    <sortState xmlns:xlrd2="http://schemas.microsoft.com/office/spreadsheetml/2017/richdata2" ref="AF2:AM899">
      <sortCondition ref="AH1"/>
    </sortState>
  </autoFilter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Append_To_MaeMulLedger">
                <anchor moveWithCells="1" sizeWithCells="1">
                  <from>
                    <xdr:col>44</xdr:col>
                    <xdr:colOff>47625</xdr:colOff>
                    <xdr:row>0</xdr:row>
                    <xdr:rowOff>19050</xdr:rowOff>
                  </from>
                  <to>
                    <xdr:col>46</xdr:col>
                    <xdr:colOff>1066800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Reset_MaeMulLedger">
                <anchor moveWithCells="1" sizeWithCells="1">
                  <from>
                    <xdr:col>44</xdr:col>
                    <xdr:colOff>28575</xdr:colOff>
                    <xdr:row>10</xdr:row>
                    <xdr:rowOff>19050</xdr:rowOff>
                  </from>
                  <to>
                    <xdr:col>46</xdr:col>
                    <xdr:colOff>1028700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D5DB-66BC-44DB-A601-2EEC339904C5}">
  <sheetPr codeName="Sheet4"/>
  <dimension ref="A1:O1370"/>
  <sheetViews>
    <sheetView topLeftCell="C1" workbookViewId="0">
      <pane ySplit="1" topLeftCell="A1343" activePane="bottomLeft" state="frozen"/>
      <selection pane="bottomLeft" activeCell="M1" sqref="M1:N1370"/>
    </sheetView>
  </sheetViews>
  <sheetFormatPr defaultRowHeight="12" x14ac:dyDescent="0.3"/>
  <cols>
    <col min="1" max="1" width="10.125" style="3" bestFit="1" customWidth="1"/>
    <col min="2" max="2" width="9" style="4"/>
    <col min="3" max="3" width="13.875" style="4" customWidth="1"/>
    <col min="4" max="4" width="9" style="4"/>
    <col min="5" max="5" width="10.625" style="4" customWidth="1"/>
    <col min="6" max="6" width="28.75" style="4" customWidth="1"/>
    <col min="7" max="7" width="29.625" style="4" customWidth="1"/>
    <col min="8" max="10" width="9" style="4"/>
    <col min="11" max="11" width="12.75" style="4" customWidth="1"/>
    <col min="12" max="14" width="9" style="4"/>
    <col min="15" max="15" width="17.25" style="4" customWidth="1"/>
    <col min="16" max="16384" width="9" style="4"/>
  </cols>
  <sheetData>
    <row r="1" spans="1:14" x14ac:dyDescent="0.3">
      <c r="A1" s="3" t="s">
        <v>0</v>
      </c>
      <c r="B1" s="4" t="s">
        <v>1</v>
      </c>
      <c r="D1" s="4" t="s">
        <v>2</v>
      </c>
      <c r="H1" s="4" t="s">
        <v>3</v>
      </c>
      <c r="I1" s="4" t="s">
        <v>4</v>
      </c>
      <c r="J1" s="4" t="s">
        <v>5</v>
      </c>
      <c r="K1" s="4" t="s">
        <v>6</v>
      </c>
      <c r="L1" s="4" t="s">
        <v>7</v>
      </c>
      <c r="M1" s="4" t="s">
        <v>7799</v>
      </c>
      <c r="N1" s="4" t="s">
        <v>7800</v>
      </c>
    </row>
    <row r="2" spans="1:14" x14ac:dyDescent="0.3">
      <c r="A2" s="3">
        <v>11110103</v>
      </c>
      <c r="B2" s="4">
        <v>11110</v>
      </c>
      <c r="C2" s="4" t="s">
        <v>8</v>
      </c>
      <c r="D2" s="4" t="s">
        <v>9</v>
      </c>
      <c r="E2" s="4">
        <v>1111010300</v>
      </c>
      <c r="F2" s="4" t="s">
        <v>10</v>
      </c>
      <c r="G2" s="4" t="str">
        <f>SUBSTITUTE(F2," ","")</f>
        <v>서울특별시종로구궁정동</v>
      </c>
      <c r="H2" s="4">
        <v>1034</v>
      </c>
      <c r="I2" s="4">
        <v>126.974</v>
      </c>
      <c r="J2" s="4">
        <v>126.97</v>
      </c>
      <c r="K2" s="4">
        <v>37.582999999999998</v>
      </c>
      <c r="L2" s="4">
        <v>37.587000000000003</v>
      </c>
      <c r="M2" s="4">
        <v>126.972706319678</v>
      </c>
      <c r="N2" s="4">
        <v>37.584697954808703</v>
      </c>
    </row>
    <row r="3" spans="1:14" x14ac:dyDescent="0.3">
      <c r="A3" s="3">
        <v>11110120</v>
      </c>
      <c r="B3" s="4">
        <v>11110</v>
      </c>
      <c r="C3" s="4" t="s">
        <v>8</v>
      </c>
      <c r="D3" s="4" t="s">
        <v>11</v>
      </c>
      <c r="E3" s="4">
        <v>1111012000</v>
      </c>
      <c r="F3" s="4" t="s">
        <v>12</v>
      </c>
      <c r="G3" s="4" t="str">
        <f t="shared" ref="G3:G66" si="0">SUBSTITUTE(F3," ","")</f>
        <v>서울특별시종로구신문로1가</v>
      </c>
      <c r="H3" s="4">
        <v>1032</v>
      </c>
      <c r="I3" s="4">
        <v>126.976</v>
      </c>
      <c r="J3" s="4">
        <v>126.97199999999999</v>
      </c>
      <c r="K3" s="4">
        <v>37.569000000000003</v>
      </c>
      <c r="L3" s="4">
        <v>37.572000000000003</v>
      </c>
      <c r="M3" s="4">
        <v>126.973921964505</v>
      </c>
      <c r="N3" s="4">
        <v>37.570190180619498</v>
      </c>
    </row>
    <row r="4" spans="1:14" x14ac:dyDescent="0.3">
      <c r="A4" s="3">
        <v>11110167</v>
      </c>
      <c r="B4" s="4">
        <v>11110</v>
      </c>
      <c r="C4" s="4" t="s">
        <v>8</v>
      </c>
      <c r="D4" s="4" t="s">
        <v>13</v>
      </c>
      <c r="E4" s="4">
        <v>1111016700</v>
      </c>
      <c r="F4" s="4" t="s">
        <v>14</v>
      </c>
      <c r="G4" s="4" t="str">
        <f t="shared" si="0"/>
        <v>서울특별시종로구충신동</v>
      </c>
      <c r="H4" s="4">
        <v>375</v>
      </c>
      <c r="I4" s="4">
        <v>127.009</v>
      </c>
      <c r="J4" s="4">
        <v>127.003</v>
      </c>
      <c r="K4" s="4">
        <v>37.573</v>
      </c>
      <c r="L4" s="4">
        <v>37.576999999999998</v>
      </c>
      <c r="M4" s="4">
        <v>127.00596199280599</v>
      </c>
      <c r="N4" s="4">
        <v>37.574958802386099</v>
      </c>
    </row>
    <row r="5" spans="1:14" x14ac:dyDescent="0.3">
      <c r="A5" s="3">
        <v>11110185</v>
      </c>
      <c r="B5" s="4">
        <v>11110</v>
      </c>
      <c r="C5" s="4" t="s">
        <v>8</v>
      </c>
      <c r="D5" s="4" t="s">
        <v>15</v>
      </c>
      <c r="E5" s="4">
        <v>1111018500</v>
      </c>
      <c r="F5" s="4" t="s">
        <v>16</v>
      </c>
      <c r="G5" s="4" t="str">
        <f t="shared" si="0"/>
        <v>서울특별시종로구홍지동</v>
      </c>
      <c r="H5" s="4">
        <v>374</v>
      </c>
      <c r="I5" s="4">
        <v>126.961</v>
      </c>
      <c r="J5" s="4">
        <v>126.953</v>
      </c>
      <c r="K5" s="4">
        <v>37.595999999999997</v>
      </c>
      <c r="L5" s="4">
        <v>37.604999999999997</v>
      </c>
      <c r="M5" s="4">
        <v>126.95648181386299</v>
      </c>
      <c r="N5" s="4">
        <v>37.600855955518902</v>
      </c>
    </row>
    <row r="6" spans="1:14" x14ac:dyDescent="0.3">
      <c r="A6" s="3">
        <v>11110154</v>
      </c>
      <c r="B6" s="4">
        <v>11110</v>
      </c>
      <c r="C6" s="4" t="s">
        <v>8</v>
      </c>
      <c r="D6" s="4" t="s">
        <v>17</v>
      </c>
      <c r="E6" s="4">
        <v>1111015400</v>
      </c>
      <c r="F6" s="4" t="s">
        <v>18</v>
      </c>
      <c r="G6" s="4" t="str">
        <f t="shared" si="0"/>
        <v>서울특별시종로구장사동</v>
      </c>
      <c r="H6" s="4">
        <v>368</v>
      </c>
      <c r="I6" s="4">
        <v>126.996</v>
      </c>
      <c r="J6" s="4">
        <v>126.992</v>
      </c>
      <c r="K6" s="4">
        <v>37.567999999999998</v>
      </c>
      <c r="L6" s="4">
        <v>37.57</v>
      </c>
      <c r="M6" s="4">
        <v>126.994043981964</v>
      </c>
      <c r="N6" s="4">
        <v>37.569237602020898</v>
      </c>
    </row>
    <row r="7" spans="1:14" x14ac:dyDescent="0.3">
      <c r="A7" s="3">
        <v>11110135</v>
      </c>
      <c r="B7" s="4">
        <v>11110</v>
      </c>
      <c r="C7" s="4" t="s">
        <v>8</v>
      </c>
      <c r="D7" s="4" t="s">
        <v>19</v>
      </c>
      <c r="E7" s="4">
        <v>1111013500</v>
      </c>
      <c r="F7" s="4" t="s">
        <v>20</v>
      </c>
      <c r="G7" s="4" t="str">
        <f t="shared" si="0"/>
        <v>서울특별시종로구관철동</v>
      </c>
      <c r="H7" s="4">
        <v>367</v>
      </c>
      <c r="I7" s="4">
        <v>126.989</v>
      </c>
      <c r="J7" s="4">
        <v>126.983</v>
      </c>
      <c r="K7" s="4">
        <v>37.567999999999998</v>
      </c>
      <c r="L7" s="4">
        <v>37.57</v>
      </c>
      <c r="M7" s="4">
        <v>126.986004368914</v>
      </c>
      <c r="N7" s="4">
        <v>37.5691254751017</v>
      </c>
    </row>
    <row r="8" spans="1:14" x14ac:dyDescent="0.3">
      <c r="A8" s="3">
        <v>11110177</v>
      </c>
      <c r="B8" s="4">
        <v>11110</v>
      </c>
      <c r="C8" s="4" t="s">
        <v>8</v>
      </c>
      <c r="D8" s="4" t="s">
        <v>21</v>
      </c>
      <c r="E8" s="4">
        <v>1111017700</v>
      </c>
      <c r="F8" s="4" t="s">
        <v>22</v>
      </c>
      <c r="G8" s="4" t="str">
        <f t="shared" si="0"/>
        <v>서울특별시종로구평동</v>
      </c>
      <c r="H8" s="4">
        <v>366</v>
      </c>
      <c r="I8" s="4">
        <v>126.96899999999999</v>
      </c>
      <c r="J8" s="4">
        <v>126.965</v>
      </c>
      <c r="K8" s="4">
        <v>37.566000000000003</v>
      </c>
      <c r="L8" s="4">
        <v>37.57</v>
      </c>
      <c r="M8" s="4">
        <v>126.966861003416</v>
      </c>
      <c r="N8" s="4">
        <v>37.5679163442177</v>
      </c>
    </row>
    <row r="9" spans="1:14" x14ac:dyDescent="0.3">
      <c r="A9" s="3">
        <v>11110156</v>
      </c>
      <c r="B9" s="4">
        <v>11110</v>
      </c>
      <c r="C9" s="4" t="s">
        <v>8</v>
      </c>
      <c r="D9" s="4" t="s">
        <v>23</v>
      </c>
      <c r="E9" s="4">
        <v>1111015600</v>
      </c>
      <c r="F9" s="4" t="s">
        <v>24</v>
      </c>
      <c r="G9" s="4" t="str">
        <f t="shared" si="0"/>
        <v>서울특별시종로구종로3가</v>
      </c>
      <c r="H9" s="4">
        <v>365</v>
      </c>
      <c r="I9" s="4">
        <v>126.995</v>
      </c>
      <c r="J9" s="4">
        <v>126.989</v>
      </c>
      <c r="K9" s="4">
        <v>37.57</v>
      </c>
      <c r="L9" s="4">
        <v>37.570999999999998</v>
      </c>
      <c r="M9" s="4">
        <v>126.99235338725001</v>
      </c>
      <c r="N9" s="4">
        <v>37.570408479102603</v>
      </c>
    </row>
    <row r="10" spans="1:14" x14ac:dyDescent="0.3">
      <c r="A10" s="3">
        <v>11110161</v>
      </c>
      <c r="B10" s="4">
        <v>11110</v>
      </c>
      <c r="C10" s="4" t="s">
        <v>8</v>
      </c>
      <c r="D10" s="4" t="s">
        <v>25</v>
      </c>
      <c r="E10" s="4">
        <v>1111016100</v>
      </c>
      <c r="F10" s="4" t="s">
        <v>26</v>
      </c>
      <c r="G10" s="4" t="str">
        <f t="shared" si="0"/>
        <v>서울특별시종로구종로4가</v>
      </c>
      <c r="H10" s="4">
        <v>364</v>
      </c>
      <c r="I10" s="4">
        <v>127.001</v>
      </c>
      <c r="J10" s="4">
        <v>126.995</v>
      </c>
      <c r="K10" s="4">
        <v>37.57</v>
      </c>
      <c r="L10" s="4">
        <v>37.570999999999998</v>
      </c>
      <c r="M10" s="4">
        <v>126.997953196152</v>
      </c>
      <c r="N10" s="4">
        <v>37.570672017036102</v>
      </c>
    </row>
    <row r="11" spans="1:14" x14ac:dyDescent="0.3">
      <c r="A11" s="3">
        <v>11110123</v>
      </c>
      <c r="B11" s="4">
        <v>11110</v>
      </c>
      <c r="C11" s="4" t="s">
        <v>8</v>
      </c>
      <c r="D11" s="4" t="s">
        <v>27</v>
      </c>
      <c r="E11" s="4">
        <v>1111012300</v>
      </c>
      <c r="F11" s="4" t="s">
        <v>28</v>
      </c>
      <c r="G11" s="4" t="str">
        <f t="shared" si="0"/>
        <v>서울특별시종로구서린동</v>
      </c>
      <c r="H11" s="4">
        <v>363</v>
      </c>
      <c r="I11" s="4">
        <v>126.983</v>
      </c>
      <c r="J11" s="4">
        <v>126.97799999999999</v>
      </c>
      <c r="K11" s="4">
        <v>37.569000000000003</v>
      </c>
      <c r="L11" s="4">
        <v>37.57</v>
      </c>
      <c r="M11" s="4">
        <v>126.98042066849101</v>
      </c>
      <c r="N11" s="4">
        <v>37.569522044831302</v>
      </c>
    </row>
    <row r="12" spans="1:14" x14ac:dyDescent="0.3">
      <c r="A12" s="3">
        <v>11110178</v>
      </c>
      <c r="B12" s="4">
        <v>11110</v>
      </c>
      <c r="C12" s="4" t="s">
        <v>8</v>
      </c>
      <c r="D12" s="4" t="s">
        <v>29</v>
      </c>
      <c r="E12" s="4">
        <v>1111017800</v>
      </c>
      <c r="F12" s="4" t="s">
        <v>30</v>
      </c>
      <c r="G12" s="4" t="str">
        <f t="shared" si="0"/>
        <v>서울특별시종로구송월동</v>
      </c>
      <c r="H12" s="4">
        <v>361</v>
      </c>
      <c r="I12" s="4">
        <v>126.967</v>
      </c>
      <c r="J12" s="4">
        <v>126.964</v>
      </c>
      <c r="K12" s="4">
        <v>37.569000000000003</v>
      </c>
      <c r="L12" s="4">
        <v>37.572000000000003</v>
      </c>
      <c r="M12" s="4">
        <v>126.965218184656</v>
      </c>
      <c r="N12" s="4">
        <v>37.5700804958256</v>
      </c>
    </row>
    <row r="13" spans="1:14" x14ac:dyDescent="0.3">
      <c r="A13" s="3">
        <v>11110158</v>
      </c>
      <c r="B13" s="4">
        <v>11110</v>
      </c>
      <c r="C13" s="4" t="s">
        <v>8</v>
      </c>
      <c r="D13" s="4" t="s">
        <v>31</v>
      </c>
      <c r="E13" s="4">
        <v>1111015800</v>
      </c>
      <c r="F13" s="4" t="s">
        <v>32</v>
      </c>
      <c r="G13" s="4" t="str">
        <f t="shared" si="0"/>
        <v>서울특별시종로구예지동</v>
      </c>
      <c r="H13" s="4">
        <v>360</v>
      </c>
      <c r="I13" s="4">
        <v>127.002</v>
      </c>
      <c r="J13" s="4">
        <v>126.995</v>
      </c>
      <c r="K13" s="4">
        <v>37.569000000000003</v>
      </c>
      <c r="L13" s="4">
        <v>37.57</v>
      </c>
      <c r="M13" s="4">
        <v>126.998308295279</v>
      </c>
      <c r="N13" s="4">
        <v>37.569637027189998</v>
      </c>
    </row>
    <row r="14" spans="1:14" x14ac:dyDescent="0.3">
      <c r="A14" s="3">
        <v>11110127</v>
      </c>
      <c r="B14" s="4">
        <v>11110</v>
      </c>
      <c r="C14" s="4" t="s">
        <v>8</v>
      </c>
      <c r="D14" s="4" t="s">
        <v>33</v>
      </c>
      <c r="E14" s="4">
        <v>1111012700</v>
      </c>
      <c r="F14" s="4" t="s">
        <v>34</v>
      </c>
      <c r="G14" s="4" t="str">
        <f t="shared" si="0"/>
        <v>서울특별시종로구공평동</v>
      </c>
      <c r="H14" s="4">
        <v>359</v>
      </c>
      <c r="I14" s="4">
        <v>126.985</v>
      </c>
      <c r="J14" s="4">
        <v>126.982</v>
      </c>
      <c r="K14" s="4">
        <v>37.57</v>
      </c>
      <c r="L14" s="4">
        <v>37.572000000000003</v>
      </c>
      <c r="M14" s="4">
        <v>126.983178337352</v>
      </c>
      <c r="N14" s="4">
        <v>37.571306551393199</v>
      </c>
    </row>
    <row r="15" spans="1:14" x14ac:dyDescent="0.3">
      <c r="A15" s="3">
        <v>11110179</v>
      </c>
      <c r="B15" s="4">
        <v>11110</v>
      </c>
      <c r="C15" s="4" t="s">
        <v>8</v>
      </c>
      <c r="D15" s="4" t="s">
        <v>35</v>
      </c>
      <c r="E15" s="4">
        <v>1111017900</v>
      </c>
      <c r="F15" s="4" t="s">
        <v>36</v>
      </c>
      <c r="G15" s="4" t="str">
        <f t="shared" si="0"/>
        <v>서울특별시종로구홍파동</v>
      </c>
      <c r="H15" s="4">
        <v>358</v>
      </c>
      <c r="I15" s="4">
        <v>126.96599999999999</v>
      </c>
      <c r="J15" s="4">
        <v>126.962</v>
      </c>
      <c r="K15" s="4">
        <v>37.57</v>
      </c>
      <c r="L15" s="4">
        <v>37.572000000000003</v>
      </c>
      <c r="M15" s="4">
        <v>126.96398568660101</v>
      </c>
      <c r="N15" s="4">
        <v>37.571150837134397</v>
      </c>
    </row>
    <row r="16" spans="1:14" x14ac:dyDescent="0.3">
      <c r="A16" s="3">
        <v>11110126</v>
      </c>
      <c r="B16" s="4">
        <v>11110</v>
      </c>
      <c r="C16" s="4" t="s">
        <v>8</v>
      </c>
      <c r="D16" s="4" t="s">
        <v>37</v>
      </c>
      <c r="E16" s="4">
        <v>1111012600</v>
      </c>
      <c r="F16" s="4" t="s">
        <v>38</v>
      </c>
      <c r="G16" s="4" t="str">
        <f t="shared" si="0"/>
        <v>서울특별시종로구종로1가</v>
      </c>
      <c r="H16" s="4">
        <v>387</v>
      </c>
      <c r="I16" s="4">
        <v>126.983</v>
      </c>
      <c r="J16" s="4">
        <v>126.97799999999999</v>
      </c>
      <c r="K16" s="4">
        <v>37.57</v>
      </c>
      <c r="L16" s="4">
        <v>37.570999999999998</v>
      </c>
      <c r="M16" s="4">
        <v>126.97971510148101</v>
      </c>
      <c r="N16" s="4">
        <v>37.570433372443397</v>
      </c>
    </row>
    <row r="17" spans="1:14" x14ac:dyDescent="0.3">
      <c r="A17" s="3">
        <v>11110117</v>
      </c>
      <c r="B17" s="4">
        <v>11110</v>
      </c>
      <c r="C17" s="4" t="s">
        <v>8</v>
      </c>
      <c r="D17" s="4" t="s">
        <v>39</v>
      </c>
      <c r="E17" s="4">
        <v>1111011700</v>
      </c>
      <c r="F17" s="4" t="s">
        <v>40</v>
      </c>
      <c r="G17" s="4" t="str">
        <f t="shared" si="0"/>
        <v>서울특별시종로구당주동</v>
      </c>
      <c r="H17" s="4">
        <v>356</v>
      </c>
      <c r="I17" s="4">
        <v>126.976</v>
      </c>
      <c r="J17" s="4">
        <v>126.97199999999999</v>
      </c>
      <c r="K17" s="4">
        <v>37.570999999999998</v>
      </c>
      <c r="L17" s="4">
        <v>37.573</v>
      </c>
      <c r="M17" s="4">
        <v>126.974013549418</v>
      </c>
      <c r="N17" s="4">
        <v>37.571588285826799</v>
      </c>
    </row>
    <row r="18" spans="1:14" x14ac:dyDescent="0.3">
      <c r="A18" s="3">
        <v>11110163</v>
      </c>
      <c r="B18" s="4">
        <v>11110</v>
      </c>
      <c r="C18" s="4" t="s">
        <v>8</v>
      </c>
      <c r="D18" s="4" t="s">
        <v>41</v>
      </c>
      <c r="E18" s="4">
        <v>1111016300</v>
      </c>
      <c r="F18" s="4" t="s">
        <v>42</v>
      </c>
      <c r="G18" s="4" t="str">
        <f t="shared" si="0"/>
        <v>서울특별시종로구종로5가</v>
      </c>
      <c r="H18" s="4">
        <v>355</v>
      </c>
      <c r="I18" s="4">
        <v>127.00700000000001</v>
      </c>
      <c r="J18" s="4">
        <v>127</v>
      </c>
      <c r="K18" s="4">
        <v>37.57</v>
      </c>
      <c r="L18" s="4">
        <v>37.572000000000003</v>
      </c>
      <c r="M18" s="4">
        <v>127.00353394978499</v>
      </c>
      <c r="N18" s="4">
        <v>37.570617414988398</v>
      </c>
    </row>
    <row r="19" spans="1:14" x14ac:dyDescent="0.3">
      <c r="A19" s="3">
        <v>11110153</v>
      </c>
      <c r="B19" s="4">
        <v>11110</v>
      </c>
      <c r="C19" s="4" t="s">
        <v>8</v>
      </c>
      <c r="D19" s="4" t="s">
        <v>43</v>
      </c>
      <c r="E19" s="4">
        <v>1111015300</v>
      </c>
      <c r="F19" s="4" t="s">
        <v>44</v>
      </c>
      <c r="G19" s="4" t="str">
        <f t="shared" si="0"/>
        <v>서울특별시종로구돈의동</v>
      </c>
      <c r="H19" s="4">
        <v>354</v>
      </c>
      <c r="I19" s="4">
        <v>126.992</v>
      </c>
      <c r="J19" s="4">
        <v>126.989</v>
      </c>
      <c r="K19" s="4">
        <v>37.570999999999998</v>
      </c>
      <c r="L19" s="4">
        <v>37.573</v>
      </c>
      <c r="M19" s="4">
        <v>126.990741679777</v>
      </c>
      <c r="N19" s="4">
        <v>37.571981862919102</v>
      </c>
    </row>
    <row r="20" spans="1:14" x14ac:dyDescent="0.3">
      <c r="A20" s="3">
        <v>11110136</v>
      </c>
      <c r="B20" s="4">
        <v>11110</v>
      </c>
      <c r="C20" s="4" t="s">
        <v>8</v>
      </c>
      <c r="D20" s="4" t="s">
        <v>45</v>
      </c>
      <c r="E20" s="4">
        <v>1111013600</v>
      </c>
      <c r="F20" s="4" t="s">
        <v>46</v>
      </c>
      <c r="G20" s="4" t="str">
        <f t="shared" si="0"/>
        <v>서울특별시종로구인사동</v>
      </c>
      <c r="H20" s="4">
        <v>353</v>
      </c>
      <c r="I20" s="4">
        <v>126.988</v>
      </c>
      <c r="J20" s="4">
        <v>126.98399999999999</v>
      </c>
      <c r="K20" s="4">
        <v>37.57</v>
      </c>
      <c r="L20" s="4">
        <v>37.573999999999998</v>
      </c>
      <c r="M20" s="4">
        <v>126.98607381515799</v>
      </c>
      <c r="N20" s="4">
        <v>37.571715672949303</v>
      </c>
    </row>
    <row r="21" spans="1:14" x14ac:dyDescent="0.3">
      <c r="A21" s="3">
        <v>11110152</v>
      </c>
      <c r="B21" s="4">
        <v>11110</v>
      </c>
      <c r="C21" s="4" t="s">
        <v>8</v>
      </c>
      <c r="D21" s="4" t="s">
        <v>47</v>
      </c>
      <c r="E21" s="4">
        <v>1111015200</v>
      </c>
      <c r="F21" s="4" t="s">
        <v>48</v>
      </c>
      <c r="G21" s="4" t="str">
        <f t="shared" si="0"/>
        <v>서울특별시종로구봉익동</v>
      </c>
      <c r="H21" s="4">
        <v>352</v>
      </c>
      <c r="I21" s="4">
        <v>126.994</v>
      </c>
      <c r="J21" s="4">
        <v>126.992</v>
      </c>
      <c r="K21" s="4">
        <v>37.570999999999998</v>
      </c>
      <c r="L21" s="4">
        <v>37.573999999999998</v>
      </c>
      <c r="M21" s="4">
        <v>126.992998036283</v>
      </c>
      <c r="N21" s="4">
        <v>37.572194696124797</v>
      </c>
    </row>
    <row r="22" spans="1:14" x14ac:dyDescent="0.3">
      <c r="A22" s="3">
        <v>11110180</v>
      </c>
      <c r="B22" s="4">
        <v>11110</v>
      </c>
      <c r="C22" s="4" t="s">
        <v>8</v>
      </c>
      <c r="D22" s="4" t="s">
        <v>49</v>
      </c>
      <c r="E22" s="4">
        <v>1111018000</v>
      </c>
      <c r="F22" s="4" t="s">
        <v>50</v>
      </c>
      <c r="G22" s="4" t="str">
        <f t="shared" si="0"/>
        <v>서울특별시종로구교북동</v>
      </c>
      <c r="H22" s="4">
        <v>351</v>
      </c>
      <c r="I22" s="4">
        <v>126.96299999999999</v>
      </c>
      <c r="J22" s="4">
        <v>126.959</v>
      </c>
      <c r="K22" s="4">
        <v>37.57</v>
      </c>
      <c r="L22" s="4">
        <v>37.573</v>
      </c>
      <c r="M22" s="4">
        <v>126.961457617465</v>
      </c>
      <c r="N22" s="4">
        <v>37.571538919307002</v>
      </c>
    </row>
    <row r="23" spans="1:14" x14ac:dyDescent="0.3">
      <c r="A23" s="3">
        <v>11110116</v>
      </c>
      <c r="B23" s="4">
        <v>11110</v>
      </c>
      <c r="C23" s="4" t="s">
        <v>8</v>
      </c>
      <c r="D23" s="4" t="s">
        <v>51</v>
      </c>
      <c r="E23" s="4">
        <v>1111011600</v>
      </c>
      <c r="F23" s="4" t="s">
        <v>52</v>
      </c>
      <c r="G23" s="4" t="str">
        <f t="shared" si="0"/>
        <v>서울특별시종로구도렴동</v>
      </c>
      <c r="H23" s="4">
        <v>350</v>
      </c>
      <c r="I23" s="4">
        <v>126.976</v>
      </c>
      <c r="J23" s="4">
        <v>126.973</v>
      </c>
      <c r="K23" s="4">
        <v>37.570999999999998</v>
      </c>
      <c r="L23" s="4">
        <v>37.573999999999998</v>
      </c>
      <c r="M23" s="4">
        <v>126.97475892611401</v>
      </c>
      <c r="N23" s="4">
        <v>37.573123241366297</v>
      </c>
    </row>
    <row r="24" spans="1:14" x14ac:dyDescent="0.3">
      <c r="A24" s="3">
        <v>11110151</v>
      </c>
      <c r="B24" s="4">
        <v>11110</v>
      </c>
      <c r="C24" s="4" t="s">
        <v>8</v>
      </c>
      <c r="D24" s="4" t="s">
        <v>53</v>
      </c>
      <c r="E24" s="4">
        <v>1111015100</v>
      </c>
      <c r="F24" s="4" t="s">
        <v>54</v>
      </c>
      <c r="G24" s="4" t="str">
        <f t="shared" si="0"/>
        <v>서울특별시종로구묘동</v>
      </c>
      <c r="H24" s="4">
        <v>349</v>
      </c>
      <c r="I24" s="4">
        <v>126.99299999999999</v>
      </c>
      <c r="J24" s="4">
        <v>126.991</v>
      </c>
      <c r="K24" s="4">
        <v>37.570999999999998</v>
      </c>
      <c r="L24" s="4">
        <v>37.573999999999998</v>
      </c>
      <c r="M24" s="4">
        <v>126.991742650398</v>
      </c>
      <c r="N24" s="4">
        <v>37.5724359637425</v>
      </c>
    </row>
    <row r="25" spans="1:14" x14ac:dyDescent="0.3">
      <c r="A25" s="3">
        <v>11110157</v>
      </c>
      <c r="B25" s="4">
        <v>11110</v>
      </c>
      <c r="C25" s="4" t="s">
        <v>8</v>
      </c>
      <c r="D25" s="4" t="s">
        <v>55</v>
      </c>
      <c r="E25" s="4">
        <v>1111015700</v>
      </c>
      <c r="F25" s="4" t="s">
        <v>56</v>
      </c>
      <c r="G25" s="4" t="str">
        <f t="shared" si="0"/>
        <v>서울특별시종로구인의동</v>
      </c>
      <c r="H25" s="4">
        <v>348</v>
      </c>
      <c r="I25" s="4">
        <v>127</v>
      </c>
      <c r="J25" s="4">
        <v>126.996</v>
      </c>
      <c r="K25" s="4">
        <v>37.570999999999998</v>
      </c>
      <c r="L25" s="4">
        <v>37.573999999999998</v>
      </c>
      <c r="M25" s="4">
        <v>126.997692557419</v>
      </c>
      <c r="N25" s="4">
        <v>37.5723435194625</v>
      </c>
    </row>
    <row r="26" spans="1:14" x14ac:dyDescent="0.3">
      <c r="A26" s="3">
        <v>11110118</v>
      </c>
      <c r="B26" s="4">
        <v>11110</v>
      </c>
      <c r="C26" s="4" t="s">
        <v>8</v>
      </c>
      <c r="D26" s="4" t="s">
        <v>57</v>
      </c>
      <c r="E26" s="4">
        <v>1111011800</v>
      </c>
      <c r="F26" s="4" t="s">
        <v>58</v>
      </c>
      <c r="G26" s="4" t="str">
        <f t="shared" si="0"/>
        <v>서울특별시종로구내수동</v>
      </c>
      <c r="H26" s="4">
        <v>347</v>
      </c>
      <c r="I26" s="4">
        <v>126.974</v>
      </c>
      <c r="J26" s="4">
        <v>126.97</v>
      </c>
      <c r="K26" s="4">
        <v>37.572000000000003</v>
      </c>
      <c r="L26" s="4">
        <v>37.575000000000003</v>
      </c>
      <c r="M26" s="4">
        <v>126.97197171146099</v>
      </c>
      <c r="N26" s="4">
        <v>37.573325214556199</v>
      </c>
    </row>
    <row r="27" spans="1:14" x14ac:dyDescent="0.3">
      <c r="A27" s="3">
        <v>11110121</v>
      </c>
      <c r="B27" s="4">
        <v>11110</v>
      </c>
      <c r="C27" s="4" t="s">
        <v>8</v>
      </c>
      <c r="D27" s="4" t="s">
        <v>59</v>
      </c>
      <c r="E27" s="4">
        <v>1111012100</v>
      </c>
      <c r="F27" s="4" t="s">
        <v>60</v>
      </c>
      <c r="G27" s="4" t="str">
        <f t="shared" si="0"/>
        <v>서울특별시종로구신문로2가</v>
      </c>
      <c r="H27" s="4">
        <v>346</v>
      </c>
      <c r="I27" s="4">
        <v>126.973</v>
      </c>
      <c r="J27" s="4">
        <v>126.965</v>
      </c>
      <c r="K27" s="4">
        <v>37.567999999999998</v>
      </c>
      <c r="L27" s="4">
        <v>37.573999999999998</v>
      </c>
      <c r="M27" s="4">
        <v>126.96922532735</v>
      </c>
      <c r="N27" s="4">
        <v>37.570869631877002</v>
      </c>
    </row>
    <row r="28" spans="1:14" x14ac:dyDescent="0.3">
      <c r="A28" s="3">
        <v>11110162</v>
      </c>
      <c r="B28" s="4">
        <v>11110</v>
      </c>
      <c r="C28" s="4" t="s">
        <v>8</v>
      </c>
      <c r="D28" s="4" t="s">
        <v>61</v>
      </c>
      <c r="E28" s="4">
        <v>1111016200</v>
      </c>
      <c r="F28" s="4" t="s">
        <v>62</v>
      </c>
      <c r="G28" s="4" t="str">
        <f t="shared" si="0"/>
        <v>서울특별시종로구효제동</v>
      </c>
      <c r="H28" s="4">
        <v>345</v>
      </c>
      <c r="I28" s="4">
        <v>127.006</v>
      </c>
      <c r="J28" s="4">
        <v>127.001</v>
      </c>
      <c r="K28" s="4">
        <v>37.570999999999998</v>
      </c>
      <c r="L28" s="4">
        <v>37.575000000000003</v>
      </c>
      <c r="M28" s="4">
        <v>127.00308823124</v>
      </c>
      <c r="N28" s="4">
        <v>37.573050002580501</v>
      </c>
    </row>
    <row r="29" spans="1:14" x14ac:dyDescent="0.3">
      <c r="A29" s="3">
        <v>11110129</v>
      </c>
      <c r="B29" s="4">
        <v>11110</v>
      </c>
      <c r="C29" s="4" t="s">
        <v>8</v>
      </c>
      <c r="D29" s="4" t="s">
        <v>63</v>
      </c>
      <c r="E29" s="4">
        <v>1111012900</v>
      </c>
      <c r="F29" s="4" t="s">
        <v>64</v>
      </c>
      <c r="G29" s="4" t="str">
        <f t="shared" si="0"/>
        <v>서울특별시종로구견지동</v>
      </c>
      <c r="H29" s="4">
        <v>344</v>
      </c>
      <c r="I29" s="4">
        <v>126.98399999999999</v>
      </c>
      <c r="J29" s="4">
        <v>126.982</v>
      </c>
      <c r="K29" s="4">
        <v>37.572000000000003</v>
      </c>
      <c r="L29" s="4">
        <v>37.576000000000001</v>
      </c>
      <c r="M29" s="4">
        <v>126.983012750143</v>
      </c>
      <c r="N29" s="4">
        <v>37.573522608181001</v>
      </c>
    </row>
    <row r="30" spans="1:14" x14ac:dyDescent="0.3">
      <c r="A30" s="3">
        <v>11110133</v>
      </c>
      <c r="B30" s="4">
        <v>11110</v>
      </c>
      <c r="C30" s="4" t="s">
        <v>8</v>
      </c>
      <c r="D30" s="4" t="s">
        <v>65</v>
      </c>
      <c r="E30" s="4">
        <v>1111013300</v>
      </c>
      <c r="F30" s="4" t="s">
        <v>66</v>
      </c>
      <c r="G30" s="4" t="str">
        <f t="shared" si="0"/>
        <v>서울특별시종로구익선동</v>
      </c>
      <c r="H30" s="4">
        <v>343</v>
      </c>
      <c r="I30" s="4">
        <v>126.991</v>
      </c>
      <c r="J30" s="4">
        <v>126.988</v>
      </c>
      <c r="K30" s="4">
        <v>37.573</v>
      </c>
      <c r="L30" s="4">
        <v>37.576000000000001</v>
      </c>
      <c r="M30" s="4">
        <v>126.989705740243</v>
      </c>
      <c r="N30" s="4">
        <v>37.5743487678794</v>
      </c>
    </row>
    <row r="31" spans="1:14" x14ac:dyDescent="0.3">
      <c r="A31" s="3">
        <v>11110124</v>
      </c>
      <c r="B31" s="4">
        <v>11110</v>
      </c>
      <c r="C31" s="4" t="s">
        <v>8</v>
      </c>
      <c r="D31" s="4" t="s">
        <v>67</v>
      </c>
      <c r="E31" s="4">
        <v>1111012400</v>
      </c>
      <c r="F31" s="4" t="s">
        <v>68</v>
      </c>
      <c r="G31" s="4" t="str">
        <f t="shared" si="0"/>
        <v>서울특별시종로구수송동</v>
      </c>
      <c r="H31" s="4">
        <v>342</v>
      </c>
      <c r="I31" s="4">
        <v>126.983</v>
      </c>
      <c r="J31" s="4">
        <v>126.97799999999999</v>
      </c>
      <c r="K31" s="4">
        <v>37.572000000000003</v>
      </c>
      <c r="L31" s="4">
        <v>37.576000000000001</v>
      </c>
      <c r="M31" s="4">
        <v>126.980645282697</v>
      </c>
      <c r="N31" s="4">
        <v>37.573698243538601</v>
      </c>
    </row>
    <row r="32" spans="1:14" x14ac:dyDescent="0.3">
      <c r="A32" s="3">
        <v>11110128</v>
      </c>
      <c r="B32" s="4">
        <v>11110</v>
      </c>
      <c r="C32" s="4" t="s">
        <v>8</v>
      </c>
      <c r="D32" s="4" t="s">
        <v>69</v>
      </c>
      <c r="E32" s="4">
        <v>1111012800</v>
      </c>
      <c r="F32" s="4" t="s">
        <v>70</v>
      </c>
      <c r="G32" s="4" t="str">
        <f t="shared" si="0"/>
        <v>서울특별시종로구관훈동</v>
      </c>
      <c r="H32" s="4">
        <v>341</v>
      </c>
      <c r="I32" s="4">
        <v>126.98699999999999</v>
      </c>
      <c r="J32" s="4">
        <v>126.983</v>
      </c>
      <c r="K32" s="4">
        <v>37.572000000000003</v>
      </c>
      <c r="L32" s="4">
        <v>37.576000000000001</v>
      </c>
      <c r="M32" s="4">
        <v>126.98468251937101</v>
      </c>
      <c r="N32" s="4">
        <v>37.574156678657602</v>
      </c>
    </row>
    <row r="33" spans="1:14" x14ac:dyDescent="0.3">
      <c r="A33" s="3">
        <v>11110174</v>
      </c>
      <c r="B33" s="4">
        <v>11110</v>
      </c>
      <c r="C33" s="4" t="s">
        <v>8</v>
      </c>
      <c r="D33" s="4" t="s">
        <v>71</v>
      </c>
      <c r="E33" s="4">
        <v>1111017400</v>
      </c>
      <c r="F33" s="4" t="s">
        <v>72</v>
      </c>
      <c r="G33" s="4" t="str">
        <f t="shared" si="0"/>
        <v>서울특별시종로구창신동</v>
      </c>
      <c r="H33" s="4">
        <v>1029</v>
      </c>
      <c r="I33" s="4">
        <v>127.01900000000001</v>
      </c>
      <c r="J33" s="4">
        <v>127.008</v>
      </c>
      <c r="K33" s="4">
        <v>37.57</v>
      </c>
      <c r="L33" s="4">
        <v>37.582000000000001</v>
      </c>
      <c r="M33" s="4">
        <v>127.012448578711</v>
      </c>
      <c r="N33" s="4">
        <v>37.575407621605599</v>
      </c>
    </row>
    <row r="34" spans="1:14" x14ac:dyDescent="0.3">
      <c r="A34" s="3">
        <v>11110119</v>
      </c>
      <c r="B34" s="4">
        <v>11110</v>
      </c>
      <c r="C34" s="4" t="s">
        <v>8</v>
      </c>
      <c r="D34" s="4" t="s">
        <v>73</v>
      </c>
      <c r="E34" s="4">
        <v>1111011900</v>
      </c>
      <c r="F34" s="4" t="s">
        <v>74</v>
      </c>
      <c r="G34" s="4" t="str">
        <f t="shared" si="0"/>
        <v>서울특별시종로구세종로</v>
      </c>
      <c r="H34" s="4">
        <v>373</v>
      </c>
      <c r="I34" s="4">
        <v>126.98</v>
      </c>
      <c r="J34" s="4">
        <v>126.973</v>
      </c>
      <c r="K34" s="4">
        <v>37.569000000000003</v>
      </c>
      <c r="L34" s="4">
        <v>37.590000000000003</v>
      </c>
      <c r="M34" s="4">
        <v>126.976789240443</v>
      </c>
      <c r="N34" s="4">
        <v>37.580304006656803</v>
      </c>
    </row>
    <row r="35" spans="1:14" x14ac:dyDescent="0.3">
      <c r="A35" s="3">
        <v>11110164</v>
      </c>
      <c r="B35" s="4">
        <v>11110</v>
      </c>
      <c r="C35" s="4" t="s">
        <v>8</v>
      </c>
      <c r="D35" s="4" t="s">
        <v>75</v>
      </c>
      <c r="E35" s="4">
        <v>1111016400</v>
      </c>
      <c r="F35" s="4" t="s">
        <v>76</v>
      </c>
      <c r="G35" s="4" t="str">
        <f t="shared" si="0"/>
        <v>서울특별시종로구종로6가</v>
      </c>
      <c r="H35" s="4">
        <v>372</v>
      </c>
      <c r="I35" s="4">
        <v>127.01</v>
      </c>
      <c r="J35" s="4">
        <v>127.004</v>
      </c>
      <c r="K35" s="4">
        <v>37.57</v>
      </c>
      <c r="L35" s="4">
        <v>37.575000000000003</v>
      </c>
      <c r="M35" s="4">
        <v>127.007685213644</v>
      </c>
      <c r="N35" s="4">
        <v>37.571947215757604</v>
      </c>
    </row>
    <row r="36" spans="1:14" x14ac:dyDescent="0.3">
      <c r="A36" s="3">
        <v>11110176</v>
      </c>
      <c r="B36" s="4">
        <v>11110</v>
      </c>
      <c r="C36" s="4" t="s">
        <v>8</v>
      </c>
      <c r="D36" s="4" t="s">
        <v>77</v>
      </c>
      <c r="E36" s="4">
        <v>1111017600</v>
      </c>
      <c r="F36" s="4" t="s">
        <v>78</v>
      </c>
      <c r="G36" s="4" t="str">
        <f t="shared" si="0"/>
        <v>서울특별시종로구교남동</v>
      </c>
      <c r="H36" s="4">
        <v>371</v>
      </c>
      <c r="I36" s="4">
        <v>126.96599999999999</v>
      </c>
      <c r="J36" s="4">
        <v>126.96299999999999</v>
      </c>
      <c r="K36" s="4">
        <v>37.567</v>
      </c>
      <c r="L36" s="4">
        <v>37.57</v>
      </c>
      <c r="M36" s="4">
        <v>126.964468498675</v>
      </c>
      <c r="N36" s="4">
        <v>37.568547713531103</v>
      </c>
    </row>
    <row r="37" spans="1:14" x14ac:dyDescent="0.3">
      <c r="A37" s="3">
        <v>11110155</v>
      </c>
      <c r="B37" s="4">
        <v>11110</v>
      </c>
      <c r="C37" s="4" t="s">
        <v>8</v>
      </c>
      <c r="D37" s="4" t="s">
        <v>79</v>
      </c>
      <c r="E37" s="4">
        <v>1111015500</v>
      </c>
      <c r="F37" s="4" t="s">
        <v>80</v>
      </c>
      <c r="G37" s="4" t="str">
        <f t="shared" si="0"/>
        <v>서울특별시종로구관수동</v>
      </c>
      <c r="H37" s="4">
        <v>370</v>
      </c>
      <c r="I37" s="4">
        <v>126.992</v>
      </c>
      <c r="J37" s="4">
        <v>126.989</v>
      </c>
      <c r="K37" s="4">
        <v>37.567999999999998</v>
      </c>
      <c r="L37" s="4">
        <v>37.57</v>
      </c>
      <c r="M37" s="4">
        <v>126.990475301986</v>
      </c>
      <c r="N37" s="4">
        <v>37.569076539626998</v>
      </c>
    </row>
    <row r="38" spans="1:14" x14ac:dyDescent="0.3">
      <c r="A38" s="3">
        <v>11110122</v>
      </c>
      <c r="B38" s="4">
        <v>11110</v>
      </c>
      <c r="C38" s="4" t="s">
        <v>8</v>
      </c>
      <c r="D38" s="4" t="s">
        <v>81</v>
      </c>
      <c r="E38" s="4">
        <v>1111012200</v>
      </c>
      <c r="F38" s="4" t="s">
        <v>82</v>
      </c>
      <c r="G38" s="4" t="str">
        <f t="shared" si="0"/>
        <v>서울특별시종로구청진동</v>
      </c>
      <c r="H38" s="4">
        <v>388</v>
      </c>
      <c r="I38" s="4">
        <v>126.982</v>
      </c>
      <c r="J38" s="4">
        <v>126.97799999999999</v>
      </c>
      <c r="K38" s="4">
        <v>37.570999999999998</v>
      </c>
      <c r="L38" s="4">
        <v>37.573</v>
      </c>
      <c r="M38" s="4">
        <v>126.980178928111</v>
      </c>
      <c r="N38" s="4">
        <v>37.571451088047297</v>
      </c>
    </row>
    <row r="39" spans="1:14" x14ac:dyDescent="0.3">
      <c r="A39" s="3">
        <v>11110131</v>
      </c>
      <c r="B39" s="4">
        <v>11110</v>
      </c>
      <c r="C39" s="4" t="s">
        <v>8</v>
      </c>
      <c r="D39" s="4" t="s">
        <v>83</v>
      </c>
      <c r="E39" s="4">
        <v>1111013100</v>
      </c>
      <c r="F39" s="4" t="s">
        <v>84</v>
      </c>
      <c r="G39" s="4" t="str">
        <f t="shared" si="0"/>
        <v>서울특별시종로구권농동</v>
      </c>
      <c r="H39" s="4">
        <v>328</v>
      </c>
      <c r="I39" s="4">
        <v>126.99299999999999</v>
      </c>
      <c r="J39" s="4">
        <v>126.991</v>
      </c>
      <c r="K39" s="4">
        <v>37.573999999999998</v>
      </c>
      <c r="L39" s="4">
        <v>37.578000000000003</v>
      </c>
      <c r="M39" s="4">
        <v>126.991674390862</v>
      </c>
      <c r="N39" s="4">
        <v>37.576505874448003</v>
      </c>
    </row>
    <row r="40" spans="1:14" x14ac:dyDescent="0.3">
      <c r="A40" s="3">
        <v>11110145</v>
      </c>
      <c r="B40" s="4">
        <v>11110</v>
      </c>
      <c r="C40" s="4" t="s">
        <v>8</v>
      </c>
      <c r="D40" s="4" t="s">
        <v>85</v>
      </c>
      <c r="E40" s="4">
        <v>1111014500</v>
      </c>
      <c r="F40" s="4" t="s">
        <v>86</v>
      </c>
      <c r="G40" s="4" t="str">
        <f t="shared" si="0"/>
        <v>서울특별시종로구송현동</v>
      </c>
      <c r="H40" s="4">
        <v>327</v>
      </c>
      <c r="I40" s="4">
        <v>126.983</v>
      </c>
      <c r="J40" s="4">
        <v>126.98099999999999</v>
      </c>
      <c r="K40" s="4">
        <v>37.575000000000003</v>
      </c>
      <c r="L40" s="4">
        <v>37.579000000000001</v>
      </c>
      <c r="M40" s="4">
        <v>126.981872795306</v>
      </c>
      <c r="N40" s="4">
        <v>37.576777435893</v>
      </c>
    </row>
    <row r="41" spans="1:14" x14ac:dyDescent="0.3">
      <c r="A41" s="3">
        <v>11110115</v>
      </c>
      <c r="B41" s="4">
        <v>11110</v>
      </c>
      <c r="C41" s="4" t="s">
        <v>8</v>
      </c>
      <c r="D41" s="4" t="s">
        <v>87</v>
      </c>
      <c r="E41" s="4">
        <v>1111011500</v>
      </c>
      <c r="F41" s="4" t="s">
        <v>88</v>
      </c>
      <c r="G41" s="4" t="str">
        <f t="shared" si="0"/>
        <v>서울특별시종로구사직동</v>
      </c>
      <c r="H41" s="4">
        <v>326</v>
      </c>
      <c r="I41" s="4">
        <v>126.971</v>
      </c>
      <c r="J41" s="4">
        <v>126.961</v>
      </c>
      <c r="K41" s="4">
        <v>37.572000000000003</v>
      </c>
      <c r="L41" s="4">
        <v>37.579000000000001</v>
      </c>
      <c r="M41" s="4">
        <v>126.96595724238</v>
      </c>
      <c r="N41" s="4">
        <v>37.575411655842302</v>
      </c>
    </row>
    <row r="42" spans="1:14" x14ac:dyDescent="0.3">
      <c r="A42" s="3">
        <v>11110113</v>
      </c>
      <c r="B42" s="4">
        <v>11110</v>
      </c>
      <c r="C42" s="4" t="s">
        <v>8</v>
      </c>
      <c r="D42" s="4" t="s">
        <v>89</v>
      </c>
      <c r="E42" s="4">
        <v>1111011300</v>
      </c>
      <c r="F42" s="4" t="s">
        <v>90</v>
      </c>
      <c r="G42" s="4" t="str">
        <f t="shared" si="0"/>
        <v>서울특별시종로구필운동</v>
      </c>
      <c r="H42" s="4">
        <v>325</v>
      </c>
      <c r="I42" s="4">
        <v>126.971</v>
      </c>
      <c r="J42" s="4">
        <v>126.965</v>
      </c>
      <c r="K42" s="4">
        <v>37.575000000000003</v>
      </c>
      <c r="L42" s="4">
        <v>37.579000000000001</v>
      </c>
      <c r="M42" s="4">
        <v>126.968145256092</v>
      </c>
      <c r="N42" s="4">
        <v>37.577299434811799</v>
      </c>
    </row>
    <row r="43" spans="1:14" x14ac:dyDescent="0.3">
      <c r="A43" s="3">
        <v>11110165</v>
      </c>
      <c r="B43" s="4">
        <v>11110</v>
      </c>
      <c r="C43" s="4" t="s">
        <v>8</v>
      </c>
      <c r="D43" s="4" t="s">
        <v>91</v>
      </c>
      <c r="E43" s="4">
        <v>1111016500</v>
      </c>
      <c r="F43" s="4" t="s">
        <v>92</v>
      </c>
      <c r="G43" s="4" t="str">
        <f t="shared" si="0"/>
        <v>서울특별시종로구이화동</v>
      </c>
      <c r="H43" s="4">
        <v>324</v>
      </c>
      <c r="I43" s="4">
        <v>127.009</v>
      </c>
      <c r="J43" s="4">
        <v>127.002</v>
      </c>
      <c r="K43" s="4">
        <v>37.575000000000003</v>
      </c>
      <c r="L43" s="4">
        <v>37.579000000000001</v>
      </c>
      <c r="M43" s="4">
        <v>127.005633001026</v>
      </c>
      <c r="N43" s="4">
        <v>37.577240491728901</v>
      </c>
    </row>
    <row r="44" spans="1:14" x14ac:dyDescent="0.3">
      <c r="A44" s="3">
        <v>11110112</v>
      </c>
      <c r="B44" s="4">
        <v>11110</v>
      </c>
      <c r="C44" s="4" t="s">
        <v>8</v>
      </c>
      <c r="D44" s="4" t="s">
        <v>93</v>
      </c>
      <c r="E44" s="4">
        <v>1111011200</v>
      </c>
      <c r="F44" s="4" t="s">
        <v>94</v>
      </c>
      <c r="G44" s="4" t="str">
        <f t="shared" si="0"/>
        <v>서울특별시종로구체부동</v>
      </c>
      <c r="H44" s="4">
        <v>323</v>
      </c>
      <c r="I44" s="4">
        <v>126.97199999999999</v>
      </c>
      <c r="J44" s="4">
        <v>126.97</v>
      </c>
      <c r="K44" s="4">
        <v>37.576000000000001</v>
      </c>
      <c r="L44" s="4">
        <v>37.579000000000001</v>
      </c>
      <c r="M44" s="4">
        <v>126.97087303204199</v>
      </c>
      <c r="N44" s="4">
        <v>37.577593499659201</v>
      </c>
    </row>
    <row r="45" spans="1:14" x14ac:dyDescent="0.3">
      <c r="A45" s="3">
        <v>11110141</v>
      </c>
      <c r="B45" s="4">
        <v>11110</v>
      </c>
      <c r="C45" s="4" t="s">
        <v>8</v>
      </c>
      <c r="D45" s="4" t="s">
        <v>95</v>
      </c>
      <c r="E45" s="4">
        <v>1111014100</v>
      </c>
      <c r="F45" s="4" t="s">
        <v>96</v>
      </c>
      <c r="G45" s="4" t="str">
        <f t="shared" si="0"/>
        <v>서울특별시종로구안국동</v>
      </c>
      <c r="H45" s="4">
        <v>322</v>
      </c>
      <c r="I45" s="4">
        <v>126.986</v>
      </c>
      <c r="J45" s="4">
        <v>126.982</v>
      </c>
      <c r="K45" s="4">
        <v>37.576000000000001</v>
      </c>
      <c r="L45" s="4">
        <v>37.579000000000001</v>
      </c>
      <c r="M45" s="4">
        <v>126.98362985115899</v>
      </c>
      <c r="N45" s="4">
        <v>37.577400187296803</v>
      </c>
    </row>
    <row r="46" spans="1:14" x14ac:dyDescent="0.3">
      <c r="A46" s="3">
        <v>11110106</v>
      </c>
      <c r="B46" s="4">
        <v>11110</v>
      </c>
      <c r="C46" s="4" t="s">
        <v>8</v>
      </c>
      <c r="D46" s="4" t="s">
        <v>97</v>
      </c>
      <c r="E46" s="4">
        <v>1111010600</v>
      </c>
      <c r="F46" s="4" t="s">
        <v>98</v>
      </c>
      <c r="G46" s="4" t="str">
        <f t="shared" si="0"/>
        <v>서울특별시종로구통의동</v>
      </c>
      <c r="H46" s="4">
        <v>321</v>
      </c>
      <c r="I46" s="4">
        <v>126.974</v>
      </c>
      <c r="J46" s="4">
        <v>126.971</v>
      </c>
      <c r="K46" s="4">
        <v>37.576000000000001</v>
      </c>
      <c r="L46" s="4">
        <v>37.58</v>
      </c>
      <c r="M46" s="4">
        <v>126.972869815647</v>
      </c>
      <c r="N46" s="4">
        <v>37.5780774068336</v>
      </c>
    </row>
    <row r="47" spans="1:14" x14ac:dyDescent="0.3">
      <c r="A47" s="3">
        <v>11110160</v>
      </c>
      <c r="B47" s="4">
        <v>11110</v>
      </c>
      <c r="C47" s="4" t="s">
        <v>8</v>
      </c>
      <c r="D47" s="4" t="s">
        <v>99</v>
      </c>
      <c r="E47" s="4">
        <v>1111016000</v>
      </c>
      <c r="F47" s="4" t="s">
        <v>100</v>
      </c>
      <c r="G47" s="4" t="str">
        <f t="shared" si="0"/>
        <v>서울특별시종로구연지동</v>
      </c>
      <c r="H47" s="4">
        <v>340</v>
      </c>
      <c r="I47" s="4">
        <v>127.002</v>
      </c>
      <c r="J47" s="4">
        <v>126.998</v>
      </c>
      <c r="K47" s="4">
        <v>37.570999999999998</v>
      </c>
      <c r="L47" s="4">
        <v>37.576000000000001</v>
      </c>
      <c r="M47" s="4">
        <v>127.000168421352</v>
      </c>
      <c r="N47" s="4">
        <v>37.573752544908402</v>
      </c>
    </row>
    <row r="48" spans="1:14" x14ac:dyDescent="0.3">
      <c r="A48" s="3">
        <v>11110125</v>
      </c>
      <c r="B48" s="4">
        <v>11110</v>
      </c>
      <c r="C48" s="4" t="s">
        <v>8</v>
      </c>
      <c r="D48" s="4" t="s">
        <v>101</v>
      </c>
      <c r="E48" s="4">
        <v>1111012500</v>
      </c>
      <c r="F48" s="4" t="s">
        <v>102</v>
      </c>
      <c r="G48" s="4" t="str">
        <f t="shared" si="0"/>
        <v>서울특별시종로구중학동</v>
      </c>
      <c r="H48" s="4">
        <v>339</v>
      </c>
      <c r="I48" s="4">
        <v>126.98099999999999</v>
      </c>
      <c r="J48" s="4">
        <v>126.97799999999999</v>
      </c>
      <c r="K48" s="4">
        <v>37.573999999999998</v>
      </c>
      <c r="L48" s="4">
        <v>37.576000000000001</v>
      </c>
      <c r="M48" s="4">
        <v>126.979677730604</v>
      </c>
      <c r="N48" s="4">
        <v>37.575312947221498</v>
      </c>
    </row>
    <row r="49" spans="1:14" x14ac:dyDescent="0.3">
      <c r="A49" s="3">
        <v>11110114</v>
      </c>
      <c r="B49" s="4">
        <v>11110</v>
      </c>
      <c r="C49" s="4" t="s">
        <v>8</v>
      </c>
      <c r="D49" s="4" t="s">
        <v>103</v>
      </c>
      <c r="E49" s="4">
        <v>1111011400</v>
      </c>
      <c r="F49" s="4" t="s">
        <v>104</v>
      </c>
      <c r="G49" s="4" t="str">
        <f t="shared" si="0"/>
        <v>서울특별시종로구내자동</v>
      </c>
      <c r="H49" s="4">
        <v>338</v>
      </c>
      <c r="I49" s="4">
        <v>126.973</v>
      </c>
      <c r="J49" s="4">
        <v>126.97</v>
      </c>
      <c r="K49" s="4">
        <v>37.573999999999998</v>
      </c>
      <c r="L49" s="4">
        <v>37.576999999999998</v>
      </c>
      <c r="M49" s="4">
        <v>126.971742311534</v>
      </c>
      <c r="N49" s="4">
        <v>37.575313669552102</v>
      </c>
    </row>
    <row r="50" spans="1:14" x14ac:dyDescent="0.3">
      <c r="A50" s="3">
        <v>11110107</v>
      </c>
      <c r="B50" s="4">
        <v>11110</v>
      </c>
      <c r="C50" s="4" t="s">
        <v>8</v>
      </c>
      <c r="D50" s="4" t="s">
        <v>105</v>
      </c>
      <c r="E50" s="4">
        <v>1111010700</v>
      </c>
      <c r="F50" s="4" t="s">
        <v>106</v>
      </c>
      <c r="G50" s="4" t="str">
        <f t="shared" si="0"/>
        <v>서울특별시종로구적선동</v>
      </c>
      <c r="H50" s="4">
        <v>337</v>
      </c>
      <c r="I50" s="4">
        <v>126.97499999999999</v>
      </c>
      <c r="J50" s="4">
        <v>126.97199999999999</v>
      </c>
      <c r="K50" s="4">
        <v>37.573999999999998</v>
      </c>
      <c r="L50" s="4">
        <v>37.576999999999998</v>
      </c>
      <c r="M50" s="4">
        <v>126.973790843054</v>
      </c>
      <c r="N50" s="4">
        <v>37.5753212856009</v>
      </c>
    </row>
    <row r="51" spans="1:14" x14ac:dyDescent="0.3">
      <c r="A51" s="3">
        <v>11110138</v>
      </c>
      <c r="B51" s="4">
        <v>11110</v>
      </c>
      <c r="C51" s="4" t="s">
        <v>8</v>
      </c>
      <c r="D51" s="4" t="s">
        <v>107</v>
      </c>
      <c r="E51" s="4">
        <v>1111013800</v>
      </c>
      <c r="F51" s="4" t="s">
        <v>108</v>
      </c>
      <c r="G51" s="4" t="str">
        <f t="shared" si="0"/>
        <v>서울특별시종로구종로2가</v>
      </c>
      <c r="H51" s="4">
        <v>336</v>
      </c>
      <c r="I51" s="4">
        <v>126.989</v>
      </c>
      <c r="J51" s="4">
        <v>126.983</v>
      </c>
      <c r="K51" s="4">
        <v>37.57</v>
      </c>
      <c r="L51" s="4">
        <v>37.572000000000003</v>
      </c>
      <c r="M51" s="4">
        <v>126.98693467403599</v>
      </c>
      <c r="N51" s="4">
        <v>37.570458299769498</v>
      </c>
    </row>
    <row r="52" spans="1:14" x14ac:dyDescent="0.3">
      <c r="A52" s="3">
        <v>11110134</v>
      </c>
      <c r="B52" s="4">
        <v>11110</v>
      </c>
      <c r="C52" s="4" t="s">
        <v>8</v>
      </c>
      <c r="D52" s="4" t="s">
        <v>109</v>
      </c>
      <c r="E52" s="4">
        <v>1111013400</v>
      </c>
      <c r="F52" s="4" t="s">
        <v>110</v>
      </c>
      <c r="G52" s="4" t="str">
        <f t="shared" si="0"/>
        <v>서울특별시종로구경운동</v>
      </c>
      <c r="H52" s="4">
        <v>335</v>
      </c>
      <c r="I52" s="4">
        <v>126.988</v>
      </c>
      <c r="J52" s="4">
        <v>126.98399999999999</v>
      </c>
      <c r="K52" s="4">
        <v>37.573999999999998</v>
      </c>
      <c r="L52" s="4">
        <v>37.576999999999998</v>
      </c>
      <c r="M52" s="4">
        <v>126.986420805902</v>
      </c>
      <c r="N52" s="4">
        <v>37.575201679147497</v>
      </c>
    </row>
    <row r="53" spans="1:14" x14ac:dyDescent="0.3">
      <c r="A53" s="3">
        <v>11110159</v>
      </c>
      <c r="B53" s="4">
        <v>11110</v>
      </c>
      <c r="C53" s="4" t="s">
        <v>8</v>
      </c>
      <c r="D53" s="4" t="s">
        <v>111</v>
      </c>
      <c r="E53" s="4">
        <v>1111015900</v>
      </c>
      <c r="F53" s="4" t="s">
        <v>112</v>
      </c>
      <c r="G53" s="4" t="str">
        <f t="shared" si="0"/>
        <v>서울특별시종로구원남동</v>
      </c>
      <c r="H53" s="4">
        <v>334</v>
      </c>
      <c r="I53" s="4">
        <v>127</v>
      </c>
      <c r="J53" s="4">
        <v>126.996</v>
      </c>
      <c r="K53" s="4">
        <v>37.573999999999998</v>
      </c>
      <c r="L53" s="4">
        <v>37.576999999999998</v>
      </c>
      <c r="M53" s="4">
        <v>126.997537164989</v>
      </c>
      <c r="N53" s="4">
        <v>37.57556172876</v>
      </c>
    </row>
    <row r="54" spans="1:14" x14ac:dyDescent="0.3">
      <c r="A54" s="3">
        <v>11110181</v>
      </c>
      <c r="B54" s="4">
        <v>11110</v>
      </c>
      <c r="C54" s="4" t="s">
        <v>8</v>
      </c>
      <c r="D54" s="4" t="s">
        <v>113</v>
      </c>
      <c r="E54" s="4">
        <v>1111018100</v>
      </c>
      <c r="F54" s="4" t="s">
        <v>114</v>
      </c>
      <c r="G54" s="4" t="str">
        <f t="shared" si="0"/>
        <v>서울특별시종로구행촌동</v>
      </c>
      <c r="H54" s="4">
        <v>1028</v>
      </c>
      <c r="I54" s="4">
        <v>126.965</v>
      </c>
      <c r="J54" s="4">
        <v>126.96</v>
      </c>
      <c r="K54" s="4">
        <v>37.570999999999998</v>
      </c>
      <c r="L54" s="4">
        <v>37.578000000000003</v>
      </c>
      <c r="M54" s="4">
        <v>126.962627439805</v>
      </c>
      <c r="N54" s="4">
        <v>37.573680124926803</v>
      </c>
    </row>
    <row r="55" spans="1:14" x14ac:dyDescent="0.3">
      <c r="A55" s="3">
        <v>11110150</v>
      </c>
      <c r="B55" s="4">
        <v>11110</v>
      </c>
      <c r="C55" s="4" t="s">
        <v>8</v>
      </c>
      <c r="D55" s="4" t="s">
        <v>115</v>
      </c>
      <c r="E55" s="4">
        <v>1111015000</v>
      </c>
      <c r="F55" s="4" t="s">
        <v>116</v>
      </c>
      <c r="G55" s="4" t="str">
        <f t="shared" si="0"/>
        <v>서울특별시종로구훈정동</v>
      </c>
      <c r="H55" s="4">
        <v>332</v>
      </c>
      <c r="I55" s="4">
        <v>126.997</v>
      </c>
      <c r="J55" s="4">
        <v>126.991</v>
      </c>
      <c r="K55" s="4">
        <v>37.570999999999998</v>
      </c>
      <c r="L55" s="4">
        <v>37.578000000000003</v>
      </c>
      <c r="M55" s="4">
        <v>126.994196027852</v>
      </c>
      <c r="N55" s="4">
        <v>37.574384332564101</v>
      </c>
    </row>
    <row r="56" spans="1:14" x14ac:dyDescent="0.3">
      <c r="A56" s="3">
        <v>11110132</v>
      </c>
      <c r="B56" s="4">
        <v>11110</v>
      </c>
      <c r="C56" s="4" t="s">
        <v>8</v>
      </c>
      <c r="D56" s="4" t="s">
        <v>117</v>
      </c>
      <c r="E56" s="4">
        <v>1111013200</v>
      </c>
      <c r="F56" s="4" t="s">
        <v>118</v>
      </c>
      <c r="G56" s="4" t="str">
        <f t="shared" si="0"/>
        <v>서울특별시종로구운니동</v>
      </c>
      <c r="H56" s="4">
        <v>331</v>
      </c>
      <c r="I56" s="4">
        <v>126.99</v>
      </c>
      <c r="J56" s="4">
        <v>126.986</v>
      </c>
      <c r="K56" s="4">
        <v>37.575000000000003</v>
      </c>
      <c r="L56" s="4">
        <v>37.578000000000003</v>
      </c>
      <c r="M56" s="4">
        <v>126.98823885910799</v>
      </c>
      <c r="N56" s="4">
        <v>37.5763891154471</v>
      </c>
    </row>
    <row r="57" spans="1:14" x14ac:dyDescent="0.3">
      <c r="A57" s="3">
        <v>11110137</v>
      </c>
      <c r="B57" s="4">
        <v>11110</v>
      </c>
      <c r="C57" s="4" t="s">
        <v>8</v>
      </c>
      <c r="D57" s="4" t="s">
        <v>119</v>
      </c>
      <c r="E57" s="4">
        <v>1111013700</v>
      </c>
      <c r="F57" s="4" t="s">
        <v>120</v>
      </c>
      <c r="G57" s="4" t="str">
        <f t="shared" si="0"/>
        <v>서울특별시종로구낙원동</v>
      </c>
      <c r="H57" s="4">
        <v>330</v>
      </c>
      <c r="I57" s="4">
        <v>126.991</v>
      </c>
      <c r="J57" s="4">
        <v>126.98699999999999</v>
      </c>
      <c r="K57" s="4">
        <v>37.570999999999998</v>
      </c>
      <c r="L57" s="4">
        <v>37.573999999999998</v>
      </c>
      <c r="M57" s="4">
        <v>126.988623272826</v>
      </c>
      <c r="N57" s="4">
        <v>37.572572676443599</v>
      </c>
    </row>
    <row r="58" spans="1:14" x14ac:dyDescent="0.3">
      <c r="A58" s="3">
        <v>11110144</v>
      </c>
      <c r="B58" s="4">
        <v>11110</v>
      </c>
      <c r="C58" s="4" t="s">
        <v>8</v>
      </c>
      <c r="D58" s="4" t="s">
        <v>121</v>
      </c>
      <c r="E58" s="4">
        <v>1111014400</v>
      </c>
      <c r="F58" s="4" t="s">
        <v>122</v>
      </c>
      <c r="G58" s="4" t="str">
        <f t="shared" si="0"/>
        <v>서울특별시종로구사간동</v>
      </c>
      <c r="H58" s="4">
        <v>329</v>
      </c>
      <c r="I58" s="4">
        <v>126.982</v>
      </c>
      <c r="J58" s="4">
        <v>126.98</v>
      </c>
      <c r="K58" s="4">
        <v>37.576000000000001</v>
      </c>
      <c r="L58" s="4">
        <v>37.578000000000003</v>
      </c>
      <c r="M58" s="4">
        <v>126.980400324953</v>
      </c>
      <c r="N58" s="4">
        <v>37.577262226951298</v>
      </c>
    </row>
    <row r="59" spans="1:14" x14ac:dyDescent="0.3">
      <c r="A59" s="3">
        <v>11110187</v>
      </c>
      <c r="B59" s="4">
        <v>11110</v>
      </c>
      <c r="C59" s="4" t="s">
        <v>8</v>
      </c>
      <c r="D59" s="4" t="s">
        <v>123</v>
      </c>
      <c r="E59" s="4">
        <v>1111018700</v>
      </c>
      <c r="F59" s="4" t="s">
        <v>124</v>
      </c>
      <c r="G59" s="4" t="str">
        <f t="shared" si="0"/>
        <v>서울특별시종로구무악동</v>
      </c>
      <c r="H59" s="4">
        <v>1027</v>
      </c>
      <c r="I59" s="4">
        <v>126.96299999999999</v>
      </c>
      <c r="J59" s="4">
        <v>126.95399999999999</v>
      </c>
      <c r="K59" s="4">
        <v>37.573</v>
      </c>
      <c r="L59" s="4">
        <v>37.581000000000003</v>
      </c>
      <c r="M59" s="4">
        <v>126.95858144626099</v>
      </c>
      <c r="N59" s="4">
        <v>37.577109956682698</v>
      </c>
    </row>
    <row r="60" spans="1:14" x14ac:dyDescent="0.3">
      <c r="A60" s="3">
        <v>11110109</v>
      </c>
      <c r="B60" s="4">
        <v>11110</v>
      </c>
      <c r="C60" s="4" t="s">
        <v>8</v>
      </c>
      <c r="D60" s="4" t="s">
        <v>125</v>
      </c>
      <c r="E60" s="4">
        <v>1111010900</v>
      </c>
      <c r="F60" s="4" t="s">
        <v>126</v>
      </c>
      <c r="G60" s="4" t="str">
        <f t="shared" si="0"/>
        <v>서울특별시종로구누상동</v>
      </c>
      <c r="H60" s="4">
        <v>312</v>
      </c>
      <c r="I60" s="4">
        <v>126.968</v>
      </c>
      <c r="J60" s="4">
        <v>126.95699999999999</v>
      </c>
      <c r="K60" s="4">
        <v>37.578000000000003</v>
      </c>
      <c r="L60" s="4">
        <v>37.582000000000001</v>
      </c>
      <c r="M60" s="4">
        <v>126.962737020053</v>
      </c>
      <c r="N60" s="4">
        <v>37.5803987290602</v>
      </c>
    </row>
    <row r="61" spans="1:14" x14ac:dyDescent="0.3">
      <c r="A61" s="3">
        <v>11110143</v>
      </c>
      <c r="B61" s="4">
        <v>11110</v>
      </c>
      <c r="C61" s="4" t="s">
        <v>8</v>
      </c>
      <c r="D61" s="4" t="s">
        <v>127</v>
      </c>
      <c r="E61" s="4">
        <v>1111014300</v>
      </c>
      <c r="F61" s="4" t="s">
        <v>128</v>
      </c>
      <c r="G61" s="4" t="str">
        <f t="shared" si="0"/>
        <v>서울특별시종로구화동</v>
      </c>
      <c r="H61" s="4">
        <v>311</v>
      </c>
      <c r="I61" s="4">
        <v>126.98399999999999</v>
      </c>
      <c r="J61" s="4">
        <v>126.98099999999999</v>
      </c>
      <c r="K61" s="4">
        <v>37.579000000000001</v>
      </c>
      <c r="L61" s="4">
        <v>37.582000000000001</v>
      </c>
      <c r="M61" s="4">
        <v>126.982731071205</v>
      </c>
      <c r="N61" s="4">
        <v>37.5806915084951</v>
      </c>
    </row>
    <row r="62" spans="1:14" x14ac:dyDescent="0.3">
      <c r="A62" s="3">
        <v>11110172</v>
      </c>
      <c r="B62" s="4">
        <v>11110</v>
      </c>
      <c r="C62" s="4" t="s">
        <v>8</v>
      </c>
      <c r="D62" s="4" t="s">
        <v>129</v>
      </c>
      <c r="E62" s="4">
        <v>1111017200</v>
      </c>
      <c r="F62" s="4" t="s">
        <v>130</v>
      </c>
      <c r="G62" s="4" t="str">
        <f t="shared" si="0"/>
        <v>서울특별시종로구명륜4가</v>
      </c>
      <c r="H62" s="4">
        <v>310</v>
      </c>
      <c r="I62" s="4">
        <v>127.002</v>
      </c>
      <c r="J62" s="4">
        <v>126.998</v>
      </c>
      <c r="K62" s="4">
        <v>37.581000000000003</v>
      </c>
      <c r="L62" s="4">
        <v>37.584000000000003</v>
      </c>
      <c r="M62" s="4">
        <v>126.999881633462</v>
      </c>
      <c r="N62" s="4">
        <v>37.582232454255198</v>
      </c>
    </row>
    <row r="63" spans="1:14" x14ac:dyDescent="0.3">
      <c r="A63" s="3">
        <v>11110104</v>
      </c>
      <c r="B63" s="4">
        <v>11110</v>
      </c>
      <c r="C63" s="4" t="s">
        <v>8</v>
      </c>
      <c r="D63" s="4" t="s">
        <v>131</v>
      </c>
      <c r="E63" s="4">
        <v>1111010400</v>
      </c>
      <c r="F63" s="4" t="s">
        <v>132</v>
      </c>
      <c r="G63" s="4" t="str">
        <f t="shared" si="0"/>
        <v>서울특별시종로구효자동</v>
      </c>
      <c r="H63" s="4">
        <v>309</v>
      </c>
      <c r="I63" s="4">
        <v>126.974</v>
      </c>
      <c r="J63" s="4">
        <v>126.97</v>
      </c>
      <c r="K63" s="4">
        <v>37.581000000000003</v>
      </c>
      <c r="L63" s="4">
        <v>37.584000000000003</v>
      </c>
      <c r="M63" s="4">
        <v>126.971952729455</v>
      </c>
      <c r="N63" s="4">
        <v>37.582667556244601</v>
      </c>
    </row>
    <row r="64" spans="1:14" x14ac:dyDescent="0.3">
      <c r="A64" s="3">
        <v>11110139</v>
      </c>
      <c r="B64" s="4">
        <v>11110</v>
      </c>
      <c r="C64" s="4" t="s">
        <v>8</v>
      </c>
      <c r="D64" s="4" t="s">
        <v>133</v>
      </c>
      <c r="E64" s="4">
        <v>1111013900</v>
      </c>
      <c r="F64" s="4" t="s">
        <v>134</v>
      </c>
      <c r="G64" s="4" t="str">
        <f t="shared" si="0"/>
        <v>서울특별시종로구팔판동</v>
      </c>
      <c r="H64" s="4">
        <v>308</v>
      </c>
      <c r="I64" s="4">
        <v>126.982</v>
      </c>
      <c r="J64" s="4">
        <v>126.979</v>
      </c>
      <c r="K64" s="4">
        <v>37.581000000000003</v>
      </c>
      <c r="L64" s="4">
        <v>37.585000000000001</v>
      </c>
      <c r="M64" s="4">
        <v>126.980726120756</v>
      </c>
      <c r="N64" s="4">
        <v>37.582797610491099</v>
      </c>
    </row>
    <row r="65" spans="1:14" x14ac:dyDescent="0.3">
      <c r="A65" s="3">
        <v>11110102</v>
      </c>
      <c r="B65" s="4">
        <v>11110</v>
      </c>
      <c r="C65" s="4" t="s">
        <v>8</v>
      </c>
      <c r="D65" s="4" t="s">
        <v>135</v>
      </c>
      <c r="E65" s="4">
        <v>1111010200</v>
      </c>
      <c r="F65" s="4" t="s">
        <v>136</v>
      </c>
      <c r="G65" s="4" t="str">
        <f t="shared" si="0"/>
        <v>서울특별시종로구신교동</v>
      </c>
      <c r="H65" s="4">
        <v>307</v>
      </c>
      <c r="I65" s="4">
        <v>126.97</v>
      </c>
      <c r="J65" s="4">
        <v>126.965</v>
      </c>
      <c r="K65" s="4">
        <v>37.582999999999998</v>
      </c>
      <c r="L65" s="4">
        <v>37.585999999999999</v>
      </c>
      <c r="M65" s="4">
        <v>126.96794151918201</v>
      </c>
      <c r="N65" s="4">
        <v>37.584506348917202</v>
      </c>
    </row>
    <row r="66" spans="1:14" x14ac:dyDescent="0.3">
      <c r="A66" s="3">
        <v>11110146</v>
      </c>
      <c r="B66" s="4">
        <v>11110</v>
      </c>
      <c r="C66" s="4" t="s">
        <v>8</v>
      </c>
      <c r="D66" s="4" t="s">
        <v>137</v>
      </c>
      <c r="E66" s="4">
        <v>1111014600</v>
      </c>
      <c r="F66" s="4" t="s">
        <v>138</v>
      </c>
      <c r="G66" s="4" t="str">
        <f t="shared" si="0"/>
        <v>서울특별시종로구가회동</v>
      </c>
      <c r="H66" s="4">
        <v>306</v>
      </c>
      <c r="I66" s="4">
        <v>126.98699999999999</v>
      </c>
      <c r="J66" s="4">
        <v>126.983</v>
      </c>
      <c r="K66" s="4">
        <v>37.579000000000001</v>
      </c>
      <c r="L66" s="4">
        <v>37.585999999999999</v>
      </c>
      <c r="M66" s="4">
        <v>126.984841534691</v>
      </c>
      <c r="N66" s="4">
        <v>37.582683472079196</v>
      </c>
    </row>
    <row r="67" spans="1:14" x14ac:dyDescent="0.3">
      <c r="A67" s="3">
        <v>11110171</v>
      </c>
      <c r="B67" s="4">
        <v>11110</v>
      </c>
      <c r="C67" s="4" t="s">
        <v>8</v>
      </c>
      <c r="D67" s="4" t="s">
        <v>139</v>
      </c>
      <c r="E67" s="4">
        <v>1111017100</v>
      </c>
      <c r="F67" s="4" t="s">
        <v>140</v>
      </c>
      <c r="G67" s="4" t="str">
        <f t="shared" ref="G67:G130" si="1">SUBSTITUTE(F67," ","")</f>
        <v>서울특별시종로구명륜2가</v>
      </c>
      <c r="H67" s="4">
        <v>305</v>
      </c>
      <c r="I67" s="4">
        <v>127.001</v>
      </c>
      <c r="J67" s="4">
        <v>126.997</v>
      </c>
      <c r="K67" s="4">
        <v>37.582999999999998</v>
      </c>
      <c r="L67" s="4">
        <v>37.585999999999999</v>
      </c>
      <c r="M67" s="4">
        <v>126.999041293888</v>
      </c>
      <c r="N67" s="4">
        <v>37.584700077019903</v>
      </c>
    </row>
    <row r="68" spans="1:14" x14ac:dyDescent="0.3">
      <c r="A68" s="3">
        <v>11110101</v>
      </c>
      <c r="B68" s="4">
        <v>11110</v>
      </c>
      <c r="C68" s="4" t="s">
        <v>8</v>
      </c>
      <c r="D68" s="4" t="s">
        <v>141</v>
      </c>
      <c r="E68" s="4">
        <v>1111010100</v>
      </c>
      <c r="F68" s="4" t="s">
        <v>142</v>
      </c>
      <c r="G68" s="4" t="str">
        <f t="shared" si="1"/>
        <v>서울특별시종로구청운동</v>
      </c>
      <c r="H68" s="4">
        <v>1036</v>
      </c>
      <c r="I68" s="4">
        <v>126.976</v>
      </c>
      <c r="J68" s="4">
        <v>126.961</v>
      </c>
      <c r="K68" s="4">
        <v>37.584000000000003</v>
      </c>
      <c r="L68" s="4">
        <v>37.594000000000001</v>
      </c>
      <c r="M68" s="4">
        <v>126.969323890092</v>
      </c>
      <c r="N68" s="4">
        <v>37.589205451634797</v>
      </c>
    </row>
    <row r="69" spans="1:14" x14ac:dyDescent="0.3">
      <c r="A69" s="3">
        <v>11110111</v>
      </c>
      <c r="B69" s="4">
        <v>11110</v>
      </c>
      <c r="C69" s="4" t="s">
        <v>8</v>
      </c>
      <c r="D69" s="4" t="s">
        <v>143</v>
      </c>
      <c r="E69" s="4">
        <v>1111011100</v>
      </c>
      <c r="F69" s="4" t="s">
        <v>144</v>
      </c>
      <c r="G69" s="4" t="str">
        <f t="shared" si="1"/>
        <v>서울특별시종로구옥인동</v>
      </c>
      <c r="H69" s="4">
        <v>303</v>
      </c>
      <c r="I69" s="4">
        <v>126.971</v>
      </c>
      <c r="J69" s="4">
        <v>126.958</v>
      </c>
      <c r="K69" s="4">
        <v>37.581000000000003</v>
      </c>
      <c r="L69" s="4">
        <v>37.587000000000003</v>
      </c>
      <c r="M69" s="4">
        <v>126.963410081497</v>
      </c>
      <c r="N69" s="4">
        <v>37.583538533640997</v>
      </c>
    </row>
    <row r="70" spans="1:14" x14ac:dyDescent="0.3">
      <c r="A70" s="3">
        <v>11110130</v>
      </c>
      <c r="B70" s="4">
        <v>11110</v>
      </c>
      <c r="C70" s="4" t="s">
        <v>8</v>
      </c>
      <c r="D70" s="4" t="s">
        <v>145</v>
      </c>
      <c r="E70" s="4">
        <v>1111013000</v>
      </c>
      <c r="F70" s="4" t="s">
        <v>146</v>
      </c>
      <c r="G70" s="4" t="str">
        <f t="shared" si="1"/>
        <v>서울특별시종로구와룡동</v>
      </c>
      <c r="H70" s="4">
        <v>302</v>
      </c>
      <c r="I70" s="4">
        <v>126.998</v>
      </c>
      <c r="J70" s="4">
        <v>126.988</v>
      </c>
      <c r="K70" s="4">
        <v>37.573999999999998</v>
      </c>
      <c r="L70" s="4">
        <v>37.588000000000001</v>
      </c>
      <c r="M70" s="4">
        <v>126.99255009481899</v>
      </c>
      <c r="N70" s="4">
        <v>37.581714565914901</v>
      </c>
    </row>
    <row r="71" spans="1:14" x14ac:dyDescent="0.3">
      <c r="A71" s="3">
        <v>11110148</v>
      </c>
      <c r="B71" s="4">
        <v>11110</v>
      </c>
      <c r="C71" s="4" t="s">
        <v>8</v>
      </c>
      <c r="D71" s="4" t="s">
        <v>147</v>
      </c>
      <c r="E71" s="4">
        <v>1111014800</v>
      </c>
      <c r="F71" s="4" t="s">
        <v>148</v>
      </c>
      <c r="G71" s="4" t="str">
        <f t="shared" si="1"/>
        <v>서울특별시종로구계동</v>
      </c>
      <c r="H71" s="4">
        <v>301</v>
      </c>
      <c r="I71" s="4">
        <v>126.988</v>
      </c>
      <c r="J71" s="4">
        <v>126.985</v>
      </c>
      <c r="K71" s="4">
        <v>37.576999999999998</v>
      </c>
      <c r="L71" s="4">
        <v>37.588999999999999</v>
      </c>
      <c r="M71" s="4">
        <v>126.986929803726</v>
      </c>
      <c r="N71" s="4">
        <v>37.582351846324599</v>
      </c>
    </row>
    <row r="72" spans="1:14" x14ac:dyDescent="0.3">
      <c r="A72" s="3">
        <v>11110149</v>
      </c>
      <c r="B72" s="4">
        <v>11110</v>
      </c>
      <c r="C72" s="4" t="s">
        <v>8</v>
      </c>
      <c r="D72" s="4" t="s">
        <v>149</v>
      </c>
      <c r="E72" s="4">
        <v>1111014900</v>
      </c>
      <c r="F72" s="4" t="s">
        <v>150</v>
      </c>
      <c r="G72" s="4" t="str">
        <f t="shared" si="1"/>
        <v>서울특별시종로구원서동</v>
      </c>
      <c r="H72" s="4">
        <v>300</v>
      </c>
      <c r="I72" s="4">
        <v>126.99</v>
      </c>
      <c r="J72" s="4">
        <v>126.986</v>
      </c>
      <c r="K72" s="4">
        <v>37.578000000000003</v>
      </c>
      <c r="L72" s="4">
        <v>37.591000000000001</v>
      </c>
      <c r="M72" s="4">
        <v>126.98826331318899</v>
      </c>
      <c r="N72" s="4">
        <v>37.583924210138498</v>
      </c>
    </row>
    <row r="73" spans="1:14" x14ac:dyDescent="0.3">
      <c r="A73" s="3">
        <v>11110173</v>
      </c>
      <c r="B73" s="4">
        <v>11110</v>
      </c>
      <c r="C73" s="4" t="s">
        <v>8</v>
      </c>
      <c r="D73" s="4" t="s">
        <v>151</v>
      </c>
      <c r="E73" s="4">
        <v>1111017300</v>
      </c>
      <c r="F73" s="4" t="s">
        <v>152</v>
      </c>
      <c r="G73" s="4" t="str">
        <f t="shared" si="1"/>
        <v>서울특별시종로구명륜3가</v>
      </c>
      <c r="H73" s="4">
        <v>299</v>
      </c>
      <c r="I73" s="4">
        <v>126.998</v>
      </c>
      <c r="J73" s="4">
        <v>126.988</v>
      </c>
      <c r="K73" s="4">
        <v>37.582999999999998</v>
      </c>
      <c r="L73" s="4">
        <v>37.591999999999999</v>
      </c>
      <c r="M73" s="4">
        <v>126.99314729461599</v>
      </c>
      <c r="N73" s="4">
        <v>37.588221210214201</v>
      </c>
    </row>
    <row r="74" spans="1:14" x14ac:dyDescent="0.3">
      <c r="A74" s="3">
        <v>11110170</v>
      </c>
      <c r="B74" s="4">
        <v>11110</v>
      </c>
      <c r="C74" s="4" t="s">
        <v>8</v>
      </c>
      <c r="D74" s="4" t="s">
        <v>153</v>
      </c>
      <c r="E74" s="4">
        <v>1111017000</v>
      </c>
      <c r="F74" s="4" t="s">
        <v>154</v>
      </c>
      <c r="G74" s="4" t="str">
        <f t="shared" si="1"/>
        <v>서울특별시종로구명륜1가</v>
      </c>
      <c r="H74" s="4">
        <v>298</v>
      </c>
      <c r="I74" s="4">
        <v>127</v>
      </c>
      <c r="J74" s="4">
        <v>126.994</v>
      </c>
      <c r="K74" s="4">
        <v>37.585999999999999</v>
      </c>
      <c r="L74" s="4">
        <v>37.591999999999999</v>
      </c>
      <c r="M74" s="4">
        <v>126.997487554096</v>
      </c>
      <c r="N74" s="4">
        <v>37.5891142943196</v>
      </c>
    </row>
    <row r="75" spans="1:14" x14ac:dyDescent="0.3">
      <c r="A75" s="3">
        <v>11110147</v>
      </c>
      <c r="B75" s="4">
        <v>11110</v>
      </c>
      <c r="C75" s="4" t="s">
        <v>8</v>
      </c>
      <c r="D75" s="4" t="s">
        <v>155</v>
      </c>
      <c r="E75" s="4">
        <v>1111014700</v>
      </c>
      <c r="F75" s="4" t="s">
        <v>156</v>
      </c>
      <c r="G75" s="4" t="str">
        <f t="shared" si="1"/>
        <v>서울특별시종로구재동</v>
      </c>
      <c r="H75" s="4">
        <v>320</v>
      </c>
      <c r="I75" s="4">
        <v>126.98699999999999</v>
      </c>
      <c r="J75" s="4">
        <v>126.98399999999999</v>
      </c>
      <c r="K75" s="4">
        <v>37.576999999999998</v>
      </c>
      <c r="L75" s="4">
        <v>37.58</v>
      </c>
      <c r="M75" s="4">
        <v>126.985284289649</v>
      </c>
      <c r="N75" s="4">
        <v>37.578328531163798</v>
      </c>
    </row>
    <row r="76" spans="1:14" x14ac:dyDescent="0.3">
      <c r="A76" s="3">
        <v>11110110</v>
      </c>
      <c r="B76" s="4">
        <v>11110</v>
      </c>
      <c r="C76" s="4" t="s">
        <v>8</v>
      </c>
      <c r="D76" s="4" t="s">
        <v>157</v>
      </c>
      <c r="E76" s="4">
        <v>1111011000</v>
      </c>
      <c r="F76" s="4" t="s">
        <v>158</v>
      </c>
      <c r="G76" s="4" t="str">
        <f t="shared" si="1"/>
        <v>서울특별시종로구누하동</v>
      </c>
      <c r="H76" s="4">
        <v>319</v>
      </c>
      <c r="I76" s="4">
        <v>126.97</v>
      </c>
      <c r="J76" s="4">
        <v>126.96599999999999</v>
      </c>
      <c r="K76" s="4">
        <v>37.578000000000003</v>
      </c>
      <c r="L76" s="4">
        <v>37.581000000000003</v>
      </c>
      <c r="M76" s="4">
        <v>126.968284042997</v>
      </c>
      <c r="N76" s="4">
        <v>37.579290052438303</v>
      </c>
    </row>
    <row r="77" spans="1:14" x14ac:dyDescent="0.3">
      <c r="A77" s="3">
        <v>11110108</v>
      </c>
      <c r="B77" s="4">
        <v>11110</v>
      </c>
      <c r="C77" s="4" t="s">
        <v>8</v>
      </c>
      <c r="D77" s="4" t="s">
        <v>159</v>
      </c>
      <c r="E77" s="4">
        <v>1111010800</v>
      </c>
      <c r="F77" s="4" t="s">
        <v>160</v>
      </c>
      <c r="G77" s="4" t="str">
        <f t="shared" si="1"/>
        <v>서울특별시종로구통인동</v>
      </c>
      <c r="H77" s="4">
        <v>318</v>
      </c>
      <c r="I77" s="4">
        <v>126.97199999999999</v>
      </c>
      <c r="J77" s="4">
        <v>126.968</v>
      </c>
      <c r="K77" s="4">
        <v>37.578000000000003</v>
      </c>
      <c r="L77" s="4">
        <v>37.581000000000003</v>
      </c>
      <c r="M77" s="4">
        <v>126.970219387272</v>
      </c>
      <c r="N77" s="4">
        <v>37.5801613724432</v>
      </c>
    </row>
    <row r="78" spans="1:14" x14ac:dyDescent="0.3">
      <c r="A78" s="3">
        <v>11110142</v>
      </c>
      <c r="B78" s="4">
        <v>11110</v>
      </c>
      <c r="C78" s="4" t="s">
        <v>8</v>
      </c>
      <c r="D78" s="4" t="s">
        <v>161</v>
      </c>
      <c r="E78" s="4">
        <v>1111014200</v>
      </c>
      <c r="F78" s="4" t="s">
        <v>162</v>
      </c>
      <c r="G78" s="4" t="str">
        <f t="shared" si="1"/>
        <v>서울특별시종로구소격동</v>
      </c>
      <c r="H78" s="4">
        <v>317</v>
      </c>
      <c r="I78" s="4">
        <v>126.982</v>
      </c>
      <c r="J78" s="4">
        <v>126.98</v>
      </c>
      <c r="K78" s="4">
        <v>37.578000000000003</v>
      </c>
      <c r="L78" s="4">
        <v>37.582000000000001</v>
      </c>
      <c r="M78" s="4">
        <v>126.980934375568</v>
      </c>
      <c r="N78" s="4">
        <v>37.579622883482898</v>
      </c>
    </row>
    <row r="79" spans="1:14" x14ac:dyDescent="0.3">
      <c r="A79" s="3">
        <v>11110105</v>
      </c>
      <c r="B79" s="4">
        <v>11110</v>
      </c>
      <c r="C79" s="4" t="s">
        <v>8</v>
      </c>
      <c r="D79" s="4" t="s">
        <v>163</v>
      </c>
      <c r="E79" s="4">
        <v>1111010500</v>
      </c>
      <c r="F79" s="4" t="s">
        <v>164</v>
      </c>
      <c r="G79" s="4" t="str">
        <f t="shared" si="1"/>
        <v>서울특별시종로구창성동</v>
      </c>
      <c r="H79" s="4">
        <v>316</v>
      </c>
      <c r="I79" s="4">
        <v>126.974</v>
      </c>
      <c r="J79" s="4">
        <v>126.971</v>
      </c>
      <c r="K79" s="4">
        <v>37.579000000000001</v>
      </c>
      <c r="L79" s="4">
        <v>37.582000000000001</v>
      </c>
      <c r="M79" s="4">
        <v>126.972474383209</v>
      </c>
      <c r="N79" s="4">
        <v>37.580560451611397</v>
      </c>
    </row>
    <row r="80" spans="1:14" x14ac:dyDescent="0.3">
      <c r="A80" s="3">
        <v>11110166</v>
      </c>
      <c r="B80" s="4">
        <v>11110</v>
      </c>
      <c r="C80" s="4" t="s">
        <v>8</v>
      </c>
      <c r="D80" s="4" t="s">
        <v>165</v>
      </c>
      <c r="E80" s="4">
        <v>1111016600</v>
      </c>
      <c r="F80" s="4" t="s">
        <v>166</v>
      </c>
      <c r="G80" s="4" t="str">
        <f t="shared" si="1"/>
        <v>서울특별시종로구연건동</v>
      </c>
      <c r="H80" s="4">
        <v>315</v>
      </c>
      <c r="I80" s="4">
        <v>127.003</v>
      </c>
      <c r="J80" s="4">
        <v>126.996</v>
      </c>
      <c r="K80" s="4">
        <v>37.575000000000003</v>
      </c>
      <c r="L80" s="4">
        <v>37.582000000000001</v>
      </c>
      <c r="M80" s="4">
        <v>126.999694391174</v>
      </c>
      <c r="N80" s="4">
        <v>37.578703440830502</v>
      </c>
    </row>
    <row r="81" spans="1:14" x14ac:dyDescent="0.3">
      <c r="A81" s="3">
        <v>11110183</v>
      </c>
      <c r="B81" s="4">
        <v>11110</v>
      </c>
      <c r="C81" s="4" t="s">
        <v>8</v>
      </c>
      <c r="D81" s="4" t="s">
        <v>167</v>
      </c>
      <c r="E81" s="4">
        <v>1111018300</v>
      </c>
      <c r="F81" s="4" t="s">
        <v>168</v>
      </c>
      <c r="G81" s="4" t="str">
        <f t="shared" si="1"/>
        <v>서울특별시종로구평창동</v>
      </c>
      <c r="H81" s="4">
        <v>291</v>
      </c>
      <c r="I81" s="4">
        <v>126.98699999999999</v>
      </c>
      <c r="J81" s="4">
        <v>126.962</v>
      </c>
      <c r="K81" s="4">
        <v>37.598999999999997</v>
      </c>
      <c r="L81" s="4">
        <v>37.628999999999998</v>
      </c>
      <c r="M81" s="4">
        <v>126.97450072308401</v>
      </c>
      <c r="N81" s="4">
        <v>37.6130293053332</v>
      </c>
    </row>
    <row r="82" spans="1:14" x14ac:dyDescent="0.3">
      <c r="A82" s="3">
        <v>11110182</v>
      </c>
      <c r="B82" s="4">
        <v>11110</v>
      </c>
      <c r="C82" s="4" t="s">
        <v>8</v>
      </c>
      <c r="D82" s="4" t="s">
        <v>169</v>
      </c>
      <c r="E82" s="4">
        <v>1111018200</v>
      </c>
      <c r="F82" s="4" t="s">
        <v>170</v>
      </c>
      <c r="G82" s="4" t="str">
        <f t="shared" si="1"/>
        <v>서울특별시종로구구기동</v>
      </c>
      <c r="H82" s="4">
        <v>290</v>
      </c>
      <c r="I82" s="4">
        <v>126.97499999999999</v>
      </c>
      <c r="J82" s="4">
        <v>126.949</v>
      </c>
      <c r="K82" s="4">
        <v>37.603999999999999</v>
      </c>
      <c r="L82" s="4">
        <v>37.631999999999998</v>
      </c>
      <c r="M82" s="4">
        <v>126.959275360406</v>
      </c>
      <c r="N82" s="4">
        <v>37.619378239513701</v>
      </c>
    </row>
    <row r="83" spans="1:14" x14ac:dyDescent="0.3">
      <c r="A83" s="3">
        <v>11110175</v>
      </c>
      <c r="B83" s="4">
        <v>11110</v>
      </c>
      <c r="C83" s="4" t="s">
        <v>8</v>
      </c>
      <c r="D83" s="4" t="s">
        <v>171</v>
      </c>
      <c r="E83" s="4">
        <v>1111017500</v>
      </c>
      <c r="F83" s="4" t="s">
        <v>172</v>
      </c>
      <c r="G83" s="4" t="str">
        <f t="shared" si="1"/>
        <v>서울특별시종로구숭인동</v>
      </c>
      <c r="H83" s="4">
        <v>289</v>
      </c>
      <c r="I83" s="4">
        <v>127.023</v>
      </c>
      <c r="J83" s="4">
        <v>127.015</v>
      </c>
      <c r="K83" s="4">
        <v>37.570999999999998</v>
      </c>
      <c r="L83" s="4">
        <v>37.582000000000001</v>
      </c>
      <c r="M83" s="4">
        <v>127.018945616059</v>
      </c>
      <c r="N83" s="4">
        <v>37.575574096780102</v>
      </c>
    </row>
    <row r="84" spans="1:14" x14ac:dyDescent="0.3">
      <c r="A84" s="3">
        <v>11110168</v>
      </c>
      <c r="B84" s="4">
        <v>11110</v>
      </c>
      <c r="C84" s="4" t="s">
        <v>8</v>
      </c>
      <c r="D84" s="4" t="s">
        <v>173</v>
      </c>
      <c r="E84" s="4">
        <v>1111016800</v>
      </c>
      <c r="F84" s="4" t="s">
        <v>174</v>
      </c>
      <c r="G84" s="4" t="str">
        <f t="shared" si="1"/>
        <v>서울특별시종로구동숭동</v>
      </c>
      <c r="H84" s="4">
        <v>1030</v>
      </c>
      <c r="I84" s="4">
        <v>127.009</v>
      </c>
      <c r="J84" s="4">
        <v>127.002</v>
      </c>
      <c r="K84" s="4">
        <v>37.576999999999998</v>
      </c>
      <c r="L84" s="4">
        <v>37.585999999999999</v>
      </c>
      <c r="M84" s="4">
        <v>127.00487909861999</v>
      </c>
      <c r="N84" s="4">
        <v>37.581403921847503</v>
      </c>
    </row>
    <row r="85" spans="1:14" x14ac:dyDescent="0.3">
      <c r="A85" s="3">
        <v>11110140</v>
      </c>
      <c r="B85" s="4">
        <v>11110</v>
      </c>
      <c r="C85" s="4" t="s">
        <v>8</v>
      </c>
      <c r="D85" s="4" t="s">
        <v>175</v>
      </c>
      <c r="E85" s="4">
        <v>1111014000</v>
      </c>
      <c r="F85" s="4" t="s">
        <v>176</v>
      </c>
      <c r="G85" s="4" t="str">
        <f t="shared" si="1"/>
        <v>서울특별시종로구삼청동</v>
      </c>
      <c r="H85" s="4">
        <v>295</v>
      </c>
      <c r="I85" s="4">
        <v>126.989</v>
      </c>
      <c r="J85" s="4">
        <v>126.974</v>
      </c>
      <c r="K85" s="4">
        <v>37.582000000000001</v>
      </c>
      <c r="L85" s="4">
        <v>37.597999999999999</v>
      </c>
      <c r="M85" s="4">
        <v>126.98100988457099</v>
      </c>
      <c r="N85" s="4">
        <v>37.590754704157597</v>
      </c>
    </row>
    <row r="86" spans="1:14" x14ac:dyDescent="0.3">
      <c r="A86" s="3">
        <v>11110184</v>
      </c>
      <c r="B86" s="4">
        <v>11110</v>
      </c>
      <c r="C86" s="4" t="s">
        <v>8</v>
      </c>
      <c r="D86" s="4" t="s">
        <v>177</v>
      </c>
      <c r="E86" s="4">
        <v>1111018400</v>
      </c>
      <c r="F86" s="4" t="s">
        <v>178</v>
      </c>
      <c r="G86" s="4" t="str">
        <f t="shared" si="1"/>
        <v>서울특별시종로구부암동</v>
      </c>
      <c r="H86" s="4">
        <v>294</v>
      </c>
      <c r="I86" s="4">
        <v>126.977</v>
      </c>
      <c r="J86" s="4">
        <v>126.95699999999999</v>
      </c>
      <c r="K86" s="4">
        <v>37.585000000000001</v>
      </c>
      <c r="L86" s="4">
        <v>37.601999999999997</v>
      </c>
      <c r="M86" s="4">
        <v>126.96559042130301</v>
      </c>
      <c r="N86" s="4">
        <v>37.594763245561701</v>
      </c>
    </row>
    <row r="87" spans="1:14" x14ac:dyDescent="0.3">
      <c r="A87" s="3">
        <v>11110169</v>
      </c>
      <c r="B87" s="4">
        <v>11110</v>
      </c>
      <c r="C87" s="4" t="s">
        <v>8</v>
      </c>
      <c r="D87" s="4" t="s">
        <v>179</v>
      </c>
      <c r="E87" s="4">
        <v>1111016900</v>
      </c>
      <c r="F87" s="4" t="s">
        <v>180</v>
      </c>
      <c r="G87" s="4" t="str">
        <f t="shared" si="1"/>
        <v>서울특별시종로구혜화동</v>
      </c>
      <c r="H87" s="4">
        <v>293</v>
      </c>
      <c r="I87" s="4">
        <v>127.00700000000001</v>
      </c>
      <c r="J87" s="4">
        <v>126.998</v>
      </c>
      <c r="K87" s="4">
        <v>37.582999999999998</v>
      </c>
      <c r="L87" s="4">
        <v>37.591999999999999</v>
      </c>
      <c r="M87" s="4">
        <v>127.001754794748</v>
      </c>
      <c r="N87" s="4">
        <v>37.587813023111401</v>
      </c>
    </row>
    <row r="88" spans="1:14" x14ac:dyDescent="0.3">
      <c r="A88" s="3">
        <v>11110186</v>
      </c>
      <c r="B88" s="4">
        <v>11110</v>
      </c>
      <c r="C88" s="4" t="s">
        <v>8</v>
      </c>
      <c r="D88" s="4" t="s">
        <v>181</v>
      </c>
      <c r="E88" s="4">
        <v>1111018600</v>
      </c>
      <c r="F88" s="4" t="s">
        <v>182</v>
      </c>
      <c r="G88" s="4" t="str">
        <f t="shared" si="1"/>
        <v>서울특별시종로구신영동</v>
      </c>
      <c r="H88" s="4">
        <v>292</v>
      </c>
      <c r="I88" s="4">
        <v>126.965</v>
      </c>
      <c r="J88" s="4">
        <v>126.958</v>
      </c>
      <c r="K88" s="4">
        <v>37.598999999999997</v>
      </c>
      <c r="L88" s="4">
        <v>37.606999999999999</v>
      </c>
      <c r="M88" s="4">
        <v>126.961837808235</v>
      </c>
      <c r="N88" s="4">
        <v>37.602520005467099</v>
      </c>
    </row>
    <row r="89" spans="1:14" x14ac:dyDescent="0.3">
      <c r="A89" s="3">
        <v>11140143</v>
      </c>
      <c r="B89" s="4">
        <v>11140</v>
      </c>
      <c r="C89" s="4" t="s">
        <v>183</v>
      </c>
      <c r="D89" s="4" t="s">
        <v>184</v>
      </c>
      <c r="E89" s="4">
        <v>1114014300</v>
      </c>
      <c r="F89" s="4" t="s">
        <v>185</v>
      </c>
      <c r="G89" s="4" t="str">
        <f t="shared" si="1"/>
        <v>서울특별시중구장충동1가</v>
      </c>
      <c r="H89" s="4">
        <v>346</v>
      </c>
      <c r="I89" s="4">
        <v>127.01</v>
      </c>
      <c r="J89" s="4">
        <v>127.005</v>
      </c>
      <c r="K89" s="4">
        <v>37.558</v>
      </c>
      <c r="L89" s="4">
        <v>37.564</v>
      </c>
      <c r="M89" s="4">
        <v>127.007586812257</v>
      </c>
      <c r="N89" s="4">
        <v>37.560980126965099</v>
      </c>
    </row>
    <row r="90" spans="1:14" x14ac:dyDescent="0.3">
      <c r="A90" s="3">
        <v>11140144</v>
      </c>
      <c r="B90" s="4">
        <v>11140</v>
      </c>
      <c r="C90" s="4" t="s">
        <v>183</v>
      </c>
      <c r="D90" s="4" t="s">
        <v>186</v>
      </c>
      <c r="E90" s="4">
        <v>1114014400</v>
      </c>
      <c r="F90" s="4" t="s">
        <v>187</v>
      </c>
      <c r="G90" s="4" t="str">
        <f t="shared" si="1"/>
        <v>서울특별시중구장충동2가</v>
      </c>
      <c r="H90" s="4">
        <v>345</v>
      </c>
      <c r="I90" s="4">
        <v>127.008</v>
      </c>
      <c r="J90" s="4">
        <v>126.992</v>
      </c>
      <c r="K90" s="4">
        <v>37.546999999999997</v>
      </c>
      <c r="L90" s="4">
        <v>37.563000000000002</v>
      </c>
      <c r="M90" s="4">
        <v>127.00058989169101</v>
      </c>
      <c r="N90" s="4">
        <v>37.554994794730398</v>
      </c>
    </row>
    <row r="91" spans="1:14" x14ac:dyDescent="0.3">
      <c r="A91" s="3">
        <v>11140160</v>
      </c>
      <c r="B91" s="4">
        <v>11140</v>
      </c>
      <c r="C91" s="4" t="s">
        <v>183</v>
      </c>
      <c r="D91" s="4" t="s">
        <v>188</v>
      </c>
      <c r="E91" s="4">
        <v>1114016000</v>
      </c>
      <c r="F91" s="4" t="s">
        <v>189</v>
      </c>
      <c r="G91" s="4" t="str">
        <f t="shared" si="1"/>
        <v>서울특별시중구인현동1가</v>
      </c>
      <c r="H91" s="4">
        <v>344</v>
      </c>
      <c r="I91" s="4">
        <v>126.996</v>
      </c>
      <c r="J91" s="4">
        <v>126.99299999999999</v>
      </c>
      <c r="K91" s="4">
        <v>37.563000000000002</v>
      </c>
      <c r="L91" s="4">
        <v>37.566000000000003</v>
      </c>
      <c r="M91" s="4">
        <v>126.99431014222201</v>
      </c>
      <c r="N91" s="4">
        <v>37.564588043059203</v>
      </c>
    </row>
    <row r="92" spans="1:14" x14ac:dyDescent="0.3">
      <c r="A92" s="3">
        <v>11140105</v>
      </c>
      <c r="B92" s="4">
        <v>11140</v>
      </c>
      <c r="C92" s="4" t="s">
        <v>183</v>
      </c>
      <c r="D92" s="4" t="s">
        <v>190</v>
      </c>
      <c r="E92" s="4">
        <v>1114010500</v>
      </c>
      <c r="F92" s="4" t="s">
        <v>191</v>
      </c>
      <c r="G92" s="4" t="str">
        <f t="shared" si="1"/>
        <v>서울특별시중구을지로2가</v>
      </c>
      <c r="H92" s="4">
        <v>358</v>
      </c>
      <c r="I92" s="4">
        <v>126.99</v>
      </c>
      <c r="J92" s="4">
        <v>126.983</v>
      </c>
      <c r="K92" s="4">
        <v>37.564</v>
      </c>
      <c r="L92" s="4">
        <v>37.567</v>
      </c>
      <c r="M92" s="4">
        <v>126.98593010233699</v>
      </c>
      <c r="N92" s="4">
        <v>37.565884296425899</v>
      </c>
    </row>
    <row r="93" spans="1:14" x14ac:dyDescent="0.3">
      <c r="A93" s="3">
        <v>11140135</v>
      </c>
      <c r="B93" s="4">
        <v>11140</v>
      </c>
      <c r="C93" s="4" t="s">
        <v>183</v>
      </c>
      <c r="D93" s="4" t="s">
        <v>192</v>
      </c>
      <c r="E93" s="4">
        <v>1114013500</v>
      </c>
      <c r="F93" s="4" t="s">
        <v>193</v>
      </c>
      <c r="G93" s="4" t="str">
        <f t="shared" si="1"/>
        <v>서울특별시중구예관동</v>
      </c>
      <c r="H93" s="4">
        <v>354</v>
      </c>
      <c r="I93" s="4">
        <v>126.999</v>
      </c>
      <c r="J93" s="4">
        <v>126.997</v>
      </c>
      <c r="K93" s="4">
        <v>37.561999999999998</v>
      </c>
      <c r="L93" s="4">
        <v>37.566000000000003</v>
      </c>
      <c r="M93" s="4">
        <v>126.998208346022</v>
      </c>
      <c r="N93" s="4">
        <v>37.564254054555398</v>
      </c>
    </row>
    <row r="94" spans="1:14" x14ac:dyDescent="0.3">
      <c r="A94" s="3">
        <v>11140132</v>
      </c>
      <c r="B94" s="4">
        <v>11140</v>
      </c>
      <c r="C94" s="4" t="s">
        <v>183</v>
      </c>
      <c r="D94" s="4" t="s">
        <v>194</v>
      </c>
      <c r="E94" s="4">
        <v>1114013200</v>
      </c>
      <c r="F94" s="4" t="s">
        <v>195</v>
      </c>
      <c r="G94" s="4" t="str">
        <f t="shared" si="1"/>
        <v>서울특별시중구충무로4가</v>
      </c>
      <c r="H94" s="4">
        <v>353</v>
      </c>
      <c r="I94" s="4">
        <v>126.999</v>
      </c>
      <c r="J94" s="4">
        <v>126.99299999999999</v>
      </c>
      <c r="K94" s="4">
        <v>37.561</v>
      </c>
      <c r="L94" s="4">
        <v>37.563000000000002</v>
      </c>
      <c r="M94" s="4">
        <v>126.995839290286</v>
      </c>
      <c r="N94" s="4">
        <v>37.562329248384998</v>
      </c>
    </row>
    <row r="95" spans="1:14" x14ac:dyDescent="0.3">
      <c r="A95" s="3">
        <v>11140107</v>
      </c>
      <c r="B95" s="4">
        <v>11140</v>
      </c>
      <c r="C95" s="4" t="s">
        <v>183</v>
      </c>
      <c r="D95" s="4" t="s">
        <v>196</v>
      </c>
      <c r="E95" s="4">
        <v>1114010700</v>
      </c>
      <c r="F95" s="4" t="s">
        <v>197</v>
      </c>
      <c r="G95" s="4" t="str">
        <f t="shared" si="1"/>
        <v>서울특별시중구삼각동</v>
      </c>
      <c r="H95" s="4">
        <v>321</v>
      </c>
      <c r="I95" s="4">
        <v>126.986</v>
      </c>
      <c r="J95" s="4">
        <v>126.983</v>
      </c>
      <c r="K95" s="4">
        <v>37.567</v>
      </c>
      <c r="L95" s="4">
        <v>37.569000000000003</v>
      </c>
      <c r="M95" s="4">
        <v>126.984247579315</v>
      </c>
      <c r="N95" s="4">
        <v>37.568097469121398</v>
      </c>
    </row>
    <row r="96" spans="1:14" x14ac:dyDescent="0.3">
      <c r="A96" s="3">
        <v>11140106</v>
      </c>
      <c r="B96" s="4">
        <v>11140</v>
      </c>
      <c r="C96" s="4" t="s">
        <v>183</v>
      </c>
      <c r="D96" s="4" t="s">
        <v>198</v>
      </c>
      <c r="E96" s="4">
        <v>1114010600</v>
      </c>
      <c r="F96" s="4" t="s">
        <v>199</v>
      </c>
      <c r="G96" s="4" t="str">
        <f t="shared" si="1"/>
        <v>서울특별시중구남대문로1가</v>
      </c>
      <c r="H96" s="4">
        <v>320</v>
      </c>
      <c r="I96" s="4">
        <v>126.98399999999999</v>
      </c>
      <c r="J96" s="4">
        <v>126.982</v>
      </c>
      <c r="K96" s="4">
        <v>37.566000000000003</v>
      </c>
      <c r="L96" s="4">
        <v>37.569000000000003</v>
      </c>
      <c r="M96" s="4">
        <v>126.982860400492</v>
      </c>
      <c r="N96" s="4">
        <v>37.567579780883101</v>
      </c>
    </row>
    <row r="97" spans="1:14" x14ac:dyDescent="0.3">
      <c r="A97" s="3">
        <v>11140137</v>
      </c>
      <c r="B97" s="4">
        <v>11140</v>
      </c>
      <c r="C97" s="4" t="s">
        <v>183</v>
      </c>
      <c r="D97" s="4" t="s">
        <v>200</v>
      </c>
      <c r="E97" s="4">
        <v>1114013700</v>
      </c>
      <c r="F97" s="4" t="s">
        <v>201</v>
      </c>
      <c r="G97" s="4" t="str">
        <f t="shared" si="1"/>
        <v>서울특별시중구필동1가</v>
      </c>
      <c r="H97" s="4">
        <v>319</v>
      </c>
      <c r="I97" s="4">
        <v>126.994</v>
      </c>
      <c r="J97" s="4">
        <v>126.991</v>
      </c>
      <c r="K97" s="4">
        <v>37.56</v>
      </c>
      <c r="L97" s="4">
        <v>37.561999999999998</v>
      </c>
      <c r="M97" s="4">
        <v>126.992466591777</v>
      </c>
      <c r="N97" s="4">
        <v>37.561088231446902</v>
      </c>
    </row>
    <row r="98" spans="1:14" x14ac:dyDescent="0.3">
      <c r="A98" s="3">
        <v>11140140</v>
      </c>
      <c r="B98" s="4">
        <v>11140</v>
      </c>
      <c r="C98" s="4" t="s">
        <v>183</v>
      </c>
      <c r="D98" s="4" t="s">
        <v>202</v>
      </c>
      <c r="E98" s="4">
        <v>1114014000</v>
      </c>
      <c r="F98" s="4" t="s">
        <v>203</v>
      </c>
      <c r="G98" s="4" t="str">
        <f t="shared" si="1"/>
        <v>서울특별시중구남학동</v>
      </c>
      <c r="H98" s="4">
        <v>318</v>
      </c>
      <c r="I98" s="4">
        <v>126.992</v>
      </c>
      <c r="J98" s="4">
        <v>126.99</v>
      </c>
      <c r="K98" s="4">
        <v>37.56</v>
      </c>
      <c r="L98" s="4">
        <v>37.561</v>
      </c>
      <c r="M98" s="4">
        <v>126.990829045825</v>
      </c>
      <c r="N98" s="4">
        <v>37.5605751833791</v>
      </c>
    </row>
    <row r="99" spans="1:14" x14ac:dyDescent="0.3">
      <c r="A99" s="3">
        <v>11140109</v>
      </c>
      <c r="B99" s="4">
        <v>11140</v>
      </c>
      <c r="C99" s="4" t="s">
        <v>183</v>
      </c>
      <c r="D99" s="4" t="s">
        <v>204</v>
      </c>
      <c r="E99" s="4">
        <v>1114010900</v>
      </c>
      <c r="F99" s="4" t="s">
        <v>205</v>
      </c>
      <c r="G99" s="4" t="str">
        <f t="shared" si="1"/>
        <v>서울특별시중구장교동</v>
      </c>
      <c r="H99" s="4">
        <v>316</v>
      </c>
      <c r="I99" s="4">
        <v>126.988</v>
      </c>
      <c r="J99" s="4">
        <v>126.986</v>
      </c>
      <c r="K99" s="4">
        <v>37.567</v>
      </c>
      <c r="L99" s="4">
        <v>37.567999999999998</v>
      </c>
      <c r="M99" s="4">
        <v>126.986984849273</v>
      </c>
      <c r="N99" s="4">
        <v>37.5674498340233</v>
      </c>
    </row>
    <row r="100" spans="1:14" x14ac:dyDescent="0.3">
      <c r="A100" s="3">
        <v>11140161</v>
      </c>
      <c r="B100" s="4">
        <v>11140</v>
      </c>
      <c r="C100" s="4" t="s">
        <v>183</v>
      </c>
      <c r="D100" s="4" t="s">
        <v>206</v>
      </c>
      <c r="E100" s="4">
        <v>1114016100</v>
      </c>
      <c r="F100" s="4" t="s">
        <v>207</v>
      </c>
      <c r="G100" s="4" t="str">
        <f t="shared" si="1"/>
        <v>서울특별시중구저동2가</v>
      </c>
      <c r="H100" s="4">
        <v>334</v>
      </c>
      <c r="I100" s="4">
        <v>126.991</v>
      </c>
      <c r="J100" s="4">
        <v>126.989</v>
      </c>
      <c r="K100" s="4">
        <v>37.563000000000002</v>
      </c>
      <c r="L100" s="4">
        <v>37.566000000000003</v>
      </c>
      <c r="M100" s="4">
        <v>126.989793268046</v>
      </c>
      <c r="N100" s="4">
        <v>37.564239686513901</v>
      </c>
    </row>
    <row r="101" spans="1:14" x14ac:dyDescent="0.3">
      <c r="A101" s="3">
        <v>11140134</v>
      </c>
      <c r="B101" s="4">
        <v>11140</v>
      </c>
      <c r="C101" s="4" t="s">
        <v>183</v>
      </c>
      <c r="D101" s="4" t="s">
        <v>208</v>
      </c>
      <c r="E101" s="4">
        <v>1114013400</v>
      </c>
      <c r="F101" s="4" t="s">
        <v>209</v>
      </c>
      <c r="G101" s="4" t="str">
        <f t="shared" si="1"/>
        <v>서울특별시중구인현동2가</v>
      </c>
      <c r="H101" s="4">
        <v>333</v>
      </c>
      <c r="I101" s="4">
        <v>126.998</v>
      </c>
      <c r="J101" s="4">
        <v>126.994</v>
      </c>
      <c r="K101" s="4">
        <v>37.563000000000002</v>
      </c>
      <c r="L101" s="4">
        <v>37.566000000000003</v>
      </c>
      <c r="M101" s="4">
        <v>126.99614638955801</v>
      </c>
      <c r="N101" s="4">
        <v>37.564204227396402</v>
      </c>
    </row>
    <row r="102" spans="1:14" x14ac:dyDescent="0.3">
      <c r="A102" s="3">
        <v>11140126</v>
      </c>
      <c r="B102" s="4">
        <v>11140</v>
      </c>
      <c r="C102" s="4" t="s">
        <v>183</v>
      </c>
      <c r="D102" s="4" t="s">
        <v>210</v>
      </c>
      <c r="E102" s="4">
        <v>1114012600</v>
      </c>
      <c r="F102" s="4" t="s">
        <v>211</v>
      </c>
      <c r="G102" s="4" t="str">
        <f t="shared" si="1"/>
        <v>서울특별시중구명동1가</v>
      </c>
      <c r="H102" s="4">
        <v>332</v>
      </c>
      <c r="I102" s="4">
        <v>126.98699999999999</v>
      </c>
      <c r="J102" s="4">
        <v>126.982</v>
      </c>
      <c r="K102" s="4">
        <v>37.564</v>
      </c>
      <c r="L102" s="4">
        <v>37.564999999999998</v>
      </c>
      <c r="M102" s="4">
        <v>126.98466250889599</v>
      </c>
      <c r="N102" s="4">
        <v>37.564302959181802</v>
      </c>
    </row>
    <row r="103" spans="1:14" x14ac:dyDescent="0.3">
      <c r="A103" s="3">
        <v>11140131</v>
      </c>
      <c r="B103" s="4">
        <v>11140</v>
      </c>
      <c r="C103" s="4" t="s">
        <v>183</v>
      </c>
      <c r="D103" s="4" t="s">
        <v>212</v>
      </c>
      <c r="E103" s="4">
        <v>1114013100</v>
      </c>
      <c r="F103" s="4" t="s">
        <v>213</v>
      </c>
      <c r="G103" s="4" t="str">
        <f t="shared" si="1"/>
        <v>서울특별시중구저동1가</v>
      </c>
      <c r="H103" s="4">
        <v>331</v>
      </c>
      <c r="I103" s="4">
        <v>126.989</v>
      </c>
      <c r="J103" s="4">
        <v>126.986</v>
      </c>
      <c r="K103" s="4">
        <v>37.563000000000002</v>
      </c>
      <c r="L103" s="4">
        <v>37.566000000000003</v>
      </c>
      <c r="M103" s="4">
        <v>126.987805081742</v>
      </c>
      <c r="N103" s="4">
        <v>37.5644296622783</v>
      </c>
    </row>
    <row r="104" spans="1:14" x14ac:dyDescent="0.3">
      <c r="A104" s="3">
        <v>11140169</v>
      </c>
      <c r="B104" s="4">
        <v>11140</v>
      </c>
      <c r="C104" s="4" t="s">
        <v>183</v>
      </c>
      <c r="D104" s="4" t="s">
        <v>214</v>
      </c>
      <c r="E104" s="4">
        <v>1114016900</v>
      </c>
      <c r="F104" s="4" t="s">
        <v>215</v>
      </c>
      <c r="G104" s="4" t="str">
        <f t="shared" si="1"/>
        <v>서울특별시중구의주로1가</v>
      </c>
      <c r="H104" s="4">
        <v>330</v>
      </c>
      <c r="I104" s="4">
        <v>126.97</v>
      </c>
      <c r="J104" s="4">
        <v>126.967</v>
      </c>
      <c r="K104" s="4">
        <v>37.561999999999998</v>
      </c>
      <c r="L104" s="4">
        <v>37.566000000000003</v>
      </c>
      <c r="M104" s="4">
        <v>126.96847609718</v>
      </c>
      <c r="N104" s="4">
        <v>37.564116506423197</v>
      </c>
    </row>
    <row r="105" spans="1:14" x14ac:dyDescent="0.3">
      <c r="A105" s="3">
        <v>11140172</v>
      </c>
      <c r="B105" s="4">
        <v>11140</v>
      </c>
      <c r="C105" s="4" t="s">
        <v>183</v>
      </c>
      <c r="D105" s="4" t="s">
        <v>216</v>
      </c>
      <c r="E105" s="4">
        <v>1114017200</v>
      </c>
      <c r="F105" s="4" t="s">
        <v>217</v>
      </c>
      <c r="G105" s="4" t="str">
        <f t="shared" si="1"/>
        <v>서울특별시중구의주로2가</v>
      </c>
      <c r="H105" s="4">
        <v>329</v>
      </c>
      <c r="I105" s="4">
        <v>126.971</v>
      </c>
      <c r="J105" s="4">
        <v>126.968</v>
      </c>
      <c r="K105" s="4">
        <v>37.558999999999997</v>
      </c>
      <c r="L105" s="4">
        <v>37.561999999999998</v>
      </c>
      <c r="M105" s="4">
        <v>126.969621609382</v>
      </c>
      <c r="N105" s="4">
        <v>37.560736592567899</v>
      </c>
    </row>
    <row r="106" spans="1:14" x14ac:dyDescent="0.3">
      <c r="A106" s="3">
        <v>11140122</v>
      </c>
      <c r="B106" s="4">
        <v>11140</v>
      </c>
      <c r="C106" s="4" t="s">
        <v>183</v>
      </c>
      <c r="D106" s="4" t="s">
        <v>218</v>
      </c>
      <c r="E106" s="4">
        <v>1114012200</v>
      </c>
      <c r="F106" s="4" t="s">
        <v>219</v>
      </c>
      <c r="G106" s="4" t="str">
        <f t="shared" si="1"/>
        <v>서울특별시중구회현동2가</v>
      </c>
      <c r="H106" s="4">
        <v>328</v>
      </c>
      <c r="I106" s="4">
        <v>126.98399999999999</v>
      </c>
      <c r="J106" s="4">
        <v>126.98099999999999</v>
      </c>
      <c r="K106" s="4">
        <v>37.555999999999997</v>
      </c>
      <c r="L106" s="4">
        <v>37.561</v>
      </c>
      <c r="M106" s="4">
        <v>126.98293416442699</v>
      </c>
      <c r="N106" s="4">
        <v>37.558762576696303</v>
      </c>
    </row>
    <row r="107" spans="1:14" x14ac:dyDescent="0.3">
      <c r="A107" s="3">
        <v>11140128</v>
      </c>
      <c r="B107" s="4">
        <v>11140</v>
      </c>
      <c r="C107" s="4" t="s">
        <v>183</v>
      </c>
      <c r="D107" s="4" t="s">
        <v>220</v>
      </c>
      <c r="E107" s="4">
        <v>1114012800</v>
      </c>
      <c r="F107" s="4" t="s">
        <v>221</v>
      </c>
      <c r="G107" s="4" t="str">
        <f t="shared" si="1"/>
        <v>서울특별시중구남산동1가</v>
      </c>
      <c r="H107" s="4">
        <v>327</v>
      </c>
      <c r="I107" s="4">
        <v>126.986</v>
      </c>
      <c r="J107" s="4">
        <v>126.98399999999999</v>
      </c>
      <c r="K107" s="4">
        <v>37.557000000000002</v>
      </c>
      <c r="L107" s="4">
        <v>37.561</v>
      </c>
      <c r="M107" s="4">
        <v>126.984597655044</v>
      </c>
      <c r="N107" s="4">
        <v>37.559347589437898</v>
      </c>
    </row>
    <row r="108" spans="1:14" x14ac:dyDescent="0.3">
      <c r="A108" s="3">
        <v>11140130</v>
      </c>
      <c r="B108" s="4">
        <v>11140</v>
      </c>
      <c r="C108" s="4" t="s">
        <v>183</v>
      </c>
      <c r="D108" s="4" t="s">
        <v>222</v>
      </c>
      <c r="E108" s="4">
        <v>1114013000</v>
      </c>
      <c r="F108" s="4" t="s">
        <v>223</v>
      </c>
      <c r="G108" s="4" t="str">
        <f t="shared" si="1"/>
        <v>서울특별시중구남산동3가</v>
      </c>
      <c r="H108" s="4">
        <v>326</v>
      </c>
      <c r="I108" s="4">
        <v>126.988</v>
      </c>
      <c r="J108" s="4">
        <v>126.986</v>
      </c>
      <c r="K108" s="4">
        <v>37.558999999999997</v>
      </c>
      <c r="L108" s="4">
        <v>37.561</v>
      </c>
      <c r="M108" s="4">
        <v>126.98741755092399</v>
      </c>
      <c r="N108" s="4">
        <v>37.560153968741702</v>
      </c>
    </row>
    <row r="109" spans="1:14" x14ac:dyDescent="0.3">
      <c r="A109" s="3">
        <v>11140158</v>
      </c>
      <c r="B109" s="4">
        <v>11140</v>
      </c>
      <c r="C109" s="4" t="s">
        <v>183</v>
      </c>
      <c r="D109" s="4" t="s">
        <v>224</v>
      </c>
      <c r="E109" s="4">
        <v>1114015800</v>
      </c>
      <c r="F109" s="4" t="s">
        <v>225</v>
      </c>
      <c r="G109" s="4" t="str">
        <f t="shared" si="1"/>
        <v>서울특별시중구충무로3가</v>
      </c>
      <c r="H109" s="4">
        <v>343</v>
      </c>
      <c r="I109" s="4">
        <v>126.994</v>
      </c>
      <c r="J109" s="4">
        <v>126.99</v>
      </c>
      <c r="K109" s="4">
        <v>37.561</v>
      </c>
      <c r="L109" s="4">
        <v>37.563000000000002</v>
      </c>
      <c r="M109" s="4">
        <v>126.991745642213</v>
      </c>
      <c r="N109" s="4">
        <v>37.562386828967703</v>
      </c>
    </row>
    <row r="110" spans="1:14" x14ac:dyDescent="0.3">
      <c r="A110" s="3">
        <v>11140133</v>
      </c>
      <c r="B110" s="4">
        <v>11140</v>
      </c>
      <c r="C110" s="4" t="s">
        <v>183</v>
      </c>
      <c r="D110" s="4" t="s">
        <v>226</v>
      </c>
      <c r="E110" s="4">
        <v>1114013300</v>
      </c>
      <c r="F110" s="4" t="s">
        <v>227</v>
      </c>
      <c r="G110" s="4" t="str">
        <f t="shared" si="1"/>
        <v>서울특별시중구충무로5가</v>
      </c>
      <c r="H110" s="4">
        <v>342</v>
      </c>
      <c r="I110" s="4">
        <v>127.002</v>
      </c>
      <c r="J110" s="4">
        <v>126.997</v>
      </c>
      <c r="K110" s="4">
        <v>37.561</v>
      </c>
      <c r="L110" s="4">
        <v>37.564</v>
      </c>
      <c r="M110" s="4">
        <v>126.99964157485</v>
      </c>
      <c r="N110" s="4">
        <v>37.562843316336398</v>
      </c>
    </row>
    <row r="111" spans="1:14" x14ac:dyDescent="0.3">
      <c r="A111" s="3">
        <v>11140159</v>
      </c>
      <c r="B111" s="4">
        <v>11140</v>
      </c>
      <c r="C111" s="4" t="s">
        <v>183</v>
      </c>
      <c r="D111" s="4" t="s">
        <v>228</v>
      </c>
      <c r="E111" s="4">
        <v>1114015900</v>
      </c>
      <c r="F111" s="4" t="s">
        <v>229</v>
      </c>
      <c r="G111" s="4" t="str">
        <f t="shared" si="1"/>
        <v>서울특별시중구초동</v>
      </c>
      <c r="H111" s="4">
        <v>340</v>
      </c>
      <c r="I111" s="4">
        <v>126.994</v>
      </c>
      <c r="J111" s="4">
        <v>126.991</v>
      </c>
      <c r="K111" s="4">
        <v>37.563000000000002</v>
      </c>
      <c r="L111" s="4">
        <v>37.566000000000003</v>
      </c>
      <c r="M111" s="4">
        <v>126.992224377559</v>
      </c>
      <c r="N111" s="4">
        <v>37.5644260019263</v>
      </c>
    </row>
    <row r="112" spans="1:14" x14ac:dyDescent="0.3">
      <c r="A112" s="3">
        <v>11140136</v>
      </c>
      <c r="B112" s="4">
        <v>11140</v>
      </c>
      <c r="C112" s="4" t="s">
        <v>183</v>
      </c>
      <c r="D112" s="4" t="s">
        <v>230</v>
      </c>
      <c r="E112" s="4">
        <v>1114013600</v>
      </c>
      <c r="F112" s="4" t="s">
        <v>231</v>
      </c>
      <c r="G112" s="4" t="str">
        <f t="shared" si="1"/>
        <v>서울특별시중구묵정동</v>
      </c>
      <c r="H112" s="4">
        <v>339</v>
      </c>
      <c r="I112" s="4">
        <v>127.003</v>
      </c>
      <c r="J112" s="4">
        <v>126.998</v>
      </c>
      <c r="K112" s="4">
        <v>37.56</v>
      </c>
      <c r="L112" s="4">
        <v>37.563000000000002</v>
      </c>
      <c r="M112" s="4">
        <v>127.00056275311501</v>
      </c>
      <c r="N112" s="4">
        <v>37.561346473187101</v>
      </c>
    </row>
    <row r="113" spans="1:14" x14ac:dyDescent="0.3">
      <c r="A113" s="3">
        <v>11140154</v>
      </c>
      <c r="B113" s="4">
        <v>11140</v>
      </c>
      <c r="C113" s="4" t="s">
        <v>183</v>
      </c>
      <c r="D113" s="4" t="s">
        <v>232</v>
      </c>
      <c r="E113" s="4">
        <v>1114015400</v>
      </c>
      <c r="F113" s="4" t="s">
        <v>233</v>
      </c>
      <c r="G113" s="4" t="str">
        <f t="shared" si="1"/>
        <v>서울특별시중구오장동</v>
      </c>
      <c r="H113" s="4">
        <v>338</v>
      </c>
      <c r="I113" s="4">
        <v>127.003</v>
      </c>
      <c r="J113" s="4">
        <v>126.999</v>
      </c>
      <c r="K113" s="4">
        <v>37.563000000000002</v>
      </c>
      <c r="L113" s="4">
        <v>37.566000000000003</v>
      </c>
      <c r="M113" s="4">
        <v>127.000885637553</v>
      </c>
      <c r="N113" s="4">
        <v>37.564735078292699</v>
      </c>
    </row>
    <row r="114" spans="1:14" x14ac:dyDescent="0.3">
      <c r="A114" s="3">
        <v>11140146</v>
      </c>
      <c r="B114" s="4">
        <v>11140</v>
      </c>
      <c r="C114" s="4" t="s">
        <v>183</v>
      </c>
      <c r="D114" s="4" t="s">
        <v>234</v>
      </c>
      <c r="E114" s="4">
        <v>1114014600</v>
      </c>
      <c r="F114" s="4" t="s">
        <v>235</v>
      </c>
      <c r="G114" s="4" t="str">
        <f t="shared" si="1"/>
        <v>서울특별시중구광희동2가</v>
      </c>
      <c r="H114" s="4">
        <v>337</v>
      </c>
      <c r="I114" s="4">
        <v>127.01</v>
      </c>
      <c r="J114" s="4">
        <v>127.00700000000001</v>
      </c>
      <c r="K114" s="4">
        <v>37.563000000000002</v>
      </c>
      <c r="L114" s="4">
        <v>37.564999999999998</v>
      </c>
      <c r="M114" s="4">
        <v>127.00842825446399</v>
      </c>
      <c r="N114" s="4">
        <v>37.563945299004097</v>
      </c>
    </row>
    <row r="115" spans="1:14" x14ac:dyDescent="0.3">
      <c r="A115" s="3">
        <v>11140145</v>
      </c>
      <c r="B115" s="4">
        <v>11140</v>
      </c>
      <c r="C115" s="4" t="s">
        <v>183</v>
      </c>
      <c r="D115" s="4" t="s">
        <v>236</v>
      </c>
      <c r="E115" s="4">
        <v>1114014500</v>
      </c>
      <c r="F115" s="4" t="s">
        <v>237</v>
      </c>
      <c r="G115" s="4" t="str">
        <f t="shared" si="1"/>
        <v>서울특별시중구광희동1가</v>
      </c>
      <c r="H115" s="4">
        <v>336</v>
      </c>
      <c r="I115" s="4">
        <v>127.00700000000001</v>
      </c>
      <c r="J115" s="4">
        <v>127.003</v>
      </c>
      <c r="K115" s="4">
        <v>37.564</v>
      </c>
      <c r="L115" s="4">
        <v>37.566000000000003</v>
      </c>
      <c r="M115" s="4">
        <v>127.00532427032</v>
      </c>
      <c r="N115" s="4">
        <v>37.565023434993698</v>
      </c>
    </row>
    <row r="116" spans="1:14" x14ac:dyDescent="0.3">
      <c r="A116" s="3">
        <v>11140147</v>
      </c>
      <c r="B116" s="4">
        <v>11140</v>
      </c>
      <c r="C116" s="4" t="s">
        <v>183</v>
      </c>
      <c r="D116" s="4" t="s">
        <v>238</v>
      </c>
      <c r="E116" s="4">
        <v>1114014700</v>
      </c>
      <c r="F116" s="4" t="s">
        <v>239</v>
      </c>
      <c r="G116" s="4" t="str">
        <f t="shared" si="1"/>
        <v>서울특별시중구쌍림동</v>
      </c>
      <c r="H116" s="4">
        <v>335</v>
      </c>
      <c r="I116" s="4">
        <v>127.00700000000001</v>
      </c>
      <c r="J116" s="4">
        <v>127.002</v>
      </c>
      <c r="K116" s="4">
        <v>37.561999999999998</v>
      </c>
      <c r="L116" s="4">
        <v>37.566000000000003</v>
      </c>
      <c r="M116" s="4">
        <v>127.004242596513</v>
      </c>
      <c r="N116" s="4">
        <v>37.563529241584398</v>
      </c>
    </row>
    <row r="117" spans="1:14" x14ac:dyDescent="0.3">
      <c r="A117" s="3">
        <v>11140123</v>
      </c>
      <c r="B117" s="4">
        <v>11140</v>
      </c>
      <c r="C117" s="4" t="s">
        <v>183</v>
      </c>
      <c r="D117" s="4" t="s">
        <v>240</v>
      </c>
      <c r="E117" s="4">
        <v>1114012300</v>
      </c>
      <c r="F117" s="4" t="s">
        <v>241</v>
      </c>
      <c r="G117" s="4" t="str">
        <f t="shared" si="1"/>
        <v>서울특별시중구회현동3가</v>
      </c>
      <c r="H117" s="4">
        <v>325</v>
      </c>
      <c r="I117" s="4">
        <v>126.985</v>
      </c>
      <c r="J117" s="4">
        <v>126.983</v>
      </c>
      <c r="K117" s="4">
        <v>37.558999999999997</v>
      </c>
      <c r="L117" s="4">
        <v>37.561</v>
      </c>
      <c r="M117" s="4">
        <v>126.984077072117</v>
      </c>
      <c r="N117" s="4">
        <v>37.560168376651298</v>
      </c>
    </row>
    <row r="118" spans="1:14" x14ac:dyDescent="0.3">
      <c r="A118" s="3">
        <v>11140129</v>
      </c>
      <c r="B118" s="4">
        <v>11140</v>
      </c>
      <c r="C118" s="4" t="s">
        <v>183</v>
      </c>
      <c r="D118" s="4" t="s">
        <v>242</v>
      </c>
      <c r="E118" s="4">
        <v>1114012900</v>
      </c>
      <c r="F118" s="4" t="s">
        <v>243</v>
      </c>
      <c r="G118" s="4" t="str">
        <f t="shared" si="1"/>
        <v>서울특별시중구남산동2가</v>
      </c>
      <c r="H118" s="4">
        <v>324</v>
      </c>
      <c r="I118" s="4">
        <v>126.988</v>
      </c>
      <c r="J118" s="4">
        <v>126.98399999999999</v>
      </c>
      <c r="K118" s="4">
        <v>37.555999999999997</v>
      </c>
      <c r="L118" s="4">
        <v>37.561</v>
      </c>
      <c r="M118" s="4">
        <v>126.98578758176799</v>
      </c>
      <c r="N118" s="4">
        <v>37.558591578754402</v>
      </c>
    </row>
    <row r="119" spans="1:14" x14ac:dyDescent="0.3">
      <c r="A119" s="3">
        <v>11140111</v>
      </c>
      <c r="B119" s="4">
        <v>11140</v>
      </c>
      <c r="C119" s="4" t="s">
        <v>183</v>
      </c>
      <c r="D119" s="4" t="s">
        <v>244</v>
      </c>
      <c r="E119" s="4">
        <v>1114011100</v>
      </c>
      <c r="F119" s="4" t="s">
        <v>245</v>
      </c>
      <c r="G119" s="4" t="str">
        <f t="shared" si="1"/>
        <v>서울특별시중구소공동</v>
      </c>
      <c r="H119" s="4">
        <v>323</v>
      </c>
      <c r="I119" s="4">
        <v>126.982</v>
      </c>
      <c r="J119" s="4">
        <v>126.97799999999999</v>
      </c>
      <c r="K119" s="4">
        <v>37.561999999999998</v>
      </c>
      <c r="L119" s="4">
        <v>37.566000000000003</v>
      </c>
      <c r="M119" s="4">
        <v>126.980064717456</v>
      </c>
      <c r="N119" s="4">
        <v>37.564075439939202</v>
      </c>
    </row>
    <row r="120" spans="1:14" x14ac:dyDescent="0.3">
      <c r="A120" s="3">
        <v>11140113</v>
      </c>
      <c r="B120" s="4">
        <v>11140</v>
      </c>
      <c r="C120" s="4" t="s">
        <v>183</v>
      </c>
      <c r="D120" s="4" t="s">
        <v>246</v>
      </c>
      <c r="E120" s="4">
        <v>1114011300</v>
      </c>
      <c r="F120" s="4" t="s">
        <v>247</v>
      </c>
      <c r="G120" s="4" t="str">
        <f t="shared" si="1"/>
        <v>서울특별시중구북창동</v>
      </c>
      <c r="H120" s="4">
        <v>322</v>
      </c>
      <c r="I120" s="4">
        <v>126.98</v>
      </c>
      <c r="J120" s="4">
        <v>126.977</v>
      </c>
      <c r="K120" s="4">
        <v>37.561</v>
      </c>
      <c r="L120" s="4">
        <v>37.564</v>
      </c>
      <c r="M120" s="4">
        <v>126.978204564957</v>
      </c>
      <c r="N120" s="4">
        <v>37.562452600831598</v>
      </c>
    </row>
    <row r="121" spans="1:14" x14ac:dyDescent="0.3">
      <c r="A121" s="3">
        <v>11140155</v>
      </c>
      <c r="B121" s="4">
        <v>11140</v>
      </c>
      <c r="C121" s="4" t="s">
        <v>183</v>
      </c>
      <c r="D121" s="4" t="s">
        <v>248</v>
      </c>
      <c r="E121" s="4">
        <v>1114015500</v>
      </c>
      <c r="F121" s="4" t="s">
        <v>249</v>
      </c>
      <c r="G121" s="4" t="str">
        <f t="shared" si="1"/>
        <v>서울특별시중구을지로3가</v>
      </c>
      <c r="H121" s="4">
        <v>300</v>
      </c>
      <c r="I121" s="4">
        <v>126.995</v>
      </c>
      <c r="J121" s="4">
        <v>126.99</v>
      </c>
      <c r="K121" s="4">
        <v>37.564999999999998</v>
      </c>
      <c r="L121" s="4">
        <v>37.567999999999998</v>
      </c>
      <c r="M121" s="4">
        <v>126.992208196501</v>
      </c>
      <c r="N121" s="4">
        <v>37.566326242345198</v>
      </c>
    </row>
    <row r="122" spans="1:14" x14ac:dyDescent="0.3">
      <c r="A122" s="3">
        <v>11140170</v>
      </c>
      <c r="B122" s="4">
        <v>11140</v>
      </c>
      <c r="C122" s="4" t="s">
        <v>183</v>
      </c>
      <c r="D122" s="4" t="s">
        <v>250</v>
      </c>
      <c r="E122" s="4">
        <v>1114017000</v>
      </c>
      <c r="F122" s="4" t="s">
        <v>251</v>
      </c>
      <c r="G122" s="4" t="str">
        <f t="shared" si="1"/>
        <v>서울특별시중구충정로1가</v>
      </c>
      <c r="H122" s="4">
        <v>299</v>
      </c>
      <c r="I122" s="4">
        <v>126.96899999999999</v>
      </c>
      <c r="J122" s="4">
        <v>126.967</v>
      </c>
      <c r="K122" s="4">
        <v>37.564999999999998</v>
      </c>
      <c r="L122" s="4">
        <v>37.567999999999998</v>
      </c>
      <c r="M122" s="4">
        <v>126.968278656895</v>
      </c>
      <c r="N122" s="4">
        <v>37.566526163040997</v>
      </c>
    </row>
    <row r="123" spans="1:14" x14ac:dyDescent="0.3">
      <c r="A123" s="3">
        <v>11140148</v>
      </c>
      <c r="B123" s="4">
        <v>11140</v>
      </c>
      <c r="C123" s="4" t="s">
        <v>183</v>
      </c>
      <c r="D123" s="4" t="s">
        <v>252</v>
      </c>
      <c r="E123" s="4">
        <v>1114014800</v>
      </c>
      <c r="F123" s="4" t="s">
        <v>253</v>
      </c>
      <c r="G123" s="4" t="str">
        <f t="shared" si="1"/>
        <v>서울특별시중구을지로6가</v>
      </c>
      <c r="H123" s="4">
        <v>298</v>
      </c>
      <c r="I123" s="4">
        <v>127.01</v>
      </c>
      <c r="J123" s="4">
        <v>127.004</v>
      </c>
      <c r="K123" s="4">
        <v>37.564999999999998</v>
      </c>
      <c r="L123" s="4">
        <v>37.57</v>
      </c>
      <c r="M123" s="4">
        <v>127.006884187368</v>
      </c>
      <c r="N123" s="4">
        <v>37.567783121530198</v>
      </c>
    </row>
    <row r="124" spans="1:14" x14ac:dyDescent="0.3">
      <c r="A124" s="3">
        <v>11140127</v>
      </c>
      <c r="B124" s="4">
        <v>11140</v>
      </c>
      <c r="C124" s="4" t="s">
        <v>183</v>
      </c>
      <c r="D124" s="4" t="s">
        <v>254</v>
      </c>
      <c r="E124" s="4">
        <v>1114012700</v>
      </c>
      <c r="F124" s="4" t="s">
        <v>255</v>
      </c>
      <c r="G124" s="4" t="str">
        <f t="shared" si="1"/>
        <v>서울특별시중구명동2가</v>
      </c>
      <c r="H124" s="4">
        <v>297</v>
      </c>
      <c r="I124" s="4">
        <v>126.989</v>
      </c>
      <c r="J124" s="4">
        <v>126.982</v>
      </c>
      <c r="K124" s="4">
        <v>37.561</v>
      </c>
      <c r="L124" s="4">
        <v>37.564999999999998</v>
      </c>
      <c r="M124" s="4">
        <v>126.98525403339001</v>
      </c>
      <c r="N124" s="4">
        <v>37.562903245439699</v>
      </c>
    </row>
    <row r="125" spans="1:14" x14ac:dyDescent="0.3">
      <c r="A125" s="3">
        <v>11140104</v>
      </c>
      <c r="B125" s="4">
        <v>11140</v>
      </c>
      <c r="C125" s="4" t="s">
        <v>183</v>
      </c>
      <c r="D125" s="4" t="s">
        <v>256</v>
      </c>
      <c r="E125" s="4">
        <v>1114010400</v>
      </c>
      <c r="F125" s="4" t="s">
        <v>257</v>
      </c>
      <c r="G125" s="4" t="str">
        <f t="shared" si="1"/>
        <v>서울특별시중구을지로1가</v>
      </c>
      <c r="H125" s="4">
        <v>295</v>
      </c>
      <c r="I125" s="4">
        <v>126.983</v>
      </c>
      <c r="J125" s="4">
        <v>126.97799999999999</v>
      </c>
      <c r="K125" s="4">
        <v>37.564999999999998</v>
      </c>
      <c r="L125" s="4">
        <v>37.567</v>
      </c>
      <c r="M125" s="4">
        <v>126.98054032657799</v>
      </c>
      <c r="N125" s="4">
        <v>37.5659985435789</v>
      </c>
    </row>
    <row r="126" spans="1:14" x14ac:dyDescent="0.3">
      <c r="A126" s="3">
        <v>11140110</v>
      </c>
      <c r="B126" s="4">
        <v>11140</v>
      </c>
      <c r="C126" s="4" t="s">
        <v>183</v>
      </c>
      <c r="D126" s="4" t="s">
        <v>258</v>
      </c>
      <c r="E126" s="4">
        <v>1114011000</v>
      </c>
      <c r="F126" s="4" t="s">
        <v>259</v>
      </c>
      <c r="G126" s="4" t="str">
        <f t="shared" si="1"/>
        <v>서울특별시중구수표동</v>
      </c>
      <c r="H126" s="4">
        <v>294</v>
      </c>
      <c r="I126" s="4">
        <v>126.991</v>
      </c>
      <c r="J126" s="4">
        <v>126.988</v>
      </c>
      <c r="K126" s="4">
        <v>37.567</v>
      </c>
      <c r="L126" s="4">
        <v>37.567999999999998</v>
      </c>
      <c r="M126" s="4">
        <v>126.98951547600301</v>
      </c>
      <c r="N126" s="4">
        <v>37.567467319059098</v>
      </c>
    </row>
    <row r="127" spans="1:14" x14ac:dyDescent="0.3">
      <c r="A127" s="3">
        <v>11140149</v>
      </c>
      <c r="B127" s="4">
        <v>11140</v>
      </c>
      <c r="C127" s="4" t="s">
        <v>183</v>
      </c>
      <c r="D127" s="4" t="s">
        <v>260</v>
      </c>
      <c r="E127" s="4">
        <v>1114014900</v>
      </c>
      <c r="F127" s="4" t="s">
        <v>261</v>
      </c>
      <c r="G127" s="4" t="str">
        <f t="shared" si="1"/>
        <v>서울특별시중구을지로7가</v>
      </c>
      <c r="H127" s="4">
        <v>293</v>
      </c>
      <c r="I127" s="4">
        <v>127.012</v>
      </c>
      <c r="J127" s="4">
        <v>127.00700000000001</v>
      </c>
      <c r="K127" s="4">
        <v>37.564</v>
      </c>
      <c r="L127" s="4">
        <v>37.567999999999998</v>
      </c>
      <c r="M127" s="4">
        <v>127.009624051712</v>
      </c>
      <c r="N127" s="4">
        <v>37.566288252807198</v>
      </c>
    </row>
    <row r="128" spans="1:14" x14ac:dyDescent="0.3">
      <c r="A128" s="3">
        <v>11140153</v>
      </c>
      <c r="B128" s="4">
        <v>11140</v>
      </c>
      <c r="C128" s="4" t="s">
        <v>183</v>
      </c>
      <c r="D128" s="4" t="s">
        <v>262</v>
      </c>
      <c r="E128" s="4">
        <v>1114015300</v>
      </c>
      <c r="F128" s="4" t="s">
        <v>263</v>
      </c>
      <c r="G128" s="4" t="str">
        <f t="shared" si="1"/>
        <v>서울특별시중구방산동</v>
      </c>
      <c r="H128" s="4">
        <v>292</v>
      </c>
      <c r="I128" s="4">
        <v>127.005</v>
      </c>
      <c r="J128" s="4">
        <v>127.001</v>
      </c>
      <c r="K128" s="4">
        <v>37.567</v>
      </c>
      <c r="L128" s="4">
        <v>37.57</v>
      </c>
      <c r="M128" s="4">
        <v>127.00298025356</v>
      </c>
      <c r="N128" s="4">
        <v>37.5687270357244</v>
      </c>
    </row>
    <row r="129" spans="1:14" x14ac:dyDescent="0.3">
      <c r="A129" s="3">
        <v>11140168</v>
      </c>
      <c r="B129" s="4">
        <v>11140</v>
      </c>
      <c r="C129" s="4" t="s">
        <v>183</v>
      </c>
      <c r="D129" s="4" t="s">
        <v>264</v>
      </c>
      <c r="E129" s="4">
        <v>1114016800</v>
      </c>
      <c r="F129" s="4" t="s">
        <v>265</v>
      </c>
      <c r="G129" s="4" t="str">
        <f t="shared" si="1"/>
        <v>서울특별시중구순화동</v>
      </c>
      <c r="H129" s="4">
        <v>291</v>
      </c>
      <c r="I129" s="4">
        <v>126.973</v>
      </c>
      <c r="J129" s="4">
        <v>126.968</v>
      </c>
      <c r="K129" s="4">
        <v>37.558999999999997</v>
      </c>
      <c r="L129" s="4">
        <v>37.566000000000003</v>
      </c>
      <c r="M129" s="4">
        <v>126.970713414895</v>
      </c>
      <c r="N129" s="4">
        <v>37.562573235384299</v>
      </c>
    </row>
    <row r="130" spans="1:14" x14ac:dyDescent="0.3">
      <c r="A130" s="3">
        <v>11140118</v>
      </c>
      <c r="B130" s="4">
        <v>11140</v>
      </c>
      <c r="C130" s="4" t="s">
        <v>183</v>
      </c>
      <c r="D130" s="4" t="s">
        <v>266</v>
      </c>
      <c r="E130" s="4">
        <v>1114011800</v>
      </c>
      <c r="F130" s="4" t="s">
        <v>267</v>
      </c>
      <c r="G130" s="4" t="str">
        <f t="shared" si="1"/>
        <v>서울특별시중구남대문로5가</v>
      </c>
      <c r="H130" s="4">
        <v>290</v>
      </c>
      <c r="I130" s="4">
        <v>126.98099999999999</v>
      </c>
      <c r="J130" s="4">
        <v>126.97199999999999</v>
      </c>
      <c r="K130" s="4">
        <v>37.552999999999997</v>
      </c>
      <c r="L130" s="4">
        <v>37.56</v>
      </c>
      <c r="M130" s="4">
        <v>126.97531145977101</v>
      </c>
      <c r="N130" s="4">
        <v>37.5561001283344</v>
      </c>
    </row>
    <row r="131" spans="1:14" x14ac:dyDescent="0.3">
      <c r="A131" s="3">
        <v>11140117</v>
      </c>
      <c r="B131" s="4">
        <v>11140</v>
      </c>
      <c r="C131" s="4" t="s">
        <v>183</v>
      </c>
      <c r="D131" s="4" t="s">
        <v>268</v>
      </c>
      <c r="E131" s="4">
        <v>1114011700</v>
      </c>
      <c r="F131" s="4" t="s">
        <v>269</v>
      </c>
      <c r="G131" s="4" t="str">
        <f t="shared" ref="G131:G194" si="2">SUBSTITUTE(F131," ","")</f>
        <v>서울특별시중구남대문로4가</v>
      </c>
      <c r="H131" s="4">
        <v>289</v>
      </c>
      <c r="I131" s="4">
        <v>126.97799999999999</v>
      </c>
      <c r="J131" s="4">
        <v>126.973</v>
      </c>
      <c r="K131" s="4">
        <v>37.558999999999997</v>
      </c>
      <c r="L131" s="4">
        <v>37.561999999999998</v>
      </c>
      <c r="M131" s="4">
        <v>126.97569996292501</v>
      </c>
      <c r="N131" s="4">
        <v>37.5606050051422</v>
      </c>
    </row>
    <row r="132" spans="1:14" x14ac:dyDescent="0.3">
      <c r="A132" s="3">
        <v>11140119</v>
      </c>
      <c r="B132" s="4">
        <v>11140</v>
      </c>
      <c r="C132" s="4" t="s">
        <v>183</v>
      </c>
      <c r="D132" s="4" t="s">
        <v>270</v>
      </c>
      <c r="E132" s="4">
        <v>1114011900</v>
      </c>
      <c r="F132" s="4" t="s">
        <v>271</v>
      </c>
      <c r="G132" s="4" t="str">
        <f t="shared" si="2"/>
        <v>서울특별시중구봉래동1가</v>
      </c>
      <c r="H132" s="4">
        <v>288</v>
      </c>
      <c r="I132" s="4">
        <v>126.97499999999999</v>
      </c>
      <c r="J132" s="4">
        <v>126.971</v>
      </c>
      <c r="K132" s="4">
        <v>37.557000000000002</v>
      </c>
      <c r="L132" s="4">
        <v>37.56</v>
      </c>
      <c r="M132" s="4">
        <v>126.972772527853</v>
      </c>
      <c r="N132" s="4">
        <v>37.5590999858942</v>
      </c>
    </row>
    <row r="133" spans="1:14" x14ac:dyDescent="0.3">
      <c r="A133" s="3">
        <v>11140112</v>
      </c>
      <c r="B133" s="4">
        <v>11140</v>
      </c>
      <c r="C133" s="4" t="s">
        <v>183</v>
      </c>
      <c r="D133" s="4" t="s">
        <v>272</v>
      </c>
      <c r="E133" s="4">
        <v>1114011200</v>
      </c>
      <c r="F133" s="4" t="s">
        <v>273</v>
      </c>
      <c r="G133" s="4" t="str">
        <f t="shared" si="2"/>
        <v>서울특별시중구남창동</v>
      </c>
      <c r="H133" s="4">
        <v>287</v>
      </c>
      <c r="I133" s="4">
        <v>126.98</v>
      </c>
      <c r="J133" s="4">
        <v>126.97499999999999</v>
      </c>
      <c r="K133" s="4">
        <v>37.555</v>
      </c>
      <c r="L133" s="4">
        <v>37.561</v>
      </c>
      <c r="M133" s="4">
        <v>126.977621637892</v>
      </c>
      <c r="N133" s="4">
        <v>37.558079878855601</v>
      </c>
    </row>
    <row r="134" spans="1:14" x14ac:dyDescent="0.3">
      <c r="A134" s="3">
        <v>11140164</v>
      </c>
      <c r="B134" s="4">
        <v>11140</v>
      </c>
      <c r="C134" s="4" t="s">
        <v>183</v>
      </c>
      <c r="D134" s="4" t="s">
        <v>274</v>
      </c>
      <c r="E134" s="4">
        <v>1114016400</v>
      </c>
      <c r="F134" s="4" t="s">
        <v>275</v>
      </c>
      <c r="G134" s="4" t="str">
        <f t="shared" si="2"/>
        <v>서울특별시중구무학동</v>
      </c>
      <c r="H134" s="4">
        <v>286</v>
      </c>
      <c r="I134" s="4">
        <v>127.01600000000001</v>
      </c>
      <c r="J134" s="4">
        <v>127.014</v>
      </c>
      <c r="K134" s="4">
        <v>37.563000000000002</v>
      </c>
      <c r="L134" s="4">
        <v>37.564999999999998</v>
      </c>
      <c r="M134" s="4">
        <v>127.01528728186901</v>
      </c>
      <c r="N134" s="4">
        <v>37.564374247463697</v>
      </c>
    </row>
    <row r="135" spans="1:14" x14ac:dyDescent="0.3">
      <c r="A135" s="3">
        <v>11140165</v>
      </c>
      <c r="B135" s="4">
        <v>11140</v>
      </c>
      <c r="C135" s="4" t="s">
        <v>183</v>
      </c>
      <c r="D135" s="4" t="s">
        <v>276</v>
      </c>
      <c r="E135" s="4">
        <v>1114016500</v>
      </c>
      <c r="F135" s="4" t="s">
        <v>277</v>
      </c>
      <c r="G135" s="4" t="str">
        <f t="shared" si="2"/>
        <v>서울특별시중구황학동</v>
      </c>
      <c r="H135" s="4">
        <v>285</v>
      </c>
      <c r="I135" s="4">
        <v>127.024</v>
      </c>
      <c r="J135" s="4">
        <v>127.017</v>
      </c>
      <c r="K135" s="4">
        <v>37.564999999999998</v>
      </c>
      <c r="L135" s="4">
        <v>37.572000000000003</v>
      </c>
      <c r="M135" s="4">
        <v>127.020838525738</v>
      </c>
      <c r="N135" s="4">
        <v>37.568545211881997</v>
      </c>
    </row>
    <row r="136" spans="1:14" x14ac:dyDescent="0.3">
      <c r="A136" s="3">
        <v>11140163</v>
      </c>
      <c r="B136" s="4">
        <v>11140</v>
      </c>
      <c r="C136" s="4" t="s">
        <v>183</v>
      </c>
      <c r="D136" s="4" t="s">
        <v>278</v>
      </c>
      <c r="E136" s="4">
        <v>1114016300</v>
      </c>
      <c r="F136" s="4" t="s">
        <v>279</v>
      </c>
      <c r="G136" s="4" t="str">
        <f t="shared" si="2"/>
        <v>서울특별시중구흥인동</v>
      </c>
      <c r="H136" s="4">
        <v>284</v>
      </c>
      <c r="I136" s="4">
        <v>127.018</v>
      </c>
      <c r="J136" s="4">
        <v>127.014</v>
      </c>
      <c r="K136" s="4">
        <v>37.564999999999998</v>
      </c>
      <c r="L136" s="4">
        <v>37.57</v>
      </c>
      <c r="M136" s="4">
        <v>127.01638059369699</v>
      </c>
      <c r="N136" s="4">
        <v>37.567310991785803</v>
      </c>
    </row>
    <row r="137" spans="1:14" x14ac:dyDescent="0.3">
      <c r="A137" s="3">
        <v>11140174</v>
      </c>
      <c r="B137" s="4">
        <v>11140</v>
      </c>
      <c r="C137" s="4" t="s">
        <v>183</v>
      </c>
      <c r="D137" s="4" t="s">
        <v>280</v>
      </c>
      <c r="E137" s="4">
        <v>1114017400</v>
      </c>
      <c r="F137" s="4" t="s">
        <v>281</v>
      </c>
      <c r="G137" s="4" t="str">
        <f t="shared" si="2"/>
        <v>서울특별시중구만리동2가</v>
      </c>
      <c r="H137" s="4">
        <v>283</v>
      </c>
      <c r="I137" s="4">
        <v>126.967</v>
      </c>
      <c r="J137" s="4">
        <v>126.962</v>
      </c>
      <c r="K137" s="4">
        <v>37.552</v>
      </c>
      <c r="L137" s="4">
        <v>37.557000000000002</v>
      </c>
      <c r="M137" s="4">
        <v>126.963963967045</v>
      </c>
      <c r="N137" s="4">
        <v>37.554626811170401</v>
      </c>
    </row>
    <row r="138" spans="1:14" x14ac:dyDescent="0.3">
      <c r="A138" s="3">
        <v>11140167</v>
      </c>
      <c r="B138" s="4">
        <v>11140</v>
      </c>
      <c r="C138" s="4" t="s">
        <v>183</v>
      </c>
      <c r="D138" s="4" t="s">
        <v>282</v>
      </c>
      <c r="E138" s="4">
        <v>1114016700</v>
      </c>
      <c r="F138" s="4" t="s">
        <v>283</v>
      </c>
      <c r="G138" s="4" t="str">
        <f t="shared" si="2"/>
        <v>서울특별시중구정동</v>
      </c>
      <c r="H138" s="4">
        <v>282</v>
      </c>
      <c r="I138" s="4">
        <v>126.97799999999999</v>
      </c>
      <c r="J138" s="4">
        <v>126.96899999999999</v>
      </c>
      <c r="K138" s="4">
        <v>37.563000000000002</v>
      </c>
      <c r="L138" s="4">
        <v>37.569000000000003</v>
      </c>
      <c r="M138" s="4">
        <v>126.973146122554</v>
      </c>
      <c r="N138" s="4">
        <v>37.566611111873897</v>
      </c>
    </row>
    <row r="139" spans="1:14" x14ac:dyDescent="0.3">
      <c r="A139" s="3">
        <v>11140142</v>
      </c>
      <c r="B139" s="4">
        <v>11140</v>
      </c>
      <c r="C139" s="4" t="s">
        <v>183</v>
      </c>
      <c r="D139" s="4" t="s">
        <v>284</v>
      </c>
      <c r="E139" s="4">
        <v>1114014200</v>
      </c>
      <c r="F139" s="4" t="s">
        <v>285</v>
      </c>
      <c r="G139" s="4" t="str">
        <f t="shared" si="2"/>
        <v>서울특별시중구예장동</v>
      </c>
      <c r="H139" s="4">
        <v>281</v>
      </c>
      <c r="I139" s="4">
        <v>126.995</v>
      </c>
      <c r="J139" s="4">
        <v>126.98399999999999</v>
      </c>
      <c r="K139" s="4">
        <v>37.549999999999997</v>
      </c>
      <c r="L139" s="4">
        <v>37.56</v>
      </c>
      <c r="M139" s="4">
        <v>126.99011706252701</v>
      </c>
      <c r="N139" s="4">
        <v>37.555221644384403</v>
      </c>
    </row>
    <row r="140" spans="1:14" x14ac:dyDescent="0.3">
      <c r="A140" s="3">
        <v>11140171</v>
      </c>
      <c r="B140" s="4">
        <v>11140</v>
      </c>
      <c r="C140" s="4" t="s">
        <v>183</v>
      </c>
      <c r="D140" s="4" t="s">
        <v>286</v>
      </c>
      <c r="E140" s="4">
        <v>1114017100</v>
      </c>
      <c r="F140" s="4" t="s">
        <v>287</v>
      </c>
      <c r="G140" s="4" t="str">
        <f t="shared" si="2"/>
        <v>서울특별시중구중림동</v>
      </c>
      <c r="H140" s="4">
        <v>280</v>
      </c>
      <c r="I140" s="4">
        <v>126.97</v>
      </c>
      <c r="J140" s="4">
        <v>126.962</v>
      </c>
      <c r="K140" s="4">
        <v>37.557000000000002</v>
      </c>
      <c r="L140" s="4">
        <v>37.561999999999998</v>
      </c>
      <c r="M140" s="4">
        <v>126.966336430826</v>
      </c>
      <c r="N140" s="4">
        <v>37.558836213000497</v>
      </c>
    </row>
    <row r="141" spans="1:14" x14ac:dyDescent="0.3">
      <c r="A141" s="3">
        <v>11140162</v>
      </c>
      <c r="B141" s="4">
        <v>11140</v>
      </c>
      <c r="C141" s="4" t="s">
        <v>183</v>
      </c>
      <c r="D141" s="4" t="s">
        <v>288</v>
      </c>
      <c r="E141" s="4">
        <v>1114016200</v>
      </c>
      <c r="F141" s="4" t="s">
        <v>289</v>
      </c>
      <c r="G141" s="4" t="str">
        <f t="shared" si="2"/>
        <v>서울특별시중구신당동</v>
      </c>
      <c r="H141" s="4">
        <v>279</v>
      </c>
      <c r="I141" s="4">
        <v>127.027</v>
      </c>
      <c r="J141" s="4">
        <v>127.004</v>
      </c>
      <c r="K141" s="4">
        <v>37.543999999999997</v>
      </c>
      <c r="L141" s="4">
        <v>37.57</v>
      </c>
      <c r="M141" s="4">
        <v>127.013669610973</v>
      </c>
      <c r="N141" s="4">
        <v>37.557910531631201</v>
      </c>
    </row>
    <row r="142" spans="1:14" x14ac:dyDescent="0.3">
      <c r="A142" s="3">
        <v>11140120</v>
      </c>
      <c r="B142" s="4">
        <v>11140</v>
      </c>
      <c r="C142" s="4" t="s">
        <v>183</v>
      </c>
      <c r="D142" s="4" t="s">
        <v>290</v>
      </c>
      <c r="E142" s="4">
        <v>1114012000</v>
      </c>
      <c r="F142" s="4" t="s">
        <v>291</v>
      </c>
      <c r="G142" s="4" t="str">
        <f t="shared" si="2"/>
        <v>서울특별시중구봉래동2가</v>
      </c>
      <c r="H142" s="4">
        <v>278</v>
      </c>
      <c r="I142" s="4">
        <v>126.973</v>
      </c>
      <c r="J142" s="4">
        <v>126.96899999999999</v>
      </c>
      <c r="K142" s="4">
        <v>37.554000000000002</v>
      </c>
      <c r="L142" s="4">
        <v>37.558999999999997</v>
      </c>
      <c r="M142" s="4">
        <v>126.97098712917401</v>
      </c>
      <c r="N142" s="4">
        <v>37.556556304751197</v>
      </c>
    </row>
    <row r="143" spans="1:14" x14ac:dyDescent="0.3">
      <c r="A143" s="3">
        <v>11140121</v>
      </c>
      <c r="B143" s="4">
        <v>11140</v>
      </c>
      <c r="C143" s="4" t="s">
        <v>183</v>
      </c>
      <c r="D143" s="4" t="s">
        <v>292</v>
      </c>
      <c r="E143" s="4">
        <v>1114012100</v>
      </c>
      <c r="F143" s="4" t="s">
        <v>293</v>
      </c>
      <c r="G143" s="4" t="str">
        <f t="shared" si="2"/>
        <v>서울특별시중구회현동1가</v>
      </c>
      <c r="H143" s="4">
        <v>277</v>
      </c>
      <c r="I143" s="4">
        <v>126.985</v>
      </c>
      <c r="J143" s="4">
        <v>126.97799999999999</v>
      </c>
      <c r="K143" s="4">
        <v>37.552999999999997</v>
      </c>
      <c r="L143" s="4">
        <v>37.561</v>
      </c>
      <c r="M143" s="4">
        <v>126.981514493994</v>
      </c>
      <c r="N143" s="4">
        <v>37.556510312046001</v>
      </c>
    </row>
    <row r="144" spans="1:14" x14ac:dyDescent="0.3">
      <c r="A144" s="3">
        <v>11140173</v>
      </c>
      <c r="B144" s="4">
        <v>11140</v>
      </c>
      <c r="C144" s="4" t="s">
        <v>183</v>
      </c>
      <c r="D144" s="4" t="s">
        <v>294</v>
      </c>
      <c r="E144" s="4">
        <v>1114017300</v>
      </c>
      <c r="F144" s="4" t="s">
        <v>295</v>
      </c>
      <c r="G144" s="4" t="str">
        <f t="shared" si="2"/>
        <v>서울특별시중구만리동1가</v>
      </c>
      <c r="H144" s="4">
        <v>276</v>
      </c>
      <c r="I144" s="4">
        <v>126.96899999999999</v>
      </c>
      <c r="J144" s="4">
        <v>126.965</v>
      </c>
      <c r="K144" s="4">
        <v>37.554000000000002</v>
      </c>
      <c r="L144" s="4">
        <v>37.557000000000002</v>
      </c>
      <c r="M144" s="4">
        <v>126.96731339486099</v>
      </c>
      <c r="N144" s="4">
        <v>37.556165631539898</v>
      </c>
    </row>
    <row r="145" spans="1:14" x14ac:dyDescent="0.3">
      <c r="A145" s="3">
        <v>11140103</v>
      </c>
      <c r="B145" s="4">
        <v>11140</v>
      </c>
      <c r="C145" s="4" t="s">
        <v>183</v>
      </c>
      <c r="D145" s="4" t="s">
        <v>296</v>
      </c>
      <c r="E145" s="4">
        <v>1114010300</v>
      </c>
      <c r="F145" s="4" t="s">
        <v>297</v>
      </c>
      <c r="G145" s="4" t="str">
        <f t="shared" si="2"/>
        <v>서울특별시중구태평로1가</v>
      </c>
      <c r="H145" s="4">
        <v>275</v>
      </c>
      <c r="I145" s="4">
        <v>126.979</v>
      </c>
      <c r="J145" s="4">
        <v>126.976</v>
      </c>
      <c r="K145" s="4">
        <v>37.566000000000003</v>
      </c>
      <c r="L145" s="4">
        <v>37.569000000000003</v>
      </c>
      <c r="M145" s="4">
        <v>126.977246532153</v>
      </c>
      <c r="N145" s="4">
        <v>37.5677313300693</v>
      </c>
    </row>
    <row r="146" spans="1:14" x14ac:dyDescent="0.3">
      <c r="A146" s="3">
        <v>11140102</v>
      </c>
      <c r="B146" s="4">
        <v>11140</v>
      </c>
      <c r="C146" s="4" t="s">
        <v>183</v>
      </c>
      <c r="D146" s="4" t="s">
        <v>298</v>
      </c>
      <c r="E146" s="4">
        <v>1114010200</v>
      </c>
      <c r="F146" s="4" t="s">
        <v>299</v>
      </c>
      <c r="G146" s="4" t="str">
        <f t="shared" si="2"/>
        <v>서울특별시중구다동</v>
      </c>
      <c r="H146" s="4">
        <v>274</v>
      </c>
      <c r="I146" s="4">
        <v>126.983</v>
      </c>
      <c r="J146" s="4">
        <v>126.98</v>
      </c>
      <c r="K146" s="4">
        <v>37.567</v>
      </c>
      <c r="L146" s="4">
        <v>37.569000000000003</v>
      </c>
      <c r="M146" s="4">
        <v>126.981186253014</v>
      </c>
      <c r="N146" s="4">
        <v>37.567909395662802</v>
      </c>
    </row>
    <row r="147" spans="1:14" x14ac:dyDescent="0.3">
      <c r="A147" s="3">
        <v>11140101</v>
      </c>
      <c r="B147" s="4">
        <v>11140</v>
      </c>
      <c r="C147" s="4" t="s">
        <v>183</v>
      </c>
      <c r="D147" s="4" t="s">
        <v>300</v>
      </c>
      <c r="E147" s="4">
        <v>1114010100</v>
      </c>
      <c r="F147" s="4" t="s">
        <v>301</v>
      </c>
      <c r="G147" s="4" t="str">
        <f t="shared" si="2"/>
        <v>서울특별시중구무교동</v>
      </c>
      <c r="H147" s="4">
        <v>273</v>
      </c>
      <c r="I147" s="4">
        <v>126.98</v>
      </c>
      <c r="J147" s="4">
        <v>126.97799999999999</v>
      </c>
      <c r="K147" s="4">
        <v>37.567</v>
      </c>
      <c r="L147" s="4">
        <v>37.569000000000003</v>
      </c>
      <c r="M147" s="4">
        <v>126.979009186982</v>
      </c>
      <c r="N147" s="4">
        <v>37.568157081176103</v>
      </c>
    </row>
    <row r="148" spans="1:14" x14ac:dyDescent="0.3">
      <c r="A148" s="3">
        <v>11140156</v>
      </c>
      <c r="B148" s="4">
        <v>11140</v>
      </c>
      <c r="C148" s="4" t="s">
        <v>183</v>
      </c>
      <c r="D148" s="4" t="s">
        <v>302</v>
      </c>
      <c r="E148" s="4">
        <v>1114015600</v>
      </c>
      <c r="F148" s="4" t="s">
        <v>303</v>
      </c>
      <c r="G148" s="4" t="str">
        <f t="shared" si="2"/>
        <v>서울특별시중구입정동</v>
      </c>
      <c r="H148" s="4">
        <v>315</v>
      </c>
      <c r="I148" s="4">
        <v>126.995</v>
      </c>
      <c r="J148" s="4">
        <v>126.991</v>
      </c>
      <c r="K148" s="4">
        <v>37.567</v>
      </c>
      <c r="L148" s="4">
        <v>37.569000000000003</v>
      </c>
      <c r="M148" s="4">
        <v>126.992920454252</v>
      </c>
      <c r="N148" s="4">
        <v>37.567817840223398</v>
      </c>
    </row>
    <row r="149" spans="1:14" x14ac:dyDescent="0.3">
      <c r="A149" s="3">
        <v>11140152</v>
      </c>
      <c r="B149" s="4">
        <v>11140</v>
      </c>
      <c r="C149" s="4" t="s">
        <v>183</v>
      </c>
      <c r="D149" s="4" t="s">
        <v>304</v>
      </c>
      <c r="E149" s="4">
        <v>1114015200</v>
      </c>
      <c r="F149" s="4" t="s">
        <v>305</v>
      </c>
      <c r="G149" s="4" t="str">
        <f t="shared" si="2"/>
        <v>서울특별시중구주교동</v>
      </c>
      <c r="H149" s="4">
        <v>314</v>
      </c>
      <c r="I149" s="4">
        <v>127.002</v>
      </c>
      <c r="J149" s="4">
        <v>126.996</v>
      </c>
      <c r="K149" s="4">
        <v>37.567</v>
      </c>
      <c r="L149" s="4">
        <v>37.57</v>
      </c>
      <c r="M149" s="4">
        <v>126.999376323768</v>
      </c>
      <c r="N149" s="4">
        <v>37.568269546584901</v>
      </c>
    </row>
    <row r="150" spans="1:14" x14ac:dyDescent="0.3">
      <c r="A150" s="3">
        <v>11140157</v>
      </c>
      <c r="B150" s="4">
        <v>11140</v>
      </c>
      <c r="C150" s="4" t="s">
        <v>183</v>
      </c>
      <c r="D150" s="4" t="s">
        <v>306</v>
      </c>
      <c r="E150" s="4">
        <v>1114015700</v>
      </c>
      <c r="F150" s="4" t="s">
        <v>307</v>
      </c>
      <c r="G150" s="4" t="str">
        <f t="shared" si="2"/>
        <v>서울특별시중구산림동</v>
      </c>
      <c r="H150" s="4">
        <v>313</v>
      </c>
      <c r="I150" s="4">
        <v>126.998</v>
      </c>
      <c r="J150" s="4">
        <v>126.994</v>
      </c>
      <c r="K150" s="4">
        <v>37.567</v>
      </c>
      <c r="L150" s="4">
        <v>37.569000000000003</v>
      </c>
      <c r="M150" s="4">
        <v>126.995938990566</v>
      </c>
      <c r="N150" s="4">
        <v>37.567676554980302</v>
      </c>
    </row>
    <row r="151" spans="1:14" x14ac:dyDescent="0.3">
      <c r="A151" s="3">
        <v>11140108</v>
      </c>
      <c r="B151" s="4">
        <v>11140</v>
      </c>
      <c r="C151" s="4" t="s">
        <v>183</v>
      </c>
      <c r="D151" s="4" t="s">
        <v>308</v>
      </c>
      <c r="E151" s="4">
        <v>1114010800</v>
      </c>
      <c r="F151" s="4" t="s">
        <v>309</v>
      </c>
      <c r="G151" s="4" t="str">
        <f t="shared" si="2"/>
        <v>서울특별시중구수하동</v>
      </c>
      <c r="H151" s="4">
        <v>356</v>
      </c>
      <c r="I151" s="4">
        <v>126.986</v>
      </c>
      <c r="J151" s="4">
        <v>126.983</v>
      </c>
      <c r="K151" s="4">
        <v>37.567</v>
      </c>
      <c r="L151" s="4">
        <v>37.567999999999998</v>
      </c>
      <c r="M151" s="4">
        <v>126.98464042485899</v>
      </c>
      <c r="N151" s="4">
        <v>37.567284819525497</v>
      </c>
    </row>
    <row r="152" spans="1:14" x14ac:dyDescent="0.3">
      <c r="A152" s="3">
        <v>11140124</v>
      </c>
      <c r="B152" s="4">
        <v>11140</v>
      </c>
      <c r="C152" s="4" t="s">
        <v>183</v>
      </c>
      <c r="D152" s="4" t="s">
        <v>310</v>
      </c>
      <c r="E152" s="4">
        <v>1114012400</v>
      </c>
      <c r="F152" s="4" t="s">
        <v>311</v>
      </c>
      <c r="G152" s="4" t="str">
        <f t="shared" si="2"/>
        <v>서울특별시중구충무로1가</v>
      </c>
      <c r="H152" s="4">
        <v>311</v>
      </c>
      <c r="I152" s="4">
        <v>126.985</v>
      </c>
      <c r="J152" s="4">
        <v>126.98</v>
      </c>
      <c r="K152" s="4">
        <v>37.56</v>
      </c>
      <c r="L152" s="4">
        <v>37.561999999999998</v>
      </c>
      <c r="M152" s="4">
        <v>126.98251818079601</v>
      </c>
      <c r="N152" s="4">
        <v>37.561170002035396</v>
      </c>
    </row>
    <row r="153" spans="1:14" x14ac:dyDescent="0.3">
      <c r="A153" s="3">
        <v>11140125</v>
      </c>
      <c r="B153" s="4">
        <v>11140</v>
      </c>
      <c r="C153" s="4" t="s">
        <v>183</v>
      </c>
      <c r="D153" s="4" t="s">
        <v>312</v>
      </c>
      <c r="E153" s="4">
        <v>1114012500</v>
      </c>
      <c r="F153" s="4" t="s">
        <v>313</v>
      </c>
      <c r="G153" s="4" t="str">
        <f t="shared" si="2"/>
        <v>서울특별시중구충무로2가</v>
      </c>
      <c r="H153" s="4">
        <v>310</v>
      </c>
      <c r="I153" s="4">
        <v>126.991</v>
      </c>
      <c r="J153" s="4">
        <v>126.985</v>
      </c>
      <c r="K153" s="4">
        <v>37.561</v>
      </c>
      <c r="L153" s="4">
        <v>37.563000000000002</v>
      </c>
      <c r="M153" s="4">
        <v>126.98779683489499</v>
      </c>
      <c r="N153" s="4">
        <v>37.561728562778796</v>
      </c>
    </row>
    <row r="154" spans="1:14" x14ac:dyDescent="0.3">
      <c r="A154" s="3">
        <v>11140116</v>
      </c>
      <c r="B154" s="4">
        <v>11140</v>
      </c>
      <c r="C154" s="4" t="s">
        <v>183</v>
      </c>
      <c r="D154" s="4" t="s">
        <v>314</v>
      </c>
      <c r="E154" s="4">
        <v>1114011600</v>
      </c>
      <c r="F154" s="4" t="s">
        <v>315</v>
      </c>
      <c r="G154" s="4" t="str">
        <f t="shared" si="2"/>
        <v>서울특별시중구남대문로3가</v>
      </c>
      <c r="H154" s="4">
        <v>309</v>
      </c>
      <c r="I154" s="4">
        <v>126.98099999999999</v>
      </c>
      <c r="J154" s="4">
        <v>126.97799999999999</v>
      </c>
      <c r="K154" s="4">
        <v>37.56</v>
      </c>
      <c r="L154" s="4">
        <v>37.563000000000002</v>
      </c>
      <c r="M154" s="4">
        <v>126.97959161637699</v>
      </c>
      <c r="N154" s="4">
        <v>37.5617004554651</v>
      </c>
    </row>
    <row r="155" spans="1:14" x14ac:dyDescent="0.3">
      <c r="A155" s="3">
        <v>11140115</v>
      </c>
      <c r="B155" s="4">
        <v>11140</v>
      </c>
      <c r="C155" s="4" t="s">
        <v>183</v>
      </c>
      <c r="D155" s="4" t="s">
        <v>316</v>
      </c>
      <c r="E155" s="4">
        <v>1114011500</v>
      </c>
      <c r="F155" s="4" t="s">
        <v>317</v>
      </c>
      <c r="G155" s="4" t="str">
        <f t="shared" si="2"/>
        <v>서울특별시중구남대문로2가</v>
      </c>
      <c r="H155" s="4">
        <v>308</v>
      </c>
      <c r="I155" s="4">
        <v>126.983</v>
      </c>
      <c r="J155" s="4">
        <v>126.98099999999999</v>
      </c>
      <c r="K155" s="4">
        <v>37.561999999999998</v>
      </c>
      <c r="L155" s="4">
        <v>37.566000000000003</v>
      </c>
      <c r="M155" s="4">
        <v>126.98211804043</v>
      </c>
      <c r="N155" s="4">
        <v>37.563954968936898</v>
      </c>
    </row>
    <row r="156" spans="1:14" x14ac:dyDescent="0.3">
      <c r="A156" s="3">
        <v>11140166</v>
      </c>
      <c r="B156" s="4">
        <v>11140</v>
      </c>
      <c r="C156" s="4" t="s">
        <v>183</v>
      </c>
      <c r="D156" s="4" t="s">
        <v>318</v>
      </c>
      <c r="E156" s="4">
        <v>1114016600</v>
      </c>
      <c r="F156" s="4" t="s">
        <v>319</v>
      </c>
      <c r="G156" s="4" t="str">
        <f t="shared" si="2"/>
        <v>서울특별시중구서소문동</v>
      </c>
      <c r="H156" s="4">
        <v>307</v>
      </c>
      <c r="I156" s="4">
        <v>126.977</v>
      </c>
      <c r="J156" s="4">
        <v>126.971</v>
      </c>
      <c r="K156" s="4">
        <v>37.561</v>
      </c>
      <c r="L156" s="4">
        <v>37.564999999999998</v>
      </c>
      <c r="M156" s="4">
        <v>126.973919352952</v>
      </c>
      <c r="N156" s="4">
        <v>37.563141897625101</v>
      </c>
    </row>
    <row r="157" spans="1:14" x14ac:dyDescent="0.3">
      <c r="A157" s="3">
        <v>11140114</v>
      </c>
      <c r="B157" s="4">
        <v>11140</v>
      </c>
      <c r="C157" s="4" t="s">
        <v>183</v>
      </c>
      <c r="D157" s="4" t="s">
        <v>320</v>
      </c>
      <c r="E157" s="4">
        <v>1114011400</v>
      </c>
      <c r="F157" s="4" t="s">
        <v>321</v>
      </c>
      <c r="G157" s="4" t="str">
        <f t="shared" si="2"/>
        <v>서울특별시중구태평로2가</v>
      </c>
      <c r="H157" s="4">
        <v>306</v>
      </c>
      <c r="I157" s="4">
        <v>126.979</v>
      </c>
      <c r="J157" s="4">
        <v>126.974</v>
      </c>
      <c r="K157" s="4">
        <v>37.561</v>
      </c>
      <c r="L157" s="4">
        <v>37.566000000000003</v>
      </c>
      <c r="M157" s="4">
        <v>126.97636348715599</v>
      </c>
      <c r="N157" s="4">
        <v>37.562988034472603</v>
      </c>
    </row>
    <row r="158" spans="1:14" x14ac:dyDescent="0.3">
      <c r="A158" s="3">
        <v>11140150</v>
      </c>
      <c r="B158" s="4">
        <v>11140</v>
      </c>
      <c r="C158" s="4" t="s">
        <v>183</v>
      </c>
      <c r="D158" s="4" t="s">
        <v>322</v>
      </c>
      <c r="E158" s="4">
        <v>1114015000</v>
      </c>
      <c r="F158" s="4" t="s">
        <v>323</v>
      </c>
      <c r="G158" s="4" t="str">
        <f t="shared" si="2"/>
        <v>서울특별시중구을지로4가</v>
      </c>
      <c r="H158" s="4">
        <v>305</v>
      </c>
      <c r="I158" s="4">
        <v>127.001</v>
      </c>
      <c r="J158" s="4">
        <v>126.995</v>
      </c>
      <c r="K158" s="4">
        <v>37.564999999999998</v>
      </c>
      <c r="L158" s="4">
        <v>37.567</v>
      </c>
      <c r="M158" s="4">
        <v>126.997753558187</v>
      </c>
      <c r="N158" s="4">
        <v>37.566442257701702</v>
      </c>
    </row>
    <row r="159" spans="1:14" x14ac:dyDescent="0.3">
      <c r="A159" s="3">
        <v>11140139</v>
      </c>
      <c r="B159" s="4">
        <v>11140</v>
      </c>
      <c r="C159" s="4" t="s">
        <v>183</v>
      </c>
      <c r="D159" s="4" t="s">
        <v>324</v>
      </c>
      <c r="E159" s="4">
        <v>1114013900</v>
      </c>
      <c r="F159" s="4" t="s">
        <v>325</v>
      </c>
      <c r="G159" s="4" t="str">
        <f t="shared" si="2"/>
        <v>서울특별시중구필동3가</v>
      </c>
      <c r="H159" s="4">
        <v>304</v>
      </c>
      <c r="I159" s="4">
        <v>126.999</v>
      </c>
      <c r="J159" s="4">
        <v>126.995</v>
      </c>
      <c r="K159" s="4">
        <v>37.554000000000002</v>
      </c>
      <c r="L159" s="4">
        <v>37.561999999999998</v>
      </c>
      <c r="M159" s="4">
        <v>126.99702176604499</v>
      </c>
      <c r="N159" s="4">
        <v>37.558516236550403</v>
      </c>
    </row>
    <row r="160" spans="1:14" x14ac:dyDescent="0.3">
      <c r="A160" s="3">
        <v>11140138</v>
      </c>
      <c r="B160" s="4">
        <v>11140</v>
      </c>
      <c r="C160" s="4" t="s">
        <v>183</v>
      </c>
      <c r="D160" s="4" t="s">
        <v>326</v>
      </c>
      <c r="E160" s="4">
        <v>1114013800</v>
      </c>
      <c r="F160" s="4" t="s">
        <v>327</v>
      </c>
      <c r="G160" s="4" t="str">
        <f t="shared" si="2"/>
        <v>서울특별시중구필동2가</v>
      </c>
      <c r="H160" s="4">
        <v>303</v>
      </c>
      <c r="I160" s="4">
        <v>126.997</v>
      </c>
      <c r="J160" s="4">
        <v>126.992</v>
      </c>
      <c r="K160" s="4">
        <v>37.554000000000002</v>
      </c>
      <c r="L160" s="4">
        <v>37.561999999999998</v>
      </c>
      <c r="M160" s="4">
        <v>126.994721734555</v>
      </c>
      <c r="N160" s="4">
        <v>37.558772269621201</v>
      </c>
    </row>
    <row r="161" spans="1:14" x14ac:dyDescent="0.3">
      <c r="A161" s="3">
        <v>11140141</v>
      </c>
      <c r="B161" s="4">
        <v>11140</v>
      </c>
      <c r="C161" s="4" t="s">
        <v>183</v>
      </c>
      <c r="D161" s="4" t="s">
        <v>328</v>
      </c>
      <c r="E161" s="4">
        <v>1114014100</v>
      </c>
      <c r="F161" s="4" t="s">
        <v>329</v>
      </c>
      <c r="G161" s="4" t="str">
        <f t="shared" si="2"/>
        <v>서울특별시중구주자동</v>
      </c>
      <c r="H161" s="4">
        <v>302</v>
      </c>
      <c r="I161" s="4">
        <v>126.991</v>
      </c>
      <c r="J161" s="4">
        <v>126.988</v>
      </c>
      <c r="K161" s="4">
        <v>37.56</v>
      </c>
      <c r="L161" s="4">
        <v>37.561</v>
      </c>
      <c r="M161" s="4">
        <v>126.98940305088099</v>
      </c>
      <c r="N161" s="4">
        <v>37.560659885756202</v>
      </c>
    </row>
    <row r="162" spans="1:14" x14ac:dyDescent="0.3">
      <c r="A162" s="3">
        <v>11140151</v>
      </c>
      <c r="B162" s="4">
        <v>11140</v>
      </c>
      <c r="C162" s="4" t="s">
        <v>183</v>
      </c>
      <c r="D162" s="4" t="s">
        <v>330</v>
      </c>
      <c r="E162" s="4">
        <v>1114015100</v>
      </c>
      <c r="F162" s="4" t="s">
        <v>331</v>
      </c>
      <c r="G162" s="4" t="str">
        <f t="shared" si="2"/>
        <v>서울특별시중구을지로5가</v>
      </c>
      <c r="H162" s="4">
        <v>301</v>
      </c>
      <c r="I162" s="4">
        <v>127.004</v>
      </c>
      <c r="J162" s="4">
        <v>127</v>
      </c>
      <c r="K162" s="4">
        <v>37.564999999999998</v>
      </c>
      <c r="L162" s="4">
        <v>37.567999999999998</v>
      </c>
      <c r="M162" s="4">
        <v>127.002354649767</v>
      </c>
      <c r="N162" s="4">
        <v>37.566725355620903</v>
      </c>
    </row>
    <row r="163" spans="1:14" x14ac:dyDescent="0.3">
      <c r="A163" s="3">
        <v>11170103</v>
      </c>
      <c r="B163" s="4">
        <v>11170</v>
      </c>
      <c r="C163" s="4" t="s">
        <v>332</v>
      </c>
      <c r="D163" s="4" t="s">
        <v>333</v>
      </c>
      <c r="E163" s="4">
        <v>1117010300</v>
      </c>
      <c r="F163" s="4" t="s">
        <v>334</v>
      </c>
      <c r="G163" s="4" t="str">
        <f t="shared" si="2"/>
        <v>서울특별시용산구용산동4가</v>
      </c>
      <c r="H163" s="4">
        <v>158</v>
      </c>
      <c r="I163" s="4">
        <v>126.992</v>
      </c>
      <c r="J163" s="4">
        <v>126.98</v>
      </c>
      <c r="K163" s="4">
        <v>37.526000000000003</v>
      </c>
      <c r="L163" s="4">
        <v>37.534999999999997</v>
      </c>
      <c r="M163" s="4">
        <v>126.985182295878</v>
      </c>
      <c r="N163" s="4">
        <v>37.5305363175138</v>
      </c>
    </row>
    <row r="164" spans="1:14" x14ac:dyDescent="0.3">
      <c r="A164" s="3">
        <v>11170132</v>
      </c>
      <c r="B164" s="4">
        <v>11170</v>
      </c>
      <c r="C164" s="4" t="s">
        <v>332</v>
      </c>
      <c r="D164" s="4" t="s">
        <v>335</v>
      </c>
      <c r="E164" s="4">
        <v>1117013200</v>
      </c>
      <c r="F164" s="4" t="s">
        <v>336</v>
      </c>
      <c r="G164" s="4" t="str">
        <f t="shared" si="2"/>
        <v>서울특별시용산구동빙고동</v>
      </c>
      <c r="H164" s="4">
        <v>157</v>
      </c>
      <c r="I164" s="4">
        <v>126.999</v>
      </c>
      <c r="J164" s="4">
        <v>126.991</v>
      </c>
      <c r="K164" s="4">
        <v>37.517000000000003</v>
      </c>
      <c r="L164" s="4">
        <v>37.53</v>
      </c>
      <c r="M164" s="4">
        <v>126.99514525873001</v>
      </c>
      <c r="N164" s="4">
        <v>37.524461611558998</v>
      </c>
    </row>
    <row r="165" spans="1:14" x14ac:dyDescent="0.3">
      <c r="A165" s="3">
        <v>11170120</v>
      </c>
      <c r="B165" s="4">
        <v>11170</v>
      </c>
      <c r="C165" s="4" t="s">
        <v>332</v>
      </c>
      <c r="D165" s="4" t="s">
        <v>337</v>
      </c>
      <c r="E165" s="4">
        <v>1117012000</v>
      </c>
      <c r="F165" s="4" t="s">
        <v>338</v>
      </c>
      <c r="G165" s="4" t="str">
        <f t="shared" si="2"/>
        <v>서울특별시용산구도원동</v>
      </c>
      <c r="H165" s="4">
        <v>156</v>
      </c>
      <c r="I165" s="4">
        <v>126.959</v>
      </c>
      <c r="J165" s="4">
        <v>126.953</v>
      </c>
      <c r="K165" s="4">
        <v>37.536999999999999</v>
      </c>
      <c r="L165" s="4">
        <v>37.540999999999997</v>
      </c>
      <c r="M165" s="4">
        <v>126.95604217395299</v>
      </c>
      <c r="N165" s="4">
        <v>37.538727636785303</v>
      </c>
    </row>
    <row r="166" spans="1:14" x14ac:dyDescent="0.3">
      <c r="A166" s="3">
        <v>11170135</v>
      </c>
      <c r="B166" s="4">
        <v>11170</v>
      </c>
      <c r="C166" s="4" t="s">
        <v>332</v>
      </c>
      <c r="D166" s="4" t="s">
        <v>339</v>
      </c>
      <c r="E166" s="4">
        <v>1117013500</v>
      </c>
      <c r="F166" s="4" t="s">
        <v>340</v>
      </c>
      <c r="G166" s="4" t="str">
        <f t="shared" si="2"/>
        <v>서울특별시용산구용산동6가</v>
      </c>
      <c r="H166" s="4">
        <v>153</v>
      </c>
      <c r="I166" s="4">
        <v>126.992</v>
      </c>
      <c r="J166" s="4">
        <v>126.976</v>
      </c>
      <c r="K166" s="4">
        <v>37.506999999999998</v>
      </c>
      <c r="L166" s="4">
        <v>37.527000000000001</v>
      </c>
      <c r="M166" s="4">
        <v>126.984823562656</v>
      </c>
      <c r="N166" s="4">
        <v>37.518640491420399</v>
      </c>
    </row>
    <row r="167" spans="1:14" x14ac:dyDescent="0.3">
      <c r="A167" s="3">
        <v>11170126</v>
      </c>
      <c r="B167" s="4">
        <v>11170</v>
      </c>
      <c r="C167" s="4" t="s">
        <v>332</v>
      </c>
      <c r="D167" s="4" t="s">
        <v>341</v>
      </c>
      <c r="E167" s="4">
        <v>1117012600</v>
      </c>
      <c r="F167" s="4" t="s">
        <v>342</v>
      </c>
      <c r="G167" s="4" t="str">
        <f t="shared" si="2"/>
        <v>서울특별시용산구용산동3가</v>
      </c>
      <c r="H167" s="4">
        <v>152</v>
      </c>
      <c r="I167" s="4">
        <v>126.98099999999999</v>
      </c>
      <c r="J167" s="4">
        <v>126.97199999999999</v>
      </c>
      <c r="K167" s="4">
        <v>37.529000000000003</v>
      </c>
      <c r="L167" s="4">
        <v>37.534999999999997</v>
      </c>
      <c r="M167" s="4">
        <v>126.976939014962</v>
      </c>
      <c r="N167" s="4">
        <v>37.531861501875802</v>
      </c>
    </row>
    <row r="168" spans="1:14" x14ac:dyDescent="0.3">
      <c r="A168" s="3">
        <v>11170121</v>
      </c>
      <c r="B168" s="4">
        <v>11170</v>
      </c>
      <c r="C168" s="4" t="s">
        <v>332</v>
      </c>
      <c r="D168" s="4" t="s">
        <v>343</v>
      </c>
      <c r="E168" s="4">
        <v>1117012100</v>
      </c>
      <c r="F168" s="4" t="s">
        <v>344</v>
      </c>
      <c r="G168" s="4" t="str">
        <f t="shared" si="2"/>
        <v>서울특별시용산구용문동</v>
      </c>
      <c r="H168" s="4">
        <v>151</v>
      </c>
      <c r="I168" s="4">
        <v>126.964</v>
      </c>
      <c r="J168" s="4">
        <v>126.955</v>
      </c>
      <c r="K168" s="4">
        <v>37.536000000000001</v>
      </c>
      <c r="L168" s="4">
        <v>37.54</v>
      </c>
      <c r="M168" s="4">
        <v>126.959690851304</v>
      </c>
      <c r="N168" s="4">
        <v>37.537659178784303</v>
      </c>
    </row>
    <row r="169" spans="1:14" x14ac:dyDescent="0.3">
      <c r="A169" s="3">
        <v>11170116</v>
      </c>
      <c r="B169" s="4">
        <v>11170</v>
      </c>
      <c r="C169" s="4" t="s">
        <v>332</v>
      </c>
      <c r="D169" s="4" t="s">
        <v>345</v>
      </c>
      <c r="E169" s="4">
        <v>1117011600</v>
      </c>
      <c r="F169" s="4" t="s">
        <v>346</v>
      </c>
      <c r="G169" s="4" t="str">
        <f t="shared" si="2"/>
        <v>서울특별시용산구청암동</v>
      </c>
      <c r="H169" s="4">
        <v>150</v>
      </c>
      <c r="I169" s="4">
        <v>126.949</v>
      </c>
      <c r="J169" s="4">
        <v>126.94499999999999</v>
      </c>
      <c r="K169" s="4">
        <v>37.533000000000001</v>
      </c>
      <c r="L169" s="4">
        <v>37.536000000000001</v>
      </c>
      <c r="M169" s="4">
        <v>126.946668073224</v>
      </c>
      <c r="N169" s="4">
        <v>37.534501244238498</v>
      </c>
    </row>
    <row r="170" spans="1:14" x14ac:dyDescent="0.3">
      <c r="A170" s="3">
        <v>11170117</v>
      </c>
      <c r="B170" s="4">
        <v>11170</v>
      </c>
      <c r="C170" s="4" t="s">
        <v>332</v>
      </c>
      <c r="D170" s="4" t="s">
        <v>347</v>
      </c>
      <c r="E170" s="4">
        <v>1117011700</v>
      </c>
      <c r="F170" s="4" t="s">
        <v>348</v>
      </c>
      <c r="G170" s="4" t="str">
        <f t="shared" si="2"/>
        <v>서울특별시용산구원효로3가</v>
      </c>
      <c r="H170" s="4">
        <v>149</v>
      </c>
      <c r="I170" s="4">
        <v>126.961</v>
      </c>
      <c r="J170" s="4">
        <v>126.95399999999999</v>
      </c>
      <c r="K170" s="4">
        <v>37.531999999999996</v>
      </c>
      <c r="L170" s="4">
        <v>37.536999999999999</v>
      </c>
      <c r="M170" s="4">
        <v>126.95765932564299</v>
      </c>
      <c r="N170" s="4">
        <v>37.534327056229301</v>
      </c>
    </row>
    <row r="171" spans="1:14" x14ac:dyDescent="0.3">
      <c r="A171" s="3">
        <v>11170119</v>
      </c>
      <c r="B171" s="4">
        <v>11170</v>
      </c>
      <c r="C171" s="4" t="s">
        <v>332</v>
      </c>
      <c r="D171" s="4" t="s">
        <v>349</v>
      </c>
      <c r="E171" s="4">
        <v>1117011900</v>
      </c>
      <c r="F171" s="4" t="s">
        <v>350</v>
      </c>
      <c r="G171" s="4" t="str">
        <f t="shared" si="2"/>
        <v>서울특별시용산구효창동</v>
      </c>
      <c r="H171" s="4">
        <v>164</v>
      </c>
      <c r="I171" s="4">
        <v>126.965</v>
      </c>
      <c r="J171" s="4">
        <v>126.95699999999999</v>
      </c>
      <c r="K171" s="4">
        <v>37.537999999999997</v>
      </c>
      <c r="L171" s="4">
        <v>37.548999999999999</v>
      </c>
      <c r="M171" s="4">
        <v>126.960971113906</v>
      </c>
      <c r="N171" s="4">
        <v>37.542824394635701</v>
      </c>
    </row>
    <row r="172" spans="1:14" x14ac:dyDescent="0.3">
      <c r="A172" s="3">
        <v>11170107</v>
      </c>
      <c r="B172" s="4">
        <v>11170</v>
      </c>
      <c r="C172" s="4" t="s">
        <v>332</v>
      </c>
      <c r="D172" s="4" t="s">
        <v>351</v>
      </c>
      <c r="E172" s="4">
        <v>1117010700</v>
      </c>
      <c r="F172" s="4" t="s">
        <v>352</v>
      </c>
      <c r="G172" s="4" t="str">
        <f t="shared" si="2"/>
        <v>서울특별시용산구동자동</v>
      </c>
      <c r="H172" s="4">
        <v>163</v>
      </c>
      <c r="I172" s="4">
        <v>126.977</v>
      </c>
      <c r="J172" s="4">
        <v>126.96899999999999</v>
      </c>
      <c r="K172" s="4">
        <v>37.548000000000002</v>
      </c>
      <c r="L172" s="4">
        <v>37.555</v>
      </c>
      <c r="M172" s="4">
        <v>126.972431311233</v>
      </c>
      <c r="N172" s="4">
        <v>37.5520717699846</v>
      </c>
    </row>
    <row r="173" spans="1:14" x14ac:dyDescent="0.3">
      <c r="A173" s="3">
        <v>11170131</v>
      </c>
      <c r="B173" s="4">
        <v>11170</v>
      </c>
      <c r="C173" s="4" t="s">
        <v>332</v>
      </c>
      <c r="D173" s="4" t="s">
        <v>353</v>
      </c>
      <c r="E173" s="4">
        <v>1117013100</v>
      </c>
      <c r="F173" s="4" t="s">
        <v>354</v>
      </c>
      <c r="G173" s="4" t="str">
        <f t="shared" si="2"/>
        <v>서울특별시용산구한남동</v>
      </c>
      <c r="H173" s="4">
        <v>162</v>
      </c>
      <c r="I173" s="4">
        <v>127.017</v>
      </c>
      <c r="J173" s="4">
        <v>126.995</v>
      </c>
      <c r="K173" s="4">
        <v>37.524999999999999</v>
      </c>
      <c r="L173" s="4">
        <v>37.549999999999997</v>
      </c>
      <c r="M173" s="4">
        <v>127.005178879659</v>
      </c>
      <c r="N173" s="4">
        <v>37.537542548151897</v>
      </c>
    </row>
    <row r="174" spans="1:14" x14ac:dyDescent="0.3">
      <c r="A174" s="3">
        <v>11170118</v>
      </c>
      <c r="B174" s="4">
        <v>11170</v>
      </c>
      <c r="C174" s="4" t="s">
        <v>332</v>
      </c>
      <c r="D174" s="4" t="s">
        <v>355</v>
      </c>
      <c r="E174" s="4">
        <v>1117011800</v>
      </c>
      <c r="F174" s="4" t="s">
        <v>356</v>
      </c>
      <c r="G174" s="4" t="str">
        <f t="shared" si="2"/>
        <v>서울특별시용산구원효로4가</v>
      </c>
      <c r="H174" s="4">
        <v>161</v>
      </c>
      <c r="I174" s="4">
        <v>126.956</v>
      </c>
      <c r="J174" s="4">
        <v>126.94499999999999</v>
      </c>
      <c r="K174" s="4">
        <v>37.530999999999999</v>
      </c>
      <c r="L174" s="4">
        <v>37.534999999999997</v>
      </c>
      <c r="M174" s="4">
        <v>126.950716276408</v>
      </c>
      <c r="N174" s="4">
        <v>37.532550774293298</v>
      </c>
    </row>
    <row r="175" spans="1:14" x14ac:dyDescent="0.3">
      <c r="A175" s="3">
        <v>11170129</v>
      </c>
      <c r="B175" s="4">
        <v>11170</v>
      </c>
      <c r="C175" s="4" t="s">
        <v>332</v>
      </c>
      <c r="D175" s="4" t="s">
        <v>357</v>
      </c>
      <c r="E175" s="4">
        <v>1117012900</v>
      </c>
      <c r="F175" s="4" t="s">
        <v>358</v>
      </c>
      <c r="G175" s="4" t="str">
        <f t="shared" si="2"/>
        <v>서울특별시용산구이촌동</v>
      </c>
      <c r="H175" s="4">
        <v>155</v>
      </c>
      <c r="I175" s="4">
        <v>126.983</v>
      </c>
      <c r="J175" s="4">
        <v>126.947</v>
      </c>
      <c r="K175" s="4">
        <v>37.506999999999998</v>
      </c>
      <c r="L175" s="4">
        <v>37.530999999999999</v>
      </c>
      <c r="M175" s="4">
        <v>126.966532079838</v>
      </c>
      <c r="N175" s="4">
        <v>37.517452980579897</v>
      </c>
    </row>
    <row r="176" spans="1:14" x14ac:dyDescent="0.3">
      <c r="A176" s="3">
        <v>11170101</v>
      </c>
      <c r="B176" s="4">
        <v>11170</v>
      </c>
      <c r="C176" s="4" t="s">
        <v>332</v>
      </c>
      <c r="D176" s="4" t="s">
        <v>359</v>
      </c>
      <c r="E176" s="4">
        <v>1117010100</v>
      </c>
      <c r="F176" s="4" t="s">
        <v>360</v>
      </c>
      <c r="G176" s="4" t="str">
        <f t="shared" si="2"/>
        <v>서울특별시용산구후암동</v>
      </c>
      <c r="H176" s="4">
        <v>154</v>
      </c>
      <c r="I176" s="4">
        <v>126.988</v>
      </c>
      <c r="J176" s="4">
        <v>126.973</v>
      </c>
      <c r="K176" s="4">
        <v>37.545999999999999</v>
      </c>
      <c r="L176" s="4">
        <v>37.555</v>
      </c>
      <c r="M176" s="4">
        <v>126.980622771398</v>
      </c>
      <c r="N176" s="4">
        <v>37.5499019973198</v>
      </c>
    </row>
    <row r="177" spans="1:14" x14ac:dyDescent="0.3">
      <c r="A177" s="3">
        <v>11170125</v>
      </c>
      <c r="B177" s="4">
        <v>11170</v>
      </c>
      <c r="C177" s="4" t="s">
        <v>332</v>
      </c>
      <c r="D177" s="4" t="s">
        <v>361</v>
      </c>
      <c r="E177" s="4">
        <v>1117012500</v>
      </c>
      <c r="F177" s="4" t="s">
        <v>362</v>
      </c>
      <c r="G177" s="4" t="str">
        <f t="shared" si="2"/>
        <v>서울특별시용산구한강로2가</v>
      </c>
      <c r="H177" s="4">
        <v>148</v>
      </c>
      <c r="I177" s="4">
        <v>126.973</v>
      </c>
      <c r="J177" s="4">
        <v>126.964</v>
      </c>
      <c r="K177" s="4">
        <v>37.526000000000003</v>
      </c>
      <c r="L177" s="4">
        <v>37.536999999999999</v>
      </c>
      <c r="M177" s="4">
        <v>126.968598285835</v>
      </c>
      <c r="N177" s="4">
        <v>37.531541330889802</v>
      </c>
    </row>
    <row r="178" spans="1:14" x14ac:dyDescent="0.3">
      <c r="A178" s="3">
        <v>11170104</v>
      </c>
      <c r="B178" s="4">
        <v>11170</v>
      </c>
      <c r="C178" s="4" t="s">
        <v>332</v>
      </c>
      <c r="D178" s="4" t="s">
        <v>363</v>
      </c>
      <c r="E178" s="4">
        <v>1117010400</v>
      </c>
      <c r="F178" s="4" t="s">
        <v>364</v>
      </c>
      <c r="G178" s="4" t="str">
        <f t="shared" si="2"/>
        <v>서울특별시용산구갈월동</v>
      </c>
      <c r="H178" s="4">
        <v>147</v>
      </c>
      <c r="I178" s="4">
        <v>126.97499999999999</v>
      </c>
      <c r="J178" s="4">
        <v>126.971</v>
      </c>
      <c r="K178" s="4">
        <v>37.54</v>
      </c>
      <c r="L178" s="4">
        <v>37.549999999999997</v>
      </c>
      <c r="M178" s="4">
        <v>126.972365746148</v>
      </c>
      <c r="N178" s="4">
        <v>37.545406411575101</v>
      </c>
    </row>
    <row r="179" spans="1:14" x14ac:dyDescent="0.3">
      <c r="A179" s="3">
        <v>11170102</v>
      </c>
      <c r="B179" s="4">
        <v>11170</v>
      </c>
      <c r="C179" s="4" t="s">
        <v>332</v>
      </c>
      <c r="D179" s="4" t="s">
        <v>365</v>
      </c>
      <c r="E179" s="4">
        <v>1117010200</v>
      </c>
      <c r="F179" s="4" t="s">
        <v>366</v>
      </c>
      <c r="G179" s="4" t="str">
        <f t="shared" si="2"/>
        <v>서울특별시용산구용산동2가</v>
      </c>
      <c r="H179" s="4">
        <v>146</v>
      </c>
      <c r="I179" s="4">
        <v>126.99299999999999</v>
      </c>
      <c r="J179" s="4">
        <v>126.97799999999999</v>
      </c>
      <c r="K179" s="4">
        <v>37.534999999999997</v>
      </c>
      <c r="L179" s="4">
        <v>37.552</v>
      </c>
      <c r="M179" s="4">
        <v>126.985019008755</v>
      </c>
      <c r="N179" s="4">
        <v>37.542886198257797</v>
      </c>
    </row>
    <row r="180" spans="1:14" x14ac:dyDescent="0.3">
      <c r="A180" s="3">
        <v>11170123</v>
      </c>
      <c r="B180" s="4">
        <v>11170</v>
      </c>
      <c r="C180" s="4" t="s">
        <v>332</v>
      </c>
      <c r="D180" s="4" t="s">
        <v>367</v>
      </c>
      <c r="E180" s="4">
        <v>1117012300</v>
      </c>
      <c r="F180" s="4" t="s">
        <v>368</v>
      </c>
      <c r="G180" s="4" t="str">
        <f t="shared" si="2"/>
        <v>서울특별시용산구신계동</v>
      </c>
      <c r="H180" s="4">
        <v>145</v>
      </c>
      <c r="I180" s="4">
        <v>126.96899999999999</v>
      </c>
      <c r="J180" s="4">
        <v>126.961</v>
      </c>
      <c r="K180" s="4">
        <v>37.533000000000001</v>
      </c>
      <c r="L180" s="4">
        <v>37.537999999999997</v>
      </c>
      <c r="M180" s="4">
        <v>126.96577393365</v>
      </c>
      <c r="N180" s="4">
        <v>37.535180512645702</v>
      </c>
    </row>
    <row r="181" spans="1:14" x14ac:dyDescent="0.3">
      <c r="A181" s="3">
        <v>11170113</v>
      </c>
      <c r="B181" s="4">
        <v>11170</v>
      </c>
      <c r="C181" s="4" t="s">
        <v>332</v>
      </c>
      <c r="D181" s="4" t="s">
        <v>369</v>
      </c>
      <c r="E181" s="4">
        <v>1117011300</v>
      </c>
      <c r="F181" s="4" t="s">
        <v>370</v>
      </c>
      <c r="G181" s="4" t="str">
        <f t="shared" si="2"/>
        <v>서울특별시용산구원효로2가</v>
      </c>
      <c r="H181" s="4">
        <v>144</v>
      </c>
      <c r="I181" s="4">
        <v>126.967</v>
      </c>
      <c r="J181" s="4">
        <v>126.96</v>
      </c>
      <c r="K181" s="4">
        <v>37.533999999999999</v>
      </c>
      <c r="L181" s="4">
        <v>37.539000000000001</v>
      </c>
      <c r="M181" s="4">
        <v>126.96333967525401</v>
      </c>
      <c r="N181" s="4">
        <v>37.536297450840301</v>
      </c>
    </row>
    <row r="182" spans="1:14" x14ac:dyDescent="0.3">
      <c r="A182" s="3">
        <v>11170127</v>
      </c>
      <c r="B182" s="4">
        <v>11170</v>
      </c>
      <c r="C182" s="4" t="s">
        <v>332</v>
      </c>
      <c r="D182" s="4" t="s">
        <v>371</v>
      </c>
      <c r="E182" s="4">
        <v>1117012700</v>
      </c>
      <c r="F182" s="4" t="s">
        <v>372</v>
      </c>
      <c r="G182" s="4" t="str">
        <f t="shared" si="2"/>
        <v>서울특별시용산구용산동5가</v>
      </c>
      <c r="H182" s="4">
        <v>143</v>
      </c>
      <c r="I182" s="4">
        <v>126.98</v>
      </c>
      <c r="J182" s="4">
        <v>126.968</v>
      </c>
      <c r="K182" s="4">
        <v>37.521000000000001</v>
      </c>
      <c r="L182" s="4">
        <v>37.53</v>
      </c>
      <c r="M182" s="4">
        <v>126.97457512568</v>
      </c>
      <c r="N182" s="4">
        <v>37.526147457987101</v>
      </c>
    </row>
    <row r="183" spans="1:14" x14ac:dyDescent="0.3">
      <c r="A183" s="3">
        <v>11170124</v>
      </c>
      <c r="B183" s="4">
        <v>11170</v>
      </c>
      <c r="C183" s="4" t="s">
        <v>332</v>
      </c>
      <c r="D183" s="4" t="s">
        <v>373</v>
      </c>
      <c r="E183" s="4">
        <v>1117012400</v>
      </c>
      <c r="F183" s="4" t="s">
        <v>374</v>
      </c>
      <c r="G183" s="4" t="str">
        <f t="shared" si="2"/>
        <v>서울특별시용산구한강로1가</v>
      </c>
      <c r="H183" s="4">
        <v>142</v>
      </c>
      <c r="I183" s="4">
        <v>126.97499999999999</v>
      </c>
      <c r="J183" s="4">
        <v>126.971</v>
      </c>
      <c r="K183" s="4">
        <v>37.530999999999999</v>
      </c>
      <c r="L183" s="4">
        <v>37.54</v>
      </c>
      <c r="M183" s="4">
        <v>126.973021732207</v>
      </c>
      <c r="N183" s="4">
        <v>37.536077500492503</v>
      </c>
    </row>
    <row r="184" spans="1:14" x14ac:dyDescent="0.3">
      <c r="A184" s="3">
        <v>11170128</v>
      </c>
      <c r="B184" s="4">
        <v>11170</v>
      </c>
      <c r="C184" s="4" t="s">
        <v>332</v>
      </c>
      <c r="D184" s="4" t="s">
        <v>375</v>
      </c>
      <c r="E184" s="4">
        <v>1117012800</v>
      </c>
      <c r="F184" s="4" t="s">
        <v>376</v>
      </c>
      <c r="G184" s="4" t="str">
        <f t="shared" si="2"/>
        <v>서울특별시용산구한강로3가</v>
      </c>
      <c r="H184" s="4">
        <v>141</v>
      </c>
      <c r="I184" s="4">
        <v>126.97199999999999</v>
      </c>
      <c r="J184" s="4">
        <v>126.95399999999999</v>
      </c>
      <c r="K184" s="4">
        <v>37.521999999999998</v>
      </c>
      <c r="L184" s="4">
        <v>37.533999999999999</v>
      </c>
      <c r="M184" s="4">
        <v>126.962191819796</v>
      </c>
      <c r="N184" s="4">
        <v>37.527668297813399</v>
      </c>
    </row>
    <row r="185" spans="1:14" x14ac:dyDescent="0.3">
      <c r="A185" s="3">
        <v>11170122</v>
      </c>
      <c r="B185" s="4">
        <v>11170</v>
      </c>
      <c r="C185" s="4" t="s">
        <v>332</v>
      </c>
      <c r="D185" s="4" t="s">
        <v>377</v>
      </c>
      <c r="E185" s="4">
        <v>1117012200</v>
      </c>
      <c r="F185" s="4" t="s">
        <v>378</v>
      </c>
      <c r="G185" s="4" t="str">
        <f t="shared" si="2"/>
        <v>서울특별시용산구문배동</v>
      </c>
      <c r="H185" s="4">
        <v>140</v>
      </c>
      <c r="I185" s="4">
        <v>126.971</v>
      </c>
      <c r="J185" s="4">
        <v>126.967</v>
      </c>
      <c r="K185" s="4">
        <v>37.533999999999999</v>
      </c>
      <c r="L185" s="4">
        <v>37.540999999999997</v>
      </c>
      <c r="M185" s="4">
        <v>126.96941983640799</v>
      </c>
      <c r="N185" s="4">
        <v>37.537108686554603</v>
      </c>
    </row>
    <row r="186" spans="1:14" x14ac:dyDescent="0.3">
      <c r="A186" s="3">
        <v>11170112</v>
      </c>
      <c r="B186" s="4">
        <v>11170</v>
      </c>
      <c r="C186" s="4" t="s">
        <v>332</v>
      </c>
      <c r="D186" s="4" t="s">
        <v>379</v>
      </c>
      <c r="E186" s="4">
        <v>1117011200</v>
      </c>
      <c r="F186" s="4" t="s">
        <v>380</v>
      </c>
      <c r="G186" s="4" t="str">
        <f t="shared" si="2"/>
        <v>서울특별시용산구원효로1가</v>
      </c>
      <c r="H186" s="4">
        <v>139</v>
      </c>
      <c r="I186" s="4">
        <v>126.971</v>
      </c>
      <c r="J186" s="4">
        <v>126.964</v>
      </c>
      <c r="K186" s="4">
        <v>37.537999999999997</v>
      </c>
      <c r="L186" s="4">
        <v>37.542000000000002</v>
      </c>
      <c r="M186" s="4">
        <v>126.967446872178</v>
      </c>
      <c r="N186" s="4">
        <v>37.539980555152603</v>
      </c>
    </row>
    <row r="187" spans="1:14" x14ac:dyDescent="0.3">
      <c r="A187" s="3">
        <v>11170111</v>
      </c>
      <c r="B187" s="4">
        <v>11170</v>
      </c>
      <c r="C187" s="4" t="s">
        <v>332</v>
      </c>
      <c r="D187" s="4" t="s">
        <v>381</v>
      </c>
      <c r="E187" s="4">
        <v>1117011100</v>
      </c>
      <c r="F187" s="4" t="s">
        <v>382</v>
      </c>
      <c r="G187" s="4" t="str">
        <f t="shared" si="2"/>
        <v>서울특별시용산구청파동3가</v>
      </c>
      <c r="H187" s="4">
        <v>138</v>
      </c>
      <c r="I187" s="4">
        <v>126.971</v>
      </c>
      <c r="J187" s="4">
        <v>126.962</v>
      </c>
      <c r="K187" s="4">
        <v>37.540999999999997</v>
      </c>
      <c r="L187" s="4">
        <v>37.545000000000002</v>
      </c>
      <c r="M187" s="4">
        <v>126.96711162093</v>
      </c>
      <c r="N187" s="4">
        <v>37.5432559017692</v>
      </c>
    </row>
    <row r="188" spans="1:14" x14ac:dyDescent="0.3">
      <c r="A188" s="3">
        <v>11170105</v>
      </c>
      <c r="B188" s="4">
        <v>11170</v>
      </c>
      <c r="C188" s="4" t="s">
        <v>332</v>
      </c>
      <c r="D188" s="4" t="s">
        <v>383</v>
      </c>
      <c r="E188" s="4">
        <v>1117010500</v>
      </c>
      <c r="F188" s="4" t="s">
        <v>384</v>
      </c>
      <c r="G188" s="4" t="str">
        <f t="shared" si="2"/>
        <v>서울특별시용산구남영동</v>
      </c>
      <c r="H188" s="4">
        <v>137</v>
      </c>
      <c r="I188" s="4">
        <v>126.97499999999999</v>
      </c>
      <c r="J188" s="4">
        <v>126.97199999999999</v>
      </c>
      <c r="K188" s="4">
        <v>37.54</v>
      </c>
      <c r="L188" s="4">
        <v>37.545000000000002</v>
      </c>
      <c r="M188" s="4">
        <v>126.97336209775099</v>
      </c>
      <c r="N188" s="4">
        <v>37.542861800296002</v>
      </c>
    </row>
    <row r="189" spans="1:14" x14ac:dyDescent="0.3">
      <c r="A189" s="3">
        <v>11170106</v>
      </c>
      <c r="B189" s="4">
        <v>11170</v>
      </c>
      <c r="C189" s="4" t="s">
        <v>332</v>
      </c>
      <c r="D189" s="4" t="s">
        <v>385</v>
      </c>
      <c r="E189" s="4">
        <v>1117010600</v>
      </c>
      <c r="F189" s="4" t="s">
        <v>386</v>
      </c>
      <c r="G189" s="4" t="str">
        <f t="shared" si="2"/>
        <v>서울특별시용산구용산동1가</v>
      </c>
      <c r="H189" s="4">
        <v>136</v>
      </c>
      <c r="I189" s="4">
        <v>126.98099999999999</v>
      </c>
      <c r="J189" s="4">
        <v>126.973</v>
      </c>
      <c r="K189" s="4">
        <v>37.534999999999997</v>
      </c>
      <c r="L189" s="4">
        <v>37.545999999999999</v>
      </c>
      <c r="M189" s="4">
        <v>126.977027449696</v>
      </c>
      <c r="N189" s="4">
        <v>37.540012048041298</v>
      </c>
    </row>
    <row r="190" spans="1:14" x14ac:dyDescent="0.3">
      <c r="A190" s="3">
        <v>11170110</v>
      </c>
      <c r="B190" s="4">
        <v>11170</v>
      </c>
      <c r="C190" s="4" t="s">
        <v>332</v>
      </c>
      <c r="D190" s="4" t="s">
        <v>387</v>
      </c>
      <c r="E190" s="4">
        <v>1117011000</v>
      </c>
      <c r="F190" s="4" t="s">
        <v>388</v>
      </c>
      <c r="G190" s="4" t="str">
        <f t="shared" si="2"/>
        <v>서울특별시용산구청파동2가</v>
      </c>
      <c r="H190" s="4">
        <v>135</v>
      </c>
      <c r="I190" s="4">
        <v>126.971</v>
      </c>
      <c r="J190" s="4">
        <v>126.962</v>
      </c>
      <c r="K190" s="4">
        <v>37.543999999999997</v>
      </c>
      <c r="L190" s="4">
        <v>37.548999999999999</v>
      </c>
      <c r="M190" s="4">
        <v>126.96624260922501</v>
      </c>
      <c r="N190" s="4">
        <v>37.546008264795397</v>
      </c>
    </row>
    <row r="191" spans="1:14" x14ac:dyDescent="0.3">
      <c r="A191" s="3">
        <v>11170114</v>
      </c>
      <c r="B191" s="4">
        <v>11170</v>
      </c>
      <c r="C191" s="4" t="s">
        <v>332</v>
      </c>
      <c r="D191" s="4" t="s">
        <v>389</v>
      </c>
      <c r="E191" s="4">
        <v>1117011400</v>
      </c>
      <c r="F191" s="4" t="s">
        <v>390</v>
      </c>
      <c r="G191" s="4" t="str">
        <f t="shared" si="2"/>
        <v>서울특별시용산구신창동</v>
      </c>
      <c r="H191" s="4">
        <v>134</v>
      </c>
      <c r="I191" s="4">
        <v>126.95699999999999</v>
      </c>
      <c r="J191" s="4">
        <v>126.953</v>
      </c>
      <c r="K191" s="4">
        <v>37.533999999999999</v>
      </c>
      <c r="L191" s="4">
        <v>37.536999999999999</v>
      </c>
      <c r="M191" s="4">
        <v>126.95497810633699</v>
      </c>
      <c r="N191" s="4">
        <v>37.535773679525199</v>
      </c>
    </row>
    <row r="192" spans="1:14" x14ac:dyDescent="0.3">
      <c r="A192" s="3">
        <v>11170115</v>
      </c>
      <c r="B192" s="4">
        <v>11170</v>
      </c>
      <c r="C192" s="4" t="s">
        <v>332</v>
      </c>
      <c r="D192" s="4" t="s">
        <v>391</v>
      </c>
      <c r="E192" s="4">
        <v>1117011500</v>
      </c>
      <c r="F192" s="4" t="s">
        <v>392</v>
      </c>
      <c r="G192" s="4" t="str">
        <f t="shared" si="2"/>
        <v>서울특별시용산구산천동</v>
      </c>
      <c r="H192" s="4">
        <v>133</v>
      </c>
      <c r="I192" s="4">
        <v>126.95399999999999</v>
      </c>
      <c r="J192" s="4">
        <v>126.949</v>
      </c>
      <c r="K192" s="4">
        <v>37.533999999999999</v>
      </c>
      <c r="L192" s="4">
        <v>37.537999999999997</v>
      </c>
      <c r="M192" s="4">
        <v>126.95143524922</v>
      </c>
      <c r="N192" s="4">
        <v>37.535485794464101</v>
      </c>
    </row>
    <row r="193" spans="1:14" x14ac:dyDescent="0.3">
      <c r="A193" s="3">
        <v>11170109</v>
      </c>
      <c r="B193" s="4">
        <v>11170</v>
      </c>
      <c r="C193" s="4" t="s">
        <v>332</v>
      </c>
      <c r="D193" s="4" t="s">
        <v>393</v>
      </c>
      <c r="E193" s="4">
        <v>1117010900</v>
      </c>
      <c r="F193" s="4" t="s">
        <v>394</v>
      </c>
      <c r="G193" s="4" t="str">
        <f t="shared" si="2"/>
        <v>서울특별시용산구청파동1가</v>
      </c>
      <c r="H193" s="4">
        <v>132</v>
      </c>
      <c r="I193" s="4">
        <v>126.971</v>
      </c>
      <c r="J193" s="4">
        <v>126.96299999999999</v>
      </c>
      <c r="K193" s="4">
        <v>37.545999999999999</v>
      </c>
      <c r="L193" s="4">
        <v>37.551000000000002</v>
      </c>
      <c r="M193" s="4">
        <v>126.967468496942</v>
      </c>
      <c r="N193" s="4">
        <v>37.548792041386903</v>
      </c>
    </row>
    <row r="194" spans="1:14" x14ac:dyDescent="0.3">
      <c r="A194" s="3">
        <v>11170130</v>
      </c>
      <c r="B194" s="4">
        <v>11170</v>
      </c>
      <c r="C194" s="4" t="s">
        <v>332</v>
      </c>
      <c r="D194" s="4" t="s">
        <v>395</v>
      </c>
      <c r="E194" s="4">
        <v>1117013000</v>
      </c>
      <c r="F194" s="4" t="s">
        <v>396</v>
      </c>
      <c r="G194" s="4" t="str">
        <f t="shared" si="2"/>
        <v>서울특별시용산구이태원동</v>
      </c>
      <c r="H194" s="4">
        <v>131</v>
      </c>
      <c r="I194" s="4">
        <v>126.998</v>
      </c>
      <c r="J194" s="4">
        <v>126.98699999999999</v>
      </c>
      <c r="K194" s="4">
        <v>37.529000000000003</v>
      </c>
      <c r="L194" s="4">
        <v>37.548999999999999</v>
      </c>
      <c r="M194" s="4">
        <v>126.99252276511</v>
      </c>
      <c r="N194" s="4">
        <v>37.538510016014598</v>
      </c>
    </row>
    <row r="195" spans="1:14" x14ac:dyDescent="0.3">
      <c r="A195" s="3">
        <v>11170136</v>
      </c>
      <c r="B195" s="4">
        <v>11170</v>
      </c>
      <c r="C195" s="4" t="s">
        <v>332</v>
      </c>
      <c r="D195" s="4" t="s">
        <v>397</v>
      </c>
      <c r="E195" s="4">
        <v>1117013600</v>
      </c>
      <c r="F195" s="4" t="s">
        <v>398</v>
      </c>
      <c r="G195" s="4" t="str">
        <f t="shared" ref="G195:G258" si="3">SUBSTITUTE(F195," ","")</f>
        <v>서울특별시용산구보광동</v>
      </c>
      <c r="H195" s="4">
        <v>130</v>
      </c>
      <c r="I195" s="4">
        <v>127.008</v>
      </c>
      <c r="J195" s="4">
        <v>126.996</v>
      </c>
      <c r="K195" s="4">
        <v>37.521000000000001</v>
      </c>
      <c r="L195" s="4">
        <v>37.533000000000001</v>
      </c>
      <c r="M195" s="4">
        <v>127.000936366411</v>
      </c>
      <c r="N195" s="4">
        <v>37.5268718089809</v>
      </c>
    </row>
    <row r="196" spans="1:14" x14ac:dyDescent="0.3">
      <c r="A196" s="3">
        <v>11170108</v>
      </c>
      <c r="B196" s="4">
        <v>11170</v>
      </c>
      <c r="C196" s="4" t="s">
        <v>332</v>
      </c>
      <c r="D196" s="4" t="s">
        <v>399</v>
      </c>
      <c r="E196" s="4">
        <v>1117010800</v>
      </c>
      <c r="F196" s="4" t="s">
        <v>400</v>
      </c>
      <c r="G196" s="4" t="str">
        <f t="shared" si="3"/>
        <v>서울특별시용산구서계동</v>
      </c>
      <c r="H196" s="4">
        <v>129</v>
      </c>
      <c r="I196" s="4">
        <v>126.971</v>
      </c>
      <c r="J196" s="4">
        <v>126.962</v>
      </c>
      <c r="K196" s="4">
        <v>37.549999999999997</v>
      </c>
      <c r="L196" s="4">
        <v>37.555999999999997</v>
      </c>
      <c r="M196" s="4">
        <v>126.966799172226</v>
      </c>
      <c r="N196" s="4">
        <v>37.5521660806969</v>
      </c>
    </row>
    <row r="197" spans="1:14" x14ac:dyDescent="0.3">
      <c r="A197" s="3">
        <v>11170134</v>
      </c>
      <c r="B197" s="4">
        <v>11170</v>
      </c>
      <c r="C197" s="4" t="s">
        <v>332</v>
      </c>
      <c r="D197" s="4" t="s">
        <v>401</v>
      </c>
      <c r="E197" s="4">
        <v>1117013400</v>
      </c>
      <c r="F197" s="4" t="s">
        <v>402</v>
      </c>
      <c r="G197" s="4" t="str">
        <f t="shared" si="3"/>
        <v>서울특별시용산구주성동</v>
      </c>
      <c r="H197" s="4">
        <v>160</v>
      </c>
      <c r="I197" s="4">
        <v>127.003</v>
      </c>
      <c r="J197" s="4">
        <v>126.997</v>
      </c>
      <c r="K197" s="4">
        <v>37.518000000000001</v>
      </c>
      <c r="L197" s="4">
        <v>37.524999999999999</v>
      </c>
      <c r="M197" s="4">
        <v>126.999821913856</v>
      </c>
      <c r="N197" s="4">
        <v>37.521302280063502</v>
      </c>
    </row>
    <row r="198" spans="1:14" x14ac:dyDescent="0.3">
      <c r="A198" s="3">
        <v>11170133</v>
      </c>
      <c r="B198" s="4">
        <v>11170</v>
      </c>
      <c r="C198" s="4" t="s">
        <v>332</v>
      </c>
      <c r="D198" s="4" t="s">
        <v>403</v>
      </c>
      <c r="E198" s="4">
        <v>1117013300</v>
      </c>
      <c r="F198" s="4" t="s">
        <v>404</v>
      </c>
      <c r="G198" s="4" t="str">
        <f t="shared" si="3"/>
        <v>서울특별시용산구서빙고동</v>
      </c>
      <c r="H198" s="4">
        <v>159</v>
      </c>
      <c r="I198" s="4">
        <v>126.998</v>
      </c>
      <c r="J198" s="4">
        <v>126.985</v>
      </c>
      <c r="K198" s="4">
        <v>37.512999999999998</v>
      </c>
      <c r="L198" s="4">
        <v>37.524999999999999</v>
      </c>
      <c r="M198" s="4">
        <v>126.99131142792901</v>
      </c>
      <c r="N198" s="4">
        <v>37.5186216644477</v>
      </c>
    </row>
    <row r="199" spans="1:14" x14ac:dyDescent="0.3">
      <c r="A199" s="3">
        <v>11200115</v>
      </c>
      <c r="B199" s="4">
        <v>11200</v>
      </c>
      <c r="C199" s="4" t="s">
        <v>405</v>
      </c>
      <c r="D199" s="4" t="s">
        <v>406</v>
      </c>
      <c r="E199" s="4">
        <v>1120011500</v>
      </c>
      <c r="F199" s="4" t="s">
        <v>407</v>
      </c>
      <c r="G199" s="4" t="str">
        <f t="shared" si="3"/>
        <v>서울특별시성동구성수동2가</v>
      </c>
      <c r="H199" s="4">
        <v>3969</v>
      </c>
      <c r="I199" s="4">
        <v>127.06699999999999</v>
      </c>
      <c r="J199" s="4">
        <v>127.04900000000001</v>
      </c>
      <c r="K199" s="4">
        <v>37.527999999999999</v>
      </c>
      <c r="L199" s="4">
        <v>37.551000000000002</v>
      </c>
      <c r="M199" s="4">
        <v>127.05663602088801</v>
      </c>
      <c r="N199" s="4">
        <v>37.540686407500502</v>
      </c>
    </row>
    <row r="200" spans="1:14" x14ac:dyDescent="0.3">
      <c r="A200" s="3">
        <v>11200104</v>
      </c>
      <c r="B200" s="4">
        <v>11200</v>
      </c>
      <c r="C200" s="4" t="s">
        <v>405</v>
      </c>
      <c r="D200" s="4" t="s">
        <v>408</v>
      </c>
      <c r="E200" s="4">
        <v>1120010400</v>
      </c>
      <c r="F200" s="4" t="s">
        <v>409</v>
      </c>
      <c r="G200" s="4" t="str">
        <f t="shared" si="3"/>
        <v>서울특별시성동구도선동</v>
      </c>
      <c r="H200" s="4">
        <v>3978</v>
      </c>
      <c r="I200" s="4">
        <v>127.036</v>
      </c>
      <c r="J200" s="4">
        <v>127.03</v>
      </c>
      <c r="K200" s="4">
        <v>37.561</v>
      </c>
      <c r="L200" s="4">
        <v>37.564999999999998</v>
      </c>
      <c r="M200" s="4">
        <v>127.033550050618</v>
      </c>
      <c r="N200" s="4">
        <v>37.563811155013802</v>
      </c>
    </row>
    <row r="201" spans="1:14" x14ac:dyDescent="0.3">
      <c r="A201" s="3">
        <v>11200107</v>
      </c>
      <c r="B201" s="4">
        <v>11200</v>
      </c>
      <c r="C201" s="4" t="s">
        <v>405</v>
      </c>
      <c r="D201" s="4" t="s">
        <v>410</v>
      </c>
      <c r="E201" s="4">
        <v>1120010700</v>
      </c>
      <c r="F201" s="4" t="s">
        <v>411</v>
      </c>
      <c r="G201" s="4" t="str">
        <f t="shared" si="3"/>
        <v>서울특별시성동구행당동</v>
      </c>
      <c r="H201" s="4">
        <v>3977</v>
      </c>
      <c r="I201" s="4">
        <v>127.04600000000001</v>
      </c>
      <c r="J201" s="4">
        <v>127.024</v>
      </c>
      <c r="K201" s="4">
        <v>37.552</v>
      </c>
      <c r="L201" s="4">
        <v>37.566000000000003</v>
      </c>
      <c r="M201" s="4">
        <v>127.035988639895</v>
      </c>
      <c r="N201" s="4">
        <v>37.5576272371542</v>
      </c>
    </row>
    <row r="202" spans="1:14" x14ac:dyDescent="0.3">
      <c r="A202" s="3">
        <v>11200101</v>
      </c>
      <c r="B202" s="4">
        <v>11200</v>
      </c>
      <c r="C202" s="4" t="s">
        <v>405</v>
      </c>
      <c r="D202" s="4" t="s">
        <v>412</v>
      </c>
      <c r="E202" s="4">
        <v>1120010100</v>
      </c>
      <c r="F202" s="4" t="s">
        <v>413</v>
      </c>
      <c r="G202" s="4" t="str">
        <f t="shared" si="3"/>
        <v>서울특별시성동구상왕십리동</v>
      </c>
      <c r="H202" s="4">
        <v>3989</v>
      </c>
      <c r="I202" s="4">
        <v>127.027</v>
      </c>
      <c r="J202" s="4">
        <v>127.023</v>
      </c>
      <c r="K202" s="4">
        <v>37.564999999999998</v>
      </c>
      <c r="L202" s="4">
        <v>37.572000000000003</v>
      </c>
      <c r="M202" s="4">
        <v>127.02481825229999</v>
      </c>
      <c r="N202" s="4">
        <v>37.568457038985102</v>
      </c>
    </row>
    <row r="203" spans="1:14" x14ac:dyDescent="0.3">
      <c r="A203" s="3">
        <v>11200103</v>
      </c>
      <c r="B203" s="4">
        <v>11200</v>
      </c>
      <c r="C203" s="4" t="s">
        <v>405</v>
      </c>
      <c r="D203" s="4" t="s">
        <v>414</v>
      </c>
      <c r="E203" s="4">
        <v>1120010300</v>
      </c>
      <c r="F203" s="4" t="s">
        <v>415</v>
      </c>
      <c r="G203" s="4" t="str">
        <f t="shared" si="3"/>
        <v>서울특별시성동구홍익동</v>
      </c>
      <c r="H203" s="4">
        <v>3991</v>
      </c>
      <c r="I203" s="4">
        <v>127.036</v>
      </c>
      <c r="J203" s="4">
        <v>127.029</v>
      </c>
      <c r="K203" s="4">
        <v>37.564</v>
      </c>
      <c r="L203" s="4">
        <v>37.57</v>
      </c>
      <c r="M203" s="4">
        <v>127.03234853205301</v>
      </c>
      <c r="N203" s="4">
        <v>37.566490893435898</v>
      </c>
    </row>
    <row r="204" spans="1:14" x14ac:dyDescent="0.3">
      <c r="A204" s="3">
        <v>11200106</v>
      </c>
      <c r="B204" s="4">
        <v>11200</v>
      </c>
      <c r="C204" s="4" t="s">
        <v>405</v>
      </c>
      <c r="D204" s="4" t="s">
        <v>416</v>
      </c>
      <c r="E204" s="4">
        <v>1120010600</v>
      </c>
      <c r="F204" s="4" t="s">
        <v>417</v>
      </c>
      <c r="G204" s="4" t="str">
        <f t="shared" si="3"/>
        <v>서울특별시성동구사근동</v>
      </c>
      <c r="H204" s="4">
        <v>3975</v>
      </c>
      <c r="I204" s="4">
        <v>127.05200000000001</v>
      </c>
      <c r="J204" s="4">
        <v>127.041</v>
      </c>
      <c r="K204" s="4">
        <v>37.552999999999997</v>
      </c>
      <c r="L204" s="4">
        <v>37.564999999999998</v>
      </c>
      <c r="M204" s="4">
        <v>127.047600476941</v>
      </c>
      <c r="N204" s="4">
        <v>37.558907723498301</v>
      </c>
    </row>
    <row r="205" spans="1:14" x14ac:dyDescent="0.3">
      <c r="A205" s="3">
        <v>11200110</v>
      </c>
      <c r="B205" s="4">
        <v>11200</v>
      </c>
      <c r="C205" s="4" t="s">
        <v>405</v>
      </c>
      <c r="D205" s="4" t="s">
        <v>418</v>
      </c>
      <c r="E205" s="4">
        <v>1120011000</v>
      </c>
      <c r="F205" s="4" t="s">
        <v>419</v>
      </c>
      <c r="G205" s="4" t="str">
        <f t="shared" si="3"/>
        <v>서울특별시성동구금호동2가</v>
      </c>
      <c r="H205" s="4">
        <v>3708</v>
      </c>
      <c r="I205" s="4">
        <v>127.026</v>
      </c>
      <c r="J205" s="4">
        <v>127.01600000000001</v>
      </c>
      <c r="K205" s="4">
        <v>37.548000000000002</v>
      </c>
      <c r="L205" s="4">
        <v>37.557000000000002</v>
      </c>
      <c r="M205" s="4">
        <v>127.020414928671</v>
      </c>
      <c r="N205" s="4">
        <v>37.553039854931498</v>
      </c>
    </row>
    <row r="206" spans="1:14" x14ac:dyDescent="0.3">
      <c r="A206" s="3">
        <v>11200111</v>
      </c>
      <c r="B206" s="4">
        <v>11200</v>
      </c>
      <c r="C206" s="4" t="s">
        <v>405</v>
      </c>
      <c r="D206" s="4" t="s">
        <v>420</v>
      </c>
      <c r="E206" s="4">
        <v>1120011100</v>
      </c>
      <c r="F206" s="4" t="s">
        <v>421</v>
      </c>
      <c r="G206" s="4" t="str">
        <f t="shared" si="3"/>
        <v>서울특별시성동구금호동3가</v>
      </c>
      <c r="H206" s="4">
        <v>3983</v>
      </c>
      <c r="I206" s="4">
        <v>127.026</v>
      </c>
      <c r="J206" s="4">
        <v>127.01300000000001</v>
      </c>
      <c r="K206" s="4">
        <v>37.548000000000002</v>
      </c>
      <c r="L206" s="4">
        <v>37.552999999999997</v>
      </c>
      <c r="M206" s="4">
        <v>127.01955708315199</v>
      </c>
      <c r="N206" s="4">
        <v>37.549892457775201</v>
      </c>
    </row>
    <row r="207" spans="1:14" x14ac:dyDescent="0.3">
      <c r="A207" s="3">
        <v>11200114</v>
      </c>
      <c r="B207" s="4">
        <v>11200</v>
      </c>
      <c r="C207" s="4" t="s">
        <v>405</v>
      </c>
      <c r="D207" s="4" t="s">
        <v>422</v>
      </c>
      <c r="E207" s="4">
        <v>1120011400</v>
      </c>
      <c r="F207" s="4" t="s">
        <v>423</v>
      </c>
      <c r="G207" s="4" t="str">
        <f t="shared" si="3"/>
        <v>서울특별시성동구성수동1가</v>
      </c>
      <c r="H207" s="4">
        <v>3712</v>
      </c>
      <c r="I207" s="4">
        <v>127.05200000000001</v>
      </c>
      <c r="J207" s="4">
        <v>127.03100000000001</v>
      </c>
      <c r="K207" s="4">
        <v>37.533000000000001</v>
      </c>
      <c r="L207" s="4">
        <v>37.554000000000002</v>
      </c>
      <c r="M207" s="4">
        <v>127.042820532555</v>
      </c>
      <c r="N207" s="4">
        <v>37.5436101348213</v>
      </c>
    </row>
    <row r="208" spans="1:14" x14ac:dyDescent="0.3">
      <c r="A208" s="3">
        <v>11200109</v>
      </c>
      <c r="B208" s="4">
        <v>11200</v>
      </c>
      <c r="C208" s="4" t="s">
        <v>405</v>
      </c>
      <c r="D208" s="4" t="s">
        <v>424</v>
      </c>
      <c r="E208" s="4">
        <v>1120010900</v>
      </c>
      <c r="F208" s="4" t="s">
        <v>425</v>
      </c>
      <c r="G208" s="4" t="str">
        <f t="shared" si="3"/>
        <v>서울특별시성동구금호동1가</v>
      </c>
      <c r="H208" s="4">
        <v>3707</v>
      </c>
      <c r="I208" s="4">
        <v>127.03</v>
      </c>
      <c r="J208" s="4">
        <v>127.02</v>
      </c>
      <c r="K208" s="4">
        <v>37.548000000000002</v>
      </c>
      <c r="L208" s="4">
        <v>37.558</v>
      </c>
      <c r="M208" s="4">
        <v>127.024994614196</v>
      </c>
      <c r="N208" s="4">
        <v>37.553560628773198</v>
      </c>
    </row>
    <row r="209" spans="1:14" x14ac:dyDescent="0.3">
      <c r="A209" s="3">
        <v>11200112</v>
      </c>
      <c r="B209" s="4">
        <v>11200</v>
      </c>
      <c r="C209" s="4" t="s">
        <v>405</v>
      </c>
      <c r="D209" s="4" t="s">
        <v>426</v>
      </c>
      <c r="E209" s="4">
        <v>1120011200</v>
      </c>
      <c r="F209" s="4" t="s">
        <v>427</v>
      </c>
      <c r="G209" s="4" t="str">
        <f t="shared" si="3"/>
        <v>서울특별시성동구금호동4가</v>
      </c>
      <c r="H209" s="4">
        <v>3981</v>
      </c>
      <c r="I209" s="4">
        <v>127.032</v>
      </c>
      <c r="J209" s="4">
        <v>127.015</v>
      </c>
      <c r="K209" s="4">
        <v>37.540999999999997</v>
      </c>
      <c r="L209" s="4">
        <v>37.548999999999999</v>
      </c>
      <c r="M209" s="4">
        <v>127.024301485942</v>
      </c>
      <c r="N209" s="4">
        <v>37.545465930717199</v>
      </c>
    </row>
    <row r="210" spans="1:14" x14ac:dyDescent="0.3">
      <c r="A210" s="3">
        <v>11200122</v>
      </c>
      <c r="B210" s="4">
        <v>11200</v>
      </c>
      <c r="C210" s="4" t="s">
        <v>405</v>
      </c>
      <c r="D210" s="4" t="s">
        <v>428</v>
      </c>
      <c r="E210" s="4">
        <v>1120012200</v>
      </c>
      <c r="F210" s="4" t="s">
        <v>429</v>
      </c>
      <c r="G210" s="4" t="str">
        <f t="shared" si="3"/>
        <v>서울특별시성동구용답동</v>
      </c>
      <c r="H210" s="4">
        <v>3979</v>
      </c>
      <c r="I210" s="4">
        <v>127.072</v>
      </c>
      <c r="J210" s="4">
        <v>127.038</v>
      </c>
      <c r="K210" s="4">
        <v>37.552</v>
      </c>
      <c r="L210" s="4">
        <v>37.573</v>
      </c>
      <c r="M210" s="4">
        <v>127.056359763598</v>
      </c>
      <c r="N210" s="4">
        <v>37.561467091441003</v>
      </c>
    </row>
    <row r="211" spans="1:14" x14ac:dyDescent="0.3">
      <c r="A211" s="3">
        <v>11200105</v>
      </c>
      <c r="B211" s="4">
        <v>11200</v>
      </c>
      <c r="C211" s="4" t="s">
        <v>405</v>
      </c>
      <c r="D211" s="4" t="s">
        <v>430</v>
      </c>
      <c r="E211" s="4">
        <v>1120010500</v>
      </c>
      <c r="F211" s="4" t="s">
        <v>431</v>
      </c>
      <c r="G211" s="4" t="str">
        <f t="shared" si="3"/>
        <v>서울특별시성동구마장동</v>
      </c>
      <c r="H211" s="4">
        <v>3993</v>
      </c>
      <c r="I211" s="4">
        <v>127.04900000000001</v>
      </c>
      <c r="J211" s="4">
        <v>127.032</v>
      </c>
      <c r="K211" s="4">
        <v>37.561999999999998</v>
      </c>
      <c r="L211" s="4">
        <v>37.572000000000003</v>
      </c>
      <c r="M211" s="4">
        <v>127.040742788641</v>
      </c>
      <c r="N211" s="4">
        <v>37.567364209303001</v>
      </c>
    </row>
    <row r="212" spans="1:14" x14ac:dyDescent="0.3">
      <c r="A212" s="3">
        <v>11200102</v>
      </c>
      <c r="B212" s="4">
        <v>11200</v>
      </c>
      <c r="C212" s="4" t="s">
        <v>405</v>
      </c>
      <c r="D212" s="4" t="s">
        <v>432</v>
      </c>
      <c r="E212" s="4">
        <v>1120010200</v>
      </c>
      <c r="F212" s="4" t="s">
        <v>433</v>
      </c>
      <c r="G212" s="4" t="str">
        <f t="shared" si="3"/>
        <v>서울특별시성동구하왕십리동</v>
      </c>
      <c r="H212" s="4">
        <v>3987</v>
      </c>
      <c r="I212" s="4">
        <v>127.035</v>
      </c>
      <c r="J212" s="4">
        <v>127.02200000000001</v>
      </c>
      <c r="K212" s="4">
        <v>37.558</v>
      </c>
      <c r="L212" s="4">
        <v>37.570999999999998</v>
      </c>
      <c r="M212" s="4">
        <v>127.028024971069</v>
      </c>
      <c r="N212" s="4">
        <v>37.563987266794101</v>
      </c>
    </row>
    <row r="213" spans="1:14" x14ac:dyDescent="0.3">
      <c r="A213" s="3">
        <v>11200108</v>
      </c>
      <c r="B213" s="4">
        <v>11200</v>
      </c>
      <c r="C213" s="4" t="s">
        <v>405</v>
      </c>
      <c r="D213" s="4" t="s">
        <v>434</v>
      </c>
      <c r="E213" s="4">
        <v>1120010800</v>
      </c>
      <c r="F213" s="4" t="s">
        <v>435</v>
      </c>
      <c r="G213" s="4" t="str">
        <f t="shared" si="3"/>
        <v>서울특별시성동구응봉동</v>
      </c>
      <c r="H213" s="4">
        <v>3985</v>
      </c>
      <c r="I213" s="4">
        <v>127.041</v>
      </c>
      <c r="J213" s="4">
        <v>127.029</v>
      </c>
      <c r="K213" s="4">
        <v>37.545999999999999</v>
      </c>
      <c r="L213" s="4">
        <v>37.555</v>
      </c>
      <c r="M213" s="4">
        <v>127.033808036257</v>
      </c>
      <c r="N213" s="4">
        <v>37.550887159014202</v>
      </c>
    </row>
    <row r="214" spans="1:14" x14ac:dyDescent="0.3">
      <c r="A214" s="3">
        <v>11200118</v>
      </c>
      <c r="B214" s="4">
        <v>11200</v>
      </c>
      <c r="C214" s="4" t="s">
        <v>405</v>
      </c>
      <c r="D214" s="4" t="s">
        <v>436</v>
      </c>
      <c r="E214" s="4">
        <v>1120011800</v>
      </c>
      <c r="F214" s="4" t="s">
        <v>437</v>
      </c>
      <c r="G214" s="4" t="str">
        <f t="shared" si="3"/>
        <v>서울특별시성동구송정동</v>
      </c>
      <c r="H214" s="4">
        <v>3970</v>
      </c>
      <c r="I214" s="4">
        <v>127.074</v>
      </c>
      <c r="J214" s="4">
        <v>127.051</v>
      </c>
      <c r="K214" s="4">
        <v>37.548000000000002</v>
      </c>
      <c r="L214" s="4">
        <v>37.56</v>
      </c>
      <c r="M214" s="4">
        <v>127.062078720839</v>
      </c>
      <c r="N214" s="4">
        <v>37.553179752690902</v>
      </c>
    </row>
    <row r="215" spans="1:14" x14ac:dyDescent="0.3">
      <c r="A215" s="3">
        <v>11200113</v>
      </c>
      <c r="B215" s="4">
        <v>11200</v>
      </c>
      <c r="C215" s="4" t="s">
        <v>405</v>
      </c>
      <c r="D215" s="4" t="s">
        <v>438</v>
      </c>
      <c r="E215" s="4">
        <v>1120011300</v>
      </c>
      <c r="F215" s="4" t="s">
        <v>439</v>
      </c>
      <c r="G215" s="4" t="str">
        <f t="shared" si="3"/>
        <v>서울특별시성동구옥수동</v>
      </c>
      <c r="H215" s="4">
        <v>3972</v>
      </c>
      <c r="I215" s="4">
        <v>127.036</v>
      </c>
      <c r="J215" s="4">
        <v>127.008</v>
      </c>
      <c r="K215" s="4">
        <v>37.533999999999999</v>
      </c>
      <c r="L215" s="4">
        <v>37.549999999999997</v>
      </c>
      <c r="M215" s="4">
        <v>127.020589973932</v>
      </c>
      <c r="N215" s="4">
        <v>37.540887663500101</v>
      </c>
    </row>
    <row r="216" spans="1:14" x14ac:dyDescent="0.3">
      <c r="A216" s="3">
        <v>11215105</v>
      </c>
      <c r="B216" s="4">
        <v>11215</v>
      </c>
      <c r="C216" s="4" t="s">
        <v>440</v>
      </c>
      <c r="D216" s="4" t="s">
        <v>441</v>
      </c>
      <c r="E216" s="4">
        <v>1121510500</v>
      </c>
      <c r="F216" s="4" t="s">
        <v>442</v>
      </c>
      <c r="G216" s="4" t="str">
        <f t="shared" si="3"/>
        <v>서울특별시광진구자양동</v>
      </c>
      <c r="H216" s="4">
        <v>39</v>
      </c>
      <c r="I216" s="4">
        <v>127.093</v>
      </c>
      <c r="J216" s="4">
        <v>127.056</v>
      </c>
      <c r="K216" s="4">
        <v>37.523000000000003</v>
      </c>
      <c r="L216" s="4">
        <v>37.542000000000002</v>
      </c>
      <c r="M216" s="4">
        <v>127.074524531701</v>
      </c>
      <c r="N216" s="4">
        <v>37.531696497815403</v>
      </c>
    </row>
    <row r="217" spans="1:14" x14ac:dyDescent="0.3">
      <c r="A217" s="3">
        <v>11215103</v>
      </c>
      <c r="B217" s="4">
        <v>11215</v>
      </c>
      <c r="C217" s="4" t="s">
        <v>440</v>
      </c>
      <c r="D217" s="4" t="s">
        <v>443</v>
      </c>
      <c r="E217" s="4">
        <v>1121510300</v>
      </c>
      <c r="F217" s="4" t="s">
        <v>444</v>
      </c>
      <c r="G217" s="4" t="str">
        <f t="shared" si="3"/>
        <v>서울특별시광진구구의동</v>
      </c>
      <c r="H217" s="4">
        <v>45</v>
      </c>
      <c r="I217" s="4">
        <v>127.105</v>
      </c>
      <c r="J217" s="4">
        <v>127.07899999999999</v>
      </c>
      <c r="K217" s="4">
        <v>37.527999999999999</v>
      </c>
      <c r="L217" s="4">
        <v>37.558999999999997</v>
      </c>
      <c r="M217" s="4">
        <v>127.09284919894201</v>
      </c>
      <c r="N217" s="4">
        <v>37.544409449378101</v>
      </c>
    </row>
    <row r="218" spans="1:14" x14ac:dyDescent="0.3">
      <c r="A218" s="3">
        <v>11215107</v>
      </c>
      <c r="B218" s="4">
        <v>11215</v>
      </c>
      <c r="C218" s="4" t="s">
        <v>440</v>
      </c>
      <c r="D218" s="4" t="s">
        <v>445</v>
      </c>
      <c r="E218" s="4">
        <v>1121510700</v>
      </c>
      <c r="F218" s="4" t="s">
        <v>446</v>
      </c>
      <c r="G218" s="4" t="str">
        <f t="shared" si="3"/>
        <v>서울특별시광진구화양동</v>
      </c>
      <c r="H218" s="4">
        <v>44</v>
      </c>
      <c r="I218" s="4">
        <v>127.083</v>
      </c>
      <c r="J218" s="4">
        <v>127.06399999999999</v>
      </c>
      <c r="K218" s="4">
        <v>37.539000000000001</v>
      </c>
      <c r="L218" s="4">
        <v>37.548000000000002</v>
      </c>
      <c r="M218" s="4">
        <v>127.073222694885</v>
      </c>
      <c r="N218" s="4">
        <v>37.543232110801704</v>
      </c>
    </row>
    <row r="219" spans="1:14" x14ac:dyDescent="0.3">
      <c r="A219" s="3">
        <v>11215102</v>
      </c>
      <c r="B219" s="4">
        <v>11215</v>
      </c>
      <c r="C219" s="4" t="s">
        <v>440</v>
      </c>
      <c r="D219" s="4" t="s">
        <v>447</v>
      </c>
      <c r="E219" s="4">
        <v>1121510200</v>
      </c>
      <c r="F219" s="4" t="s">
        <v>448</v>
      </c>
      <c r="G219" s="4" t="str">
        <f t="shared" si="3"/>
        <v>서울특별시광진구능동</v>
      </c>
      <c r="H219" s="4">
        <v>36</v>
      </c>
      <c r="I219" s="4">
        <v>127.089</v>
      </c>
      <c r="J219" s="4">
        <v>127.074</v>
      </c>
      <c r="K219" s="4">
        <v>37.545000000000002</v>
      </c>
      <c r="L219" s="4">
        <v>37.557000000000002</v>
      </c>
      <c r="M219" s="4">
        <v>127.081738155073</v>
      </c>
      <c r="N219" s="4">
        <v>37.550579363424902</v>
      </c>
    </row>
    <row r="220" spans="1:14" x14ac:dyDescent="0.3">
      <c r="A220" s="3">
        <v>11215104</v>
      </c>
      <c r="B220" s="4">
        <v>11215</v>
      </c>
      <c r="C220" s="4" t="s">
        <v>440</v>
      </c>
      <c r="D220" s="4" t="s">
        <v>449</v>
      </c>
      <c r="E220" s="4">
        <v>1121510400</v>
      </c>
      <c r="F220" s="4" t="s">
        <v>450</v>
      </c>
      <c r="G220" s="4" t="str">
        <f t="shared" si="3"/>
        <v>서울특별시광진구광장동</v>
      </c>
      <c r="H220" s="4">
        <v>35</v>
      </c>
      <c r="I220" s="4">
        <v>127.11499999999999</v>
      </c>
      <c r="J220" s="4">
        <v>127.093</v>
      </c>
      <c r="K220" s="4">
        <v>37.536000000000001</v>
      </c>
      <c r="L220" s="4">
        <v>37.558999999999997</v>
      </c>
      <c r="M220" s="4">
        <v>127.10470970305499</v>
      </c>
      <c r="N220" s="4">
        <v>37.547832780011198</v>
      </c>
    </row>
    <row r="221" spans="1:14" x14ac:dyDescent="0.3">
      <c r="A221" s="3">
        <v>11215109</v>
      </c>
      <c r="B221" s="4">
        <v>11215</v>
      </c>
      <c r="C221" s="4" t="s">
        <v>440</v>
      </c>
      <c r="D221" s="4" t="s">
        <v>451</v>
      </c>
      <c r="E221" s="4">
        <v>1121510900</v>
      </c>
      <c r="F221" s="4" t="s">
        <v>452</v>
      </c>
      <c r="G221" s="4" t="str">
        <f t="shared" si="3"/>
        <v>서울특별시광진구군자동</v>
      </c>
      <c r="H221" s="4">
        <v>34</v>
      </c>
      <c r="I221" s="4">
        <v>127.07899999999999</v>
      </c>
      <c r="J221" s="4">
        <v>127.06699999999999</v>
      </c>
      <c r="K221" s="4">
        <v>37.546999999999997</v>
      </c>
      <c r="L221" s="4">
        <v>37.558999999999997</v>
      </c>
      <c r="M221" s="4">
        <v>127.073671907516</v>
      </c>
      <c r="N221" s="4">
        <v>37.553037317839497</v>
      </c>
    </row>
    <row r="222" spans="1:14" x14ac:dyDescent="0.3">
      <c r="A222" s="3">
        <v>11215101</v>
      </c>
      <c r="B222" s="4">
        <v>11215</v>
      </c>
      <c r="C222" s="4" t="s">
        <v>440</v>
      </c>
      <c r="D222" s="4" t="s">
        <v>453</v>
      </c>
      <c r="E222" s="4">
        <v>1121510100</v>
      </c>
      <c r="F222" s="4" t="s">
        <v>454</v>
      </c>
      <c r="G222" s="4" t="str">
        <f t="shared" si="3"/>
        <v>서울특별시광진구중곡동</v>
      </c>
      <c r="H222" s="4">
        <v>33</v>
      </c>
      <c r="I222" s="4">
        <v>127.104</v>
      </c>
      <c r="J222" s="4">
        <v>127.072</v>
      </c>
      <c r="K222" s="4">
        <v>37.552</v>
      </c>
      <c r="L222" s="4">
        <v>37.573999999999998</v>
      </c>
      <c r="M222" s="4">
        <v>127.088786918447</v>
      </c>
      <c r="N222" s="4">
        <v>37.5635361872083</v>
      </c>
    </row>
    <row r="223" spans="1:14" x14ac:dyDescent="0.3">
      <c r="A223" s="3">
        <v>11230106</v>
      </c>
      <c r="B223" s="4">
        <v>11230</v>
      </c>
      <c r="C223" s="4" t="s">
        <v>455</v>
      </c>
      <c r="D223" s="4" t="s">
        <v>456</v>
      </c>
      <c r="E223" s="4">
        <v>1123010600</v>
      </c>
      <c r="F223" s="4" t="s">
        <v>457</v>
      </c>
      <c r="G223" s="4" t="str">
        <f t="shared" si="3"/>
        <v>서울특별시동대문구장안동</v>
      </c>
      <c r="H223" s="4">
        <v>1356</v>
      </c>
      <c r="I223" s="4">
        <v>127.078</v>
      </c>
      <c r="J223" s="4">
        <v>127.057</v>
      </c>
      <c r="K223" s="4">
        <v>37.56</v>
      </c>
      <c r="L223" s="4">
        <v>37.582000000000001</v>
      </c>
      <c r="M223" s="4">
        <v>127.07002444607301</v>
      </c>
      <c r="N223" s="4">
        <v>37.570206947825</v>
      </c>
    </row>
    <row r="224" spans="1:14" x14ac:dyDescent="0.3">
      <c r="A224" s="3">
        <v>11230101</v>
      </c>
      <c r="B224" s="4">
        <v>11230</v>
      </c>
      <c r="C224" s="4" t="s">
        <v>455</v>
      </c>
      <c r="D224" s="4" t="s">
        <v>458</v>
      </c>
      <c r="E224" s="4">
        <v>1123010100</v>
      </c>
      <c r="F224" s="4" t="s">
        <v>459</v>
      </c>
      <c r="G224" s="4" t="str">
        <f t="shared" si="3"/>
        <v>서울특별시동대문구신설동</v>
      </c>
      <c r="H224" s="4">
        <v>1355</v>
      </c>
      <c r="I224" s="4">
        <v>127.02800000000001</v>
      </c>
      <c r="J224" s="4">
        <v>127.023</v>
      </c>
      <c r="K224" s="4">
        <v>37.570999999999998</v>
      </c>
      <c r="L224" s="4">
        <v>37.579000000000001</v>
      </c>
      <c r="M224" s="4">
        <v>127.02556085245701</v>
      </c>
      <c r="N224" s="4">
        <v>37.574943695635902</v>
      </c>
    </row>
    <row r="225" spans="1:14" x14ac:dyDescent="0.3">
      <c r="A225" s="3">
        <v>11230102</v>
      </c>
      <c r="B225" s="4">
        <v>11230</v>
      </c>
      <c r="C225" s="4" t="s">
        <v>455</v>
      </c>
      <c r="D225" s="4" t="s">
        <v>460</v>
      </c>
      <c r="E225" s="4">
        <v>1123010200</v>
      </c>
      <c r="F225" s="4" t="s">
        <v>461</v>
      </c>
      <c r="G225" s="4" t="str">
        <f t="shared" si="3"/>
        <v>서울특별시동대문구용두동</v>
      </c>
      <c r="H225" s="4">
        <v>1354</v>
      </c>
      <c r="I225" s="4">
        <v>127.045</v>
      </c>
      <c r="J225" s="4">
        <v>127.024</v>
      </c>
      <c r="K225" s="4">
        <v>37.57</v>
      </c>
      <c r="L225" s="4">
        <v>37.582999999999998</v>
      </c>
      <c r="M225" s="4">
        <v>127.03429171485701</v>
      </c>
      <c r="N225" s="4">
        <v>37.575720862316203</v>
      </c>
    </row>
    <row r="226" spans="1:14" x14ac:dyDescent="0.3">
      <c r="A226" s="3">
        <v>11230107</v>
      </c>
      <c r="B226" s="4">
        <v>11230</v>
      </c>
      <c r="C226" s="4" t="s">
        <v>455</v>
      </c>
      <c r="D226" s="4" t="s">
        <v>462</v>
      </c>
      <c r="E226" s="4">
        <v>1123010700</v>
      </c>
      <c r="F226" s="4" t="s">
        <v>463</v>
      </c>
      <c r="G226" s="4" t="str">
        <f t="shared" si="3"/>
        <v>서울특별시동대문구청량리동</v>
      </c>
      <c r="H226" s="4">
        <v>1353</v>
      </c>
      <c r="I226" s="4">
        <v>127.053</v>
      </c>
      <c r="J226" s="4">
        <v>127.039</v>
      </c>
      <c r="K226" s="4">
        <v>37.58</v>
      </c>
      <c r="L226" s="4">
        <v>37.597000000000001</v>
      </c>
      <c r="M226" s="4">
        <v>127.04528876855299</v>
      </c>
      <c r="N226" s="4">
        <v>37.5887959287965</v>
      </c>
    </row>
    <row r="227" spans="1:14" x14ac:dyDescent="0.3">
      <c r="A227" s="3">
        <v>11230109</v>
      </c>
      <c r="B227" s="4">
        <v>11230</v>
      </c>
      <c r="C227" s="4" t="s">
        <v>455</v>
      </c>
      <c r="D227" s="4" t="s">
        <v>464</v>
      </c>
      <c r="E227" s="4">
        <v>1123010900</v>
      </c>
      <c r="F227" s="4" t="s">
        <v>465</v>
      </c>
      <c r="G227" s="4" t="str">
        <f t="shared" si="3"/>
        <v>서울특별시동대문구휘경동</v>
      </c>
      <c r="H227" s="4">
        <v>1352</v>
      </c>
      <c r="I227" s="4">
        <v>127.075</v>
      </c>
      <c r="J227" s="4">
        <v>127.053</v>
      </c>
      <c r="K227" s="4">
        <v>37.581000000000003</v>
      </c>
      <c r="L227" s="4">
        <v>37.594999999999999</v>
      </c>
      <c r="M227" s="4">
        <v>127.064521540664</v>
      </c>
      <c r="N227" s="4">
        <v>37.588213532124499</v>
      </c>
    </row>
    <row r="228" spans="1:14" x14ac:dyDescent="0.3">
      <c r="A228" s="3">
        <v>11230110</v>
      </c>
      <c r="B228" s="4">
        <v>11230</v>
      </c>
      <c r="C228" s="4" t="s">
        <v>455</v>
      </c>
      <c r="D228" s="4" t="s">
        <v>466</v>
      </c>
      <c r="E228" s="4">
        <v>1123011000</v>
      </c>
      <c r="F228" s="4" t="s">
        <v>467</v>
      </c>
      <c r="G228" s="4" t="str">
        <f t="shared" si="3"/>
        <v>서울특별시동대문구이문동</v>
      </c>
      <c r="H228" s="4">
        <v>1351</v>
      </c>
      <c r="I228" s="4">
        <v>127.07299999999999</v>
      </c>
      <c r="J228" s="4">
        <v>127.05200000000001</v>
      </c>
      <c r="K228" s="4">
        <v>37.591000000000001</v>
      </c>
      <c r="L228" s="4">
        <v>37.607999999999997</v>
      </c>
      <c r="M228" s="4">
        <v>127.063249983387</v>
      </c>
      <c r="N228" s="4">
        <v>37.599461105208199</v>
      </c>
    </row>
    <row r="229" spans="1:14" x14ac:dyDescent="0.3">
      <c r="A229" s="3">
        <v>11230103</v>
      </c>
      <c r="B229" s="4">
        <v>11230</v>
      </c>
      <c r="C229" s="4" t="s">
        <v>455</v>
      </c>
      <c r="D229" s="4" t="s">
        <v>468</v>
      </c>
      <c r="E229" s="4">
        <v>1123010300</v>
      </c>
      <c r="F229" s="4" t="s">
        <v>469</v>
      </c>
      <c r="G229" s="4" t="str">
        <f t="shared" si="3"/>
        <v>서울특별시동대문구제기동</v>
      </c>
      <c r="H229" s="4">
        <v>1350</v>
      </c>
      <c r="I229" s="4">
        <v>127.044</v>
      </c>
      <c r="J229" s="4">
        <v>127.03</v>
      </c>
      <c r="K229" s="4">
        <v>37.578000000000003</v>
      </c>
      <c r="L229" s="4">
        <v>37.591000000000001</v>
      </c>
      <c r="M229" s="4">
        <v>127.03724055033</v>
      </c>
      <c r="N229" s="4">
        <v>37.583775030771498</v>
      </c>
    </row>
    <row r="230" spans="1:14" x14ac:dyDescent="0.3">
      <c r="A230" s="3">
        <v>11230105</v>
      </c>
      <c r="B230" s="4">
        <v>11230</v>
      </c>
      <c r="C230" s="4" t="s">
        <v>455</v>
      </c>
      <c r="D230" s="4" t="s">
        <v>470</v>
      </c>
      <c r="E230" s="4">
        <v>1123010500</v>
      </c>
      <c r="F230" s="4" t="s">
        <v>471</v>
      </c>
      <c r="G230" s="4" t="str">
        <f t="shared" si="3"/>
        <v>서울특별시동대문구답십리동</v>
      </c>
      <c r="H230" s="4">
        <v>1349</v>
      </c>
      <c r="I230" s="4">
        <v>127.068</v>
      </c>
      <c r="J230" s="4">
        <v>127.04300000000001</v>
      </c>
      <c r="K230" s="4">
        <v>37.563000000000002</v>
      </c>
      <c r="L230" s="4">
        <v>37.576999999999998</v>
      </c>
      <c r="M230" s="4">
        <v>127.056698763474</v>
      </c>
      <c r="N230" s="4">
        <v>37.571019491140298</v>
      </c>
    </row>
    <row r="231" spans="1:14" x14ac:dyDescent="0.3">
      <c r="A231" s="3">
        <v>11230104</v>
      </c>
      <c r="B231" s="4">
        <v>11230</v>
      </c>
      <c r="C231" s="4" t="s">
        <v>455</v>
      </c>
      <c r="D231" s="4" t="s">
        <v>472</v>
      </c>
      <c r="E231" s="4">
        <v>1123010400</v>
      </c>
      <c r="F231" s="4" t="s">
        <v>473</v>
      </c>
      <c r="G231" s="4" t="str">
        <f t="shared" si="3"/>
        <v>서울특별시동대문구전농동</v>
      </c>
      <c r="H231" s="4">
        <v>1348</v>
      </c>
      <c r="I231" s="4">
        <v>127.069</v>
      </c>
      <c r="J231" s="4">
        <v>127.04300000000001</v>
      </c>
      <c r="K231" s="4">
        <v>37.573</v>
      </c>
      <c r="L231" s="4">
        <v>37.588000000000001</v>
      </c>
      <c r="M231" s="4">
        <v>127.055705364055</v>
      </c>
      <c r="N231" s="4">
        <v>37.579747433268103</v>
      </c>
    </row>
    <row r="232" spans="1:14" x14ac:dyDescent="0.3">
      <c r="A232" s="3">
        <v>11230108</v>
      </c>
      <c r="B232" s="4">
        <v>11230</v>
      </c>
      <c r="C232" s="4" t="s">
        <v>455</v>
      </c>
      <c r="D232" s="4" t="s">
        <v>474</v>
      </c>
      <c r="E232" s="4">
        <v>1123010800</v>
      </c>
      <c r="F232" s="4" t="s">
        <v>475</v>
      </c>
      <c r="G232" s="4" t="str">
        <f t="shared" si="3"/>
        <v>서울특별시동대문구회기동</v>
      </c>
      <c r="H232" s="4">
        <v>1347</v>
      </c>
      <c r="I232" s="4">
        <v>127.057</v>
      </c>
      <c r="J232" s="4">
        <v>127.047</v>
      </c>
      <c r="K232" s="4">
        <v>37.588000000000001</v>
      </c>
      <c r="L232" s="4">
        <v>37.600999999999999</v>
      </c>
      <c r="M232" s="4">
        <v>127.05145341917201</v>
      </c>
      <c r="N232" s="4">
        <v>37.593735696176303</v>
      </c>
    </row>
    <row r="233" spans="1:14" x14ac:dyDescent="0.3">
      <c r="A233" s="3">
        <v>11260103</v>
      </c>
      <c r="B233" s="4">
        <v>11260</v>
      </c>
      <c r="C233" s="4" t="s">
        <v>476</v>
      </c>
      <c r="D233" s="4" t="s">
        <v>477</v>
      </c>
      <c r="E233" s="4">
        <v>1126010300</v>
      </c>
      <c r="F233" s="4" t="s">
        <v>478</v>
      </c>
      <c r="G233" s="4" t="str">
        <f t="shared" si="3"/>
        <v>서울특별시중랑구중화동</v>
      </c>
      <c r="H233" s="4">
        <v>38</v>
      </c>
      <c r="I233" s="4">
        <v>127.087</v>
      </c>
      <c r="J233" s="4">
        <v>127.069</v>
      </c>
      <c r="K233" s="4">
        <v>37.593000000000004</v>
      </c>
      <c r="L233" s="4">
        <v>37.607999999999997</v>
      </c>
      <c r="M233" s="4">
        <v>127.07814676117501</v>
      </c>
      <c r="N233" s="4">
        <v>37.600501451564099</v>
      </c>
    </row>
    <row r="234" spans="1:14" x14ac:dyDescent="0.3">
      <c r="A234" s="3">
        <v>11260102</v>
      </c>
      <c r="B234" s="4">
        <v>11260</v>
      </c>
      <c r="C234" s="4" t="s">
        <v>476</v>
      </c>
      <c r="D234" s="4" t="s">
        <v>479</v>
      </c>
      <c r="E234" s="4">
        <v>1126010200</v>
      </c>
      <c r="F234" s="4" t="s">
        <v>480</v>
      </c>
      <c r="G234" s="4" t="str">
        <f t="shared" si="3"/>
        <v>서울특별시중랑구상봉동</v>
      </c>
      <c r="H234" s="4">
        <v>35</v>
      </c>
      <c r="I234" s="4">
        <v>127.096</v>
      </c>
      <c r="J234" s="4">
        <v>127.071</v>
      </c>
      <c r="K234" s="4">
        <v>37.591000000000001</v>
      </c>
      <c r="L234" s="4">
        <v>37.609000000000002</v>
      </c>
      <c r="M234" s="4">
        <v>127.08712030165501</v>
      </c>
      <c r="N234" s="4">
        <v>37.598476947155</v>
      </c>
    </row>
    <row r="235" spans="1:14" x14ac:dyDescent="0.3">
      <c r="A235" s="3">
        <v>11260104</v>
      </c>
      <c r="B235" s="4">
        <v>11260</v>
      </c>
      <c r="C235" s="4" t="s">
        <v>476</v>
      </c>
      <c r="D235" s="4" t="s">
        <v>481</v>
      </c>
      <c r="E235" s="4">
        <v>1126010400</v>
      </c>
      <c r="F235" s="4" t="s">
        <v>482</v>
      </c>
      <c r="G235" s="4" t="str">
        <f t="shared" si="3"/>
        <v>서울특별시중랑구묵동</v>
      </c>
      <c r="H235" s="4">
        <v>34</v>
      </c>
      <c r="I235" s="4">
        <v>127.09099999999999</v>
      </c>
      <c r="J235" s="4">
        <v>127.07</v>
      </c>
      <c r="K235" s="4">
        <v>37.604999999999997</v>
      </c>
      <c r="L235" s="4">
        <v>37.619999999999997</v>
      </c>
      <c r="M235" s="4">
        <v>127.079741564393</v>
      </c>
      <c r="N235" s="4">
        <v>37.612713124313899</v>
      </c>
    </row>
    <row r="236" spans="1:14" x14ac:dyDescent="0.3">
      <c r="A236" s="3">
        <v>11260101</v>
      </c>
      <c r="B236" s="4">
        <v>11260</v>
      </c>
      <c r="C236" s="4" t="s">
        <v>476</v>
      </c>
      <c r="D236" s="4" t="s">
        <v>483</v>
      </c>
      <c r="E236" s="4">
        <v>1126010100</v>
      </c>
      <c r="F236" s="4" t="s">
        <v>484</v>
      </c>
      <c r="G236" s="4" t="str">
        <f t="shared" si="3"/>
        <v>서울특별시중랑구면목동</v>
      </c>
      <c r="H236" s="4">
        <v>33</v>
      </c>
      <c r="I236" s="4">
        <v>127.11</v>
      </c>
      <c r="J236" s="4">
        <v>127.07</v>
      </c>
      <c r="K236" s="4">
        <v>37.57</v>
      </c>
      <c r="L236" s="4">
        <v>37.594000000000001</v>
      </c>
      <c r="M236" s="4">
        <v>127.08921892289101</v>
      </c>
      <c r="N236" s="4">
        <v>37.582376099415001</v>
      </c>
    </row>
    <row r="237" spans="1:14" x14ac:dyDescent="0.3">
      <c r="A237" s="3">
        <v>11260105</v>
      </c>
      <c r="B237" s="4">
        <v>11260</v>
      </c>
      <c r="C237" s="4" t="s">
        <v>476</v>
      </c>
      <c r="D237" s="4" t="s">
        <v>485</v>
      </c>
      <c r="E237" s="4">
        <v>1126010500</v>
      </c>
      <c r="F237" s="4" t="s">
        <v>486</v>
      </c>
      <c r="G237" s="4" t="str">
        <f t="shared" si="3"/>
        <v>서울특별시중랑구망우동</v>
      </c>
      <c r="H237" s="4">
        <v>51</v>
      </c>
      <c r="I237" s="4">
        <v>127.11799999999999</v>
      </c>
      <c r="J237" s="4">
        <v>127.093</v>
      </c>
      <c r="K237" s="4">
        <v>37.587000000000003</v>
      </c>
      <c r="L237" s="4">
        <v>37.613</v>
      </c>
      <c r="M237" s="4">
        <v>127.106328572774</v>
      </c>
      <c r="N237" s="4">
        <v>37.599587276102099</v>
      </c>
    </row>
    <row r="238" spans="1:14" x14ac:dyDescent="0.3">
      <c r="A238" s="3">
        <v>11260106</v>
      </c>
      <c r="B238" s="4">
        <v>11260</v>
      </c>
      <c r="C238" s="4" t="s">
        <v>476</v>
      </c>
      <c r="D238" s="4" t="s">
        <v>487</v>
      </c>
      <c r="E238" s="4">
        <v>1126010600</v>
      </c>
      <c r="F238" s="4" t="s">
        <v>488</v>
      </c>
      <c r="G238" s="4" t="str">
        <f t="shared" si="3"/>
        <v>서울특별시중랑구신내동</v>
      </c>
      <c r="H238" s="4">
        <v>50</v>
      </c>
      <c r="I238" s="4">
        <v>127.117</v>
      </c>
      <c r="J238" s="4">
        <v>127.08499999999999</v>
      </c>
      <c r="K238" s="4">
        <v>37.598999999999997</v>
      </c>
      <c r="L238" s="4">
        <v>37.621000000000002</v>
      </c>
      <c r="M238" s="4">
        <v>127.100808766352</v>
      </c>
      <c r="N238" s="4">
        <v>37.612602841875898</v>
      </c>
    </row>
    <row r="239" spans="1:14" x14ac:dyDescent="0.3">
      <c r="A239" s="3">
        <v>11290102</v>
      </c>
      <c r="B239" s="4">
        <v>11290</v>
      </c>
      <c r="C239" s="4" t="s">
        <v>489</v>
      </c>
      <c r="D239" s="4" t="s">
        <v>490</v>
      </c>
      <c r="E239" s="4">
        <v>1129010200</v>
      </c>
      <c r="F239" s="4" t="s">
        <v>491</v>
      </c>
      <c r="G239" s="4" t="str">
        <f t="shared" si="3"/>
        <v>서울특별시성북구성북동1가</v>
      </c>
      <c r="H239" s="4">
        <v>39</v>
      </c>
      <c r="I239" s="4">
        <v>127.006</v>
      </c>
      <c r="J239" s="4">
        <v>127.002</v>
      </c>
      <c r="K239" s="4">
        <v>37.588000000000001</v>
      </c>
      <c r="L239" s="4">
        <v>37.591000000000001</v>
      </c>
      <c r="M239" s="4">
        <v>127.00370311178099</v>
      </c>
      <c r="N239" s="4">
        <v>37.589525686535303</v>
      </c>
    </row>
    <row r="240" spans="1:14" x14ac:dyDescent="0.3">
      <c r="A240" s="3">
        <v>11290109</v>
      </c>
      <c r="B240" s="4">
        <v>11290</v>
      </c>
      <c r="C240" s="4" t="s">
        <v>489</v>
      </c>
      <c r="D240" s="4" t="s">
        <v>492</v>
      </c>
      <c r="E240" s="4">
        <v>1129010900</v>
      </c>
      <c r="F240" s="4" t="s">
        <v>493</v>
      </c>
      <c r="G240" s="4" t="str">
        <f t="shared" si="3"/>
        <v>서울특별시성북구동소문동6가</v>
      </c>
      <c r="H240" s="4">
        <v>38</v>
      </c>
      <c r="I240" s="4">
        <v>127.01600000000001</v>
      </c>
      <c r="J240" s="4">
        <v>127.012</v>
      </c>
      <c r="K240" s="4">
        <v>37.591999999999999</v>
      </c>
      <c r="L240" s="4">
        <v>37.594999999999999</v>
      </c>
      <c r="M240" s="4">
        <v>127.01425561708599</v>
      </c>
      <c r="N240" s="4">
        <v>37.5935315520126</v>
      </c>
    </row>
    <row r="241" spans="1:14" x14ac:dyDescent="0.3">
      <c r="A241" s="3">
        <v>11290139</v>
      </c>
      <c r="B241" s="4">
        <v>11290</v>
      </c>
      <c r="C241" s="4" t="s">
        <v>489</v>
      </c>
      <c r="D241" s="4" t="s">
        <v>494</v>
      </c>
      <c r="E241" s="4">
        <v>1129013900</v>
      </c>
      <c r="F241" s="4" t="s">
        <v>495</v>
      </c>
      <c r="G241" s="4" t="str">
        <f t="shared" si="3"/>
        <v>서울특별시성북구석관동</v>
      </c>
      <c r="H241" s="4">
        <v>42</v>
      </c>
      <c r="I241" s="4">
        <v>127.072</v>
      </c>
      <c r="J241" s="4">
        <v>127.051</v>
      </c>
      <c r="K241" s="4">
        <v>37.6</v>
      </c>
      <c r="L241" s="4">
        <v>37.616</v>
      </c>
      <c r="M241" s="4">
        <v>127.06148091611099</v>
      </c>
      <c r="N241" s="4">
        <v>37.608265818320703</v>
      </c>
    </row>
    <row r="242" spans="1:14" x14ac:dyDescent="0.3">
      <c r="A242" s="3">
        <v>11290126</v>
      </c>
      <c r="B242" s="4">
        <v>11290</v>
      </c>
      <c r="C242" s="4" t="s">
        <v>489</v>
      </c>
      <c r="D242" s="4" t="s">
        <v>496</v>
      </c>
      <c r="E242" s="4">
        <v>1129012600</v>
      </c>
      <c r="F242" s="4" t="s">
        <v>497</v>
      </c>
      <c r="G242" s="4" t="str">
        <f t="shared" si="3"/>
        <v>서울특별시성북구보문동4가</v>
      </c>
      <c r="H242" s="4">
        <v>37</v>
      </c>
      <c r="I242" s="4">
        <v>127.023</v>
      </c>
      <c r="J242" s="4">
        <v>127.02</v>
      </c>
      <c r="K242" s="4">
        <v>37.581000000000003</v>
      </c>
      <c r="L242" s="4">
        <v>37.585000000000001</v>
      </c>
      <c r="M242" s="4">
        <v>127.021367551856</v>
      </c>
      <c r="N242" s="4">
        <v>37.582918025296401</v>
      </c>
    </row>
    <row r="243" spans="1:14" x14ac:dyDescent="0.3">
      <c r="A243" s="3">
        <v>11290127</v>
      </c>
      <c r="B243" s="4">
        <v>11290</v>
      </c>
      <c r="C243" s="4" t="s">
        <v>489</v>
      </c>
      <c r="D243" s="4" t="s">
        <v>498</v>
      </c>
      <c r="E243" s="4">
        <v>1129012700</v>
      </c>
      <c r="F243" s="4" t="s">
        <v>499</v>
      </c>
      <c r="G243" s="4" t="str">
        <f t="shared" si="3"/>
        <v>서울특별시성북구보문동5가</v>
      </c>
      <c r="H243" s="4">
        <v>36</v>
      </c>
      <c r="I243" s="4">
        <v>127.02200000000001</v>
      </c>
      <c r="J243" s="4">
        <v>127.018</v>
      </c>
      <c r="K243" s="4">
        <v>37.581000000000003</v>
      </c>
      <c r="L243" s="4">
        <v>37.584000000000003</v>
      </c>
      <c r="M243" s="4">
        <v>127.020085184968</v>
      </c>
      <c r="N243" s="4">
        <v>37.582398456645997</v>
      </c>
    </row>
    <row r="244" spans="1:14" x14ac:dyDescent="0.3">
      <c r="A244" s="3">
        <v>11290106</v>
      </c>
      <c r="B244" s="4">
        <v>11290</v>
      </c>
      <c r="C244" s="4" t="s">
        <v>489</v>
      </c>
      <c r="D244" s="4" t="s">
        <v>500</v>
      </c>
      <c r="E244" s="4">
        <v>1129010600</v>
      </c>
      <c r="F244" s="4" t="s">
        <v>501</v>
      </c>
      <c r="G244" s="4" t="str">
        <f t="shared" si="3"/>
        <v>서울특별시성북구동소문동3가</v>
      </c>
      <c r="H244" s="4">
        <v>35</v>
      </c>
      <c r="I244" s="4">
        <v>127.014</v>
      </c>
      <c r="J244" s="4">
        <v>127.009</v>
      </c>
      <c r="K244" s="4">
        <v>37.588999999999999</v>
      </c>
      <c r="L244" s="4">
        <v>37.591999999999999</v>
      </c>
      <c r="M244" s="4">
        <v>127.011253437772</v>
      </c>
      <c r="N244" s="4">
        <v>37.5903871489772</v>
      </c>
    </row>
    <row r="245" spans="1:14" x14ac:dyDescent="0.3">
      <c r="A245" s="3">
        <v>11290108</v>
      </c>
      <c r="B245" s="4">
        <v>11290</v>
      </c>
      <c r="C245" s="4" t="s">
        <v>489</v>
      </c>
      <c r="D245" s="4" t="s">
        <v>502</v>
      </c>
      <c r="E245" s="4">
        <v>1129010800</v>
      </c>
      <c r="F245" s="4" t="s">
        <v>503</v>
      </c>
      <c r="G245" s="4" t="str">
        <f t="shared" si="3"/>
        <v>서울특별시성북구동소문동5가</v>
      </c>
      <c r="H245" s="4">
        <v>34</v>
      </c>
      <c r="I245" s="4">
        <v>127.017</v>
      </c>
      <c r="J245" s="4">
        <v>127.01300000000001</v>
      </c>
      <c r="K245" s="4">
        <v>37.590000000000003</v>
      </c>
      <c r="L245" s="4">
        <v>37.593000000000004</v>
      </c>
      <c r="M245" s="4">
        <v>127.015386606085</v>
      </c>
      <c r="N245" s="4">
        <v>37.591639360877203</v>
      </c>
    </row>
    <row r="246" spans="1:14" x14ac:dyDescent="0.3">
      <c r="A246" s="3">
        <v>11290107</v>
      </c>
      <c r="B246" s="4">
        <v>11290</v>
      </c>
      <c r="C246" s="4" t="s">
        <v>489</v>
      </c>
      <c r="D246" s="4" t="s">
        <v>504</v>
      </c>
      <c r="E246" s="4">
        <v>1129010700</v>
      </c>
      <c r="F246" s="4" t="s">
        <v>505</v>
      </c>
      <c r="G246" s="4" t="str">
        <f t="shared" si="3"/>
        <v>서울특별시성북구동소문동4가</v>
      </c>
      <c r="H246" s="4">
        <v>33</v>
      </c>
      <c r="I246" s="4">
        <v>127.01300000000001</v>
      </c>
      <c r="J246" s="4">
        <v>127.008</v>
      </c>
      <c r="K246" s="4">
        <v>37.590000000000003</v>
      </c>
      <c r="L246" s="4">
        <v>37.594000000000001</v>
      </c>
      <c r="M246" s="4">
        <v>127.010656039775</v>
      </c>
      <c r="N246" s="4">
        <v>37.591757080714601</v>
      </c>
    </row>
    <row r="247" spans="1:14" x14ac:dyDescent="0.3">
      <c r="A247" s="3">
        <v>11290110</v>
      </c>
      <c r="B247" s="4">
        <v>11290</v>
      </c>
      <c r="C247" s="4" t="s">
        <v>489</v>
      </c>
      <c r="D247" s="4" t="s">
        <v>506</v>
      </c>
      <c r="E247" s="4">
        <v>1129011000</v>
      </c>
      <c r="F247" s="4" t="s">
        <v>507</v>
      </c>
      <c r="G247" s="4" t="str">
        <f t="shared" si="3"/>
        <v>서울특별시성북구동소문동7가</v>
      </c>
      <c r="H247" s="4">
        <v>32</v>
      </c>
      <c r="I247" s="4">
        <v>127.01600000000001</v>
      </c>
      <c r="J247" s="4">
        <v>127.01300000000001</v>
      </c>
      <c r="K247" s="4">
        <v>37.594000000000001</v>
      </c>
      <c r="L247" s="4">
        <v>37.597999999999999</v>
      </c>
      <c r="M247" s="4">
        <v>127.01419803536299</v>
      </c>
      <c r="N247" s="4">
        <v>37.596326051511298</v>
      </c>
    </row>
    <row r="248" spans="1:14" x14ac:dyDescent="0.3">
      <c r="A248" s="3">
        <v>11290130</v>
      </c>
      <c r="B248" s="4">
        <v>11290</v>
      </c>
      <c r="C248" s="4" t="s">
        <v>489</v>
      </c>
      <c r="D248" s="4" t="s">
        <v>508</v>
      </c>
      <c r="E248" s="4">
        <v>1129013000</v>
      </c>
      <c r="F248" s="4" t="s">
        <v>509</v>
      </c>
      <c r="G248" s="4" t="str">
        <f t="shared" si="3"/>
        <v>서울특별시성북구보문동1가</v>
      </c>
      <c r="H248" s="4">
        <v>31</v>
      </c>
      <c r="I248" s="4">
        <v>127.021</v>
      </c>
      <c r="J248" s="4">
        <v>127.018</v>
      </c>
      <c r="K248" s="4">
        <v>37.584000000000003</v>
      </c>
      <c r="L248" s="4">
        <v>37.588999999999999</v>
      </c>
      <c r="M248" s="4">
        <v>127.019667654706</v>
      </c>
      <c r="N248" s="4">
        <v>37.586498151773903</v>
      </c>
    </row>
    <row r="249" spans="1:14" x14ac:dyDescent="0.3">
      <c r="A249" s="3">
        <v>11290115</v>
      </c>
      <c r="B249" s="4">
        <v>11290</v>
      </c>
      <c r="C249" s="4" t="s">
        <v>489</v>
      </c>
      <c r="D249" s="4" t="s">
        <v>510</v>
      </c>
      <c r="E249" s="4">
        <v>1129011500</v>
      </c>
      <c r="F249" s="4" t="s">
        <v>511</v>
      </c>
      <c r="G249" s="4" t="str">
        <f t="shared" si="3"/>
        <v>서울특별시성북구삼선동5가</v>
      </c>
      <c r="H249" s="4">
        <v>30</v>
      </c>
      <c r="I249" s="4">
        <v>127.01900000000001</v>
      </c>
      <c r="J249" s="4">
        <v>127.01300000000001</v>
      </c>
      <c r="K249" s="4">
        <v>37.587000000000003</v>
      </c>
      <c r="L249" s="4">
        <v>37.590000000000003</v>
      </c>
      <c r="M249" s="4">
        <v>127.015877880247</v>
      </c>
      <c r="N249" s="4">
        <v>37.5885408277883</v>
      </c>
    </row>
    <row r="250" spans="1:14" x14ac:dyDescent="0.3">
      <c r="A250" s="3">
        <v>11290134</v>
      </c>
      <c r="B250" s="4">
        <v>11290</v>
      </c>
      <c r="C250" s="4" t="s">
        <v>489</v>
      </c>
      <c r="D250" s="4" t="s">
        <v>512</v>
      </c>
      <c r="E250" s="4">
        <v>1129013400</v>
      </c>
      <c r="F250" s="4" t="s">
        <v>513</v>
      </c>
      <c r="G250" s="4" t="str">
        <f t="shared" si="3"/>
        <v>서울특별시성북구길음동</v>
      </c>
      <c r="H250" s="4">
        <v>24</v>
      </c>
      <c r="I250" s="4">
        <v>127.03</v>
      </c>
      <c r="J250" s="4">
        <v>127.014</v>
      </c>
      <c r="K250" s="4">
        <v>37.601999999999997</v>
      </c>
      <c r="L250" s="4">
        <v>37.615000000000002</v>
      </c>
      <c r="M250" s="4">
        <v>127.02214224676101</v>
      </c>
      <c r="N250" s="4">
        <v>37.608591524470597</v>
      </c>
    </row>
    <row r="251" spans="1:14" x14ac:dyDescent="0.3">
      <c r="A251" s="3">
        <v>11290114</v>
      </c>
      <c r="B251" s="4">
        <v>11290</v>
      </c>
      <c r="C251" s="4" t="s">
        <v>489</v>
      </c>
      <c r="D251" s="4" t="s">
        <v>514</v>
      </c>
      <c r="E251" s="4">
        <v>1129011400</v>
      </c>
      <c r="F251" s="4" t="s">
        <v>515</v>
      </c>
      <c r="G251" s="4" t="str">
        <f t="shared" si="3"/>
        <v>서울특별시성북구삼선동4가</v>
      </c>
      <c r="H251" s="4">
        <v>22</v>
      </c>
      <c r="I251" s="4">
        <v>127.017</v>
      </c>
      <c r="J251" s="4">
        <v>127.01</v>
      </c>
      <c r="K251" s="4">
        <v>37.588000000000001</v>
      </c>
      <c r="L251" s="4">
        <v>37.591000000000001</v>
      </c>
      <c r="M251" s="4">
        <v>127.013167707622</v>
      </c>
      <c r="N251" s="4">
        <v>37.590024776290598</v>
      </c>
    </row>
    <row r="252" spans="1:14" x14ac:dyDescent="0.3">
      <c r="A252" s="3">
        <v>11290103</v>
      </c>
      <c r="B252" s="4">
        <v>11290</v>
      </c>
      <c r="C252" s="4" t="s">
        <v>489</v>
      </c>
      <c r="D252" s="4" t="s">
        <v>516</v>
      </c>
      <c r="E252" s="4">
        <v>1129010300</v>
      </c>
      <c r="F252" s="4" t="s">
        <v>517</v>
      </c>
      <c r="G252" s="4" t="str">
        <f t="shared" si="3"/>
        <v>서울특별시성북구돈암동</v>
      </c>
      <c r="H252" s="4">
        <v>8</v>
      </c>
      <c r="I252" s="4">
        <v>127.03</v>
      </c>
      <c r="J252" s="4">
        <v>127.005</v>
      </c>
      <c r="K252" s="4">
        <v>37.590000000000003</v>
      </c>
      <c r="L252" s="4">
        <v>37.604999999999997</v>
      </c>
      <c r="M252" s="4">
        <v>127.018278456004</v>
      </c>
      <c r="N252" s="4">
        <v>37.597794447746899</v>
      </c>
    </row>
    <row r="253" spans="1:14" x14ac:dyDescent="0.3">
      <c r="A253" s="3">
        <v>11290129</v>
      </c>
      <c r="B253" s="4">
        <v>11290</v>
      </c>
      <c r="C253" s="4" t="s">
        <v>489</v>
      </c>
      <c r="D253" s="4" t="s">
        <v>518</v>
      </c>
      <c r="E253" s="4">
        <v>1129012900</v>
      </c>
      <c r="F253" s="4" t="s">
        <v>519</v>
      </c>
      <c r="G253" s="4" t="str">
        <f t="shared" si="3"/>
        <v>서울특별시성북구보문동7가</v>
      </c>
      <c r="H253" s="4">
        <v>7</v>
      </c>
      <c r="I253" s="4">
        <v>127.024</v>
      </c>
      <c r="J253" s="4">
        <v>127.02</v>
      </c>
      <c r="K253" s="4">
        <v>37.578000000000003</v>
      </c>
      <c r="L253" s="4">
        <v>37.581000000000003</v>
      </c>
      <c r="M253" s="4">
        <v>127.02237850704201</v>
      </c>
      <c r="N253" s="4">
        <v>37.579773680700001</v>
      </c>
    </row>
    <row r="254" spans="1:14" x14ac:dyDescent="0.3">
      <c r="A254" s="3">
        <v>11290105</v>
      </c>
      <c r="B254" s="4">
        <v>11290</v>
      </c>
      <c r="C254" s="4" t="s">
        <v>489</v>
      </c>
      <c r="D254" s="4" t="s">
        <v>520</v>
      </c>
      <c r="E254" s="4">
        <v>1129010500</v>
      </c>
      <c r="F254" s="4" t="s">
        <v>521</v>
      </c>
      <c r="G254" s="4" t="str">
        <f t="shared" si="3"/>
        <v>서울특별시성북구동소문동2가</v>
      </c>
      <c r="H254" s="4">
        <v>23</v>
      </c>
      <c r="I254" s="4">
        <v>127.01</v>
      </c>
      <c r="J254" s="4">
        <v>127.006</v>
      </c>
      <c r="K254" s="4">
        <v>37.588000000000001</v>
      </c>
      <c r="L254" s="4">
        <v>37.590000000000003</v>
      </c>
      <c r="M254" s="4">
        <v>127.00826467260001</v>
      </c>
      <c r="N254" s="4">
        <v>37.588720660031399</v>
      </c>
    </row>
    <row r="255" spans="1:14" x14ac:dyDescent="0.3">
      <c r="A255" s="3">
        <v>11290101</v>
      </c>
      <c r="B255" s="4">
        <v>11290</v>
      </c>
      <c r="C255" s="4" t="s">
        <v>489</v>
      </c>
      <c r="D255" s="4" t="s">
        <v>522</v>
      </c>
      <c r="E255" s="4">
        <v>1129010100</v>
      </c>
      <c r="F255" s="4" t="s">
        <v>523</v>
      </c>
      <c r="G255" s="4" t="str">
        <f t="shared" si="3"/>
        <v>서울특별시성북구성북동</v>
      </c>
      <c r="H255" s="4">
        <v>6</v>
      </c>
      <c r="I255" s="4">
        <v>127.008</v>
      </c>
      <c r="J255" s="4">
        <v>126.977</v>
      </c>
      <c r="K255" s="4">
        <v>37.588000000000001</v>
      </c>
      <c r="L255" s="4">
        <v>37.603999999999999</v>
      </c>
      <c r="M255" s="4">
        <v>126.99291261828</v>
      </c>
      <c r="N255" s="4">
        <v>37.597245010994897</v>
      </c>
    </row>
    <row r="256" spans="1:14" x14ac:dyDescent="0.3">
      <c r="A256" s="3">
        <v>11290122</v>
      </c>
      <c r="B256" s="4">
        <v>11290</v>
      </c>
      <c r="C256" s="4" t="s">
        <v>489</v>
      </c>
      <c r="D256" s="4" t="s">
        <v>524</v>
      </c>
      <c r="E256" s="4">
        <v>1129012200</v>
      </c>
      <c r="F256" s="4" t="s">
        <v>525</v>
      </c>
      <c r="G256" s="4" t="str">
        <f t="shared" si="3"/>
        <v>서울특별시성북구안암동2가</v>
      </c>
      <c r="H256" s="4">
        <v>5</v>
      </c>
      <c r="I256" s="4">
        <v>127.026</v>
      </c>
      <c r="J256" s="4">
        <v>127.021</v>
      </c>
      <c r="K256" s="4">
        <v>37.585000000000001</v>
      </c>
      <c r="L256" s="4">
        <v>37.588999999999999</v>
      </c>
      <c r="M256" s="4">
        <v>127.023186699151</v>
      </c>
      <c r="N256" s="4">
        <v>37.586900183937701</v>
      </c>
    </row>
    <row r="257" spans="1:14" x14ac:dyDescent="0.3">
      <c r="A257" s="3">
        <v>11290121</v>
      </c>
      <c r="B257" s="4">
        <v>11290</v>
      </c>
      <c r="C257" s="4" t="s">
        <v>489</v>
      </c>
      <c r="D257" s="4" t="s">
        <v>526</v>
      </c>
      <c r="E257" s="4">
        <v>1129012100</v>
      </c>
      <c r="F257" s="4" t="s">
        <v>527</v>
      </c>
      <c r="G257" s="4" t="str">
        <f t="shared" si="3"/>
        <v>서울특별시성북구안암동1가</v>
      </c>
      <c r="H257" s="4">
        <v>4</v>
      </c>
      <c r="I257" s="4">
        <v>127.026</v>
      </c>
      <c r="J257" s="4">
        <v>127.01900000000001</v>
      </c>
      <c r="K257" s="4">
        <v>37.587000000000003</v>
      </c>
      <c r="L257" s="4">
        <v>37.591000000000001</v>
      </c>
      <c r="M257" s="4">
        <v>127.02210700764699</v>
      </c>
      <c r="N257" s="4">
        <v>37.5887061105513</v>
      </c>
    </row>
    <row r="258" spans="1:14" x14ac:dyDescent="0.3">
      <c r="A258" s="3">
        <v>11290125</v>
      </c>
      <c r="B258" s="4">
        <v>11290</v>
      </c>
      <c r="C258" s="4" t="s">
        <v>489</v>
      </c>
      <c r="D258" s="4" t="s">
        <v>528</v>
      </c>
      <c r="E258" s="4">
        <v>1129012500</v>
      </c>
      <c r="F258" s="4" t="s">
        <v>529</v>
      </c>
      <c r="G258" s="4" t="str">
        <f t="shared" si="3"/>
        <v>서울특별시성북구안암동5가</v>
      </c>
      <c r="H258" s="4">
        <v>21</v>
      </c>
      <c r="I258" s="4">
        <v>127.036</v>
      </c>
      <c r="J258" s="4">
        <v>127.024</v>
      </c>
      <c r="K258" s="4">
        <v>37.581000000000003</v>
      </c>
      <c r="L258" s="4">
        <v>37.595999999999997</v>
      </c>
      <c r="M258" s="4">
        <v>127.02838532417699</v>
      </c>
      <c r="N258" s="4">
        <v>37.588456822670999</v>
      </c>
    </row>
    <row r="259" spans="1:14" x14ac:dyDescent="0.3">
      <c r="A259" s="3">
        <v>11290112</v>
      </c>
      <c r="B259" s="4">
        <v>11290</v>
      </c>
      <c r="C259" s="4" t="s">
        <v>489</v>
      </c>
      <c r="D259" s="4" t="s">
        <v>530</v>
      </c>
      <c r="E259" s="4">
        <v>1129011200</v>
      </c>
      <c r="F259" s="4" t="s">
        <v>531</v>
      </c>
      <c r="G259" s="4" t="str">
        <f t="shared" ref="G259:G322" si="4">SUBSTITUTE(F259," ","")</f>
        <v>서울특별시성북구삼선동2가</v>
      </c>
      <c r="H259" s="4">
        <v>20</v>
      </c>
      <c r="I259" s="4">
        <v>127.015</v>
      </c>
      <c r="J259" s="4">
        <v>127.009</v>
      </c>
      <c r="K259" s="4">
        <v>37.581000000000003</v>
      </c>
      <c r="L259" s="4">
        <v>37.588999999999999</v>
      </c>
      <c r="M259" s="4">
        <v>127.011375807837</v>
      </c>
      <c r="N259" s="4">
        <v>37.5838795480553</v>
      </c>
    </row>
    <row r="260" spans="1:14" x14ac:dyDescent="0.3">
      <c r="A260" s="3">
        <v>11290135</v>
      </c>
      <c r="B260" s="4">
        <v>11290</v>
      </c>
      <c r="C260" s="4" t="s">
        <v>489</v>
      </c>
      <c r="D260" s="4" t="s">
        <v>532</v>
      </c>
      <c r="E260" s="4">
        <v>1129013500</v>
      </c>
      <c r="F260" s="4" t="s">
        <v>533</v>
      </c>
      <c r="G260" s="4" t="str">
        <f t="shared" si="4"/>
        <v>서울특별시성북구종암동</v>
      </c>
      <c r="H260" s="4">
        <v>18</v>
      </c>
      <c r="I260" s="4">
        <v>127.041</v>
      </c>
      <c r="J260" s="4">
        <v>127.02500000000001</v>
      </c>
      <c r="K260" s="4">
        <v>37.588999999999999</v>
      </c>
      <c r="L260" s="4">
        <v>37.603999999999999</v>
      </c>
      <c r="M260" s="4">
        <v>127.033903345084</v>
      </c>
      <c r="N260" s="4">
        <v>37.597173893359802</v>
      </c>
    </row>
    <row r="261" spans="1:14" x14ac:dyDescent="0.3">
      <c r="A261" s="3">
        <v>11290131</v>
      </c>
      <c r="B261" s="4">
        <v>11290</v>
      </c>
      <c r="C261" s="4" t="s">
        <v>489</v>
      </c>
      <c r="D261" s="4" t="s">
        <v>534</v>
      </c>
      <c r="E261" s="4">
        <v>1129013100</v>
      </c>
      <c r="F261" s="4" t="s">
        <v>535</v>
      </c>
      <c r="G261" s="4" t="str">
        <f t="shared" si="4"/>
        <v>서울특별시성북구보문동2가</v>
      </c>
      <c r="H261" s="4">
        <v>19</v>
      </c>
      <c r="I261" s="4">
        <v>127.02</v>
      </c>
      <c r="J261" s="4">
        <v>127.017</v>
      </c>
      <c r="K261" s="4">
        <v>37.584000000000003</v>
      </c>
      <c r="L261" s="4">
        <v>37.588000000000001</v>
      </c>
      <c r="M261" s="4">
        <v>127.01823149269499</v>
      </c>
      <c r="N261" s="4">
        <v>37.585757267562897</v>
      </c>
    </row>
    <row r="262" spans="1:14" x14ac:dyDescent="0.3">
      <c r="A262" s="3">
        <v>11290128</v>
      </c>
      <c r="B262" s="4">
        <v>11290</v>
      </c>
      <c r="C262" s="4" t="s">
        <v>489</v>
      </c>
      <c r="D262" s="4" t="s">
        <v>536</v>
      </c>
      <c r="E262" s="4">
        <v>1129012800</v>
      </c>
      <c r="F262" s="4" t="s">
        <v>537</v>
      </c>
      <c r="G262" s="4" t="str">
        <f t="shared" si="4"/>
        <v>서울특별시성북구보문동6가</v>
      </c>
      <c r="H262" s="4">
        <v>40</v>
      </c>
      <c r="I262" s="4">
        <v>127.02200000000001</v>
      </c>
      <c r="J262" s="4">
        <v>127.015</v>
      </c>
      <c r="K262" s="4">
        <v>37.578000000000003</v>
      </c>
      <c r="L262" s="4">
        <v>37.584000000000003</v>
      </c>
      <c r="M262" s="4">
        <v>127.018864169376</v>
      </c>
      <c r="N262" s="4">
        <v>37.580391220121399</v>
      </c>
    </row>
    <row r="263" spans="1:14" x14ac:dyDescent="0.3">
      <c r="A263" s="3">
        <v>11290124</v>
      </c>
      <c r="B263" s="4">
        <v>11290</v>
      </c>
      <c r="C263" s="4" t="s">
        <v>489</v>
      </c>
      <c r="D263" s="4" t="s">
        <v>538</v>
      </c>
      <c r="E263" s="4">
        <v>1129012400</v>
      </c>
      <c r="F263" s="4" t="s">
        <v>539</v>
      </c>
      <c r="G263" s="4" t="str">
        <f t="shared" si="4"/>
        <v>서울특별시성북구안암동4가</v>
      </c>
      <c r="H263" s="4">
        <v>17</v>
      </c>
      <c r="I263" s="4">
        <v>127.026</v>
      </c>
      <c r="J263" s="4">
        <v>127.023</v>
      </c>
      <c r="K263" s="4">
        <v>37.579000000000001</v>
      </c>
      <c r="L263" s="4">
        <v>37.582000000000001</v>
      </c>
      <c r="M263" s="4">
        <v>127.024666524586</v>
      </c>
      <c r="N263" s="4">
        <v>37.580687958624203</v>
      </c>
    </row>
    <row r="264" spans="1:14" x14ac:dyDescent="0.3">
      <c r="A264" s="3">
        <v>11290123</v>
      </c>
      <c r="B264" s="4">
        <v>11290</v>
      </c>
      <c r="C264" s="4" t="s">
        <v>489</v>
      </c>
      <c r="D264" s="4" t="s">
        <v>540</v>
      </c>
      <c r="E264" s="4">
        <v>1129012300</v>
      </c>
      <c r="F264" s="4" t="s">
        <v>541</v>
      </c>
      <c r="G264" s="4" t="str">
        <f t="shared" si="4"/>
        <v>서울특별시성북구안암동3가</v>
      </c>
      <c r="H264" s="4">
        <v>16</v>
      </c>
      <c r="I264" s="4">
        <v>127.026</v>
      </c>
      <c r="J264" s="4">
        <v>127.021</v>
      </c>
      <c r="K264" s="4">
        <v>37.581000000000003</v>
      </c>
      <c r="L264" s="4">
        <v>37.585999999999999</v>
      </c>
      <c r="M264" s="4">
        <v>127.02333673005</v>
      </c>
      <c r="N264" s="4">
        <v>37.583546349537997</v>
      </c>
    </row>
    <row r="265" spans="1:14" x14ac:dyDescent="0.3">
      <c r="A265" s="3">
        <v>11290136</v>
      </c>
      <c r="B265" s="4">
        <v>11290</v>
      </c>
      <c r="C265" s="4" t="s">
        <v>489</v>
      </c>
      <c r="D265" s="4" t="s">
        <v>542</v>
      </c>
      <c r="E265" s="4">
        <v>1129013600</v>
      </c>
      <c r="F265" s="4" t="s">
        <v>543</v>
      </c>
      <c r="G265" s="4" t="str">
        <f t="shared" si="4"/>
        <v>서울특별시성북구하월곡동</v>
      </c>
      <c r="H265" s="4">
        <v>15</v>
      </c>
      <c r="I265" s="4">
        <v>127.05</v>
      </c>
      <c r="J265" s="4">
        <v>127.02500000000001</v>
      </c>
      <c r="K265" s="4">
        <v>37.594999999999999</v>
      </c>
      <c r="L265" s="4">
        <v>37.613</v>
      </c>
      <c r="M265" s="4">
        <v>127.039356995635</v>
      </c>
      <c r="N265" s="4">
        <v>37.604681565101203</v>
      </c>
    </row>
    <row r="266" spans="1:14" x14ac:dyDescent="0.3">
      <c r="A266" s="3">
        <v>11290113</v>
      </c>
      <c r="B266" s="4">
        <v>11290</v>
      </c>
      <c r="C266" s="4" t="s">
        <v>489</v>
      </c>
      <c r="D266" s="4" t="s">
        <v>544</v>
      </c>
      <c r="E266" s="4">
        <v>1129011300</v>
      </c>
      <c r="F266" s="4" t="s">
        <v>545</v>
      </c>
      <c r="G266" s="4" t="str">
        <f t="shared" si="4"/>
        <v>서울특별시성북구삼선동3가</v>
      </c>
      <c r="H266" s="4">
        <v>13</v>
      </c>
      <c r="I266" s="4">
        <v>127.01600000000001</v>
      </c>
      <c r="J266" s="4">
        <v>127.01</v>
      </c>
      <c r="K266" s="4">
        <v>37.584000000000003</v>
      </c>
      <c r="L266" s="4">
        <v>37.588999999999999</v>
      </c>
      <c r="M266" s="4">
        <v>127.01306627243601</v>
      </c>
      <c r="N266" s="4">
        <v>37.586543216665397</v>
      </c>
    </row>
    <row r="267" spans="1:14" x14ac:dyDescent="0.3">
      <c r="A267" s="3">
        <v>11290132</v>
      </c>
      <c r="B267" s="4">
        <v>11290</v>
      </c>
      <c r="C267" s="4" t="s">
        <v>489</v>
      </c>
      <c r="D267" s="4" t="s">
        <v>546</v>
      </c>
      <c r="E267" s="4">
        <v>1129013200</v>
      </c>
      <c r="F267" s="4" t="s">
        <v>547</v>
      </c>
      <c r="G267" s="4" t="str">
        <f t="shared" si="4"/>
        <v>서울특별시성북구보문동3가</v>
      </c>
      <c r="H267" s="4">
        <v>12</v>
      </c>
      <c r="I267" s="4">
        <v>127.018</v>
      </c>
      <c r="J267" s="4">
        <v>127.015</v>
      </c>
      <c r="K267" s="4">
        <v>37.582000000000001</v>
      </c>
      <c r="L267" s="4">
        <v>37.587000000000003</v>
      </c>
      <c r="M267" s="4">
        <v>127.01636366042401</v>
      </c>
      <c r="N267" s="4">
        <v>37.583963779429403</v>
      </c>
    </row>
    <row r="268" spans="1:14" x14ac:dyDescent="0.3">
      <c r="A268" s="3">
        <v>11290120</v>
      </c>
      <c r="B268" s="4">
        <v>11290</v>
      </c>
      <c r="C268" s="4" t="s">
        <v>489</v>
      </c>
      <c r="D268" s="4" t="s">
        <v>548</v>
      </c>
      <c r="E268" s="4">
        <v>1129012000</v>
      </c>
      <c r="F268" s="4" t="s">
        <v>549</v>
      </c>
      <c r="G268" s="4" t="str">
        <f t="shared" si="4"/>
        <v>서울특별시성북구동선동5가</v>
      </c>
      <c r="H268" s="4">
        <v>11</v>
      </c>
      <c r="I268" s="4">
        <v>127.01900000000001</v>
      </c>
      <c r="J268" s="4">
        <v>127.014</v>
      </c>
      <c r="K268" s="4">
        <v>37.594000000000001</v>
      </c>
      <c r="L268" s="4">
        <v>37.597999999999999</v>
      </c>
      <c r="M268" s="4">
        <v>127.016669268622</v>
      </c>
      <c r="N268" s="4">
        <v>37.596286610248399</v>
      </c>
    </row>
    <row r="269" spans="1:14" x14ac:dyDescent="0.3">
      <c r="A269" s="3">
        <v>11290118</v>
      </c>
      <c r="B269" s="4">
        <v>11290</v>
      </c>
      <c r="C269" s="4" t="s">
        <v>489</v>
      </c>
      <c r="D269" s="4" t="s">
        <v>550</v>
      </c>
      <c r="E269" s="4">
        <v>1129011800</v>
      </c>
      <c r="F269" s="4" t="s">
        <v>551</v>
      </c>
      <c r="G269" s="4" t="str">
        <f t="shared" si="4"/>
        <v>서울특별시성북구동선동3가</v>
      </c>
      <c r="H269" s="4">
        <v>2</v>
      </c>
      <c r="I269" s="4">
        <v>127.02200000000001</v>
      </c>
      <c r="J269" s="4">
        <v>127.01900000000001</v>
      </c>
      <c r="K269" s="4">
        <v>37.591000000000001</v>
      </c>
      <c r="L269" s="4">
        <v>37.597000000000001</v>
      </c>
      <c r="M269" s="4">
        <v>127.020683568371</v>
      </c>
      <c r="N269" s="4">
        <v>37.593932049098697</v>
      </c>
    </row>
    <row r="270" spans="1:14" x14ac:dyDescent="0.3">
      <c r="A270" s="3">
        <v>11290119</v>
      </c>
      <c r="B270" s="4">
        <v>11290</v>
      </c>
      <c r="C270" s="4" t="s">
        <v>489</v>
      </c>
      <c r="D270" s="4" t="s">
        <v>552</v>
      </c>
      <c r="E270" s="4">
        <v>1129011900</v>
      </c>
      <c r="F270" s="4" t="s">
        <v>553</v>
      </c>
      <c r="G270" s="4" t="str">
        <f t="shared" si="4"/>
        <v>서울특별시성북구동선동4가</v>
      </c>
      <c r="H270" s="4">
        <v>10</v>
      </c>
      <c r="I270" s="4">
        <v>127.021</v>
      </c>
      <c r="J270" s="4">
        <v>127.01600000000001</v>
      </c>
      <c r="K270" s="4">
        <v>37.593000000000004</v>
      </c>
      <c r="L270" s="4">
        <v>37.597999999999999</v>
      </c>
      <c r="M270" s="4">
        <v>127.018624135067</v>
      </c>
      <c r="N270" s="4">
        <v>37.595196400540999</v>
      </c>
    </row>
    <row r="271" spans="1:14" x14ac:dyDescent="0.3">
      <c r="A271" s="3">
        <v>11290116</v>
      </c>
      <c r="B271" s="4">
        <v>11290</v>
      </c>
      <c r="C271" s="4" t="s">
        <v>489</v>
      </c>
      <c r="D271" s="4" t="s">
        <v>554</v>
      </c>
      <c r="E271" s="4">
        <v>1129011600</v>
      </c>
      <c r="F271" s="4" t="s">
        <v>555</v>
      </c>
      <c r="G271" s="4" t="str">
        <f t="shared" si="4"/>
        <v>서울특별시성북구동선동1가</v>
      </c>
      <c r="H271" s="4">
        <v>3</v>
      </c>
      <c r="I271" s="4">
        <v>127.02</v>
      </c>
      <c r="J271" s="4">
        <v>127.01600000000001</v>
      </c>
      <c r="K271" s="4">
        <v>37.590000000000003</v>
      </c>
      <c r="L271" s="4">
        <v>37.594000000000001</v>
      </c>
      <c r="M271" s="4">
        <v>127.018235806475</v>
      </c>
      <c r="N271" s="4">
        <v>37.592313968671597</v>
      </c>
    </row>
    <row r="272" spans="1:14" x14ac:dyDescent="0.3">
      <c r="A272" s="3">
        <v>11290104</v>
      </c>
      <c r="B272" s="4">
        <v>11290</v>
      </c>
      <c r="C272" s="4" t="s">
        <v>489</v>
      </c>
      <c r="D272" s="4" t="s">
        <v>556</v>
      </c>
      <c r="E272" s="4">
        <v>1129010400</v>
      </c>
      <c r="F272" s="4" t="s">
        <v>557</v>
      </c>
      <c r="G272" s="4" t="str">
        <f t="shared" si="4"/>
        <v>서울특별시성북구동소문동1가</v>
      </c>
      <c r="H272" s="4">
        <v>1</v>
      </c>
      <c r="I272" s="4">
        <v>127.009</v>
      </c>
      <c r="J272" s="4">
        <v>127.005</v>
      </c>
      <c r="K272" s="4">
        <v>37.588999999999999</v>
      </c>
      <c r="L272" s="4">
        <v>37.591999999999999</v>
      </c>
      <c r="M272" s="4">
        <v>127.007264371245</v>
      </c>
      <c r="N272" s="4">
        <v>37.590039325998198</v>
      </c>
    </row>
    <row r="273" spans="1:14" x14ac:dyDescent="0.3">
      <c r="A273" s="3">
        <v>11290117</v>
      </c>
      <c r="B273" s="4">
        <v>11290</v>
      </c>
      <c r="C273" s="4" t="s">
        <v>489</v>
      </c>
      <c r="D273" s="4" t="s">
        <v>558</v>
      </c>
      <c r="E273" s="4">
        <v>1129011700</v>
      </c>
      <c r="F273" s="4" t="s">
        <v>559</v>
      </c>
      <c r="G273" s="4" t="str">
        <f t="shared" si="4"/>
        <v>서울특별시성북구동선동2가</v>
      </c>
      <c r="H273" s="4">
        <v>29</v>
      </c>
      <c r="I273" s="4">
        <v>127.023</v>
      </c>
      <c r="J273" s="4">
        <v>127.017</v>
      </c>
      <c r="K273" s="4">
        <v>37.588999999999999</v>
      </c>
      <c r="L273" s="4">
        <v>37.591000000000001</v>
      </c>
      <c r="M273" s="4">
        <v>127.020021685476</v>
      </c>
      <c r="N273" s="4">
        <v>37.590179035535897</v>
      </c>
    </row>
    <row r="274" spans="1:14" x14ac:dyDescent="0.3">
      <c r="A274" s="3">
        <v>11290111</v>
      </c>
      <c r="B274" s="4">
        <v>11290</v>
      </c>
      <c r="C274" s="4" t="s">
        <v>489</v>
      </c>
      <c r="D274" s="4" t="s">
        <v>560</v>
      </c>
      <c r="E274" s="4">
        <v>1129011100</v>
      </c>
      <c r="F274" s="4" t="s">
        <v>561</v>
      </c>
      <c r="G274" s="4" t="str">
        <f t="shared" si="4"/>
        <v>서울특별시성북구삼선동1가</v>
      </c>
      <c r="H274" s="4">
        <v>28</v>
      </c>
      <c r="I274" s="4">
        <v>127.011</v>
      </c>
      <c r="J274" s="4">
        <v>127.004</v>
      </c>
      <c r="K274" s="4">
        <v>37.58</v>
      </c>
      <c r="L274" s="4">
        <v>37.588999999999999</v>
      </c>
      <c r="M274" s="4">
        <v>127.007893354215</v>
      </c>
      <c r="N274" s="4">
        <v>37.584913132279603</v>
      </c>
    </row>
    <row r="275" spans="1:14" x14ac:dyDescent="0.3">
      <c r="A275" s="3">
        <v>11290138</v>
      </c>
      <c r="B275" s="4">
        <v>11290</v>
      </c>
      <c r="C275" s="4" t="s">
        <v>489</v>
      </c>
      <c r="D275" s="4" t="s">
        <v>562</v>
      </c>
      <c r="E275" s="4">
        <v>1129013800</v>
      </c>
      <c r="F275" s="4" t="s">
        <v>563</v>
      </c>
      <c r="G275" s="4" t="str">
        <f t="shared" si="4"/>
        <v>서울특별시성북구장위동</v>
      </c>
      <c r="H275" s="4">
        <v>26</v>
      </c>
      <c r="I275" s="4">
        <v>127.063</v>
      </c>
      <c r="J275" s="4">
        <v>127.03700000000001</v>
      </c>
      <c r="K275" s="4">
        <v>37.607999999999997</v>
      </c>
      <c r="L275" s="4">
        <v>37.624000000000002</v>
      </c>
      <c r="M275" s="4">
        <v>127.04991549658899</v>
      </c>
      <c r="N275" s="4">
        <v>37.615218893113699</v>
      </c>
    </row>
    <row r="276" spans="1:14" x14ac:dyDescent="0.3">
      <c r="A276" s="3">
        <v>11290133</v>
      </c>
      <c r="B276" s="4">
        <v>11290</v>
      </c>
      <c r="C276" s="4" t="s">
        <v>489</v>
      </c>
      <c r="D276" s="4" t="s">
        <v>564</v>
      </c>
      <c r="E276" s="4">
        <v>1129013300</v>
      </c>
      <c r="F276" s="4" t="s">
        <v>565</v>
      </c>
      <c r="G276" s="4" t="str">
        <f t="shared" si="4"/>
        <v>서울특별시성북구정릉동</v>
      </c>
      <c r="H276" s="4">
        <v>25</v>
      </c>
      <c r="I276" s="4">
        <v>127.02200000000001</v>
      </c>
      <c r="J276" s="4">
        <v>126.97499999999999</v>
      </c>
      <c r="K276" s="4">
        <v>37.597000000000001</v>
      </c>
      <c r="L276" s="4">
        <v>37.636000000000003</v>
      </c>
      <c r="M276" s="4">
        <v>126.997669370989</v>
      </c>
      <c r="N276" s="4">
        <v>37.615586951442197</v>
      </c>
    </row>
    <row r="277" spans="1:14" x14ac:dyDescent="0.3">
      <c r="A277" s="3">
        <v>11290137</v>
      </c>
      <c r="B277" s="4">
        <v>11290</v>
      </c>
      <c r="C277" s="4" t="s">
        <v>489</v>
      </c>
      <c r="D277" s="4" t="s">
        <v>566</v>
      </c>
      <c r="E277" s="4">
        <v>1129013700</v>
      </c>
      <c r="F277" s="4" t="s">
        <v>567</v>
      </c>
      <c r="G277" s="4" t="str">
        <f t="shared" si="4"/>
        <v>서울특별시성북구상월곡동</v>
      </c>
      <c r="H277" s="4">
        <v>27</v>
      </c>
      <c r="I277" s="4">
        <v>127.053</v>
      </c>
      <c r="J277" s="4">
        <v>127.042</v>
      </c>
      <c r="K277" s="4">
        <v>37.6</v>
      </c>
      <c r="L277" s="4">
        <v>37.612000000000002</v>
      </c>
      <c r="M277" s="4">
        <v>127.047774207442</v>
      </c>
      <c r="N277" s="4">
        <v>37.606170140761698</v>
      </c>
    </row>
    <row r="278" spans="1:14" x14ac:dyDescent="0.3">
      <c r="A278" s="3">
        <v>11305101</v>
      </c>
      <c r="B278" s="4">
        <v>11305</v>
      </c>
      <c r="C278" s="4" t="s">
        <v>568</v>
      </c>
      <c r="D278" s="4" t="s">
        <v>569</v>
      </c>
      <c r="E278" s="4">
        <v>1130510100</v>
      </c>
      <c r="F278" s="4" t="s">
        <v>570</v>
      </c>
      <c r="G278" s="4" t="str">
        <f t="shared" si="4"/>
        <v>서울특별시강북구미아동</v>
      </c>
      <c r="H278" s="4">
        <v>80</v>
      </c>
      <c r="I278" s="4">
        <v>127.04</v>
      </c>
      <c r="J278" s="4">
        <v>127.00700000000001</v>
      </c>
      <c r="K278" s="4">
        <v>37.609000000000002</v>
      </c>
      <c r="L278" s="4">
        <v>37.634999999999998</v>
      </c>
      <c r="M278" s="4">
        <v>127.023879876268</v>
      </c>
      <c r="N278" s="4">
        <v>37.621099346747897</v>
      </c>
    </row>
    <row r="279" spans="1:14" x14ac:dyDescent="0.3">
      <c r="A279" s="3">
        <v>11305104</v>
      </c>
      <c r="B279" s="4">
        <v>11305</v>
      </c>
      <c r="C279" s="4" t="s">
        <v>568</v>
      </c>
      <c r="D279" s="4" t="s">
        <v>571</v>
      </c>
      <c r="E279" s="4">
        <v>1130510400</v>
      </c>
      <c r="F279" s="4" t="s">
        <v>572</v>
      </c>
      <c r="G279" s="4" t="str">
        <f t="shared" si="4"/>
        <v>서울특별시강북구우이동</v>
      </c>
      <c r="H279" s="4">
        <v>35</v>
      </c>
      <c r="I279" s="4">
        <v>127.01900000000001</v>
      </c>
      <c r="J279" s="4">
        <v>126.98</v>
      </c>
      <c r="K279" s="4">
        <v>37.640999999999998</v>
      </c>
      <c r="L279" s="4">
        <v>37.685000000000002</v>
      </c>
      <c r="M279" s="4">
        <v>127.000517224449</v>
      </c>
      <c r="N279" s="4">
        <v>37.663286463065198</v>
      </c>
    </row>
    <row r="280" spans="1:14" x14ac:dyDescent="0.3">
      <c r="A280" s="3">
        <v>11305102</v>
      </c>
      <c r="B280" s="4">
        <v>11305</v>
      </c>
      <c r="C280" s="4" t="s">
        <v>568</v>
      </c>
      <c r="D280" s="4" t="s">
        <v>573</v>
      </c>
      <c r="E280" s="4">
        <v>1130510200</v>
      </c>
      <c r="F280" s="4" t="s">
        <v>574</v>
      </c>
      <c r="G280" s="4" t="str">
        <f t="shared" si="4"/>
        <v>서울특별시강북구번동</v>
      </c>
      <c r="H280" s="4">
        <v>83</v>
      </c>
      <c r="I280" s="4">
        <v>127.05</v>
      </c>
      <c r="J280" s="4">
        <v>127.023</v>
      </c>
      <c r="K280" s="4">
        <v>37.616</v>
      </c>
      <c r="L280" s="4">
        <v>37.643000000000001</v>
      </c>
      <c r="M280" s="4">
        <v>127.03675551051199</v>
      </c>
      <c r="N280" s="4">
        <v>37.6290441341229</v>
      </c>
    </row>
    <row r="281" spans="1:14" x14ac:dyDescent="0.3">
      <c r="A281" s="3">
        <v>11305103</v>
      </c>
      <c r="B281" s="4">
        <v>11305</v>
      </c>
      <c r="C281" s="4" t="s">
        <v>568</v>
      </c>
      <c r="D281" s="4" t="s">
        <v>575</v>
      </c>
      <c r="E281" s="4">
        <v>1130510300</v>
      </c>
      <c r="F281" s="4" t="s">
        <v>576</v>
      </c>
      <c r="G281" s="4" t="str">
        <f t="shared" si="4"/>
        <v>서울특별시강북구수유동</v>
      </c>
      <c r="H281" s="4">
        <v>82</v>
      </c>
      <c r="I281" s="4">
        <v>127.03100000000001</v>
      </c>
      <c r="J281" s="4">
        <v>126.98399999999999</v>
      </c>
      <c r="K281" s="4">
        <v>37.624000000000002</v>
      </c>
      <c r="L281" s="4">
        <v>37.65</v>
      </c>
      <c r="M281" s="4">
        <v>127.007371782364</v>
      </c>
      <c r="N281" s="4">
        <v>37.638326779449599</v>
      </c>
    </row>
    <row r="282" spans="1:14" x14ac:dyDescent="0.3">
      <c r="A282" s="3">
        <v>11320105</v>
      </c>
      <c r="B282" s="4">
        <v>11320</v>
      </c>
      <c r="C282" s="4" t="s">
        <v>577</v>
      </c>
      <c r="D282" s="4" t="s">
        <v>578</v>
      </c>
      <c r="E282" s="4">
        <v>1132010500</v>
      </c>
      <c r="F282" s="4" t="s">
        <v>579</v>
      </c>
      <c r="G282" s="4" t="str">
        <f t="shared" si="4"/>
        <v>서울특별시도봉구쌍문동</v>
      </c>
      <c r="H282" s="4">
        <v>36</v>
      </c>
      <c r="I282" s="4">
        <v>127.042</v>
      </c>
      <c r="J282" s="4">
        <v>127.012</v>
      </c>
      <c r="K282" s="4">
        <v>37.643000000000001</v>
      </c>
      <c r="L282" s="4">
        <v>37.661999999999999</v>
      </c>
      <c r="M282" s="4">
        <v>127.027097410156</v>
      </c>
      <c r="N282" s="4">
        <v>37.653357811777603</v>
      </c>
    </row>
    <row r="283" spans="1:14" x14ac:dyDescent="0.3">
      <c r="A283" s="3">
        <v>11320107</v>
      </c>
      <c r="B283" s="4">
        <v>11320</v>
      </c>
      <c r="C283" s="4" t="s">
        <v>577</v>
      </c>
      <c r="D283" s="4" t="s">
        <v>580</v>
      </c>
      <c r="E283" s="4">
        <v>1132010700</v>
      </c>
      <c r="F283" s="4" t="s">
        <v>581</v>
      </c>
      <c r="G283" s="4" t="str">
        <f t="shared" si="4"/>
        <v>서울특별시도봉구창동</v>
      </c>
      <c r="H283" s="4">
        <v>35</v>
      </c>
      <c r="I283" s="4">
        <v>127.056</v>
      </c>
      <c r="J283" s="4">
        <v>127.03100000000001</v>
      </c>
      <c r="K283" s="4">
        <v>37.630000000000003</v>
      </c>
      <c r="L283" s="4">
        <v>37.661999999999999</v>
      </c>
      <c r="M283" s="4">
        <v>127.044064706225</v>
      </c>
      <c r="N283" s="4">
        <v>37.647745491815002</v>
      </c>
    </row>
    <row r="284" spans="1:14" x14ac:dyDescent="0.3">
      <c r="A284" s="3">
        <v>11320106</v>
      </c>
      <c r="B284" s="4">
        <v>11320</v>
      </c>
      <c r="C284" s="4" t="s">
        <v>577</v>
      </c>
      <c r="D284" s="4" t="s">
        <v>582</v>
      </c>
      <c r="E284" s="4">
        <v>1132010600</v>
      </c>
      <c r="F284" s="4" t="s">
        <v>583</v>
      </c>
      <c r="G284" s="4" t="str">
        <f t="shared" si="4"/>
        <v>서울특별시도봉구방학동</v>
      </c>
      <c r="H284" s="4">
        <v>34</v>
      </c>
      <c r="I284" s="4">
        <v>127.051</v>
      </c>
      <c r="J284" s="4">
        <v>127.015</v>
      </c>
      <c r="K284" s="4">
        <v>37.654000000000003</v>
      </c>
      <c r="L284" s="4">
        <v>37.674999999999997</v>
      </c>
      <c r="M284" s="4">
        <v>127.03106431008599</v>
      </c>
      <c r="N284" s="4">
        <v>37.665283907981099</v>
      </c>
    </row>
    <row r="285" spans="1:14" x14ac:dyDescent="0.3">
      <c r="A285" s="3">
        <v>11320108</v>
      </c>
      <c r="B285" s="4">
        <v>11320</v>
      </c>
      <c r="C285" s="4" t="s">
        <v>577</v>
      </c>
      <c r="D285" s="4" t="s">
        <v>584</v>
      </c>
      <c r="E285" s="4">
        <v>1132010800</v>
      </c>
      <c r="F285" s="4" t="s">
        <v>585</v>
      </c>
      <c r="G285" s="4" t="str">
        <f t="shared" si="4"/>
        <v>서울특별시도봉구도봉동</v>
      </c>
      <c r="H285" s="4">
        <v>33</v>
      </c>
      <c r="I285" s="4">
        <v>127.05200000000001</v>
      </c>
      <c r="J285" s="4">
        <v>127.008</v>
      </c>
      <c r="K285" s="4">
        <v>37.668999999999997</v>
      </c>
      <c r="L285" s="4">
        <v>37.701000000000001</v>
      </c>
      <c r="M285" s="4">
        <v>127.02923517733601</v>
      </c>
      <c r="N285" s="4">
        <v>37.684848971479603</v>
      </c>
    </row>
    <row r="286" spans="1:14" x14ac:dyDescent="0.3">
      <c r="A286" s="3">
        <v>11350103</v>
      </c>
      <c r="B286" s="4">
        <v>11350</v>
      </c>
      <c r="C286" s="4" t="s">
        <v>586</v>
      </c>
      <c r="D286" s="4" t="s">
        <v>587</v>
      </c>
      <c r="E286" s="4">
        <v>1135010300</v>
      </c>
      <c r="F286" s="4" t="s">
        <v>588</v>
      </c>
      <c r="G286" s="4" t="str">
        <f t="shared" si="4"/>
        <v>서울특별시노원구공릉동</v>
      </c>
      <c r="H286" s="4">
        <v>37</v>
      </c>
      <c r="I286" s="4">
        <v>127.113</v>
      </c>
      <c r="J286" s="4">
        <v>127.06399999999999</v>
      </c>
      <c r="K286" s="4">
        <v>37.615000000000002</v>
      </c>
      <c r="L286" s="4">
        <v>37.645000000000003</v>
      </c>
      <c r="M286" s="4">
        <v>127.09101086682401</v>
      </c>
      <c r="N286" s="4">
        <v>37.630496379881002</v>
      </c>
    </row>
    <row r="287" spans="1:14" x14ac:dyDescent="0.3">
      <c r="A287" s="3">
        <v>11350104</v>
      </c>
      <c r="B287" s="4">
        <v>11350</v>
      </c>
      <c r="C287" s="4" t="s">
        <v>586</v>
      </c>
      <c r="D287" s="4" t="s">
        <v>589</v>
      </c>
      <c r="E287" s="4">
        <v>1135010400</v>
      </c>
      <c r="F287" s="4" t="s">
        <v>590</v>
      </c>
      <c r="G287" s="4" t="str">
        <f t="shared" si="4"/>
        <v>서울특별시노원구하계동</v>
      </c>
      <c r="H287" s="4">
        <v>35</v>
      </c>
      <c r="I287" s="4">
        <v>127.084</v>
      </c>
      <c r="J287" s="4">
        <v>127.059</v>
      </c>
      <c r="K287" s="4">
        <v>37.631</v>
      </c>
      <c r="L287" s="4">
        <v>37.646000000000001</v>
      </c>
      <c r="M287" s="4">
        <v>127.07250995943301</v>
      </c>
      <c r="N287" s="4">
        <v>37.637644587143399</v>
      </c>
    </row>
    <row r="288" spans="1:14" x14ac:dyDescent="0.3">
      <c r="A288" s="3">
        <v>11350106</v>
      </c>
      <c r="B288" s="4">
        <v>11350</v>
      </c>
      <c r="C288" s="4" t="s">
        <v>586</v>
      </c>
      <c r="D288" s="4" t="s">
        <v>591</v>
      </c>
      <c r="E288" s="4">
        <v>1135010600</v>
      </c>
      <c r="F288" s="4" t="s">
        <v>592</v>
      </c>
      <c r="G288" s="4" t="str">
        <f t="shared" si="4"/>
        <v>서울특별시노원구중계동</v>
      </c>
      <c r="H288" s="4">
        <v>34</v>
      </c>
      <c r="I288" s="4">
        <v>127.095</v>
      </c>
      <c r="J288" s="4">
        <v>127.06</v>
      </c>
      <c r="K288" s="4">
        <v>37.637</v>
      </c>
      <c r="L288" s="4">
        <v>37.664999999999999</v>
      </c>
      <c r="M288" s="4">
        <v>127.07999779124999</v>
      </c>
      <c r="N288" s="4">
        <v>37.6510128866109</v>
      </c>
    </row>
    <row r="289" spans="1:14" x14ac:dyDescent="0.3">
      <c r="A289" s="3">
        <v>11350105</v>
      </c>
      <c r="B289" s="4">
        <v>11350</v>
      </c>
      <c r="C289" s="4" t="s">
        <v>586</v>
      </c>
      <c r="D289" s="4" t="s">
        <v>593</v>
      </c>
      <c r="E289" s="4">
        <v>1135010500</v>
      </c>
      <c r="F289" s="4" t="s">
        <v>594</v>
      </c>
      <c r="G289" s="4" t="str">
        <f t="shared" si="4"/>
        <v>서울특별시노원구상계동</v>
      </c>
      <c r="H289" s="4">
        <v>40</v>
      </c>
      <c r="I289" s="4">
        <v>127.096</v>
      </c>
      <c r="J289" s="4">
        <v>127.048</v>
      </c>
      <c r="K289" s="4">
        <v>37.637</v>
      </c>
      <c r="L289" s="4">
        <v>37.695999999999998</v>
      </c>
      <c r="M289" s="4">
        <v>127.070336733872</v>
      </c>
      <c r="N289" s="4">
        <v>37.672991941812697</v>
      </c>
    </row>
    <row r="290" spans="1:14" x14ac:dyDescent="0.3">
      <c r="A290" s="3">
        <v>11350102</v>
      </c>
      <c r="B290" s="4">
        <v>11350</v>
      </c>
      <c r="C290" s="4" t="s">
        <v>586</v>
      </c>
      <c r="D290" s="4" t="s">
        <v>595</v>
      </c>
      <c r="E290" s="4">
        <v>1135010200</v>
      </c>
      <c r="F290" s="4" t="s">
        <v>596</v>
      </c>
      <c r="G290" s="4" t="str">
        <f t="shared" si="4"/>
        <v>서울특별시노원구월계동</v>
      </c>
      <c r="H290" s="4">
        <v>39</v>
      </c>
      <c r="I290" s="4">
        <v>127.071</v>
      </c>
      <c r="J290" s="4">
        <v>127.042</v>
      </c>
      <c r="K290" s="4">
        <v>37.613999999999997</v>
      </c>
      <c r="L290" s="4">
        <v>37.645000000000003</v>
      </c>
      <c r="M290" s="4">
        <v>127.056741025468</v>
      </c>
      <c r="N290" s="4">
        <v>37.628243865418099</v>
      </c>
    </row>
    <row r="291" spans="1:14" x14ac:dyDescent="0.3">
      <c r="A291" s="3">
        <v>11380106</v>
      </c>
      <c r="B291" s="4">
        <v>11380</v>
      </c>
      <c r="C291" s="4" t="s">
        <v>597</v>
      </c>
      <c r="D291" s="4" t="s">
        <v>598</v>
      </c>
      <c r="E291" s="4">
        <v>1138010600</v>
      </c>
      <c r="F291" s="4" t="s">
        <v>599</v>
      </c>
      <c r="G291" s="4" t="str">
        <f t="shared" si="4"/>
        <v>서울특별시은평구대조동</v>
      </c>
      <c r="H291" s="4">
        <v>707</v>
      </c>
      <c r="I291" s="4">
        <v>126.931</v>
      </c>
      <c r="J291" s="4">
        <v>126.917</v>
      </c>
      <c r="K291" s="4">
        <v>37.606000000000002</v>
      </c>
      <c r="L291" s="4">
        <v>37.619</v>
      </c>
      <c r="M291" s="4">
        <v>126.923152937024</v>
      </c>
      <c r="N291" s="4">
        <v>37.612256093313697</v>
      </c>
    </row>
    <row r="292" spans="1:14" x14ac:dyDescent="0.3">
      <c r="A292" s="3">
        <v>11380114</v>
      </c>
      <c r="B292" s="4">
        <v>11380</v>
      </c>
      <c r="C292" s="4" t="s">
        <v>597</v>
      </c>
      <c r="D292" s="4" t="s">
        <v>600</v>
      </c>
      <c r="E292" s="4">
        <v>1138011400</v>
      </c>
      <c r="F292" s="4" t="s">
        <v>601</v>
      </c>
      <c r="G292" s="4" t="str">
        <f t="shared" si="4"/>
        <v>서울특별시은평구진관동</v>
      </c>
      <c r="H292" s="4">
        <v>66</v>
      </c>
      <c r="I292" s="4">
        <v>126.96299999999999</v>
      </c>
      <c r="J292" s="4">
        <v>126.905</v>
      </c>
      <c r="K292" s="4">
        <v>37.625</v>
      </c>
      <c r="L292" s="4">
        <v>37.658999999999999</v>
      </c>
      <c r="M292" s="4">
        <v>126.937823464902</v>
      </c>
      <c r="N292" s="4">
        <v>37.639677224341398</v>
      </c>
    </row>
    <row r="293" spans="1:14" x14ac:dyDescent="0.3">
      <c r="A293" s="3">
        <v>11380104</v>
      </c>
      <c r="B293" s="4">
        <v>11380</v>
      </c>
      <c r="C293" s="4" t="s">
        <v>597</v>
      </c>
      <c r="D293" s="4" t="s">
        <v>602</v>
      </c>
      <c r="E293" s="4">
        <v>1138010400</v>
      </c>
      <c r="F293" s="4" t="s">
        <v>603</v>
      </c>
      <c r="G293" s="4" t="str">
        <f t="shared" si="4"/>
        <v>서울특별시은평구갈현동</v>
      </c>
      <c r="H293" s="4">
        <v>68</v>
      </c>
      <c r="I293" s="4">
        <v>126.92100000000001</v>
      </c>
      <c r="J293" s="4">
        <v>126.905</v>
      </c>
      <c r="K293" s="4">
        <v>37.610999999999997</v>
      </c>
      <c r="L293" s="4">
        <v>37.631</v>
      </c>
      <c r="M293" s="4">
        <v>126.913578683884</v>
      </c>
      <c r="N293" s="4">
        <v>37.621542676588</v>
      </c>
    </row>
    <row r="294" spans="1:14" x14ac:dyDescent="0.3">
      <c r="A294" s="3">
        <v>11380105</v>
      </c>
      <c r="B294" s="4">
        <v>11380</v>
      </c>
      <c r="C294" s="4" t="s">
        <v>597</v>
      </c>
      <c r="D294" s="4" t="s">
        <v>604</v>
      </c>
      <c r="E294" s="4">
        <v>1138010500</v>
      </c>
      <c r="F294" s="4" t="s">
        <v>605</v>
      </c>
      <c r="G294" s="4" t="str">
        <f t="shared" si="4"/>
        <v>서울특별시은평구구산동</v>
      </c>
      <c r="H294" s="4">
        <v>58</v>
      </c>
      <c r="I294" s="4">
        <v>126.917</v>
      </c>
      <c r="J294" s="4">
        <v>126.9</v>
      </c>
      <c r="K294" s="4">
        <v>37.604999999999997</v>
      </c>
      <c r="L294" s="4">
        <v>37.619999999999997</v>
      </c>
      <c r="M294" s="4">
        <v>126.907310807039</v>
      </c>
      <c r="N294" s="4">
        <v>37.611072602353303</v>
      </c>
    </row>
    <row r="295" spans="1:14" x14ac:dyDescent="0.3">
      <c r="A295" s="3">
        <v>11380103</v>
      </c>
      <c r="B295" s="4">
        <v>11380</v>
      </c>
      <c r="C295" s="4" t="s">
        <v>597</v>
      </c>
      <c r="D295" s="4" t="s">
        <v>606</v>
      </c>
      <c r="E295" s="4">
        <v>1138010300</v>
      </c>
      <c r="F295" s="4" t="s">
        <v>607</v>
      </c>
      <c r="G295" s="4" t="str">
        <f t="shared" si="4"/>
        <v>서울특별시은평구불광동</v>
      </c>
      <c r="H295" s="4">
        <v>709</v>
      </c>
      <c r="I295" s="4">
        <v>126.95099999999999</v>
      </c>
      <c r="J295" s="4">
        <v>126.919</v>
      </c>
      <c r="K295" s="4">
        <v>37.609000000000002</v>
      </c>
      <c r="L295" s="4">
        <v>37.630000000000003</v>
      </c>
      <c r="M295" s="4">
        <v>126.93557752686399</v>
      </c>
      <c r="N295" s="4">
        <v>37.619155862149903</v>
      </c>
    </row>
    <row r="296" spans="1:14" x14ac:dyDescent="0.3">
      <c r="A296" s="3">
        <v>11380110</v>
      </c>
      <c r="B296" s="4">
        <v>11380</v>
      </c>
      <c r="C296" s="4" t="s">
        <v>597</v>
      </c>
      <c r="D296" s="4" t="s">
        <v>608</v>
      </c>
      <c r="E296" s="4">
        <v>1138011000</v>
      </c>
      <c r="F296" s="4" t="s">
        <v>609</v>
      </c>
      <c r="G296" s="4" t="str">
        <f t="shared" si="4"/>
        <v>서울특별시은평구증산동</v>
      </c>
      <c r="H296" s="4">
        <v>717</v>
      </c>
      <c r="I296" s="4">
        <v>126.913</v>
      </c>
      <c r="J296" s="4">
        <v>126.899</v>
      </c>
      <c r="K296" s="4">
        <v>37.576999999999998</v>
      </c>
      <c r="L296" s="4">
        <v>37.590000000000003</v>
      </c>
      <c r="M296" s="4">
        <v>126.905964467308</v>
      </c>
      <c r="N296" s="4">
        <v>37.584168127045501</v>
      </c>
    </row>
    <row r="297" spans="1:14" x14ac:dyDescent="0.3">
      <c r="A297" s="3">
        <v>11380109</v>
      </c>
      <c r="B297" s="4">
        <v>11380</v>
      </c>
      <c r="C297" s="4" t="s">
        <v>597</v>
      </c>
      <c r="D297" s="4" t="s">
        <v>610</v>
      </c>
      <c r="E297" s="4">
        <v>1138010900</v>
      </c>
      <c r="F297" s="4" t="s">
        <v>611</v>
      </c>
      <c r="G297" s="4" t="str">
        <f t="shared" si="4"/>
        <v>서울특별시은평구신사동</v>
      </c>
      <c r="H297" s="4">
        <v>54</v>
      </c>
      <c r="I297" s="4">
        <v>126.916</v>
      </c>
      <c r="J297" s="4">
        <v>126.899</v>
      </c>
      <c r="K297" s="4">
        <v>37.588000000000001</v>
      </c>
      <c r="L297" s="4">
        <v>37.603999999999999</v>
      </c>
      <c r="M297" s="4">
        <v>126.907203368963</v>
      </c>
      <c r="N297" s="4">
        <v>37.595613415654398</v>
      </c>
    </row>
    <row r="298" spans="1:14" x14ac:dyDescent="0.3">
      <c r="A298" s="3">
        <v>11380102</v>
      </c>
      <c r="B298" s="4">
        <v>11380</v>
      </c>
      <c r="C298" s="4" t="s">
        <v>597</v>
      </c>
      <c r="D298" s="4" t="s">
        <v>612</v>
      </c>
      <c r="E298" s="4">
        <v>1138010200</v>
      </c>
      <c r="F298" s="4" t="s">
        <v>613</v>
      </c>
      <c r="G298" s="4" t="str">
        <f t="shared" si="4"/>
        <v>서울특별시은평구녹번동</v>
      </c>
      <c r="H298" s="4">
        <v>53</v>
      </c>
      <c r="I298" s="4">
        <v>126.94799999999999</v>
      </c>
      <c r="J298" s="4">
        <v>126.92100000000001</v>
      </c>
      <c r="K298" s="4">
        <v>37.597999999999999</v>
      </c>
      <c r="L298" s="4">
        <v>37.610999999999997</v>
      </c>
      <c r="M298" s="4">
        <v>126.934582905407</v>
      </c>
      <c r="N298" s="4">
        <v>37.605309755630998</v>
      </c>
    </row>
    <row r="299" spans="1:14" x14ac:dyDescent="0.3">
      <c r="A299" s="3">
        <v>11380107</v>
      </c>
      <c r="B299" s="4">
        <v>11380</v>
      </c>
      <c r="C299" s="4" t="s">
        <v>597</v>
      </c>
      <c r="D299" s="4" t="s">
        <v>614</v>
      </c>
      <c r="E299" s="4">
        <v>1138010700</v>
      </c>
      <c r="F299" s="4" t="s">
        <v>615</v>
      </c>
      <c r="G299" s="4" t="str">
        <f t="shared" si="4"/>
        <v>서울특별시은평구응암동</v>
      </c>
      <c r="H299" s="4">
        <v>50</v>
      </c>
      <c r="I299" s="4">
        <v>126.93899999999999</v>
      </c>
      <c r="J299" s="4">
        <v>126.913</v>
      </c>
      <c r="K299" s="4">
        <v>37.582999999999998</v>
      </c>
      <c r="L299" s="4">
        <v>37.601999999999997</v>
      </c>
      <c r="M299" s="4">
        <v>126.92312505951</v>
      </c>
      <c r="N299" s="4">
        <v>37.593835286525497</v>
      </c>
    </row>
    <row r="300" spans="1:14" x14ac:dyDescent="0.3">
      <c r="A300" s="3">
        <v>11380108</v>
      </c>
      <c r="B300" s="4">
        <v>11380</v>
      </c>
      <c r="C300" s="4" t="s">
        <v>597</v>
      </c>
      <c r="D300" s="4" t="s">
        <v>616</v>
      </c>
      <c r="E300" s="4">
        <v>1138010800</v>
      </c>
      <c r="F300" s="4" t="s">
        <v>617</v>
      </c>
      <c r="G300" s="4" t="str">
        <f t="shared" si="4"/>
        <v>서울특별시은평구역촌동</v>
      </c>
      <c r="H300" s="4">
        <v>49</v>
      </c>
      <c r="I300" s="4">
        <v>126.923</v>
      </c>
      <c r="J300" s="4">
        <v>126.902</v>
      </c>
      <c r="K300" s="4">
        <v>37.598999999999997</v>
      </c>
      <c r="L300" s="4">
        <v>37.610999999999997</v>
      </c>
      <c r="M300" s="4">
        <v>126.914625265575</v>
      </c>
      <c r="N300" s="4">
        <v>37.604577629536699</v>
      </c>
    </row>
    <row r="301" spans="1:14" x14ac:dyDescent="0.3">
      <c r="A301" s="3">
        <v>11380101</v>
      </c>
      <c r="B301" s="4">
        <v>11380</v>
      </c>
      <c r="C301" s="4" t="s">
        <v>597</v>
      </c>
      <c r="D301" s="4" t="s">
        <v>618</v>
      </c>
      <c r="E301" s="4">
        <v>1138010100</v>
      </c>
      <c r="F301" s="4" t="s">
        <v>619</v>
      </c>
      <c r="G301" s="4" t="str">
        <f t="shared" si="4"/>
        <v>서울특별시은평구수색동</v>
      </c>
      <c r="H301" s="4">
        <v>715</v>
      </c>
      <c r="I301" s="4">
        <v>126.904</v>
      </c>
      <c r="J301" s="4">
        <v>126.88200000000001</v>
      </c>
      <c r="K301" s="4">
        <v>37.576000000000001</v>
      </c>
      <c r="L301" s="4">
        <v>37.594000000000001</v>
      </c>
      <c r="M301" s="4">
        <v>126.89454651251501</v>
      </c>
      <c r="N301" s="4">
        <v>37.585573481118502</v>
      </c>
    </row>
    <row r="302" spans="1:14" x14ac:dyDescent="0.3">
      <c r="A302" s="3">
        <v>11410103</v>
      </c>
      <c r="B302" s="4">
        <v>11410</v>
      </c>
      <c r="C302" s="4" t="s">
        <v>620</v>
      </c>
      <c r="D302" s="4" t="s">
        <v>621</v>
      </c>
      <c r="E302" s="4">
        <v>1141010300</v>
      </c>
      <c r="F302" s="4" t="s">
        <v>622</v>
      </c>
      <c r="G302" s="4" t="str">
        <f t="shared" si="4"/>
        <v>서울특별시서대문구합동</v>
      </c>
      <c r="H302" s="4">
        <v>3322</v>
      </c>
      <c r="I302" s="4">
        <v>126.968</v>
      </c>
      <c r="J302" s="4">
        <v>126.964</v>
      </c>
      <c r="K302" s="4">
        <v>37.56</v>
      </c>
      <c r="L302" s="4">
        <v>37.561999999999998</v>
      </c>
      <c r="M302" s="4">
        <v>126.96607038969501</v>
      </c>
      <c r="N302" s="4">
        <v>37.561570434238</v>
      </c>
    </row>
    <row r="303" spans="1:14" x14ac:dyDescent="0.3">
      <c r="A303" s="3">
        <v>11410117</v>
      </c>
      <c r="B303" s="4">
        <v>11410</v>
      </c>
      <c r="C303" s="4" t="s">
        <v>620</v>
      </c>
      <c r="D303" s="4" t="s">
        <v>623</v>
      </c>
      <c r="E303" s="4">
        <v>1141011700</v>
      </c>
      <c r="F303" s="4" t="s">
        <v>624</v>
      </c>
      <c r="G303" s="4" t="str">
        <f t="shared" si="4"/>
        <v>서울특별시서대문구연희동</v>
      </c>
      <c r="H303" s="4">
        <v>1377</v>
      </c>
      <c r="I303" s="4">
        <v>126.946</v>
      </c>
      <c r="J303" s="4">
        <v>126.917</v>
      </c>
      <c r="K303" s="4">
        <v>37.561</v>
      </c>
      <c r="L303" s="4">
        <v>37.584000000000003</v>
      </c>
      <c r="M303" s="4">
        <v>126.932827624244</v>
      </c>
      <c r="N303" s="4">
        <v>37.571981730190302</v>
      </c>
    </row>
    <row r="304" spans="1:14" x14ac:dyDescent="0.3">
      <c r="A304" s="3">
        <v>11410104</v>
      </c>
      <c r="B304" s="4">
        <v>11410</v>
      </c>
      <c r="C304" s="4" t="s">
        <v>620</v>
      </c>
      <c r="D304" s="4" t="s">
        <v>625</v>
      </c>
      <c r="E304" s="4">
        <v>1141010400</v>
      </c>
      <c r="F304" s="4" t="s">
        <v>626</v>
      </c>
      <c r="G304" s="4" t="str">
        <f t="shared" si="4"/>
        <v>서울특별시서대문구미근동</v>
      </c>
      <c r="H304" s="4">
        <v>3321</v>
      </c>
      <c r="I304" s="4">
        <v>126.96899999999999</v>
      </c>
      <c r="J304" s="4">
        <v>126.965</v>
      </c>
      <c r="K304" s="4">
        <v>37.561999999999998</v>
      </c>
      <c r="L304" s="4">
        <v>37.566000000000003</v>
      </c>
      <c r="M304" s="4">
        <v>126.967287854589</v>
      </c>
      <c r="N304" s="4">
        <v>37.563330973824002</v>
      </c>
    </row>
    <row r="305" spans="1:14" x14ac:dyDescent="0.3">
      <c r="A305" s="3">
        <v>11410114</v>
      </c>
      <c r="B305" s="4">
        <v>11410</v>
      </c>
      <c r="C305" s="4" t="s">
        <v>620</v>
      </c>
      <c r="D305" s="4" t="s">
        <v>627</v>
      </c>
      <c r="E305" s="4">
        <v>1141011400</v>
      </c>
      <c r="F305" s="4" t="s">
        <v>628</v>
      </c>
      <c r="G305" s="4" t="str">
        <f t="shared" si="4"/>
        <v>서울특별시서대문구신촌동</v>
      </c>
      <c r="H305" s="4">
        <v>3312</v>
      </c>
      <c r="I305" s="4">
        <v>126.952</v>
      </c>
      <c r="J305" s="4">
        <v>126.935</v>
      </c>
      <c r="K305" s="4">
        <v>37.558999999999997</v>
      </c>
      <c r="L305" s="4">
        <v>37.570999999999998</v>
      </c>
      <c r="M305" s="4">
        <v>126.941396037063</v>
      </c>
      <c r="N305" s="4">
        <v>37.565544529482899</v>
      </c>
    </row>
    <row r="306" spans="1:14" x14ac:dyDescent="0.3">
      <c r="A306" s="3">
        <v>11410110</v>
      </c>
      <c r="B306" s="4">
        <v>11410</v>
      </c>
      <c r="C306" s="4" t="s">
        <v>620</v>
      </c>
      <c r="D306" s="4" t="s">
        <v>629</v>
      </c>
      <c r="E306" s="4">
        <v>1141011000</v>
      </c>
      <c r="F306" s="4" t="s">
        <v>630</v>
      </c>
      <c r="G306" s="4" t="str">
        <f t="shared" si="4"/>
        <v>서울특별시서대문구북아현동</v>
      </c>
      <c r="H306" s="4">
        <v>3323</v>
      </c>
      <c r="I306" s="4">
        <v>126.962</v>
      </c>
      <c r="J306" s="4">
        <v>126.94799999999999</v>
      </c>
      <c r="K306" s="4">
        <v>37.557000000000002</v>
      </c>
      <c r="L306" s="4">
        <v>37.57</v>
      </c>
      <c r="M306" s="4">
        <v>126.95438644117699</v>
      </c>
      <c r="N306" s="4">
        <v>37.562419696644298</v>
      </c>
    </row>
    <row r="307" spans="1:14" x14ac:dyDescent="0.3">
      <c r="A307" s="3">
        <v>11410115</v>
      </c>
      <c r="B307" s="4">
        <v>11410</v>
      </c>
      <c r="C307" s="4" t="s">
        <v>620</v>
      </c>
      <c r="D307" s="4" t="s">
        <v>631</v>
      </c>
      <c r="E307" s="4">
        <v>1141011500</v>
      </c>
      <c r="F307" s="4" t="s">
        <v>632</v>
      </c>
      <c r="G307" s="4" t="str">
        <f t="shared" si="4"/>
        <v>서울특별시서대문구봉원동</v>
      </c>
      <c r="H307" s="4">
        <v>3311</v>
      </c>
      <c r="I307" s="4">
        <v>126.95099999999999</v>
      </c>
      <c r="J307" s="4">
        <v>126.943</v>
      </c>
      <c r="K307" s="4">
        <v>37.567999999999998</v>
      </c>
      <c r="L307" s="4">
        <v>37.576999999999998</v>
      </c>
      <c r="M307" s="4">
        <v>126.946925599959</v>
      </c>
      <c r="N307" s="4">
        <v>37.572631085184099</v>
      </c>
    </row>
    <row r="308" spans="1:14" x14ac:dyDescent="0.3">
      <c r="A308" s="3">
        <v>11410112</v>
      </c>
      <c r="B308" s="4">
        <v>11410</v>
      </c>
      <c r="C308" s="4" t="s">
        <v>620</v>
      </c>
      <c r="D308" s="4" t="s">
        <v>633</v>
      </c>
      <c r="E308" s="4">
        <v>1141011200</v>
      </c>
      <c r="F308" s="4" t="s">
        <v>634</v>
      </c>
      <c r="G308" s="4" t="str">
        <f t="shared" si="4"/>
        <v>서울특별시서대문구대현동</v>
      </c>
      <c r="H308" s="4">
        <v>3324</v>
      </c>
      <c r="I308" s="4">
        <v>126.95</v>
      </c>
      <c r="J308" s="4">
        <v>126.94</v>
      </c>
      <c r="K308" s="4">
        <v>37.555999999999997</v>
      </c>
      <c r="L308" s="4">
        <v>37.566000000000003</v>
      </c>
      <c r="M308" s="4">
        <v>126.946313496242</v>
      </c>
      <c r="N308" s="4">
        <v>37.560412626930102</v>
      </c>
    </row>
    <row r="309" spans="1:14" x14ac:dyDescent="0.3">
      <c r="A309" s="3">
        <v>11410101</v>
      </c>
      <c r="B309" s="4">
        <v>11410</v>
      </c>
      <c r="C309" s="4" t="s">
        <v>620</v>
      </c>
      <c r="D309" s="4" t="s">
        <v>635</v>
      </c>
      <c r="E309" s="4">
        <v>1141010100</v>
      </c>
      <c r="F309" s="4" t="s">
        <v>636</v>
      </c>
      <c r="G309" s="4" t="str">
        <f t="shared" si="4"/>
        <v>서울특별시서대문구충정로2가</v>
      </c>
      <c r="H309" s="4">
        <v>401</v>
      </c>
      <c r="I309" s="4">
        <v>126.967</v>
      </c>
      <c r="J309" s="4">
        <v>126.961</v>
      </c>
      <c r="K309" s="4">
        <v>37.563000000000002</v>
      </c>
      <c r="L309" s="4">
        <v>37.567</v>
      </c>
      <c r="M309" s="4">
        <v>126.964176234093</v>
      </c>
      <c r="N309" s="4">
        <v>37.5648539483051</v>
      </c>
    </row>
    <row r="310" spans="1:14" x14ac:dyDescent="0.3">
      <c r="A310" s="3">
        <v>11410105</v>
      </c>
      <c r="B310" s="4">
        <v>11410</v>
      </c>
      <c r="C310" s="4" t="s">
        <v>620</v>
      </c>
      <c r="D310" s="4" t="s">
        <v>637</v>
      </c>
      <c r="E310" s="4">
        <v>1141010500</v>
      </c>
      <c r="F310" s="4" t="s">
        <v>638</v>
      </c>
      <c r="G310" s="4" t="str">
        <f t="shared" si="4"/>
        <v>서울특별시서대문구냉천동</v>
      </c>
      <c r="H310" s="4">
        <v>400</v>
      </c>
      <c r="I310" s="4">
        <v>126.96599999999999</v>
      </c>
      <c r="J310" s="4">
        <v>126.959</v>
      </c>
      <c r="K310" s="4">
        <v>37.564999999999998</v>
      </c>
      <c r="L310" s="4">
        <v>37.57</v>
      </c>
      <c r="M310" s="4">
        <v>126.96241873238201</v>
      </c>
      <c r="N310" s="4">
        <v>37.566814027290199</v>
      </c>
    </row>
    <row r="311" spans="1:14" x14ac:dyDescent="0.3">
      <c r="A311" s="3">
        <v>11410107</v>
      </c>
      <c r="B311" s="4">
        <v>11410</v>
      </c>
      <c r="C311" s="4" t="s">
        <v>620</v>
      </c>
      <c r="D311" s="4" t="s">
        <v>639</v>
      </c>
      <c r="E311" s="4">
        <v>1141010700</v>
      </c>
      <c r="F311" s="4" t="s">
        <v>640</v>
      </c>
      <c r="G311" s="4" t="str">
        <f t="shared" si="4"/>
        <v>서울특별시서대문구옥천동</v>
      </c>
      <c r="H311" s="4">
        <v>399</v>
      </c>
      <c r="I311" s="4">
        <v>126.96299999999999</v>
      </c>
      <c r="J311" s="4">
        <v>126.955</v>
      </c>
      <c r="K311" s="4">
        <v>37.567999999999998</v>
      </c>
      <c r="L311" s="4">
        <v>37.57</v>
      </c>
      <c r="M311" s="4">
        <v>126.959127884075</v>
      </c>
      <c r="N311" s="4">
        <v>37.5693509804426</v>
      </c>
    </row>
    <row r="312" spans="1:14" x14ac:dyDescent="0.3">
      <c r="A312" s="3">
        <v>11410116</v>
      </c>
      <c r="B312" s="4">
        <v>11410</v>
      </c>
      <c r="C312" s="4" t="s">
        <v>620</v>
      </c>
      <c r="D312" s="4" t="s">
        <v>641</v>
      </c>
      <c r="E312" s="4">
        <v>1141011600</v>
      </c>
      <c r="F312" s="4" t="s">
        <v>642</v>
      </c>
      <c r="G312" s="4" t="str">
        <f t="shared" si="4"/>
        <v>서울특별시서대문구창천동</v>
      </c>
      <c r="H312" s="4">
        <v>397</v>
      </c>
      <c r="I312" s="4">
        <v>126.94199999999999</v>
      </c>
      <c r="J312" s="4">
        <v>126.92700000000001</v>
      </c>
      <c r="K312" s="4">
        <v>37.555</v>
      </c>
      <c r="L312" s="4">
        <v>37.563000000000002</v>
      </c>
      <c r="M312" s="4">
        <v>126.934211369683</v>
      </c>
      <c r="N312" s="4">
        <v>37.558698693358103</v>
      </c>
    </row>
    <row r="313" spans="1:14" x14ac:dyDescent="0.3">
      <c r="A313" s="3">
        <v>11410109</v>
      </c>
      <c r="B313" s="4">
        <v>11410</v>
      </c>
      <c r="C313" s="4" t="s">
        <v>620</v>
      </c>
      <c r="D313" s="4" t="s">
        <v>643</v>
      </c>
      <c r="E313" s="4">
        <v>1141010900</v>
      </c>
      <c r="F313" s="4" t="s">
        <v>644</v>
      </c>
      <c r="G313" s="4" t="str">
        <f t="shared" si="4"/>
        <v>서울특별시서대문구현저동</v>
      </c>
      <c r="H313" s="4">
        <v>396</v>
      </c>
      <c r="I313" s="4">
        <v>126.96</v>
      </c>
      <c r="J313" s="4">
        <v>126.949</v>
      </c>
      <c r="K313" s="4">
        <v>37.569000000000003</v>
      </c>
      <c r="L313" s="4">
        <v>37.579000000000001</v>
      </c>
      <c r="M313" s="4">
        <v>126.95404620273101</v>
      </c>
      <c r="N313" s="4">
        <v>37.573771552946297</v>
      </c>
    </row>
    <row r="314" spans="1:14" x14ac:dyDescent="0.3">
      <c r="A314" s="3">
        <v>11410106</v>
      </c>
      <c r="B314" s="4">
        <v>11410</v>
      </c>
      <c r="C314" s="4" t="s">
        <v>620</v>
      </c>
      <c r="D314" s="4" t="s">
        <v>645</v>
      </c>
      <c r="E314" s="4">
        <v>1141010600</v>
      </c>
      <c r="F314" s="4" t="s">
        <v>646</v>
      </c>
      <c r="G314" s="4" t="str">
        <f t="shared" si="4"/>
        <v>서울특별시서대문구천연동</v>
      </c>
      <c r="H314" s="4">
        <v>395</v>
      </c>
      <c r="I314" s="4">
        <v>126.964</v>
      </c>
      <c r="J314" s="4">
        <v>126.956</v>
      </c>
      <c r="K314" s="4">
        <v>37.566000000000003</v>
      </c>
      <c r="L314" s="4">
        <v>37.569000000000003</v>
      </c>
      <c r="M314" s="4">
        <v>126.959436061269</v>
      </c>
      <c r="N314" s="4">
        <v>37.567906099661798</v>
      </c>
    </row>
    <row r="315" spans="1:14" x14ac:dyDescent="0.3">
      <c r="A315" s="3">
        <v>11410111</v>
      </c>
      <c r="B315" s="4">
        <v>11410</v>
      </c>
      <c r="C315" s="4" t="s">
        <v>620</v>
      </c>
      <c r="D315" s="4" t="s">
        <v>647</v>
      </c>
      <c r="E315" s="4">
        <v>1141011100</v>
      </c>
      <c r="F315" s="4" t="s">
        <v>648</v>
      </c>
      <c r="G315" s="4" t="str">
        <f t="shared" si="4"/>
        <v>서울특별시서대문구홍제동</v>
      </c>
      <c r="H315" s="4">
        <v>394</v>
      </c>
      <c r="I315" s="4">
        <v>126.959</v>
      </c>
      <c r="J315" s="4">
        <v>126.935</v>
      </c>
      <c r="K315" s="4">
        <v>37.576000000000001</v>
      </c>
      <c r="L315" s="4">
        <v>37.598999999999997</v>
      </c>
      <c r="M315" s="4">
        <v>126.948951073065</v>
      </c>
      <c r="N315" s="4">
        <v>37.587076682443801</v>
      </c>
    </row>
    <row r="316" spans="1:14" x14ac:dyDescent="0.3">
      <c r="A316" s="3">
        <v>11410113</v>
      </c>
      <c r="B316" s="4">
        <v>11410</v>
      </c>
      <c r="C316" s="4" t="s">
        <v>620</v>
      </c>
      <c r="D316" s="4" t="s">
        <v>649</v>
      </c>
      <c r="E316" s="4">
        <v>1141011300</v>
      </c>
      <c r="F316" s="4" t="s">
        <v>650</v>
      </c>
      <c r="G316" s="4" t="str">
        <f t="shared" si="4"/>
        <v>서울특별시서대문구대신동</v>
      </c>
      <c r="H316" s="4">
        <v>392</v>
      </c>
      <c r="I316" s="4">
        <v>126.947</v>
      </c>
      <c r="J316" s="4">
        <v>126.94</v>
      </c>
      <c r="K316" s="4">
        <v>37.56</v>
      </c>
      <c r="L316" s="4">
        <v>37.569000000000003</v>
      </c>
      <c r="M316" s="4">
        <v>126.944309481038</v>
      </c>
      <c r="N316" s="4">
        <v>37.564220069586</v>
      </c>
    </row>
    <row r="317" spans="1:14" x14ac:dyDescent="0.3">
      <c r="A317" s="3">
        <v>11410102</v>
      </c>
      <c r="B317" s="4">
        <v>11410</v>
      </c>
      <c r="C317" s="4" t="s">
        <v>620</v>
      </c>
      <c r="D317" s="4" t="s">
        <v>651</v>
      </c>
      <c r="E317" s="4">
        <v>1141010200</v>
      </c>
      <c r="F317" s="4" t="s">
        <v>652</v>
      </c>
      <c r="G317" s="4" t="str">
        <f t="shared" si="4"/>
        <v>서울특별시서대문구충정로3가</v>
      </c>
      <c r="H317" s="4">
        <v>391</v>
      </c>
      <c r="I317" s="4">
        <v>126.96599999999999</v>
      </c>
      <c r="J317" s="4">
        <v>126.959</v>
      </c>
      <c r="K317" s="4">
        <v>37.558999999999997</v>
      </c>
      <c r="L317" s="4">
        <v>37.566000000000003</v>
      </c>
      <c r="M317" s="4">
        <v>126.961963726897</v>
      </c>
      <c r="N317" s="4">
        <v>37.562117013495303</v>
      </c>
    </row>
    <row r="318" spans="1:14" x14ac:dyDescent="0.3">
      <c r="A318" s="3">
        <v>11410108</v>
      </c>
      <c r="B318" s="4">
        <v>11410</v>
      </c>
      <c r="C318" s="4" t="s">
        <v>620</v>
      </c>
      <c r="D318" s="4" t="s">
        <v>653</v>
      </c>
      <c r="E318" s="4">
        <v>1141010800</v>
      </c>
      <c r="F318" s="4" t="s">
        <v>654</v>
      </c>
      <c r="G318" s="4" t="str">
        <f t="shared" si="4"/>
        <v>서울특별시서대문구영천동</v>
      </c>
      <c r="H318" s="4">
        <v>386</v>
      </c>
      <c r="I318" s="4">
        <v>126.96299999999999</v>
      </c>
      <c r="J318" s="4">
        <v>126.95399999999999</v>
      </c>
      <c r="K318" s="4">
        <v>37.567999999999998</v>
      </c>
      <c r="L318" s="4">
        <v>37.572000000000003</v>
      </c>
      <c r="M318" s="4">
        <v>126.957708151554</v>
      </c>
      <c r="N318" s="4">
        <v>37.570299217695101</v>
      </c>
    </row>
    <row r="319" spans="1:14" x14ac:dyDescent="0.3">
      <c r="A319" s="3">
        <v>11410118</v>
      </c>
      <c r="B319" s="4">
        <v>11410</v>
      </c>
      <c r="C319" s="4" t="s">
        <v>620</v>
      </c>
      <c r="D319" s="4" t="s">
        <v>655</v>
      </c>
      <c r="E319" s="4">
        <v>1141011800</v>
      </c>
      <c r="F319" s="4" t="s">
        <v>656</v>
      </c>
      <c r="G319" s="4" t="str">
        <f t="shared" si="4"/>
        <v>서울특별시서대문구홍은동</v>
      </c>
      <c r="H319" s="4">
        <v>385</v>
      </c>
      <c r="I319" s="4">
        <v>126.956</v>
      </c>
      <c r="J319" s="4">
        <v>126.923</v>
      </c>
      <c r="K319" s="4">
        <v>37.576000000000001</v>
      </c>
      <c r="L319" s="4">
        <v>37.610999999999997</v>
      </c>
      <c r="M319" s="4">
        <v>126.938570904209</v>
      </c>
      <c r="N319" s="4">
        <v>37.593025491175503</v>
      </c>
    </row>
    <row r="320" spans="1:14" x14ac:dyDescent="0.3">
      <c r="A320" s="3">
        <v>11410120</v>
      </c>
      <c r="B320" s="4">
        <v>11410</v>
      </c>
      <c r="C320" s="4" t="s">
        <v>620</v>
      </c>
      <c r="D320" s="4" t="s">
        <v>657</v>
      </c>
      <c r="E320" s="4">
        <v>1141012000</v>
      </c>
      <c r="F320" s="4" t="s">
        <v>658</v>
      </c>
      <c r="G320" s="4" t="str">
        <f t="shared" si="4"/>
        <v>서울특별시서대문구남가좌동</v>
      </c>
      <c r="H320" s="4">
        <v>3326</v>
      </c>
      <c r="I320" s="4">
        <v>126.92700000000001</v>
      </c>
      <c r="J320" s="4">
        <v>126.91</v>
      </c>
      <c r="K320" s="4">
        <v>37.567999999999998</v>
      </c>
      <c r="L320" s="4">
        <v>37.585999999999999</v>
      </c>
      <c r="M320" s="4">
        <v>126.91944122847001</v>
      </c>
      <c r="N320" s="4">
        <v>37.5756216498349</v>
      </c>
    </row>
    <row r="321" spans="1:14" x14ac:dyDescent="0.3">
      <c r="A321" s="3">
        <v>11410119</v>
      </c>
      <c r="B321" s="4">
        <v>11410</v>
      </c>
      <c r="C321" s="4" t="s">
        <v>620</v>
      </c>
      <c r="D321" s="4" t="s">
        <v>659</v>
      </c>
      <c r="E321" s="4">
        <v>1141011900</v>
      </c>
      <c r="F321" s="4" t="s">
        <v>660</v>
      </c>
      <c r="G321" s="4" t="str">
        <f t="shared" si="4"/>
        <v>서울특별시서대문구북가좌동</v>
      </c>
      <c r="H321" s="4">
        <v>3325</v>
      </c>
      <c r="I321" s="4">
        <v>126.922</v>
      </c>
      <c r="J321" s="4">
        <v>126.902</v>
      </c>
      <c r="K321" s="4">
        <v>37.57</v>
      </c>
      <c r="L321" s="4">
        <v>37.587000000000003</v>
      </c>
      <c r="M321" s="4">
        <v>126.91118899753999</v>
      </c>
      <c r="N321" s="4">
        <v>37.578801510452699</v>
      </c>
    </row>
    <row r="322" spans="1:14" x14ac:dyDescent="0.3">
      <c r="A322" s="3">
        <v>11440103</v>
      </c>
      <c r="B322" s="4">
        <v>11440</v>
      </c>
      <c r="C322" s="4" t="s">
        <v>661</v>
      </c>
      <c r="D322" s="4" t="s">
        <v>662</v>
      </c>
      <c r="E322" s="4">
        <v>1144010300</v>
      </c>
      <c r="F322" s="4" t="s">
        <v>663</v>
      </c>
      <c r="G322" s="4" t="str">
        <f t="shared" si="4"/>
        <v>서울특별시마포구신공덕동</v>
      </c>
      <c r="H322" s="4">
        <v>5902</v>
      </c>
      <c r="I322" s="4">
        <v>126.959</v>
      </c>
      <c r="J322" s="4">
        <v>126.952</v>
      </c>
      <c r="K322" s="4">
        <v>37.540999999999997</v>
      </c>
      <c r="L322" s="4">
        <v>37.548000000000002</v>
      </c>
      <c r="M322" s="4">
        <v>126.95594297545399</v>
      </c>
      <c r="N322" s="4">
        <v>37.5441309248179</v>
      </c>
    </row>
    <row r="323" spans="1:14" x14ac:dyDescent="0.3">
      <c r="A323" s="3">
        <v>11440108</v>
      </c>
      <c r="B323" s="4">
        <v>11440</v>
      </c>
      <c r="C323" s="4" t="s">
        <v>661</v>
      </c>
      <c r="D323" s="4" t="s">
        <v>664</v>
      </c>
      <c r="E323" s="4">
        <v>1144010800</v>
      </c>
      <c r="F323" s="4" t="s">
        <v>665</v>
      </c>
      <c r="G323" s="4" t="str">
        <f t="shared" ref="G323:G386" si="5">SUBSTITUTE(F323," ","")</f>
        <v>서울특별시마포구대흥동</v>
      </c>
      <c r="H323" s="4">
        <v>5903</v>
      </c>
      <c r="I323" s="4">
        <v>126.947</v>
      </c>
      <c r="J323" s="4">
        <v>126.93899999999999</v>
      </c>
      <c r="K323" s="4">
        <v>37.542999999999999</v>
      </c>
      <c r="L323" s="4">
        <v>37.557000000000002</v>
      </c>
      <c r="M323" s="4">
        <v>126.943196851618</v>
      </c>
      <c r="N323" s="4">
        <v>37.549804064104698</v>
      </c>
    </row>
    <row r="324" spans="1:14" x14ac:dyDescent="0.3">
      <c r="A324" s="3">
        <v>11440124</v>
      </c>
      <c r="B324" s="4">
        <v>11440</v>
      </c>
      <c r="C324" s="4" t="s">
        <v>661</v>
      </c>
      <c r="D324" s="4" t="s">
        <v>666</v>
      </c>
      <c r="E324" s="4">
        <v>1144012400</v>
      </c>
      <c r="F324" s="4" t="s">
        <v>667</v>
      </c>
      <c r="G324" s="4" t="str">
        <f t="shared" si="5"/>
        <v>서울특별시마포구연남동</v>
      </c>
      <c r="H324" s="4">
        <v>5900</v>
      </c>
      <c r="I324" s="4">
        <v>126.928</v>
      </c>
      <c r="J324" s="4">
        <v>126.916</v>
      </c>
      <c r="K324" s="4">
        <v>37.558</v>
      </c>
      <c r="L324" s="4">
        <v>37.567999999999998</v>
      </c>
      <c r="M324" s="4">
        <v>126.921528553047</v>
      </c>
      <c r="N324" s="4">
        <v>37.563023233854501</v>
      </c>
    </row>
    <row r="325" spans="1:14" x14ac:dyDescent="0.3">
      <c r="A325" s="3">
        <v>11440112</v>
      </c>
      <c r="B325" s="4">
        <v>11440</v>
      </c>
      <c r="C325" s="4" t="s">
        <v>661</v>
      </c>
      <c r="D325" s="4" t="s">
        <v>668</v>
      </c>
      <c r="E325" s="4">
        <v>1144011200</v>
      </c>
      <c r="F325" s="4" t="s">
        <v>669</v>
      </c>
      <c r="G325" s="4" t="str">
        <f t="shared" si="5"/>
        <v>서울특별시마포구현석동</v>
      </c>
      <c r="H325" s="4">
        <v>5901</v>
      </c>
      <c r="I325" s="4">
        <v>126.937</v>
      </c>
      <c r="J325" s="4">
        <v>126.932</v>
      </c>
      <c r="K325" s="4">
        <v>37.539000000000001</v>
      </c>
      <c r="L325" s="4">
        <v>37.545000000000002</v>
      </c>
      <c r="M325" s="4">
        <v>126.934374709685</v>
      </c>
      <c r="N325" s="4">
        <v>37.542222057073502</v>
      </c>
    </row>
    <row r="326" spans="1:14" x14ac:dyDescent="0.3">
      <c r="A326" s="3">
        <v>11440106</v>
      </c>
      <c r="B326" s="4">
        <v>11440</v>
      </c>
      <c r="C326" s="4" t="s">
        <v>661</v>
      </c>
      <c r="D326" s="4" t="s">
        <v>670</v>
      </c>
      <c r="E326" s="4">
        <v>1144010600</v>
      </c>
      <c r="F326" s="4" t="s">
        <v>671</v>
      </c>
      <c r="G326" s="4" t="str">
        <f t="shared" si="5"/>
        <v>서울특별시마포구토정동</v>
      </c>
      <c r="H326" s="4">
        <v>5898</v>
      </c>
      <c r="I326" s="4">
        <v>126.94199999999999</v>
      </c>
      <c r="J326" s="4">
        <v>126.937</v>
      </c>
      <c r="K326" s="4">
        <v>37.536999999999999</v>
      </c>
      <c r="L326" s="4">
        <v>37.540999999999997</v>
      </c>
      <c r="M326" s="4">
        <v>126.93980136657299</v>
      </c>
      <c r="N326" s="4">
        <v>37.538912376489598</v>
      </c>
    </row>
    <row r="327" spans="1:14" x14ac:dyDescent="0.3">
      <c r="A327" s="3">
        <v>11440126</v>
      </c>
      <c r="B327" s="4">
        <v>11440</v>
      </c>
      <c r="C327" s="4" t="s">
        <v>661</v>
      </c>
      <c r="D327" s="4" t="s">
        <v>672</v>
      </c>
      <c r="E327" s="4">
        <v>1144012600</v>
      </c>
      <c r="F327" s="4" t="s">
        <v>673</v>
      </c>
      <c r="G327" s="4" t="str">
        <f t="shared" si="5"/>
        <v>서울특별시마포구중동</v>
      </c>
      <c r="H327" s="4">
        <v>5899</v>
      </c>
      <c r="I327" s="4">
        <v>126.917</v>
      </c>
      <c r="J327" s="4">
        <v>126.901</v>
      </c>
      <c r="K327" s="4">
        <v>37.567</v>
      </c>
      <c r="L327" s="4">
        <v>37.576000000000001</v>
      </c>
      <c r="M327" s="4">
        <v>126.906167796025</v>
      </c>
      <c r="N327" s="4">
        <v>37.571630834829797</v>
      </c>
    </row>
    <row r="328" spans="1:14" x14ac:dyDescent="0.3">
      <c r="A328" s="3">
        <v>11440123</v>
      </c>
      <c r="B328" s="4">
        <v>11440</v>
      </c>
      <c r="C328" s="4" t="s">
        <v>661</v>
      </c>
      <c r="D328" s="4" t="s">
        <v>674</v>
      </c>
      <c r="E328" s="4">
        <v>1144012300</v>
      </c>
      <c r="F328" s="4" t="s">
        <v>675</v>
      </c>
      <c r="G328" s="4" t="str">
        <f t="shared" si="5"/>
        <v>서울특별시마포구망원동</v>
      </c>
      <c r="H328" s="4">
        <v>5897</v>
      </c>
      <c r="I328" s="4">
        <v>126.91200000000001</v>
      </c>
      <c r="J328" s="4">
        <v>126.88800000000001</v>
      </c>
      <c r="K328" s="4">
        <v>37.548999999999999</v>
      </c>
      <c r="L328" s="4">
        <v>37.563000000000002</v>
      </c>
      <c r="M328" s="4">
        <v>126.89993048133999</v>
      </c>
      <c r="N328" s="4">
        <v>37.555477732312397</v>
      </c>
    </row>
    <row r="329" spans="1:14" x14ac:dyDescent="0.3">
      <c r="A329" s="3">
        <v>11440117</v>
      </c>
      <c r="B329" s="4">
        <v>11440</v>
      </c>
      <c r="C329" s="4" t="s">
        <v>661</v>
      </c>
      <c r="D329" s="4" t="s">
        <v>676</v>
      </c>
      <c r="E329" s="4">
        <v>1144011700</v>
      </c>
      <c r="F329" s="4" t="s">
        <v>677</v>
      </c>
      <c r="G329" s="4" t="str">
        <f t="shared" si="5"/>
        <v>서울특별시마포구신정동</v>
      </c>
      <c r="H329" s="4">
        <v>5896</v>
      </c>
      <c r="I329" s="4">
        <v>126.93300000000001</v>
      </c>
      <c r="J329" s="4">
        <v>126.928</v>
      </c>
      <c r="K329" s="4">
        <v>37.540999999999997</v>
      </c>
      <c r="L329" s="4">
        <v>37.545999999999999</v>
      </c>
      <c r="M329" s="4">
        <v>126.930351318207</v>
      </c>
      <c r="N329" s="4">
        <v>37.543178482061997</v>
      </c>
    </row>
    <row r="330" spans="1:14" x14ac:dyDescent="0.3">
      <c r="A330" s="3">
        <v>11440102</v>
      </c>
      <c r="B330" s="4">
        <v>11440</v>
      </c>
      <c r="C330" s="4" t="s">
        <v>661</v>
      </c>
      <c r="D330" s="4" t="s">
        <v>678</v>
      </c>
      <c r="E330" s="4">
        <v>1144010200</v>
      </c>
      <c r="F330" s="4" t="s">
        <v>679</v>
      </c>
      <c r="G330" s="4" t="str">
        <f t="shared" si="5"/>
        <v>서울특별시마포구공덕동</v>
      </c>
      <c r="H330" s="4">
        <v>5895</v>
      </c>
      <c r="I330" s="4">
        <v>126.964</v>
      </c>
      <c r="J330" s="4">
        <v>126.946</v>
      </c>
      <c r="K330" s="4">
        <v>37.542999999999999</v>
      </c>
      <c r="L330" s="4">
        <v>37.552</v>
      </c>
      <c r="M330" s="4">
        <v>126.954947718827</v>
      </c>
      <c r="N330" s="4">
        <v>37.548070476424698</v>
      </c>
    </row>
    <row r="331" spans="1:14" x14ac:dyDescent="0.3">
      <c r="A331" s="3">
        <v>11440118</v>
      </c>
      <c r="B331" s="4">
        <v>11440</v>
      </c>
      <c r="C331" s="4" t="s">
        <v>661</v>
      </c>
      <c r="D331" s="4" t="s">
        <v>680</v>
      </c>
      <c r="E331" s="4">
        <v>1144011800</v>
      </c>
      <c r="F331" s="4" t="s">
        <v>681</v>
      </c>
      <c r="G331" s="4" t="str">
        <f t="shared" si="5"/>
        <v>서울특별시마포구당인동</v>
      </c>
      <c r="H331" s="4">
        <v>5894</v>
      </c>
      <c r="I331" s="4">
        <v>126.93</v>
      </c>
      <c r="J331" s="4">
        <v>126.917</v>
      </c>
      <c r="K331" s="4">
        <v>37.539000000000001</v>
      </c>
      <c r="L331" s="4">
        <v>37.548000000000002</v>
      </c>
      <c r="M331" s="4">
        <v>126.92206848707301</v>
      </c>
      <c r="N331" s="4">
        <v>37.542605540668198</v>
      </c>
    </row>
    <row r="332" spans="1:14" x14ac:dyDescent="0.3">
      <c r="A332" s="3">
        <v>11440115</v>
      </c>
      <c r="B332" s="4">
        <v>11440</v>
      </c>
      <c r="C332" s="4" t="s">
        <v>661</v>
      </c>
      <c r="D332" s="4" t="s">
        <v>682</v>
      </c>
      <c r="E332" s="4">
        <v>1144011500</v>
      </c>
      <c r="F332" s="4" t="s">
        <v>683</v>
      </c>
      <c r="G332" s="4" t="str">
        <f t="shared" si="5"/>
        <v>서울특별시마포구상수동</v>
      </c>
      <c r="H332" s="4">
        <v>5893</v>
      </c>
      <c r="I332" s="4">
        <v>126.929</v>
      </c>
      <c r="J332" s="4">
        <v>126.92</v>
      </c>
      <c r="K332" s="4">
        <v>37.540999999999997</v>
      </c>
      <c r="L332" s="4">
        <v>37.552999999999997</v>
      </c>
      <c r="M332" s="4">
        <v>126.924487161782</v>
      </c>
      <c r="N332" s="4">
        <v>37.546670643785198</v>
      </c>
    </row>
    <row r="333" spans="1:14" x14ac:dyDescent="0.3">
      <c r="A333" s="3">
        <v>11440113</v>
      </c>
      <c r="B333" s="4">
        <v>11440</v>
      </c>
      <c r="C333" s="4" t="s">
        <v>661</v>
      </c>
      <c r="D333" s="4" t="s">
        <v>684</v>
      </c>
      <c r="E333" s="4">
        <v>1144011300</v>
      </c>
      <c r="F333" s="4" t="s">
        <v>685</v>
      </c>
      <c r="G333" s="4" t="str">
        <f t="shared" si="5"/>
        <v>서울특별시마포구구수동</v>
      </c>
      <c r="H333" s="4">
        <v>5892</v>
      </c>
      <c r="I333" s="4">
        <v>126.934</v>
      </c>
      <c r="J333" s="4">
        <v>126.931</v>
      </c>
      <c r="K333" s="4">
        <v>37.543999999999997</v>
      </c>
      <c r="L333" s="4">
        <v>37.548000000000002</v>
      </c>
      <c r="M333" s="4">
        <v>126.932563224376</v>
      </c>
      <c r="N333" s="4">
        <v>37.545761556098498</v>
      </c>
    </row>
    <row r="334" spans="1:14" x14ac:dyDescent="0.3">
      <c r="A334" s="3">
        <v>11440121</v>
      </c>
      <c r="B334" s="4">
        <v>11440</v>
      </c>
      <c r="C334" s="4" t="s">
        <v>661</v>
      </c>
      <c r="D334" s="4" t="s">
        <v>686</v>
      </c>
      <c r="E334" s="4">
        <v>1144012100</v>
      </c>
      <c r="F334" s="4" t="s">
        <v>687</v>
      </c>
      <c r="G334" s="4" t="str">
        <f t="shared" si="5"/>
        <v>서울특별시마포구동교동</v>
      </c>
      <c r="H334" s="4">
        <v>5890</v>
      </c>
      <c r="I334" s="4">
        <v>126.93300000000001</v>
      </c>
      <c r="J334" s="4">
        <v>126.919</v>
      </c>
      <c r="K334" s="4">
        <v>37.554000000000002</v>
      </c>
      <c r="L334" s="4">
        <v>37.561999999999998</v>
      </c>
      <c r="M334" s="4">
        <v>126.92515423679799</v>
      </c>
      <c r="N334" s="4">
        <v>37.5575950857531</v>
      </c>
    </row>
    <row r="335" spans="1:14" x14ac:dyDescent="0.3">
      <c r="A335" s="3">
        <v>11440127</v>
      </c>
      <c r="B335" s="4">
        <v>11440</v>
      </c>
      <c r="C335" s="4" t="s">
        <v>661</v>
      </c>
      <c r="D335" s="4" t="s">
        <v>688</v>
      </c>
      <c r="E335" s="4">
        <v>1144012700</v>
      </c>
      <c r="F335" s="4" t="s">
        <v>689</v>
      </c>
      <c r="G335" s="4" t="str">
        <f t="shared" si="5"/>
        <v>서울특별시마포구상암동</v>
      </c>
      <c r="H335" s="4">
        <v>5891</v>
      </c>
      <c r="I335" s="4">
        <v>126.902</v>
      </c>
      <c r="J335" s="4">
        <v>126.854</v>
      </c>
      <c r="K335" s="4">
        <v>37.552</v>
      </c>
      <c r="L335" s="4">
        <v>37.591000000000001</v>
      </c>
      <c r="M335" s="4">
        <v>126.879886233192</v>
      </c>
      <c r="N335" s="4">
        <v>37.570720036473098</v>
      </c>
    </row>
    <row r="336" spans="1:14" x14ac:dyDescent="0.3">
      <c r="A336" s="3">
        <v>11440125</v>
      </c>
      <c r="B336" s="4">
        <v>11440</v>
      </c>
      <c r="C336" s="4" t="s">
        <v>661</v>
      </c>
      <c r="D336" s="4" t="s">
        <v>690</v>
      </c>
      <c r="E336" s="4">
        <v>1144012500</v>
      </c>
      <c r="F336" s="4" t="s">
        <v>691</v>
      </c>
      <c r="G336" s="4" t="str">
        <f t="shared" si="5"/>
        <v>서울특별시마포구성산동</v>
      </c>
      <c r="H336" s="4">
        <v>5889</v>
      </c>
      <c r="I336" s="4">
        <v>126.91800000000001</v>
      </c>
      <c r="J336" s="4">
        <v>126.89</v>
      </c>
      <c r="K336" s="4">
        <v>37.557000000000002</v>
      </c>
      <c r="L336" s="4">
        <v>37.573999999999998</v>
      </c>
      <c r="M336" s="4">
        <v>126.904693774937</v>
      </c>
      <c r="N336" s="4">
        <v>37.565658555216899</v>
      </c>
    </row>
    <row r="337" spans="1:14" x14ac:dyDescent="0.3">
      <c r="A337" s="3">
        <v>11440122</v>
      </c>
      <c r="B337" s="4">
        <v>11440</v>
      </c>
      <c r="C337" s="4" t="s">
        <v>661</v>
      </c>
      <c r="D337" s="4" t="s">
        <v>692</v>
      </c>
      <c r="E337" s="4">
        <v>1144012200</v>
      </c>
      <c r="F337" s="4" t="s">
        <v>693</v>
      </c>
      <c r="G337" s="4" t="str">
        <f t="shared" si="5"/>
        <v>서울특별시마포구합정동</v>
      </c>
      <c r="H337" s="4">
        <v>5887</v>
      </c>
      <c r="I337" s="4">
        <v>126.92</v>
      </c>
      <c r="J337" s="4">
        <v>126.896</v>
      </c>
      <c r="K337" s="4">
        <v>37.540999999999997</v>
      </c>
      <c r="L337" s="4">
        <v>37.554000000000002</v>
      </c>
      <c r="M337" s="4">
        <v>126.909044998163</v>
      </c>
      <c r="N337" s="4">
        <v>37.547023060465399</v>
      </c>
    </row>
    <row r="338" spans="1:14" x14ac:dyDescent="0.3">
      <c r="A338" s="3">
        <v>11440114</v>
      </c>
      <c r="B338" s="4">
        <v>11440</v>
      </c>
      <c r="C338" s="4" t="s">
        <v>661</v>
      </c>
      <c r="D338" s="4" t="s">
        <v>694</v>
      </c>
      <c r="E338" s="4">
        <v>1144011400</v>
      </c>
      <c r="F338" s="4" t="s">
        <v>695</v>
      </c>
      <c r="G338" s="4" t="str">
        <f t="shared" si="5"/>
        <v>서울특별시마포구창전동</v>
      </c>
      <c r="H338" s="4">
        <v>5888</v>
      </c>
      <c r="I338" s="4">
        <v>126.934</v>
      </c>
      <c r="J338" s="4">
        <v>126.92400000000001</v>
      </c>
      <c r="K338" s="4">
        <v>37.545000000000002</v>
      </c>
      <c r="L338" s="4">
        <v>37.555</v>
      </c>
      <c r="M338" s="4">
        <v>126.93008855131799</v>
      </c>
      <c r="N338" s="4">
        <v>37.550265062353098</v>
      </c>
    </row>
    <row r="339" spans="1:14" x14ac:dyDescent="0.3">
      <c r="A339" s="3">
        <v>11440101</v>
      </c>
      <c r="B339" s="4">
        <v>11440</v>
      </c>
      <c r="C339" s="4" t="s">
        <v>661</v>
      </c>
      <c r="D339" s="4" t="s">
        <v>696</v>
      </c>
      <c r="E339" s="4">
        <v>1144010100</v>
      </c>
      <c r="F339" s="4" t="s">
        <v>697</v>
      </c>
      <c r="G339" s="4" t="str">
        <f t="shared" si="5"/>
        <v>서울특별시마포구아현동</v>
      </c>
      <c r="H339" s="4">
        <v>5908</v>
      </c>
      <c r="I339" s="4">
        <v>126.96299999999999</v>
      </c>
      <c r="J339" s="4">
        <v>126.94799999999999</v>
      </c>
      <c r="K339" s="4">
        <v>37.549999999999997</v>
      </c>
      <c r="L339" s="4">
        <v>37.558999999999997</v>
      </c>
      <c r="M339" s="4">
        <v>126.956319754292</v>
      </c>
      <c r="N339" s="4">
        <v>37.554468382783902</v>
      </c>
    </row>
    <row r="340" spans="1:14" x14ac:dyDescent="0.3">
      <c r="A340" s="3">
        <v>11440109</v>
      </c>
      <c r="B340" s="4">
        <v>11440</v>
      </c>
      <c r="C340" s="4" t="s">
        <v>661</v>
      </c>
      <c r="D340" s="4" t="s">
        <v>698</v>
      </c>
      <c r="E340" s="4">
        <v>1144010900</v>
      </c>
      <c r="F340" s="4" t="s">
        <v>699</v>
      </c>
      <c r="G340" s="4" t="str">
        <f t="shared" si="5"/>
        <v>서울특별시마포구염리동</v>
      </c>
      <c r="H340" s="4">
        <v>5907</v>
      </c>
      <c r="I340" s="4">
        <v>126.95099999999999</v>
      </c>
      <c r="J340" s="4">
        <v>126.944</v>
      </c>
      <c r="K340" s="4">
        <v>37.540999999999997</v>
      </c>
      <c r="L340" s="4">
        <v>37.557000000000002</v>
      </c>
      <c r="M340" s="4">
        <v>126.94732838463899</v>
      </c>
      <c r="N340" s="4">
        <v>37.549131720085697</v>
      </c>
    </row>
    <row r="341" spans="1:14" x14ac:dyDescent="0.3">
      <c r="A341" s="3">
        <v>11440105</v>
      </c>
      <c r="B341" s="4">
        <v>11440</v>
      </c>
      <c r="C341" s="4" t="s">
        <v>661</v>
      </c>
      <c r="D341" s="4" t="s">
        <v>700</v>
      </c>
      <c r="E341" s="4">
        <v>1144010500</v>
      </c>
      <c r="F341" s="4" t="s">
        <v>701</v>
      </c>
      <c r="G341" s="4" t="str">
        <f t="shared" si="5"/>
        <v>서울특별시마포구용강동</v>
      </c>
      <c r="H341" s="4">
        <v>5906</v>
      </c>
      <c r="I341" s="4">
        <v>126.946</v>
      </c>
      <c r="J341" s="4">
        <v>126.935</v>
      </c>
      <c r="K341" s="4">
        <v>37.537999999999997</v>
      </c>
      <c r="L341" s="4">
        <v>37.543999999999997</v>
      </c>
      <c r="M341" s="4">
        <v>126.940452481435</v>
      </c>
      <c r="N341" s="4">
        <v>37.541498490952399</v>
      </c>
    </row>
    <row r="342" spans="1:14" x14ac:dyDescent="0.3">
      <c r="A342" s="3">
        <v>11440116</v>
      </c>
      <c r="B342" s="4">
        <v>11440</v>
      </c>
      <c r="C342" s="4" t="s">
        <v>661</v>
      </c>
      <c r="D342" s="4" t="s">
        <v>702</v>
      </c>
      <c r="E342" s="4">
        <v>1144011600</v>
      </c>
      <c r="F342" s="4" t="s">
        <v>703</v>
      </c>
      <c r="G342" s="4" t="str">
        <f t="shared" si="5"/>
        <v>서울특별시마포구하중동</v>
      </c>
      <c r="H342" s="4">
        <v>5905</v>
      </c>
      <c r="I342" s="4">
        <v>126.93</v>
      </c>
      <c r="J342" s="4">
        <v>126.92700000000001</v>
      </c>
      <c r="K342" s="4">
        <v>37.540999999999997</v>
      </c>
      <c r="L342" s="4">
        <v>37.545999999999999</v>
      </c>
      <c r="M342" s="4">
        <v>126.927798981489</v>
      </c>
      <c r="N342" s="4">
        <v>37.543592123906002</v>
      </c>
    </row>
    <row r="343" spans="1:14" x14ac:dyDescent="0.3">
      <c r="A343" s="3">
        <v>11440110</v>
      </c>
      <c r="B343" s="4">
        <v>11440</v>
      </c>
      <c r="C343" s="4" t="s">
        <v>661</v>
      </c>
      <c r="D343" s="4" t="s">
        <v>704</v>
      </c>
      <c r="E343" s="4">
        <v>1144011000</v>
      </c>
      <c r="F343" s="4" t="s">
        <v>705</v>
      </c>
      <c r="G343" s="4" t="str">
        <f t="shared" si="5"/>
        <v>서울특별시마포구노고산동</v>
      </c>
      <c r="H343" s="4">
        <v>5904</v>
      </c>
      <c r="I343" s="4">
        <v>126.944</v>
      </c>
      <c r="J343" s="4">
        <v>126.93300000000001</v>
      </c>
      <c r="K343" s="4">
        <v>37.551000000000002</v>
      </c>
      <c r="L343" s="4">
        <v>37.557000000000002</v>
      </c>
      <c r="M343" s="4">
        <v>126.937785386752</v>
      </c>
      <c r="N343" s="4">
        <v>37.554388952288498</v>
      </c>
    </row>
    <row r="344" spans="1:14" x14ac:dyDescent="0.3">
      <c r="A344" s="3">
        <v>11440111</v>
      </c>
      <c r="B344" s="4">
        <v>11440</v>
      </c>
      <c r="C344" s="4" t="s">
        <v>661</v>
      </c>
      <c r="D344" s="4" t="s">
        <v>706</v>
      </c>
      <c r="E344" s="4">
        <v>1144011100</v>
      </c>
      <c r="F344" s="4" t="s">
        <v>707</v>
      </c>
      <c r="G344" s="4" t="str">
        <f t="shared" si="5"/>
        <v>서울특별시마포구신수동</v>
      </c>
      <c r="H344" s="4">
        <v>3624</v>
      </c>
      <c r="I344" s="4">
        <v>126.94199999999999</v>
      </c>
      <c r="J344" s="4">
        <v>126.93300000000001</v>
      </c>
      <c r="K344" s="4">
        <v>37.542000000000002</v>
      </c>
      <c r="L344" s="4">
        <v>37.554000000000002</v>
      </c>
      <c r="M344" s="4">
        <v>126.93682967808</v>
      </c>
      <c r="N344" s="4">
        <v>37.548577175590601</v>
      </c>
    </row>
    <row r="345" spans="1:14" x14ac:dyDescent="0.3">
      <c r="A345" s="3">
        <v>11440120</v>
      </c>
      <c r="B345" s="4">
        <v>11440</v>
      </c>
      <c r="C345" s="4" t="s">
        <v>661</v>
      </c>
      <c r="D345" s="4" t="s">
        <v>708</v>
      </c>
      <c r="E345" s="4">
        <v>1144012000</v>
      </c>
      <c r="F345" s="4" t="s">
        <v>709</v>
      </c>
      <c r="G345" s="4" t="str">
        <f t="shared" si="5"/>
        <v>서울특별시마포구서교동</v>
      </c>
      <c r="H345" s="4">
        <v>2021</v>
      </c>
      <c r="I345" s="4">
        <v>126.93300000000001</v>
      </c>
      <c r="J345" s="4">
        <v>126.90900000000001</v>
      </c>
      <c r="K345" s="4">
        <v>37.548000000000002</v>
      </c>
      <c r="L345" s="4">
        <v>37.558999999999997</v>
      </c>
      <c r="M345" s="4">
        <v>126.91879840951501</v>
      </c>
      <c r="N345" s="4">
        <v>37.553839380609602</v>
      </c>
    </row>
    <row r="346" spans="1:14" x14ac:dyDescent="0.3">
      <c r="A346" s="3">
        <v>11440104</v>
      </c>
      <c r="B346" s="4">
        <v>11440</v>
      </c>
      <c r="C346" s="4" t="s">
        <v>661</v>
      </c>
      <c r="D346" s="4" t="s">
        <v>710</v>
      </c>
      <c r="E346" s="4">
        <v>1144010400</v>
      </c>
      <c r="F346" s="4" t="s">
        <v>711</v>
      </c>
      <c r="G346" s="4" t="str">
        <f t="shared" si="5"/>
        <v>서울특별시마포구도화동</v>
      </c>
      <c r="H346" s="4">
        <v>5911</v>
      </c>
      <c r="I346" s="4">
        <v>126.95699999999999</v>
      </c>
      <c r="J346" s="4">
        <v>126.94499999999999</v>
      </c>
      <c r="K346" s="4">
        <v>37.534999999999997</v>
      </c>
      <c r="L346" s="4">
        <v>37.543999999999997</v>
      </c>
      <c r="M346" s="4">
        <v>126.950048199466</v>
      </c>
      <c r="N346" s="4">
        <v>37.539759176298901</v>
      </c>
    </row>
    <row r="347" spans="1:14" x14ac:dyDescent="0.3">
      <c r="A347" s="3">
        <v>11440107</v>
      </c>
      <c r="B347" s="4">
        <v>11440</v>
      </c>
      <c r="C347" s="4" t="s">
        <v>661</v>
      </c>
      <c r="D347" s="4" t="s">
        <v>712</v>
      </c>
      <c r="E347" s="4">
        <v>1144010700</v>
      </c>
      <c r="F347" s="4" t="s">
        <v>713</v>
      </c>
      <c r="G347" s="4" t="str">
        <f t="shared" si="5"/>
        <v>서울특별시마포구마포동</v>
      </c>
      <c r="H347" s="4">
        <v>5910</v>
      </c>
      <c r="I347" s="4">
        <v>126.947</v>
      </c>
      <c r="J347" s="4">
        <v>126.94</v>
      </c>
      <c r="K347" s="4">
        <v>37.533999999999999</v>
      </c>
      <c r="L347" s="4">
        <v>37.54</v>
      </c>
      <c r="M347" s="4">
        <v>126.943844201666</v>
      </c>
      <c r="N347" s="4">
        <v>37.537134529969599</v>
      </c>
    </row>
    <row r="348" spans="1:14" x14ac:dyDescent="0.3">
      <c r="A348" s="3">
        <v>11470101</v>
      </c>
      <c r="B348" s="4">
        <v>11470</v>
      </c>
      <c r="C348" s="4" t="s">
        <v>714</v>
      </c>
      <c r="D348" s="4" t="s">
        <v>676</v>
      </c>
      <c r="E348" s="4">
        <v>1147010100</v>
      </c>
      <c r="F348" s="4" t="s">
        <v>715</v>
      </c>
      <c r="G348" s="4" t="str">
        <f t="shared" si="5"/>
        <v>서울특별시양천구신정동</v>
      </c>
      <c r="H348" s="4">
        <v>338</v>
      </c>
      <c r="I348" s="4">
        <v>126.88</v>
      </c>
      <c r="J348" s="4">
        <v>126.825</v>
      </c>
      <c r="K348" s="4">
        <v>37.503</v>
      </c>
      <c r="L348" s="4">
        <v>37.53</v>
      </c>
      <c r="M348" s="4">
        <v>126.8557190417</v>
      </c>
      <c r="N348" s="4">
        <v>37.515194550877901</v>
      </c>
    </row>
    <row r="349" spans="1:14" x14ac:dyDescent="0.3">
      <c r="A349" s="3">
        <v>11470103</v>
      </c>
      <c r="B349" s="4">
        <v>11470</v>
      </c>
      <c r="C349" s="4" t="s">
        <v>714</v>
      </c>
      <c r="D349" s="4" t="s">
        <v>716</v>
      </c>
      <c r="E349" s="4">
        <v>1147010300</v>
      </c>
      <c r="F349" s="4" t="s">
        <v>717</v>
      </c>
      <c r="G349" s="4" t="str">
        <f t="shared" si="5"/>
        <v>서울특별시양천구신월동</v>
      </c>
      <c r="H349" s="4">
        <v>340</v>
      </c>
      <c r="I349" s="4">
        <v>126.85299999999999</v>
      </c>
      <c r="J349" s="4">
        <v>126.822</v>
      </c>
      <c r="K349" s="4">
        <v>37.508000000000003</v>
      </c>
      <c r="L349" s="4">
        <v>37.548000000000002</v>
      </c>
      <c r="M349" s="4">
        <v>126.834321230778</v>
      </c>
      <c r="N349" s="4">
        <v>37.526605937457902</v>
      </c>
    </row>
    <row r="350" spans="1:14" x14ac:dyDescent="0.3">
      <c r="A350" s="3">
        <v>11470102</v>
      </c>
      <c r="B350" s="4">
        <v>11470</v>
      </c>
      <c r="C350" s="4" t="s">
        <v>714</v>
      </c>
      <c r="D350" s="4" t="s">
        <v>718</v>
      </c>
      <c r="E350" s="4">
        <v>1147010200</v>
      </c>
      <c r="F350" s="4" t="s">
        <v>719</v>
      </c>
      <c r="G350" s="4" t="str">
        <f t="shared" si="5"/>
        <v>서울특별시양천구목동</v>
      </c>
      <c r="H350" s="4">
        <v>337</v>
      </c>
      <c r="I350" s="4">
        <v>126.89100000000001</v>
      </c>
      <c r="J350" s="4">
        <v>126.86199999999999</v>
      </c>
      <c r="K350" s="4">
        <v>37.521999999999998</v>
      </c>
      <c r="L350" s="4">
        <v>37.551000000000002</v>
      </c>
      <c r="M350" s="4">
        <v>126.87452133943199</v>
      </c>
      <c r="N350" s="4">
        <v>37.536044663401299</v>
      </c>
    </row>
    <row r="351" spans="1:14" x14ac:dyDescent="0.3">
      <c r="A351" s="3">
        <v>11500102</v>
      </c>
      <c r="B351" s="4">
        <v>11500</v>
      </c>
      <c r="C351" s="4" t="s">
        <v>720</v>
      </c>
      <c r="D351" s="4" t="s">
        <v>721</v>
      </c>
      <c r="E351" s="4">
        <v>1150010200</v>
      </c>
      <c r="F351" s="4" t="s">
        <v>722</v>
      </c>
      <c r="G351" s="4" t="str">
        <f t="shared" si="5"/>
        <v>서울특별시강서구등촌동</v>
      </c>
      <c r="H351" s="4">
        <v>67</v>
      </c>
      <c r="I351" s="4">
        <v>126.867</v>
      </c>
      <c r="J351" s="4">
        <v>126.83799999999999</v>
      </c>
      <c r="K351" s="4">
        <v>37.536000000000001</v>
      </c>
      <c r="L351" s="4">
        <v>37.567999999999998</v>
      </c>
      <c r="M351" s="4">
        <v>126.85430909627701</v>
      </c>
      <c r="N351" s="4">
        <v>37.5545641899717</v>
      </c>
    </row>
    <row r="352" spans="1:14" x14ac:dyDescent="0.3">
      <c r="A352" s="3">
        <v>11500104</v>
      </c>
      <c r="B352" s="4">
        <v>11500</v>
      </c>
      <c r="C352" s="4" t="s">
        <v>720</v>
      </c>
      <c r="D352" s="4" t="s">
        <v>723</v>
      </c>
      <c r="E352" s="4">
        <v>1150010400</v>
      </c>
      <c r="F352" s="4" t="s">
        <v>724</v>
      </c>
      <c r="G352" s="4" t="str">
        <f t="shared" si="5"/>
        <v>서울특별시강서구가양동</v>
      </c>
      <c r="H352" s="4">
        <v>66</v>
      </c>
      <c r="I352" s="4">
        <v>126.86799999999999</v>
      </c>
      <c r="J352" s="4">
        <v>126.83799999999999</v>
      </c>
      <c r="K352" s="4">
        <v>37.557000000000002</v>
      </c>
      <c r="L352" s="4">
        <v>37.579000000000001</v>
      </c>
      <c r="M352" s="4">
        <v>126.851059810368</v>
      </c>
      <c r="N352" s="4">
        <v>37.567889449871203</v>
      </c>
    </row>
    <row r="353" spans="1:14" x14ac:dyDescent="0.3">
      <c r="A353" s="3">
        <v>11500108</v>
      </c>
      <c r="B353" s="4">
        <v>11500</v>
      </c>
      <c r="C353" s="4" t="s">
        <v>720</v>
      </c>
      <c r="D353" s="4" t="s">
        <v>725</v>
      </c>
      <c r="E353" s="4">
        <v>1150010800</v>
      </c>
      <c r="F353" s="4" t="s">
        <v>726</v>
      </c>
      <c r="G353" s="4" t="str">
        <f t="shared" si="5"/>
        <v>서울특별시강서구공항동</v>
      </c>
      <c r="H353" s="4">
        <v>57</v>
      </c>
      <c r="I353" s="4">
        <v>126.82</v>
      </c>
      <c r="J353" s="4">
        <v>126.797</v>
      </c>
      <c r="K353" s="4">
        <v>37.540999999999997</v>
      </c>
      <c r="L353" s="4">
        <v>37.564999999999998</v>
      </c>
      <c r="M353" s="4">
        <v>126.808933065555</v>
      </c>
      <c r="N353" s="4">
        <v>37.553917910377002</v>
      </c>
    </row>
    <row r="354" spans="1:14" x14ac:dyDescent="0.3">
      <c r="A354" s="3">
        <v>11500109</v>
      </c>
      <c r="B354" s="4">
        <v>11500</v>
      </c>
      <c r="C354" s="4" t="s">
        <v>720</v>
      </c>
      <c r="D354" s="4" t="s">
        <v>727</v>
      </c>
      <c r="E354" s="4">
        <v>1150010900</v>
      </c>
      <c r="F354" s="4" t="s">
        <v>728</v>
      </c>
      <c r="G354" s="4" t="str">
        <f t="shared" si="5"/>
        <v>서울특별시강서구방화동</v>
      </c>
      <c r="H354" s="4">
        <v>56</v>
      </c>
      <c r="I354" s="4">
        <v>126.82599999999999</v>
      </c>
      <c r="J354" s="4">
        <v>126.798</v>
      </c>
      <c r="K354" s="4">
        <v>37.561</v>
      </c>
      <c r="L354" s="4">
        <v>37.594000000000001</v>
      </c>
      <c r="M354" s="4">
        <v>126.813587195861</v>
      </c>
      <c r="N354" s="4">
        <v>37.575895446118501</v>
      </c>
    </row>
    <row r="355" spans="1:14" x14ac:dyDescent="0.3">
      <c r="A355" s="3">
        <v>11500111</v>
      </c>
      <c r="B355" s="4">
        <v>11500</v>
      </c>
      <c r="C355" s="4" t="s">
        <v>720</v>
      </c>
      <c r="D355" s="4" t="s">
        <v>729</v>
      </c>
      <c r="E355" s="4">
        <v>1150011100</v>
      </c>
      <c r="F355" s="4" t="s">
        <v>730</v>
      </c>
      <c r="G355" s="4" t="str">
        <f t="shared" si="5"/>
        <v>서울특별시강서구과해동</v>
      </c>
      <c r="H355" s="4">
        <v>4</v>
      </c>
      <c r="I355" s="4">
        <v>126.80200000000001</v>
      </c>
      <c r="J355" s="4">
        <v>126.77500000000001</v>
      </c>
      <c r="K355" s="4">
        <v>37.557000000000002</v>
      </c>
      <c r="L355" s="4">
        <v>37.576000000000001</v>
      </c>
      <c r="M355" s="4">
        <v>126.787803028273</v>
      </c>
      <c r="N355" s="4">
        <v>37.565624878973999</v>
      </c>
    </row>
    <row r="356" spans="1:14" x14ac:dyDescent="0.3">
      <c r="A356" s="3">
        <v>11500113</v>
      </c>
      <c r="B356" s="4">
        <v>11500</v>
      </c>
      <c r="C356" s="4" t="s">
        <v>720</v>
      </c>
      <c r="D356" s="4" t="s">
        <v>731</v>
      </c>
      <c r="E356" s="4">
        <v>1150011300</v>
      </c>
      <c r="F356" s="4" t="s">
        <v>732</v>
      </c>
      <c r="G356" s="4" t="str">
        <f t="shared" si="5"/>
        <v>서울특별시강서구오쇠동</v>
      </c>
      <c r="H356" s="4">
        <v>11</v>
      </c>
      <c r="I356" s="4">
        <v>126.807</v>
      </c>
      <c r="J356" s="4">
        <v>126.788</v>
      </c>
      <c r="K356" s="4">
        <v>37.536000000000001</v>
      </c>
      <c r="L356" s="4">
        <v>37.551000000000002</v>
      </c>
      <c r="M356" s="4">
        <v>126.797933433792</v>
      </c>
      <c r="N356" s="4">
        <v>37.543477168775802</v>
      </c>
    </row>
    <row r="357" spans="1:14" x14ac:dyDescent="0.3">
      <c r="A357" s="3">
        <v>11500112</v>
      </c>
      <c r="B357" s="4">
        <v>11500</v>
      </c>
      <c r="C357" s="4" t="s">
        <v>720</v>
      </c>
      <c r="D357" s="4" t="s">
        <v>733</v>
      </c>
      <c r="E357" s="4">
        <v>1150011200</v>
      </c>
      <c r="F357" s="4" t="s">
        <v>734</v>
      </c>
      <c r="G357" s="4" t="str">
        <f t="shared" si="5"/>
        <v>서울특별시강서구오곡동</v>
      </c>
      <c r="H357" s="4">
        <v>10</v>
      </c>
      <c r="I357" s="4">
        <v>126.80200000000001</v>
      </c>
      <c r="J357" s="4">
        <v>126.764</v>
      </c>
      <c r="K357" s="4">
        <v>37.545000000000002</v>
      </c>
      <c r="L357" s="4">
        <v>37.561999999999998</v>
      </c>
      <c r="M357" s="4">
        <v>126.784774413414</v>
      </c>
      <c r="N357" s="4">
        <v>37.552955743755902</v>
      </c>
    </row>
    <row r="358" spans="1:14" x14ac:dyDescent="0.3">
      <c r="A358" s="3">
        <v>11500110</v>
      </c>
      <c r="B358" s="4">
        <v>11500</v>
      </c>
      <c r="C358" s="4" t="s">
        <v>720</v>
      </c>
      <c r="D358" s="4" t="s">
        <v>735</v>
      </c>
      <c r="E358" s="4">
        <v>1150011000</v>
      </c>
      <c r="F358" s="4" t="s">
        <v>736</v>
      </c>
      <c r="G358" s="4" t="str">
        <f t="shared" si="5"/>
        <v>서울특별시강서구개화동</v>
      </c>
      <c r="H358" s="4">
        <v>2</v>
      </c>
      <c r="I358" s="4">
        <v>126.819</v>
      </c>
      <c r="J358" s="4">
        <v>126.788</v>
      </c>
      <c r="K358" s="4">
        <v>37.567999999999998</v>
      </c>
      <c r="L358" s="4">
        <v>37.604999999999997</v>
      </c>
      <c r="M358" s="4">
        <v>126.803592650805</v>
      </c>
      <c r="N358" s="4">
        <v>37.587114013726598</v>
      </c>
    </row>
    <row r="359" spans="1:14" x14ac:dyDescent="0.3">
      <c r="A359" s="3">
        <v>11500107</v>
      </c>
      <c r="B359" s="4">
        <v>11500</v>
      </c>
      <c r="C359" s="4" t="s">
        <v>720</v>
      </c>
      <c r="D359" s="4" t="s">
        <v>737</v>
      </c>
      <c r="E359" s="4">
        <v>1150010700</v>
      </c>
      <c r="F359" s="4" t="s">
        <v>738</v>
      </c>
      <c r="G359" s="4" t="str">
        <f t="shared" si="5"/>
        <v>서울특별시강서구외발산동</v>
      </c>
      <c r="H359" s="4">
        <v>12</v>
      </c>
      <c r="I359" s="4">
        <v>126.827</v>
      </c>
      <c r="J359" s="4">
        <v>126.812</v>
      </c>
      <c r="K359" s="4">
        <v>37.540999999999997</v>
      </c>
      <c r="L359" s="4">
        <v>37.557000000000002</v>
      </c>
      <c r="M359" s="4">
        <v>126.819633758957</v>
      </c>
      <c r="N359" s="4">
        <v>37.547087720718103</v>
      </c>
    </row>
    <row r="360" spans="1:14" x14ac:dyDescent="0.3">
      <c r="A360" s="3">
        <v>11500106</v>
      </c>
      <c r="B360" s="4">
        <v>11500</v>
      </c>
      <c r="C360" s="4" t="s">
        <v>720</v>
      </c>
      <c r="D360" s="4" t="s">
        <v>739</v>
      </c>
      <c r="E360" s="4">
        <v>1150010600</v>
      </c>
      <c r="F360" s="4" t="s">
        <v>740</v>
      </c>
      <c r="G360" s="4" t="str">
        <f t="shared" si="5"/>
        <v>서울특별시강서구내발산동</v>
      </c>
      <c r="H360" s="4">
        <v>5</v>
      </c>
      <c r="I360" s="4">
        <v>126.846</v>
      </c>
      <c r="J360" s="4">
        <v>126.82</v>
      </c>
      <c r="K360" s="4">
        <v>37.546999999999997</v>
      </c>
      <c r="L360" s="4">
        <v>37.558999999999997</v>
      </c>
      <c r="M360" s="4">
        <v>126.833304702484</v>
      </c>
      <c r="N360" s="4">
        <v>37.552491393728097</v>
      </c>
    </row>
    <row r="361" spans="1:14" x14ac:dyDescent="0.3">
      <c r="A361" s="3">
        <v>11500101</v>
      </c>
      <c r="B361" s="4">
        <v>11500</v>
      </c>
      <c r="C361" s="4" t="s">
        <v>720</v>
      </c>
      <c r="D361" s="4" t="s">
        <v>741</v>
      </c>
      <c r="E361" s="4">
        <v>1150010100</v>
      </c>
      <c r="F361" s="4" t="s">
        <v>742</v>
      </c>
      <c r="G361" s="4" t="str">
        <f t="shared" si="5"/>
        <v>서울특별시강서구염창동</v>
      </c>
      <c r="H361" s="4">
        <v>9</v>
      </c>
      <c r="I361" s="4">
        <v>126.881</v>
      </c>
      <c r="J361" s="4">
        <v>126.86199999999999</v>
      </c>
      <c r="K361" s="4">
        <v>37.546999999999997</v>
      </c>
      <c r="L361" s="4">
        <v>37.564999999999998</v>
      </c>
      <c r="M361" s="4">
        <v>126.87178059435399</v>
      </c>
      <c r="N361" s="4">
        <v>37.554549561429297</v>
      </c>
    </row>
    <row r="362" spans="1:14" x14ac:dyDescent="0.3">
      <c r="A362" s="3">
        <v>11500103</v>
      </c>
      <c r="B362" s="4">
        <v>11500</v>
      </c>
      <c r="C362" s="4" t="s">
        <v>720</v>
      </c>
      <c r="D362" s="4" t="s">
        <v>743</v>
      </c>
      <c r="E362" s="4">
        <v>1150010300</v>
      </c>
      <c r="F362" s="4" t="s">
        <v>744</v>
      </c>
      <c r="G362" s="4" t="str">
        <f t="shared" si="5"/>
        <v>서울특별시강서구화곡동</v>
      </c>
      <c r="H362" s="4">
        <v>13</v>
      </c>
      <c r="I362" s="4">
        <v>126.864</v>
      </c>
      <c r="J362" s="4">
        <v>126.83</v>
      </c>
      <c r="K362" s="4">
        <v>37.526000000000003</v>
      </c>
      <c r="L362" s="4">
        <v>37.558</v>
      </c>
      <c r="M362" s="4">
        <v>126.84727060019701</v>
      </c>
      <c r="N362" s="4">
        <v>37.540699201322902</v>
      </c>
    </row>
    <row r="363" spans="1:14" x14ac:dyDescent="0.3">
      <c r="A363" s="3">
        <v>11500105</v>
      </c>
      <c r="B363" s="4">
        <v>11500</v>
      </c>
      <c r="C363" s="4" t="s">
        <v>720</v>
      </c>
      <c r="D363" s="4" t="s">
        <v>745</v>
      </c>
      <c r="E363" s="4">
        <v>1150010500</v>
      </c>
      <c r="F363" s="4" t="s">
        <v>746</v>
      </c>
      <c r="G363" s="4" t="str">
        <f t="shared" si="5"/>
        <v>서울특별시강서구마곡동</v>
      </c>
      <c r="H363" s="4">
        <v>65</v>
      </c>
      <c r="I363" s="4">
        <v>126.842</v>
      </c>
      <c r="J363" s="4">
        <v>126.81699999999999</v>
      </c>
      <c r="K363" s="4">
        <v>37.555</v>
      </c>
      <c r="L363" s="4">
        <v>37.588000000000001</v>
      </c>
      <c r="M363" s="4">
        <v>126.82940987291499</v>
      </c>
      <c r="N363" s="4">
        <v>37.568649088623097</v>
      </c>
    </row>
    <row r="364" spans="1:14" x14ac:dyDescent="0.3">
      <c r="A364" s="3">
        <v>11530111</v>
      </c>
      <c r="B364" s="4">
        <v>11530</v>
      </c>
      <c r="C364" s="4" t="s">
        <v>747</v>
      </c>
      <c r="D364" s="4" t="s">
        <v>748</v>
      </c>
      <c r="E364" s="4">
        <v>1153011100</v>
      </c>
      <c r="F364" s="4" t="s">
        <v>749</v>
      </c>
      <c r="G364" s="4" t="str">
        <f t="shared" si="5"/>
        <v>서울특별시구로구천왕동</v>
      </c>
      <c r="H364" s="4">
        <v>1346</v>
      </c>
      <c r="I364" s="4">
        <v>126.848</v>
      </c>
      <c r="J364" s="4">
        <v>126.831</v>
      </c>
      <c r="K364" s="4">
        <v>37.472999999999999</v>
      </c>
      <c r="L364" s="4">
        <v>37.488999999999997</v>
      </c>
      <c r="M364" s="4">
        <v>126.83981902082</v>
      </c>
      <c r="N364" s="4">
        <v>37.480835735835797</v>
      </c>
    </row>
    <row r="365" spans="1:14" x14ac:dyDescent="0.3">
      <c r="A365" s="3">
        <v>11530107</v>
      </c>
      <c r="B365" s="4">
        <v>11530</v>
      </c>
      <c r="C365" s="4" t="s">
        <v>747</v>
      </c>
      <c r="D365" s="4" t="s">
        <v>750</v>
      </c>
      <c r="E365" s="4">
        <v>1153010700</v>
      </c>
      <c r="F365" s="4" t="s">
        <v>751</v>
      </c>
      <c r="G365" s="4" t="str">
        <f t="shared" si="5"/>
        <v>서울특별시구로구개봉동</v>
      </c>
      <c r="H365" s="4">
        <v>1026</v>
      </c>
      <c r="I365" s="4">
        <v>126.86799999999999</v>
      </c>
      <c r="J365" s="4">
        <v>126.836</v>
      </c>
      <c r="K365" s="4">
        <v>37.481999999999999</v>
      </c>
      <c r="L365" s="4">
        <v>37.508000000000003</v>
      </c>
      <c r="M365" s="4">
        <v>126.85194266626399</v>
      </c>
      <c r="N365" s="4">
        <v>37.4942247477615</v>
      </c>
    </row>
    <row r="366" spans="1:14" x14ac:dyDescent="0.3">
      <c r="A366" s="3">
        <v>11530106</v>
      </c>
      <c r="B366" s="4">
        <v>11530</v>
      </c>
      <c r="C366" s="4" t="s">
        <v>747</v>
      </c>
      <c r="D366" s="4" t="s">
        <v>752</v>
      </c>
      <c r="E366" s="4">
        <v>1153010600</v>
      </c>
      <c r="F366" s="4" t="s">
        <v>753</v>
      </c>
      <c r="G366" s="4" t="str">
        <f t="shared" si="5"/>
        <v>서울특별시구로구고척동</v>
      </c>
      <c r="H366" s="4">
        <v>58</v>
      </c>
      <c r="I366" s="4">
        <v>126.872</v>
      </c>
      <c r="J366" s="4">
        <v>126.845</v>
      </c>
      <c r="K366" s="4">
        <v>37.494</v>
      </c>
      <c r="L366" s="4">
        <v>37.511000000000003</v>
      </c>
      <c r="M366" s="4">
        <v>126.85887581798301</v>
      </c>
      <c r="N366" s="4">
        <v>37.5031682382456</v>
      </c>
    </row>
    <row r="367" spans="1:14" x14ac:dyDescent="0.3">
      <c r="A367" s="3">
        <v>11530110</v>
      </c>
      <c r="B367" s="4">
        <v>11530</v>
      </c>
      <c r="C367" s="4" t="s">
        <v>747</v>
      </c>
      <c r="D367" s="4" t="s">
        <v>754</v>
      </c>
      <c r="E367" s="4">
        <v>1153011000</v>
      </c>
      <c r="F367" s="4" t="s">
        <v>755</v>
      </c>
      <c r="G367" s="4" t="str">
        <f t="shared" si="5"/>
        <v>서울특별시구로구온수동</v>
      </c>
      <c r="H367" s="4">
        <v>56</v>
      </c>
      <c r="I367" s="4">
        <v>126.828</v>
      </c>
      <c r="J367" s="4">
        <v>126.813</v>
      </c>
      <c r="K367" s="4">
        <v>37.488</v>
      </c>
      <c r="L367" s="4">
        <v>37.499000000000002</v>
      </c>
      <c r="M367" s="4">
        <v>126.820616822777</v>
      </c>
      <c r="N367" s="4">
        <v>37.494144450791197</v>
      </c>
    </row>
    <row r="368" spans="1:14" x14ac:dyDescent="0.3">
      <c r="A368" s="3">
        <v>11530108</v>
      </c>
      <c r="B368" s="4">
        <v>11530</v>
      </c>
      <c r="C368" s="4" t="s">
        <v>747</v>
      </c>
      <c r="D368" s="4" t="s">
        <v>756</v>
      </c>
      <c r="E368" s="4">
        <v>1153010800</v>
      </c>
      <c r="F368" s="4" t="s">
        <v>757</v>
      </c>
      <c r="G368" s="4" t="str">
        <f t="shared" si="5"/>
        <v>서울특별시구로구오류동</v>
      </c>
      <c r="H368" s="4">
        <v>1345</v>
      </c>
      <c r="I368" s="4">
        <v>126.851</v>
      </c>
      <c r="J368" s="4">
        <v>126.824</v>
      </c>
      <c r="K368" s="4">
        <v>37.484000000000002</v>
      </c>
      <c r="L368" s="4">
        <v>37.500999999999998</v>
      </c>
      <c r="M368" s="4">
        <v>126.838547263946</v>
      </c>
      <c r="N368" s="4">
        <v>37.491991884472696</v>
      </c>
    </row>
    <row r="369" spans="1:14" x14ac:dyDescent="0.3">
      <c r="A369" s="3">
        <v>11530102</v>
      </c>
      <c r="B369" s="4">
        <v>11530</v>
      </c>
      <c r="C369" s="4" t="s">
        <v>747</v>
      </c>
      <c r="D369" s="4" t="s">
        <v>758</v>
      </c>
      <c r="E369" s="4">
        <v>1153010200</v>
      </c>
      <c r="F369" s="4" t="s">
        <v>759</v>
      </c>
      <c r="G369" s="4" t="str">
        <f t="shared" si="5"/>
        <v>서울특별시구로구구로동</v>
      </c>
      <c r="H369" s="4">
        <v>1350</v>
      </c>
      <c r="I369" s="4">
        <v>126.90300000000001</v>
      </c>
      <c r="J369" s="4">
        <v>126.867</v>
      </c>
      <c r="K369" s="4">
        <v>37.478000000000002</v>
      </c>
      <c r="L369" s="4">
        <v>37.515999999999998</v>
      </c>
      <c r="M369" s="4">
        <v>126.88468696337399</v>
      </c>
      <c r="N369" s="4">
        <v>37.4942345799425</v>
      </c>
    </row>
    <row r="370" spans="1:14" x14ac:dyDescent="0.3">
      <c r="A370" s="3">
        <v>11530109</v>
      </c>
      <c r="B370" s="4">
        <v>11530</v>
      </c>
      <c r="C370" s="4" t="s">
        <v>747</v>
      </c>
      <c r="D370" s="4" t="s">
        <v>760</v>
      </c>
      <c r="E370" s="4">
        <v>1153010900</v>
      </c>
      <c r="F370" s="4" t="s">
        <v>761</v>
      </c>
      <c r="G370" s="4" t="str">
        <f t="shared" si="5"/>
        <v>서울특별시구로구궁동</v>
      </c>
      <c r="H370" s="4">
        <v>53</v>
      </c>
      <c r="I370" s="4">
        <v>126.83799999999999</v>
      </c>
      <c r="J370" s="4">
        <v>126.819</v>
      </c>
      <c r="K370" s="4">
        <v>37.493000000000002</v>
      </c>
      <c r="L370" s="4">
        <v>37.509</v>
      </c>
      <c r="M370" s="4">
        <v>126.828525593489</v>
      </c>
      <c r="N370" s="4">
        <v>37.500432768671502</v>
      </c>
    </row>
    <row r="371" spans="1:14" x14ac:dyDescent="0.3">
      <c r="A371" s="3">
        <v>11530112</v>
      </c>
      <c r="B371" s="4">
        <v>11530</v>
      </c>
      <c r="C371" s="4" t="s">
        <v>747</v>
      </c>
      <c r="D371" s="4" t="s">
        <v>762</v>
      </c>
      <c r="E371" s="4">
        <v>1153011200</v>
      </c>
      <c r="F371" s="4" t="s">
        <v>763</v>
      </c>
      <c r="G371" s="4" t="str">
        <f t="shared" si="5"/>
        <v>서울특별시구로구항동</v>
      </c>
      <c r="H371" s="4">
        <v>52</v>
      </c>
      <c r="I371" s="4">
        <v>126.833</v>
      </c>
      <c r="J371" s="4">
        <v>126.815</v>
      </c>
      <c r="K371" s="4">
        <v>37.472999999999999</v>
      </c>
      <c r="L371" s="4">
        <v>37.488999999999997</v>
      </c>
      <c r="M371" s="4">
        <v>126.824596837946</v>
      </c>
      <c r="N371" s="4">
        <v>37.481036282021201</v>
      </c>
    </row>
    <row r="372" spans="1:14" x14ac:dyDescent="0.3">
      <c r="A372" s="3">
        <v>11530101</v>
      </c>
      <c r="B372" s="4">
        <v>11530</v>
      </c>
      <c r="C372" s="4" t="s">
        <v>747</v>
      </c>
      <c r="D372" s="4" t="s">
        <v>764</v>
      </c>
      <c r="E372" s="4">
        <v>1153010100</v>
      </c>
      <c r="F372" s="4" t="s">
        <v>765</v>
      </c>
      <c r="G372" s="4" t="str">
        <f t="shared" si="5"/>
        <v>서울특별시구로구신도림동</v>
      </c>
      <c r="H372" s="4">
        <v>49</v>
      </c>
      <c r="I372" s="4">
        <v>126.892</v>
      </c>
      <c r="J372" s="4">
        <v>126.874</v>
      </c>
      <c r="K372" s="4">
        <v>37.503</v>
      </c>
      <c r="L372" s="4">
        <v>37.518000000000001</v>
      </c>
      <c r="M372" s="4">
        <v>126.882185170041</v>
      </c>
      <c r="N372" s="4">
        <v>37.509946014901097</v>
      </c>
    </row>
    <row r="373" spans="1:14" x14ac:dyDescent="0.3">
      <c r="A373" s="3">
        <v>11530103</v>
      </c>
      <c r="B373" s="4">
        <v>11530</v>
      </c>
      <c r="C373" s="4" t="s">
        <v>747</v>
      </c>
      <c r="D373" s="4" t="s">
        <v>766</v>
      </c>
      <c r="E373" s="4">
        <v>1153010300</v>
      </c>
      <c r="F373" s="4" t="s">
        <v>767</v>
      </c>
      <c r="G373" s="4" t="str">
        <f t="shared" si="5"/>
        <v>서울특별시구로구가리봉동</v>
      </c>
      <c r="H373" s="4">
        <v>1348</v>
      </c>
      <c r="I373" s="4">
        <v>126.896</v>
      </c>
      <c r="J373" s="4">
        <v>126.88</v>
      </c>
      <c r="K373" s="4">
        <v>37.478999999999999</v>
      </c>
      <c r="L373" s="4">
        <v>37.488</v>
      </c>
      <c r="M373" s="4">
        <v>126.888037729893</v>
      </c>
      <c r="N373" s="4">
        <v>37.482700106326398</v>
      </c>
    </row>
    <row r="374" spans="1:14" x14ac:dyDescent="0.3">
      <c r="A374" s="3">
        <v>11545102</v>
      </c>
      <c r="B374" s="4">
        <v>11545</v>
      </c>
      <c r="C374" s="4" t="s">
        <v>768</v>
      </c>
      <c r="D374" s="4" t="s">
        <v>769</v>
      </c>
      <c r="E374" s="4">
        <v>1154510200</v>
      </c>
      <c r="F374" s="4" t="s">
        <v>770</v>
      </c>
      <c r="G374" s="4" t="str">
        <f t="shared" si="5"/>
        <v>서울특별시금천구독산동</v>
      </c>
      <c r="H374" s="4">
        <v>35</v>
      </c>
      <c r="I374" s="4">
        <v>126.91200000000001</v>
      </c>
      <c r="J374" s="4">
        <v>126.883</v>
      </c>
      <c r="K374" s="4">
        <v>37.451999999999998</v>
      </c>
      <c r="L374" s="4">
        <v>37.481000000000002</v>
      </c>
      <c r="M374" s="4">
        <v>126.898296709881</v>
      </c>
      <c r="N374" s="4">
        <v>37.467476123394</v>
      </c>
    </row>
    <row r="375" spans="1:14" x14ac:dyDescent="0.3">
      <c r="A375" s="3">
        <v>11545101</v>
      </c>
      <c r="B375" s="4">
        <v>11545</v>
      </c>
      <c r="C375" s="4" t="s">
        <v>768</v>
      </c>
      <c r="D375" s="4" t="s">
        <v>771</v>
      </c>
      <c r="E375" s="4">
        <v>1154510100</v>
      </c>
      <c r="F375" s="4" t="s">
        <v>772</v>
      </c>
      <c r="G375" s="4" t="str">
        <f t="shared" si="5"/>
        <v>서울특별시금천구가산동</v>
      </c>
      <c r="H375" s="4">
        <v>34</v>
      </c>
      <c r="I375" s="4">
        <v>126.89700000000001</v>
      </c>
      <c r="J375" s="4">
        <v>126.872</v>
      </c>
      <c r="K375" s="4">
        <v>37.463999999999999</v>
      </c>
      <c r="L375" s="4">
        <v>37.487000000000002</v>
      </c>
      <c r="M375" s="4">
        <v>126.88377824789001</v>
      </c>
      <c r="N375" s="4">
        <v>37.476684650055802</v>
      </c>
    </row>
    <row r="376" spans="1:14" x14ac:dyDescent="0.3">
      <c r="A376" s="3">
        <v>11545103</v>
      </c>
      <c r="B376" s="4">
        <v>11545</v>
      </c>
      <c r="C376" s="4" t="s">
        <v>768</v>
      </c>
      <c r="D376" s="4" t="s">
        <v>773</v>
      </c>
      <c r="E376" s="4">
        <v>1154510300</v>
      </c>
      <c r="F376" s="4" t="s">
        <v>774</v>
      </c>
      <c r="G376" s="4" t="str">
        <f t="shared" si="5"/>
        <v>서울특별시금천구시흥동</v>
      </c>
      <c r="H376" s="4">
        <v>33</v>
      </c>
      <c r="I376" s="4">
        <v>126.929</v>
      </c>
      <c r="J376" s="4">
        <v>126.893</v>
      </c>
      <c r="K376" s="4">
        <v>37.433</v>
      </c>
      <c r="L376" s="4">
        <v>37.466000000000001</v>
      </c>
      <c r="M376" s="4">
        <v>126.90928980328501</v>
      </c>
      <c r="N376" s="4">
        <v>37.449530199101901</v>
      </c>
    </row>
    <row r="377" spans="1:14" x14ac:dyDescent="0.3">
      <c r="A377" s="3">
        <v>11560122</v>
      </c>
      <c r="B377" s="4">
        <v>11560</v>
      </c>
      <c r="C377" s="4" t="s">
        <v>775</v>
      </c>
      <c r="D377" s="4" t="s">
        <v>776</v>
      </c>
      <c r="E377" s="4">
        <v>1156012200</v>
      </c>
      <c r="F377" s="4" t="s">
        <v>777</v>
      </c>
      <c r="G377" s="4" t="str">
        <f t="shared" si="5"/>
        <v>서울특별시영등포구문래동4가</v>
      </c>
      <c r="H377" s="4">
        <v>24</v>
      </c>
      <c r="I377" s="4">
        <v>126.893</v>
      </c>
      <c r="J377" s="4">
        <v>126.887</v>
      </c>
      <c r="K377" s="4">
        <v>37.512</v>
      </c>
      <c r="L377" s="4">
        <v>37.517000000000003</v>
      </c>
      <c r="M377" s="4">
        <v>126.889872990711</v>
      </c>
      <c r="N377" s="4">
        <v>37.514467646869498</v>
      </c>
    </row>
    <row r="378" spans="1:14" x14ac:dyDescent="0.3">
      <c r="A378" s="3">
        <v>11560102</v>
      </c>
      <c r="B378" s="4">
        <v>11560</v>
      </c>
      <c r="C378" s="4" t="s">
        <v>775</v>
      </c>
      <c r="D378" s="4" t="s">
        <v>778</v>
      </c>
      <c r="E378" s="4">
        <v>1156010200</v>
      </c>
      <c r="F378" s="4" t="s">
        <v>779</v>
      </c>
      <c r="G378" s="4" t="str">
        <f t="shared" si="5"/>
        <v>서울특별시영등포구영등포동1가</v>
      </c>
      <c r="H378" s="4">
        <v>23</v>
      </c>
      <c r="I378" s="4">
        <v>126.917</v>
      </c>
      <c r="J378" s="4">
        <v>126.908</v>
      </c>
      <c r="K378" s="4">
        <v>37.517000000000003</v>
      </c>
      <c r="L378" s="4">
        <v>37.518999999999998</v>
      </c>
      <c r="M378" s="4">
        <v>126.91286680684399</v>
      </c>
      <c r="N378" s="4">
        <v>37.517626418271298</v>
      </c>
    </row>
    <row r="379" spans="1:14" x14ac:dyDescent="0.3">
      <c r="A379" s="3">
        <v>11560104</v>
      </c>
      <c r="B379" s="4">
        <v>11560</v>
      </c>
      <c r="C379" s="4" t="s">
        <v>775</v>
      </c>
      <c r="D379" s="4" t="s">
        <v>780</v>
      </c>
      <c r="E379" s="4">
        <v>1156010400</v>
      </c>
      <c r="F379" s="4" t="s">
        <v>781</v>
      </c>
      <c r="G379" s="4" t="str">
        <f t="shared" si="5"/>
        <v>서울특별시영등포구영등포동3가</v>
      </c>
      <c r="H379" s="4">
        <v>22</v>
      </c>
      <c r="I379" s="4">
        <v>126.91200000000001</v>
      </c>
      <c r="J379" s="4">
        <v>126.905</v>
      </c>
      <c r="K379" s="4">
        <v>37.515999999999998</v>
      </c>
      <c r="L379" s="4">
        <v>37.520000000000003</v>
      </c>
      <c r="M379" s="4">
        <v>126.907898930196</v>
      </c>
      <c r="N379" s="4">
        <v>37.518262914464998</v>
      </c>
    </row>
    <row r="380" spans="1:14" x14ac:dyDescent="0.3">
      <c r="A380" s="3">
        <v>11560124</v>
      </c>
      <c r="B380" s="4">
        <v>11560</v>
      </c>
      <c r="C380" s="4" t="s">
        <v>775</v>
      </c>
      <c r="D380" s="4" t="s">
        <v>782</v>
      </c>
      <c r="E380" s="4">
        <v>1156012400</v>
      </c>
      <c r="F380" s="4" t="s">
        <v>783</v>
      </c>
      <c r="G380" s="4" t="str">
        <f t="shared" si="5"/>
        <v>서울특별시영등포구문래동6가</v>
      </c>
      <c r="H380" s="4">
        <v>21</v>
      </c>
      <c r="I380" s="4">
        <v>126.89</v>
      </c>
      <c r="J380" s="4">
        <v>126.879</v>
      </c>
      <c r="K380" s="4">
        <v>37.517000000000003</v>
      </c>
      <c r="L380" s="4">
        <v>37.523000000000003</v>
      </c>
      <c r="M380" s="4">
        <v>126.884654257855</v>
      </c>
      <c r="N380" s="4">
        <v>37.519897256758298</v>
      </c>
    </row>
    <row r="381" spans="1:14" x14ac:dyDescent="0.3">
      <c r="A381" s="3">
        <v>11560107</v>
      </c>
      <c r="B381" s="4">
        <v>11560</v>
      </c>
      <c r="C381" s="4" t="s">
        <v>775</v>
      </c>
      <c r="D381" s="4" t="s">
        <v>784</v>
      </c>
      <c r="E381" s="4">
        <v>1156010700</v>
      </c>
      <c r="F381" s="4" t="s">
        <v>785</v>
      </c>
      <c r="G381" s="4" t="str">
        <f t="shared" si="5"/>
        <v>서울특별시영등포구영등포동6가</v>
      </c>
      <c r="H381" s="4">
        <v>20</v>
      </c>
      <c r="I381" s="4">
        <v>126.905</v>
      </c>
      <c r="J381" s="4">
        <v>126.901</v>
      </c>
      <c r="K381" s="4">
        <v>37.520000000000003</v>
      </c>
      <c r="L381" s="4">
        <v>37.523000000000003</v>
      </c>
      <c r="M381" s="4">
        <v>126.903074152131</v>
      </c>
      <c r="N381" s="4">
        <v>37.521632201110002</v>
      </c>
    </row>
    <row r="382" spans="1:14" x14ac:dyDescent="0.3">
      <c r="A382" s="3">
        <v>11560103</v>
      </c>
      <c r="B382" s="4">
        <v>11560</v>
      </c>
      <c r="C382" s="4" t="s">
        <v>775</v>
      </c>
      <c r="D382" s="4" t="s">
        <v>786</v>
      </c>
      <c r="E382" s="4">
        <v>1156010300</v>
      </c>
      <c r="F382" s="4" t="s">
        <v>787</v>
      </c>
      <c r="G382" s="4" t="str">
        <f t="shared" si="5"/>
        <v>서울특별시영등포구영등포동2가</v>
      </c>
      <c r="H382" s="4">
        <v>19</v>
      </c>
      <c r="I382" s="4">
        <v>126.917</v>
      </c>
      <c r="J382" s="4">
        <v>126.908</v>
      </c>
      <c r="K382" s="4">
        <v>37.518000000000001</v>
      </c>
      <c r="L382" s="4">
        <v>37.524000000000001</v>
      </c>
      <c r="M382" s="4">
        <v>126.912194685057</v>
      </c>
      <c r="N382" s="4">
        <v>37.520609857723102</v>
      </c>
    </row>
    <row r="383" spans="1:14" x14ac:dyDescent="0.3">
      <c r="A383" s="3">
        <v>11560114</v>
      </c>
      <c r="B383" s="4">
        <v>11560</v>
      </c>
      <c r="C383" s="4" t="s">
        <v>775</v>
      </c>
      <c r="D383" s="4" t="s">
        <v>788</v>
      </c>
      <c r="E383" s="4">
        <v>1156011400</v>
      </c>
      <c r="F383" s="4" t="s">
        <v>789</v>
      </c>
      <c r="G383" s="4" t="str">
        <f t="shared" si="5"/>
        <v>서울특별시영등포구당산동4가</v>
      </c>
      <c r="H383" s="4">
        <v>15</v>
      </c>
      <c r="I383" s="4">
        <v>126.904</v>
      </c>
      <c r="J383" s="4">
        <v>126.89400000000001</v>
      </c>
      <c r="K383" s="4">
        <v>37.526000000000003</v>
      </c>
      <c r="L383" s="4">
        <v>37.531999999999996</v>
      </c>
      <c r="M383" s="4">
        <v>126.89913605068899</v>
      </c>
      <c r="N383" s="4">
        <v>37.529038565747001</v>
      </c>
    </row>
    <row r="384" spans="1:14" x14ac:dyDescent="0.3">
      <c r="A384" s="3">
        <v>11560125</v>
      </c>
      <c r="B384" s="4">
        <v>11560</v>
      </c>
      <c r="C384" s="4" t="s">
        <v>775</v>
      </c>
      <c r="D384" s="4" t="s">
        <v>790</v>
      </c>
      <c r="E384" s="4">
        <v>1156012500</v>
      </c>
      <c r="F384" s="4" t="s">
        <v>791</v>
      </c>
      <c r="G384" s="4" t="str">
        <f t="shared" si="5"/>
        <v>서울특별시영등포구양평동1가</v>
      </c>
      <c r="H384" s="4">
        <v>18</v>
      </c>
      <c r="I384" s="4">
        <v>126.892</v>
      </c>
      <c r="J384" s="4">
        <v>126.88500000000001</v>
      </c>
      <c r="K384" s="4">
        <v>37.521000000000001</v>
      </c>
      <c r="L384" s="4">
        <v>37.526000000000003</v>
      </c>
      <c r="M384" s="4">
        <v>126.888698646273</v>
      </c>
      <c r="N384" s="4">
        <v>37.523190208593498</v>
      </c>
    </row>
    <row r="385" spans="1:14" x14ac:dyDescent="0.3">
      <c r="A385" s="3">
        <v>11560126</v>
      </c>
      <c r="B385" s="4">
        <v>11560</v>
      </c>
      <c r="C385" s="4" t="s">
        <v>775</v>
      </c>
      <c r="D385" s="4" t="s">
        <v>792</v>
      </c>
      <c r="E385" s="4">
        <v>1156012600</v>
      </c>
      <c r="F385" s="4" t="s">
        <v>793</v>
      </c>
      <c r="G385" s="4" t="str">
        <f t="shared" si="5"/>
        <v>서울특별시영등포구양평동2가</v>
      </c>
      <c r="H385" s="4">
        <v>17</v>
      </c>
      <c r="I385" s="4">
        <v>126.886</v>
      </c>
      <c r="J385" s="4">
        <v>126.88200000000001</v>
      </c>
      <c r="K385" s="4">
        <v>37.521000000000001</v>
      </c>
      <c r="L385" s="4">
        <v>37.526000000000003</v>
      </c>
      <c r="M385" s="4">
        <v>126.88375778087899</v>
      </c>
      <c r="N385" s="4">
        <v>37.5234270604656</v>
      </c>
    </row>
    <row r="386" spans="1:14" x14ac:dyDescent="0.3">
      <c r="A386" s="3">
        <v>11560108</v>
      </c>
      <c r="B386" s="4">
        <v>11560</v>
      </c>
      <c r="C386" s="4" t="s">
        <v>775</v>
      </c>
      <c r="D386" s="4" t="s">
        <v>794</v>
      </c>
      <c r="E386" s="4">
        <v>1156010800</v>
      </c>
      <c r="F386" s="4" t="s">
        <v>795</v>
      </c>
      <c r="G386" s="4" t="str">
        <f t="shared" si="5"/>
        <v>서울특별시영등포구영등포동7가</v>
      </c>
      <c r="H386" s="4">
        <v>16</v>
      </c>
      <c r="I386" s="4">
        <v>126.91200000000001</v>
      </c>
      <c r="J386" s="4">
        <v>126.902</v>
      </c>
      <c r="K386" s="4">
        <v>37.521999999999998</v>
      </c>
      <c r="L386" s="4">
        <v>37.526000000000003</v>
      </c>
      <c r="M386" s="4">
        <v>126.907119677369</v>
      </c>
      <c r="N386" s="4">
        <v>37.524291931227701</v>
      </c>
    </row>
    <row r="387" spans="1:14" x14ac:dyDescent="0.3">
      <c r="A387" s="3">
        <v>11560110</v>
      </c>
      <c r="B387" s="4">
        <v>11560</v>
      </c>
      <c r="C387" s="4" t="s">
        <v>775</v>
      </c>
      <c r="D387" s="4" t="s">
        <v>796</v>
      </c>
      <c r="E387" s="4">
        <v>1156011000</v>
      </c>
      <c r="F387" s="4" t="s">
        <v>797</v>
      </c>
      <c r="G387" s="4" t="str">
        <f t="shared" ref="G387:G450" si="6">SUBSTITUTE(F387," ","")</f>
        <v>서울특별시영등포구여의도동</v>
      </c>
      <c r="H387" s="4">
        <v>11</v>
      </c>
      <c r="I387" s="4">
        <v>126.95</v>
      </c>
      <c r="J387" s="4">
        <v>126.905</v>
      </c>
      <c r="K387" s="4">
        <v>37.515000000000001</v>
      </c>
      <c r="L387" s="4">
        <v>37.540999999999997</v>
      </c>
      <c r="M387" s="4">
        <v>126.928467947372</v>
      </c>
      <c r="N387" s="4">
        <v>37.528504926836</v>
      </c>
    </row>
    <row r="388" spans="1:14" x14ac:dyDescent="0.3">
      <c r="A388" s="3">
        <v>11560131</v>
      </c>
      <c r="B388" s="4">
        <v>11560</v>
      </c>
      <c r="C388" s="4" t="s">
        <v>775</v>
      </c>
      <c r="D388" s="4" t="s">
        <v>798</v>
      </c>
      <c r="E388" s="4">
        <v>1156013100</v>
      </c>
      <c r="F388" s="4" t="s">
        <v>799</v>
      </c>
      <c r="G388" s="4" t="str">
        <f t="shared" si="6"/>
        <v>서울특별시영등포구양화동</v>
      </c>
      <c r="H388" s="4">
        <v>14</v>
      </c>
      <c r="I388" s="4">
        <v>126.902</v>
      </c>
      <c r="J388" s="4">
        <v>126.878</v>
      </c>
      <c r="K388" s="4">
        <v>37.542000000000002</v>
      </c>
      <c r="L388" s="4">
        <v>37.555999999999997</v>
      </c>
      <c r="M388" s="4">
        <v>126.88912100489701</v>
      </c>
      <c r="N388" s="4">
        <v>37.547969436141798</v>
      </c>
    </row>
    <row r="389" spans="1:14" x14ac:dyDescent="0.3">
      <c r="A389" s="3">
        <v>11560117</v>
      </c>
      <c r="B389" s="4">
        <v>11560</v>
      </c>
      <c r="C389" s="4" t="s">
        <v>775</v>
      </c>
      <c r="D389" s="4" t="s">
        <v>800</v>
      </c>
      <c r="E389" s="4">
        <v>1156011700</v>
      </c>
      <c r="F389" s="4" t="s">
        <v>801</v>
      </c>
      <c r="G389" s="4" t="str">
        <f t="shared" si="6"/>
        <v>서울특별시영등포구당산동</v>
      </c>
      <c r="H389" s="4">
        <v>10</v>
      </c>
      <c r="I389" s="4">
        <v>126.911</v>
      </c>
      <c r="J389" s="4">
        <v>126.89400000000001</v>
      </c>
      <c r="K389" s="4">
        <v>37.526000000000003</v>
      </c>
      <c r="L389" s="4">
        <v>37.543999999999997</v>
      </c>
      <c r="M389" s="4">
        <v>126.90401157069699</v>
      </c>
      <c r="N389" s="4">
        <v>37.536424504838401</v>
      </c>
    </row>
    <row r="390" spans="1:14" x14ac:dyDescent="0.3">
      <c r="A390" s="3">
        <v>11560134</v>
      </c>
      <c r="B390" s="4">
        <v>11560</v>
      </c>
      <c r="C390" s="4" t="s">
        <v>775</v>
      </c>
      <c r="D390" s="4" t="s">
        <v>802</v>
      </c>
      <c r="E390" s="4">
        <v>1156013400</v>
      </c>
      <c r="F390" s="4" t="s">
        <v>803</v>
      </c>
      <c r="G390" s="4" t="str">
        <f t="shared" si="6"/>
        <v>서울특별시영등포구양평동</v>
      </c>
      <c r="H390" s="4">
        <v>8</v>
      </c>
      <c r="I390" s="4">
        <v>126.901</v>
      </c>
      <c r="J390" s="4">
        <v>126.879</v>
      </c>
      <c r="K390" s="4">
        <v>37.521999999999998</v>
      </c>
      <c r="L390" s="4">
        <v>37.542999999999999</v>
      </c>
      <c r="M390" s="4">
        <v>126.886942139648</v>
      </c>
      <c r="N390" s="4">
        <v>37.5328870145091</v>
      </c>
    </row>
    <row r="391" spans="1:14" x14ac:dyDescent="0.3">
      <c r="A391" s="3">
        <v>11560123</v>
      </c>
      <c r="B391" s="4">
        <v>11560</v>
      </c>
      <c r="C391" s="4" t="s">
        <v>775</v>
      </c>
      <c r="D391" s="4" t="s">
        <v>804</v>
      </c>
      <c r="E391" s="4">
        <v>1156012300</v>
      </c>
      <c r="F391" s="4" t="s">
        <v>805</v>
      </c>
      <c r="G391" s="4" t="str">
        <f t="shared" si="6"/>
        <v>서울특별시영등포구문래동5가</v>
      </c>
      <c r="H391" s="4">
        <v>7</v>
      </c>
      <c r="I391" s="4">
        <v>126.889</v>
      </c>
      <c r="J391" s="4">
        <v>126.878</v>
      </c>
      <c r="K391" s="4">
        <v>37.512999999999998</v>
      </c>
      <c r="L391" s="4">
        <v>37.520000000000003</v>
      </c>
      <c r="M391" s="4">
        <v>126.883855840487</v>
      </c>
      <c r="N391" s="4">
        <v>37.5166829200815</v>
      </c>
    </row>
    <row r="392" spans="1:14" x14ac:dyDescent="0.3">
      <c r="A392" s="3">
        <v>11560121</v>
      </c>
      <c r="B392" s="4">
        <v>11560</v>
      </c>
      <c r="C392" s="4" t="s">
        <v>775</v>
      </c>
      <c r="D392" s="4" t="s">
        <v>806</v>
      </c>
      <c r="E392" s="4">
        <v>1156012100</v>
      </c>
      <c r="F392" s="4" t="s">
        <v>807</v>
      </c>
      <c r="G392" s="4" t="str">
        <f t="shared" si="6"/>
        <v>서울특별시영등포구문래동3가</v>
      </c>
      <c r="H392" s="4">
        <v>6</v>
      </c>
      <c r="I392" s="4">
        <v>126.90300000000001</v>
      </c>
      <c r="J392" s="4">
        <v>126.889</v>
      </c>
      <c r="K392" s="4">
        <v>37.512999999999998</v>
      </c>
      <c r="L392" s="4">
        <v>37.521000000000001</v>
      </c>
      <c r="M392" s="4">
        <v>126.895715303961</v>
      </c>
      <c r="N392" s="4">
        <v>37.517270191373498</v>
      </c>
    </row>
    <row r="393" spans="1:14" x14ac:dyDescent="0.3">
      <c r="A393" s="3">
        <v>11560129</v>
      </c>
      <c r="B393" s="4">
        <v>11560</v>
      </c>
      <c r="C393" s="4" t="s">
        <v>775</v>
      </c>
      <c r="D393" s="4" t="s">
        <v>808</v>
      </c>
      <c r="E393" s="4">
        <v>1156012900</v>
      </c>
      <c r="F393" s="4" t="s">
        <v>809</v>
      </c>
      <c r="G393" s="4" t="str">
        <f t="shared" si="6"/>
        <v>서울특별시영등포구양평동5가</v>
      </c>
      <c r="H393" s="4">
        <v>29</v>
      </c>
      <c r="I393" s="4">
        <v>126.896</v>
      </c>
      <c r="J393" s="4">
        <v>126.89</v>
      </c>
      <c r="K393" s="4">
        <v>37.534999999999997</v>
      </c>
      <c r="L393" s="4">
        <v>37.542999999999999</v>
      </c>
      <c r="M393" s="4">
        <v>126.892645053618</v>
      </c>
      <c r="N393" s="4">
        <v>37.539366659570597</v>
      </c>
    </row>
    <row r="394" spans="1:14" x14ac:dyDescent="0.3">
      <c r="A394" s="3">
        <v>11560130</v>
      </c>
      <c r="B394" s="4">
        <v>11560</v>
      </c>
      <c r="C394" s="4" t="s">
        <v>775</v>
      </c>
      <c r="D394" s="4" t="s">
        <v>810</v>
      </c>
      <c r="E394" s="4">
        <v>1156013000</v>
      </c>
      <c r="F394" s="4" t="s">
        <v>811</v>
      </c>
      <c r="G394" s="4" t="str">
        <f t="shared" si="6"/>
        <v>서울특별시영등포구양평동6가</v>
      </c>
      <c r="H394" s="4">
        <v>28</v>
      </c>
      <c r="I394" s="4">
        <v>126.892</v>
      </c>
      <c r="J394" s="4">
        <v>126.887</v>
      </c>
      <c r="K394" s="4">
        <v>37.54</v>
      </c>
      <c r="L394" s="4">
        <v>37.545999999999999</v>
      </c>
      <c r="M394" s="4">
        <v>126.88957282122399</v>
      </c>
      <c r="N394" s="4">
        <v>37.542637630235099</v>
      </c>
    </row>
    <row r="395" spans="1:14" x14ac:dyDescent="0.3">
      <c r="A395" s="3">
        <v>11560101</v>
      </c>
      <c r="B395" s="4">
        <v>11560</v>
      </c>
      <c r="C395" s="4" t="s">
        <v>775</v>
      </c>
      <c r="D395" s="4" t="s">
        <v>812</v>
      </c>
      <c r="E395" s="4">
        <v>1156010100</v>
      </c>
      <c r="F395" s="4" t="s">
        <v>813</v>
      </c>
      <c r="G395" s="4" t="str">
        <f t="shared" si="6"/>
        <v>서울특별시영등포구영등포동</v>
      </c>
      <c r="H395" s="4">
        <v>35</v>
      </c>
      <c r="I395" s="4">
        <v>126.916</v>
      </c>
      <c r="J395" s="4">
        <v>126.898</v>
      </c>
      <c r="K395" s="4">
        <v>37.51</v>
      </c>
      <c r="L395" s="4">
        <v>37.526000000000003</v>
      </c>
      <c r="M395" s="4">
        <v>126.906913194792</v>
      </c>
      <c r="N395" s="4">
        <v>37.513785775721701</v>
      </c>
    </row>
    <row r="396" spans="1:14" x14ac:dyDescent="0.3">
      <c r="A396" s="3">
        <v>11560113</v>
      </c>
      <c r="B396" s="4">
        <v>11560</v>
      </c>
      <c r="C396" s="4" t="s">
        <v>775</v>
      </c>
      <c r="D396" s="4" t="s">
        <v>814</v>
      </c>
      <c r="E396" s="4">
        <v>1156011300</v>
      </c>
      <c r="F396" s="4" t="s">
        <v>815</v>
      </c>
      <c r="G396" s="4" t="str">
        <f t="shared" si="6"/>
        <v>서울특별시영등포구당산동3가</v>
      </c>
      <c r="H396" s="4">
        <v>34</v>
      </c>
      <c r="I396" s="4">
        <v>126.90300000000001</v>
      </c>
      <c r="J396" s="4">
        <v>126.892</v>
      </c>
      <c r="K396" s="4">
        <v>37.523000000000003</v>
      </c>
      <c r="L396" s="4">
        <v>37.529000000000003</v>
      </c>
      <c r="M396" s="4">
        <v>126.89711351458</v>
      </c>
      <c r="N396" s="4">
        <v>37.525862139499303</v>
      </c>
    </row>
    <row r="397" spans="1:14" x14ac:dyDescent="0.3">
      <c r="A397" s="3">
        <v>11560111</v>
      </c>
      <c r="B397" s="4">
        <v>11560</v>
      </c>
      <c r="C397" s="4" t="s">
        <v>775</v>
      </c>
      <c r="D397" s="4" t="s">
        <v>816</v>
      </c>
      <c r="E397" s="4">
        <v>1156011100</v>
      </c>
      <c r="F397" s="4" t="s">
        <v>817</v>
      </c>
      <c r="G397" s="4" t="str">
        <f t="shared" si="6"/>
        <v>서울특별시영등포구당산동1가</v>
      </c>
      <c r="H397" s="4">
        <v>33</v>
      </c>
      <c r="I397" s="4">
        <v>126.902</v>
      </c>
      <c r="J397" s="4">
        <v>126.895</v>
      </c>
      <c r="K397" s="4">
        <v>37.518999999999998</v>
      </c>
      <c r="L397" s="4">
        <v>37.524000000000001</v>
      </c>
      <c r="M397" s="4">
        <v>126.898512761238</v>
      </c>
      <c r="N397" s="4">
        <v>37.521684560307797</v>
      </c>
    </row>
    <row r="398" spans="1:14" x14ac:dyDescent="0.3">
      <c r="A398" s="3">
        <v>11560118</v>
      </c>
      <c r="B398" s="4">
        <v>11560</v>
      </c>
      <c r="C398" s="4" t="s">
        <v>775</v>
      </c>
      <c r="D398" s="4" t="s">
        <v>818</v>
      </c>
      <c r="E398" s="4">
        <v>1156011800</v>
      </c>
      <c r="F398" s="4" t="s">
        <v>819</v>
      </c>
      <c r="G398" s="4" t="str">
        <f t="shared" si="6"/>
        <v>서울특별시영등포구도림동</v>
      </c>
      <c r="H398" s="4">
        <v>38</v>
      </c>
      <c r="I398" s="4">
        <v>126.91</v>
      </c>
      <c r="J398" s="4">
        <v>126.892</v>
      </c>
      <c r="K398" s="4">
        <v>37.503999999999998</v>
      </c>
      <c r="L398" s="4">
        <v>37.512</v>
      </c>
      <c r="M398" s="4">
        <v>126.900542048437</v>
      </c>
      <c r="N398" s="4">
        <v>37.509101242083403</v>
      </c>
    </row>
    <row r="399" spans="1:14" x14ac:dyDescent="0.3">
      <c r="A399" s="3">
        <v>11560120</v>
      </c>
      <c r="B399" s="4">
        <v>11560</v>
      </c>
      <c r="C399" s="4" t="s">
        <v>775</v>
      </c>
      <c r="D399" s="4" t="s">
        <v>820</v>
      </c>
      <c r="E399" s="4">
        <v>1156012000</v>
      </c>
      <c r="F399" s="4" t="s">
        <v>821</v>
      </c>
      <c r="G399" s="4" t="str">
        <f t="shared" si="6"/>
        <v>서울특별시영등포구문래동2가</v>
      </c>
      <c r="H399" s="4">
        <v>36</v>
      </c>
      <c r="I399" s="4">
        <v>126.89700000000001</v>
      </c>
      <c r="J399" s="4">
        <v>126.89</v>
      </c>
      <c r="K399" s="4">
        <v>37.51</v>
      </c>
      <c r="L399" s="4">
        <v>37.515000000000001</v>
      </c>
      <c r="M399" s="4">
        <v>126.89309465512299</v>
      </c>
      <c r="N399" s="4">
        <v>37.512778046245103</v>
      </c>
    </row>
    <row r="400" spans="1:14" x14ac:dyDescent="0.3">
      <c r="A400" s="3">
        <v>11560119</v>
      </c>
      <c r="B400" s="4">
        <v>11560</v>
      </c>
      <c r="C400" s="4" t="s">
        <v>775</v>
      </c>
      <c r="D400" s="4" t="s">
        <v>822</v>
      </c>
      <c r="E400" s="4">
        <v>1156011900</v>
      </c>
      <c r="F400" s="4" t="s">
        <v>823</v>
      </c>
      <c r="G400" s="4" t="str">
        <f t="shared" si="6"/>
        <v>서울특별시영등포구문래동1가</v>
      </c>
      <c r="H400" s="4">
        <v>37</v>
      </c>
      <c r="I400" s="4">
        <v>126.904</v>
      </c>
      <c r="J400" s="4">
        <v>126.89100000000001</v>
      </c>
      <c r="K400" s="4">
        <v>37.509</v>
      </c>
      <c r="L400" s="4">
        <v>37.515000000000001</v>
      </c>
      <c r="M400" s="4">
        <v>126.897060116909</v>
      </c>
      <c r="N400" s="4">
        <v>37.512282898033703</v>
      </c>
    </row>
    <row r="401" spans="1:14" x14ac:dyDescent="0.3">
      <c r="A401" s="3">
        <v>11560112</v>
      </c>
      <c r="B401" s="4">
        <v>11560</v>
      </c>
      <c r="C401" s="4" t="s">
        <v>775</v>
      </c>
      <c r="D401" s="4" t="s">
        <v>824</v>
      </c>
      <c r="E401" s="4">
        <v>1156011200</v>
      </c>
      <c r="F401" s="4" t="s">
        <v>825</v>
      </c>
      <c r="G401" s="4" t="str">
        <f t="shared" si="6"/>
        <v>서울특별시영등포구당산동2가</v>
      </c>
      <c r="H401" s="4">
        <v>32</v>
      </c>
      <c r="I401" s="4">
        <v>126.896</v>
      </c>
      <c r="J401" s="4">
        <v>126.89100000000001</v>
      </c>
      <c r="K401" s="4">
        <v>37.520000000000003</v>
      </c>
      <c r="L401" s="4">
        <v>37.524999999999999</v>
      </c>
      <c r="M401" s="4">
        <v>126.893705744736</v>
      </c>
      <c r="N401" s="4">
        <v>37.522483723552902</v>
      </c>
    </row>
    <row r="402" spans="1:14" x14ac:dyDescent="0.3">
      <c r="A402" s="3">
        <v>11560115</v>
      </c>
      <c r="B402" s="4">
        <v>11560</v>
      </c>
      <c r="C402" s="4" t="s">
        <v>775</v>
      </c>
      <c r="D402" s="4" t="s">
        <v>826</v>
      </c>
      <c r="E402" s="4">
        <v>1156011500</v>
      </c>
      <c r="F402" s="4" t="s">
        <v>827</v>
      </c>
      <c r="G402" s="4" t="str">
        <f t="shared" si="6"/>
        <v>서울특별시영등포구당산동5가</v>
      </c>
      <c r="H402" s="4">
        <v>31</v>
      </c>
      <c r="I402" s="4">
        <v>126.905</v>
      </c>
      <c r="J402" s="4">
        <v>126.89700000000001</v>
      </c>
      <c r="K402" s="4">
        <v>37.529000000000003</v>
      </c>
      <c r="L402" s="4">
        <v>37.534999999999997</v>
      </c>
      <c r="M402" s="4">
        <v>126.90120008850501</v>
      </c>
      <c r="N402" s="4">
        <v>37.532087215691</v>
      </c>
    </row>
    <row r="403" spans="1:14" x14ac:dyDescent="0.3">
      <c r="A403" s="3">
        <v>11560116</v>
      </c>
      <c r="B403" s="4">
        <v>11560</v>
      </c>
      <c r="C403" s="4" t="s">
        <v>775</v>
      </c>
      <c r="D403" s="4" t="s">
        <v>828</v>
      </c>
      <c r="E403" s="4">
        <v>1156011600</v>
      </c>
      <c r="F403" s="4" t="s">
        <v>829</v>
      </c>
      <c r="G403" s="4" t="str">
        <f t="shared" si="6"/>
        <v>서울특별시영등포구당산동6가</v>
      </c>
      <c r="H403" s="4">
        <v>30</v>
      </c>
      <c r="I403" s="4">
        <v>126.907</v>
      </c>
      <c r="J403" s="4">
        <v>126.899</v>
      </c>
      <c r="K403" s="4">
        <v>37.531999999999996</v>
      </c>
      <c r="L403" s="4">
        <v>37.536999999999999</v>
      </c>
      <c r="M403" s="4">
        <v>126.902880260264</v>
      </c>
      <c r="N403" s="4">
        <v>37.534660620833101</v>
      </c>
    </row>
    <row r="404" spans="1:14" x14ac:dyDescent="0.3">
      <c r="A404" s="3">
        <v>11560106</v>
      </c>
      <c r="B404" s="4">
        <v>11560</v>
      </c>
      <c r="C404" s="4" t="s">
        <v>775</v>
      </c>
      <c r="D404" s="4" t="s">
        <v>830</v>
      </c>
      <c r="E404" s="4">
        <v>1156010600</v>
      </c>
      <c r="F404" s="4" t="s">
        <v>831</v>
      </c>
      <c r="G404" s="4" t="str">
        <f t="shared" si="6"/>
        <v>서울특별시영등포구영등포동5가</v>
      </c>
      <c r="H404" s="4">
        <v>27</v>
      </c>
      <c r="I404" s="4">
        <v>126.90900000000001</v>
      </c>
      <c r="J404" s="4">
        <v>126.905</v>
      </c>
      <c r="K404" s="4">
        <v>37.518999999999998</v>
      </c>
      <c r="L404" s="4">
        <v>37.523000000000003</v>
      </c>
      <c r="M404" s="4">
        <v>126.90668058866601</v>
      </c>
      <c r="N404" s="4">
        <v>37.5210750720519</v>
      </c>
    </row>
    <row r="405" spans="1:14" x14ac:dyDescent="0.3">
      <c r="A405" s="3">
        <v>11560105</v>
      </c>
      <c r="B405" s="4">
        <v>11560</v>
      </c>
      <c r="C405" s="4" t="s">
        <v>775</v>
      </c>
      <c r="D405" s="4" t="s">
        <v>832</v>
      </c>
      <c r="E405" s="4">
        <v>1156010500</v>
      </c>
      <c r="F405" s="4" t="s">
        <v>833</v>
      </c>
      <c r="G405" s="4" t="str">
        <f t="shared" si="6"/>
        <v>서울특별시영등포구영등포동4가</v>
      </c>
      <c r="H405" s="4">
        <v>26</v>
      </c>
      <c r="I405" s="4">
        <v>126.907</v>
      </c>
      <c r="J405" s="4">
        <v>126.901</v>
      </c>
      <c r="K405" s="4">
        <v>37.515000000000001</v>
      </c>
      <c r="L405" s="4">
        <v>37.521000000000001</v>
      </c>
      <c r="M405" s="4">
        <v>126.903577765357</v>
      </c>
      <c r="N405" s="4">
        <v>37.517890688809899</v>
      </c>
    </row>
    <row r="406" spans="1:14" x14ac:dyDescent="0.3">
      <c r="A406" s="3">
        <v>11560109</v>
      </c>
      <c r="B406" s="4">
        <v>11560</v>
      </c>
      <c r="C406" s="4" t="s">
        <v>775</v>
      </c>
      <c r="D406" s="4" t="s">
        <v>834</v>
      </c>
      <c r="E406" s="4">
        <v>1156010900</v>
      </c>
      <c r="F406" s="4" t="s">
        <v>835</v>
      </c>
      <c r="G406" s="4" t="str">
        <f t="shared" si="6"/>
        <v>서울특별시영등포구영등포동8가</v>
      </c>
      <c r="H406" s="4">
        <v>5</v>
      </c>
      <c r="I406" s="4">
        <v>126.907</v>
      </c>
      <c r="J406" s="4">
        <v>126.90300000000001</v>
      </c>
      <c r="K406" s="4">
        <v>37.524999999999999</v>
      </c>
      <c r="L406" s="4">
        <v>37.533000000000001</v>
      </c>
      <c r="M406" s="4">
        <v>126.90529436924299</v>
      </c>
      <c r="N406" s="4">
        <v>37.528299946005099</v>
      </c>
    </row>
    <row r="407" spans="1:14" x14ac:dyDescent="0.3">
      <c r="A407" s="3">
        <v>11560127</v>
      </c>
      <c r="B407" s="4">
        <v>11560</v>
      </c>
      <c r="C407" s="4" t="s">
        <v>775</v>
      </c>
      <c r="D407" s="4" t="s">
        <v>836</v>
      </c>
      <c r="E407" s="4">
        <v>1156012700</v>
      </c>
      <c r="F407" s="4" t="s">
        <v>837</v>
      </c>
      <c r="G407" s="4" t="str">
        <f t="shared" si="6"/>
        <v>서울특별시영등포구양평동3가</v>
      </c>
      <c r="H407" s="4">
        <v>4</v>
      </c>
      <c r="I407" s="4">
        <v>126.89700000000001</v>
      </c>
      <c r="J407" s="4">
        <v>126.883</v>
      </c>
      <c r="K407" s="4">
        <v>37.524999999999999</v>
      </c>
      <c r="L407" s="4">
        <v>37.534999999999997</v>
      </c>
      <c r="M407" s="4">
        <v>126.891047720416</v>
      </c>
      <c r="N407" s="4">
        <v>37.529036066075399</v>
      </c>
    </row>
    <row r="408" spans="1:14" x14ac:dyDescent="0.3">
      <c r="A408" s="3">
        <v>11560133</v>
      </c>
      <c r="B408" s="4">
        <v>11560</v>
      </c>
      <c r="C408" s="4" t="s">
        <v>775</v>
      </c>
      <c r="D408" s="4" t="s">
        <v>838</v>
      </c>
      <c r="E408" s="4">
        <v>1156013300</v>
      </c>
      <c r="F408" s="4" t="s">
        <v>839</v>
      </c>
      <c r="G408" s="4" t="str">
        <f t="shared" si="6"/>
        <v>서울특별시영등포구대림동</v>
      </c>
      <c r="H408" s="4">
        <v>3</v>
      </c>
      <c r="I408" s="4">
        <v>126.91</v>
      </c>
      <c r="J408" s="4">
        <v>126.892</v>
      </c>
      <c r="K408" s="4">
        <v>37.484999999999999</v>
      </c>
      <c r="L408" s="4">
        <v>37.509</v>
      </c>
      <c r="M408" s="4">
        <v>126.90012891130201</v>
      </c>
      <c r="N408" s="4">
        <v>37.495427347585597</v>
      </c>
    </row>
    <row r="409" spans="1:14" x14ac:dyDescent="0.3">
      <c r="A409" s="3">
        <v>11560128</v>
      </c>
      <c r="B409" s="4">
        <v>11560</v>
      </c>
      <c r="C409" s="4" t="s">
        <v>775</v>
      </c>
      <c r="D409" s="4" t="s">
        <v>840</v>
      </c>
      <c r="E409" s="4">
        <v>1156012800</v>
      </c>
      <c r="F409" s="4" t="s">
        <v>841</v>
      </c>
      <c r="G409" s="4" t="str">
        <f t="shared" si="6"/>
        <v>서울특별시영등포구양평동4가</v>
      </c>
      <c r="H409" s="4">
        <v>2</v>
      </c>
      <c r="I409" s="4">
        <v>126.901</v>
      </c>
      <c r="J409" s="4">
        <v>126.892</v>
      </c>
      <c r="K409" s="4">
        <v>37.531999999999996</v>
      </c>
      <c r="L409" s="4">
        <v>37.540999999999997</v>
      </c>
      <c r="M409" s="4">
        <v>126.896151634467</v>
      </c>
      <c r="N409" s="4">
        <v>37.536317827766702</v>
      </c>
    </row>
    <row r="410" spans="1:14" x14ac:dyDescent="0.3">
      <c r="A410" s="3">
        <v>11560132</v>
      </c>
      <c r="B410" s="4">
        <v>11560</v>
      </c>
      <c r="C410" s="4" t="s">
        <v>775</v>
      </c>
      <c r="D410" s="4" t="s">
        <v>842</v>
      </c>
      <c r="E410" s="4">
        <v>1156013200</v>
      </c>
      <c r="F410" s="4" t="s">
        <v>843</v>
      </c>
      <c r="G410" s="4" t="str">
        <f t="shared" si="6"/>
        <v>서울특별시영등포구신길동</v>
      </c>
      <c r="H410" s="4">
        <v>1</v>
      </c>
      <c r="I410" s="4">
        <v>126.92700000000001</v>
      </c>
      <c r="J410" s="4">
        <v>126.898</v>
      </c>
      <c r="K410" s="4">
        <v>37.493000000000002</v>
      </c>
      <c r="L410" s="4">
        <v>37.518999999999998</v>
      </c>
      <c r="M410" s="4">
        <v>126.913614043528</v>
      </c>
      <c r="N410" s="4">
        <v>37.506064430223198</v>
      </c>
    </row>
    <row r="411" spans="1:14" x14ac:dyDescent="0.3">
      <c r="A411" s="3">
        <v>11590101</v>
      </c>
      <c r="B411" s="4">
        <v>11590</v>
      </c>
      <c r="C411" s="4" t="s">
        <v>844</v>
      </c>
      <c r="D411" s="4" t="s">
        <v>845</v>
      </c>
      <c r="E411" s="4">
        <v>1159010100</v>
      </c>
      <c r="F411" s="4" t="s">
        <v>846</v>
      </c>
      <c r="G411" s="4" t="str">
        <f t="shared" si="6"/>
        <v>서울특별시동작구노량진동</v>
      </c>
      <c r="H411" s="4">
        <v>1345</v>
      </c>
      <c r="I411" s="4">
        <v>126.95099999999999</v>
      </c>
      <c r="J411" s="4">
        <v>126.932</v>
      </c>
      <c r="K411" s="4">
        <v>37.505000000000003</v>
      </c>
      <c r="L411" s="4">
        <v>37.518000000000001</v>
      </c>
      <c r="M411" s="4">
        <v>126.94188374828801</v>
      </c>
      <c r="N411" s="4">
        <v>37.5115699476423</v>
      </c>
    </row>
    <row r="412" spans="1:14" x14ac:dyDescent="0.3">
      <c r="A412" s="3">
        <v>11590103</v>
      </c>
      <c r="B412" s="4">
        <v>11590</v>
      </c>
      <c r="C412" s="4" t="s">
        <v>844</v>
      </c>
      <c r="D412" s="4" t="s">
        <v>847</v>
      </c>
      <c r="E412" s="4">
        <v>1159010300</v>
      </c>
      <c r="F412" s="4" t="s">
        <v>848</v>
      </c>
      <c r="G412" s="4" t="str">
        <f t="shared" si="6"/>
        <v>서울특별시동작구상도1동</v>
      </c>
      <c r="H412" s="4">
        <v>385</v>
      </c>
      <c r="I412" s="4">
        <v>126.95399999999999</v>
      </c>
      <c r="J412" s="4">
        <v>126.946</v>
      </c>
      <c r="K412" s="4">
        <v>37.497999999999998</v>
      </c>
      <c r="L412" s="4">
        <v>37.508000000000003</v>
      </c>
      <c r="M412" s="4">
        <v>126.950641704549</v>
      </c>
      <c r="N412" s="4">
        <v>37.503274439682997</v>
      </c>
    </row>
    <row r="413" spans="1:14" x14ac:dyDescent="0.3">
      <c r="A413" s="3">
        <v>11590108</v>
      </c>
      <c r="B413" s="4">
        <v>11590</v>
      </c>
      <c r="C413" s="4" t="s">
        <v>844</v>
      </c>
      <c r="D413" s="4" t="s">
        <v>849</v>
      </c>
      <c r="E413" s="4">
        <v>1159010800</v>
      </c>
      <c r="F413" s="4" t="s">
        <v>850</v>
      </c>
      <c r="G413" s="4" t="str">
        <f t="shared" si="6"/>
        <v>서울특별시동작구대방동</v>
      </c>
      <c r="H413" s="4">
        <v>1346</v>
      </c>
      <c r="I413" s="4">
        <v>126.935</v>
      </c>
      <c r="J413" s="4">
        <v>126.92</v>
      </c>
      <c r="K413" s="4">
        <v>37.497999999999998</v>
      </c>
      <c r="L413" s="4">
        <v>37.515999999999998</v>
      </c>
      <c r="M413" s="4">
        <v>126.928008155966</v>
      </c>
      <c r="N413" s="4">
        <v>37.506878821236398</v>
      </c>
    </row>
    <row r="414" spans="1:14" x14ac:dyDescent="0.3">
      <c r="A414" s="3">
        <v>11590109</v>
      </c>
      <c r="B414" s="4">
        <v>11590</v>
      </c>
      <c r="C414" s="4" t="s">
        <v>844</v>
      </c>
      <c r="D414" s="4" t="s">
        <v>851</v>
      </c>
      <c r="E414" s="4">
        <v>1159010900</v>
      </c>
      <c r="F414" s="4" t="s">
        <v>852</v>
      </c>
      <c r="G414" s="4" t="str">
        <f t="shared" si="6"/>
        <v>서울특별시동작구신대방동</v>
      </c>
      <c r="H414" s="4">
        <v>55</v>
      </c>
      <c r="I414" s="4">
        <v>126.93</v>
      </c>
      <c r="J414" s="4">
        <v>126.90300000000001</v>
      </c>
      <c r="K414" s="4">
        <v>37.484999999999999</v>
      </c>
      <c r="L414" s="4">
        <v>37.499000000000002</v>
      </c>
      <c r="M414" s="4">
        <v>126.917190962384</v>
      </c>
      <c r="N414" s="4">
        <v>37.492674025271903</v>
      </c>
    </row>
    <row r="415" spans="1:14" x14ac:dyDescent="0.3">
      <c r="A415" s="3">
        <v>11590105</v>
      </c>
      <c r="B415" s="4">
        <v>11590</v>
      </c>
      <c r="C415" s="4" t="s">
        <v>844</v>
      </c>
      <c r="D415" s="4" t="s">
        <v>853</v>
      </c>
      <c r="E415" s="4">
        <v>1159010500</v>
      </c>
      <c r="F415" s="4" t="s">
        <v>854</v>
      </c>
      <c r="G415" s="4" t="str">
        <f t="shared" si="6"/>
        <v>서울특별시동작구흑석동</v>
      </c>
      <c r="H415" s="4">
        <v>54</v>
      </c>
      <c r="I415" s="4">
        <v>126.974</v>
      </c>
      <c r="J415" s="4">
        <v>126.95399999999999</v>
      </c>
      <c r="K415" s="4">
        <v>37.497</v>
      </c>
      <c r="L415" s="4">
        <v>37.512999999999998</v>
      </c>
      <c r="M415" s="4">
        <v>126.96233704706501</v>
      </c>
      <c r="N415" s="4">
        <v>37.5054929037601</v>
      </c>
    </row>
    <row r="416" spans="1:14" x14ac:dyDescent="0.3">
      <c r="A416" s="3">
        <v>11590107</v>
      </c>
      <c r="B416" s="4">
        <v>11590</v>
      </c>
      <c r="C416" s="4" t="s">
        <v>844</v>
      </c>
      <c r="D416" s="4" t="s">
        <v>855</v>
      </c>
      <c r="E416" s="4">
        <v>1159010700</v>
      </c>
      <c r="F416" s="4" t="s">
        <v>856</v>
      </c>
      <c r="G416" s="4" t="str">
        <f t="shared" si="6"/>
        <v>서울특별시동작구사당동</v>
      </c>
      <c r="H416" s="4">
        <v>51</v>
      </c>
      <c r="I416" s="4">
        <v>126.983</v>
      </c>
      <c r="J416" s="4">
        <v>126.961</v>
      </c>
      <c r="K416" s="4">
        <v>37.475000000000001</v>
      </c>
      <c r="L416" s="4">
        <v>37.494999999999997</v>
      </c>
      <c r="M416" s="4">
        <v>126.972311517984</v>
      </c>
      <c r="N416" s="4">
        <v>37.485622527920299</v>
      </c>
    </row>
    <row r="417" spans="1:14" x14ac:dyDescent="0.3">
      <c r="A417" s="3">
        <v>11590106</v>
      </c>
      <c r="B417" s="4">
        <v>11590</v>
      </c>
      <c r="C417" s="4" t="s">
        <v>844</v>
      </c>
      <c r="D417" s="4" t="s">
        <v>857</v>
      </c>
      <c r="E417" s="4">
        <v>1159010600</v>
      </c>
      <c r="F417" s="4" t="s">
        <v>858</v>
      </c>
      <c r="G417" s="4" t="str">
        <f t="shared" si="6"/>
        <v>서울특별시동작구동작동</v>
      </c>
      <c r="H417" s="4">
        <v>50</v>
      </c>
      <c r="I417" s="4">
        <v>126.985</v>
      </c>
      <c r="J417" s="4">
        <v>126.962</v>
      </c>
      <c r="K417" s="4">
        <v>37.491999999999997</v>
      </c>
      <c r="L417" s="4">
        <v>37.506999999999998</v>
      </c>
      <c r="M417" s="4">
        <v>126.973875243352</v>
      </c>
      <c r="N417" s="4">
        <v>37.499217423483998</v>
      </c>
    </row>
    <row r="418" spans="1:14" x14ac:dyDescent="0.3">
      <c r="A418" s="3">
        <v>11590102</v>
      </c>
      <c r="B418" s="4">
        <v>11590</v>
      </c>
      <c r="C418" s="4" t="s">
        <v>844</v>
      </c>
      <c r="D418" s="4" t="s">
        <v>859</v>
      </c>
      <c r="E418" s="4">
        <v>1159010200</v>
      </c>
      <c r="F418" s="4" t="s">
        <v>860</v>
      </c>
      <c r="G418" s="4" t="str">
        <f t="shared" si="6"/>
        <v>서울특별시동작구상도동</v>
      </c>
      <c r="H418" s="4">
        <v>1025</v>
      </c>
      <c r="I418" s="4">
        <v>126.96299999999999</v>
      </c>
      <c r="J418" s="4">
        <v>126.928</v>
      </c>
      <c r="K418" s="4">
        <v>37.491</v>
      </c>
      <c r="L418" s="4">
        <v>37.509</v>
      </c>
      <c r="M418" s="4">
        <v>126.944080446244</v>
      </c>
      <c r="N418" s="4">
        <v>37.498707879800001</v>
      </c>
    </row>
    <row r="419" spans="1:14" x14ac:dyDescent="0.3">
      <c r="A419" s="3">
        <v>11590104</v>
      </c>
      <c r="B419" s="4">
        <v>11590</v>
      </c>
      <c r="C419" s="4" t="s">
        <v>844</v>
      </c>
      <c r="D419" s="4" t="s">
        <v>861</v>
      </c>
      <c r="E419" s="4">
        <v>1159010400</v>
      </c>
      <c r="F419" s="4" t="s">
        <v>862</v>
      </c>
      <c r="G419" s="4" t="str">
        <f t="shared" si="6"/>
        <v>서울특별시동작구본동</v>
      </c>
      <c r="H419" s="4">
        <v>49</v>
      </c>
      <c r="I419" s="4">
        <v>126.962</v>
      </c>
      <c r="J419" s="4">
        <v>126.94799999999999</v>
      </c>
      <c r="K419" s="4">
        <v>37.508000000000003</v>
      </c>
      <c r="L419" s="4">
        <v>37.517000000000003</v>
      </c>
      <c r="M419" s="4">
        <v>126.953658951459</v>
      </c>
      <c r="N419" s="4">
        <v>37.512447771421499</v>
      </c>
    </row>
    <row r="420" spans="1:14" x14ac:dyDescent="0.3">
      <c r="A420" s="3">
        <v>11620101</v>
      </c>
      <c r="B420" s="4">
        <v>11620</v>
      </c>
      <c r="C420" s="4" t="s">
        <v>863</v>
      </c>
      <c r="D420" s="4" t="s">
        <v>864</v>
      </c>
      <c r="E420" s="4">
        <v>1162010100</v>
      </c>
      <c r="F420" s="4" t="s">
        <v>865</v>
      </c>
      <c r="G420" s="4" t="str">
        <f t="shared" si="6"/>
        <v>서울특별시관악구봉천동</v>
      </c>
      <c r="H420" s="4">
        <v>370</v>
      </c>
      <c r="I420" s="4">
        <v>126.974</v>
      </c>
      <c r="J420" s="4">
        <v>126.92400000000001</v>
      </c>
      <c r="K420" s="4">
        <v>37.454999999999998</v>
      </c>
      <c r="L420" s="4">
        <v>37.494999999999997</v>
      </c>
      <c r="M420" s="4">
        <v>126.953487476554</v>
      </c>
      <c r="N420" s="4">
        <v>37.4779749661081</v>
      </c>
    </row>
    <row r="421" spans="1:14" x14ac:dyDescent="0.3">
      <c r="A421" s="3">
        <v>11620102</v>
      </c>
      <c r="B421" s="4">
        <v>11620</v>
      </c>
      <c r="C421" s="4" t="s">
        <v>863</v>
      </c>
      <c r="D421" s="4" t="s">
        <v>866</v>
      </c>
      <c r="E421" s="4">
        <v>1162010200</v>
      </c>
      <c r="F421" s="4" t="s">
        <v>867</v>
      </c>
      <c r="G421" s="4" t="str">
        <f t="shared" si="6"/>
        <v>서울특별시관악구신림동</v>
      </c>
      <c r="H421" s="4">
        <v>369</v>
      </c>
      <c r="I421" s="4">
        <v>126.971</v>
      </c>
      <c r="J421" s="4">
        <v>126.899</v>
      </c>
      <c r="K421" s="4">
        <v>37.436</v>
      </c>
      <c r="L421" s="4">
        <v>37.49</v>
      </c>
      <c r="M421" s="4">
        <v>126.935807733403</v>
      </c>
      <c r="N421" s="4">
        <v>37.463199522010697</v>
      </c>
    </row>
    <row r="422" spans="1:14" x14ac:dyDescent="0.3">
      <c r="A422" s="3">
        <v>11620103</v>
      </c>
      <c r="B422" s="4">
        <v>11620</v>
      </c>
      <c r="C422" s="4" t="s">
        <v>863</v>
      </c>
      <c r="D422" s="4" t="s">
        <v>868</v>
      </c>
      <c r="E422" s="4">
        <v>1162010300</v>
      </c>
      <c r="F422" s="4" t="s">
        <v>869</v>
      </c>
      <c r="G422" s="4" t="str">
        <f t="shared" si="6"/>
        <v>서울특별시관악구남현동</v>
      </c>
      <c r="H422" s="4">
        <v>35</v>
      </c>
      <c r="I422" s="4">
        <v>126.989</v>
      </c>
      <c r="J422" s="4">
        <v>126.967</v>
      </c>
      <c r="K422" s="4">
        <v>37.448999999999998</v>
      </c>
      <c r="L422" s="4">
        <v>37.476999999999997</v>
      </c>
      <c r="M422" s="4">
        <v>126.977768515935</v>
      </c>
      <c r="N422" s="4">
        <v>37.464111433441701</v>
      </c>
    </row>
    <row r="423" spans="1:14" x14ac:dyDescent="0.3">
      <c r="A423" s="3">
        <v>11650109</v>
      </c>
      <c r="B423" s="4">
        <v>11650</v>
      </c>
      <c r="C423" s="4" t="s">
        <v>870</v>
      </c>
      <c r="D423" s="4" t="s">
        <v>871</v>
      </c>
      <c r="E423" s="4">
        <v>1165010900</v>
      </c>
      <c r="F423" s="4" t="s">
        <v>872</v>
      </c>
      <c r="G423" s="4" t="str">
        <f t="shared" si="6"/>
        <v>서울특별시서초구내곡동</v>
      </c>
      <c r="H423" s="4">
        <v>65</v>
      </c>
      <c r="I423" s="4">
        <v>127.096</v>
      </c>
      <c r="J423" s="4">
        <v>127.059</v>
      </c>
      <c r="K423" s="4">
        <v>37.441000000000003</v>
      </c>
      <c r="L423" s="4">
        <v>37.475000000000001</v>
      </c>
      <c r="M423" s="4">
        <v>127.076740691014</v>
      </c>
      <c r="N423" s="4">
        <v>37.458149770464999</v>
      </c>
    </row>
    <row r="424" spans="1:14" x14ac:dyDescent="0.3">
      <c r="A424" s="3">
        <v>11650104</v>
      </c>
      <c r="B424" s="4">
        <v>11650</v>
      </c>
      <c r="C424" s="4" t="s">
        <v>870</v>
      </c>
      <c r="D424" s="4" t="s">
        <v>873</v>
      </c>
      <c r="E424" s="4">
        <v>1165010400</v>
      </c>
      <c r="F424" s="4" t="s">
        <v>874</v>
      </c>
      <c r="G424" s="4" t="str">
        <f t="shared" si="6"/>
        <v>서울특별시서초구원지동</v>
      </c>
      <c r="H424" s="4">
        <v>706</v>
      </c>
      <c r="I424" s="4">
        <v>127.06399999999999</v>
      </c>
      <c r="J424" s="4">
        <v>127.035</v>
      </c>
      <c r="K424" s="4">
        <v>37.427999999999997</v>
      </c>
      <c r="L424" s="4">
        <v>37.462000000000003</v>
      </c>
      <c r="M424" s="4">
        <v>127.04862966597101</v>
      </c>
      <c r="N424" s="4">
        <v>37.443320687492204</v>
      </c>
    </row>
    <row r="425" spans="1:14" x14ac:dyDescent="0.3">
      <c r="A425" s="3">
        <v>11650102</v>
      </c>
      <c r="B425" s="4">
        <v>11650</v>
      </c>
      <c r="C425" s="4" t="s">
        <v>870</v>
      </c>
      <c r="D425" s="4" t="s">
        <v>875</v>
      </c>
      <c r="E425" s="4">
        <v>1165010200</v>
      </c>
      <c r="F425" s="4" t="s">
        <v>876</v>
      </c>
      <c r="G425" s="4" t="str">
        <f t="shared" si="6"/>
        <v>서울특별시서초구양재동</v>
      </c>
      <c r="H425" s="4">
        <v>58</v>
      </c>
      <c r="I425" s="4">
        <v>127.051</v>
      </c>
      <c r="J425" s="4">
        <v>127.02200000000001</v>
      </c>
      <c r="K425" s="4">
        <v>37.451000000000001</v>
      </c>
      <c r="L425" s="4">
        <v>37.484999999999999</v>
      </c>
      <c r="M425" s="4">
        <v>127.037421738509</v>
      </c>
      <c r="N425" s="4">
        <v>37.471969364655102</v>
      </c>
    </row>
    <row r="426" spans="1:14" x14ac:dyDescent="0.3">
      <c r="A426" s="3">
        <v>11650111</v>
      </c>
      <c r="B426" s="4">
        <v>11650</v>
      </c>
      <c r="C426" s="4" t="s">
        <v>870</v>
      </c>
      <c r="D426" s="4" t="s">
        <v>877</v>
      </c>
      <c r="E426" s="4">
        <v>1165011100</v>
      </c>
      <c r="F426" s="4" t="s">
        <v>878</v>
      </c>
      <c r="G426" s="4" t="str">
        <f t="shared" si="6"/>
        <v>서울특별시서초구신원동</v>
      </c>
      <c r="H426" s="4">
        <v>705</v>
      </c>
      <c r="I426" s="4">
        <v>127.074</v>
      </c>
      <c r="J426" s="4">
        <v>127.045</v>
      </c>
      <c r="K426" s="4">
        <v>37.429000000000002</v>
      </c>
      <c r="L426" s="4">
        <v>37.460999999999999</v>
      </c>
      <c r="M426" s="4">
        <v>127.062170602455</v>
      </c>
      <c r="N426" s="4">
        <v>37.444074199556098</v>
      </c>
    </row>
    <row r="427" spans="1:14" x14ac:dyDescent="0.3">
      <c r="A427" s="3">
        <v>11650101</v>
      </c>
      <c r="B427" s="4">
        <v>11650</v>
      </c>
      <c r="C427" s="4" t="s">
        <v>870</v>
      </c>
      <c r="D427" s="4" t="s">
        <v>879</v>
      </c>
      <c r="E427" s="4">
        <v>1165010100</v>
      </c>
      <c r="F427" s="4" t="s">
        <v>880</v>
      </c>
      <c r="G427" s="4" t="str">
        <f t="shared" si="6"/>
        <v>서울특별시서초구방배동</v>
      </c>
      <c r="H427" s="4">
        <v>56</v>
      </c>
      <c r="I427" s="4">
        <v>127.01</v>
      </c>
      <c r="J427" s="4">
        <v>126.982</v>
      </c>
      <c r="K427" s="4">
        <v>37.457999999999998</v>
      </c>
      <c r="L427" s="4">
        <v>37.5</v>
      </c>
      <c r="M427" s="4">
        <v>126.993117995622</v>
      </c>
      <c r="N427" s="4">
        <v>37.479492671957601</v>
      </c>
    </row>
    <row r="428" spans="1:14" x14ac:dyDescent="0.3">
      <c r="A428" s="3">
        <v>11650103</v>
      </c>
      <c r="B428" s="4">
        <v>11650</v>
      </c>
      <c r="C428" s="4" t="s">
        <v>870</v>
      </c>
      <c r="D428" s="4" t="s">
        <v>881</v>
      </c>
      <c r="E428" s="4">
        <v>1165010300</v>
      </c>
      <c r="F428" s="4" t="s">
        <v>882</v>
      </c>
      <c r="G428" s="4" t="str">
        <f t="shared" si="6"/>
        <v>서울특별시서초구우면동</v>
      </c>
      <c r="H428" s="4">
        <v>53</v>
      </c>
      <c r="I428" s="4">
        <v>127.032</v>
      </c>
      <c r="J428" s="4">
        <v>127.004</v>
      </c>
      <c r="K428" s="4">
        <v>37.454999999999998</v>
      </c>
      <c r="L428" s="4">
        <v>37.476999999999997</v>
      </c>
      <c r="M428" s="4">
        <v>127.01794436004801</v>
      </c>
      <c r="N428" s="4">
        <v>37.465934280486401</v>
      </c>
    </row>
    <row r="429" spans="1:14" x14ac:dyDescent="0.3">
      <c r="A429" s="3">
        <v>11650110</v>
      </c>
      <c r="B429" s="4">
        <v>11650</v>
      </c>
      <c r="C429" s="4" t="s">
        <v>870</v>
      </c>
      <c r="D429" s="4" t="s">
        <v>883</v>
      </c>
      <c r="E429" s="4">
        <v>1165011000</v>
      </c>
      <c r="F429" s="4" t="s">
        <v>884</v>
      </c>
      <c r="G429" s="4" t="str">
        <f t="shared" si="6"/>
        <v>서울특별시서초구염곡동</v>
      </c>
      <c r="H429" s="4">
        <v>97</v>
      </c>
      <c r="I429" s="4">
        <v>127.062</v>
      </c>
      <c r="J429" s="4">
        <v>127.04300000000001</v>
      </c>
      <c r="K429" s="4">
        <v>37.457000000000001</v>
      </c>
      <c r="L429" s="4">
        <v>37.47</v>
      </c>
      <c r="M429" s="4">
        <v>127.053650981678</v>
      </c>
      <c r="N429" s="4">
        <v>37.463670109947401</v>
      </c>
    </row>
    <row r="430" spans="1:14" x14ac:dyDescent="0.3">
      <c r="A430" s="3">
        <v>11650108</v>
      </c>
      <c r="B430" s="4">
        <v>11650</v>
      </c>
      <c r="C430" s="4" t="s">
        <v>870</v>
      </c>
      <c r="D430" s="4" t="s">
        <v>885</v>
      </c>
      <c r="E430" s="4">
        <v>1165010800</v>
      </c>
      <c r="F430" s="4" t="s">
        <v>886</v>
      </c>
      <c r="G430" s="4" t="str">
        <f t="shared" si="6"/>
        <v>서울특별시서초구서초동</v>
      </c>
      <c r="H430" s="4">
        <v>51</v>
      </c>
      <c r="I430" s="4">
        <v>127.03400000000001</v>
      </c>
      <c r="J430" s="4">
        <v>127</v>
      </c>
      <c r="K430" s="4">
        <v>37.472999999999999</v>
      </c>
      <c r="L430" s="4">
        <v>37.503999999999998</v>
      </c>
      <c r="M430" s="4">
        <v>127.0168053575</v>
      </c>
      <c r="N430" s="4">
        <v>37.4883747606683</v>
      </c>
    </row>
    <row r="431" spans="1:14" x14ac:dyDescent="0.3">
      <c r="A431" s="3">
        <v>11650107</v>
      </c>
      <c r="B431" s="4">
        <v>11650</v>
      </c>
      <c r="C431" s="4" t="s">
        <v>870</v>
      </c>
      <c r="D431" s="4" t="s">
        <v>887</v>
      </c>
      <c r="E431" s="4">
        <v>1165010700</v>
      </c>
      <c r="F431" s="4" t="s">
        <v>888</v>
      </c>
      <c r="G431" s="4" t="str">
        <f t="shared" si="6"/>
        <v>서울특별시서초구반포동</v>
      </c>
      <c r="H431" s="4">
        <v>50</v>
      </c>
      <c r="I431" s="4">
        <v>127.024</v>
      </c>
      <c r="J431" s="4">
        <v>126.98</v>
      </c>
      <c r="K431" s="4">
        <v>37.491999999999997</v>
      </c>
      <c r="L431" s="4">
        <v>37.517000000000003</v>
      </c>
      <c r="M431" s="4">
        <v>127.000763476054</v>
      </c>
      <c r="N431" s="4">
        <v>37.503964648221398</v>
      </c>
    </row>
    <row r="432" spans="1:14" x14ac:dyDescent="0.3">
      <c r="A432" s="3">
        <v>11650106</v>
      </c>
      <c r="B432" s="4">
        <v>11650</v>
      </c>
      <c r="C432" s="4" t="s">
        <v>870</v>
      </c>
      <c r="D432" s="4" t="s">
        <v>889</v>
      </c>
      <c r="E432" s="4">
        <v>1165010600</v>
      </c>
      <c r="F432" s="4" t="s">
        <v>890</v>
      </c>
      <c r="G432" s="4" t="str">
        <f t="shared" si="6"/>
        <v>서울특별시서초구잠원동</v>
      </c>
      <c r="H432" s="4">
        <v>49</v>
      </c>
      <c r="I432" s="4">
        <v>127.021</v>
      </c>
      <c r="J432" s="4">
        <v>126.997</v>
      </c>
      <c r="K432" s="4">
        <v>37.505000000000003</v>
      </c>
      <c r="L432" s="4">
        <v>37.526000000000003</v>
      </c>
      <c r="M432" s="4">
        <v>127.009091586924</v>
      </c>
      <c r="N432" s="4">
        <v>37.515102765175797</v>
      </c>
    </row>
    <row r="433" spans="1:14" x14ac:dyDescent="0.3">
      <c r="A433" s="3">
        <v>11680106</v>
      </c>
      <c r="B433" s="4">
        <v>11680</v>
      </c>
      <c r="C433" s="4" t="s">
        <v>891</v>
      </c>
      <c r="D433" s="4" t="s">
        <v>892</v>
      </c>
      <c r="E433" s="4">
        <v>1168010600</v>
      </c>
      <c r="F433" s="4" t="s">
        <v>893</v>
      </c>
      <c r="G433" s="4" t="str">
        <f t="shared" si="6"/>
        <v>서울특별시강남구대치동</v>
      </c>
      <c r="H433" s="4">
        <v>1215</v>
      </c>
      <c r="I433" s="4">
        <v>127.08</v>
      </c>
      <c r="J433" s="4">
        <v>127.04900000000001</v>
      </c>
      <c r="K433" s="4">
        <v>37.488</v>
      </c>
      <c r="L433" s="4">
        <v>37.51</v>
      </c>
      <c r="M433" s="4">
        <v>127.063346679509</v>
      </c>
      <c r="N433" s="4">
        <v>37.499189830822097</v>
      </c>
    </row>
    <row r="434" spans="1:14" x14ac:dyDescent="0.3">
      <c r="A434" s="3">
        <v>11680103</v>
      </c>
      <c r="B434" s="4">
        <v>11680</v>
      </c>
      <c r="C434" s="4" t="s">
        <v>891</v>
      </c>
      <c r="D434" s="4" t="s">
        <v>894</v>
      </c>
      <c r="E434" s="4">
        <v>1168010300</v>
      </c>
      <c r="F434" s="4" t="s">
        <v>895</v>
      </c>
      <c r="G434" s="4" t="str">
        <f t="shared" si="6"/>
        <v>서울특별시강남구개포동</v>
      </c>
      <c r="H434" s="4">
        <v>1111</v>
      </c>
      <c r="I434" s="4">
        <v>127.081</v>
      </c>
      <c r="J434" s="4">
        <v>127.044</v>
      </c>
      <c r="K434" s="4">
        <v>37.466999999999999</v>
      </c>
      <c r="L434" s="4">
        <v>37.497999999999998</v>
      </c>
      <c r="M434" s="4">
        <v>127.06259188505599</v>
      </c>
      <c r="N434" s="4">
        <v>37.4802763820853</v>
      </c>
    </row>
    <row r="435" spans="1:14" x14ac:dyDescent="0.3">
      <c r="A435" s="3">
        <v>11680111</v>
      </c>
      <c r="B435" s="4">
        <v>11680</v>
      </c>
      <c r="C435" s="4" t="s">
        <v>891</v>
      </c>
      <c r="D435" s="4" t="s">
        <v>896</v>
      </c>
      <c r="E435" s="4">
        <v>1168011100</v>
      </c>
      <c r="F435" s="4" t="s">
        <v>897</v>
      </c>
      <c r="G435" s="4" t="str">
        <f t="shared" si="6"/>
        <v>서울특별시강남구세곡동</v>
      </c>
      <c r="H435" s="4">
        <v>1210</v>
      </c>
      <c r="I435" s="4">
        <v>127.124</v>
      </c>
      <c r="J435" s="4">
        <v>127.089</v>
      </c>
      <c r="K435" s="4">
        <v>37.456000000000003</v>
      </c>
      <c r="L435" s="4">
        <v>37.472999999999999</v>
      </c>
      <c r="M435" s="4">
        <v>127.104596785852</v>
      </c>
      <c r="N435" s="4">
        <v>37.464369446239097</v>
      </c>
    </row>
    <row r="436" spans="1:14" x14ac:dyDescent="0.3">
      <c r="A436" s="3">
        <v>11680107</v>
      </c>
      <c r="B436" s="4">
        <v>11680</v>
      </c>
      <c r="C436" s="4" t="s">
        <v>891</v>
      </c>
      <c r="D436" s="4" t="s">
        <v>610</v>
      </c>
      <c r="E436" s="4">
        <v>1168010700</v>
      </c>
      <c r="F436" s="4" t="s">
        <v>898</v>
      </c>
      <c r="G436" s="4" t="str">
        <f t="shared" si="6"/>
        <v>서울특별시강남구신사동</v>
      </c>
      <c r="H436" s="4">
        <v>1050</v>
      </c>
      <c r="I436" s="4">
        <v>127.041</v>
      </c>
      <c r="J436" s="4">
        <v>127.009</v>
      </c>
      <c r="K436" s="4">
        <v>37.515999999999998</v>
      </c>
      <c r="L436" s="4">
        <v>37.53</v>
      </c>
      <c r="M436" s="4">
        <v>127.026502141717</v>
      </c>
      <c r="N436" s="4">
        <v>37.523806574233298</v>
      </c>
    </row>
    <row r="437" spans="1:14" x14ac:dyDescent="0.3">
      <c r="A437" s="3">
        <v>11680110</v>
      </c>
      <c r="B437" s="4">
        <v>11680</v>
      </c>
      <c r="C437" s="4" t="s">
        <v>891</v>
      </c>
      <c r="D437" s="4" t="s">
        <v>899</v>
      </c>
      <c r="E437" s="4">
        <v>1168011000</v>
      </c>
      <c r="F437" s="4" t="s">
        <v>900</v>
      </c>
      <c r="G437" s="4" t="str">
        <f t="shared" si="6"/>
        <v>서울특별시강남구압구정동</v>
      </c>
      <c r="H437" s="4">
        <v>1049</v>
      </c>
      <c r="I437" s="4">
        <v>127.047</v>
      </c>
      <c r="J437" s="4">
        <v>127.01300000000001</v>
      </c>
      <c r="K437" s="4">
        <v>37.521999999999998</v>
      </c>
      <c r="L437" s="4">
        <v>37.536000000000001</v>
      </c>
      <c r="M437" s="4">
        <v>127.028478784497</v>
      </c>
      <c r="N437" s="4">
        <v>37.530736240237097</v>
      </c>
    </row>
    <row r="438" spans="1:14" x14ac:dyDescent="0.3">
      <c r="A438" s="3">
        <v>11680113</v>
      </c>
      <c r="B438" s="4">
        <v>11680</v>
      </c>
      <c r="C438" s="4" t="s">
        <v>891</v>
      </c>
      <c r="D438" s="4" t="s">
        <v>901</v>
      </c>
      <c r="E438" s="4">
        <v>1168011300</v>
      </c>
      <c r="F438" s="4" t="s">
        <v>902</v>
      </c>
      <c r="G438" s="4" t="str">
        <f t="shared" si="6"/>
        <v>서울특별시강남구율현동</v>
      </c>
      <c r="H438" s="4">
        <v>1213</v>
      </c>
      <c r="I438" s="4">
        <v>127.122</v>
      </c>
      <c r="J438" s="4">
        <v>127.101</v>
      </c>
      <c r="K438" s="4">
        <v>37.466000000000001</v>
      </c>
      <c r="L438" s="4">
        <v>37.478000000000002</v>
      </c>
      <c r="M438" s="4">
        <v>127.11207067721899</v>
      </c>
      <c r="N438" s="4">
        <v>37.4708118578354</v>
      </c>
    </row>
    <row r="439" spans="1:14" x14ac:dyDescent="0.3">
      <c r="A439" s="3">
        <v>11680114</v>
      </c>
      <c r="B439" s="4">
        <v>11680</v>
      </c>
      <c r="C439" s="4" t="s">
        <v>891</v>
      </c>
      <c r="D439" s="4" t="s">
        <v>903</v>
      </c>
      <c r="E439" s="4">
        <v>1168011400</v>
      </c>
      <c r="F439" s="4" t="s">
        <v>904</v>
      </c>
      <c r="G439" s="4" t="str">
        <f t="shared" si="6"/>
        <v>서울특별시강남구일원동</v>
      </c>
      <c r="H439" s="4">
        <v>1204</v>
      </c>
      <c r="I439" s="4">
        <v>127.098</v>
      </c>
      <c r="J439" s="4">
        <v>127.07299999999999</v>
      </c>
      <c r="K439" s="4">
        <v>37.475000000000001</v>
      </c>
      <c r="L439" s="4">
        <v>37.500999999999998</v>
      </c>
      <c r="M439" s="4">
        <v>127.082860491049</v>
      </c>
      <c r="N439" s="4">
        <v>37.488008106820402</v>
      </c>
    </row>
    <row r="440" spans="1:14" x14ac:dyDescent="0.3">
      <c r="A440" s="3">
        <v>11680112</v>
      </c>
      <c r="B440" s="4">
        <v>11680</v>
      </c>
      <c r="C440" s="4" t="s">
        <v>891</v>
      </c>
      <c r="D440" s="4" t="s">
        <v>905</v>
      </c>
      <c r="E440" s="4">
        <v>1168011200</v>
      </c>
      <c r="F440" s="4" t="s">
        <v>906</v>
      </c>
      <c r="G440" s="4" t="str">
        <f t="shared" si="6"/>
        <v>서울특별시강남구자곡동</v>
      </c>
      <c r="H440" s="4">
        <v>1175</v>
      </c>
      <c r="I440" s="4">
        <v>127.116</v>
      </c>
      <c r="J440" s="4">
        <v>127.084</v>
      </c>
      <c r="K440" s="4">
        <v>37.468000000000004</v>
      </c>
      <c r="L440" s="4">
        <v>37.484999999999999</v>
      </c>
      <c r="M440" s="4">
        <v>127.10035102126299</v>
      </c>
      <c r="N440" s="4">
        <v>37.476268479930297</v>
      </c>
    </row>
    <row r="441" spans="1:14" x14ac:dyDescent="0.3">
      <c r="A441" s="3">
        <v>11680115</v>
      </c>
      <c r="B441" s="4">
        <v>11680</v>
      </c>
      <c r="C441" s="4" t="s">
        <v>891</v>
      </c>
      <c r="D441" s="4" t="s">
        <v>907</v>
      </c>
      <c r="E441" s="4">
        <v>1168011500</v>
      </c>
      <c r="F441" s="4" t="s">
        <v>908</v>
      </c>
      <c r="G441" s="4" t="str">
        <f t="shared" si="6"/>
        <v>서울특별시강남구수서동</v>
      </c>
      <c r="H441" s="4">
        <v>1203</v>
      </c>
      <c r="I441" s="4">
        <v>127.11199999999999</v>
      </c>
      <c r="J441" s="4">
        <v>127.08499999999999</v>
      </c>
      <c r="K441" s="4">
        <v>37.475999999999999</v>
      </c>
      <c r="L441" s="4">
        <v>37.494999999999997</v>
      </c>
      <c r="M441" s="4">
        <v>127.09671869070201</v>
      </c>
      <c r="N441" s="4">
        <v>37.485876029391903</v>
      </c>
    </row>
    <row r="442" spans="1:14" x14ac:dyDescent="0.3">
      <c r="A442" s="3">
        <v>11680105</v>
      </c>
      <c r="B442" s="4">
        <v>11680</v>
      </c>
      <c r="C442" s="4" t="s">
        <v>891</v>
      </c>
      <c r="D442" s="4" t="s">
        <v>909</v>
      </c>
      <c r="E442" s="4">
        <v>1168010500</v>
      </c>
      <c r="F442" s="4" t="s">
        <v>910</v>
      </c>
      <c r="G442" s="4" t="str">
        <f t="shared" si="6"/>
        <v>서울특별시강남구삼성동</v>
      </c>
      <c r="H442" s="4">
        <v>1184</v>
      </c>
      <c r="I442" s="4">
        <v>127.069</v>
      </c>
      <c r="J442" s="4">
        <v>127.041</v>
      </c>
      <c r="K442" s="4">
        <v>37.505000000000003</v>
      </c>
      <c r="L442" s="4">
        <v>37.524999999999999</v>
      </c>
      <c r="M442" s="4">
        <v>127.056121606042</v>
      </c>
      <c r="N442" s="4">
        <v>37.513968937181197</v>
      </c>
    </row>
    <row r="443" spans="1:14" x14ac:dyDescent="0.3">
      <c r="A443" s="3">
        <v>11680108</v>
      </c>
      <c r="B443" s="4">
        <v>11680</v>
      </c>
      <c r="C443" s="4" t="s">
        <v>891</v>
      </c>
      <c r="D443" s="4" t="s">
        <v>911</v>
      </c>
      <c r="E443" s="4">
        <v>1168010800</v>
      </c>
      <c r="F443" s="4" t="s">
        <v>912</v>
      </c>
      <c r="G443" s="4" t="str">
        <f t="shared" si="6"/>
        <v>서울특별시강남구논현동</v>
      </c>
      <c r="H443" s="4">
        <v>1183</v>
      </c>
      <c r="I443" s="4">
        <v>127.044</v>
      </c>
      <c r="J443" s="4">
        <v>127.02</v>
      </c>
      <c r="K443" s="4">
        <v>37.503999999999998</v>
      </c>
      <c r="L443" s="4">
        <v>37.523000000000003</v>
      </c>
      <c r="M443" s="4">
        <v>127.031712478427</v>
      </c>
      <c r="N443" s="4">
        <v>37.513679129933699</v>
      </c>
    </row>
    <row r="444" spans="1:14" x14ac:dyDescent="0.3">
      <c r="A444" s="3">
        <v>11680101</v>
      </c>
      <c r="B444" s="4">
        <v>11680</v>
      </c>
      <c r="C444" s="4" t="s">
        <v>891</v>
      </c>
      <c r="D444" s="4" t="s">
        <v>913</v>
      </c>
      <c r="E444" s="4">
        <v>1168010100</v>
      </c>
      <c r="F444" s="4" t="s">
        <v>914</v>
      </c>
      <c r="G444" s="4" t="str">
        <f t="shared" si="6"/>
        <v>서울특별시강남구역삼동</v>
      </c>
      <c r="H444" s="4">
        <v>374</v>
      </c>
      <c r="I444" s="4">
        <v>127.053</v>
      </c>
      <c r="J444" s="4">
        <v>127.024</v>
      </c>
      <c r="K444" s="4">
        <v>37.488999999999997</v>
      </c>
      <c r="L444" s="4">
        <v>37.51</v>
      </c>
      <c r="M444" s="4">
        <v>127.038549076951</v>
      </c>
      <c r="N444" s="4">
        <v>37.500078399671303</v>
      </c>
    </row>
    <row r="445" spans="1:14" x14ac:dyDescent="0.3">
      <c r="A445" s="3">
        <v>11680104</v>
      </c>
      <c r="B445" s="4">
        <v>11680</v>
      </c>
      <c r="C445" s="4" t="s">
        <v>891</v>
      </c>
      <c r="D445" s="4" t="s">
        <v>915</v>
      </c>
      <c r="E445" s="4">
        <v>1168010400</v>
      </c>
      <c r="F445" s="4" t="s">
        <v>916</v>
      </c>
      <c r="G445" s="4" t="str">
        <f t="shared" si="6"/>
        <v>서울특별시강남구청담동</v>
      </c>
      <c r="H445" s="4">
        <v>370</v>
      </c>
      <c r="I445" s="4">
        <v>127.065</v>
      </c>
      <c r="J445" s="4">
        <v>127.039</v>
      </c>
      <c r="K445" s="4">
        <v>37.517000000000003</v>
      </c>
      <c r="L445" s="4">
        <v>37.533999999999999</v>
      </c>
      <c r="M445" s="4">
        <v>127.050471777577</v>
      </c>
      <c r="N445" s="4">
        <v>37.524395899349201</v>
      </c>
    </row>
    <row r="446" spans="1:14" x14ac:dyDescent="0.3">
      <c r="A446" s="3">
        <v>11680118</v>
      </c>
      <c r="B446" s="4">
        <v>11680</v>
      </c>
      <c r="C446" s="4" t="s">
        <v>891</v>
      </c>
      <c r="D446" s="4" t="s">
        <v>917</v>
      </c>
      <c r="E446" s="4">
        <v>1168011800</v>
      </c>
      <c r="F446" s="4" t="s">
        <v>918</v>
      </c>
      <c r="G446" s="4" t="str">
        <f t="shared" si="6"/>
        <v>서울특별시강남구도곡동</v>
      </c>
      <c r="H446" s="4">
        <v>1056</v>
      </c>
      <c r="I446" s="4">
        <v>127.056</v>
      </c>
      <c r="J446" s="4">
        <v>127.032</v>
      </c>
      <c r="K446" s="4">
        <v>37.479999999999997</v>
      </c>
      <c r="L446" s="4">
        <v>37.496000000000002</v>
      </c>
      <c r="M446" s="4">
        <v>127.04527689043201</v>
      </c>
      <c r="N446" s="4">
        <v>37.488595876138902</v>
      </c>
    </row>
    <row r="447" spans="1:14" x14ac:dyDescent="0.3">
      <c r="A447" s="3">
        <v>11710113</v>
      </c>
      <c r="B447" s="4">
        <v>11710</v>
      </c>
      <c r="C447" s="4" t="s">
        <v>919</v>
      </c>
      <c r="D447" s="4" t="s">
        <v>920</v>
      </c>
      <c r="E447" s="4">
        <v>1171011300</v>
      </c>
      <c r="F447" s="4" t="s">
        <v>921</v>
      </c>
      <c r="G447" s="4" t="str">
        <f t="shared" si="6"/>
        <v>서울특별시송파구거여동</v>
      </c>
      <c r="H447" s="4">
        <v>2964</v>
      </c>
      <c r="I447" s="4">
        <v>127.15900000000001</v>
      </c>
      <c r="J447" s="4">
        <v>127.136</v>
      </c>
      <c r="K447" s="4">
        <v>37.481000000000002</v>
      </c>
      <c r="L447" s="4">
        <v>37.5</v>
      </c>
      <c r="M447" s="4">
        <v>127.144979690536</v>
      </c>
      <c r="N447" s="4">
        <v>37.489726894027797</v>
      </c>
    </row>
    <row r="448" spans="1:14" x14ac:dyDescent="0.3">
      <c r="A448" s="3">
        <v>11710109</v>
      </c>
      <c r="B448" s="4">
        <v>11710</v>
      </c>
      <c r="C448" s="4" t="s">
        <v>919</v>
      </c>
      <c r="D448" s="4" t="s">
        <v>922</v>
      </c>
      <c r="E448" s="4">
        <v>1171010900</v>
      </c>
      <c r="F448" s="4" t="s">
        <v>923</v>
      </c>
      <c r="G448" s="4" t="str">
        <f t="shared" si="6"/>
        <v>서울특별시송파구장지동</v>
      </c>
      <c r="H448" s="4">
        <v>3265</v>
      </c>
      <c r="I448" s="4">
        <v>127.14700000000001</v>
      </c>
      <c r="J448" s="4">
        <v>127.116</v>
      </c>
      <c r="K448" s="4">
        <v>37.466999999999999</v>
      </c>
      <c r="L448" s="4">
        <v>37.491</v>
      </c>
      <c r="M448" s="4">
        <v>127.132064167929</v>
      </c>
      <c r="N448" s="4">
        <v>37.476872594621497</v>
      </c>
    </row>
    <row r="449" spans="1:14" x14ac:dyDescent="0.3">
      <c r="A449" s="3">
        <v>11710108</v>
      </c>
      <c r="B449" s="4">
        <v>11710</v>
      </c>
      <c r="C449" s="4" t="s">
        <v>919</v>
      </c>
      <c r="D449" s="4" t="s">
        <v>924</v>
      </c>
      <c r="E449" s="4">
        <v>1171010800</v>
      </c>
      <c r="F449" s="4" t="s">
        <v>925</v>
      </c>
      <c r="G449" s="4" t="str">
        <f t="shared" si="6"/>
        <v>서울특별시송파구문정동</v>
      </c>
      <c r="H449" s="4">
        <v>3266</v>
      </c>
      <c r="I449" s="4">
        <v>127.13800000000001</v>
      </c>
      <c r="J449" s="4">
        <v>127.10899999999999</v>
      </c>
      <c r="K449" s="4">
        <v>37.475999999999999</v>
      </c>
      <c r="L449" s="4">
        <v>37.494</v>
      </c>
      <c r="M449" s="4">
        <v>127.12255946532601</v>
      </c>
      <c r="N449" s="4">
        <v>37.485585036111502</v>
      </c>
    </row>
    <row r="450" spans="1:14" x14ac:dyDescent="0.3">
      <c r="A450" s="3">
        <v>11710111</v>
      </c>
      <c r="B450" s="4">
        <v>11710</v>
      </c>
      <c r="C450" s="4" t="s">
        <v>919</v>
      </c>
      <c r="D450" s="4" t="s">
        <v>926</v>
      </c>
      <c r="E450" s="4">
        <v>1171011100</v>
      </c>
      <c r="F450" s="4" t="s">
        <v>927</v>
      </c>
      <c r="G450" s="4" t="str">
        <f t="shared" si="6"/>
        <v>서울특별시송파구방이동</v>
      </c>
      <c r="H450" s="4">
        <v>1345</v>
      </c>
      <c r="I450" s="4">
        <v>127.145</v>
      </c>
      <c r="J450" s="4">
        <v>127.107</v>
      </c>
      <c r="K450" s="4">
        <v>37.505000000000003</v>
      </c>
      <c r="L450" s="4">
        <v>37.527999999999999</v>
      </c>
      <c r="M450" s="4">
        <v>127.125388942534</v>
      </c>
      <c r="N450" s="4">
        <v>37.515674624614903</v>
      </c>
    </row>
    <row r="451" spans="1:14" x14ac:dyDescent="0.3">
      <c r="A451" s="3">
        <v>11710112</v>
      </c>
      <c r="B451" s="4">
        <v>11710</v>
      </c>
      <c r="C451" s="4" t="s">
        <v>919</v>
      </c>
      <c r="D451" s="4" t="s">
        <v>928</v>
      </c>
      <c r="E451" s="4">
        <v>1171011200</v>
      </c>
      <c r="F451" s="4" t="s">
        <v>929</v>
      </c>
      <c r="G451" s="4" t="str">
        <f t="shared" ref="G451:G514" si="7">SUBSTITUTE(F451," ","")</f>
        <v>서울특별시송파구오금동</v>
      </c>
      <c r="H451" s="4">
        <v>57</v>
      </c>
      <c r="I451" s="4">
        <v>127.14400000000001</v>
      </c>
      <c r="J451" s="4">
        <v>127.124</v>
      </c>
      <c r="K451" s="4">
        <v>37.496000000000002</v>
      </c>
      <c r="L451" s="4">
        <v>37.512</v>
      </c>
      <c r="M451" s="4">
        <v>127.13402013341</v>
      </c>
      <c r="N451" s="4">
        <v>37.504005054757698</v>
      </c>
    </row>
    <row r="452" spans="1:14" x14ac:dyDescent="0.3">
      <c r="A452" s="3">
        <v>11710107</v>
      </c>
      <c r="B452" s="4">
        <v>11710</v>
      </c>
      <c r="C452" s="4" t="s">
        <v>919</v>
      </c>
      <c r="D452" s="4" t="s">
        <v>930</v>
      </c>
      <c r="E452" s="4">
        <v>1171010700</v>
      </c>
      <c r="F452" s="4" t="s">
        <v>931</v>
      </c>
      <c r="G452" s="4" t="str">
        <f t="shared" si="7"/>
        <v>서울특별시송파구가락동</v>
      </c>
      <c r="H452" s="4">
        <v>56</v>
      </c>
      <c r="I452" s="4">
        <v>127.139</v>
      </c>
      <c r="J452" s="4">
        <v>127.096</v>
      </c>
      <c r="K452" s="4">
        <v>37.484000000000002</v>
      </c>
      <c r="L452" s="4">
        <v>37.505000000000003</v>
      </c>
      <c r="M452" s="4">
        <v>127.118404419394</v>
      </c>
      <c r="N452" s="4">
        <v>37.495686779907601</v>
      </c>
    </row>
    <row r="453" spans="1:14" x14ac:dyDescent="0.3">
      <c r="A453" s="3">
        <v>11710106</v>
      </c>
      <c r="B453" s="4">
        <v>11710</v>
      </c>
      <c r="C453" s="4" t="s">
        <v>919</v>
      </c>
      <c r="D453" s="4" t="s">
        <v>932</v>
      </c>
      <c r="E453" s="4">
        <v>1171010600</v>
      </c>
      <c r="F453" s="4" t="s">
        <v>933</v>
      </c>
      <c r="G453" s="4" t="str">
        <f t="shared" si="7"/>
        <v>서울특별시송파구삼전동</v>
      </c>
      <c r="H453" s="4">
        <v>55</v>
      </c>
      <c r="I453" s="4">
        <v>127.09699999999999</v>
      </c>
      <c r="J453" s="4">
        <v>127.08199999999999</v>
      </c>
      <c r="K453" s="4">
        <v>37.496000000000002</v>
      </c>
      <c r="L453" s="4">
        <v>37.508000000000003</v>
      </c>
      <c r="M453" s="4">
        <v>127.091888037686</v>
      </c>
      <c r="N453" s="4">
        <v>37.501902047432097</v>
      </c>
    </row>
    <row r="454" spans="1:14" x14ac:dyDescent="0.3">
      <c r="A454" s="3">
        <v>11710105</v>
      </c>
      <c r="B454" s="4">
        <v>11710</v>
      </c>
      <c r="C454" s="4" t="s">
        <v>919</v>
      </c>
      <c r="D454" s="4" t="s">
        <v>934</v>
      </c>
      <c r="E454" s="4">
        <v>1171010500</v>
      </c>
      <c r="F454" s="4" t="s">
        <v>935</v>
      </c>
      <c r="G454" s="4" t="str">
        <f t="shared" si="7"/>
        <v>서울특별시송파구석촌동</v>
      </c>
      <c r="H454" s="4">
        <v>54</v>
      </c>
      <c r="I454" s="4">
        <v>127.11199999999999</v>
      </c>
      <c r="J454" s="4">
        <v>127.09699999999999</v>
      </c>
      <c r="K454" s="4">
        <v>37.497</v>
      </c>
      <c r="L454" s="4">
        <v>37.509</v>
      </c>
      <c r="M454" s="4">
        <v>127.102513124608</v>
      </c>
      <c r="N454" s="4">
        <v>37.502726254178597</v>
      </c>
    </row>
    <row r="455" spans="1:14" x14ac:dyDescent="0.3">
      <c r="A455" s="3">
        <v>11710103</v>
      </c>
      <c r="B455" s="4">
        <v>11710</v>
      </c>
      <c r="C455" s="4" t="s">
        <v>919</v>
      </c>
      <c r="D455" s="4" t="s">
        <v>936</v>
      </c>
      <c r="E455" s="4">
        <v>1171010300</v>
      </c>
      <c r="F455" s="4" t="s">
        <v>937</v>
      </c>
      <c r="G455" s="4" t="str">
        <f t="shared" si="7"/>
        <v>서울특별시송파구풍납동</v>
      </c>
      <c r="H455" s="4">
        <v>53</v>
      </c>
      <c r="I455" s="4">
        <v>127.123</v>
      </c>
      <c r="J455" s="4">
        <v>127.10299999999999</v>
      </c>
      <c r="K455" s="4">
        <v>37.524000000000001</v>
      </c>
      <c r="L455" s="4">
        <v>37.542999999999999</v>
      </c>
      <c r="M455" s="4">
        <v>127.113997016596</v>
      </c>
      <c r="N455" s="4">
        <v>37.533206663272303</v>
      </c>
    </row>
    <row r="456" spans="1:14" x14ac:dyDescent="0.3">
      <c r="A456" s="3">
        <v>11710104</v>
      </c>
      <c r="B456" s="4">
        <v>11710</v>
      </c>
      <c r="C456" s="4" t="s">
        <v>919</v>
      </c>
      <c r="D456" s="4" t="s">
        <v>938</v>
      </c>
      <c r="E456" s="4">
        <v>1171010400</v>
      </c>
      <c r="F456" s="4" t="s">
        <v>939</v>
      </c>
      <c r="G456" s="4" t="str">
        <f t="shared" si="7"/>
        <v>서울특별시송파구송파동</v>
      </c>
      <c r="H456" s="4">
        <v>52</v>
      </c>
      <c r="I456" s="4">
        <v>127.124</v>
      </c>
      <c r="J456" s="4">
        <v>127.104</v>
      </c>
      <c r="K456" s="4">
        <v>37.497999999999998</v>
      </c>
      <c r="L456" s="4">
        <v>37.512</v>
      </c>
      <c r="M456" s="4">
        <v>127.11354718758901</v>
      </c>
      <c r="N456" s="4">
        <v>37.5051076115436</v>
      </c>
    </row>
    <row r="457" spans="1:14" x14ac:dyDescent="0.3">
      <c r="A457" s="3">
        <v>11710101</v>
      </c>
      <c r="B457" s="4">
        <v>11710</v>
      </c>
      <c r="C457" s="4" t="s">
        <v>919</v>
      </c>
      <c r="D457" s="4" t="s">
        <v>940</v>
      </c>
      <c r="E457" s="4">
        <v>1171010100</v>
      </c>
      <c r="F457" s="4" t="s">
        <v>941</v>
      </c>
      <c r="G457" s="4" t="str">
        <f t="shared" si="7"/>
        <v>서울특별시송파구잠실동</v>
      </c>
      <c r="H457" s="4">
        <v>51</v>
      </c>
      <c r="I457" s="4">
        <v>127.104</v>
      </c>
      <c r="J457" s="4">
        <v>127.068</v>
      </c>
      <c r="K457" s="4">
        <v>37.5</v>
      </c>
      <c r="L457" s="4">
        <v>37.521999999999998</v>
      </c>
      <c r="M457" s="4">
        <v>127.08339049764</v>
      </c>
      <c r="N457" s="4">
        <v>37.511962828069798</v>
      </c>
    </row>
    <row r="458" spans="1:14" x14ac:dyDescent="0.3">
      <c r="A458" s="3">
        <v>11710114</v>
      </c>
      <c r="B458" s="4">
        <v>11710</v>
      </c>
      <c r="C458" s="4" t="s">
        <v>919</v>
      </c>
      <c r="D458" s="4" t="s">
        <v>942</v>
      </c>
      <c r="E458" s="4">
        <v>1171011400</v>
      </c>
      <c r="F458" s="4" t="s">
        <v>943</v>
      </c>
      <c r="G458" s="4" t="str">
        <f t="shared" si="7"/>
        <v>서울특별시송파구마천동</v>
      </c>
      <c r="H458" s="4">
        <v>2626</v>
      </c>
      <c r="I458" s="4">
        <v>127.161</v>
      </c>
      <c r="J458" s="4">
        <v>127.142</v>
      </c>
      <c r="K458" s="4">
        <v>37.49</v>
      </c>
      <c r="L458" s="4">
        <v>37.505000000000003</v>
      </c>
      <c r="M458" s="4">
        <v>127.15275251791</v>
      </c>
      <c r="N458" s="4">
        <v>37.498486968304199</v>
      </c>
    </row>
    <row r="459" spans="1:14" x14ac:dyDescent="0.3">
      <c r="A459" s="3">
        <v>11710102</v>
      </c>
      <c r="B459" s="4">
        <v>11710</v>
      </c>
      <c r="C459" s="4" t="s">
        <v>919</v>
      </c>
      <c r="D459" s="4" t="s">
        <v>944</v>
      </c>
      <c r="E459" s="4">
        <v>1171010200</v>
      </c>
      <c r="F459" s="4" t="s">
        <v>945</v>
      </c>
      <c r="G459" s="4" t="str">
        <f t="shared" si="7"/>
        <v>서울특별시송파구신천동</v>
      </c>
      <c r="H459" s="4">
        <v>49</v>
      </c>
      <c r="I459" s="4">
        <v>127.117</v>
      </c>
      <c r="J459" s="4">
        <v>127.06699999999999</v>
      </c>
      <c r="K459" s="4">
        <v>37.509</v>
      </c>
      <c r="L459" s="4">
        <v>37.540999999999997</v>
      </c>
      <c r="M459" s="4">
        <v>127.098978630817</v>
      </c>
      <c r="N459" s="4">
        <v>37.523923599472496</v>
      </c>
    </row>
    <row r="460" spans="1:14" x14ac:dyDescent="0.3">
      <c r="A460" s="3">
        <v>11740102</v>
      </c>
      <c r="B460" s="4">
        <v>11740</v>
      </c>
      <c r="C460" s="4" t="s">
        <v>946</v>
      </c>
      <c r="D460" s="4" t="s">
        <v>947</v>
      </c>
      <c r="E460" s="4">
        <v>1174010200</v>
      </c>
      <c r="F460" s="4" t="s">
        <v>948</v>
      </c>
      <c r="G460" s="4" t="str">
        <f t="shared" si="7"/>
        <v>서울특별시강동구고덕동</v>
      </c>
      <c r="H460" s="4">
        <v>378</v>
      </c>
      <c r="I460" s="4">
        <v>127.173</v>
      </c>
      <c r="J460" s="4">
        <v>127.14400000000001</v>
      </c>
      <c r="K460" s="4">
        <v>37.555</v>
      </c>
      <c r="L460" s="4">
        <v>37.576000000000001</v>
      </c>
      <c r="M460" s="4">
        <v>127.158230111884</v>
      </c>
      <c r="N460" s="4">
        <v>37.5638220345934</v>
      </c>
    </row>
    <row r="461" spans="1:14" x14ac:dyDescent="0.3">
      <c r="A461" s="3">
        <v>11740106</v>
      </c>
      <c r="B461" s="4">
        <v>11740</v>
      </c>
      <c r="C461" s="4" t="s">
        <v>946</v>
      </c>
      <c r="D461" s="4" t="s">
        <v>949</v>
      </c>
      <c r="E461" s="4">
        <v>1174010600</v>
      </c>
      <c r="F461" s="4" t="s">
        <v>950</v>
      </c>
      <c r="G461" s="4" t="str">
        <f t="shared" si="7"/>
        <v>서울특별시강동구둔촌동</v>
      </c>
      <c r="H461" s="4">
        <v>369</v>
      </c>
      <c r="I461" s="4">
        <v>127.16</v>
      </c>
      <c r="J461" s="4">
        <v>127.134</v>
      </c>
      <c r="K461" s="4">
        <v>37.517000000000003</v>
      </c>
      <c r="L461" s="4">
        <v>37.540999999999997</v>
      </c>
      <c r="M461" s="4">
        <v>127.14472693241299</v>
      </c>
      <c r="N461" s="4">
        <v>37.5282635714739</v>
      </c>
    </row>
    <row r="462" spans="1:14" x14ac:dyDescent="0.3">
      <c r="A462" s="3">
        <v>11740109</v>
      </c>
      <c r="B462" s="4">
        <v>11740</v>
      </c>
      <c r="C462" s="4" t="s">
        <v>946</v>
      </c>
      <c r="D462" s="4" t="s">
        <v>951</v>
      </c>
      <c r="E462" s="4">
        <v>1174010900</v>
      </c>
      <c r="F462" s="4" t="s">
        <v>952</v>
      </c>
      <c r="G462" s="4" t="str">
        <f t="shared" si="7"/>
        <v>서울특별시강동구천호동</v>
      </c>
      <c r="H462" s="4">
        <v>353</v>
      </c>
      <c r="I462" s="4">
        <v>127.14400000000001</v>
      </c>
      <c r="J462" s="4">
        <v>127.10899999999999</v>
      </c>
      <c r="K462" s="4">
        <v>37.536000000000001</v>
      </c>
      <c r="L462" s="4">
        <v>37.551000000000002</v>
      </c>
      <c r="M462" s="4">
        <v>127.127631477405</v>
      </c>
      <c r="N462" s="4">
        <v>37.5443760093167</v>
      </c>
    </row>
    <row r="463" spans="1:14" x14ac:dyDescent="0.3">
      <c r="A463" s="3">
        <v>11740103</v>
      </c>
      <c r="B463" s="4">
        <v>11740</v>
      </c>
      <c r="C463" s="4" t="s">
        <v>946</v>
      </c>
      <c r="D463" s="4" t="s">
        <v>953</v>
      </c>
      <c r="E463" s="4">
        <v>1174010300</v>
      </c>
      <c r="F463" s="4" t="s">
        <v>954</v>
      </c>
      <c r="G463" s="4" t="str">
        <f t="shared" si="7"/>
        <v>서울특별시강동구상일동</v>
      </c>
      <c r="H463" s="4">
        <v>374</v>
      </c>
      <c r="I463" s="4">
        <v>127.184</v>
      </c>
      <c r="J463" s="4">
        <v>127.15600000000001</v>
      </c>
      <c r="K463" s="4">
        <v>37.543999999999997</v>
      </c>
      <c r="L463" s="4">
        <v>37.558999999999997</v>
      </c>
      <c r="M463" s="4">
        <v>127.169639945363</v>
      </c>
      <c r="N463" s="4">
        <v>37.551103159971099</v>
      </c>
    </row>
    <row r="464" spans="1:14" x14ac:dyDescent="0.3">
      <c r="A464" s="3">
        <v>11740108</v>
      </c>
      <c r="B464" s="4">
        <v>11740</v>
      </c>
      <c r="C464" s="4" t="s">
        <v>946</v>
      </c>
      <c r="D464" s="4" t="s">
        <v>955</v>
      </c>
      <c r="E464" s="4">
        <v>1174010800</v>
      </c>
      <c r="F464" s="4" t="s">
        <v>956</v>
      </c>
      <c r="G464" s="4" t="str">
        <f t="shared" si="7"/>
        <v>서울특별시강동구성내동</v>
      </c>
      <c r="H464" s="4">
        <v>354</v>
      </c>
      <c r="I464" s="4">
        <v>127.139</v>
      </c>
      <c r="J464" s="4">
        <v>127.119</v>
      </c>
      <c r="K464" s="4">
        <v>37.521000000000001</v>
      </c>
      <c r="L464" s="4">
        <v>37.539000000000001</v>
      </c>
      <c r="M464" s="4">
        <v>127.128992140439</v>
      </c>
      <c r="N464" s="4">
        <v>37.530493851693201</v>
      </c>
    </row>
    <row r="465" spans="1:14" x14ac:dyDescent="0.3">
      <c r="A465" s="3">
        <v>11740105</v>
      </c>
      <c r="B465" s="4">
        <v>11740</v>
      </c>
      <c r="C465" s="4" t="s">
        <v>946</v>
      </c>
      <c r="D465" s="4" t="s">
        <v>957</v>
      </c>
      <c r="E465" s="4">
        <v>1174010500</v>
      </c>
      <c r="F465" s="4" t="s">
        <v>958</v>
      </c>
      <c r="G465" s="4" t="str">
        <f t="shared" si="7"/>
        <v>서울특별시강동구길동</v>
      </c>
      <c r="H465" s="4">
        <v>355</v>
      </c>
      <c r="I465" s="4">
        <v>127.16</v>
      </c>
      <c r="J465" s="4">
        <v>127.134</v>
      </c>
      <c r="K465" s="4">
        <v>37.533999999999999</v>
      </c>
      <c r="L465" s="4">
        <v>37.545999999999999</v>
      </c>
      <c r="M465" s="4">
        <v>127.14592904185299</v>
      </c>
      <c r="N465" s="4">
        <v>37.539616190009902</v>
      </c>
    </row>
    <row r="466" spans="1:14" x14ac:dyDescent="0.3">
      <c r="A466" s="3">
        <v>11740110</v>
      </c>
      <c r="B466" s="4">
        <v>11740</v>
      </c>
      <c r="C466" s="4" t="s">
        <v>946</v>
      </c>
      <c r="D466" s="4" t="s">
        <v>959</v>
      </c>
      <c r="E466" s="4">
        <v>1174011000</v>
      </c>
      <c r="F466" s="4" t="s">
        <v>960</v>
      </c>
      <c r="G466" s="4" t="str">
        <f t="shared" si="7"/>
        <v>서울특별시강동구강일동</v>
      </c>
      <c r="H466" s="4">
        <v>377</v>
      </c>
      <c r="I466" s="4">
        <v>127.182</v>
      </c>
      <c r="J466" s="4">
        <v>127.16200000000001</v>
      </c>
      <c r="K466" s="4">
        <v>37.557000000000002</v>
      </c>
      <c r="L466" s="4">
        <v>37.581000000000003</v>
      </c>
      <c r="M466" s="4">
        <v>127.17338353679899</v>
      </c>
      <c r="N466" s="4">
        <v>37.568915836694401</v>
      </c>
    </row>
    <row r="467" spans="1:14" x14ac:dyDescent="0.3">
      <c r="A467" s="3">
        <v>11740101</v>
      </c>
      <c r="B467" s="4">
        <v>11740</v>
      </c>
      <c r="C467" s="4" t="s">
        <v>946</v>
      </c>
      <c r="D467" s="4" t="s">
        <v>961</v>
      </c>
      <c r="E467" s="4">
        <v>1174010100</v>
      </c>
      <c r="F467" s="4" t="s">
        <v>962</v>
      </c>
      <c r="G467" s="4" t="str">
        <f t="shared" si="7"/>
        <v>서울특별시강동구명일동</v>
      </c>
      <c r="H467" s="4">
        <v>361</v>
      </c>
      <c r="I467" s="4">
        <v>127.163</v>
      </c>
      <c r="J467" s="4">
        <v>127.14</v>
      </c>
      <c r="K467" s="4">
        <v>37.542000000000002</v>
      </c>
      <c r="L467" s="4">
        <v>37.555999999999997</v>
      </c>
      <c r="M467" s="4">
        <v>127.15081019495599</v>
      </c>
      <c r="N467" s="4">
        <v>37.549053662261699</v>
      </c>
    </row>
    <row r="468" spans="1:14" x14ac:dyDescent="0.3">
      <c r="A468" s="3">
        <v>11740107</v>
      </c>
      <c r="B468" s="4">
        <v>11740</v>
      </c>
      <c r="C468" s="4" t="s">
        <v>946</v>
      </c>
      <c r="D468" s="4" t="s">
        <v>963</v>
      </c>
      <c r="E468" s="4">
        <v>1174010700</v>
      </c>
      <c r="F468" s="4" t="s">
        <v>964</v>
      </c>
      <c r="G468" s="4" t="str">
        <f t="shared" si="7"/>
        <v>서울특별시강동구암사동</v>
      </c>
      <c r="H468" s="4">
        <v>360</v>
      </c>
      <c r="I468" s="4">
        <v>127.14700000000001</v>
      </c>
      <c r="J468" s="4">
        <v>127.11199999999999</v>
      </c>
      <c r="K468" s="4">
        <v>37.546999999999997</v>
      </c>
      <c r="L468" s="4">
        <v>37.567999999999998</v>
      </c>
      <c r="M468" s="4">
        <v>127.13106240400499</v>
      </c>
      <c r="N468" s="4">
        <v>37.557805092380697</v>
      </c>
    </row>
    <row r="469" spans="1:14" x14ac:dyDescent="0.3">
      <c r="A469" s="3">
        <v>41115131</v>
      </c>
      <c r="B469" s="4">
        <v>41115</v>
      </c>
      <c r="C469" s="4" t="s">
        <v>965</v>
      </c>
      <c r="D469" s="4" t="s">
        <v>456</v>
      </c>
      <c r="E469" s="4">
        <v>4111513100</v>
      </c>
      <c r="F469" s="4" t="s">
        <v>966</v>
      </c>
      <c r="G469" s="4" t="str">
        <f t="shared" si="7"/>
        <v>경기도수원시팔달구장안동</v>
      </c>
      <c r="H469" s="4">
        <v>66947</v>
      </c>
      <c r="I469" s="4">
        <v>127.015</v>
      </c>
      <c r="J469" s="4">
        <v>127.009</v>
      </c>
      <c r="K469" s="4">
        <v>37.284999999999997</v>
      </c>
      <c r="L469" s="4">
        <v>37.289000000000001</v>
      </c>
      <c r="M469" s="4">
        <v>127.012921627835</v>
      </c>
      <c r="N469" s="4">
        <v>37.286491670442203</v>
      </c>
    </row>
    <row r="470" spans="1:14" x14ac:dyDescent="0.3">
      <c r="A470" s="3">
        <v>41115130</v>
      </c>
      <c r="B470" s="4">
        <v>41115</v>
      </c>
      <c r="C470" s="4" t="s">
        <v>965</v>
      </c>
      <c r="D470" s="4" t="s">
        <v>967</v>
      </c>
      <c r="E470" s="4">
        <v>4111513000</v>
      </c>
      <c r="F470" s="4" t="s">
        <v>968</v>
      </c>
      <c r="G470" s="4" t="str">
        <f t="shared" si="7"/>
        <v>경기도수원시팔달구신풍동</v>
      </c>
      <c r="H470" s="4">
        <v>66784</v>
      </c>
      <c r="I470" s="4">
        <v>127.017</v>
      </c>
      <c r="J470" s="4">
        <v>127.009</v>
      </c>
      <c r="K470" s="4">
        <v>37.280999999999999</v>
      </c>
      <c r="L470" s="4">
        <v>37.286000000000001</v>
      </c>
      <c r="M470" s="4">
        <v>127.012825499494</v>
      </c>
      <c r="N470" s="4">
        <v>37.283530853010397</v>
      </c>
    </row>
    <row r="471" spans="1:14" x14ac:dyDescent="0.3">
      <c r="A471" s="3">
        <v>41115129</v>
      </c>
      <c r="B471" s="4">
        <v>41115</v>
      </c>
      <c r="C471" s="4" t="s">
        <v>965</v>
      </c>
      <c r="D471" s="4" t="s">
        <v>969</v>
      </c>
      <c r="E471" s="4">
        <v>4111512900</v>
      </c>
      <c r="F471" s="4" t="s">
        <v>970</v>
      </c>
      <c r="G471" s="4" t="str">
        <f t="shared" si="7"/>
        <v>경기도수원시팔달구북수동</v>
      </c>
      <c r="H471" s="4">
        <v>66783</v>
      </c>
      <c r="I471" s="4">
        <v>127.018</v>
      </c>
      <c r="J471" s="4">
        <v>127.014</v>
      </c>
      <c r="K471" s="4">
        <v>37.281999999999996</v>
      </c>
      <c r="L471" s="4">
        <v>37.289000000000001</v>
      </c>
      <c r="M471" s="4">
        <v>127.016601883666</v>
      </c>
      <c r="N471" s="4">
        <v>37.285585214002701</v>
      </c>
    </row>
    <row r="472" spans="1:14" x14ac:dyDescent="0.3">
      <c r="A472" s="3">
        <v>41115128</v>
      </c>
      <c r="B472" s="4">
        <v>41115</v>
      </c>
      <c r="C472" s="4" t="s">
        <v>965</v>
      </c>
      <c r="D472" s="4" t="s">
        <v>971</v>
      </c>
      <c r="E472" s="4">
        <v>4111512800</v>
      </c>
      <c r="F472" s="4" t="s">
        <v>972</v>
      </c>
      <c r="G472" s="4" t="str">
        <f t="shared" si="7"/>
        <v>경기도수원시팔달구매향동</v>
      </c>
      <c r="H472" s="4">
        <v>66782</v>
      </c>
      <c r="I472" s="4">
        <v>127.02500000000001</v>
      </c>
      <c r="J472" s="4">
        <v>127.018</v>
      </c>
      <c r="K472" s="4">
        <v>37.281999999999996</v>
      </c>
      <c r="L472" s="4">
        <v>37.289000000000001</v>
      </c>
      <c r="M472" s="4">
        <v>127.020823170569</v>
      </c>
      <c r="N472" s="4">
        <v>37.285564632579799</v>
      </c>
    </row>
    <row r="473" spans="1:14" x14ac:dyDescent="0.3">
      <c r="A473" s="3">
        <v>41115127</v>
      </c>
      <c r="B473" s="4">
        <v>41115</v>
      </c>
      <c r="C473" s="4" t="s">
        <v>965</v>
      </c>
      <c r="D473" s="4" t="s">
        <v>973</v>
      </c>
      <c r="E473" s="4">
        <v>4111512700</v>
      </c>
      <c r="F473" s="4" t="s">
        <v>974</v>
      </c>
      <c r="G473" s="4" t="str">
        <f t="shared" si="7"/>
        <v>경기도수원시팔달구남수동</v>
      </c>
      <c r="H473" s="4">
        <v>66781</v>
      </c>
      <c r="I473" s="4">
        <v>127.02500000000001</v>
      </c>
      <c r="J473" s="4">
        <v>127.017</v>
      </c>
      <c r="K473" s="4">
        <v>37.277999999999999</v>
      </c>
      <c r="L473" s="4">
        <v>37.287999999999997</v>
      </c>
      <c r="M473" s="4">
        <v>127.020956853784</v>
      </c>
      <c r="N473" s="4">
        <v>37.2822411804678</v>
      </c>
    </row>
    <row r="474" spans="1:14" x14ac:dyDescent="0.3">
      <c r="A474" s="3">
        <v>41115126</v>
      </c>
      <c r="B474" s="4">
        <v>41115</v>
      </c>
      <c r="C474" s="4" t="s">
        <v>965</v>
      </c>
      <c r="D474" s="4" t="s">
        <v>975</v>
      </c>
      <c r="E474" s="4">
        <v>4111512600</v>
      </c>
      <c r="F474" s="4" t="s">
        <v>976</v>
      </c>
      <c r="G474" s="4" t="str">
        <f t="shared" si="7"/>
        <v>경기도수원시팔달구구천동</v>
      </c>
      <c r="H474" s="4">
        <v>66780</v>
      </c>
      <c r="I474" s="4">
        <v>127.02</v>
      </c>
      <c r="J474" s="4">
        <v>127.017</v>
      </c>
      <c r="K474" s="4">
        <v>37.271000000000001</v>
      </c>
      <c r="L474" s="4">
        <v>37.274999999999999</v>
      </c>
      <c r="M474" s="4">
        <v>127.018100368265</v>
      </c>
      <c r="N474" s="4">
        <v>37.273641607621599</v>
      </c>
    </row>
    <row r="475" spans="1:14" x14ac:dyDescent="0.3">
      <c r="A475" s="3">
        <v>41115123</v>
      </c>
      <c r="B475" s="4">
        <v>41115</v>
      </c>
      <c r="C475" s="4" t="s">
        <v>965</v>
      </c>
      <c r="D475" s="4" t="s">
        <v>272</v>
      </c>
      <c r="E475" s="4">
        <v>4111512300</v>
      </c>
      <c r="F475" s="4" t="s">
        <v>977</v>
      </c>
      <c r="G475" s="4" t="str">
        <f t="shared" si="7"/>
        <v>경기도수원시팔달구남창동</v>
      </c>
      <c r="H475" s="4">
        <v>66777</v>
      </c>
      <c r="I475" s="4">
        <v>127.01600000000001</v>
      </c>
      <c r="J475" s="4">
        <v>127.008</v>
      </c>
      <c r="K475" s="4">
        <v>37.277000000000001</v>
      </c>
      <c r="L475" s="4">
        <v>37.284999999999997</v>
      </c>
      <c r="M475" s="4">
        <v>127.012552867018</v>
      </c>
      <c r="N475" s="4">
        <v>37.279948094982501</v>
      </c>
    </row>
    <row r="476" spans="1:14" x14ac:dyDescent="0.3">
      <c r="A476" s="3">
        <v>41115122</v>
      </c>
      <c r="B476" s="4">
        <v>41115</v>
      </c>
      <c r="C476" s="4" t="s">
        <v>965</v>
      </c>
      <c r="D476" s="4" t="s">
        <v>978</v>
      </c>
      <c r="E476" s="4">
        <v>4111512200</v>
      </c>
      <c r="F476" s="4" t="s">
        <v>979</v>
      </c>
      <c r="G476" s="4" t="str">
        <f t="shared" si="7"/>
        <v>경기도수원시팔달구팔달로3가</v>
      </c>
      <c r="H476" s="4">
        <v>66776</v>
      </c>
      <c r="I476" s="4">
        <v>127.018</v>
      </c>
      <c r="J476" s="4">
        <v>127.01300000000001</v>
      </c>
      <c r="K476" s="4">
        <v>37.274999999999999</v>
      </c>
      <c r="L476" s="4">
        <v>37.277999999999999</v>
      </c>
      <c r="M476" s="4">
        <v>127.015553298697</v>
      </c>
      <c r="N476" s="4">
        <v>37.276196050974299</v>
      </c>
    </row>
    <row r="477" spans="1:14" x14ac:dyDescent="0.3">
      <c r="A477" s="3">
        <v>41115125</v>
      </c>
      <c r="B477" s="4">
        <v>41115</v>
      </c>
      <c r="C477" s="4" t="s">
        <v>965</v>
      </c>
      <c r="D477" s="4" t="s">
        <v>672</v>
      </c>
      <c r="E477" s="4">
        <v>4111512500</v>
      </c>
      <c r="F477" s="4" t="s">
        <v>980</v>
      </c>
      <c r="G477" s="4" t="str">
        <f t="shared" si="7"/>
        <v>경기도수원시팔달구중동</v>
      </c>
      <c r="H477" s="4">
        <v>66779</v>
      </c>
      <c r="I477" s="4">
        <v>127.018</v>
      </c>
      <c r="J477" s="4">
        <v>127.01600000000001</v>
      </c>
      <c r="K477" s="4">
        <v>37.271999999999998</v>
      </c>
      <c r="L477" s="4">
        <v>37.274999999999999</v>
      </c>
      <c r="M477" s="4">
        <v>127.016550476004</v>
      </c>
      <c r="N477" s="4">
        <v>37.273787004679903</v>
      </c>
    </row>
    <row r="478" spans="1:14" x14ac:dyDescent="0.3">
      <c r="A478" s="3">
        <v>41115124</v>
      </c>
      <c r="B478" s="4">
        <v>41115</v>
      </c>
      <c r="C478" s="4" t="s">
        <v>965</v>
      </c>
      <c r="D478" s="4" t="s">
        <v>981</v>
      </c>
      <c r="E478" s="4">
        <v>4111512400</v>
      </c>
      <c r="F478" s="4" t="s">
        <v>982</v>
      </c>
      <c r="G478" s="4" t="str">
        <f t="shared" si="7"/>
        <v>경기도수원시팔달구영동</v>
      </c>
      <c r="H478" s="4">
        <v>66778</v>
      </c>
      <c r="I478" s="4">
        <v>127.02</v>
      </c>
      <c r="J478" s="4">
        <v>127.018</v>
      </c>
      <c r="K478" s="4">
        <v>37.274999999999999</v>
      </c>
      <c r="L478" s="4">
        <v>37.277999999999999</v>
      </c>
      <c r="M478" s="4">
        <v>127.018537438758</v>
      </c>
      <c r="N478" s="4">
        <v>37.276308998306</v>
      </c>
    </row>
    <row r="479" spans="1:14" x14ac:dyDescent="0.3">
      <c r="A479" s="3">
        <v>41115121</v>
      </c>
      <c r="B479" s="4">
        <v>41115</v>
      </c>
      <c r="C479" s="4" t="s">
        <v>965</v>
      </c>
      <c r="D479" s="4" t="s">
        <v>983</v>
      </c>
      <c r="E479" s="4">
        <v>4111512100</v>
      </c>
      <c r="F479" s="4" t="s">
        <v>984</v>
      </c>
      <c r="G479" s="4" t="str">
        <f t="shared" si="7"/>
        <v>경기도수원시팔달구팔달로2가</v>
      </c>
      <c r="H479" s="4">
        <v>66775</v>
      </c>
      <c r="I479" s="4">
        <v>127.01900000000001</v>
      </c>
      <c r="J479" s="4">
        <v>127.015</v>
      </c>
      <c r="K479" s="4">
        <v>37.277000000000001</v>
      </c>
      <c r="L479" s="4">
        <v>37.28</v>
      </c>
      <c r="M479" s="4">
        <v>127.016951981717</v>
      </c>
      <c r="N479" s="4">
        <v>37.278395883010099</v>
      </c>
    </row>
    <row r="480" spans="1:14" x14ac:dyDescent="0.3">
      <c r="A480" s="3">
        <v>41115120</v>
      </c>
      <c r="B480" s="4">
        <v>41115</v>
      </c>
      <c r="C480" s="4" t="s">
        <v>965</v>
      </c>
      <c r="D480" s="4" t="s">
        <v>985</v>
      </c>
      <c r="E480" s="4">
        <v>4111512000</v>
      </c>
      <c r="F480" s="4" t="s">
        <v>986</v>
      </c>
      <c r="G480" s="4" t="str">
        <f t="shared" si="7"/>
        <v>경기도수원시팔달구팔달로1가</v>
      </c>
      <c r="H480" s="4">
        <v>66774</v>
      </c>
      <c r="I480" s="4">
        <v>127.018</v>
      </c>
      <c r="J480" s="4">
        <v>127.015</v>
      </c>
      <c r="K480" s="4">
        <v>37.279000000000003</v>
      </c>
      <c r="L480" s="4">
        <v>37.281999999999996</v>
      </c>
      <c r="M480" s="4">
        <v>127.016656242202</v>
      </c>
      <c r="N480" s="4">
        <v>37.280556381023402</v>
      </c>
    </row>
    <row r="481" spans="1:14" x14ac:dyDescent="0.3">
      <c r="A481" s="3">
        <v>41113140</v>
      </c>
      <c r="B481" s="4">
        <v>41113</v>
      </c>
      <c r="C481" s="4" t="s">
        <v>987</v>
      </c>
      <c r="D481" s="4" t="s">
        <v>988</v>
      </c>
      <c r="E481" s="4">
        <v>4111314000</v>
      </c>
      <c r="F481" s="4" t="s">
        <v>989</v>
      </c>
      <c r="G481" s="4" t="str">
        <f t="shared" si="7"/>
        <v>경기도수원시권선구입북동</v>
      </c>
      <c r="H481" s="4">
        <v>66772</v>
      </c>
      <c r="I481" s="4">
        <v>126.97</v>
      </c>
      <c r="J481" s="4">
        <v>126.947</v>
      </c>
      <c r="K481" s="4">
        <v>37.28</v>
      </c>
      <c r="L481" s="4">
        <v>37.302999999999997</v>
      </c>
      <c r="M481" s="4">
        <v>126.957898008228</v>
      </c>
      <c r="N481" s="4">
        <v>37.292292668214202</v>
      </c>
    </row>
    <row r="482" spans="1:14" x14ac:dyDescent="0.3">
      <c r="A482" s="3">
        <v>41113139</v>
      </c>
      <c r="B482" s="4">
        <v>41113</v>
      </c>
      <c r="C482" s="4" t="s">
        <v>987</v>
      </c>
      <c r="D482" s="4" t="s">
        <v>990</v>
      </c>
      <c r="E482" s="4">
        <v>4111313900</v>
      </c>
      <c r="F482" s="4" t="s">
        <v>991</v>
      </c>
      <c r="G482" s="4" t="str">
        <f t="shared" si="7"/>
        <v>경기도수원시권선구대황교동</v>
      </c>
      <c r="H482" s="4">
        <v>66771</v>
      </c>
      <c r="I482" s="4">
        <v>127.024</v>
      </c>
      <c r="J482" s="4">
        <v>127.003</v>
      </c>
      <c r="K482" s="4">
        <v>37.225000000000001</v>
      </c>
      <c r="L482" s="4">
        <v>37.238999999999997</v>
      </c>
      <c r="M482" s="4">
        <v>127.014432858227</v>
      </c>
      <c r="N482" s="4">
        <v>37.2312046522649</v>
      </c>
    </row>
    <row r="483" spans="1:14" x14ac:dyDescent="0.3">
      <c r="A483" s="3">
        <v>41113138</v>
      </c>
      <c r="B483" s="4">
        <v>41113</v>
      </c>
      <c r="C483" s="4" t="s">
        <v>987</v>
      </c>
      <c r="D483" s="4" t="s">
        <v>922</v>
      </c>
      <c r="E483" s="4">
        <v>4111313800</v>
      </c>
      <c r="F483" s="4" t="s">
        <v>992</v>
      </c>
      <c r="G483" s="4" t="str">
        <f t="shared" si="7"/>
        <v>경기도수원시권선구장지동</v>
      </c>
      <c r="H483" s="4">
        <v>66770</v>
      </c>
      <c r="I483" s="4">
        <v>127.01600000000001</v>
      </c>
      <c r="J483" s="4">
        <v>126.997</v>
      </c>
      <c r="K483" s="4">
        <v>37.225999999999999</v>
      </c>
      <c r="L483" s="4">
        <v>37.249000000000002</v>
      </c>
      <c r="M483" s="4">
        <v>127.005632069131</v>
      </c>
      <c r="N483" s="4">
        <v>37.238278931413802</v>
      </c>
    </row>
    <row r="484" spans="1:14" x14ac:dyDescent="0.3">
      <c r="A484" s="3">
        <v>41113136</v>
      </c>
      <c r="B484" s="4">
        <v>41113</v>
      </c>
      <c r="C484" s="4" t="s">
        <v>987</v>
      </c>
      <c r="D484" s="4" t="s">
        <v>993</v>
      </c>
      <c r="E484" s="4">
        <v>4111313600</v>
      </c>
      <c r="F484" s="4" t="s">
        <v>994</v>
      </c>
      <c r="G484" s="4" t="str">
        <f t="shared" si="7"/>
        <v>경기도수원시권선구곡반정동</v>
      </c>
      <c r="H484" s="4">
        <v>66768</v>
      </c>
      <c r="I484" s="4">
        <v>127.04</v>
      </c>
      <c r="J484" s="4">
        <v>127.02200000000001</v>
      </c>
      <c r="K484" s="4">
        <v>37.231000000000002</v>
      </c>
      <c r="L484" s="4">
        <v>37.247</v>
      </c>
      <c r="M484" s="4">
        <v>127.031148215588</v>
      </c>
      <c r="N484" s="4">
        <v>37.238316407756201</v>
      </c>
    </row>
    <row r="485" spans="1:14" x14ac:dyDescent="0.3">
      <c r="A485" s="3">
        <v>41113131</v>
      </c>
      <c r="B485" s="4">
        <v>41113</v>
      </c>
      <c r="C485" s="4" t="s">
        <v>987</v>
      </c>
      <c r="D485" s="4" t="s">
        <v>995</v>
      </c>
      <c r="E485" s="4">
        <v>4111313100</v>
      </c>
      <c r="F485" s="4" t="s">
        <v>996</v>
      </c>
      <c r="G485" s="4" t="str">
        <f t="shared" si="7"/>
        <v>경기도수원시권선구서둔동</v>
      </c>
      <c r="H485" s="4">
        <v>66763</v>
      </c>
      <c r="I485" s="4">
        <v>127.001</v>
      </c>
      <c r="J485" s="4">
        <v>126.97799999999999</v>
      </c>
      <c r="K485" s="4">
        <v>37.258000000000003</v>
      </c>
      <c r="L485" s="4">
        <v>37.284999999999997</v>
      </c>
      <c r="M485" s="4">
        <v>126.98769648095001</v>
      </c>
      <c r="N485" s="4">
        <v>37.270155948392699</v>
      </c>
    </row>
    <row r="486" spans="1:14" x14ac:dyDescent="0.3">
      <c r="A486" s="3">
        <v>41113130</v>
      </c>
      <c r="B486" s="4">
        <v>41113</v>
      </c>
      <c r="C486" s="4" t="s">
        <v>987</v>
      </c>
      <c r="D486" s="4" t="s">
        <v>997</v>
      </c>
      <c r="E486" s="4">
        <v>4111313000</v>
      </c>
      <c r="F486" s="4" t="s">
        <v>998</v>
      </c>
      <c r="G486" s="4" t="str">
        <f t="shared" si="7"/>
        <v>경기도수원시권선구평리동</v>
      </c>
      <c r="H486" s="4">
        <v>66762</v>
      </c>
      <c r="I486" s="4">
        <v>127.004</v>
      </c>
      <c r="J486" s="4">
        <v>126.99</v>
      </c>
      <c r="K486" s="4">
        <v>37.228999999999999</v>
      </c>
      <c r="L486" s="4">
        <v>37.253</v>
      </c>
      <c r="M486" s="4">
        <v>126.995114736517</v>
      </c>
      <c r="N486" s="4">
        <v>37.241458732454703</v>
      </c>
    </row>
    <row r="487" spans="1:14" x14ac:dyDescent="0.3">
      <c r="A487" s="3">
        <v>41113127</v>
      </c>
      <c r="B487" s="4">
        <v>41113</v>
      </c>
      <c r="C487" s="4" t="s">
        <v>987</v>
      </c>
      <c r="D487" s="4" t="s">
        <v>21</v>
      </c>
      <c r="E487" s="4">
        <v>4111312700</v>
      </c>
      <c r="F487" s="4" t="s">
        <v>999</v>
      </c>
      <c r="G487" s="4" t="str">
        <f t="shared" si="7"/>
        <v>경기도수원시권선구평동</v>
      </c>
      <c r="H487" s="4">
        <v>66759</v>
      </c>
      <c r="I487" s="4">
        <v>127.004</v>
      </c>
      <c r="J487" s="4">
        <v>126.991</v>
      </c>
      <c r="K487" s="4">
        <v>37.253</v>
      </c>
      <c r="L487" s="4">
        <v>37.264000000000003</v>
      </c>
      <c r="M487" s="4">
        <v>126.997113148906</v>
      </c>
      <c r="N487" s="4">
        <v>37.258611806361401</v>
      </c>
    </row>
    <row r="488" spans="1:14" x14ac:dyDescent="0.3">
      <c r="A488" s="3">
        <v>41113129</v>
      </c>
      <c r="B488" s="4">
        <v>41113</v>
      </c>
      <c r="C488" s="4" t="s">
        <v>987</v>
      </c>
      <c r="D488" s="4" t="s">
        <v>1000</v>
      </c>
      <c r="E488" s="4">
        <v>4111312900</v>
      </c>
      <c r="F488" s="4" t="s">
        <v>1001</v>
      </c>
      <c r="G488" s="4" t="str">
        <f t="shared" si="7"/>
        <v>경기도수원시권선구오목천동</v>
      </c>
      <c r="H488" s="4">
        <v>66761</v>
      </c>
      <c r="I488" s="4">
        <v>126.986</v>
      </c>
      <c r="J488" s="4">
        <v>126.952</v>
      </c>
      <c r="K488" s="4">
        <v>37.228999999999999</v>
      </c>
      <c r="L488" s="4">
        <v>37.258000000000003</v>
      </c>
      <c r="M488" s="4">
        <v>126.967350735335</v>
      </c>
      <c r="N488" s="4">
        <v>37.242487823962499</v>
      </c>
    </row>
    <row r="489" spans="1:14" x14ac:dyDescent="0.3">
      <c r="A489" s="3">
        <v>41111137</v>
      </c>
      <c r="B489" s="4">
        <v>41111</v>
      </c>
      <c r="C489" s="4" t="s">
        <v>1002</v>
      </c>
      <c r="D489" s="4" t="s">
        <v>1003</v>
      </c>
      <c r="E489" s="4">
        <v>4111113700</v>
      </c>
      <c r="F489" s="4" t="s">
        <v>1004</v>
      </c>
      <c r="G489" s="4" t="str">
        <f t="shared" si="7"/>
        <v>경기도수원시장안구연무동</v>
      </c>
      <c r="H489" s="4">
        <v>66755</v>
      </c>
      <c r="I489" s="4">
        <v>127.035</v>
      </c>
      <c r="J489" s="4">
        <v>127.018</v>
      </c>
      <c r="K489" s="4">
        <v>37.286999999999999</v>
      </c>
      <c r="L489" s="4">
        <v>37.302</v>
      </c>
      <c r="M489" s="4">
        <v>127.02761984410699</v>
      </c>
      <c r="N489" s="4">
        <v>37.294227000424897</v>
      </c>
    </row>
    <row r="490" spans="1:14" x14ac:dyDescent="0.3">
      <c r="A490" s="3">
        <v>41111138</v>
      </c>
      <c r="B490" s="4">
        <v>41111</v>
      </c>
      <c r="C490" s="4" t="s">
        <v>1002</v>
      </c>
      <c r="D490" s="4" t="s">
        <v>1005</v>
      </c>
      <c r="E490" s="4">
        <v>4111113800</v>
      </c>
      <c r="F490" s="4" t="s">
        <v>1006</v>
      </c>
      <c r="G490" s="4" t="str">
        <f t="shared" si="7"/>
        <v>경기도수원시장안구상광교동</v>
      </c>
      <c r="H490" s="4">
        <v>66756</v>
      </c>
      <c r="I490" s="4">
        <v>127.03400000000001</v>
      </c>
      <c r="J490" s="4">
        <v>127.002</v>
      </c>
      <c r="K490" s="4">
        <v>37.319000000000003</v>
      </c>
      <c r="L490" s="4">
        <v>37.350999999999999</v>
      </c>
      <c r="M490" s="4">
        <v>127.017816674477</v>
      </c>
      <c r="N490" s="4">
        <v>37.335188521700601</v>
      </c>
    </row>
    <row r="491" spans="1:14" x14ac:dyDescent="0.3">
      <c r="A491" s="3">
        <v>41111133</v>
      </c>
      <c r="B491" s="4">
        <v>41111</v>
      </c>
      <c r="C491" s="4" t="s">
        <v>1002</v>
      </c>
      <c r="D491" s="4" t="s">
        <v>1007</v>
      </c>
      <c r="E491" s="4">
        <v>4111113300</v>
      </c>
      <c r="F491" s="4" t="s">
        <v>1008</v>
      </c>
      <c r="G491" s="4" t="str">
        <f t="shared" si="7"/>
        <v>경기도수원시장안구천천동</v>
      </c>
      <c r="H491" s="4">
        <v>66751</v>
      </c>
      <c r="I491" s="4">
        <v>126.986</v>
      </c>
      <c r="J491" s="4">
        <v>126.97</v>
      </c>
      <c r="K491" s="4">
        <v>37.286000000000001</v>
      </c>
      <c r="L491" s="4">
        <v>37.305999999999997</v>
      </c>
      <c r="M491" s="4">
        <v>126.977726655724</v>
      </c>
      <c r="N491" s="4">
        <v>37.296349709766098</v>
      </c>
    </row>
    <row r="492" spans="1:14" x14ac:dyDescent="0.3">
      <c r="A492" s="3">
        <v>41111132</v>
      </c>
      <c r="B492" s="4">
        <v>41111</v>
      </c>
      <c r="C492" s="4" t="s">
        <v>1002</v>
      </c>
      <c r="D492" s="4" t="s">
        <v>1009</v>
      </c>
      <c r="E492" s="4">
        <v>4111113200</v>
      </c>
      <c r="F492" s="4" t="s">
        <v>1010</v>
      </c>
      <c r="G492" s="4" t="str">
        <f t="shared" si="7"/>
        <v>경기도수원시장안구율전동</v>
      </c>
      <c r="H492" s="4">
        <v>66750</v>
      </c>
      <c r="I492" s="4">
        <v>126.977</v>
      </c>
      <c r="J492" s="4">
        <v>126.96</v>
      </c>
      <c r="K492" s="4">
        <v>37.286999999999999</v>
      </c>
      <c r="L492" s="4">
        <v>37.319000000000003</v>
      </c>
      <c r="M492" s="4">
        <v>126.969249318873</v>
      </c>
      <c r="N492" s="4">
        <v>37.303650281931603</v>
      </c>
    </row>
    <row r="493" spans="1:14" x14ac:dyDescent="0.3">
      <c r="A493" s="3">
        <v>41111136</v>
      </c>
      <c r="B493" s="4">
        <v>41111</v>
      </c>
      <c r="C493" s="4" t="s">
        <v>1002</v>
      </c>
      <c r="D493" s="4" t="s">
        <v>1011</v>
      </c>
      <c r="E493" s="4">
        <v>4111113600</v>
      </c>
      <c r="F493" s="4" t="s">
        <v>1012</v>
      </c>
      <c r="G493" s="4" t="str">
        <f t="shared" si="7"/>
        <v>경기도수원시장안구조원동</v>
      </c>
      <c r="H493" s="4">
        <v>67056</v>
      </c>
      <c r="I493" s="4">
        <v>127.02500000000001</v>
      </c>
      <c r="J493" s="4">
        <v>127.004</v>
      </c>
      <c r="K493" s="4">
        <v>37.292999999999999</v>
      </c>
      <c r="L493" s="4">
        <v>37.316000000000003</v>
      </c>
      <c r="M493" s="4">
        <v>127.01508021218299</v>
      </c>
      <c r="N493" s="4">
        <v>37.304050911084701</v>
      </c>
    </row>
    <row r="494" spans="1:14" x14ac:dyDescent="0.3">
      <c r="A494" s="3">
        <v>41111129</v>
      </c>
      <c r="B494" s="4">
        <v>41111</v>
      </c>
      <c r="C494" s="4" t="s">
        <v>1002</v>
      </c>
      <c r="D494" s="4" t="s">
        <v>1013</v>
      </c>
      <c r="E494" s="4">
        <v>4111112900</v>
      </c>
      <c r="F494" s="4" t="s">
        <v>1014</v>
      </c>
      <c r="G494" s="4" t="str">
        <f t="shared" si="7"/>
        <v>경기도수원시장안구파장동</v>
      </c>
      <c r="H494" s="4">
        <v>66747</v>
      </c>
      <c r="I494" s="4">
        <v>127.011</v>
      </c>
      <c r="J494" s="4">
        <v>126.985</v>
      </c>
      <c r="K494" s="4">
        <v>37.302999999999997</v>
      </c>
      <c r="L494" s="4">
        <v>37.338999999999999</v>
      </c>
      <c r="M494" s="4">
        <v>126.997154659044</v>
      </c>
      <c r="N494" s="4">
        <v>37.321841617576503</v>
      </c>
    </row>
    <row r="495" spans="1:14" x14ac:dyDescent="0.3">
      <c r="A495" s="3">
        <v>41113134</v>
      </c>
      <c r="B495" s="4">
        <v>41113</v>
      </c>
      <c r="C495" s="4" t="s">
        <v>987</v>
      </c>
      <c r="D495" s="4" t="s">
        <v>1015</v>
      </c>
      <c r="E495" s="4">
        <v>4111313400</v>
      </c>
      <c r="F495" s="4" t="s">
        <v>1016</v>
      </c>
      <c r="G495" s="4" t="str">
        <f t="shared" si="7"/>
        <v>경기도수원시권선구금곡동</v>
      </c>
      <c r="H495" s="4">
        <v>66929</v>
      </c>
      <c r="I495" s="4">
        <v>126.964</v>
      </c>
      <c r="J495" s="4">
        <v>126.92700000000001</v>
      </c>
      <c r="K495" s="4">
        <v>37.261000000000003</v>
      </c>
      <c r="L495" s="4">
        <v>37.283000000000001</v>
      </c>
      <c r="M495" s="4">
        <v>126.944280590567</v>
      </c>
      <c r="N495" s="4">
        <v>37.273694228276099</v>
      </c>
    </row>
    <row r="496" spans="1:14" x14ac:dyDescent="0.3">
      <c r="A496" s="3">
        <v>41113137</v>
      </c>
      <c r="B496" s="4">
        <v>41113</v>
      </c>
      <c r="C496" s="4" t="s">
        <v>987</v>
      </c>
      <c r="D496" s="4" t="s">
        <v>1017</v>
      </c>
      <c r="E496" s="4">
        <v>4111313700</v>
      </c>
      <c r="F496" s="4" t="s">
        <v>1018</v>
      </c>
      <c r="G496" s="4" t="str">
        <f t="shared" si="7"/>
        <v>경기도수원시권선구권선동</v>
      </c>
      <c r="H496" s="4">
        <v>66884</v>
      </c>
      <c r="I496" s="4">
        <v>127.042</v>
      </c>
      <c r="J496" s="4">
        <v>127.015</v>
      </c>
      <c r="K496" s="4">
        <v>37.234000000000002</v>
      </c>
      <c r="L496" s="4">
        <v>37.265000000000001</v>
      </c>
      <c r="M496" s="4">
        <v>127.026907014918</v>
      </c>
      <c r="N496" s="4">
        <v>37.250010969883697</v>
      </c>
    </row>
    <row r="497" spans="1:14" x14ac:dyDescent="0.3">
      <c r="A497" s="3">
        <v>41117104</v>
      </c>
      <c r="B497" s="4">
        <v>41117</v>
      </c>
      <c r="C497" s="4" t="s">
        <v>1019</v>
      </c>
      <c r="D497" s="4" t="s">
        <v>1020</v>
      </c>
      <c r="E497" s="4">
        <v>4111710400</v>
      </c>
      <c r="F497" s="4" t="s">
        <v>1021</v>
      </c>
      <c r="G497" s="4" t="str">
        <f t="shared" si="7"/>
        <v>경기도수원시영통구하동</v>
      </c>
      <c r="H497" s="4">
        <v>66799</v>
      </c>
      <c r="I497" s="4">
        <v>127.09</v>
      </c>
      <c r="J497" s="4">
        <v>127.056</v>
      </c>
      <c r="K497" s="4">
        <v>37.274000000000001</v>
      </c>
      <c r="L497" s="4">
        <v>37.298999999999999</v>
      </c>
      <c r="M497" s="4">
        <v>127.07255546704</v>
      </c>
      <c r="N497" s="4">
        <v>37.287253301407397</v>
      </c>
    </row>
    <row r="498" spans="1:14" x14ac:dyDescent="0.3">
      <c r="A498" s="3">
        <v>41117102</v>
      </c>
      <c r="B498" s="4">
        <v>41117</v>
      </c>
      <c r="C498" s="4" t="s">
        <v>1019</v>
      </c>
      <c r="D498" s="4" t="s">
        <v>1022</v>
      </c>
      <c r="E498" s="4">
        <v>4111710200</v>
      </c>
      <c r="F498" s="4" t="s">
        <v>1023</v>
      </c>
      <c r="G498" s="4" t="str">
        <f t="shared" si="7"/>
        <v>경기도수원시영통구원천동</v>
      </c>
      <c r="H498" s="4">
        <v>66797</v>
      </c>
      <c r="I498" s="4">
        <v>127.071</v>
      </c>
      <c r="J498" s="4">
        <v>127.042</v>
      </c>
      <c r="K498" s="4">
        <v>37.256999999999998</v>
      </c>
      <c r="L498" s="4">
        <v>37.286999999999999</v>
      </c>
      <c r="M498" s="4">
        <v>127.05688771766999</v>
      </c>
      <c r="N498" s="4">
        <v>37.273243822908498</v>
      </c>
    </row>
    <row r="499" spans="1:14" x14ac:dyDescent="0.3">
      <c r="A499" s="3">
        <v>41115140</v>
      </c>
      <c r="B499" s="4">
        <v>41115</v>
      </c>
      <c r="C499" s="4" t="s">
        <v>965</v>
      </c>
      <c r="D499" s="4" t="s">
        <v>1024</v>
      </c>
      <c r="E499" s="4">
        <v>4111514000</v>
      </c>
      <c r="F499" s="4" t="s">
        <v>1025</v>
      </c>
      <c r="G499" s="4" t="str">
        <f t="shared" si="7"/>
        <v>경기도수원시팔달구우만동</v>
      </c>
      <c r="H499" s="4">
        <v>66794</v>
      </c>
      <c r="I499" s="4">
        <v>127.04600000000001</v>
      </c>
      <c r="J499" s="4">
        <v>127.02500000000001</v>
      </c>
      <c r="K499" s="4">
        <v>37.274000000000001</v>
      </c>
      <c r="L499" s="4">
        <v>37.293999999999997</v>
      </c>
      <c r="M499" s="4">
        <v>127.03525174048301</v>
      </c>
      <c r="N499" s="4">
        <v>37.284821153963698</v>
      </c>
    </row>
    <row r="500" spans="1:14" x14ac:dyDescent="0.3">
      <c r="A500" s="3">
        <v>41115137</v>
      </c>
      <c r="B500" s="4">
        <v>41115</v>
      </c>
      <c r="C500" s="4" t="s">
        <v>965</v>
      </c>
      <c r="D500" s="4" t="s">
        <v>1026</v>
      </c>
      <c r="E500" s="4">
        <v>4111513700</v>
      </c>
      <c r="F500" s="4" t="s">
        <v>1027</v>
      </c>
      <c r="G500" s="4" t="str">
        <f t="shared" si="7"/>
        <v>경기도수원시팔달구고등동</v>
      </c>
      <c r="H500" s="4">
        <v>67012</v>
      </c>
      <c r="I500" s="4">
        <v>127.011</v>
      </c>
      <c r="J500" s="4">
        <v>126.995</v>
      </c>
      <c r="K500" s="4">
        <v>37.268999999999998</v>
      </c>
      <c r="L500" s="4">
        <v>37.28</v>
      </c>
      <c r="M500" s="4">
        <v>127.003088446267</v>
      </c>
      <c r="N500" s="4">
        <v>37.274317185313002</v>
      </c>
    </row>
    <row r="501" spans="1:14" x14ac:dyDescent="0.3">
      <c r="A501" s="3">
        <v>41115139</v>
      </c>
      <c r="B501" s="4">
        <v>41115</v>
      </c>
      <c r="C501" s="4" t="s">
        <v>965</v>
      </c>
      <c r="D501" s="4" t="s">
        <v>1028</v>
      </c>
      <c r="E501" s="4">
        <v>4111513900</v>
      </c>
      <c r="F501" s="4" t="s">
        <v>1029</v>
      </c>
      <c r="G501" s="4" t="str">
        <f t="shared" si="7"/>
        <v>경기도수원시팔달구지동</v>
      </c>
      <c r="H501" s="4">
        <v>66793</v>
      </c>
      <c r="I501" s="4">
        <v>127.032</v>
      </c>
      <c r="J501" s="4">
        <v>127.01900000000001</v>
      </c>
      <c r="K501" s="4">
        <v>37.274999999999999</v>
      </c>
      <c r="L501" s="4">
        <v>37.289000000000001</v>
      </c>
      <c r="M501" s="4">
        <v>127.02503403107799</v>
      </c>
      <c r="N501" s="4">
        <v>37.280426677432601</v>
      </c>
    </row>
    <row r="502" spans="1:14" x14ac:dyDescent="0.3">
      <c r="A502" s="3">
        <v>41115135</v>
      </c>
      <c r="B502" s="4">
        <v>41115</v>
      </c>
      <c r="C502" s="4" t="s">
        <v>965</v>
      </c>
      <c r="D502" s="4" t="s">
        <v>1030</v>
      </c>
      <c r="E502" s="4">
        <v>4111513500</v>
      </c>
      <c r="F502" s="4" t="s">
        <v>1031</v>
      </c>
      <c r="G502" s="4" t="str">
        <f t="shared" si="7"/>
        <v>경기도수원시팔달구매산로2가</v>
      </c>
      <c r="H502" s="4">
        <v>66789</v>
      </c>
      <c r="I502" s="4">
        <v>127.008</v>
      </c>
      <c r="J502" s="4">
        <v>127.002</v>
      </c>
      <c r="K502" s="4">
        <v>37.264000000000003</v>
      </c>
      <c r="L502" s="4">
        <v>37.271000000000001</v>
      </c>
      <c r="M502" s="4">
        <v>127.005113765158</v>
      </c>
      <c r="N502" s="4">
        <v>37.267114002851301</v>
      </c>
    </row>
    <row r="503" spans="1:14" x14ac:dyDescent="0.3">
      <c r="A503" s="3">
        <v>41113133</v>
      </c>
      <c r="B503" s="4">
        <v>41113</v>
      </c>
      <c r="C503" s="4" t="s">
        <v>987</v>
      </c>
      <c r="D503" s="4" t="s">
        <v>1032</v>
      </c>
      <c r="E503" s="4">
        <v>4111313300</v>
      </c>
      <c r="F503" s="4" t="s">
        <v>1033</v>
      </c>
      <c r="G503" s="4" t="str">
        <f t="shared" si="7"/>
        <v>경기도수원시권선구탑동</v>
      </c>
      <c r="H503" s="4">
        <v>66876</v>
      </c>
      <c r="I503" s="4">
        <v>126.98399999999999</v>
      </c>
      <c r="J503" s="4">
        <v>126.962</v>
      </c>
      <c r="K503" s="4">
        <v>37.256</v>
      </c>
      <c r="L503" s="4">
        <v>37.276000000000003</v>
      </c>
      <c r="M503" s="4">
        <v>126.97399474149699</v>
      </c>
      <c r="N503" s="4">
        <v>37.266310969655798</v>
      </c>
    </row>
    <row r="504" spans="1:14" x14ac:dyDescent="0.3">
      <c r="A504" s="3">
        <v>41111139</v>
      </c>
      <c r="B504" s="4">
        <v>41111</v>
      </c>
      <c r="C504" s="4" t="s">
        <v>1002</v>
      </c>
      <c r="D504" s="4" t="s">
        <v>1034</v>
      </c>
      <c r="E504" s="4">
        <v>4111113900</v>
      </c>
      <c r="F504" s="4" t="s">
        <v>1035</v>
      </c>
      <c r="G504" s="4" t="str">
        <f t="shared" si="7"/>
        <v>경기도수원시장안구하광교동</v>
      </c>
      <c r="H504" s="4">
        <v>67052</v>
      </c>
      <c r="I504" s="4">
        <v>127.04</v>
      </c>
      <c r="J504" s="4">
        <v>127.011</v>
      </c>
      <c r="K504" s="4">
        <v>37.296999999999997</v>
      </c>
      <c r="L504" s="4">
        <v>37.337000000000003</v>
      </c>
      <c r="M504" s="4">
        <v>127.02832806065</v>
      </c>
      <c r="N504" s="4">
        <v>37.317782456483997</v>
      </c>
    </row>
    <row r="505" spans="1:14" x14ac:dyDescent="0.3">
      <c r="A505" s="3">
        <v>41115141</v>
      </c>
      <c r="B505" s="4">
        <v>41115</v>
      </c>
      <c r="C505" s="4" t="s">
        <v>965</v>
      </c>
      <c r="D505" s="4" t="s">
        <v>1036</v>
      </c>
      <c r="E505" s="4">
        <v>4111514100</v>
      </c>
      <c r="F505" s="4" t="s">
        <v>1037</v>
      </c>
      <c r="G505" s="4" t="str">
        <f t="shared" si="7"/>
        <v>경기도수원시팔달구인계동</v>
      </c>
      <c r="H505" s="4">
        <v>66988</v>
      </c>
      <c r="I505" s="4">
        <v>127.041</v>
      </c>
      <c r="J505" s="4">
        <v>127.017</v>
      </c>
      <c r="K505" s="4">
        <v>37.256999999999998</v>
      </c>
      <c r="L505" s="4">
        <v>37.277999999999999</v>
      </c>
      <c r="M505" s="4">
        <v>127.029893181885</v>
      </c>
      <c r="N505" s="4">
        <v>37.268736643872799</v>
      </c>
    </row>
    <row r="506" spans="1:14" x14ac:dyDescent="0.3">
      <c r="A506" s="3">
        <v>41115138</v>
      </c>
      <c r="B506" s="4">
        <v>41115</v>
      </c>
      <c r="C506" s="4" t="s">
        <v>965</v>
      </c>
      <c r="D506" s="4" t="s">
        <v>1038</v>
      </c>
      <c r="E506" s="4">
        <v>4111513800</v>
      </c>
      <c r="F506" s="4" t="s">
        <v>1039</v>
      </c>
      <c r="G506" s="4" t="str">
        <f t="shared" si="7"/>
        <v>경기도수원시팔달구화서동</v>
      </c>
      <c r="H506" s="4">
        <v>67010</v>
      </c>
      <c r="I506" s="4">
        <v>127.01</v>
      </c>
      <c r="J506" s="4">
        <v>126.977</v>
      </c>
      <c r="K506" s="4">
        <v>37.274000000000001</v>
      </c>
      <c r="L506" s="4">
        <v>37.290999999999997</v>
      </c>
      <c r="M506" s="4">
        <v>126.994234722652</v>
      </c>
      <c r="N506" s="4">
        <v>37.283081865159097</v>
      </c>
    </row>
    <row r="507" spans="1:14" x14ac:dyDescent="0.3">
      <c r="A507" s="3">
        <v>41115133</v>
      </c>
      <c r="B507" s="4">
        <v>41115</v>
      </c>
      <c r="C507" s="4" t="s">
        <v>965</v>
      </c>
      <c r="D507" s="4" t="s">
        <v>1040</v>
      </c>
      <c r="E507" s="4">
        <v>4111513300</v>
      </c>
      <c r="F507" s="4" t="s">
        <v>1041</v>
      </c>
      <c r="G507" s="4" t="str">
        <f t="shared" si="7"/>
        <v>경기도수원시팔달구매교동</v>
      </c>
      <c r="H507" s="4">
        <v>66987</v>
      </c>
      <c r="I507" s="4">
        <v>127.023</v>
      </c>
      <c r="J507" s="4">
        <v>127.009</v>
      </c>
      <c r="K507" s="4">
        <v>37.264000000000003</v>
      </c>
      <c r="L507" s="4">
        <v>37.271999999999998</v>
      </c>
      <c r="M507" s="4">
        <v>127.01621647263001</v>
      </c>
      <c r="N507" s="4">
        <v>37.267947904512098</v>
      </c>
    </row>
    <row r="508" spans="1:14" x14ac:dyDescent="0.3">
      <c r="A508" s="3">
        <v>41113141</v>
      </c>
      <c r="B508" s="4">
        <v>41113</v>
      </c>
      <c r="C508" s="4" t="s">
        <v>987</v>
      </c>
      <c r="D508" s="4" t="s">
        <v>1042</v>
      </c>
      <c r="E508" s="4">
        <v>4111314100</v>
      </c>
      <c r="F508" s="4" t="s">
        <v>1043</v>
      </c>
      <c r="G508" s="4" t="str">
        <f t="shared" si="7"/>
        <v>경기도수원시권선구당수동</v>
      </c>
      <c r="H508" s="4">
        <v>66888</v>
      </c>
      <c r="I508" s="4">
        <v>126.95699999999999</v>
      </c>
      <c r="J508" s="4">
        <v>126.92700000000001</v>
      </c>
      <c r="K508" s="4">
        <v>37.277000000000001</v>
      </c>
      <c r="L508" s="4">
        <v>37.302999999999997</v>
      </c>
      <c r="M508" s="4">
        <v>126.9401491449</v>
      </c>
      <c r="N508" s="4">
        <v>37.288619676238397</v>
      </c>
    </row>
    <row r="509" spans="1:14" x14ac:dyDescent="0.3">
      <c r="A509" s="3">
        <v>41117103</v>
      </c>
      <c r="B509" s="4">
        <v>41117</v>
      </c>
      <c r="C509" s="4" t="s">
        <v>1019</v>
      </c>
      <c r="D509" s="4" t="s">
        <v>1044</v>
      </c>
      <c r="E509" s="4">
        <v>4111710300</v>
      </c>
      <c r="F509" s="4" t="s">
        <v>1045</v>
      </c>
      <c r="G509" s="4" t="str">
        <f t="shared" si="7"/>
        <v>경기도수원시영통구이의동</v>
      </c>
      <c r="H509" s="4">
        <v>66935</v>
      </c>
      <c r="I509" s="4">
        <v>127.065</v>
      </c>
      <c r="J509" s="4">
        <v>127.032</v>
      </c>
      <c r="K509" s="4">
        <v>37.280999999999999</v>
      </c>
      <c r="L509" s="4">
        <v>37.320999999999998</v>
      </c>
      <c r="M509" s="4">
        <v>127.04770293566401</v>
      </c>
      <c r="N509" s="4">
        <v>37.3012868510638</v>
      </c>
    </row>
    <row r="510" spans="1:14" x14ac:dyDescent="0.3">
      <c r="A510" s="3">
        <v>41117107</v>
      </c>
      <c r="B510" s="4">
        <v>41117</v>
      </c>
      <c r="C510" s="4" t="s">
        <v>1019</v>
      </c>
      <c r="D510" s="4" t="s">
        <v>1046</v>
      </c>
      <c r="E510" s="4">
        <v>4111710700</v>
      </c>
      <c r="F510" s="4" t="s">
        <v>1047</v>
      </c>
      <c r="G510" s="4" t="str">
        <f t="shared" si="7"/>
        <v>경기도수원시영통구망포동</v>
      </c>
      <c r="H510" s="4">
        <v>67037</v>
      </c>
      <c r="I510" s="4">
        <v>127.06699999999999</v>
      </c>
      <c r="J510" s="4">
        <v>127.03700000000001</v>
      </c>
      <c r="K510" s="4">
        <v>37.231000000000002</v>
      </c>
      <c r="L510" s="4">
        <v>37.247999999999998</v>
      </c>
      <c r="M510" s="4">
        <v>127.05200985392401</v>
      </c>
      <c r="N510" s="4">
        <v>37.240291460035799</v>
      </c>
    </row>
    <row r="511" spans="1:14" x14ac:dyDescent="0.3">
      <c r="A511" s="3">
        <v>41117106</v>
      </c>
      <c r="B511" s="4">
        <v>41117</v>
      </c>
      <c r="C511" s="4" t="s">
        <v>1019</v>
      </c>
      <c r="D511" s="4" t="s">
        <v>1048</v>
      </c>
      <c r="E511" s="4">
        <v>4111710600</v>
      </c>
      <c r="F511" s="4" t="s">
        <v>1049</v>
      </c>
      <c r="G511" s="4" t="str">
        <f t="shared" si="7"/>
        <v>경기도수원시영통구신동</v>
      </c>
      <c r="H511" s="4">
        <v>67036</v>
      </c>
      <c r="I511" s="4">
        <v>127.06100000000001</v>
      </c>
      <c r="J511" s="4">
        <v>127.039</v>
      </c>
      <c r="K511" s="4">
        <v>37.244</v>
      </c>
      <c r="L511" s="4">
        <v>37.253</v>
      </c>
      <c r="M511" s="4">
        <v>127.047292028871</v>
      </c>
      <c r="N511" s="4">
        <v>37.248058863596597</v>
      </c>
    </row>
    <row r="512" spans="1:14" x14ac:dyDescent="0.3">
      <c r="A512" s="3">
        <v>41117101</v>
      </c>
      <c r="B512" s="4">
        <v>41117</v>
      </c>
      <c r="C512" s="4" t="s">
        <v>1019</v>
      </c>
      <c r="D512" s="4" t="s">
        <v>1050</v>
      </c>
      <c r="E512" s="4">
        <v>4111710100</v>
      </c>
      <c r="F512" s="4" t="s">
        <v>1051</v>
      </c>
      <c r="G512" s="4" t="str">
        <f t="shared" si="7"/>
        <v>경기도수원시영통구매탄동</v>
      </c>
      <c r="H512" s="4">
        <v>67034</v>
      </c>
      <c r="I512" s="4">
        <v>127.06399999999999</v>
      </c>
      <c r="J512" s="4">
        <v>127.033</v>
      </c>
      <c r="K512" s="4">
        <v>37.247999999999998</v>
      </c>
      <c r="L512" s="4">
        <v>37.276000000000003</v>
      </c>
      <c r="M512" s="4">
        <v>127.048940261688</v>
      </c>
      <c r="N512" s="4">
        <v>37.261720581339098</v>
      </c>
    </row>
    <row r="513" spans="1:14" x14ac:dyDescent="0.3">
      <c r="A513" s="3">
        <v>41111134</v>
      </c>
      <c r="B513" s="4">
        <v>41111</v>
      </c>
      <c r="C513" s="4" t="s">
        <v>1002</v>
      </c>
      <c r="D513" s="4" t="s">
        <v>1052</v>
      </c>
      <c r="E513" s="4">
        <v>4111113400</v>
      </c>
      <c r="F513" s="4" t="s">
        <v>1053</v>
      </c>
      <c r="G513" s="4" t="str">
        <f t="shared" si="7"/>
        <v>경기도수원시장안구영화동</v>
      </c>
      <c r="H513" s="4">
        <v>67055</v>
      </c>
      <c r="I513" s="4">
        <v>127.027</v>
      </c>
      <c r="J513" s="4">
        <v>127</v>
      </c>
      <c r="K513" s="4">
        <v>37.284999999999997</v>
      </c>
      <c r="L513" s="4">
        <v>37.298999999999999</v>
      </c>
      <c r="M513" s="4">
        <v>127.01360705224999</v>
      </c>
      <c r="N513" s="4">
        <v>37.291223272855198</v>
      </c>
    </row>
    <row r="514" spans="1:14" x14ac:dyDescent="0.3">
      <c r="A514" s="3">
        <v>41111135</v>
      </c>
      <c r="B514" s="4">
        <v>41111</v>
      </c>
      <c r="C514" s="4" t="s">
        <v>1002</v>
      </c>
      <c r="D514" s="4" t="s">
        <v>1054</v>
      </c>
      <c r="E514" s="4">
        <v>4111113500</v>
      </c>
      <c r="F514" s="4" t="s">
        <v>1055</v>
      </c>
      <c r="G514" s="4" t="str">
        <f t="shared" si="7"/>
        <v>경기도수원시장안구송죽동</v>
      </c>
      <c r="H514" s="4">
        <v>66923</v>
      </c>
      <c r="I514" s="4">
        <v>127.01300000000001</v>
      </c>
      <c r="J514" s="4">
        <v>126.997</v>
      </c>
      <c r="K514" s="4">
        <v>37.295000000000002</v>
      </c>
      <c r="L514" s="4">
        <v>37.319000000000003</v>
      </c>
      <c r="M514" s="4">
        <v>127.004812484415</v>
      </c>
      <c r="N514" s="4">
        <v>37.306440403041002</v>
      </c>
    </row>
    <row r="515" spans="1:14" x14ac:dyDescent="0.3">
      <c r="A515" s="3">
        <v>41111130</v>
      </c>
      <c r="B515" s="4">
        <v>41111</v>
      </c>
      <c r="C515" s="4" t="s">
        <v>1002</v>
      </c>
      <c r="D515" s="4" t="s">
        <v>1056</v>
      </c>
      <c r="E515" s="4">
        <v>4111113000</v>
      </c>
      <c r="F515" s="4" t="s">
        <v>1057</v>
      </c>
      <c r="G515" s="4" t="str">
        <f t="shared" ref="G515:G578" si="8">SUBSTITUTE(F515," ","")</f>
        <v>경기도수원시장안구정자동</v>
      </c>
      <c r="H515" s="4">
        <v>66917</v>
      </c>
      <c r="I515" s="4">
        <v>127.011</v>
      </c>
      <c r="J515" s="4">
        <v>126.982</v>
      </c>
      <c r="K515" s="4">
        <v>37.286000000000001</v>
      </c>
      <c r="L515" s="4">
        <v>37.314</v>
      </c>
      <c r="M515" s="4">
        <v>126.992533181478</v>
      </c>
      <c r="N515" s="4">
        <v>37.297622929908599</v>
      </c>
    </row>
    <row r="516" spans="1:14" x14ac:dyDescent="0.3">
      <c r="A516" s="3">
        <v>41113132</v>
      </c>
      <c r="B516" s="4">
        <v>41113</v>
      </c>
      <c r="C516" s="4" t="s">
        <v>987</v>
      </c>
      <c r="D516" s="4" t="s">
        <v>1058</v>
      </c>
      <c r="E516" s="4">
        <v>4111313200</v>
      </c>
      <c r="F516" s="4" t="s">
        <v>1059</v>
      </c>
      <c r="G516" s="4" t="str">
        <f t="shared" si="8"/>
        <v>경기도수원시권선구구운동</v>
      </c>
      <c r="H516" s="4">
        <v>66907</v>
      </c>
      <c r="I516" s="4">
        <v>126.98099999999999</v>
      </c>
      <c r="J516" s="4">
        <v>126.96</v>
      </c>
      <c r="K516" s="4">
        <v>37.273000000000003</v>
      </c>
      <c r="L516" s="4">
        <v>37.289000000000001</v>
      </c>
      <c r="M516" s="4">
        <v>126.97045361368301</v>
      </c>
      <c r="N516" s="4">
        <v>37.2808659296131</v>
      </c>
    </row>
    <row r="517" spans="1:14" x14ac:dyDescent="0.3">
      <c r="A517" s="3">
        <v>41111131</v>
      </c>
      <c r="B517" s="4">
        <v>41111</v>
      </c>
      <c r="C517" s="4" t="s">
        <v>1002</v>
      </c>
      <c r="D517" s="4" t="s">
        <v>1060</v>
      </c>
      <c r="E517" s="4">
        <v>4111113100</v>
      </c>
      <c r="F517" s="4" t="s">
        <v>1061</v>
      </c>
      <c r="G517" s="4" t="str">
        <f t="shared" si="8"/>
        <v>경기도수원시장안구이목동</v>
      </c>
      <c r="H517" s="4">
        <v>66915</v>
      </c>
      <c r="I517" s="4">
        <v>126.99</v>
      </c>
      <c r="J517" s="4">
        <v>126.967</v>
      </c>
      <c r="K517" s="4">
        <v>37.305999999999997</v>
      </c>
      <c r="L517" s="4">
        <v>37.332000000000001</v>
      </c>
      <c r="M517" s="4">
        <v>126.978117027818</v>
      </c>
      <c r="N517" s="4">
        <v>37.3186323920227</v>
      </c>
    </row>
    <row r="518" spans="1:14" x14ac:dyDescent="0.3">
      <c r="A518" s="3">
        <v>41117105</v>
      </c>
      <c r="B518" s="4">
        <v>41117</v>
      </c>
      <c r="C518" s="4" t="s">
        <v>1019</v>
      </c>
      <c r="D518" s="4" t="s">
        <v>1062</v>
      </c>
      <c r="E518" s="4">
        <v>4111710500</v>
      </c>
      <c r="F518" s="4" t="s">
        <v>1063</v>
      </c>
      <c r="G518" s="4" t="str">
        <f t="shared" si="8"/>
        <v>경기도수원시영통구영통동</v>
      </c>
      <c r="H518" s="4">
        <v>67038</v>
      </c>
      <c r="I518" s="4">
        <v>127.086</v>
      </c>
      <c r="J518" s="4">
        <v>127.053</v>
      </c>
      <c r="K518" s="4">
        <v>37.244</v>
      </c>
      <c r="L518" s="4">
        <v>37.270000000000003</v>
      </c>
      <c r="M518" s="4">
        <v>127.07241334918</v>
      </c>
      <c r="N518" s="4">
        <v>37.255052005138801</v>
      </c>
    </row>
    <row r="519" spans="1:14" x14ac:dyDescent="0.3">
      <c r="A519" s="3">
        <v>41113128</v>
      </c>
      <c r="B519" s="4">
        <v>41113</v>
      </c>
      <c r="C519" s="4" t="s">
        <v>987</v>
      </c>
      <c r="D519" s="4" t="s">
        <v>1064</v>
      </c>
      <c r="E519" s="4">
        <v>4111312800</v>
      </c>
      <c r="F519" s="4" t="s">
        <v>1065</v>
      </c>
      <c r="G519" s="4" t="str">
        <f t="shared" si="8"/>
        <v>경기도수원시권선구고색동</v>
      </c>
      <c r="H519" s="4">
        <v>66886</v>
      </c>
      <c r="I519" s="4">
        <v>126.995</v>
      </c>
      <c r="J519" s="4">
        <v>126.967</v>
      </c>
      <c r="K519" s="4">
        <v>37.231000000000002</v>
      </c>
      <c r="L519" s="4">
        <v>37.26</v>
      </c>
      <c r="M519" s="4">
        <v>126.982065477907</v>
      </c>
      <c r="N519" s="4">
        <v>37.247851118612701</v>
      </c>
    </row>
    <row r="520" spans="1:14" x14ac:dyDescent="0.3">
      <c r="A520" s="3">
        <v>41113135</v>
      </c>
      <c r="B520" s="4">
        <v>41113</v>
      </c>
      <c r="C520" s="4" t="s">
        <v>987</v>
      </c>
      <c r="D520" s="4" t="s">
        <v>1066</v>
      </c>
      <c r="E520" s="4">
        <v>4111313500</v>
      </c>
      <c r="F520" s="4" t="s">
        <v>1067</v>
      </c>
      <c r="G520" s="4" t="str">
        <f t="shared" si="8"/>
        <v>경기도수원시권선구호매실동</v>
      </c>
      <c r="H520" s="4">
        <v>66872</v>
      </c>
      <c r="I520" s="4">
        <v>126.971</v>
      </c>
      <c r="J520" s="4">
        <v>126.931</v>
      </c>
      <c r="K520" s="4">
        <v>37.252000000000002</v>
      </c>
      <c r="L520" s="4">
        <v>37.273000000000003</v>
      </c>
      <c r="M520" s="4">
        <v>126.95307694913301</v>
      </c>
      <c r="N520" s="4">
        <v>37.262473047942002</v>
      </c>
    </row>
    <row r="521" spans="1:14" x14ac:dyDescent="0.3">
      <c r="A521" s="3">
        <v>41113126</v>
      </c>
      <c r="B521" s="4">
        <v>41113</v>
      </c>
      <c r="C521" s="4" t="s">
        <v>987</v>
      </c>
      <c r="D521" s="4" t="s">
        <v>1068</v>
      </c>
      <c r="E521" s="4">
        <v>4111312600</v>
      </c>
      <c r="F521" s="4" t="s">
        <v>1069</v>
      </c>
      <c r="G521" s="4" t="str">
        <f t="shared" si="8"/>
        <v>경기도수원시권선구세류동</v>
      </c>
      <c r="H521" s="4">
        <v>66807</v>
      </c>
      <c r="I521" s="4">
        <v>127.02200000000001</v>
      </c>
      <c r="J521" s="4">
        <v>126.998</v>
      </c>
      <c r="K521" s="4">
        <v>37.241</v>
      </c>
      <c r="L521" s="4">
        <v>37.268000000000001</v>
      </c>
      <c r="M521" s="4">
        <v>127.009810369181</v>
      </c>
      <c r="N521" s="4">
        <v>37.254845426273903</v>
      </c>
    </row>
    <row r="522" spans="1:14" x14ac:dyDescent="0.3">
      <c r="A522" s="3">
        <v>41115134</v>
      </c>
      <c r="B522" s="4">
        <v>41115</v>
      </c>
      <c r="C522" s="4" t="s">
        <v>965</v>
      </c>
      <c r="D522" s="4" t="s">
        <v>1070</v>
      </c>
      <c r="E522" s="4">
        <v>4111513400</v>
      </c>
      <c r="F522" s="4" t="s">
        <v>1071</v>
      </c>
      <c r="G522" s="4" t="str">
        <f t="shared" si="8"/>
        <v>경기도수원시팔달구매산로1가</v>
      </c>
      <c r="H522" s="4">
        <v>66788</v>
      </c>
      <c r="I522" s="4">
        <v>127.004</v>
      </c>
      <c r="J522" s="4">
        <v>126.998</v>
      </c>
      <c r="K522" s="4">
        <v>37.264000000000003</v>
      </c>
      <c r="L522" s="4">
        <v>37.270000000000003</v>
      </c>
      <c r="M522" s="4">
        <v>127.00086949936301</v>
      </c>
      <c r="N522" s="4">
        <v>37.267442433788197</v>
      </c>
    </row>
    <row r="523" spans="1:14" x14ac:dyDescent="0.3">
      <c r="A523" s="3">
        <v>41115132</v>
      </c>
      <c r="B523" s="4">
        <v>41115</v>
      </c>
      <c r="C523" s="4" t="s">
        <v>965</v>
      </c>
      <c r="D523" s="4" t="s">
        <v>1072</v>
      </c>
      <c r="E523" s="4">
        <v>4111513200</v>
      </c>
      <c r="F523" s="4" t="s">
        <v>1073</v>
      </c>
      <c r="G523" s="4" t="str">
        <f t="shared" si="8"/>
        <v>경기도수원시팔달구교동</v>
      </c>
      <c r="H523" s="4">
        <v>66829</v>
      </c>
      <c r="I523" s="4">
        <v>127.01600000000001</v>
      </c>
      <c r="J523" s="4">
        <v>127.011</v>
      </c>
      <c r="K523" s="4">
        <v>37.268999999999998</v>
      </c>
      <c r="L523" s="4">
        <v>37.277000000000001</v>
      </c>
      <c r="M523" s="4">
        <v>127.01296885257101</v>
      </c>
      <c r="N523" s="4">
        <v>37.271937557736997</v>
      </c>
    </row>
    <row r="524" spans="1:14" x14ac:dyDescent="0.3">
      <c r="A524" s="3">
        <v>41115136</v>
      </c>
      <c r="B524" s="4">
        <v>41115</v>
      </c>
      <c r="C524" s="4" t="s">
        <v>965</v>
      </c>
      <c r="D524" s="4" t="s">
        <v>1074</v>
      </c>
      <c r="E524" s="4">
        <v>4111513600</v>
      </c>
      <c r="F524" s="4" t="s">
        <v>1075</v>
      </c>
      <c r="G524" s="4" t="str">
        <f t="shared" si="8"/>
        <v>경기도수원시팔달구매산로3가</v>
      </c>
      <c r="H524" s="4">
        <v>66827</v>
      </c>
      <c r="I524" s="4">
        <v>127.012</v>
      </c>
      <c r="J524" s="4">
        <v>127.006</v>
      </c>
      <c r="K524" s="4">
        <v>37.265000000000001</v>
      </c>
      <c r="L524" s="4">
        <v>37.277999999999999</v>
      </c>
      <c r="M524" s="4">
        <v>127.009487578711</v>
      </c>
      <c r="N524" s="4">
        <v>37.271082784226301</v>
      </c>
    </row>
    <row r="525" spans="1:14" x14ac:dyDescent="0.3">
      <c r="A525" s="3">
        <v>41131112</v>
      </c>
      <c r="B525" s="4">
        <v>41131</v>
      </c>
      <c r="C525" s="4" t="s">
        <v>1076</v>
      </c>
      <c r="D525" s="4" t="s">
        <v>1026</v>
      </c>
      <c r="E525" s="4">
        <v>4113111200</v>
      </c>
      <c r="F525" s="4" t="s">
        <v>1077</v>
      </c>
      <c r="G525" s="4" t="str">
        <f t="shared" si="8"/>
        <v>경기도성남시수정구고등동</v>
      </c>
      <c r="H525" s="4">
        <v>5285</v>
      </c>
      <c r="I525" s="4">
        <v>127.111</v>
      </c>
      <c r="J525" s="4">
        <v>127.081</v>
      </c>
      <c r="K525" s="4">
        <v>37.417999999999999</v>
      </c>
      <c r="L525" s="4">
        <v>37.445</v>
      </c>
      <c r="M525" s="4">
        <v>127.095342189357</v>
      </c>
      <c r="N525" s="4">
        <v>37.432336283822202</v>
      </c>
    </row>
    <row r="526" spans="1:14" x14ac:dyDescent="0.3">
      <c r="A526" s="3">
        <v>41131117</v>
      </c>
      <c r="B526" s="4">
        <v>41131</v>
      </c>
      <c r="C526" s="4" t="s">
        <v>1076</v>
      </c>
      <c r="D526" s="4" t="s">
        <v>1078</v>
      </c>
      <c r="E526" s="4">
        <v>4113111700</v>
      </c>
      <c r="F526" s="4" t="s">
        <v>1079</v>
      </c>
      <c r="G526" s="4" t="str">
        <f t="shared" si="8"/>
        <v>경기도성남시수정구사송동</v>
      </c>
      <c r="H526" s="4">
        <v>5283</v>
      </c>
      <c r="I526" s="4">
        <v>127.12</v>
      </c>
      <c r="J526" s="4">
        <v>127.104</v>
      </c>
      <c r="K526" s="4">
        <v>37.406999999999996</v>
      </c>
      <c r="L526" s="4">
        <v>37.423999999999999</v>
      </c>
      <c r="M526" s="4">
        <v>127.112771899555</v>
      </c>
      <c r="N526" s="4">
        <v>37.414490867417697</v>
      </c>
    </row>
    <row r="527" spans="1:14" x14ac:dyDescent="0.3">
      <c r="A527" s="3">
        <v>41135110</v>
      </c>
      <c r="B527" s="4">
        <v>41135</v>
      </c>
      <c r="C527" s="4" t="s">
        <v>1080</v>
      </c>
      <c r="D527" s="4" t="s">
        <v>1081</v>
      </c>
      <c r="E527" s="4">
        <v>4113511000</v>
      </c>
      <c r="F527" s="4" t="s">
        <v>1082</v>
      </c>
      <c r="G527" s="4" t="str">
        <f t="shared" si="8"/>
        <v>경기도성남시분당구백현동</v>
      </c>
      <c r="H527" s="4">
        <v>7571</v>
      </c>
      <c r="I527" s="4">
        <v>127.12</v>
      </c>
      <c r="J527" s="4">
        <v>127.078</v>
      </c>
      <c r="K527" s="4">
        <v>37.374000000000002</v>
      </c>
      <c r="L527" s="4">
        <v>37.396000000000001</v>
      </c>
      <c r="M527" s="4">
        <v>127.101307390358</v>
      </c>
      <c r="N527" s="4">
        <v>37.384963082662502</v>
      </c>
    </row>
    <row r="528" spans="1:14" x14ac:dyDescent="0.3">
      <c r="A528" s="3">
        <v>41135109</v>
      </c>
      <c r="B528" s="4">
        <v>41135</v>
      </c>
      <c r="C528" s="4" t="s">
        <v>1080</v>
      </c>
      <c r="D528" s="4" t="s">
        <v>1083</v>
      </c>
      <c r="E528" s="4">
        <v>4113510900</v>
      </c>
      <c r="F528" s="4" t="s">
        <v>1084</v>
      </c>
      <c r="G528" s="4" t="str">
        <f t="shared" si="8"/>
        <v>경기도성남시분당구삼평동</v>
      </c>
      <c r="H528" s="4">
        <v>484</v>
      </c>
      <c r="I528" s="4">
        <v>127.12</v>
      </c>
      <c r="J528" s="4">
        <v>127.092</v>
      </c>
      <c r="K528" s="4">
        <v>37.393999999999998</v>
      </c>
      <c r="L528" s="4">
        <v>37.411000000000001</v>
      </c>
      <c r="M528" s="4">
        <v>127.108733683263</v>
      </c>
      <c r="N528" s="4">
        <v>37.401990544363599</v>
      </c>
    </row>
    <row r="529" spans="1:14" x14ac:dyDescent="0.3">
      <c r="A529" s="3">
        <v>41135112</v>
      </c>
      <c r="B529" s="4">
        <v>41135</v>
      </c>
      <c r="C529" s="4" t="s">
        <v>1080</v>
      </c>
      <c r="D529" s="4" t="s">
        <v>1085</v>
      </c>
      <c r="E529" s="4">
        <v>4113511200</v>
      </c>
      <c r="F529" s="4" t="s">
        <v>1086</v>
      </c>
      <c r="G529" s="4" t="str">
        <f t="shared" si="8"/>
        <v>경기도성남시분당구궁내동</v>
      </c>
      <c r="H529" s="4">
        <v>7570</v>
      </c>
      <c r="I529" s="4">
        <v>127.104</v>
      </c>
      <c r="J529" s="4">
        <v>127.08</v>
      </c>
      <c r="K529" s="4">
        <v>37.363</v>
      </c>
      <c r="L529" s="4">
        <v>37.377000000000002</v>
      </c>
      <c r="M529" s="4">
        <v>127.093147345809</v>
      </c>
      <c r="N529" s="4">
        <v>37.371075939127103</v>
      </c>
    </row>
    <row r="530" spans="1:14" x14ac:dyDescent="0.3">
      <c r="A530" s="3">
        <v>41135115</v>
      </c>
      <c r="B530" s="4">
        <v>41135</v>
      </c>
      <c r="C530" s="4" t="s">
        <v>1080</v>
      </c>
      <c r="D530" s="4" t="s">
        <v>1087</v>
      </c>
      <c r="E530" s="4">
        <v>4113511500</v>
      </c>
      <c r="F530" s="4" t="s">
        <v>1088</v>
      </c>
      <c r="G530" s="4" t="str">
        <f t="shared" si="8"/>
        <v>경기도성남시분당구운중동</v>
      </c>
      <c r="H530" s="4">
        <v>140</v>
      </c>
      <c r="I530" s="4">
        <v>127.086</v>
      </c>
      <c r="J530" s="4">
        <v>127.03700000000001</v>
      </c>
      <c r="K530" s="4">
        <v>37.381</v>
      </c>
      <c r="L530" s="4">
        <v>37.404000000000003</v>
      </c>
      <c r="M530" s="4">
        <v>127.059714304254</v>
      </c>
      <c r="N530" s="4">
        <v>37.393049286963098</v>
      </c>
    </row>
    <row r="531" spans="1:14" x14ac:dyDescent="0.3">
      <c r="A531" s="3">
        <v>41135101</v>
      </c>
      <c r="B531" s="4">
        <v>41135</v>
      </c>
      <c r="C531" s="4" t="s">
        <v>1080</v>
      </c>
      <c r="D531" s="4" t="s">
        <v>1089</v>
      </c>
      <c r="E531" s="4">
        <v>4113510100</v>
      </c>
      <c r="F531" s="4" t="s">
        <v>1090</v>
      </c>
      <c r="G531" s="4" t="str">
        <f t="shared" si="8"/>
        <v>경기도성남시분당구분당동</v>
      </c>
      <c r="H531" s="4">
        <v>1761</v>
      </c>
      <c r="I531" s="4">
        <v>127.161</v>
      </c>
      <c r="J531" s="4">
        <v>127.126</v>
      </c>
      <c r="K531" s="4">
        <v>37.359000000000002</v>
      </c>
      <c r="L531" s="4">
        <v>37.380000000000003</v>
      </c>
      <c r="M531" s="4">
        <v>127.14465052355</v>
      </c>
      <c r="N531" s="4">
        <v>37.368891262661002</v>
      </c>
    </row>
    <row r="532" spans="1:14" x14ac:dyDescent="0.3">
      <c r="A532" s="3">
        <v>41135114</v>
      </c>
      <c r="B532" s="4">
        <v>41135</v>
      </c>
      <c r="C532" s="4" t="s">
        <v>1080</v>
      </c>
      <c r="D532" s="4" t="s">
        <v>1091</v>
      </c>
      <c r="E532" s="4">
        <v>4113511400</v>
      </c>
      <c r="F532" s="4" t="s">
        <v>1092</v>
      </c>
      <c r="G532" s="4" t="str">
        <f t="shared" si="8"/>
        <v>경기도성남시분당구구미동</v>
      </c>
      <c r="H532" s="4">
        <v>1441</v>
      </c>
      <c r="I532" s="4">
        <v>127.13800000000001</v>
      </c>
      <c r="J532" s="4">
        <v>127.102</v>
      </c>
      <c r="K532" s="4">
        <v>37.332999999999998</v>
      </c>
      <c r="L532" s="4">
        <v>37.353999999999999</v>
      </c>
      <c r="M532" s="4">
        <v>127.119408614938</v>
      </c>
      <c r="N532" s="4">
        <v>37.343756358211202</v>
      </c>
    </row>
    <row r="533" spans="1:14" x14ac:dyDescent="0.3">
      <c r="A533" s="3">
        <v>41135111</v>
      </c>
      <c r="B533" s="4">
        <v>41135</v>
      </c>
      <c r="C533" s="4" t="s">
        <v>1080</v>
      </c>
      <c r="D533" s="4" t="s">
        <v>1015</v>
      </c>
      <c r="E533" s="4">
        <v>4113511100</v>
      </c>
      <c r="F533" s="4" t="s">
        <v>1093</v>
      </c>
      <c r="G533" s="4" t="str">
        <f t="shared" si="8"/>
        <v>경기도성남시분당구금곡동</v>
      </c>
      <c r="H533" s="4">
        <v>7524</v>
      </c>
      <c r="I533" s="4">
        <v>127.11799999999999</v>
      </c>
      <c r="J533" s="4">
        <v>127.077</v>
      </c>
      <c r="K533" s="4">
        <v>37.347000000000001</v>
      </c>
      <c r="L533" s="4">
        <v>37.368000000000002</v>
      </c>
      <c r="M533" s="4">
        <v>127.097747949176</v>
      </c>
      <c r="N533" s="4">
        <v>37.357838146679804</v>
      </c>
    </row>
    <row r="534" spans="1:14" x14ac:dyDescent="0.3">
      <c r="A534" s="3">
        <v>41135104</v>
      </c>
      <c r="B534" s="4">
        <v>41135</v>
      </c>
      <c r="C534" s="4" t="s">
        <v>1080</v>
      </c>
      <c r="D534" s="4" t="s">
        <v>1094</v>
      </c>
      <c r="E534" s="4">
        <v>4113510400</v>
      </c>
      <c r="F534" s="4" t="s">
        <v>1095</v>
      </c>
      <c r="G534" s="4" t="str">
        <f t="shared" si="8"/>
        <v>경기도성남시분당구율동</v>
      </c>
      <c r="H534" s="4">
        <v>7559</v>
      </c>
      <c r="I534" s="4">
        <v>127.17700000000001</v>
      </c>
      <c r="J534" s="4">
        <v>127.145</v>
      </c>
      <c r="K534" s="4">
        <v>37.374000000000002</v>
      </c>
      <c r="L534" s="4">
        <v>37.396999999999998</v>
      </c>
      <c r="M534" s="4">
        <v>127.15862696701301</v>
      </c>
      <c r="N534" s="4">
        <v>37.386443659744799</v>
      </c>
    </row>
    <row r="535" spans="1:14" x14ac:dyDescent="0.3">
      <c r="A535" s="3">
        <v>41135105</v>
      </c>
      <c r="B535" s="4">
        <v>41135</v>
      </c>
      <c r="C535" s="4" t="s">
        <v>1080</v>
      </c>
      <c r="D535" s="4" t="s">
        <v>1096</v>
      </c>
      <c r="E535" s="4">
        <v>4113510500</v>
      </c>
      <c r="F535" s="4" t="s">
        <v>1097</v>
      </c>
      <c r="G535" s="4" t="str">
        <f t="shared" si="8"/>
        <v>경기도성남시분당구서현동</v>
      </c>
      <c r="H535" s="4">
        <v>7558</v>
      </c>
      <c r="I535" s="4">
        <v>127.149</v>
      </c>
      <c r="J535" s="4">
        <v>127.116</v>
      </c>
      <c r="K535" s="4">
        <v>37.369</v>
      </c>
      <c r="L535" s="4">
        <v>37.393000000000001</v>
      </c>
      <c r="M535" s="4">
        <v>127.13443718102999</v>
      </c>
      <c r="N535" s="4">
        <v>37.382263568288401</v>
      </c>
    </row>
    <row r="536" spans="1:14" x14ac:dyDescent="0.3">
      <c r="A536" s="3">
        <v>41135108</v>
      </c>
      <c r="B536" s="4">
        <v>41135</v>
      </c>
      <c r="C536" s="4" t="s">
        <v>1080</v>
      </c>
      <c r="D536" s="4" t="s">
        <v>1098</v>
      </c>
      <c r="E536" s="4">
        <v>4113510800</v>
      </c>
      <c r="F536" s="4" t="s">
        <v>1099</v>
      </c>
      <c r="G536" s="4" t="str">
        <f t="shared" si="8"/>
        <v>경기도성남시분당구판교동</v>
      </c>
      <c r="H536" s="4">
        <v>7544</v>
      </c>
      <c r="I536" s="4">
        <v>127.10299999999999</v>
      </c>
      <c r="J536" s="4">
        <v>127.084</v>
      </c>
      <c r="K536" s="4">
        <v>37.381999999999998</v>
      </c>
      <c r="L536" s="4">
        <v>37.404000000000003</v>
      </c>
      <c r="M536" s="4">
        <v>127.093566943971</v>
      </c>
      <c r="N536" s="4">
        <v>37.393024999564801</v>
      </c>
    </row>
    <row r="537" spans="1:14" x14ac:dyDescent="0.3">
      <c r="A537" s="3">
        <v>41131114</v>
      </c>
      <c r="B537" s="4">
        <v>41131</v>
      </c>
      <c r="C537" s="4" t="s">
        <v>1076</v>
      </c>
      <c r="D537" s="4" t="s">
        <v>1100</v>
      </c>
      <c r="E537" s="4">
        <v>4113111400</v>
      </c>
      <c r="F537" s="4" t="s">
        <v>1101</v>
      </c>
      <c r="G537" s="4" t="str">
        <f t="shared" si="8"/>
        <v>경기도성남시수정구둔전동</v>
      </c>
      <c r="H537" s="4">
        <v>5286</v>
      </c>
      <c r="I537" s="4">
        <v>127.12</v>
      </c>
      <c r="J537" s="4">
        <v>127.105</v>
      </c>
      <c r="K537" s="4">
        <v>37.423000000000002</v>
      </c>
      <c r="L537" s="4">
        <v>37.442</v>
      </c>
      <c r="M537" s="4">
        <v>127.113541394894</v>
      </c>
      <c r="N537" s="4">
        <v>37.4333590367442</v>
      </c>
    </row>
    <row r="538" spans="1:14" x14ac:dyDescent="0.3">
      <c r="A538" s="3">
        <v>41135113</v>
      </c>
      <c r="B538" s="4">
        <v>41135</v>
      </c>
      <c r="C538" s="4" t="s">
        <v>1080</v>
      </c>
      <c r="D538" s="4" t="s">
        <v>1102</v>
      </c>
      <c r="E538" s="4">
        <v>4113511300</v>
      </c>
      <c r="F538" s="4" t="s">
        <v>1103</v>
      </c>
      <c r="G538" s="4" t="str">
        <f t="shared" si="8"/>
        <v>경기도성남시분당구동원동</v>
      </c>
      <c r="H538" s="4">
        <v>7523</v>
      </c>
      <c r="I538" s="4">
        <v>127.104</v>
      </c>
      <c r="J538" s="4">
        <v>127.072</v>
      </c>
      <c r="K538" s="4">
        <v>37.341999999999999</v>
      </c>
      <c r="L538" s="4">
        <v>37.365000000000002</v>
      </c>
      <c r="M538" s="4">
        <v>127.085777320646</v>
      </c>
      <c r="N538" s="4">
        <v>37.354168544129799</v>
      </c>
    </row>
    <row r="539" spans="1:14" x14ac:dyDescent="0.3">
      <c r="A539" s="3">
        <v>41133132</v>
      </c>
      <c r="B539" s="4">
        <v>41133</v>
      </c>
      <c r="C539" s="4" t="s">
        <v>1104</v>
      </c>
      <c r="D539" s="4" t="s">
        <v>1105</v>
      </c>
      <c r="E539" s="4">
        <v>4113313200</v>
      </c>
      <c r="F539" s="4" t="s">
        <v>1106</v>
      </c>
      <c r="G539" s="4" t="str">
        <f t="shared" si="8"/>
        <v>경기도성남시중원구중앙동</v>
      </c>
      <c r="H539" s="4">
        <v>3044</v>
      </c>
      <c r="I539" s="4">
        <v>127.16</v>
      </c>
      <c r="J539" s="4">
        <v>127.145</v>
      </c>
      <c r="K539" s="4">
        <v>37.433999999999997</v>
      </c>
      <c r="L539" s="4">
        <v>37.445</v>
      </c>
      <c r="M539" s="4">
        <v>127.152210179677</v>
      </c>
      <c r="N539" s="4">
        <v>37.439946469808</v>
      </c>
    </row>
    <row r="540" spans="1:14" x14ac:dyDescent="0.3">
      <c r="A540" s="3">
        <v>41131113</v>
      </c>
      <c r="B540" s="4">
        <v>41131</v>
      </c>
      <c r="C540" s="4" t="s">
        <v>1076</v>
      </c>
      <c r="D540" s="4" t="s">
        <v>1107</v>
      </c>
      <c r="E540" s="4">
        <v>4113111300</v>
      </c>
      <c r="F540" s="4" t="s">
        <v>1108</v>
      </c>
      <c r="G540" s="4" t="str">
        <f t="shared" si="8"/>
        <v>경기도성남시수정구상적동</v>
      </c>
      <c r="H540" s="4">
        <v>5281</v>
      </c>
      <c r="I540" s="4">
        <v>127.09099999999999</v>
      </c>
      <c r="J540" s="4">
        <v>127.041</v>
      </c>
      <c r="K540" s="4">
        <v>37.412999999999997</v>
      </c>
      <c r="L540" s="4">
        <v>37.442</v>
      </c>
      <c r="M540" s="4">
        <v>127.065032058097</v>
      </c>
      <c r="N540" s="4">
        <v>37.4262479188938</v>
      </c>
    </row>
    <row r="541" spans="1:14" x14ac:dyDescent="0.3">
      <c r="A541" s="3">
        <v>41135107</v>
      </c>
      <c r="B541" s="4">
        <v>41135</v>
      </c>
      <c r="C541" s="4" t="s">
        <v>1080</v>
      </c>
      <c r="D541" s="4" t="s">
        <v>1109</v>
      </c>
      <c r="E541" s="4">
        <v>4113510700</v>
      </c>
      <c r="F541" s="4" t="s">
        <v>1110</v>
      </c>
      <c r="G541" s="4" t="str">
        <f t="shared" si="8"/>
        <v>경기도성남시분당구야탑동</v>
      </c>
      <c r="H541" s="4">
        <v>3681</v>
      </c>
      <c r="I541" s="4">
        <v>127.17400000000001</v>
      </c>
      <c r="J541" s="4">
        <v>127.117</v>
      </c>
      <c r="K541" s="4">
        <v>37.395000000000003</v>
      </c>
      <c r="L541" s="4">
        <v>37.417000000000002</v>
      </c>
      <c r="M541" s="4">
        <v>127.144603122243</v>
      </c>
      <c r="N541" s="4">
        <v>37.406287956566601</v>
      </c>
    </row>
    <row r="542" spans="1:14" x14ac:dyDescent="0.3">
      <c r="A542" s="3">
        <v>41131110</v>
      </c>
      <c r="B542" s="4">
        <v>41131</v>
      </c>
      <c r="C542" s="4" t="s">
        <v>1076</v>
      </c>
      <c r="D542" s="4" t="s">
        <v>1111</v>
      </c>
      <c r="E542" s="4">
        <v>4113111000</v>
      </c>
      <c r="F542" s="4" t="s">
        <v>1112</v>
      </c>
      <c r="G542" s="4" t="str">
        <f t="shared" si="8"/>
        <v>경기도성남시수정구오야동</v>
      </c>
      <c r="H542" s="4">
        <v>5295</v>
      </c>
      <c r="I542" s="4">
        <v>127.12</v>
      </c>
      <c r="J542" s="4">
        <v>127.093</v>
      </c>
      <c r="K542" s="4">
        <v>37.447000000000003</v>
      </c>
      <c r="L542" s="4">
        <v>37.457000000000001</v>
      </c>
      <c r="M542" s="4">
        <v>127.10866403893</v>
      </c>
      <c r="N542" s="4">
        <v>37.4530314444346</v>
      </c>
    </row>
    <row r="543" spans="1:14" x14ac:dyDescent="0.3">
      <c r="A543" s="3">
        <v>41131106</v>
      </c>
      <c r="B543" s="4">
        <v>41131</v>
      </c>
      <c r="C543" s="4" t="s">
        <v>1076</v>
      </c>
      <c r="D543" s="4" t="s">
        <v>1113</v>
      </c>
      <c r="E543" s="4">
        <v>4113110600</v>
      </c>
      <c r="F543" s="4" t="s">
        <v>1114</v>
      </c>
      <c r="G543" s="4" t="str">
        <f t="shared" si="8"/>
        <v>경기도성남시수정구양지동</v>
      </c>
      <c r="H543" s="4">
        <v>5292</v>
      </c>
      <c r="I543" s="4">
        <v>127.17700000000001</v>
      </c>
      <c r="J543" s="4">
        <v>127.158</v>
      </c>
      <c r="K543" s="4">
        <v>37.454000000000001</v>
      </c>
      <c r="L543" s="4">
        <v>37.472000000000001</v>
      </c>
      <c r="M543" s="4">
        <v>127.16633308393899</v>
      </c>
      <c r="N543" s="4">
        <v>37.464152080877597</v>
      </c>
    </row>
    <row r="544" spans="1:14" x14ac:dyDescent="0.3">
      <c r="A544" s="3">
        <v>41131102</v>
      </c>
      <c r="B544" s="4">
        <v>41131</v>
      </c>
      <c r="C544" s="4" t="s">
        <v>1076</v>
      </c>
      <c r="D544" s="4" t="s">
        <v>1115</v>
      </c>
      <c r="E544" s="4">
        <v>4113110200</v>
      </c>
      <c r="F544" s="4" t="s">
        <v>1116</v>
      </c>
      <c r="G544" s="4" t="str">
        <f t="shared" si="8"/>
        <v>경기도성남시수정구태평동</v>
      </c>
      <c r="H544" s="4">
        <v>7530</v>
      </c>
      <c r="I544" s="4">
        <v>127.145</v>
      </c>
      <c r="J544" s="4">
        <v>127.117</v>
      </c>
      <c r="K544" s="4">
        <v>37.439</v>
      </c>
      <c r="L544" s="4">
        <v>37.454999999999998</v>
      </c>
      <c r="M544" s="4">
        <v>127.129879764755</v>
      </c>
      <c r="N544" s="4">
        <v>37.4464793099989</v>
      </c>
    </row>
    <row r="545" spans="1:14" x14ac:dyDescent="0.3">
      <c r="A545" s="3">
        <v>41131103</v>
      </c>
      <c r="B545" s="4">
        <v>41131</v>
      </c>
      <c r="C545" s="4" t="s">
        <v>1076</v>
      </c>
      <c r="D545" s="4" t="s">
        <v>1117</v>
      </c>
      <c r="E545" s="4">
        <v>4113110300</v>
      </c>
      <c r="F545" s="4" t="s">
        <v>1118</v>
      </c>
      <c r="G545" s="4" t="str">
        <f t="shared" si="8"/>
        <v>경기도성남시수정구수진동</v>
      </c>
      <c r="H545" s="4">
        <v>7529</v>
      </c>
      <c r="I545" s="4">
        <v>127.14100000000001</v>
      </c>
      <c r="J545" s="4">
        <v>127.11799999999999</v>
      </c>
      <c r="K545" s="4">
        <v>37.432000000000002</v>
      </c>
      <c r="L545" s="4">
        <v>37.442</v>
      </c>
      <c r="M545" s="4">
        <v>127.128632613737</v>
      </c>
      <c r="N545" s="4">
        <v>37.436969515272203</v>
      </c>
    </row>
    <row r="546" spans="1:14" x14ac:dyDescent="0.3">
      <c r="A546" s="3">
        <v>41135103</v>
      </c>
      <c r="B546" s="4">
        <v>41135</v>
      </c>
      <c r="C546" s="4" t="s">
        <v>1080</v>
      </c>
      <c r="D546" s="4" t="s">
        <v>1056</v>
      </c>
      <c r="E546" s="4">
        <v>4113510300</v>
      </c>
      <c r="F546" s="4" t="s">
        <v>1119</v>
      </c>
      <c r="G546" s="4" t="str">
        <f t="shared" si="8"/>
        <v>경기도성남시분당구정자동</v>
      </c>
      <c r="H546" s="4">
        <v>7569</v>
      </c>
      <c r="I546" s="4">
        <v>127.13500000000001</v>
      </c>
      <c r="J546" s="4">
        <v>127.10299999999999</v>
      </c>
      <c r="K546" s="4">
        <v>37.350999999999999</v>
      </c>
      <c r="L546" s="4">
        <v>37.384</v>
      </c>
      <c r="M546" s="4">
        <v>127.115503884585</v>
      </c>
      <c r="N546" s="4">
        <v>37.364404806341398</v>
      </c>
    </row>
    <row r="547" spans="1:14" x14ac:dyDescent="0.3">
      <c r="A547" s="3">
        <v>41131104</v>
      </c>
      <c r="B547" s="4">
        <v>41131</v>
      </c>
      <c r="C547" s="4" t="s">
        <v>1076</v>
      </c>
      <c r="D547" s="4" t="s">
        <v>1120</v>
      </c>
      <c r="E547" s="4">
        <v>4113110400</v>
      </c>
      <c r="F547" s="4" t="s">
        <v>1121</v>
      </c>
      <c r="G547" s="4" t="str">
        <f t="shared" si="8"/>
        <v>경기도성남시수정구단대동</v>
      </c>
      <c r="H547" s="4">
        <v>5290</v>
      </c>
      <c r="I547" s="4">
        <v>127.161</v>
      </c>
      <c r="J547" s="4">
        <v>127.15300000000001</v>
      </c>
      <c r="K547" s="4">
        <v>37.445</v>
      </c>
      <c r="L547" s="4">
        <v>37.466000000000001</v>
      </c>
      <c r="M547" s="4">
        <v>127.15729879463299</v>
      </c>
      <c r="N547" s="4">
        <v>37.4549362104053</v>
      </c>
    </row>
    <row r="548" spans="1:14" x14ac:dyDescent="0.3">
      <c r="A548" s="3">
        <v>41135106</v>
      </c>
      <c r="B548" s="4">
        <v>41135</v>
      </c>
      <c r="C548" s="4" t="s">
        <v>1080</v>
      </c>
      <c r="D548" s="4" t="s">
        <v>1122</v>
      </c>
      <c r="E548" s="4">
        <v>4113510600</v>
      </c>
      <c r="F548" s="4" t="s">
        <v>1123</v>
      </c>
      <c r="G548" s="4" t="str">
        <f t="shared" si="8"/>
        <v>경기도성남시분당구이매동</v>
      </c>
      <c r="H548" s="4">
        <v>7557</v>
      </c>
      <c r="I548" s="4">
        <v>127.149</v>
      </c>
      <c r="J548" s="4">
        <v>127.119</v>
      </c>
      <c r="K548" s="4">
        <v>37.386000000000003</v>
      </c>
      <c r="L548" s="4">
        <v>37.405999999999999</v>
      </c>
      <c r="M548" s="4">
        <v>127.131434148937</v>
      </c>
      <c r="N548" s="4">
        <v>37.395981284300703</v>
      </c>
    </row>
    <row r="549" spans="1:14" x14ac:dyDescent="0.3">
      <c r="A549" s="3">
        <v>41131115</v>
      </c>
      <c r="B549" s="4">
        <v>41131</v>
      </c>
      <c r="C549" s="4" t="s">
        <v>1076</v>
      </c>
      <c r="D549" s="4" t="s">
        <v>773</v>
      </c>
      <c r="E549" s="4">
        <v>4113111500</v>
      </c>
      <c r="F549" s="4" t="s">
        <v>1124</v>
      </c>
      <c r="G549" s="4" t="str">
        <f t="shared" si="8"/>
        <v>경기도성남시수정구시흥동</v>
      </c>
      <c r="H549" s="4">
        <v>6262</v>
      </c>
      <c r="I549" s="4">
        <v>127.11499999999999</v>
      </c>
      <c r="J549" s="4">
        <v>127.08799999999999</v>
      </c>
      <c r="K549" s="4">
        <v>37.408000000000001</v>
      </c>
      <c r="L549" s="4">
        <v>37.429000000000002</v>
      </c>
      <c r="M549" s="4">
        <v>127.102188702246</v>
      </c>
      <c r="N549" s="4">
        <v>37.418968466910002</v>
      </c>
    </row>
    <row r="550" spans="1:14" x14ac:dyDescent="0.3">
      <c r="A550" s="3">
        <v>41133105</v>
      </c>
      <c r="B550" s="4">
        <v>41133</v>
      </c>
      <c r="C550" s="4" t="s">
        <v>1104</v>
      </c>
      <c r="D550" s="4" t="s">
        <v>1125</v>
      </c>
      <c r="E550" s="4">
        <v>4113310500</v>
      </c>
      <c r="F550" s="4" t="s">
        <v>1126</v>
      </c>
      <c r="G550" s="4" t="str">
        <f t="shared" si="8"/>
        <v>경기도성남시중원구상대원동</v>
      </c>
      <c r="H550" s="4">
        <v>105</v>
      </c>
      <c r="I550" s="4">
        <v>127.196</v>
      </c>
      <c r="J550" s="4">
        <v>127.152</v>
      </c>
      <c r="K550" s="4">
        <v>37.426000000000002</v>
      </c>
      <c r="L550" s="4">
        <v>37.459000000000003</v>
      </c>
      <c r="M550" s="4">
        <v>127.177980990538</v>
      </c>
      <c r="N550" s="4">
        <v>37.439867540043302</v>
      </c>
    </row>
    <row r="551" spans="1:14" x14ac:dyDescent="0.3">
      <c r="A551" s="3">
        <v>41131116</v>
      </c>
      <c r="B551" s="4">
        <v>41131</v>
      </c>
      <c r="C551" s="4" t="s">
        <v>1076</v>
      </c>
      <c r="D551" s="4" t="s">
        <v>1127</v>
      </c>
      <c r="E551" s="4">
        <v>4113111600</v>
      </c>
      <c r="F551" s="4" t="s">
        <v>1128</v>
      </c>
      <c r="G551" s="4" t="str">
        <f t="shared" si="8"/>
        <v>경기도성남시수정구금토동</v>
      </c>
      <c r="H551" s="4">
        <v>6261</v>
      </c>
      <c r="I551" s="4">
        <v>127.102</v>
      </c>
      <c r="J551" s="4">
        <v>127.042</v>
      </c>
      <c r="K551" s="4">
        <v>37.396999999999998</v>
      </c>
      <c r="L551" s="4">
        <v>37.426000000000002</v>
      </c>
      <c r="M551" s="4">
        <v>127.072317180569</v>
      </c>
      <c r="N551" s="4">
        <v>37.4093022563261</v>
      </c>
    </row>
    <row r="552" spans="1:14" x14ac:dyDescent="0.3">
      <c r="A552" s="3">
        <v>41135116</v>
      </c>
      <c r="B552" s="4">
        <v>41135</v>
      </c>
      <c r="C552" s="4" t="s">
        <v>1080</v>
      </c>
      <c r="D552" s="4" t="s">
        <v>1129</v>
      </c>
      <c r="E552" s="4">
        <v>4113511600</v>
      </c>
      <c r="F552" s="4" t="s">
        <v>1130</v>
      </c>
      <c r="G552" s="4" t="str">
        <f t="shared" si="8"/>
        <v>경기도성남시분당구대장동</v>
      </c>
      <c r="H552" s="4">
        <v>129</v>
      </c>
      <c r="I552" s="4">
        <v>127.081</v>
      </c>
      <c r="J552" s="4">
        <v>127.051</v>
      </c>
      <c r="K552" s="4">
        <v>37.356999999999999</v>
      </c>
      <c r="L552" s="4">
        <v>37.381</v>
      </c>
      <c r="M552" s="4">
        <v>127.064776848314</v>
      </c>
      <c r="N552" s="4">
        <v>37.369427030232501</v>
      </c>
    </row>
    <row r="553" spans="1:14" x14ac:dyDescent="0.3">
      <c r="A553" s="3">
        <v>41135117</v>
      </c>
      <c r="B553" s="4">
        <v>41135</v>
      </c>
      <c r="C553" s="4" t="s">
        <v>1080</v>
      </c>
      <c r="D553" s="4" t="s">
        <v>1131</v>
      </c>
      <c r="E553" s="4">
        <v>4113511700</v>
      </c>
      <c r="F553" s="4" t="s">
        <v>1132</v>
      </c>
      <c r="G553" s="4" t="str">
        <f t="shared" si="8"/>
        <v>경기도성남시분당구석운동</v>
      </c>
      <c r="H553" s="4">
        <v>128</v>
      </c>
      <c r="I553" s="4">
        <v>127.059</v>
      </c>
      <c r="J553" s="4">
        <v>127.02800000000001</v>
      </c>
      <c r="K553" s="4">
        <v>37.365000000000002</v>
      </c>
      <c r="L553" s="4">
        <v>37.390999999999998</v>
      </c>
      <c r="M553" s="4">
        <v>127.04225905629499</v>
      </c>
      <c r="N553" s="4">
        <v>37.378375012721101</v>
      </c>
    </row>
    <row r="554" spans="1:14" x14ac:dyDescent="0.3">
      <c r="A554" s="3">
        <v>41131108</v>
      </c>
      <c r="B554" s="4">
        <v>41131</v>
      </c>
      <c r="C554" s="4" t="s">
        <v>1076</v>
      </c>
      <c r="D554" s="4" t="s">
        <v>1133</v>
      </c>
      <c r="E554" s="4">
        <v>4113110800</v>
      </c>
      <c r="F554" s="4" t="s">
        <v>1134</v>
      </c>
      <c r="G554" s="4" t="str">
        <f t="shared" si="8"/>
        <v>경기도성남시수정구창곡동</v>
      </c>
      <c r="H554" s="4">
        <v>7201</v>
      </c>
      <c r="I554" s="4">
        <v>127.167</v>
      </c>
      <c r="J554" s="4">
        <v>127.127</v>
      </c>
      <c r="K554" s="4">
        <v>37.456000000000003</v>
      </c>
      <c r="L554" s="4">
        <v>37.475000000000001</v>
      </c>
      <c r="M554" s="4">
        <v>127.147843752128</v>
      </c>
      <c r="N554" s="4">
        <v>37.467931272605398</v>
      </c>
    </row>
    <row r="555" spans="1:14" x14ac:dyDescent="0.3">
      <c r="A555" s="3">
        <v>41131107</v>
      </c>
      <c r="B555" s="4">
        <v>41131</v>
      </c>
      <c r="C555" s="4" t="s">
        <v>1076</v>
      </c>
      <c r="D555" s="4" t="s">
        <v>1135</v>
      </c>
      <c r="E555" s="4">
        <v>4113110700</v>
      </c>
      <c r="F555" s="4" t="s">
        <v>1136</v>
      </c>
      <c r="G555" s="4" t="str">
        <f t="shared" si="8"/>
        <v>경기도성남시수정구복정동</v>
      </c>
      <c r="H555" s="4">
        <v>7202</v>
      </c>
      <c r="I555" s="4">
        <v>127.149</v>
      </c>
      <c r="J555" s="4">
        <v>127.117</v>
      </c>
      <c r="K555" s="4">
        <v>37.448999999999998</v>
      </c>
      <c r="L555" s="4">
        <v>37.47</v>
      </c>
      <c r="M555" s="4">
        <v>127.131095726049</v>
      </c>
      <c r="N555" s="4">
        <v>37.459227155148298</v>
      </c>
    </row>
    <row r="556" spans="1:14" x14ac:dyDescent="0.3">
      <c r="A556" s="3">
        <v>41131105</v>
      </c>
      <c r="B556" s="4">
        <v>41131</v>
      </c>
      <c r="C556" s="4" t="s">
        <v>1076</v>
      </c>
      <c r="D556" s="4" t="s">
        <v>1137</v>
      </c>
      <c r="E556" s="4">
        <v>4113110500</v>
      </c>
      <c r="F556" s="4" t="s">
        <v>1138</v>
      </c>
      <c r="G556" s="4" t="str">
        <f t="shared" si="8"/>
        <v>경기도성남시수정구산성동</v>
      </c>
      <c r="H556" s="4">
        <v>7522</v>
      </c>
      <c r="I556" s="4">
        <v>127.15600000000001</v>
      </c>
      <c r="J556" s="4">
        <v>127.149</v>
      </c>
      <c r="K556" s="4">
        <v>37.450000000000003</v>
      </c>
      <c r="L556" s="4">
        <v>37.463000000000001</v>
      </c>
      <c r="M556" s="4">
        <v>127.15286530054</v>
      </c>
      <c r="N556" s="4">
        <v>37.456607066860798</v>
      </c>
    </row>
    <row r="557" spans="1:14" x14ac:dyDescent="0.3">
      <c r="A557" s="3">
        <v>41135118</v>
      </c>
      <c r="B557" s="4">
        <v>41135</v>
      </c>
      <c r="C557" s="4" t="s">
        <v>1080</v>
      </c>
      <c r="D557" s="4" t="s">
        <v>1139</v>
      </c>
      <c r="E557" s="4">
        <v>4113511800</v>
      </c>
      <c r="F557" s="4" t="s">
        <v>1140</v>
      </c>
      <c r="G557" s="4" t="str">
        <f t="shared" si="8"/>
        <v>경기도성남시분당구하산운동</v>
      </c>
      <c r="H557" s="4">
        <v>7537</v>
      </c>
      <c r="I557" s="4">
        <v>127.087</v>
      </c>
      <c r="J557" s="4">
        <v>127.06</v>
      </c>
      <c r="K557" s="4">
        <v>37.374000000000002</v>
      </c>
      <c r="L557" s="4">
        <v>37.389000000000003</v>
      </c>
      <c r="M557" s="4">
        <v>127.07445377254599</v>
      </c>
      <c r="N557" s="4">
        <v>37.382174132731002</v>
      </c>
    </row>
    <row r="558" spans="1:14" x14ac:dyDescent="0.3">
      <c r="A558" s="3">
        <v>41133101</v>
      </c>
      <c r="B558" s="4">
        <v>41133</v>
      </c>
      <c r="C558" s="4" t="s">
        <v>1104</v>
      </c>
      <c r="D558" s="4" t="s">
        <v>1141</v>
      </c>
      <c r="E558" s="4">
        <v>4113310100</v>
      </c>
      <c r="F558" s="4" t="s">
        <v>1142</v>
      </c>
      <c r="G558" s="4" t="str">
        <f t="shared" si="8"/>
        <v>경기도성남시중원구성남동</v>
      </c>
      <c r="H558" s="4">
        <v>117</v>
      </c>
      <c r="I558" s="4">
        <v>127.149</v>
      </c>
      <c r="J558" s="4">
        <v>127.11799999999999</v>
      </c>
      <c r="K558" s="4">
        <v>37.423000000000002</v>
      </c>
      <c r="L558" s="4">
        <v>37.44</v>
      </c>
      <c r="M558" s="4">
        <v>127.13272076135399</v>
      </c>
      <c r="N558" s="4">
        <v>37.431362244536402</v>
      </c>
    </row>
    <row r="559" spans="1:14" x14ac:dyDescent="0.3">
      <c r="A559" s="3">
        <v>41133103</v>
      </c>
      <c r="B559" s="4">
        <v>41133</v>
      </c>
      <c r="C559" s="4" t="s">
        <v>1104</v>
      </c>
      <c r="D559" s="4" t="s">
        <v>1143</v>
      </c>
      <c r="E559" s="4">
        <v>4113310300</v>
      </c>
      <c r="F559" s="4" t="s">
        <v>1144</v>
      </c>
      <c r="G559" s="4" t="str">
        <f t="shared" si="8"/>
        <v>경기도성남시중원구금광동</v>
      </c>
      <c r="H559" s="4">
        <v>115</v>
      </c>
      <c r="I559" s="4">
        <v>127.179</v>
      </c>
      <c r="J559" s="4">
        <v>127.157</v>
      </c>
      <c r="K559" s="4">
        <v>37.44</v>
      </c>
      <c r="L559" s="4">
        <v>37.454999999999998</v>
      </c>
      <c r="M559" s="4">
        <v>127.167261614396</v>
      </c>
      <c r="N559" s="4">
        <v>37.447514034928602</v>
      </c>
    </row>
    <row r="560" spans="1:14" x14ac:dyDescent="0.3">
      <c r="A560" s="3">
        <v>41133107</v>
      </c>
      <c r="B560" s="4">
        <v>41133</v>
      </c>
      <c r="C560" s="4" t="s">
        <v>1104</v>
      </c>
      <c r="D560" s="4" t="s">
        <v>1145</v>
      </c>
      <c r="E560" s="4">
        <v>4113310700</v>
      </c>
      <c r="F560" s="4" t="s">
        <v>1146</v>
      </c>
      <c r="G560" s="4" t="str">
        <f t="shared" si="8"/>
        <v>경기도성남시중원구도촌동</v>
      </c>
      <c r="H560" s="4">
        <v>113</v>
      </c>
      <c r="I560" s="4">
        <v>127.178</v>
      </c>
      <c r="J560" s="4">
        <v>127.137</v>
      </c>
      <c r="K560" s="4">
        <v>37.405000000000001</v>
      </c>
      <c r="L560" s="4">
        <v>37.424999999999997</v>
      </c>
      <c r="M560" s="4">
        <v>127.15919607976301</v>
      </c>
      <c r="N560" s="4">
        <v>37.413857991836103</v>
      </c>
    </row>
    <row r="561" spans="1:14" x14ac:dyDescent="0.3">
      <c r="A561" s="3">
        <v>41133108</v>
      </c>
      <c r="B561" s="4">
        <v>41133</v>
      </c>
      <c r="C561" s="4" t="s">
        <v>1104</v>
      </c>
      <c r="D561" s="4" t="s">
        <v>602</v>
      </c>
      <c r="E561" s="4">
        <v>4113310800</v>
      </c>
      <c r="F561" s="4" t="s">
        <v>1147</v>
      </c>
      <c r="G561" s="4" t="str">
        <f t="shared" si="8"/>
        <v>경기도성남시중원구갈현동</v>
      </c>
      <c r="H561" s="4">
        <v>112</v>
      </c>
      <c r="I561" s="4">
        <v>127.19499999999999</v>
      </c>
      <c r="J561" s="4">
        <v>127.154</v>
      </c>
      <c r="K561" s="4">
        <v>37.412999999999997</v>
      </c>
      <c r="L561" s="4">
        <v>37.435000000000002</v>
      </c>
      <c r="M561" s="4">
        <v>127.175233039641</v>
      </c>
      <c r="N561" s="4">
        <v>37.422427432003801</v>
      </c>
    </row>
    <row r="562" spans="1:14" x14ac:dyDescent="0.3">
      <c r="A562" s="3">
        <v>41133106</v>
      </c>
      <c r="B562" s="4">
        <v>41133</v>
      </c>
      <c r="C562" s="4" t="s">
        <v>1104</v>
      </c>
      <c r="D562" s="4" t="s">
        <v>1148</v>
      </c>
      <c r="E562" s="4">
        <v>4113310600</v>
      </c>
      <c r="F562" s="4" t="s">
        <v>1149</v>
      </c>
      <c r="G562" s="4" t="str">
        <f t="shared" si="8"/>
        <v>경기도성남시중원구여수동</v>
      </c>
      <c r="H562" s="4">
        <v>136</v>
      </c>
      <c r="I562" s="4">
        <v>127.14700000000001</v>
      </c>
      <c r="J562" s="4">
        <v>127.117</v>
      </c>
      <c r="K562" s="4">
        <v>37.415999999999997</v>
      </c>
      <c r="L562" s="4">
        <v>37.427999999999997</v>
      </c>
      <c r="M562" s="4">
        <v>127.13077528860801</v>
      </c>
      <c r="N562" s="4">
        <v>37.4206535553202</v>
      </c>
    </row>
    <row r="563" spans="1:14" x14ac:dyDescent="0.3">
      <c r="A563" s="3">
        <v>41133109</v>
      </c>
      <c r="B563" s="4">
        <v>41133</v>
      </c>
      <c r="C563" s="4" t="s">
        <v>1104</v>
      </c>
      <c r="D563" s="4" t="s">
        <v>1150</v>
      </c>
      <c r="E563" s="4">
        <v>4113310900</v>
      </c>
      <c r="F563" s="4" t="s">
        <v>1151</v>
      </c>
      <c r="G563" s="4" t="str">
        <f t="shared" si="8"/>
        <v>경기도성남시중원구하대원동</v>
      </c>
      <c r="H563" s="4">
        <v>138</v>
      </c>
      <c r="I563" s="4">
        <v>127.15900000000001</v>
      </c>
      <c r="J563" s="4">
        <v>127.129</v>
      </c>
      <c r="K563" s="4">
        <v>37.420999999999999</v>
      </c>
      <c r="L563" s="4">
        <v>37.436999999999998</v>
      </c>
      <c r="M563" s="4">
        <v>127.14589713698101</v>
      </c>
      <c r="N563" s="4">
        <v>37.428150808657399</v>
      </c>
    </row>
    <row r="564" spans="1:14" x14ac:dyDescent="0.3">
      <c r="A564" s="3">
        <v>41131101</v>
      </c>
      <c r="B564" s="4">
        <v>41131</v>
      </c>
      <c r="C564" s="4" t="s">
        <v>1076</v>
      </c>
      <c r="D564" s="4" t="s">
        <v>1152</v>
      </c>
      <c r="E564" s="4">
        <v>4113110100</v>
      </c>
      <c r="F564" s="4" t="s">
        <v>1153</v>
      </c>
      <c r="G564" s="4" t="str">
        <f t="shared" si="8"/>
        <v>경기도성남시수정구신흥동</v>
      </c>
      <c r="H564" s="4">
        <v>6884</v>
      </c>
      <c r="I564" s="4">
        <v>127.157</v>
      </c>
      <c r="J564" s="4">
        <v>127.136</v>
      </c>
      <c r="K564" s="4">
        <v>37.438000000000002</v>
      </c>
      <c r="L564" s="4">
        <v>37.457000000000001</v>
      </c>
      <c r="M564" s="4">
        <v>127.14647356719</v>
      </c>
      <c r="N564" s="4">
        <v>37.446885304734501</v>
      </c>
    </row>
    <row r="565" spans="1:14" x14ac:dyDescent="0.3">
      <c r="A565" s="3">
        <v>41131111</v>
      </c>
      <c r="B565" s="4">
        <v>41131</v>
      </c>
      <c r="C565" s="4" t="s">
        <v>1076</v>
      </c>
      <c r="D565" s="4" t="s">
        <v>1154</v>
      </c>
      <c r="E565" s="4">
        <v>4113111100</v>
      </c>
      <c r="F565" s="4" t="s">
        <v>1155</v>
      </c>
      <c r="G565" s="4" t="str">
        <f t="shared" si="8"/>
        <v>경기도성남시수정구심곡동</v>
      </c>
      <c r="H565" s="4">
        <v>5296</v>
      </c>
      <c r="I565" s="4">
        <v>127.12</v>
      </c>
      <c r="J565" s="4">
        <v>127.08799999999999</v>
      </c>
      <c r="K565" s="4">
        <v>37.439</v>
      </c>
      <c r="L565" s="4">
        <v>37.454999999999998</v>
      </c>
      <c r="M565" s="4">
        <v>127.102408409056</v>
      </c>
      <c r="N565" s="4">
        <v>37.4464002880677</v>
      </c>
    </row>
    <row r="566" spans="1:14" x14ac:dyDescent="0.3">
      <c r="A566" s="3">
        <v>41135102</v>
      </c>
      <c r="B566" s="4">
        <v>41135</v>
      </c>
      <c r="C566" s="4" t="s">
        <v>1080</v>
      </c>
      <c r="D566" s="4" t="s">
        <v>1156</v>
      </c>
      <c r="E566" s="4">
        <v>4113510200</v>
      </c>
      <c r="F566" s="4" t="s">
        <v>1157</v>
      </c>
      <c r="G566" s="4" t="str">
        <f t="shared" si="8"/>
        <v>경기도성남시분당구수내동</v>
      </c>
      <c r="H566" s="4">
        <v>7526</v>
      </c>
      <c r="I566" s="4">
        <v>127.137</v>
      </c>
      <c r="J566" s="4">
        <v>127.10899999999999</v>
      </c>
      <c r="K566" s="4">
        <v>37.357999999999997</v>
      </c>
      <c r="L566" s="4">
        <v>37.387</v>
      </c>
      <c r="M566" s="4">
        <v>127.12285468661599</v>
      </c>
      <c r="N566" s="4">
        <v>37.372740164796603</v>
      </c>
    </row>
    <row r="567" spans="1:14" x14ac:dyDescent="0.3">
      <c r="A567" s="3">
        <v>41133104</v>
      </c>
      <c r="B567" s="4">
        <v>41133</v>
      </c>
      <c r="C567" s="4" t="s">
        <v>1104</v>
      </c>
      <c r="D567" s="4" t="s">
        <v>1158</v>
      </c>
      <c r="E567" s="4">
        <v>4113310400</v>
      </c>
      <c r="F567" s="4" t="s">
        <v>1159</v>
      </c>
      <c r="G567" s="4" t="str">
        <f t="shared" si="8"/>
        <v>경기도성남시중원구은행동</v>
      </c>
      <c r="H567" s="4">
        <v>110</v>
      </c>
      <c r="I567" s="4">
        <v>127.185</v>
      </c>
      <c r="J567" s="4">
        <v>127.161</v>
      </c>
      <c r="K567" s="4">
        <v>37.450000000000003</v>
      </c>
      <c r="L567" s="4">
        <v>37.475000000000001</v>
      </c>
      <c r="M567" s="4">
        <v>127.17427711453099</v>
      </c>
      <c r="N567" s="4">
        <v>37.460219177596898</v>
      </c>
    </row>
    <row r="568" spans="1:14" x14ac:dyDescent="0.3">
      <c r="A568" s="3">
        <v>41131109</v>
      </c>
      <c r="B568" s="4">
        <v>41131</v>
      </c>
      <c r="C568" s="4" t="s">
        <v>1076</v>
      </c>
      <c r="D568" s="4" t="s">
        <v>627</v>
      </c>
      <c r="E568" s="4">
        <v>4113110900</v>
      </c>
      <c r="F568" s="4" t="s">
        <v>1160</v>
      </c>
      <c r="G568" s="4" t="str">
        <f t="shared" si="8"/>
        <v>경기도성남시수정구신촌동</v>
      </c>
      <c r="H568" s="4">
        <v>5294</v>
      </c>
      <c r="I568" s="4">
        <v>127.119</v>
      </c>
      <c r="J568" s="4">
        <v>127.099</v>
      </c>
      <c r="K568" s="4">
        <v>37.454000000000001</v>
      </c>
      <c r="L568" s="4">
        <v>37.462000000000003</v>
      </c>
      <c r="M568" s="4">
        <v>127.109332588412</v>
      </c>
      <c r="N568" s="4">
        <v>37.458369218225698</v>
      </c>
    </row>
    <row r="569" spans="1:14" x14ac:dyDescent="0.3">
      <c r="A569" s="3">
        <v>41150101</v>
      </c>
      <c r="B569" s="4">
        <v>41150</v>
      </c>
      <c r="C569" s="4" t="s">
        <v>1161</v>
      </c>
      <c r="D569" s="4" t="s">
        <v>1162</v>
      </c>
      <c r="E569" s="4">
        <v>4115010100</v>
      </c>
      <c r="F569" s="4" t="s">
        <v>1163</v>
      </c>
      <c r="G569" s="4" t="str">
        <f t="shared" si="8"/>
        <v>경기도의정부시의정부동</v>
      </c>
      <c r="H569" s="4">
        <v>6</v>
      </c>
      <c r="I569" s="4">
        <v>127.05500000000001</v>
      </c>
      <c r="J569" s="4">
        <v>127.02500000000001</v>
      </c>
      <c r="K569" s="4">
        <v>37.726999999999997</v>
      </c>
      <c r="L569" s="4">
        <v>37.750999999999998</v>
      </c>
      <c r="M569" s="4">
        <v>127.042222660904</v>
      </c>
      <c r="N569" s="4">
        <v>37.737470785326003</v>
      </c>
    </row>
    <row r="570" spans="1:14" x14ac:dyDescent="0.3">
      <c r="A570" s="3">
        <v>41150108</v>
      </c>
      <c r="B570" s="4">
        <v>41150</v>
      </c>
      <c r="C570" s="4" t="s">
        <v>1161</v>
      </c>
      <c r="D570" s="4" t="s">
        <v>1164</v>
      </c>
      <c r="E570" s="4">
        <v>4115010800</v>
      </c>
      <c r="F570" s="4" t="s">
        <v>1165</v>
      </c>
      <c r="G570" s="4" t="str">
        <f t="shared" si="8"/>
        <v>경기도의정부시자일동</v>
      </c>
      <c r="H570" s="4">
        <v>2</v>
      </c>
      <c r="I570" s="4">
        <v>127.129</v>
      </c>
      <c r="J570" s="4">
        <v>127.07899999999999</v>
      </c>
      <c r="K570" s="4">
        <v>37.752000000000002</v>
      </c>
      <c r="L570" s="4">
        <v>37.78</v>
      </c>
      <c r="M570" s="4">
        <v>127.100376735445</v>
      </c>
      <c r="N570" s="4">
        <v>37.767619843257002</v>
      </c>
    </row>
    <row r="571" spans="1:14" x14ac:dyDescent="0.3">
      <c r="A571" s="3">
        <v>41150106</v>
      </c>
      <c r="B571" s="4">
        <v>41150</v>
      </c>
      <c r="C571" s="4" t="s">
        <v>1161</v>
      </c>
      <c r="D571" s="4" t="s">
        <v>1166</v>
      </c>
      <c r="E571" s="4">
        <v>4115010600</v>
      </c>
      <c r="F571" s="4" t="s">
        <v>1167</v>
      </c>
      <c r="G571" s="4" t="str">
        <f t="shared" si="8"/>
        <v>경기도의정부시민락동</v>
      </c>
      <c r="H571" s="4">
        <v>13</v>
      </c>
      <c r="I571" s="4">
        <v>127.14700000000001</v>
      </c>
      <c r="J571" s="4">
        <v>127.08499999999999</v>
      </c>
      <c r="K571" s="4">
        <v>37.731999999999999</v>
      </c>
      <c r="L571" s="4">
        <v>37.758000000000003</v>
      </c>
      <c r="M571" s="4">
        <v>127.112341577972</v>
      </c>
      <c r="N571" s="4">
        <v>37.746644169734203</v>
      </c>
    </row>
    <row r="572" spans="1:14" x14ac:dyDescent="0.3">
      <c r="A572" s="3">
        <v>41150109</v>
      </c>
      <c r="B572" s="4">
        <v>41150</v>
      </c>
      <c r="C572" s="4" t="s">
        <v>1161</v>
      </c>
      <c r="D572" s="4" t="s">
        <v>1168</v>
      </c>
      <c r="E572" s="4">
        <v>4115010900</v>
      </c>
      <c r="F572" s="4" t="s">
        <v>1169</v>
      </c>
      <c r="G572" s="4" t="str">
        <f t="shared" si="8"/>
        <v>경기도의정부시금오동</v>
      </c>
      <c r="H572" s="4">
        <v>11</v>
      </c>
      <c r="I572" s="4">
        <v>127.086</v>
      </c>
      <c r="J572" s="4">
        <v>127.048</v>
      </c>
      <c r="K572" s="4">
        <v>37.744</v>
      </c>
      <c r="L572" s="4">
        <v>37.770000000000003</v>
      </c>
      <c r="M572" s="4">
        <v>127.066568233646</v>
      </c>
      <c r="N572" s="4">
        <v>37.757085989957602</v>
      </c>
    </row>
    <row r="573" spans="1:14" x14ac:dyDescent="0.3">
      <c r="A573" s="3">
        <v>41150113</v>
      </c>
      <c r="B573" s="4">
        <v>41150</v>
      </c>
      <c r="C573" s="4" t="s">
        <v>1161</v>
      </c>
      <c r="D573" s="4" t="s">
        <v>1170</v>
      </c>
      <c r="E573" s="4">
        <v>4115011300</v>
      </c>
      <c r="F573" s="4" t="s">
        <v>1171</v>
      </c>
      <c r="G573" s="4" t="str">
        <f t="shared" si="8"/>
        <v>경기도의정부시산곡동</v>
      </c>
      <c r="H573" s="4">
        <v>84</v>
      </c>
      <c r="I573" s="4">
        <v>127.126</v>
      </c>
      <c r="J573" s="4">
        <v>127.07899999999999</v>
      </c>
      <c r="K573" s="4">
        <v>37.701999999999998</v>
      </c>
      <c r="L573" s="4">
        <v>37.734999999999999</v>
      </c>
      <c r="M573" s="4">
        <v>127.104522312116</v>
      </c>
      <c r="N573" s="4">
        <v>37.717486007195902</v>
      </c>
    </row>
    <row r="574" spans="1:14" x14ac:dyDescent="0.3">
      <c r="A574" s="3">
        <v>41150104</v>
      </c>
      <c r="B574" s="4">
        <v>41150</v>
      </c>
      <c r="C574" s="4" t="s">
        <v>1161</v>
      </c>
      <c r="D574" s="4" t="s">
        <v>1172</v>
      </c>
      <c r="E574" s="4">
        <v>4115010400</v>
      </c>
      <c r="F574" s="4" t="s">
        <v>1173</v>
      </c>
      <c r="G574" s="4" t="str">
        <f t="shared" si="8"/>
        <v>경기도의정부시신곡동</v>
      </c>
      <c r="H574" s="4">
        <v>9</v>
      </c>
      <c r="I574" s="4">
        <v>127.083</v>
      </c>
      <c r="J574" s="4">
        <v>127.051</v>
      </c>
      <c r="K574" s="4">
        <v>37.720999999999997</v>
      </c>
      <c r="L574" s="4">
        <v>37.753999999999998</v>
      </c>
      <c r="M574" s="4">
        <v>127.065987178852</v>
      </c>
      <c r="N574" s="4">
        <v>37.737680401206497</v>
      </c>
    </row>
    <row r="575" spans="1:14" x14ac:dyDescent="0.3">
      <c r="A575" s="3">
        <v>41150103</v>
      </c>
      <c r="B575" s="4">
        <v>41150</v>
      </c>
      <c r="C575" s="4" t="s">
        <v>1161</v>
      </c>
      <c r="D575" s="4" t="s">
        <v>1174</v>
      </c>
      <c r="E575" s="4">
        <v>4115010300</v>
      </c>
      <c r="F575" s="4" t="s">
        <v>1175</v>
      </c>
      <c r="G575" s="4" t="str">
        <f t="shared" si="8"/>
        <v>경기도의정부시장암동</v>
      </c>
      <c r="H575" s="4">
        <v>8</v>
      </c>
      <c r="I575" s="4">
        <v>127.084</v>
      </c>
      <c r="J575" s="4">
        <v>127.048</v>
      </c>
      <c r="K575" s="4">
        <v>37.686</v>
      </c>
      <c r="L575" s="4">
        <v>37.726999999999997</v>
      </c>
      <c r="M575" s="4">
        <v>127.063251102226</v>
      </c>
      <c r="N575" s="4">
        <v>37.707306529772602</v>
      </c>
    </row>
    <row r="576" spans="1:14" x14ac:dyDescent="0.3">
      <c r="A576" s="3">
        <v>41150111</v>
      </c>
      <c r="B576" s="4">
        <v>41150</v>
      </c>
      <c r="C576" s="4" t="s">
        <v>1161</v>
      </c>
      <c r="D576" s="4" t="s">
        <v>1176</v>
      </c>
      <c r="E576" s="4">
        <v>4115011100</v>
      </c>
      <c r="F576" s="4" t="s">
        <v>1177</v>
      </c>
      <c r="G576" s="4" t="str">
        <f t="shared" si="8"/>
        <v>경기도의정부시녹양동</v>
      </c>
      <c r="H576" s="4">
        <v>64</v>
      </c>
      <c r="I576" s="4">
        <v>127.051</v>
      </c>
      <c r="J576" s="4">
        <v>127.009</v>
      </c>
      <c r="K576" s="4">
        <v>37.752000000000002</v>
      </c>
      <c r="L576" s="4">
        <v>37.768999999999998</v>
      </c>
      <c r="M576" s="4">
        <v>127.030660444689</v>
      </c>
      <c r="N576" s="4">
        <v>37.761517703546602</v>
      </c>
    </row>
    <row r="577" spans="1:15" x14ac:dyDescent="0.3">
      <c r="A577" s="3">
        <v>41150110</v>
      </c>
      <c r="B577" s="4">
        <v>41150</v>
      </c>
      <c r="C577" s="4" t="s">
        <v>1161</v>
      </c>
      <c r="D577" s="4" t="s">
        <v>1178</v>
      </c>
      <c r="E577" s="4">
        <v>4115011000</v>
      </c>
      <c r="F577" s="4" t="s">
        <v>1179</v>
      </c>
      <c r="G577" s="4" t="str">
        <f t="shared" si="8"/>
        <v>경기도의정부시가능동</v>
      </c>
      <c r="H577" s="4">
        <v>73</v>
      </c>
      <c r="I577" s="4">
        <v>127.053</v>
      </c>
      <c r="J577" s="4">
        <v>127.002</v>
      </c>
      <c r="K577" s="4">
        <v>37.718000000000004</v>
      </c>
      <c r="L577" s="4">
        <v>37.762999999999998</v>
      </c>
      <c r="M577" s="4">
        <v>127.02059243470801</v>
      </c>
      <c r="N577" s="4">
        <v>37.744146994179403</v>
      </c>
    </row>
    <row r="578" spans="1:15" x14ac:dyDescent="0.3">
      <c r="A578" s="3">
        <v>41150112</v>
      </c>
      <c r="B578" s="4">
        <v>41150</v>
      </c>
      <c r="C578" s="4" t="s">
        <v>1161</v>
      </c>
      <c r="D578" s="4" t="s">
        <v>1180</v>
      </c>
      <c r="E578" s="4">
        <v>4115011200</v>
      </c>
      <c r="F578" s="4" t="s">
        <v>1181</v>
      </c>
      <c r="G578" s="4" t="str">
        <f t="shared" si="8"/>
        <v>경기도의정부시고산동</v>
      </c>
      <c r="H578" s="4">
        <v>72</v>
      </c>
      <c r="I578" s="4">
        <v>127.129</v>
      </c>
      <c r="J578" s="4">
        <v>127.08</v>
      </c>
      <c r="K578" s="4">
        <v>37.710999999999999</v>
      </c>
      <c r="L578" s="4">
        <v>37.747999999999998</v>
      </c>
      <c r="M578" s="4">
        <v>127.10369696537499</v>
      </c>
      <c r="N578" s="4">
        <v>37.730382373133899</v>
      </c>
    </row>
    <row r="579" spans="1:15" x14ac:dyDescent="0.3">
      <c r="A579" s="3">
        <v>41150105</v>
      </c>
      <c r="B579" s="4">
        <v>41150</v>
      </c>
      <c r="C579" s="4" t="s">
        <v>1161</v>
      </c>
      <c r="D579" s="4" t="s">
        <v>1182</v>
      </c>
      <c r="E579" s="4">
        <v>4115010500</v>
      </c>
      <c r="F579" s="4" t="s">
        <v>1183</v>
      </c>
      <c r="G579" s="4" t="str">
        <f t="shared" ref="G579:G642" si="9">SUBSTITUTE(F579," ","")</f>
        <v>경기도의정부시용현동</v>
      </c>
      <c r="H579" s="4">
        <v>7</v>
      </c>
      <c r="I579" s="4">
        <v>127.09099999999999</v>
      </c>
      <c r="J579" s="4">
        <v>127.071</v>
      </c>
      <c r="K579" s="4">
        <v>37.710999999999999</v>
      </c>
      <c r="L579" s="4">
        <v>37.752000000000002</v>
      </c>
      <c r="M579" s="4">
        <v>127.080874405594</v>
      </c>
      <c r="N579" s="4">
        <v>37.730809700055502</v>
      </c>
    </row>
    <row r="580" spans="1:15" x14ac:dyDescent="0.3">
      <c r="A580" s="3">
        <v>41150107</v>
      </c>
      <c r="B580" s="4">
        <v>41150</v>
      </c>
      <c r="C580" s="4" t="s">
        <v>1161</v>
      </c>
      <c r="D580" s="4" t="s">
        <v>1184</v>
      </c>
      <c r="E580" s="4">
        <v>4115010700</v>
      </c>
      <c r="F580" s="4" t="s">
        <v>1185</v>
      </c>
      <c r="G580" s="4" t="str">
        <f t="shared" si="9"/>
        <v>경기도의정부시낙양동</v>
      </c>
      <c r="H580" s="4">
        <v>63</v>
      </c>
      <c r="I580" s="4">
        <v>127.14700000000001</v>
      </c>
      <c r="J580" s="4">
        <v>127.083</v>
      </c>
      <c r="K580" s="4">
        <v>37.744999999999997</v>
      </c>
      <c r="L580" s="4">
        <v>37.768999999999998</v>
      </c>
      <c r="M580" s="4">
        <v>127.11409756398</v>
      </c>
      <c r="N580" s="4">
        <v>37.756796967602</v>
      </c>
    </row>
    <row r="581" spans="1:15" x14ac:dyDescent="0.3">
      <c r="A581" s="3">
        <v>41150102</v>
      </c>
      <c r="B581" s="4">
        <v>41150</v>
      </c>
      <c r="C581" s="4" t="s">
        <v>1161</v>
      </c>
      <c r="D581" s="4" t="s">
        <v>1186</v>
      </c>
      <c r="E581" s="4">
        <v>4115010200</v>
      </c>
      <c r="F581" s="4" t="s">
        <v>1187</v>
      </c>
      <c r="G581" s="4" t="str">
        <f t="shared" si="9"/>
        <v>경기도의정부시호원동</v>
      </c>
      <c r="H581" s="4">
        <v>4</v>
      </c>
      <c r="I581" s="4">
        <v>127.05200000000001</v>
      </c>
      <c r="J581" s="4">
        <v>127.012</v>
      </c>
      <c r="K581" s="4">
        <v>37.692</v>
      </c>
      <c r="L581" s="4">
        <v>37.731999999999999</v>
      </c>
      <c r="M581" s="4">
        <v>127.034375712224</v>
      </c>
      <c r="N581" s="4">
        <v>37.712311296722497</v>
      </c>
    </row>
    <row r="582" spans="1:15" x14ac:dyDescent="0.3">
      <c r="A582" s="3">
        <v>41171103</v>
      </c>
      <c r="B582" s="4">
        <v>41171</v>
      </c>
      <c r="C582" s="4" t="s">
        <v>1188</v>
      </c>
      <c r="D582" s="4" t="s">
        <v>1189</v>
      </c>
      <c r="E582" s="4">
        <v>4117110300</v>
      </c>
      <c r="F582" s="4" t="s">
        <v>1190</v>
      </c>
      <c r="G582" s="4" t="str">
        <f t="shared" si="9"/>
        <v>경기도안양시만안구박달동</v>
      </c>
      <c r="H582" s="4">
        <v>2002</v>
      </c>
      <c r="I582" s="4">
        <v>126.913</v>
      </c>
      <c r="J582" s="4">
        <v>126.87</v>
      </c>
      <c r="K582" s="4">
        <v>37.375999999999998</v>
      </c>
      <c r="L582" s="4">
        <v>37.417999999999999</v>
      </c>
      <c r="M582" s="4">
        <v>126.88975873773001</v>
      </c>
      <c r="N582" s="4">
        <v>37.396611888513398</v>
      </c>
    </row>
    <row r="583" spans="1:15" x14ac:dyDescent="0.3">
      <c r="A583" s="3">
        <v>41171101</v>
      </c>
      <c r="B583" s="4">
        <v>41171</v>
      </c>
      <c r="C583" s="4" t="s">
        <v>1188</v>
      </c>
      <c r="D583" s="4" t="s">
        <v>1191</v>
      </c>
      <c r="E583" s="4">
        <v>4117110100</v>
      </c>
      <c r="F583" s="4" t="s">
        <v>1192</v>
      </c>
      <c r="G583" s="4" t="str">
        <f t="shared" si="9"/>
        <v>경기도안양시만안구안양동</v>
      </c>
      <c r="H583" s="4">
        <v>1331</v>
      </c>
      <c r="I583" s="4">
        <v>126.947</v>
      </c>
      <c r="J583" s="4">
        <v>126.89100000000001</v>
      </c>
      <c r="K583" s="4">
        <v>37.359000000000002</v>
      </c>
      <c r="L583" s="4">
        <v>37.421999999999997</v>
      </c>
      <c r="M583" s="4">
        <v>126.916329701235</v>
      </c>
      <c r="N583" s="4">
        <v>37.388876969519998</v>
      </c>
    </row>
    <row r="584" spans="1:15" x14ac:dyDescent="0.3">
      <c r="A584" s="3">
        <v>41173103</v>
      </c>
      <c r="B584" s="4">
        <v>41173</v>
      </c>
      <c r="C584" s="4" t="s">
        <v>1193</v>
      </c>
      <c r="D584" s="4" t="s">
        <v>1194</v>
      </c>
      <c r="E584" s="4">
        <v>4117310300</v>
      </c>
      <c r="F584" s="4" t="s">
        <v>1195</v>
      </c>
      <c r="G584" s="4" t="str">
        <f t="shared" si="9"/>
        <v>경기도안양시동안구평촌동</v>
      </c>
      <c r="H584" s="4">
        <v>1650</v>
      </c>
      <c r="I584" s="4">
        <v>126.983</v>
      </c>
      <c r="J584" s="4">
        <v>126.956</v>
      </c>
      <c r="K584" s="4">
        <v>37.375999999999998</v>
      </c>
      <c r="L584" s="4">
        <v>37.396999999999998</v>
      </c>
      <c r="M584" s="4">
        <v>126.967999072922</v>
      </c>
      <c r="N584" s="4">
        <v>37.388740921887504</v>
      </c>
    </row>
    <row r="585" spans="1:15" x14ac:dyDescent="0.3">
      <c r="A585" s="3">
        <v>41171102</v>
      </c>
      <c r="B585" s="4">
        <v>41171</v>
      </c>
      <c r="C585" s="4" t="s">
        <v>1188</v>
      </c>
      <c r="D585" s="4" t="s">
        <v>1196</v>
      </c>
      <c r="E585" s="4">
        <v>4117110200</v>
      </c>
      <c r="F585" s="4" t="s">
        <v>1197</v>
      </c>
      <c r="G585" s="4" t="str">
        <f t="shared" si="9"/>
        <v>경기도안양시만안구석수동</v>
      </c>
      <c r="H585" s="4">
        <v>2003</v>
      </c>
      <c r="I585" s="4">
        <v>126.949</v>
      </c>
      <c r="J585" s="4">
        <v>126.889</v>
      </c>
      <c r="K585" s="4">
        <v>37.402999999999999</v>
      </c>
      <c r="L585" s="4">
        <v>37.450000000000003</v>
      </c>
      <c r="M585" s="4">
        <v>126.918470789011</v>
      </c>
      <c r="N585" s="4">
        <v>37.426144799442199</v>
      </c>
    </row>
    <row r="586" spans="1:15" x14ac:dyDescent="0.3">
      <c r="A586" s="3">
        <v>41173102</v>
      </c>
      <c r="B586" s="4">
        <v>41173</v>
      </c>
      <c r="C586" s="4" t="s">
        <v>1193</v>
      </c>
      <c r="D586" s="4" t="s">
        <v>1198</v>
      </c>
      <c r="E586" s="4">
        <v>4117310200</v>
      </c>
      <c r="F586" s="4" t="s">
        <v>1199</v>
      </c>
      <c r="G586" s="4" t="str">
        <f t="shared" si="9"/>
        <v>경기도안양시동안구관양동</v>
      </c>
      <c r="H586" s="4">
        <v>369</v>
      </c>
      <c r="I586" s="4">
        <v>126.983</v>
      </c>
      <c r="J586" s="4">
        <v>126.95</v>
      </c>
      <c r="K586" s="4">
        <v>37.389000000000003</v>
      </c>
      <c r="L586" s="4">
        <v>37.429000000000002</v>
      </c>
      <c r="M586" s="4">
        <v>126.96519540718199</v>
      </c>
      <c r="N586" s="4">
        <v>37.4052755541422</v>
      </c>
    </row>
    <row r="587" spans="1:15" ht="12.75" thickBot="1" x14ac:dyDescent="0.35">
      <c r="A587" s="3">
        <v>41173101</v>
      </c>
      <c r="B587" s="4">
        <v>41173</v>
      </c>
      <c r="C587" s="4" t="s">
        <v>1193</v>
      </c>
      <c r="D587" s="4" t="s">
        <v>1200</v>
      </c>
      <c r="E587" s="4">
        <v>4117310100</v>
      </c>
      <c r="F587" s="4" t="s">
        <v>1201</v>
      </c>
      <c r="G587" s="4" t="str">
        <f t="shared" si="9"/>
        <v>경기도안양시동안구비산동</v>
      </c>
      <c r="H587" s="4">
        <v>1009</v>
      </c>
      <c r="I587" s="4">
        <v>126.965</v>
      </c>
      <c r="J587" s="4">
        <v>126.92700000000001</v>
      </c>
      <c r="K587" s="4">
        <v>37.389000000000003</v>
      </c>
      <c r="L587" s="4">
        <v>37.441000000000003</v>
      </c>
      <c r="M587" s="4">
        <v>126.946635015927</v>
      </c>
      <c r="N587" s="4">
        <v>37.413200494181197</v>
      </c>
      <c r="O587" s="30"/>
    </row>
    <row r="588" spans="1:15" x14ac:dyDescent="0.3">
      <c r="A588" s="3">
        <v>41173104</v>
      </c>
      <c r="B588" s="4">
        <v>41173</v>
      </c>
      <c r="C588" s="4" t="s">
        <v>1193</v>
      </c>
      <c r="D588" s="4" t="s">
        <v>1202</v>
      </c>
      <c r="E588" s="4">
        <v>4117310400</v>
      </c>
      <c r="F588" s="4" t="s">
        <v>1203</v>
      </c>
      <c r="G588" s="4" t="str">
        <f t="shared" si="9"/>
        <v>경기도안양시동안구호계동</v>
      </c>
      <c r="H588" s="4">
        <v>2001</v>
      </c>
      <c r="I588" s="4">
        <v>126.971</v>
      </c>
      <c r="J588" s="4">
        <v>126.93899999999999</v>
      </c>
      <c r="K588" s="4">
        <v>37.362000000000002</v>
      </c>
      <c r="L588" s="4">
        <v>37.393000000000001</v>
      </c>
      <c r="M588" s="4">
        <v>126.95447154534</v>
      </c>
      <c r="N588" s="4">
        <v>37.378033345774902</v>
      </c>
    </row>
    <row r="589" spans="1:15" s="7" customFormat="1" ht="12.75" thickBot="1" x14ac:dyDescent="0.35">
      <c r="A589" s="6">
        <v>41192101</v>
      </c>
      <c r="B589" s="7">
        <v>41192</v>
      </c>
      <c r="C589" s="7" t="s">
        <v>6125</v>
      </c>
      <c r="D589" s="7" t="s">
        <v>6126</v>
      </c>
      <c r="E589" s="7">
        <v>4119210100</v>
      </c>
      <c r="F589" s="7" t="s">
        <v>1204</v>
      </c>
      <c r="G589" s="7" t="str">
        <f t="shared" si="9"/>
        <v>경기도부천시원미구원미동</v>
      </c>
      <c r="H589" s="7">
        <v>3642</v>
      </c>
      <c r="I589" s="29">
        <v>126.961461</v>
      </c>
      <c r="J589" s="29">
        <v>126.9339952</v>
      </c>
      <c r="K589" s="32">
        <v>37.472405700000003</v>
      </c>
      <c r="L589" s="29">
        <v>37.4854494</v>
      </c>
      <c r="M589" s="4" t="e">
        <v>#N/A</v>
      </c>
      <c r="N589" s="4" t="e">
        <v>#N/A</v>
      </c>
    </row>
    <row r="590" spans="1:15" s="7" customFormat="1" x14ac:dyDescent="0.3">
      <c r="A590" s="6">
        <v>41192102</v>
      </c>
      <c r="B590" s="7">
        <v>41192</v>
      </c>
      <c r="C590" s="7" t="s">
        <v>6125</v>
      </c>
      <c r="D590" s="7" t="s">
        <v>6127</v>
      </c>
      <c r="E590" s="7">
        <v>4119210200</v>
      </c>
      <c r="F590" s="7" t="s">
        <v>1205</v>
      </c>
      <c r="G590" s="7" t="str">
        <f t="shared" si="9"/>
        <v>경기도부천시원미구심곡동</v>
      </c>
      <c r="H590" s="7">
        <v>3641</v>
      </c>
      <c r="I590" s="29">
        <v>126.7889435</v>
      </c>
      <c r="J590" s="29">
        <v>126.7752105</v>
      </c>
      <c r="K590" s="29">
        <v>37.488772599999997</v>
      </c>
      <c r="L590" s="29">
        <v>37.4952933</v>
      </c>
      <c r="M590" s="4" t="e">
        <v>#N/A</v>
      </c>
      <c r="N590" s="4" t="e">
        <v>#N/A</v>
      </c>
    </row>
    <row r="591" spans="1:15" s="7" customFormat="1" x14ac:dyDescent="0.3">
      <c r="A591" s="6">
        <v>41194102</v>
      </c>
      <c r="B591" s="7">
        <v>41194</v>
      </c>
      <c r="C591" s="7" t="s">
        <v>6129</v>
      </c>
      <c r="D591" s="7" t="s">
        <v>6128</v>
      </c>
      <c r="E591" s="7">
        <v>4119410200</v>
      </c>
      <c r="F591" s="7" t="s">
        <v>6124</v>
      </c>
      <c r="G591" s="7" t="str">
        <f t="shared" si="9"/>
        <v>경기도부천시소사구심곡본동</v>
      </c>
      <c r="H591" s="7">
        <v>3640</v>
      </c>
      <c r="I591" s="29">
        <v>126.7808655</v>
      </c>
      <c r="J591" s="29">
        <v>126.7671325</v>
      </c>
      <c r="K591" s="29">
        <v>37.474542</v>
      </c>
      <c r="L591" s="29">
        <v>37.481063900000002</v>
      </c>
      <c r="M591" s="4" t="e">
        <v>#N/A</v>
      </c>
      <c r="N591" s="4" t="e">
        <v>#N/A</v>
      </c>
    </row>
    <row r="592" spans="1:15" s="7" customFormat="1" x14ac:dyDescent="0.3">
      <c r="A592" s="6">
        <v>41192108</v>
      </c>
      <c r="B592" s="7">
        <v>41192</v>
      </c>
      <c r="C592" s="7" t="s">
        <v>6125</v>
      </c>
      <c r="D592" s="7" t="s">
        <v>6130</v>
      </c>
      <c r="E592" s="7">
        <v>4119210800</v>
      </c>
      <c r="F592" s="7" t="s">
        <v>1206</v>
      </c>
      <c r="G592" s="7" t="str">
        <f t="shared" si="9"/>
        <v>경기도부천시원미구중동</v>
      </c>
      <c r="H592" s="7">
        <v>3639</v>
      </c>
      <c r="I592" s="29">
        <v>126.7818649</v>
      </c>
      <c r="J592" s="29">
        <v>126.7543991</v>
      </c>
      <c r="K592" s="29">
        <v>37.481287600000002</v>
      </c>
      <c r="L592" s="29">
        <v>37.494329800000003</v>
      </c>
      <c r="M592" s="4" t="e">
        <v>#N/A</v>
      </c>
      <c r="N592" s="4" t="e">
        <v>#N/A</v>
      </c>
    </row>
    <row r="593" spans="1:14" s="7" customFormat="1" x14ac:dyDescent="0.3">
      <c r="A593" s="6">
        <v>41192109</v>
      </c>
      <c r="B593" s="7">
        <v>41192</v>
      </c>
      <c r="C593" s="7" t="s">
        <v>6125</v>
      </c>
      <c r="D593" s="7" t="s">
        <v>6131</v>
      </c>
      <c r="E593" s="7">
        <v>4119210900</v>
      </c>
      <c r="F593" s="7" t="s">
        <v>1207</v>
      </c>
      <c r="G593" s="7" t="str">
        <f t="shared" si="9"/>
        <v>경기도부천시원미구상동</v>
      </c>
      <c r="H593" s="7">
        <v>3638</v>
      </c>
      <c r="I593" s="29">
        <v>126.7818649</v>
      </c>
      <c r="J593" s="29">
        <v>126.7543991</v>
      </c>
      <c r="K593" s="29">
        <v>37.481287600000002</v>
      </c>
      <c r="L593" s="29">
        <v>37.494329800000003</v>
      </c>
      <c r="M593" s="4" t="e">
        <v>#N/A</v>
      </c>
      <c r="N593" s="4" t="e">
        <v>#N/A</v>
      </c>
    </row>
    <row r="594" spans="1:14" s="7" customFormat="1" x14ac:dyDescent="0.3">
      <c r="A594" s="6">
        <v>41192105</v>
      </c>
      <c r="B594" s="7">
        <v>41192</v>
      </c>
      <c r="C594" s="7" t="s">
        <v>6125</v>
      </c>
      <c r="D594" s="7" t="s">
        <v>6132</v>
      </c>
      <c r="E594" s="7">
        <v>4119210500</v>
      </c>
      <c r="F594" s="7" t="s">
        <v>1208</v>
      </c>
      <c r="G594" s="7" t="str">
        <f t="shared" si="9"/>
        <v>경기도부천시원미구약대동</v>
      </c>
      <c r="H594" s="7">
        <v>3637</v>
      </c>
      <c r="I594" s="29">
        <v>126.7777865</v>
      </c>
      <c r="J594" s="29">
        <v>126.7640535</v>
      </c>
      <c r="K594" s="29">
        <v>37.510236499999998</v>
      </c>
      <c r="L594" s="29">
        <v>37.5167553</v>
      </c>
      <c r="M594" s="4" t="e">
        <v>#N/A</v>
      </c>
      <c r="N594" s="4" t="e">
        <v>#N/A</v>
      </c>
    </row>
    <row r="595" spans="1:14" s="7" customFormat="1" x14ac:dyDescent="0.3">
      <c r="A595" s="6">
        <v>41192104</v>
      </c>
      <c r="B595" s="7">
        <v>41192</v>
      </c>
      <c r="C595" s="7" t="s">
        <v>6125</v>
      </c>
      <c r="D595" s="7" t="s">
        <v>6133</v>
      </c>
      <c r="E595" s="7">
        <v>4119210400</v>
      </c>
      <c r="F595" s="7" t="s">
        <v>1209</v>
      </c>
      <c r="G595" s="7" t="str">
        <f t="shared" si="9"/>
        <v>경기도부천시원미구도당동</v>
      </c>
      <c r="H595" s="7">
        <v>3636</v>
      </c>
      <c r="I595" s="29">
        <v>126.7998965</v>
      </c>
      <c r="J595" s="29">
        <v>126.7861635</v>
      </c>
      <c r="K595" s="29">
        <v>37.515320699999997</v>
      </c>
      <c r="L595" s="29">
        <v>37.521839100000001</v>
      </c>
      <c r="M595" s="4" t="e">
        <v>#N/A</v>
      </c>
      <c r="N595" s="4" t="e">
        <v>#N/A</v>
      </c>
    </row>
    <row r="596" spans="1:14" s="7" customFormat="1" x14ac:dyDescent="0.3">
      <c r="A596" s="6">
        <v>41194107</v>
      </c>
      <c r="B596" s="7">
        <v>41194</v>
      </c>
      <c r="C596" s="7" t="s">
        <v>6129</v>
      </c>
      <c r="D596" s="7" t="s">
        <v>6134</v>
      </c>
      <c r="E596" s="7">
        <v>4119410700</v>
      </c>
      <c r="F596" s="7" t="s">
        <v>1210</v>
      </c>
      <c r="G596" s="7" t="str">
        <f t="shared" si="9"/>
        <v>경기도부천시소사구계수동</v>
      </c>
      <c r="H596" s="7">
        <v>3965</v>
      </c>
      <c r="I596" s="29">
        <v>126.82198289999999</v>
      </c>
      <c r="J596" s="29">
        <v>126.79451709999999</v>
      </c>
      <c r="K596" s="29">
        <v>37.457063499999997</v>
      </c>
      <c r="L596" s="29">
        <v>37.470109899999997</v>
      </c>
      <c r="M596" s="4" t="e">
        <v>#N/A</v>
      </c>
      <c r="N596" s="4" t="e">
        <v>#N/A</v>
      </c>
    </row>
    <row r="597" spans="1:14" s="7" customFormat="1" x14ac:dyDescent="0.3">
      <c r="A597" s="6">
        <v>41196102</v>
      </c>
      <c r="B597" s="7">
        <v>41196</v>
      </c>
      <c r="C597" s="7" t="s">
        <v>6135</v>
      </c>
      <c r="D597" s="7" t="s">
        <v>6136</v>
      </c>
      <c r="E597" s="7">
        <v>4119610200</v>
      </c>
      <c r="F597" s="7" t="s">
        <v>1211</v>
      </c>
      <c r="G597" s="7" t="str">
        <f t="shared" si="9"/>
        <v>경기도부천시오정구여월동</v>
      </c>
      <c r="H597" s="7">
        <v>3633</v>
      </c>
      <c r="I597" s="31">
        <v>126.81798360000001</v>
      </c>
      <c r="J597" s="31">
        <v>126.76305189999999</v>
      </c>
      <c r="K597" s="31">
        <v>37.499969700000001</v>
      </c>
      <c r="L597" s="31">
        <v>37.524887900000003</v>
      </c>
      <c r="M597" s="4" t="e">
        <v>#N/A</v>
      </c>
      <c r="N597" s="4" t="e">
        <v>#N/A</v>
      </c>
    </row>
    <row r="598" spans="1:14" s="7" customFormat="1" x14ac:dyDescent="0.3">
      <c r="A598" s="6">
        <v>41192103</v>
      </c>
      <c r="B598" s="7">
        <v>41192</v>
      </c>
      <c r="C598" s="7" t="s">
        <v>6125</v>
      </c>
      <c r="D598" s="7" t="s">
        <v>6137</v>
      </c>
      <c r="E598" s="7">
        <v>4119210300</v>
      </c>
      <c r="F598" s="7" t="s">
        <v>1212</v>
      </c>
      <c r="G598" s="7" t="str">
        <f t="shared" si="9"/>
        <v>경기도부천시원미구춘의동</v>
      </c>
      <c r="H598" s="7">
        <v>3331</v>
      </c>
      <c r="I598" s="29">
        <v>126.78535100000001</v>
      </c>
      <c r="J598" s="29">
        <v>126.771618</v>
      </c>
      <c r="K598" s="29">
        <v>37.502130200000003</v>
      </c>
      <c r="L598" s="29">
        <v>37.508649699999999</v>
      </c>
      <c r="M598" s="4" t="e">
        <v>#N/A</v>
      </c>
      <c r="N598" s="4" t="e">
        <v>#N/A</v>
      </c>
    </row>
    <row r="599" spans="1:14" s="7" customFormat="1" x14ac:dyDescent="0.3">
      <c r="A599" s="6">
        <v>41196103</v>
      </c>
      <c r="B599" s="7">
        <v>41196</v>
      </c>
      <c r="C599" s="7" t="s">
        <v>6135</v>
      </c>
      <c r="D599" s="7" t="s">
        <v>6138</v>
      </c>
      <c r="E599" s="7">
        <v>4119610300</v>
      </c>
      <c r="F599" s="7" t="s">
        <v>1213</v>
      </c>
      <c r="G599" s="7" t="str">
        <f t="shared" si="9"/>
        <v>경기도부천시오정구작동</v>
      </c>
      <c r="H599" s="7">
        <v>3330</v>
      </c>
      <c r="I599" s="29">
        <v>126.810238</v>
      </c>
      <c r="J599" s="29">
        <v>126.796505</v>
      </c>
      <c r="K599" s="29">
        <v>37.5115166</v>
      </c>
      <c r="L599" s="29">
        <v>37.518035300000001</v>
      </c>
      <c r="M599" s="4" t="e">
        <v>#N/A</v>
      </c>
      <c r="N599" s="4" t="e">
        <v>#N/A</v>
      </c>
    </row>
    <row r="600" spans="1:14" s="7" customFormat="1" x14ac:dyDescent="0.3">
      <c r="A600" s="6">
        <v>41196101</v>
      </c>
      <c r="B600" s="7">
        <v>41196</v>
      </c>
      <c r="C600" s="7" t="s">
        <v>6135</v>
      </c>
      <c r="D600" s="7" t="s">
        <v>6141</v>
      </c>
      <c r="E600" s="7">
        <v>4119610100</v>
      </c>
      <c r="F600" s="7" t="s">
        <v>1214</v>
      </c>
      <c r="G600" s="7" t="str">
        <f t="shared" si="9"/>
        <v>경기도부천시오정구오정동</v>
      </c>
      <c r="H600" s="7">
        <v>3329</v>
      </c>
      <c r="I600" s="29">
        <v>126.8230258</v>
      </c>
      <c r="J600" s="29">
        <v>126.76809419999999</v>
      </c>
      <c r="K600" s="29">
        <v>37.515482800000001</v>
      </c>
      <c r="L600" s="29">
        <v>37.541552899999999</v>
      </c>
      <c r="M600" s="4" t="e">
        <v>#N/A</v>
      </c>
      <c r="N600" s="4" t="e">
        <v>#N/A</v>
      </c>
    </row>
    <row r="601" spans="1:14" s="7" customFormat="1" x14ac:dyDescent="0.3">
      <c r="A601" s="6">
        <v>41196106</v>
      </c>
      <c r="B601" s="7">
        <v>41196</v>
      </c>
      <c r="C601" s="7" t="s">
        <v>6135</v>
      </c>
      <c r="D601" s="7" t="s">
        <v>6139</v>
      </c>
      <c r="E601" s="7">
        <v>4119610600</v>
      </c>
      <c r="F601" s="7" t="s">
        <v>1215</v>
      </c>
      <c r="G601" s="7" t="str">
        <f t="shared" si="9"/>
        <v>경기도부천시오정구대장동</v>
      </c>
      <c r="H601" s="7">
        <v>3314</v>
      </c>
      <c r="I601" s="29">
        <v>126.80802129999999</v>
      </c>
      <c r="J601" s="29">
        <v>126.7530897</v>
      </c>
      <c r="K601" s="29">
        <v>37.530690100000001</v>
      </c>
      <c r="L601" s="29">
        <v>37.556754900000001</v>
      </c>
      <c r="M601" s="4" t="e">
        <v>#N/A</v>
      </c>
      <c r="N601" s="4" t="e">
        <v>#N/A</v>
      </c>
    </row>
    <row r="602" spans="1:14" s="7" customFormat="1" x14ac:dyDescent="0.3">
      <c r="A602" s="6">
        <v>41196104</v>
      </c>
      <c r="B602" s="7">
        <v>41196</v>
      </c>
      <c r="C602" s="7" t="s">
        <v>6135</v>
      </c>
      <c r="D602" s="7" t="s">
        <v>6140</v>
      </c>
      <c r="E602" s="7">
        <v>4119610400</v>
      </c>
      <c r="F602" s="7" t="s">
        <v>1216</v>
      </c>
      <c r="G602" s="7" t="str">
        <f t="shared" si="9"/>
        <v>경기도부천시오정구원종동</v>
      </c>
      <c r="H602" s="7">
        <v>3315</v>
      </c>
      <c r="I602" s="29">
        <v>126.812866</v>
      </c>
      <c r="J602" s="29">
        <v>126.799133</v>
      </c>
      <c r="K602" s="29">
        <v>37.519759899999997</v>
      </c>
      <c r="L602" s="29">
        <v>37.526277899999997</v>
      </c>
      <c r="M602" s="4" t="e">
        <v>#N/A</v>
      </c>
      <c r="N602" s="4" t="e">
        <v>#N/A</v>
      </c>
    </row>
    <row r="603" spans="1:14" s="7" customFormat="1" x14ac:dyDescent="0.3">
      <c r="A603" s="6">
        <v>41196105</v>
      </c>
      <c r="B603" s="7">
        <v>41196</v>
      </c>
      <c r="C603" s="7" t="s">
        <v>6135</v>
      </c>
      <c r="D603" s="7" t="s">
        <v>6142</v>
      </c>
      <c r="E603" s="7">
        <v>4119610500</v>
      </c>
      <c r="F603" s="7" t="s">
        <v>1217</v>
      </c>
      <c r="G603" s="7" t="str">
        <f t="shared" si="9"/>
        <v>경기도부천시오정구고강동</v>
      </c>
      <c r="H603" s="7">
        <v>3313</v>
      </c>
      <c r="I603" s="29">
        <v>126.816638</v>
      </c>
      <c r="J603" s="29">
        <v>126.802905</v>
      </c>
      <c r="K603" s="29">
        <v>37.525365200000003</v>
      </c>
      <c r="L603" s="29">
        <v>37.531882699999997</v>
      </c>
      <c r="M603" s="4" t="e">
        <v>#N/A</v>
      </c>
      <c r="N603" s="4" t="e">
        <v>#N/A</v>
      </c>
    </row>
    <row r="604" spans="1:14" s="7" customFormat="1" x14ac:dyDescent="0.3">
      <c r="A604" s="6">
        <v>41194103</v>
      </c>
      <c r="B604" s="7">
        <v>41194</v>
      </c>
      <c r="C604" s="7" t="s">
        <v>6129</v>
      </c>
      <c r="D604" s="7" t="s">
        <v>6143</v>
      </c>
      <c r="E604" s="7">
        <v>4119410300</v>
      </c>
      <c r="F604" s="7" t="s">
        <v>1218</v>
      </c>
      <c r="G604" s="7" t="str">
        <f t="shared" si="9"/>
        <v>경기도부천시소사구범박동</v>
      </c>
      <c r="H604" s="7">
        <v>3963</v>
      </c>
      <c r="I604" s="7">
        <v>126.80825</v>
      </c>
      <c r="J604" s="7">
        <v>126.7634035</v>
      </c>
      <c r="K604" s="7">
        <v>37.433059800000002</v>
      </c>
      <c r="L604" s="7">
        <v>37.494101800000003</v>
      </c>
      <c r="M604" s="4" t="e">
        <v>#N/A</v>
      </c>
      <c r="N604" s="4" t="e">
        <v>#N/A</v>
      </c>
    </row>
    <row r="605" spans="1:14" s="7" customFormat="1" x14ac:dyDescent="0.3">
      <c r="A605" s="6">
        <v>41196108</v>
      </c>
      <c r="B605" s="7">
        <v>41196</v>
      </c>
      <c r="C605" s="7" t="s">
        <v>6135</v>
      </c>
      <c r="D605" s="7" t="s">
        <v>6144</v>
      </c>
      <c r="E605" s="7">
        <v>4119610800</v>
      </c>
      <c r="F605" s="7" t="s">
        <v>1219</v>
      </c>
      <c r="G605" s="7" t="str">
        <f t="shared" si="9"/>
        <v>경기도부천시오정구내동</v>
      </c>
      <c r="H605" s="7">
        <v>3955</v>
      </c>
      <c r="I605" s="7">
        <v>126.79300000000001</v>
      </c>
      <c r="J605" s="7">
        <v>126.77200000000001</v>
      </c>
      <c r="K605" s="7">
        <v>37.515000000000001</v>
      </c>
      <c r="L605" s="7">
        <v>37.529000000000003</v>
      </c>
      <c r="M605" s="4" t="e">
        <v>#N/A</v>
      </c>
      <c r="N605" s="4" t="e">
        <v>#N/A</v>
      </c>
    </row>
    <row r="606" spans="1:14" s="7" customFormat="1" x14ac:dyDescent="0.3">
      <c r="A606" s="6">
        <v>41196107</v>
      </c>
      <c r="B606" s="7">
        <v>41196</v>
      </c>
      <c r="C606" s="7" t="s">
        <v>6135</v>
      </c>
      <c r="D606" s="7" t="s">
        <v>6145</v>
      </c>
      <c r="E606" s="7">
        <v>4119610700</v>
      </c>
      <c r="F606" s="7" t="s">
        <v>1220</v>
      </c>
      <c r="G606" s="7" t="str">
        <f t="shared" si="9"/>
        <v>경기도부천시오정구삼정동</v>
      </c>
      <c r="H606" s="7">
        <v>3954</v>
      </c>
      <c r="I606" s="7">
        <v>126.777</v>
      </c>
      <c r="J606" s="7">
        <v>126.76</v>
      </c>
      <c r="K606" s="7">
        <v>37.514000000000003</v>
      </c>
      <c r="L606" s="7">
        <v>37.534999999999997</v>
      </c>
      <c r="M606" s="4" t="e">
        <v>#N/A</v>
      </c>
      <c r="N606" s="4" t="e">
        <v>#N/A</v>
      </c>
    </row>
    <row r="607" spans="1:14" s="7" customFormat="1" x14ac:dyDescent="0.3">
      <c r="A607" s="6">
        <v>41194105</v>
      </c>
      <c r="B607" s="7">
        <v>41194</v>
      </c>
      <c r="C607" s="7" t="s">
        <v>6129</v>
      </c>
      <c r="D607" s="7" t="s">
        <v>6146</v>
      </c>
      <c r="E607" s="7">
        <v>4119410500</v>
      </c>
      <c r="F607" s="7" t="s">
        <v>1221</v>
      </c>
      <c r="G607" s="7" t="str">
        <f t="shared" si="9"/>
        <v>경기도부천시소사구송내동</v>
      </c>
      <c r="H607" s="7">
        <v>3953</v>
      </c>
      <c r="I607" s="7">
        <v>126.776</v>
      </c>
      <c r="J607" s="7">
        <v>126.742</v>
      </c>
      <c r="K607" s="7">
        <v>37.472000000000001</v>
      </c>
      <c r="L607" s="7">
        <v>37.488</v>
      </c>
      <c r="M607" s="4" t="e">
        <v>#N/A</v>
      </c>
      <c r="N607" s="4" t="e">
        <v>#N/A</v>
      </c>
    </row>
    <row r="608" spans="1:14" s="7" customFormat="1" x14ac:dyDescent="0.3">
      <c r="A608" s="6">
        <v>41194104</v>
      </c>
      <c r="B608" s="7">
        <v>41194</v>
      </c>
      <c r="C608" s="7" t="s">
        <v>6129</v>
      </c>
      <c r="D608" s="7" t="s">
        <v>6147</v>
      </c>
      <c r="E608" s="7">
        <v>4119410400</v>
      </c>
      <c r="F608" s="7" t="s">
        <v>1222</v>
      </c>
      <c r="G608" s="7" t="str">
        <f t="shared" si="9"/>
        <v>경기도부천시소사구괴안동</v>
      </c>
      <c r="H608" s="7">
        <v>3646</v>
      </c>
      <c r="I608" s="7">
        <v>126.82299999999999</v>
      </c>
      <c r="J608" s="7">
        <v>126.801</v>
      </c>
      <c r="K608" s="7">
        <v>37.473999999999997</v>
      </c>
      <c r="L608" s="7">
        <v>37.491</v>
      </c>
      <c r="M608" s="4" t="e">
        <v>#N/A</v>
      </c>
      <c r="N608" s="4" t="e">
        <v>#N/A</v>
      </c>
    </row>
    <row r="609" spans="1:14" s="7" customFormat="1" x14ac:dyDescent="0.3">
      <c r="A609" s="6">
        <v>41194106</v>
      </c>
      <c r="B609" s="7">
        <v>41194</v>
      </c>
      <c r="C609" s="7" t="s">
        <v>6129</v>
      </c>
      <c r="D609" s="7" t="s">
        <v>6148</v>
      </c>
      <c r="E609" s="7">
        <v>4119410600</v>
      </c>
      <c r="F609" s="7" t="s">
        <v>1223</v>
      </c>
      <c r="G609" s="7" t="str">
        <f t="shared" si="9"/>
        <v>경기도부천시소사구옥길동</v>
      </c>
      <c r="H609" s="7">
        <v>3962</v>
      </c>
      <c r="I609" s="7">
        <v>126.834</v>
      </c>
      <c r="J609" s="7">
        <v>126.807</v>
      </c>
      <c r="K609" s="7">
        <v>37.459000000000003</v>
      </c>
      <c r="L609" s="7">
        <v>37.478000000000002</v>
      </c>
      <c r="M609" s="4" t="e">
        <v>#N/A</v>
      </c>
      <c r="N609" s="4" t="e">
        <v>#N/A</v>
      </c>
    </row>
    <row r="610" spans="1:14" s="7" customFormat="1" x14ac:dyDescent="0.3">
      <c r="A610" s="6">
        <v>41194101</v>
      </c>
      <c r="B610" s="7">
        <v>41194</v>
      </c>
      <c r="C610" s="7" t="s">
        <v>6129</v>
      </c>
      <c r="D610" s="7" t="s">
        <v>6149</v>
      </c>
      <c r="E610" s="7">
        <v>4119410100</v>
      </c>
      <c r="F610" s="7" t="s">
        <v>1224</v>
      </c>
      <c r="G610" s="7" t="str">
        <f t="shared" si="9"/>
        <v>경기도부천시소사구소사본동</v>
      </c>
      <c r="H610" s="7">
        <v>3645</v>
      </c>
      <c r="I610" s="7">
        <v>126.807</v>
      </c>
      <c r="J610" s="7">
        <v>126.78400000000001</v>
      </c>
      <c r="K610" s="7">
        <v>37.463999999999999</v>
      </c>
      <c r="L610" s="7">
        <v>37.482999999999997</v>
      </c>
      <c r="M610" s="4" t="e">
        <v>#N/A</v>
      </c>
      <c r="N610" s="4" t="e">
        <v>#N/A</v>
      </c>
    </row>
    <row r="611" spans="1:14" s="7" customFormat="1" x14ac:dyDescent="0.3">
      <c r="A611" s="6">
        <v>41192106</v>
      </c>
      <c r="B611" s="7">
        <v>41192</v>
      </c>
      <c r="C611" s="7" t="s">
        <v>6125</v>
      </c>
      <c r="D611" s="7" t="s">
        <v>6150</v>
      </c>
      <c r="E611" s="7">
        <v>4119210600</v>
      </c>
      <c r="F611" s="7" t="s">
        <v>1225</v>
      </c>
      <c r="G611" s="7" t="str">
        <f t="shared" si="9"/>
        <v>경기도부천시원미구소사동</v>
      </c>
      <c r="H611" s="7">
        <v>3644</v>
      </c>
      <c r="I611" s="7">
        <v>126.801</v>
      </c>
      <c r="J611" s="7">
        <v>126.79</v>
      </c>
      <c r="K611" s="7">
        <v>37.482999999999997</v>
      </c>
      <c r="L611" s="7">
        <v>37.49</v>
      </c>
      <c r="M611" s="4" t="e">
        <v>#N/A</v>
      </c>
      <c r="N611" s="4" t="e">
        <v>#N/A</v>
      </c>
    </row>
    <row r="612" spans="1:14" s="7" customFormat="1" x14ac:dyDescent="0.3">
      <c r="A612" s="6">
        <v>41192107</v>
      </c>
      <c r="B612" s="7">
        <v>41192</v>
      </c>
      <c r="C612" s="7" t="s">
        <v>6125</v>
      </c>
      <c r="D612" s="7" t="s">
        <v>6151</v>
      </c>
      <c r="E612" s="7">
        <v>4119210700</v>
      </c>
      <c r="F612" s="7" t="s">
        <v>1226</v>
      </c>
      <c r="G612" s="7" t="str">
        <f t="shared" si="9"/>
        <v>경기도부천시원미구역곡동</v>
      </c>
      <c r="H612" s="7">
        <v>3643</v>
      </c>
      <c r="I612" s="7">
        <v>126.821</v>
      </c>
      <c r="J612" s="7">
        <v>126.79600000000001</v>
      </c>
      <c r="K612" s="7">
        <v>37.481999999999999</v>
      </c>
      <c r="L612" s="7">
        <v>37.497999999999998</v>
      </c>
      <c r="M612" s="4" t="e">
        <v>#N/A</v>
      </c>
      <c r="N612" s="4" t="e">
        <v>#N/A</v>
      </c>
    </row>
    <row r="613" spans="1:14" x14ac:dyDescent="0.3">
      <c r="A613" s="3">
        <v>41210106</v>
      </c>
      <c r="B613" s="4">
        <v>41210</v>
      </c>
      <c r="C613" s="4" t="s">
        <v>1227</v>
      </c>
      <c r="D613" s="4" t="s">
        <v>1228</v>
      </c>
      <c r="E613" s="4">
        <v>4121010600</v>
      </c>
      <c r="F613" s="4" t="s">
        <v>1229</v>
      </c>
      <c r="G613" s="4" t="str">
        <f t="shared" si="9"/>
        <v>경기도광명시일직동</v>
      </c>
      <c r="H613" s="4">
        <v>1641</v>
      </c>
      <c r="I613" s="4">
        <v>126.89700000000001</v>
      </c>
      <c r="J613" s="4">
        <v>126.869</v>
      </c>
      <c r="K613" s="4">
        <v>37.408999999999999</v>
      </c>
      <c r="L613" s="4">
        <v>37.432000000000002</v>
      </c>
      <c r="M613" s="4">
        <v>126.882621463085</v>
      </c>
      <c r="N613" s="4">
        <v>37.419930451098502</v>
      </c>
    </row>
    <row r="614" spans="1:14" x14ac:dyDescent="0.3">
      <c r="A614" s="3">
        <v>41210102</v>
      </c>
      <c r="B614" s="4">
        <v>41210</v>
      </c>
      <c r="C614" s="4" t="s">
        <v>1227</v>
      </c>
      <c r="D614" s="4" t="s">
        <v>1230</v>
      </c>
      <c r="E614" s="4">
        <v>4121010200</v>
      </c>
      <c r="F614" s="4" t="s">
        <v>1231</v>
      </c>
      <c r="G614" s="4" t="str">
        <f t="shared" si="9"/>
        <v>경기도광명시철산동</v>
      </c>
      <c r="H614" s="4">
        <v>1663</v>
      </c>
      <c r="I614" s="4">
        <v>126.88</v>
      </c>
      <c r="J614" s="4">
        <v>126.86</v>
      </c>
      <c r="K614" s="4">
        <v>37.468000000000004</v>
      </c>
      <c r="L614" s="4">
        <v>37.494999999999997</v>
      </c>
      <c r="M614" s="4">
        <v>126.868921711711</v>
      </c>
      <c r="N614" s="4">
        <v>37.479421112556402</v>
      </c>
    </row>
    <row r="615" spans="1:14" x14ac:dyDescent="0.3">
      <c r="A615" s="3">
        <v>41210107</v>
      </c>
      <c r="B615" s="4">
        <v>41210</v>
      </c>
      <c r="C615" s="4" t="s">
        <v>1227</v>
      </c>
      <c r="D615" s="4" t="s">
        <v>1232</v>
      </c>
      <c r="E615" s="4">
        <v>4121010700</v>
      </c>
      <c r="F615" s="4" t="s">
        <v>1233</v>
      </c>
      <c r="G615" s="4" t="str">
        <f t="shared" si="9"/>
        <v>경기도광명시가학동</v>
      </c>
      <c r="H615" s="4">
        <v>1639</v>
      </c>
      <c r="I615" s="4">
        <v>126.878</v>
      </c>
      <c r="J615" s="4">
        <v>126.845</v>
      </c>
      <c r="K615" s="4">
        <v>37.402000000000001</v>
      </c>
      <c r="L615" s="4">
        <v>37.432000000000002</v>
      </c>
      <c r="M615" s="4">
        <v>126.860609517482</v>
      </c>
      <c r="N615" s="4">
        <v>37.4148722910898</v>
      </c>
    </row>
    <row r="616" spans="1:14" x14ac:dyDescent="0.3">
      <c r="A616" s="3">
        <v>41210104</v>
      </c>
      <c r="B616" s="4">
        <v>41210</v>
      </c>
      <c r="C616" s="4" t="s">
        <v>1227</v>
      </c>
      <c r="D616" s="4" t="s">
        <v>1234</v>
      </c>
      <c r="E616" s="4">
        <v>4121010400</v>
      </c>
      <c r="F616" s="4" t="s">
        <v>1235</v>
      </c>
      <c r="G616" s="4" t="str">
        <f t="shared" si="9"/>
        <v>경기도광명시소하동</v>
      </c>
      <c r="H616" s="4">
        <v>1638</v>
      </c>
      <c r="I616" s="4">
        <v>126.9</v>
      </c>
      <c r="J616" s="4">
        <v>126.86499999999999</v>
      </c>
      <c r="K616" s="4">
        <v>37.423999999999999</v>
      </c>
      <c r="L616" s="4">
        <v>37.457000000000001</v>
      </c>
      <c r="M616" s="4">
        <v>126.881866358623</v>
      </c>
      <c r="N616" s="4">
        <v>37.439751529965903</v>
      </c>
    </row>
    <row r="617" spans="1:14" x14ac:dyDescent="0.3">
      <c r="A617" s="3">
        <v>41210103</v>
      </c>
      <c r="B617" s="4">
        <v>41210</v>
      </c>
      <c r="C617" s="4" t="s">
        <v>1227</v>
      </c>
      <c r="D617" s="4" t="s">
        <v>1236</v>
      </c>
      <c r="E617" s="4">
        <v>4121010300</v>
      </c>
      <c r="F617" s="4" t="s">
        <v>1237</v>
      </c>
      <c r="G617" s="4" t="str">
        <f t="shared" si="9"/>
        <v>경기도광명시하안동</v>
      </c>
      <c r="H617" s="4">
        <v>1637</v>
      </c>
      <c r="I617" s="4">
        <v>126.889</v>
      </c>
      <c r="J617" s="4">
        <v>126.85599999999999</v>
      </c>
      <c r="K617" s="4">
        <v>37.444000000000003</v>
      </c>
      <c r="L617" s="4">
        <v>37.470999999999997</v>
      </c>
      <c r="M617" s="4">
        <v>126.86988127660899</v>
      </c>
      <c r="N617" s="4">
        <v>37.4590536163726</v>
      </c>
    </row>
    <row r="618" spans="1:14" x14ac:dyDescent="0.3">
      <c r="A618" s="3">
        <v>41210105</v>
      </c>
      <c r="B618" s="4">
        <v>41210</v>
      </c>
      <c r="C618" s="4" t="s">
        <v>1227</v>
      </c>
      <c r="D618" s="4" t="s">
        <v>1238</v>
      </c>
      <c r="E618" s="4">
        <v>4121010500</v>
      </c>
      <c r="F618" s="4" t="s">
        <v>1239</v>
      </c>
      <c r="G618" s="4" t="str">
        <f t="shared" si="9"/>
        <v>경기도광명시노온사동</v>
      </c>
      <c r="H618" s="4">
        <v>1635</v>
      </c>
      <c r="I618" s="4">
        <v>126.867</v>
      </c>
      <c r="J618" s="4">
        <v>126.837</v>
      </c>
      <c r="K618" s="4">
        <v>37.421999999999997</v>
      </c>
      <c r="L618" s="4">
        <v>37.46</v>
      </c>
      <c r="M618" s="4">
        <v>126.85092715401299</v>
      </c>
      <c r="N618" s="4">
        <v>37.440696343300097</v>
      </c>
    </row>
    <row r="619" spans="1:14" x14ac:dyDescent="0.3">
      <c r="A619" s="3">
        <v>41210108</v>
      </c>
      <c r="B619" s="4">
        <v>41210</v>
      </c>
      <c r="C619" s="4" t="s">
        <v>1227</v>
      </c>
      <c r="D619" s="4" t="s">
        <v>1240</v>
      </c>
      <c r="E619" s="4">
        <v>4121010800</v>
      </c>
      <c r="F619" s="4" t="s">
        <v>1241</v>
      </c>
      <c r="G619" s="4" t="str">
        <f t="shared" si="9"/>
        <v>경기도광명시옥길동</v>
      </c>
      <c r="H619" s="4">
        <v>1633</v>
      </c>
      <c r="I619" s="4">
        <v>126.845</v>
      </c>
      <c r="J619" s="4">
        <v>126.82599999999999</v>
      </c>
      <c r="K619" s="4">
        <v>37.456000000000003</v>
      </c>
      <c r="L619" s="4">
        <v>37.476999999999997</v>
      </c>
      <c r="M619" s="4">
        <v>126.836729488956</v>
      </c>
      <c r="N619" s="4">
        <v>37.466407539066601</v>
      </c>
    </row>
    <row r="620" spans="1:14" x14ac:dyDescent="0.3">
      <c r="A620" s="3">
        <v>41210101</v>
      </c>
      <c r="B620" s="4">
        <v>41210</v>
      </c>
      <c r="C620" s="4" t="s">
        <v>1227</v>
      </c>
      <c r="D620" s="4" t="s">
        <v>1242</v>
      </c>
      <c r="E620" s="4">
        <v>4121010100</v>
      </c>
      <c r="F620" s="4" t="s">
        <v>1243</v>
      </c>
      <c r="G620" s="4" t="str">
        <f t="shared" si="9"/>
        <v>경기도광명시광명동</v>
      </c>
      <c r="H620" s="4">
        <v>1682</v>
      </c>
      <c r="I620" s="4">
        <v>126.86799999999999</v>
      </c>
      <c r="J620" s="4">
        <v>126.84099999999999</v>
      </c>
      <c r="K620" s="4">
        <v>37.454999999999998</v>
      </c>
      <c r="L620" s="4">
        <v>37.494</v>
      </c>
      <c r="M620" s="4">
        <v>126.852634805703</v>
      </c>
      <c r="N620" s="4">
        <v>37.471694997955801</v>
      </c>
    </row>
    <row r="621" spans="1:14" x14ac:dyDescent="0.3">
      <c r="A621" s="3">
        <v>41220320</v>
      </c>
      <c r="B621" s="4">
        <v>41220</v>
      </c>
      <c r="C621" s="4" t="s">
        <v>1244</v>
      </c>
      <c r="D621" s="4" t="s">
        <v>1245</v>
      </c>
      <c r="E621" s="4">
        <v>4122032000</v>
      </c>
      <c r="F621" s="4" t="s">
        <v>1246</v>
      </c>
      <c r="G621" s="4" t="str">
        <f t="shared" si="9"/>
        <v>경기도평택시서탄면</v>
      </c>
      <c r="H621" s="4">
        <v>18156</v>
      </c>
      <c r="I621" s="4">
        <v>127.053</v>
      </c>
      <c r="J621" s="4">
        <v>126.99</v>
      </c>
      <c r="K621" s="4">
        <v>37.067999999999998</v>
      </c>
      <c r="L621" s="4">
        <v>37.136000000000003</v>
      </c>
      <c r="M621" s="4">
        <v>127.021449635506</v>
      </c>
      <c r="N621" s="4">
        <v>37.1021412368626</v>
      </c>
    </row>
    <row r="622" spans="1:14" x14ac:dyDescent="0.3">
      <c r="A622" s="3">
        <v>41220111</v>
      </c>
      <c r="B622" s="4">
        <v>41220</v>
      </c>
      <c r="C622" s="4" t="s">
        <v>1244</v>
      </c>
      <c r="D622" s="4" t="s">
        <v>1247</v>
      </c>
      <c r="E622" s="4">
        <v>4122011100</v>
      </c>
      <c r="F622" s="4" t="s">
        <v>1248</v>
      </c>
      <c r="G622" s="4" t="str">
        <f t="shared" si="9"/>
        <v>경기도평택시독곡동</v>
      </c>
      <c r="H622" s="4">
        <v>11025</v>
      </c>
      <c r="I622" s="4">
        <v>127.08</v>
      </c>
      <c r="J622" s="4">
        <v>127.057</v>
      </c>
      <c r="K622" s="4">
        <v>37.08</v>
      </c>
      <c r="L622" s="4">
        <v>37.094000000000001</v>
      </c>
      <c r="M622" s="4">
        <v>127.069370644898</v>
      </c>
      <c r="N622" s="4">
        <v>37.087410166625403</v>
      </c>
    </row>
    <row r="623" spans="1:14" x14ac:dyDescent="0.3">
      <c r="A623" s="3">
        <v>41220340</v>
      </c>
      <c r="B623" s="4">
        <v>41220</v>
      </c>
      <c r="C623" s="4" t="s">
        <v>1244</v>
      </c>
      <c r="D623" s="4" t="s">
        <v>1249</v>
      </c>
      <c r="E623" s="4">
        <v>4122034000</v>
      </c>
      <c r="F623" s="4" t="s">
        <v>1250</v>
      </c>
      <c r="G623" s="4" t="str">
        <f t="shared" si="9"/>
        <v>경기도평택시오성면</v>
      </c>
      <c r="H623" s="4">
        <v>6225</v>
      </c>
      <c r="I623" s="4">
        <v>127.04</v>
      </c>
      <c r="J623" s="4">
        <v>126.947</v>
      </c>
      <c r="K623" s="4">
        <v>36.972000000000001</v>
      </c>
      <c r="L623" s="4">
        <v>37.031999999999996</v>
      </c>
      <c r="M623" s="4">
        <v>126.991424195813</v>
      </c>
      <c r="N623" s="4">
        <v>37.003334129538104</v>
      </c>
    </row>
    <row r="624" spans="1:14" x14ac:dyDescent="0.3">
      <c r="A624" s="3">
        <v>41220118</v>
      </c>
      <c r="B624" s="4">
        <v>41220</v>
      </c>
      <c r="C624" s="4" t="s">
        <v>1244</v>
      </c>
      <c r="D624" s="4" t="s">
        <v>1251</v>
      </c>
      <c r="E624" s="4">
        <v>4122011800</v>
      </c>
      <c r="F624" s="4" t="s">
        <v>1252</v>
      </c>
      <c r="G624" s="4" t="str">
        <f t="shared" si="9"/>
        <v>경기도평택시비전동</v>
      </c>
      <c r="H624" s="4">
        <v>18133</v>
      </c>
      <c r="I624" s="4">
        <v>127.122</v>
      </c>
      <c r="J624" s="4">
        <v>127.08799999999999</v>
      </c>
      <c r="K624" s="4">
        <v>36.99</v>
      </c>
      <c r="L624" s="4">
        <v>37.015999999999998</v>
      </c>
      <c r="M624" s="4">
        <v>127.104415764762</v>
      </c>
      <c r="N624" s="4">
        <v>36.999831868999799</v>
      </c>
    </row>
    <row r="625" spans="1:14" x14ac:dyDescent="0.3">
      <c r="A625" s="3">
        <v>41220110</v>
      </c>
      <c r="B625" s="4">
        <v>41220</v>
      </c>
      <c r="C625" s="4" t="s">
        <v>1244</v>
      </c>
      <c r="D625" s="4" t="s">
        <v>1253</v>
      </c>
      <c r="E625" s="4">
        <v>4122011000</v>
      </c>
      <c r="F625" s="4" t="s">
        <v>1254</v>
      </c>
      <c r="G625" s="4" t="str">
        <f t="shared" si="9"/>
        <v>경기도평택시지산동</v>
      </c>
      <c r="H625" s="4">
        <v>18131</v>
      </c>
      <c r="I625" s="4">
        <v>127.105</v>
      </c>
      <c r="J625" s="4">
        <v>127.05500000000001</v>
      </c>
      <c r="K625" s="4">
        <v>37.067</v>
      </c>
      <c r="L625" s="4">
        <v>37.085000000000001</v>
      </c>
      <c r="M625" s="4">
        <v>127.079419294378</v>
      </c>
      <c r="N625" s="4">
        <v>37.075858184391002</v>
      </c>
    </row>
    <row r="626" spans="1:14" x14ac:dyDescent="0.3">
      <c r="A626" s="3">
        <v>41220106</v>
      </c>
      <c r="B626" s="4">
        <v>41220</v>
      </c>
      <c r="C626" s="4" t="s">
        <v>1244</v>
      </c>
      <c r="D626" s="4" t="s">
        <v>1255</v>
      </c>
      <c r="E626" s="4">
        <v>4122010600</v>
      </c>
      <c r="F626" s="4" t="s">
        <v>1256</v>
      </c>
      <c r="G626" s="4" t="str">
        <f t="shared" si="9"/>
        <v>경기도평택시도일동</v>
      </c>
      <c r="H626" s="4">
        <v>18130</v>
      </c>
      <c r="I626" s="4">
        <v>127.13</v>
      </c>
      <c r="J626" s="4">
        <v>127.092</v>
      </c>
      <c r="K626" s="4">
        <v>37.033000000000001</v>
      </c>
      <c r="L626" s="4">
        <v>37.069000000000003</v>
      </c>
      <c r="M626" s="4">
        <v>127.108798572878</v>
      </c>
      <c r="N626" s="4">
        <v>37.053760044361901</v>
      </c>
    </row>
    <row r="627" spans="1:14" x14ac:dyDescent="0.3">
      <c r="A627" s="3">
        <v>41220310</v>
      </c>
      <c r="B627" s="4">
        <v>41220</v>
      </c>
      <c r="C627" s="4" t="s">
        <v>1244</v>
      </c>
      <c r="D627" s="4" t="s">
        <v>1257</v>
      </c>
      <c r="E627" s="4">
        <v>4122031000</v>
      </c>
      <c r="F627" s="4" t="s">
        <v>1258</v>
      </c>
      <c r="G627" s="4" t="str">
        <f t="shared" si="9"/>
        <v>경기도평택시진위면</v>
      </c>
      <c r="H627" s="4">
        <v>18129</v>
      </c>
      <c r="I627" s="4">
        <v>127.126</v>
      </c>
      <c r="J627" s="4">
        <v>127.039</v>
      </c>
      <c r="K627" s="4">
        <v>37.076000000000001</v>
      </c>
      <c r="L627" s="4">
        <v>37.145000000000003</v>
      </c>
      <c r="M627" s="4">
        <v>127.088080247329</v>
      </c>
      <c r="N627" s="4">
        <v>37.1080664206835</v>
      </c>
    </row>
    <row r="628" spans="1:14" x14ac:dyDescent="0.3">
      <c r="A628" s="3">
        <v>41220103</v>
      </c>
      <c r="B628" s="4">
        <v>41220</v>
      </c>
      <c r="C628" s="4" t="s">
        <v>1244</v>
      </c>
      <c r="D628" s="4" t="s">
        <v>1259</v>
      </c>
      <c r="E628" s="4">
        <v>4122010300</v>
      </c>
      <c r="F628" s="4" t="s">
        <v>1260</v>
      </c>
      <c r="G628" s="4" t="str">
        <f t="shared" si="9"/>
        <v>경기도평택시모곡동</v>
      </c>
      <c r="H628" s="4">
        <v>18128</v>
      </c>
      <c r="I628" s="4">
        <v>127.087</v>
      </c>
      <c r="J628" s="4">
        <v>127.06699999999999</v>
      </c>
      <c r="K628" s="4">
        <v>37.021000000000001</v>
      </c>
      <c r="L628" s="4">
        <v>37.042999999999999</v>
      </c>
      <c r="M628" s="4">
        <v>127.07604134799099</v>
      </c>
      <c r="N628" s="4">
        <v>37.033399368432697</v>
      </c>
    </row>
    <row r="629" spans="1:14" x14ac:dyDescent="0.3">
      <c r="A629" s="3">
        <v>41220104</v>
      </c>
      <c r="B629" s="4">
        <v>41220</v>
      </c>
      <c r="C629" s="4" t="s">
        <v>1244</v>
      </c>
      <c r="D629" s="4" t="s">
        <v>1261</v>
      </c>
      <c r="E629" s="4">
        <v>4122010400</v>
      </c>
      <c r="F629" s="4" t="s">
        <v>1262</v>
      </c>
      <c r="G629" s="4" t="str">
        <f t="shared" si="9"/>
        <v>경기도평택시칠괴동</v>
      </c>
      <c r="H629" s="4">
        <v>18127</v>
      </c>
      <c r="I629" s="4">
        <v>127.101</v>
      </c>
      <c r="J629" s="4">
        <v>127.07599999999999</v>
      </c>
      <c r="K629" s="4">
        <v>37.021999999999998</v>
      </c>
      <c r="L629" s="4">
        <v>37.043999999999997</v>
      </c>
      <c r="M629" s="4">
        <v>127.090745471934</v>
      </c>
      <c r="N629" s="4">
        <v>37.030811696766698</v>
      </c>
    </row>
    <row r="630" spans="1:14" x14ac:dyDescent="0.3">
      <c r="A630" s="3">
        <v>41220126</v>
      </c>
      <c r="B630" s="4">
        <v>41220</v>
      </c>
      <c r="C630" s="4" t="s">
        <v>1244</v>
      </c>
      <c r="D630" s="4" t="s">
        <v>1263</v>
      </c>
      <c r="E630" s="4">
        <v>4122012600</v>
      </c>
      <c r="F630" s="4" t="s">
        <v>1264</v>
      </c>
      <c r="G630" s="4" t="str">
        <f t="shared" si="9"/>
        <v>경기도평택시청룡동</v>
      </c>
      <c r="H630" s="4">
        <v>18154</v>
      </c>
      <c r="I630" s="4">
        <v>127.145</v>
      </c>
      <c r="J630" s="4">
        <v>127.114</v>
      </c>
      <c r="K630" s="4">
        <v>37.015999999999998</v>
      </c>
      <c r="L630" s="4">
        <v>37.034999999999997</v>
      </c>
      <c r="M630" s="4">
        <v>127.125859945191</v>
      </c>
      <c r="N630" s="4">
        <v>37.026146457302303</v>
      </c>
    </row>
    <row r="631" spans="1:14" x14ac:dyDescent="0.3">
      <c r="A631" s="3">
        <v>41220330</v>
      </c>
      <c r="B631" s="4">
        <v>41220</v>
      </c>
      <c r="C631" s="4" t="s">
        <v>1244</v>
      </c>
      <c r="D631" s="4" t="s">
        <v>1265</v>
      </c>
      <c r="E631" s="4">
        <v>4122033000</v>
      </c>
      <c r="F631" s="4" t="s">
        <v>1266</v>
      </c>
      <c r="G631" s="4" t="str">
        <f t="shared" si="9"/>
        <v>경기도평택시고덕면</v>
      </c>
      <c r="H631" s="4">
        <v>18124</v>
      </c>
      <c r="I631" s="4">
        <v>127.06</v>
      </c>
      <c r="J631" s="4">
        <v>126.99</v>
      </c>
      <c r="K631" s="4">
        <v>36.991</v>
      </c>
      <c r="L631" s="4">
        <v>37.078000000000003</v>
      </c>
      <c r="M631" s="4">
        <v>127.023481932105</v>
      </c>
      <c r="N631" s="4">
        <v>37.034988079274001</v>
      </c>
    </row>
    <row r="632" spans="1:14" x14ac:dyDescent="0.3">
      <c r="A632" s="3">
        <v>41220128</v>
      </c>
      <c r="B632" s="4">
        <v>41220</v>
      </c>
      <c r="C632" s="4" t="s">
        <v>1244</v>
      </c>
      <c r="D632" s="4" t="s">
        <v>947</v>
      </c>
      <c r="E632" s="4">
        <v>4122012800</v>
      </c>
      <c r="F632" s="4" t="s">
        <v>1267</v>
      </c>
      <c r="G632" s="4" t="str">
        <f t="shared" si="9"/>
        <v>경기도평택시고덕동</v>
      </c>
      <c r="H632" s="4">
        <v>18123</v>
      </c>
      <c r="I632" s="4">
        <v>127.069</v>
      </c>
      <c r="J632" s="4">
        <v>127.012</v>
      </c>
      <c r="K632" s="4">
        <v>37.024999999999999</v>
      </c>
      <c r="L632" s="4">
        <v>37.073999999999998</v>
      </c>
      <c r="M632" s="4">
        <v>127.039311089989</v>
      </c>
      <c r="N632" s="4">
        <v>37.043921894596998</v>
      </c>
    </row>
    <row r="633" spans="1:14" x14ac:dyDescent="0.3">
      <c r="A633" s="3">
        <v>41220101</v>
      </c>
      <c r="B633" s="4">
        <v>41220</v>
      </c>
      <c r="C633" s="4" t="s">
        <v>1244</v>
      </c>
      <c r="D633" s="4" t="s">
        <v>1268</v>
      </c>
      <c r="E633" s="4">
        <v>4122010100</v>
      </c>
      <c r="F633" s="4" t="s">
        <v>1269</v>
      </c>
      <c r="G633" s="4" t="str">
        <f t="shared" si="9"/>
        <v>경기도평택시서정동</v>
      </c>
      <c r="H633" s="4">
        <v>18125</v>
      </c>
      <c r="I633" s="4">
        <v>127.069</v>
      </c>
      <c r="J633" s="4">
        <v>127.038</v>
      </c>
      <c r="K633" s="4">
        <v>37.052999999999997</v>
      </c>
      <c r="L633" s="4">
        <v>37.079000000000001</v>
      </c>
      <c r="M633" s="4">
        <v>127.056428105107</v>
      </c>
      <c r="N633" s="4">
        <v>37.0669308901766</v>
      </c>
    </row>
    <row r="634" spans="1:14" x14ac:dyDescent="0.3">
      <c r="A634" s="3">
        <v>41220102</v>
      </c>
      <c r="B634" s="4">
        <v>41220</v>
      </c>
      <c r="C634" s="4" t="s">
        <v>1244</v>
      </c>
      <c r="D634" s="4" t="s">
        <v>1270</v>
      </c>
      <c r="E634" s="4">
        <v>4122010200</v>
      </c>
      <c r="F634" s="4" t="s">
        <v>1271</v>
      </c>
      <c r="G634" s="4" t="str">
        <f t="shared" si="9"/>
        <v>경기도평택시장당동</v>
      </c>
      <c r="H634" s="4">
        <v>18122</v>
      </c>
      <c r="I634" s="4">
        <v>127.07299999999999</v>
      </c>
      <c r="J634" s="4">
        <v>127.05200000000001</v>
      </c>
      <c r="K634" s="4">
        <v>37.027000000000001</v>
      </c>
      <c r="L634" s="4">
        <v>37.054000000000002</v>
      </c>
      <c r="M634" s="4">
        <v>127.063495527106</v>
      </c>
      <c r="N634" s="4">
        <v>37.0456718451886</v>
      </c>
    </row>
    <row r="635" spans="1:14" x14ac:dyDescent="0.3">
      <c r="A635" s="3">
        <v>41220120</v>
      </c>
      <c r="B635" s="4">
        <v>41220</v>
      </c>
      <c r="C635" s="4" t="s">
        <v>1244</v>
      </c>
      <c r="D635" s="4" t="s">
        <v>1272</v>
      </c>
      <c r="E635" s="4">
        <v>4122012000</v>
      </c>
      <c r="F635" s="4" t="s">
        <v>1273</v>
      </c>
      <c r="G635" s="4" t="str">
        <f t="shared" si="9"/>
        <v>경기도평택시세교동</v>
      </c>
      <c r="H635" s="4">
        <v>18152</v>
      </c>
      <c r="I635" s="4">
        <v>127.092</v>
      </c>
      <c r="J635" s="4">
        <v>127.068</v>
      </c>
      <c r="K635" s="4">
        <v>36.997999999999998</v>
      </c>
      <c r="L635" s="4">
        <v>37.024000000000001</v>
      </c>
      <c r="M635" s="4">
        <v>127.081060399206</v>
      </c>
      <c r="N635" s="4">
        <v>37.010118851467404</v>
      </c>
    </row>
    <row r="636" spans="1:14" x14ac:dyDescent="0.3">
      <c r="A636" s="3">
        <v>41220119</v>
      </c>
      <c r="B636" s="4">
        <v>41220</v>
      </c>
      <c r="C636" s="4" t="s">
        <v>1244</v>
      </c>
      <c r="D636" s="4" t="s">
        <v>1274</v>
      </c>
      <c r="E636" s="4">
        <v>4122011900</v>
      </c>
      <c r="F636" s="4" t="s">
        <v>1275</v>
      </c>
      <c r="G636" s="4" t="str">
        <f t="shared" si="9"/>
        <v>경기도평택시동삭동</v>
      </c>
      <c r="H636" s="4">
        <v>18153</v>
      </c>
      <c r="I636" s="4">
        <v>127.108</v>
      </c>
      <c r="J636" s="4">
        <v>127.078</v>
      </c>
      <c r="K636" s="4">
        <v>37.003</v>
      </c>
      <c r="L636" s="4">
        <v>37.024000000000001</v>
      </c>
      <c r="M636" s="4">
        <v>127.095650248021</v>
      </c>
      <c r="N636" s="4">
        <v>37.015687254263398</v>
      </c>
    </row>
    <row r="637" spans="1:14" x14ac:dyDescent="0.3">
      <c r="A637" s="3">
        <v>41220121</v>
      </c>
      <c r="B637" s="4">
        <v>41220</v>
      </c>
      <c r="C637" s="4" t="s">
        <v>1244</v>
      </c>
      <c r="D637" s="4" t="s">
        <v>1276</v>
      </c>
      <c r="E637" s="4">
        <v>4122012100</v>
      </c>
      <c r="F637" s="4" t="s">
        <v>1277</v>
      </c>
      <c r="G637" s="4" t="str">
        <f t="shared" si="9"/>
        <v>경기도평택시지제동</v>
      </c>
      <c r="H637" s="4">
        <v>18136</v>
      </c>
      <c r="I637" s="4">
        <v>127.07899999999999</v>
      </c>
      <c r="J637" s="4">
        <v>127.054</v>
      </c>
      <c r="K637" s="4">
        <v>37.006</v>
      </c>
      <c r="L637" s="4">
        <v>37.026000000000003</v>
      </c>
      <c r="M637" s="4">
        <v>127.066088060317</v>
      </c>
      <c r="N637" s="4">
        <v>37.017888418979098</v>
      </c>
    </row>
    <row r="638" spans="1:14" x14ac:dyDescent="0.3">
      <c r="A638" s="3">
        <v>41220117</v>
      </c>
      <c r="B638" s="4">
        <v>41220</v>
      </c>
      <c r="C638" s="4" t="s">
        <v>1244</v>
      </c>
      <c r="D638" s="4" t="s">
        <v>692</v>
      </c>
      <c r="E638" s="4">
        <v>4122011700</v>
      </c>
      <c r="F638" s="4" t="s">
        <v>1278</v>
      </c>
      <c r="G638" s="4" t="str">
        <f t="shared" si="9"/>
        <v>경기도평택시합정동</v>
      </c>
      <c r="H638" s="4">
        <v>18148</v>
      </c>
      <c r="I638" s="4">
        <v>127.122</v>
      </c>
      <c r="J638" s="4">
        <v>127.089</v>
      </c>
      <c r="K638" s="4">
        <v>36.975999999999999</v>
      </c>
      <c r="L638" s="4">
        <v>36.994</v>
      </c>
      <c r="M638" s="4">
        <v>127.102936400706</v>
      </c>
      <c r="N638" s="4">
        <v>36.985791613983402</v>
      </c>
    </row>
    <row r="639" spans="1:14" x14ac:dyDescent="0.3">
      <c r="A639" s="3">
        <v>41220370</v>
      </c>
      <c r="B639" s="4">
        <v>41220</v>
      </c>
      <c r="C639" s="4" t="s">
        <v>1244</v>
      </c>
      <c r="D639" s="4" t="s">
        <v>1279</v>
      </c>
      <c r="E639" s="4">
        <v>4122037000</v>
      </c>
      <c r="F639" s="4" t="s">
        <v>1280</v>
      </c>
      <c r="G639" s="4" t="str">
        <f t="shared" si="9"/>
        <v>경기도평택시현덕면</v>
      </c>
      <c r="H639" s="4">
        <v>18121</v>
      </c>
      <c r="I639" s="4">
        <v>126.985</v>
      </c>
      <c r="J639" s="4">
        <v>126.886</v>
      </c>
      <c r="K639" s="4">
        <v>36.902000000000001</v>
      </c>
      <c r="L639" s="4">
        <v>36.988</v>
      </c>
      <c r="M639" s="4">
        <v>126.932153974738</v>
      </c>
      <c r="N639" s="4">
        <v>36.944696797994197</v>
      </c>
    </row>
    <row r="640" spans="1:14" x14ac:dyDescent="0.3">
      <c r="A640" s="3">
        <v>41220259</v>
      </c>
      <c r="B640" s="4">
        <v>41220</v>
      </c>
      <c r="C640" s="4" t="s">
        <v>1244</v>
      </c>
      <c r="D640" s="4" t="s">
        <v>1281</v>
      </c>
      <c r="E640" s="4">
        <v>4122025900</v>
      </c>
      <c r="F640" s="4" t="s">
        <v>1282</v>
      </c>
      <c r="G640" s="4" t="str">
        <f t="shared" si="9"/>
        <v>경기도평택시청북읍</v>
      </c>
      <c r="H640" s="4">
        <v>18120</v>
      </c>
      <c r="I640" s="4">
        <v>127</v>
      </c>
      <c r="J640" s="4">
        <v>126.86199999999999</v>
      </c>
      <c r="K640" s="4">
        <v>37.012</v>
      </c>
      <c r="L640" s="4">
        <v>37.073</v>
      </c>
      <c r="M640" s="4">
        <v>126.934060692377</v>
      </c>
      <c r="N640" s="4">
        <v>37.044900493945804</v>
      </c>
    </row>
    <row r="641" spans="1:14" x14ac:dyDescent="0.3">
      <c r="A641" s="3">
        <v>41220256</v>
      </c>
      <c r="B641" s="4">
        <v>41220</v>
      </c>
      <c r="C641" s="4" t="s">
        <v>1244</v>
      </c>
      <c r="D641" s="4" t="s">
        <v>1283</v>
      </c>
      <c r="E641" s="4">
        <v>4122025600</v>
      </c>
      <c r="F641" s="4" t="s">
        <v>1284</v>
      </c>
      <c r="G641" s="4" t="str">
        <f t="shared" si="9"/>
        <v>경기도평택시포승읍</v>
      </c>
      <c r="H641" s="4">
        <v>18119</v>
      </c>
      <c r="I641" s="4">
        <v>126.90600000000001</v>
      </c>
      <c r="J641" s="4">
        <v>126.779</v>
      </c>
      <c r="K641" s="4">
        <v>36.908000000000001</v>
      </c>
      <c r="L641" s="4">
        <v>37.031999999999996</v>
      </c>
      <c r="M641" s="4">
        <v>126.85862514540401</v>
      </c>
      <c r="N641" s="4">
        <v>36.973751391573302</v>
      </c>
    </row>
    <row r="642" spans="1:14" x14ac:dyDescent="0.3">
      <c r="A642" s="3">
        <v>41220112</v>
      </c>
      <c r="B642" s="4">
        <v>41220</v>
      </c>
      <c r="C642" s="4" t="s">
        <v>1244</v>
      </c>
      <c r="D642" s="4" t="s">
        <v>1285</v>
      </c>
      <c r="E642" s="4">
        <v>4122011200</v>
      </c>
      <c r="F642" s="4" t="s">
        <v>1286</v>
      </c>
      <c r="G642" s="4" t="str">
        <f t="shared" si="9"/>
        <v>경기도평택시신장동</v>
      </c>
      <c r="H642" s="4">
        <v>18082</v>
      </c>
      <c r="I642" s="4">
        <v>127.06399999999999</v>
      </c>
      <c r="J642" s="4">
        <v>127.041</v>
      </c>
      <c r="K642" s="4">
        <v>37.072000000000003</v>
      </c>
      <c r="L642" s="4">
        <v>37.095999999999997</v>
      </c>
      <c r="M642" s="4">
        <v>127.05152673090799</v>
      </c>
      <c r="N642" s="4">
        <v>37.084707628685898</v>
      </c>
    </row>
    <row r="643" spans="1:14" x14ac:dyDescent="0.3">
      <c r="A643" s="3">
        <v>41220122</v>
      </c>
      <c r="B643" s="4">
        <v>41220</v>
      </c>
      <c r="C643" s="4" t="s">
        <v>1244</v>
      </c>
      <c r="D643" s="4" t="s">
        <v>1287</v>
      </c>
      <c r="E643" s="4">
        <v>4122012200</v>
      </c>
      <c r="F643" s="4" t="s">
        <v>1288</v>
      </c>
      <c r="G643" s="4" t="str">
        <f t="shared" ref="G643:G706" si="10">SUBSTITUTE(F643," ","")</f>
        <v>경기도평택시신대동</v>
      </c>
      <c r="H643" s="4">
        <v>18104</v>
      </c>
      <c r="I643" s="4">
        <v>127.08199999999999</v>
      </c>
      <c r="J643" s="4">
        <v>127.044</v>
      </c>
      <c r="K643" s="4">
        <v>36.991</v>
      </c>
      <c r="L643" s="4">
        <v>37.011000000000003</v>
      </c>
      <c r="M643" s="4">
        <v>127.062940035157</v>
      </c>
      <c r="N643" s="4">
        <v>36.9995514262733</v>
      </c>
    </row>
    <row r="644" spans="1:14" x14ac:dyDescent="0.3">
      <c r="A644" s="3">
        <v>41220253</v>
      </c>
      <c r="B644" s="4">
        <v>41220</v>
      </c>
      <c r="C644" s="4" t="s">
        <v>1244</v>
      </c>
      <c r="D644" s="4" t="s">
        <v>1289</v>
      </c>
      <c r="E644" s="4">
        <v>4122025300</v>
      </c>
      <c r="F644" s="4" t="s">
        <v>1290</v>
      </c>
      <c r="G644" s="4" t="str">
        <f t="shared" si="10"/>
        <v>경기도평택시안중읍</v>
      </c>
      <c r="H644" s="4">
        <v>18118</v>
      </c>
      <c r="I644" s="4">
        <v>126.98099999999999</v>
      </c>
      <c r="J644" s="4">
        <v>126.89700000000001</v>
      </c>
      <c r="K644" s="4">
        <v>36.956000000000003</v>
      </c>
      <c r="L644" s="4">
        <v>37.021000000000001</v>
      </c>
      <c r="M644" s="4">
        <v>126.936605506135</v>
      </c>
      <c r="N644" s="4">
        <v>36.991023378277298</v>
      </c>
    </row>
    <row r="645" spans="1:14" x14ac:dyDescent="0.3">
      <c r="A645" s="3">
        <v>41220127</v>
      </c>
      <c r="B645" s="4">
        <v>41220</v>
      </c>
      <c r="C645" s="4" t="s">
        <v>1244</v>
      </c>
      <c r="D645" s="4" t="s">
        <v>1291</v>
      </c>
      <c r="E645" s="4">
        <v>4122012700</v>
      </c>
      <c r="F645" s="4" t="s">
        <v>1292</v>
      </c>
      <c r="G645" s="4" t="str">
        <f t="shared" si="10"/>
        <v>경기도평택시죽백동</v>
      </c>
      <c r="H645" s="4">
        <v>8788</v>
      </c>
      <c r="I645" s="4">
        <v>127.145</v>
      </c>
      <c r="J645" s="4">
        <v>127.107</v>
      </c>
      <c r="K645" s="4">
        <v>36.997999999999998</v>
      </c>
      <c r="L645" s="4">
        <v>37.018999999999998</v>
      </c>
      <c r="M645" s="4">
        <v>127.12419083400999</v>
      </c>
      <c r="N645" s="4">
        <v>37.009779197134698</v>
      </c>
    </row>
    <row r="646" spans="1:14" x14ac:dyDescent="0.3">
      <c r="A646" s="3">
        <v>41220250</v>
      </c>
      <c r="B646" s="4">
        <v>41220</v>
      </c>
      <c r="C646" s="4" t="s">
        <v>1244</v>
      </c>
      <c r="D646" s="4" t="s">
        <v>1293</v>
      </c>
      <c r="E646" s="4">
        <v>4122025000</v>
      </c>
      <c r="F646" s="4" t="s">
        <v>1294</v>
      </c>
      <c r="G646" s="4" t="str">
        <f t="shared" si="10"/>
        <v>경기도평택시팽성읍</v>
      </c>
      <c r="H646" s="4">
        <v>18150</v>
      </c>
      <c r="I646" s="4">
        <v>127.105</v>
      </c>
      <c r="J646" s="4">
        <v>126.974</v>
      </c>
      <c r="K646" s="4">
        <v>36.927999999999997</v>
      </c>
      <c r="L646" s="4">
        <v>36.996000000000002</v>
      </c>
      <c r="M646" s="4">
        <v>127.036888141471</v>
      </c>
      <c r="N646" s="4">
        <v>36.961346364948902</v>
      </c>
    </row>
    <row r="647" spans="1:14" x14ac:dyDescent="0.3">
      <c r="A647" s="3">
        <v>41220124</v>
      </c>
      <c r="B647" s="4">
        <v>41220</v>
      </c>
      <c r="C647" s="4" t="s">
        <v>1244</v>
      </c>
      <c r="D647" s="4" t="s">
        <v>1295</v>
      </c>
      <c r="E647" s="4">
        <v>4122012400</v>
      </c>
      <c r="F647" s="4" t="s">
        <v>1296</v>
      </c>
      <c r="G647" s="4" t="str">
        <f t="shared" si="10"/>
        <v>경기도평택시용이동</v>
      </c>
      <c r="H647" s="4">
        <v>8786</v>
      </c>
      <c r="I647" s="4">
        <v>127.154</v>
      </c>
      <c r="J647" s="4">
        <v>127.11799999999999</v>
      </c>
      <c r="K647" s="4">
        <v>36.991</v>
      </c>
      <c r="L647" s="4">
        <v>37.009</v>
      </c>
      <c r="M647" s="4">
        <v>127.136816053448</v>
      </c>
      <c r="N647" s="4">
        <v>36.999855726039399</v>
      </c>
    </row>
    <row r="648" spans="1:14" x14ac:dyDescent="0.3">
      <c r="A648" s="3">
        <v>41220123</v>
      </c>
      <c r="B648" s="4">
        <v>41220</v>
      </c>
      <c r="C648" s="4" t="s">
        <v>1244</v>
      </c>
      <c r="D648" s="4" t="s">
        <v>1297</v>
      </c>
      <c r="E648" s="4">
        <v>4122012300</v>
      </c>
      <c r="F648" s="4" t="s">
        <v>1298</v>
      </c>
      <c r="G648" s="4" t="str">
        <f t="shared" si="10"/>
        <v>경기도평택시소사동</v>
      </c>
      <c r="H648" s="4">
        <v>18149</v>
      </c>
      <c r="I648" s="4">
        <v>127.14100000000001</v>
      </c>
      <c r="J648" s="4">
        <v>127.116</v>
      </c>
      <c r="K648" s="4">
        <v>36.976999999999997</v>
      </c>
      <c r="L648" s="4">
        <v>36.993000000000002</v>
      </c>
      <c r="M648" s="4">
        <v>127.128753139558</v>
      </c>
      <c r="N648" s="4">
        <v>36.984966214105597</v>
      </c>
    </row>
    <row r="649" spans="1:14" x14ac:dyDescent="0.3">
      <c r="A649" s="3">
        <v>41220113</v>
      </c>
      <c r="B649" s="4">
        <v>41220</v>
      </c>
      <c r="C649" s="4" t="s">
        <v>1244</v>
      </c>
      <c r="D649" s="4" t="s">
        <v>1299</v>
      </c>
      <c r="E649" s="4">
        <v>4122011300</v>
      </c>
      <c r="F649" s="4" t="s">
        <v>1300</v>
      </c>
      <c r="G649" s="4" t="str">
        <f t="shared" si="10"/>
        <v>경기도평택시평택동</v>
      </c>
      <c r="H649" s="4">
        <v>18109</v>
      </c>
      <c r="I649" s="4">
        <v>127.092</v>
      </c>
      <c r="J649" s="4">
        <v>127.077</v>
      </c>
      <c r="K649" s="4">
        <v>36.981999999999999</v>
      </c>
      <c r="L649" s="4">
        <v>36.994999999999997</v>
      </c>
      <c r="M649" s="4">
        <v>127.084592178763</v>
      </c>
      <c r="N649" s="4">
        <v>36.989812899009102</v>
      </c>
    </row>
    <row r="650" spans="1:14" x14ac:dyDescent="0.3">
      <c r="A650" s="3">
        <v>41220115</v>
      </c>
      <c r="B650" s="4">
        <v>41220</v>
      </c>
      <c r="C650" s="4" t="s">
        <v>1244</v>
      </c>
      <c r="D650" s="4" t="s">
        <v>1301</v>
      </c>
      <c r="E650" s="4">
        <v>4122011500</v>
      </c>
      <c r="F650" s="4" t="s">
        <v>1302</v>
      </c>
      <c r="G650" s="4" t="str">
        <f t="shared" si="10"/>
        <v>경기도평택시군문동</v>
      </c>
      <c r="H650" s="4">
        <v>126</v>
      </c>
      <c r="I650" s="4">
        <v>127.099</v>
      </c>
      <c r="J650" s="4">
        <v>127.08</v>
      </c>
      <c r="K650" s="4">
        <v>36.975000000000001</v>
      </c>
      <c r="L650" s="4">
        <v>36.988999999999997</v>
      </c>
      <c r="M650" s="4">
        <v>127.08849363047101</v>
      </c>
      <c r="N650" s="4">
        <v>36.9823705851339</v>
      </c>
    </row>
    <row r="651" spans="1:14" x14ac:dyDescent="0.3">
      <c r="A651" s="3">
        <v>41220105</v>
      </c>
      <c r="B651" s="4">
        <v>41220</v>
      </c>
      <c r="C651" s="4" t="s">
        <v>1244</v>
      </c>
      <c r="D651" s="4" t="s">
        <v>1303</v>
      </c>
      <c r="E651" s="4">
        <v>4122010500</v>
      </c>
      <c r="F651" s="4" t="s">
        <v>1304</v>
      </c>
      <c r="G651" s="4" t="str">
        <f t="shared" si="10"/>
        <v>경기도평택시칠원동</v>
      </c>
      <c r="H651" s="4">
        <v>13266</v>
      </c>
      <c r="I651" s="4">
        <v>127.116</v>
      </c>
      <c r="J651" s="4">
        <v>127.098</v>
      </c>
      <c r="K651" s="4">
        <v>37.018000000000001</v>
      </c>
      <c r="L651" s="4">
        <v>37.034999999999997</v>
      </c>
      <c r="M651" s="4">
        <v>127.106724744961</v>
      </c>
      <c r="N651" s="4">
        <v>37.026194920413403</v>
      </c>
    </row>
    <row r="652" spans="1:14" x14ac:dyDescent="0.3">
      <c r="A652" s="3">
        <v>41220114</v>
      </c>
      <c r="B652" s="4">
        <v>41220</v>
      </c>
      <c r="C652" s="4" t="s">
        <v>1244</v>
      </c>
      <c r="D652" s="4" t="s">
        <v>1305</v>
      </c>
      <c r="E652" s="4">
        <v>4122011400</v>
      </c>
      <c r="F652" s="4" t="s">
        <v>1306</v>
      </c>
      <c r="G652" s="4" t="str">
        <f t="shared" si="10"/>
        <v>경기도평택시통복동</v>
      </c>
      <c r="H652" s="4">
        <v>18108</v>
      </c>
      <c r="I652" s="4">
        <v>127.09099999999999</v>
      </c>
      <c r="J652" s="4">
        <v>127.06399999999999</v>
      </c>
      <c r="K652" s="4">
        <v>36.984999999999999</v>
      </c>
      <c r="L652" s="4">
        <v>37.003</v>
      </c>
      <c r="M652" s="4">
        <v>127.076572610273</v>
      </c>
      <c r="N652" s="4">
        <v>36.992891579923999</v>
      </c>
    </row>
    <row r="653" spans="1:14" x14ac:dyDescent="0.3">
      <c r="A653" s="3">
        <v>41220107</v>
      </c>
      <c r="B653" s="4">
        <v>41220</v>
      </c>
      <c r="C653" s="4" t="s">
        <v>1244</v>
      </c>
      <c r="D653" s="4" t="s">
        <v>1307</v>
      </c>
      <c r="E653" s="4">
        <v>4122010700</v>
      </c>
      <c r="F653" s="4" t="s">
        <v>1308</v>
      </c>
      <c r="G653" s="4" t="str">
        <f t="shared" si="10"/>
        <v>경기도평택시가재동</v>
      </c>
      <c r="H653" s="4">
        <v>18067</v>
      </c>
      <c r="I653" s="4">
        <v>127.099</v>
      </c>
      <c r="J653" s="4">
        <v>127.069</v>
      </c>
      <c r="K653" s="4">
        <v>37.036000000000001</v>
      </c>
      <c r="L653" s="4">
        <v>37.052</v>
      </c>
      <c r="M653" s="4">
        <v>127.083120845241</v>
      </c>
      <c r="N653" s="4">
        <v>37.0446009512507</v>
      </c>
    </row>
    <row r="654" spans="1:14" x14ac:dyDescent="0.3">
      <c r="A654" s="3">
        <v>41220109</v>
      </c>
      <c r="B654" s="4">
        <v>41220</v>
      </c>
      <c r="C654" s="4" t="s">
        <v>1244</v>
      </c>
      <c r="D654" s="4" t="s">
        <v>1309</v>
      </c>
      <c r="E654" s="4">
        <v>4122010900</v>
      </c>
      <c r="F654" s="4" t="s">
        <v>1310</v>
      </c>
      <c r="G654" s="4" t="str">
        <f t="shared" si="10"/>
        <v>경기도평택시이충동</v>
      </c>
      <c r="H654" s="4">
        <v>18066</v>
      </c>
      <c r="I654" s="4">
        <v>127.07899999999999</v>
      </c>
      <c r="J654" s="4">
        <v>127.05500000000001</v>
      </c>
      <c r="K654" s="4">
        <v>37.048999999999999</v>
      </c>
      <c r="L654" s="4">
        <v>37.07</v>
      </c>
      <c r="M654" s="4">
        <v>127.068171337029</v>
      </c>
      <c r="N654" s="4">
        <v>37.058275001645399</v>
      </c>
    </row>
    <row r="655" spans="1:14" x14ac:dyDescent="0.3">
      <c r="A655" s="3">
        <v>41220125</v>
      </c>
      <c r="B655" s="4">
        <v>41220</v>
      </c>
      <c r="C655" s="4" t="s">
        <v>1244</v>
      </c>
      <c r="D655" s="4" t="s">
        <v>1311</v>
      </c>
      <c r="E655" s="4">
        <v>4122012500</v>
      </c>
      <c r="F655" s="4" t="s">
        <v>1312</v>
      </c>
      <c r="G655" s="4" t="str">
        <f t="shared" si="10"/>
        <v>경기도평택시월곡동</v>
      </c>
      <c r="H655" s="4">
        <v>131</v>
      </c>
      <c r="I655" s="4">
        <v>127.15300000000001</v>
      </c>
      <c r="J655" s="4">
        <v>127.126</v>
      </c>
      <c r="K655" s="4">
        <v>37.012999999999998</v>
      </c>
      <c r="L655" s="4">
        <v>37.031999999999996</v>
      </c>
      <c r="M655" s="4">
        <v>127.14078004194999</v>
      </c>
      <c r="N655" s="4">
        <v>37.022958976262402</v>
      </c>
    </row>
    <row r="656" spans="1:14" x14ac:dyDescent="0.3">
      <c r="A656" s="3">
        <v>41220108</v>
      </c>
      <c r="B656" s="4">
        <v>41220</v>
      </c>
      <c r="C656" s="4" t="s">
        <v>1244</v>
      </c>
      <c r="D656" s="4" t="s">
        <v>456</v>
      </c>
      <c r="E656" s="4">
        <v>4122010800</v>
      </c>
      <c r="F656" s="4" t="s">
        <v>1313</v>
      </c>
      <c r="G656" s="4" t="str">
        <f t="shared" si="10"/>
        <v>경기도평택시장안동</v>
      </c>
      <c r="H656" s="4">
        <v>18065</v>
      </c>
      <c r="I656" s="4">
        <v>127.098</v>
      </c>
      <c r="J656" s="4">
        <v>127.074</v>
      </c>
      <c r="K656" s="4">
        <v>37.046999999999997</v>
      </c>
      <c r="L656" s="4">
        <v>37.07</v>
      </c>
      <c r="M656" s="4">
        <v>127.085917396841</v>
      </c>
      <c r="N656" s="4">
        <v>37.058436167856897</v>
      </c>
    </row>
    <row r="657" spans="1:14" x14ac:dyDescent="0.3">
      <c r="A657" s="3">
        <v>41220116</v>
      </c>
      <c r="B657" s="4">
        <v>41220</v>
      </c>
      <c r="C657" s="4" t="s">
        <v>1244</v>
      </c>
      <c r="D657" s="4" t="s">
        <v>1314</v>
      </c>
      <c r="E657" s="4">
        <v>4122011600</v>
      </c>
      <c r="F657" s="4" t="s">
        <v>1315</v>
      </c>
      <c r="G657" s="4" t="str">
        <f t="shared" si="10"/>
        <v>경기도평택시유천동</v>
      </c>
      <c r="H657" s="4">
        <v>18151</v>
      </c>
      <c r="I657" s="4">
        <v>127.125</v>
      </c>
      <c r="J657" s="4">
        <v>127.09699999999999</v>
      </c>
      <c r="K657" s="4">
        <v>36.966000000000001</v>
      </c>
      <c r="L657" s="4">
        <v>36.985999999999997</v>
      </c>
      <c r="M657" s="4">
        <v>127.112438909777</v>
      </c>
      <c r="N657" s="4">
        <v>36.975857444730003</v>
      </c>
    </row>
    <row r="658" spans="1:14" x14ac:dyDescent="0.3">
      <c r="A658" s="3">
        <v>41250107</v>
      </c>
      <c r="B658" s="4">
        <v>41250</v>
      </c>
      <c r="C658" s="4" t="s">
        <v>1316</v>
      </c>
      <c r="D658" s="4" t="s">
        <v>1317</v>
      </c>
      <c r="E658" s="4">
        <v>4125010700</v>
      </c>
      <c r="F658" s="4" t="s">
        <v>1318</v>
      </c>
      <c r="G658" s="4" t="str">
        <f t="shared" si="10"/>
        <v>경기도동두천시동두천동</v>
      </c>
      <c r="H658" s="4">
        <v>363</v>
      </c>
      <c r="I658" s="4">
        <v>127.078</v>
      </c>
      <c r="J658" s="4">
        <v>127.048</v>
      </c>
      <c r="K658" s="4">
        <v>37.921999999999997</v>
      </c>
      <c r="L658" s="4">
        <v>37.944000000000003</v>
      </c>
      <c r="M658" s="4">
        <v>127.059308845321</v>
      </c>
      <c r="N658" s="4">
        <v>37.933790294991901</v>
      </c>
    </row>
    <row r="659" spans="1:14" x14ac:dyDescent="0.3">
      <c r="A659" s="3">
        <v>41250112</v>
      </c>
      <c r="B659" s="4">
        <v>41250</v>
      </c>
      <c r="C659" s="4" t="s">
        <v>1316</v>
      </c>
      <c r="D659" s="4" t="s">
        <v>1319</v>
      </c>
      <c r="E659" s="4">
        <v>4125011200</v>
      </c>
      <c r="F659" s="4" t="s">
        <v>1320</v>
      </c>
      <c r="G659" s="4" t="str">
        <f t="shared" si="10"/>
        <v>경기도동두천시상패동</v>
      </c>
      <c r="H659" s="4">
        <v>401</v>
      </c>
      <c r="I659" s="4">
        <v>127.056</v>
      </c>
      <c r="J659" s="4">
        <v>127.006</v>
      </c>
      <c r="K659" s="4">
        <v>37.893999999999998</v>
      </c>
      <c r="L659" s="4">
        <v>37.921999999999997</v>
      </c>
      <c r="M659" s="4">
        <v>127.031496914179</v>
      </c>
      <c r="N659" s="4">
        <v>37.909126033750397</v>
      </c>
    </row>
    <row r="660" spans="1:14" x14ac:dyDescent="0.3">
      <c r="A660" s="3">
        <v>41250109</v>
      </c>
      <c r="B660" s="4">
        <v>41250</v>
      </c>
      <c r="C660" s="4" t="s">
        <v>1316</v>
      </c>
      <c r="D660" s="4" t="s">
        <v>1321</v>
      </c>
      <c r="E660" s="4">
        <v>4125010900</v>
      </c>
      <c r="F660" s="4" t="s">
        <v>1322</v>
      </c>
      <c r="G660" s="4" t="str">
        <f t="shared" si="10"/>
        <v>경기도동두천시상봉암동</v>
      </c>
      <c r="H660" s="4">
        <v>393</v>
      </c>
      <c r="I660" s="4">
        <v>127.09699999999999</v>
      </c>
      <c r="J660" s="4">
        <v>127.027</v>
      </c>
      <c r="K660" s="4">
        <v>37.936999999999998</v>
      </c>
      <c r="L660" s="4">
        <v>37.96</v>
      </c>
      <c r="M660" s="4">
        <v>127.061430959508</v>
      </c>
      <c r="N660" s="4">
        <v>37.948059693502003</v>
      </c>
    </row>
    <row r="661" spans="1:14" x14ac:dyDescent="0.3">
      <c r="A661" s="3">
        <v>41250103</v>
      </c>
      <c r="B661" s="4">
        <v>41250</v>
      </c>
      <c r="C661" s="4" t="s">
        <v>1316</v>
      </c>
      <c r="D661" s="4" t="s">
        <v>1323</v>
      </c>
      <c r="E661" s="4">
        <v>4125010300</v>
      </c>
      <c r="F661" s="4" t="s">
        <v>1324</v>
      </c>
      <c r="G661" s="4" t="str">
        <f t="shared" si="10"/>
        <v>경기도동두천시생연동</v>
      </c>
      <c r="H661" s="4">
        <v>388</v>
      </c>
      <c r="I661" s="4">
        <v>127.07899999999999</v>
      </c>
      <c r="J661" s="4">
        <v>127.044</v>
      </c>
      <c r="K661" s="4">
        <v>37.890999999999998</v>
      </c>
      <c r="L661" s="4">
        <v>37.917000000000002</v>
      </c>
      <c r="M661" s="4">
        <v>127.063578742194</v>
      </c>
      <c r="N661" s="4">
        <v>37.903857158435201</v>
      </c>
    </row>
    <row r="662" spans="1:14" x14ac:dyDescent="0.3">
      <c r="A662" s="3">
        <v>41250110</v>
      </c>
      <c r="B662" s="4">
        <v>41250</v>
      </c>
      <c r="C662" s="4" t="s">
        <v>1316</v>
      </c>
      <c r="D662" s="4" t="s">
        <v>1325</v>
      </c>
      <c r="E662" s="4">
        <v>4125011000</v>
      </c>
      <c r="F662" s="4" t="s">
        <v>1326</v>
      </c>
      <c r="G662" s="4" t="str">
        <f t="shared" si="10"/>
        <v>경기도동두천시하봉암동</v>
      </c>
      <c r="H662" s="4">
        <v>348</v>
      </c>
      <c r="I662" s="4">
        <v>127.099</v>
      </c>
      <c r="J662" s="4">
        <v>127.042</v>
      </c>
      <c r="K662" s="4">
        <v>37.948</v>
      </c>
      <c r="L662" s="4">
        <v>37.981000000000002</v>
      </c>
      <c r="M662" s="4">
        <v>127.069961669824</v>
      </c>
      <c r="N662" s="4">
        <v>37.964514163552302</v>
      </c>
    </row>
    <row r="663" spans="1:14" x14ac:dyDescent="0.3">
      <c r="A663" s="3">
        <v>41250108</v>
      </c>
      <c r="B663" s="4">
        <v>41250</v>
      </c>
      <c r="C663" s="4" t="s">
        <v>1316</v>
      </c>
      <c r="D663" s="4" t="s">
        <v>1327</v>
      </c>
      <c r="E663" s="4">
        <v>4125010800</v>
      </c>
      <c r="F663" s="4" t="s">
        <v>1328</v>
      </c>
      <c r="G663" s="4" t="str">
        <f t="shared" si="10"/>
        <v>경기도동두천시안흥동</v>
      </c>
      <c r="H663" s="4">
        <v>405</v>
      </c>
      <c r="I663" s="4">
        <v>127.05200000000001</v>
      </c>
      <c r="J663" s="4">
        <v>127.009</v>
      </c>
      <c r="K663" s="4">
        <v>37.917000000000002</v>
      </c>
      <c r="L663" s="4">
        <v>37.948999999999998</v>
      </c>
      <c r="M663" s="4">
        <v>127.03227737756499</v>
      </c>
      <c r="N663" s="4">
        <v>37.930728070574403</v>
      </c>
    </row>
    <row r="664" spans="1:14" x14ac:dyDescent="0.3">
      <c r="A664" s="3">
        <v>41250106</v>
      </c>
      <c r="B664" s="4">
        <v>41250</v>
      </c>
      <c r="C664" s="4" t="s">
        <v>1316</v>
      </c>
      <c r="D664" s="4" t="s">
        <v>1329</v>
      </c>
      <c r="E664" s="4">
        <v>4125010600</v>
      </c>
      <c r="F664" s="4" t="s">
        <v>1330</v>
      </c>
      <c r="G664" s="4" t="str">
        <f t="shared" si="10"/>
        <v>경기도동두천시보산동</v>
      </c>
      <c r="H664" s="4">
        <v>404</v>
      </c>
      <c r="I664" s="4">
        <v>127.08</v>
      </c>
      <c r="J664" s="4">
        <v>127.051</v>
      </c>
      <c r="K664" s="4">
        <v>37.911999999999999</v>
      </c>
      <c r="L664" s="4">
        <v>37.939</v>
      </c>
      <c r="M664" s="4">
        <v>127.066419050063</v>
      </c>
      <c r="N664" s="4">
        <v>37.923851518754297</v>
      </c>
    </row>
    <row r="665" spans="1:14" x14ac:dyDescent="0.3">
      <c r="A665" s="3">
        <v>41250111</v>
      </c>
      <c r="B665" s="4">
        <v>41250</v>
      </c>
      <c r="C665" s="4" t="s">
        <v>1316</v>
      </c>
      <c r="D665" s="4" t="s">
        <v>1331</v>
      </c>
      <c r="E665" s="4">
        <v>4125011100</v>
      </c>
      <c r="F665" s="4" t="s">
        <v>1332</v>
      </c>
      <c r="G665" s="4" t="str">
        <f t="shared" si="10"/>
        <v>경기도동두천시탑동동</v>
      </c>
      <c r="H665" s="4">
        <v>354</v>
      </c>
      <c r="I665" s="4">
        <v>127.155</v>
      </c>
      <c r="J665" s="4">
        <v>127.083</v>
      </c>
      <c r="K665" s="4">
        <v>37.86</v>
      </c>
      <c r="L665" s="4">
        <v>37.914000000000001</v>
      </c>
      <c r="M665" s="4">
        <v>127.11982345205701</v>
      </c>
      <c r="N665" s="4">
        <v>37.887207588347202</v>
      </c>
    </row>
    <row r="666" spans="1:14" x14ac:dyDescent="0.3">
      <c r="A666" s="3">
        <v>41250101</v>
      </c>
      <c r="B666" s="4">
        <v>41250</v>
      </c>
      <c r="C666" s="4" t="s">
        <v>1316</v>
      </c>
      <c r="D666" s="4" t="s">
        <v>1333</v>
      </c>
      <c r="E666" s="4">
        <v>4125010100</v>
      </c>
      <c r="F666" s="4" t="s">
        <v>1334</v>
      </c>
      <c r="G666" s="4" t="str">
        <f t="shared" si="10"/>
        <v>경기도동두천시송내동</v>
      </c>
      <c r="H666" s="4">
        <v>390</v>
      </c>
      <c r="I666" s="4">
        <v>127.08799999999999</v>
      </c>
      <c r="J666" s="4">
        <v>127.048</v>
      </c>
      <c r="K666" s="4">
        <v>37.869</v>
      </c>
      <c r="L666" s="4">
        <v>37.889000000000003</v>
      </c>
      <c r="M666" s="4">
        <v>127.06753036629399</v>
      </c>
      <c r="N666" s="4">
        <v>37.878542343148403</v>
      </c>
    </row>
    <row r="667" spans="1:14" x14ac:dyDescent="0.3">
      <c r="A667" s="3">
        <v>41250102</v>
      </c>
      <c r="B667" s="4">
        <v>41250</v>
      </c>
      <c r="C667" s="4" t="s">
        <v>1316</v>
      </c>
      <c r="D667" s="4" t="s">
        <v>1335</v>
      </c>
      <c r="E667" s="4">
        <v>4125010200</v>
      </c>
      <c r="F667" s="4" t="s">
        <v>1336</v>
      </c>
      <c r="G667" s="4" t="str">
        <f t="shared" si="10"/>
        <v>경기도동두천시지행동</v>
      </c>
      <c r="H667" s="4">
        <v>389</v>
      </c>
      <c r="I667" s="4">
        <v>127.08499999999999</v>
      </c>
      <c r="J667" s="4">
        <v>127.045</v>
      </c>
      <c r="K667" s="4">
        <v>37.881</v>
      </c>
      <c r="L667" s="4">
        <v>37.896999999999998</v>
      </c>
      <c r="M667" s="4">
        <v>127.064570260992</v>
      </c>
      <c r="N667" s="4">
        <v>37.889881738767599</v>
      </c>
    </row>
    <row r="668" spans="1:14" x14ac:dyDescent="0.3">
      <c r="A668" s="3">
        <v>41250104</v>
      </c>
      <c r="B668" s="4">
        <v>41250</v>
      </c>
      <c r="C668" s="4" t="s">
        <v>1316</v>
      </c>
      <c r="D668" s="4" t="s">
        <v>1337</v>
      </c>
      <c r="E668" s="4">
        <v>4125010400</v>
      </c>
      <c r="F668" s="4" t="s">
        <v>1338</v>
      </c>
      <c r="G668" s="4" t="str">
        <f t="shared" si="10"/>
        <v>경기도동두천시광암동</v>
      </c>
      <c r="H668" s="4">
        <v>377</v>
      </c>
      <c r="I668" s="4">
        <v>127.13500000000001</v>
      </c>
      <c r="J668" s="4">
        <v>127.075</v>
      </c>
      <c r="K668" s="4">
        <v>37.887999999999998</v>
      </c>
      <c r="L668" s="4">
        <v>37.917000000000002</v>
      </c>
      <c r="M668" s="4">
        <v>127.10020540362</v>
      </c>
      <c r="N668" s="4">
        <v>37.905657201108099</v>
      </c>
    </row>
    <row r="669" spans="1:14" x14ac:dyDescent="0.3">
      <c r="A669" s="3">
        <v>41250105</v>
      </c>
      <c r="B669" s="4">
        <v>41250</v>
      </c>
      <c r="C669" s="4" t="s">
        <v>1316</v>
      </c>
      <c r="D669" s="4" t="s">
        <v>1339</v>
      </c>
      <c r="E669" s="4">
        <v>4125010500</v>
      </c>
      <c r="F669" s="4" t="s">
        <v>1340</v>
      </c>
      <c r="G669" s="4" t="str">
        <f t="shared" si="10"/>
        <v>경기도동두천시걸산동</v>
      </c>
      <c r="H669" s="4">
        <v>376</v>
      </c>
      <c r="I669" s="4">
        <v>127.121</v>
      </c>
      <c r="J669" s="4">
        <v>127.07299999999999</v>
      </c>
      <c r="K669" s="4">
        <v>37.911000000000001</v>
      </c>
      <c r="L669" s="4">
        <v>37.944000000000003</v>
      </c>
      <c r="M669" s="4">
        <v>127.095809225995</v>
      </c>
      <c r="N669" s="4">
        <v>37.925747643268402</v>
      </c>
    </row>
    <row r="670" spans="1:14" x14ac:dyDescent="0.3">
      <c r="A670" s="3">
        <v>41273102</v>
      </c>
      <c r="B670" s="4">
        <v>41273</v>
      </c>
      <c r="C670" s="4" t="s">
        <v>1341</v>
      </c>
      <c r="D670" s="4" t="s">
        <v>1342</v>
      </c>
      <c r="E670" s="4">
        <v>4127310200</v>
      </c>
      <c r="F670" s="4" t="s">
        <v>1343</v>
      </c>
      <c r="G670" s="4" t="str">
        <f t="shared" si="10"/>
        <v>경기도안산시단원구와동</v>
      </c>
      <c r="H670" s="4">
        <v>11</v>
      </c>
      <c r="I670" s="4">
        <v>126.843</v>
      </c>
      <c r="J670" s="4">
        <v>126.816</v>
      </c>
      <c r="K670" s="4">
        <v>37.329000000000001</v>
      </c>
      <c r="L670" s="4">
        <v>37.348999999999997</v>
      </c>
      <c r="M670" s="4">
        <v>126.826847303097</v>
      </c>
      <c r="N670" s="4">
        <v>37.339779664839199</v>
      </c>
    </row>
    <row r="671" spans="1:14" x14ac:dyDescent="0.3">
      <c r="A671" s="3">
        <v>41273101</v>
      </c>
      <c r="B671" s="4">
        <v>41273</v>
      </c>
      <c r="C671" s="4" t="s">
        <v>1341</v>
      </c>
      <c r="D671" s="4" t="s">
        <v>1344</v>
      </c>
      <c r="E671" s="4">
        <v>4127310100</v>
      </c>
      <c r="F671" s="4" t="s">
        <v>1345</v>
      </c>
      <c r="G671" s="4" t="str">
        <f t="shared" si="10"/>
        <v>경기도안산시단원구고잔동</v>
      </c>
      <c r="H671" s="4">
        <v>16</v>
      </c>
      <c r="I671" s="4">
        <v>126.843</v>
      </c>
      <c r="J671" s="4">
        <v>126.818</v>
      </c>
      <c r="K671" s="4">
        <v>37.302</v>
      </c>
      <c r="L671" s="4">
        <v>37.338000000000001</v>
      </c>
      <c r="M671" s="4">
        <v>126.83145956139001</v>
      </c>
      <c r="N671" s="4">
        <v>37.318762528314302</v>
      </c>
    </row>
    <row r="672" spans="1:14" x14ac:dyDescent="0.3">
      <c r="A672" s="3">
        <v>41273115</v>
      </c>
      <c r="B672" s="4">
        <v>41273</v>
      </c>
      <c r="C672" s="4" t="s">
        <v>1341</v>
      </c>
      <c r="D672" s="4" t="s">
        <v>1346</v>
      </c>
      <c r="E672" s="4">
        <v>4127311500</v>
      </c>
      <c r="F672" s="4" t="s">
        <v>1347</v>
      </c>
      <c r="G672" s="4" t="str">
        <f t="shared" si="10"/>
        <v>경기도안산시단원구화정동</v>
      </c>
      <c r="H672" s="4">
        <v>10</v>
      </c>
      <c r="I672" s="4">
        <v>126.842</v>
      </c>
      <c r="J672" s="4">
        <v>126.816</v>
      </c>
      <c r="K672" s="4">
        <v>37.345999999999997</v>
      </c>
      <c r="L672" s="4">
        <v>37.366</v>
      </c>
      <c r="M672" s="4">
        <v>126.82828354889401</v>
      </c>
      <c r="N672" s="4">
        <v>37.356127646326698</v>
      </c>
    </row>
    <row r="673" spans="1:14" x14ac:dyDescent="0.3">
      <c r="A673" s="3">
        <v>41271102</v>
      </c>
      <c r="B673" s="4">
        <v>41271</v>
      </c>
      <c r="C673" s="4" t="s">
        <v>1348</v>
      </c>
      <c r="D673" s="4" t="s">
        <v>1349</v>
      </c>
      <c r="E673" s="4">
        <v>4127110200</v>
      </c>
      <c r="F673" s="4" t="s">
        <v>1350</v>
      </c>
      <c r="G673" s="4" t="str">
        <f t="shared" si="10"/>
        <v>경기도안산시상록구이동</v>
      </c>
      <c r="H673" s="4">
        <v>6</v>
      </c>
      <c r="I673" s="4">
        <v>126.866</v>
      </c>
      <c r="J673" s="4">
        <v>126.842</v>
      </c>
      <c r="K673" s="4">
        <v>37.304000000000002</v>
      </c>
      <c r="L673" s="4">
        <v>37.317</v>
      </c>
      <c r="M673" s="4">
        <v>126.853422697022</v>
      </c>
      <c r="N673" s="4">
        <v>37.310813859593502</v>
      </c>
    </row>
    <row r="674" spans="1:14" x14ac:dyDescent="0.3">
      <c r="A674" s="3">
        <v>41271107</v>
      </c>
      <c r="B674" s="4">
        <v>41271</v>
      </c>
      <c r="C674" s="4" t="s">
        <v>1348</v>
      </c>
      <c r="D674" s="4" t="s">
        <v>1351</v>
      </c>
      <c r="E674" s="4">
        <v>4127110700</v>
      </c>
      <c r="F674" s="4" t="s">
        <v>1352</v>
      </c>
      <c r="G674" s="4" t="str">
        <f t="shared" si="10"/>
        <v>경기도안산시상록구부곡동</v>
      </c>
      <c r="H674" s="4">
        <v>14</v>
      </c>
      <c r="I674" s="4">
        <v>126.887</v>
      </c>
      <c r="J674" s="4">
        <v>126.852</v>
      </c>
      <c r="K674" s="4">
        <v>37.317</v>
      </c>
      <c r="L674" s="4">
        <v>37.347999999999999</v>
      </c>
      <c r="M674" s="4">
        <v>126.868084534063</v>
      </c>
      <c r="N674" s="4">
        <v>37.334537111326199</v>
      </c>
    </row>
    <row r="675" spans="1:14" x14ac:dyDescent="0.3">
      <c r="A675" s="3">
        <v>41271110</v>
      </c>
      <c r="B675" s="4">
        <v>41271</v>
      </c>
      <c r="C675" s="4" t="s">
        <v>1348</v>
      </c>
      <c r="D675" s="4" t="s">
        <v>1353</v>
      </c>
      <c r="E675" s="4">
        <v>4127111000</v>
      </c>
      <c r="F675" s="4" t="s">
        <v>1354</v>
      </c>
      <c r="G675" s="4" t="str">
        <f t="shared" si="10"/>
        <v>경기도안산시상록구팔곡일동</v>
      </c>
      <c r="H675" s="4">
        <v>13</v>
      </c>
      <c r="I675" s="4">
        <v>126.901</v>
      </c>
      <c r="J675" s="4">
        <v>126.876</v>
      </c>
      <c r="K675" s="4">
        <v>37.293999999999997</v>
      </c>
      <c r="L675" s="4">
        <v>37.320999999999998</v>
      </c>
      <c r="M675" s="4">
        <v>126.888623666697</v>
      </c>
      <c r="N675" s="4">
        <v>37.307677305900498</v>
      </c>
    </row>
    <row r="676" spans="1:14" x14ac:dyDescent="0.3">
      <c r="A676" s="3">
        <v>41273107</v>
      </c>
      <c r="B676" s="4">
        <v>41273</v>
      </c>
      <c r="C676" s="4" t="s">
        <v>1341</v>
      </c>
      <c r="D676" s="4" t="s">
        <v>1355</v>
      </c>
      <c r="E676" s="4">
        <v>4127310700</v>
      </c>
      <c r="F676" s="4" t="s">
        <v>1356</v>
      </c>
      <c r="G676" s="4" t="str">
        <f t="shared" si="10"/>
        <v>경기도안산시단원구초지동</v>
      </c>
      <c r="H676" s="4">
        <v>12</v>
      </c>
      <c r="I676" s="4">
        <v>126.822</v>
      </c>
      <c r="J676" s="4">
        <v>126.789</v>
      </c>
      <c r="K676" s="4">
        <v>37.292999999999999</v>
      </c>
      <c r="L676" s="4">
        <v>37.332000000000001</v>
      </c>
      <c r="M676" s="4">
        <v>126.808354113208</v>
      </c>
      <c r="N676" s="4">
        <v>37.310782532427801</v>
      </c>
    </row>
    <row r="677" spans="1:14" x14ac:dyDescent="0.3">
      <c r="A677" s="3">
        <v>41271112</v>
      </c>
      <c r="B677" s="4">
        <v>41271</v>
      </c>
      <c r="C677" s="4" t="s">
        <v>1348</v>
      </c>
      <c r="D677" s="4" t="s">
        <v>1357</v>
      </c>
      <c r="E677" s="4">
        <v>4127111200</v>
      </c>
      <c r="F677" s="4" t="s">
        <v>1358</v>
      </c>
      <c r="G677" s="4" t="str">
        <f t="shared" si="10"/>
        <v>경기도안산시상록구사사동</v>
      </c>
      <c r="H677" s="4">
        <v>8</v>
      </c>
      <c r="I677" s="4">
        <v>126.94</v>
      </c>
      <c r="J677" s="4">
        <v>126.904</v>
      </c>
      <c r="K677" s="4">
        <v>37.279000000000003</v>
      </c>
      <c r="L677" s="4">
        <v>37.307000000000002</v>
      </c>
      <c r="M677" s="4">
        <v>126.92229662093899</v>
      </c>
      <c r="N677" s="4">
        <v>37.295070037875597</v>
      </c>
    </row>
    <row r="678" spans="1:14" x14ac:dyDescent="0.3">
      <c r="A678" s="3">
        <v>41273103</v>
      </c>
      <c r="B678" s="4">
        <v>41273</v>
      </c>
      <c r="C678" s="4" t="s">
        <v>1341</v>
      </c>
      <c r="D678" s="4" t="s">
        <v>842</v>
      </c>
      <c r="E678" s="4">
        <v>4127310300</v>
      </c>
      <c r="F678" s="4" t="s">
        <v>1359</v>
      </c>
      <c r="G678" s="4" t="str">
        <f t="shared" si="10"/>
        <v>경기도안산시단원구신길동</v>
      </c>
      <c r="H678" s="4">
        <v>7</v>
      </c>
      <c r="I678" s="4">
        <v>126.791</v>
      </c>
      <c r="J678" s="4">
        <v>126.748</v>
      </c>
      <c r="K678" s="4">
        <v>37.319000000000003</v>
      </c>
      <c r="L678" s="4">
        <v>37.343000000000004</v>
      </c>
      <c r="M678" s="4">
        <v>126.769197729034</v>
      </c>
      <c r="N678" s="4">
        <v>37.331240660732</v>
      </c>
    </row>
    <row r="679" spans="1:14" x14ac:dyDescent="0.3">
      <c r="A679" s="3">
        <v>41271106</v>
      </c>
      <c r="B679" s="4">
        <v>41271</v>
      </c>
      <c r="C679" s="4" t="s">
        <v>1348</v>
      </c>
      <c r="D679" s="4" t="s">
        <v>1360</v>
      </c>
      <c r="E679" s="4">
        <v>4127110600</v>
      </c>
      <c r="F679" s="4" t="s">
        <v>1361</v>
      </c>
      <c r="G679" s="4" t="str">
        <f t="shared" si="10"/>
        <v>경기도안산시상록구양상동</v>
      </c>
      <c r="H679" s="4">
        <v>2</v>
      </c>
      <c r="I679" s="4">
        <v>126.857</v>
      </c>
      <c r="J679" s="4">
        <v>126.834</v>
      </c>
      <c r="K679" s="4">
        <v>37.338000000000001</v>
      </c>
      <c r="L679" s="4">
        <v>37.365000000000002</v>
      </c>
      <c r="M679" s="4">
        <v>126.846748559144</v>
      </c>
      <c r="N679" s="4">
        <v>37.351884265357697</v>
      </c>
    </row>
    <row r="680" spans="1:14" x14ac:dyDescent="0.3">
      <c r="A680" s="3">
        <v>41271109</v>
      </c>
      <c r="B680" s="4">
        <v>41271</v>
      </c>
      <c r="C680" s="4" t="s">
        <v>1348</v>
      </c>
      <c r="D680" s="4" t="s">
        <v>1362</v>
      </c>
      <c r="E680" s="4">
        <v>4127110900</v>
      </c>
      <c r="F680" s="4" t="s">
        <v>1363</v>
      </c>
      <c r="G680" s="4" t="str">
        <f t="shared" si="10"/>
        <v>경기도안산시상록구월피동</v>
      </c>
      <c r="H680" s="4">
        <v>4</v>
      </c>
      <c r="I680" s="4">
        <v>126.85599999999999</v>
      </c>
      <c r="J680" s="4">
        <v>126.837</v>
      </c>
      <c r="K680" s="4">
        <v>37.326999999999998</v>
      </c>
      <c r="L680" s="4">
        <v>37.344999999999999</v>
      </c>
      <c r="M680" s="4">
        <v>126.84673937175199</v>
      </c>
      <c r="N680" s="4">
        <v>37.335295457050599</v>
      </c>
    </row>
    <row r="681" spans="1:14" x14ac:dyDescent="0.3">
      <c r="A681" s="3">
        <v>41273108</v>
      </c>
      <c r="B681" s="4">
        <v>41273</v>
      </c>
      <c r="C681" s="4" t="s">
        <v>1341</v>
      </c>
      <c r="D681" s="4" t="s">
        <v>1364</v>
      </c>
      <c r="E681" s="4">
        <v>4127310800</v>
      </c>
      <c r="F681" s="4" t="s">
        <v>1365</v>
      </c>
      <c r="G681" s="4" t="str">
        <f t="shared" si="10"/>
        <v>경기도안산시단원구원곡동</v>
      </c>
      <c r="H681" s="4">
        <v>3</v>
      </c>
      <c r="I681" s="4">
        <v>126.806</v>
      </c>
      <c r="J681" s="4">
        <v>126.785</v>
      </c>
      <c r="K681" s="4">
        <v>37.316000000000003</v>
      </c>
      <c r="L681" s="4">
        <v>37.341000000000001</v>
      </c>
      <c r="M681" s="4">
        <v>126.796232936073</v>
      </c>
      <c r="N681" s="4">
        <v>37.3275348943098</v>
      </c>
    </row>
    <row r="682" spans="1:14" x14ac:dyDescent="0.3">
      <c r="A682" s="3">
        <v>41273109</v>
      </c>
      <c r="B682" s="4">
        <v>41273</v>
      </c>
      <c r="C682" s="4" t="s">
        <v>1341</v>
      </c>
      <c r="D682" s="4" t="s">
        <v>1366</v>
      </c>
      <c r="E682" s="4">
        <v>4127310900</v>
      </c>
      <c r="F682" s="4" t="s">
        <v>1367</v>
      </c>
      <c r="G682" s="4" t="str">
        <f t="shared" si="10"/>
        <v>경기도안산시단원구선부동</v>
      </c>
      <c r="H682" s="4">
        <v>1</v>
      </c>
      <c r="I682" s="4">
        <v>126.822</v>
      </c>
      <c r="J682" s="4">
        <v>126.789</v>
      </c>
      <c r="K682" s="4">
        <v>37.326999999999998</v>
      </c>
      <c r="L682" s="4">
        <v>37.356999999999999</v>
      </c>
      <c r="M682" s="4">
        <v>126.806019208614</v>
      </c>
      <c r="N682" s="4">
        <v>37.343569404918597</v>
      </c>
    </row>
    <row r="683" spans="1:14" x14ac:dyDescent="0.3">
      <c r="A683" s="3">
        <v>41271105</v>
      </c>
      <c r="B683" s="4">
        <v>41271</v>
      </c>
      <c r="C683" s="4" t="s">
        <v>1348</v>
      </c>
      <c r="D683" s="4" t="s">
        <v>1368</v>
      </c>
      <c r="E683" s="4">
        <v>4127110500</v>
      </c>
      <c r="F683" s="4" t="s">
        <v>1369</v>
      </c>
      <c r="G683" s="4" t="str">
        <f t="shared" si="10"/>
        <v>경기도안산시상록구팔곡이동</v>
      </c>
      <c r="H683" s="4">
        <v>52</v>
      </c>
      <c r="I683" s="4">
        <v>126.901</v>
      </c>
      <c r="J683" s="4">
        <v>126.874</v>
      </c>
      <c r="K683" s="4">
        <v>37.281999999999996</v>
      </c>
      <c r="L683" s="4">
        <v>37.298999999999999</v>
      </c>
      <c r="M683" s="4">
        <v>126.88643768928399</v>
      </c>
      <c r="N683" s="4">
        <v>37.290983241627501</v>
      </c>
    </row>
    <row r="684" spans="1:14" x14ac:dyDescent="0.3">
      <c r="A684" s="3">
        <v>41273106</v>
      </c>
      <c r="B684" s="4">
        <v>41273</v>
      </c>
      <c r="C684" s="4" t="s">
        <v>1341</v>
      </c>
      <c r="D684" s="4" t="s">
        <v>1370</v>
      </c>
      <c r="E684" s="4">
        <v>4127310600</v>
      </c>
      <c r="F684" s="4" t="s">
        <v>1371</v>
      </c>
      <c r="G684" s="4" t="str">
        <f t="shared" si="10"/>
        <v>경기도안산시단원구목내동</v>
      </c>
      <c r="H684" s="4">
        <v>20</v>
      </c>
      <c r="I684" s="4">
        <v>126.783</v>
      </c>
      <c r="J684" s="4">
        <v>126.761</v>
      </c>
      <c r="K684" s="4">
        <v>37.292999999999999</v>
      </c>
      <c r="L684" s="4">
        <v>37.323</v>
      </c>
      <c r="M684" s="4">
        <v>126.77405636825</v>
      </c>
      <c r="N684" s="4">
        <v>37.3094693909648</v>
      </c>
    </row>
    <row r="685" spans="1:14" x14ac:dyDescent="0.3">
      <c r="A685" s="3">
        <v>41273104</v>
      </c>
      <c r="B685" s="4">
        <v>41273</v>
      </c>
      <c r="C685" s="4" t="s">
        <v>1341</v>
      </c>
      <c r="D685" s="4" t="s">
        <v>1372</v>
      </c>
      <c r="E685" s="4">
        <v>4127310400</v>
      </c>
      <c r="F685" s="4" t="s">
        <v>1373</v>
      </c>
      <c r="G685" s="4" t="str">
        <f t="shared" si="10"/>
        <v>경기도안산시단원구성곡동</v>
      </c>
      <c r="H685" s="4">
        <v>39</v>
      </c>
      <c r="I685" s="4">
        <v>126.77200000000001</v>
      </c>
      <c r="J685" s="4">
        <v>126.718</v>
      </c>
      <c r="K685" s="4">
        <v>37.295000000000002</v>
      </c>
      <c r="L685" s="4">
        <v>37.33</v>
      </c>
      <c r="M685" s="4">
        <v>126.749500613032</v>
      </c>
      <c r="N685" s="4">
        <v>37.314640882926199</v>
      </c>
    </row>
    <row r="686" spans="1:14" x14ac:dyDescent="0.3">
      <c r="A686" s="3">
        <v>41273105</v>
      </c>
      <c r="B686" s="4">
        <v>41273</v>
      </c>
      <c r="C686" s="4" t="s">
        <v>1341</v>
      </c>
      <c r="D686" s="4" t="s">
        <v>1374</v>
      </c>
      <c r="E686" s="4">
        <v>4127310500</v>
      </c>
      <c r="F686" s="4" t="s">
        <v>1375</v>
      </c>
      <c r="G686" s="4" t="str">
        <f t="shared" si="10"/>
        <v>경기도안산시단원구원시동</v>
      </c>
      <c r="H686" s="4">
        <v>37</v>
      </c>
      <c r="I686" s="4">
        <v>126.804</v>
      </c>
      <c r="J686" s="4">
        <v>126.77500000000001</v>
      </c>
      <c r="K686" s="4">
        <v>37.292000000000002</v>
      </c>
      <c r="L686" s="4">
        <v>37.323</v>
      </c>
      <c r="M686" s="4">
        <v>126.788579260272</v>
      </c>
      <c r="N686" s="4">
        <v>37.309632243043303</v>
      </c>
    </row>
    <row r="687" spans="1:14" x14ac:dyDescent="0.3">
      <c r="A687" s="3">
        <v>41273113</v>
      </c>
      <c r="B687" s="4">
        <v>41273</v>
      </c>
      <c r="C687" s="4" t="s">
        <v>1341</v>
      </c>
      <c r="D687" s="4" t="s">
        <v>1376</v>
      </c>
      <c r="E687" s="4">
        <v>4127311300</v>
      </c>
      <c r="F687" s="4" t="s">
        <v>1377</v>
      </c>
      <c r="G687" s="4" t="str">
        <f t="shared" si="10"/>
        <v>경기도안산시단원구선감동</v>
      </c>
      <c r="H687" s="4">
        <v>50</v>
      </c>
      <c r="I687" s="4">
        <v>126.658</v>
      </c>
      <c r="J687" s="4">
        <v>126.623</v>
      </c>
      <c r="K687" s="4">
        <v>37.186</v>
      </c>
      <c r="L687" s="4">
        <v>37.253</v>
      </c>
      <c r="M687" s="4">
        <v>126.639272423261</v>
      </c>
      <c r="N687" s="4">
        <v>37.218833007068604</v>
      </c>
    </row>
    <row r="688" spans="1:14" x14ac:dyDescent="0.3">
      <c r="A688" s="3">
        <v>41273111</v>
      </c>
      <c r="B688" s="4">
        <v>41273</v>
      </c>
      <c r="C688" s="4" t="s">
        <v>1341</v>
      </c>
      <c r="D688" s="4" t="s">
        <v>1378</v>
      </c>
      <c r="E688" s="4">
        <v>4127311100</v>
      </c>
      <c r="F688" s="4" t="s">
        <v>1379</v>
      </c>
      <c r="G688" s="4" t="str">
        <f t="shared" si="10"/>
        <v>경기도안산시단원구대부북동</v>
      </c>
      <c r="H688" s="4">
        <v>54</v>
      </c>
      <c r="I688" s="4">
        <v>126.59099999999999</v>
      </c>
      <c r="J688" s="4">
        <v>126.526</v>
      </c>
      <c r="K688" s="4">
        <v>37.237000000000002</v>
      </c>
      <c r="L688" s="4">
        <v>37.298000000000002</v>
      </c>
      <c r="M688" s="4">
        <v>126.570295940335</v>
      </c>
      <c r="N688" s="4">
        <v>37.2603578928505</v>
      </c>
    </row>
    <row r="689" spans="1:14" x14ac:dyDescent="0.3">
      <c r="A689" s="3">
        <v>41271111</v>
      </c>
      <c r="B689" s="4">
        <v>41271</v>
      </c>
      <c r="C689" s="4" t="s">
        <v>1348</v>
      </c>
      <c r="D689" s="4" t="s">
        <v>1380</v>
      </c>
      <c r="E689" s="4">
        <v>4127111100</v>
      </c>
      <c r="F689" s="4" t="s">
        <v>1381</v>
      </c>
      <c r="G689" s="4" t="str">
        <f t="shared" si="10"/>
        <v>경기도안산시상록구건건동</v>
      </c>
      <c r="H689" s="4">
        <v>41</v>
      </c>
      <c r="I689" s="4">
        <v>126.917</v>
      </c>
      <c r="J689" s="4">
        <v>126.89400000000001</v>
      </c>
      <c r="K689" s="4">
        <v>37.290999999999997</v>
      </c>
      <c r="L689" s="4">
        <v>37.322000000000003</v>
      </c>
      <c r="M689" s="4">
        <v>126.905214790321</v>
      </c>
      <c r="N689" s="4">
        <v>37.308509089363604</v>
      </c>
    </row>
    <row r="690" spans="1:14" x14ac:dyDescent="0.3">
      <c r="A690" s="3">
        <v>41273114</v>
      </c>
      <c r="B690" s="4">
        <v>41273</v>
      </c>
      <c r="C690" s="4" t="s">
        <v>1341</v>
      </c>
      <c r="D690" s="4" t="s">
        <v>1382</v>
      </c>
      <c r="E690" s="4">
        <v>4127311400</v>
      </c>
      <c r="F690" s="4" t="s">
        <v>1383</v>
      </c>
      <c r="G690" s="4" t="str">
        <f t="shared" si="10"/>
        <v>경기도안산시단원구풍도동</v>
      </c>
      <c r="H690" s="4">
        <v>51</v>
      </c>
      <c r="I690" s="4">
        <v>126.465</v>
      </c>
      <c r="J690" s="4">
        <v>126.38</v>
      </c>
      <c r="K690" s="4">
        <v>37.081000000000003</v>
      </c>
      <c r="L690" s="4">
        <v>37.116999999999997</v>
      </c>
      <c r="M690" s="4">
        <v>126.400120094954</v>
      </c>
      <c r="N690" s="4">
        <v>37.105964726041201</v>
      </c>
    </row>
    <row r="691" spans="1:14" x14ac:dyDescent="0.3">
      <c r="A691" s="3">
        <v>41271103</v>
      </c>
      <c r="B691" s="4">
        <v>41271</v>
      </c>
      <c r="C691" s="4" t="s">
        <v>1348</v>
      </c>
      <c r="D691" s="4" t="s">
        <v>1384</v>
      </c>
      <c r="E691" s="4">
        <v>4127110300</v>
      </c>
      <c r="F691" s="4" t="s">
        <v>1385</v>
      </c>
      <c r="G691" s="4" t="str">
        <f t="shared" si="10"/>
        <v>경기도안산시상록구사동</v>
      </c>
      <c r="H691" s="4">
        <v>27</v>
      </c>
      <c r="I691" s="4">
        <v>126.86</v>
      </c>
      <c r="J691" s="4">
        <v>126.815</v>
      </c>
      <c r="K691" s="4">
        <v>37.274999999999999</v>
      </c>
      <c r="L691" s="4">
        <v>37.308</v>
      </c>
      <c r="M691" s="4">
        <v>126.840042156051</v>
      </c>
      <c r="N691" s="4">
        <v>37.292533044914002</v>
      </c>
    </row>
    <row r="692" spans="1:14" x14ac:dyDescent="0.3">
      <c r="A692" s="3">
        <v>41271108</v>
      </c>
      <c r="B692" s="4">
        <v>41271</v>
      </c>
      <c r="C692" s="4" t="s">
        <v>1348</v>
      </c>
      <c r="D692" s="4" t="s">
        <v>1386</v>
      </c>
      <c r="E692" s="4">
        <v>4127110800</v>
      </c>
      <c r="F692" s="4" t="s">
        <v>1387</v>
      </c>
      <c r="G692" s="4" t="str">
        <f t="shared" si="10"/>
        <v>경기도안산시상록구성포동</v>
      </c>
      <c r="H692" s="4">
        <v>29</v>
      </c>
      <c r="I692" s="4">
        <v>126.857</v>
      </c>
      <c r="J692" s="4">
        <v>126.84099999999999</v>
      </c>
      <c r="K692" s="4">
        <v>37.314999999999998</v>
      </c>
      <c r="L692" s="4">
        <v>37.329000000000001</v>
      </c>
      <c r="M692" s="4">
        <v>126.848896496506</v>
      </c>
      <c r="N692" s="4">
        <v>37.321932745853204</v>
      </c>
    </row>
    <row r="693" spans="1:14" x14ac:dyDescent="0.3">
      <c r="A693" s="3">
        <v>41273112</v>
      </c>
      <c r="B693" s="4">
        <v>41273</v>
      </c>
      <c r="C693" s="4" t="s">
        <v>1341</v>
      </c>
      <c r="D693" s="4" t="s">
        <v>1388</v>
      </c>
      <c r="E693" s="4">
        <v>4127311200</v>
      </c>
      <c r="F693" s="4" t="s">
        <v>1389</v>
      </c>
      <c r="G693" s="4" t="str">
        <f t="shared" si="10"/>
        <v>경기도안산시단원구대부남동</v>
      </c>
      <c r="H693" s="4">
        <v>44</v>
      </c>
      <c r="I693" s="4">
        <v>126.61499999999999</v>
      </c>
      <c r="J693" s="4">
        <v>126.53400000000001</v>
      </c>
      <c r="K693" s="4">
        <v>37.192999999999998</v>
      </c>
      <c r="L693" s="4">
        <v>37.238999999999997</v>
      </c>
      <c r="M693" s="4">
        <v>126.57151148500201</v>
      </c>
      <c r="N693" s="4">
        <v>37.220641874742</v>
      </c>
    </row>
    <row r="694" spans="1:14" x14ac:dyDescent="0.3">
      <c r="A694" s="3">
        <v>41271114</v>
      </c>
      <c r="B694" s="4">
        <v>41271</v>
      </c>
      <c r="C694" s="4" t="s">
        <v>1348</v>
      </c>
      <c r="D694" s="4" t="s">
        <v>1390</v>
      </c>
      <c r="E694" s="4">
        <v>4127111400</v>
      </c>
      <c r="F694" s="4" t="s">
        <v>1391</v>
      </c>
      <c r="G694" s="4" t="str">
        <f t="shared" si="10"/>
        <v>경기도안산시상록구장상동</v>
      </c>
      <c r="H694" s="4">
        <v>23</v>
      </c>
      <c r="I694" s="4">
        <v>126.89400000000001</v>
      </c>
      <c r="J694" s="4">
        <v>126.86199999999999</v>
      </c>
      <c r="K694" s="4">
        <v>37.344999999999999</v>
      </c>
      <c r="L694" s="4">
        <v>37.362000000000002</v>
      </c>
      <c r="M694" s="4">
        <v>126.87769445720799</v>
      </c>
      <c r="N694" s="4">
        <v>37.352663200105702</v>
      </c>
    </row>
    <row r="695" spans="1:14" x14ac:dyDescent="0.3">
      <c r="A695" s="3">
        <v>41271115</v>
      </c>
      <c r="B695" s="4">
        <v>41271</v>
      </c>
      <c r="C695" s="4" t="s">
        <v>1348</v>
      </c>
      <c r="D695" s="4" t="s">
        <v>1392</v>
      </c>
      <c r="E695" s="4">
        <v>4127111500</v>
      </c>
      <c r="F695" s="4" t="s">
        <v>1393</v>
      </c>
      <c r="G695" s="4" t="str">
        <f t="shared" si="10"/>
        <v>경기도안산시상록구장하동</v>
      </c>
      <c r="H695" s="4">
        <v>21</v>
      </c>
      <c r="I695" s="4">
        <v>126.873</v>
      </c>
      <c r="J695" s="4">
        <v>126.85299999999999</v>
      </c>
      <c r="K695" s="4">
        <v>37.343000000000004</v>
      </c>
      <c r="L695" s="4">
        <v>37.363999999999997</v>
      </c>
      <c r="M695" s="4">
        <v>126.861813538446</v>
      </c>
      <c r="N695" s="4">
        <v>37.354788825773703</v>
      </c>
    </row>
    <row r="696" spans="1:14" x14ac:dyDescent="0.3">
      <c r="A696" s="3">
        <v>41273110</v>
      </c>
      <c r="B696" s="4">
        <v>41273</v>
      </c>
      <c r="C696" s="4" t="s">
        <v>1341</v>
      </c>
      <c r="D696" s="4" t="s">
        <v>1394</v>
      </c>
      <c r="E696" s="4">
        <v>4127311000</v>
      </c>
      <c r="F696" s="4" t="s">
        <v>1395</v>
      </c>
      <c r="G696" s="4" t="str">
        <f t="shared" si="10"/>
        <v>경기도안산시단원구대부동동</v>
      </c>
      <c r="H696" s="4">
        <v>22</v>
      </c>
      <c r="I696" s="4">
        <v>126.646</v>
      </c>
      <c r="J696" s="4">
        <v>126.57299999999999</v>
      </c>
      <c r="K696" s="4">
        <v>37.223999999999997</v>
      </c>
      <c r="L696" s="4">
        <v>37.317999999999998</v>
      </c>
      <c r="M696" s="4">
        <v>126.602189997271</v>
      </c>
      <c r="N696" s="4">
        <v>37.250069651462397</v>
      </c>
    </row>
    <row r="697" spans="1:14" x14ac:dyDescent="0.3">
      <c r="A697" s="3">
        <v>41271113</v>
      </c>
      <c r="B697" s="4">
        <v>41271</v>
      </c>
      <c r="C697" s="4" t="s">
        <v>1348</v>
      </c>
      <c r="D697" s="4" t="s">
        <v>1396</v>
      </c>
      <c r="E697" s="4">
        <v>4127111300</v>
      </c>
      <c r="F697" s="4" t="s">
        <v>1397</v>
      </c>
      <c r="G697" s="4" t="str">
        <f t="shared" si="10"/>
        <v>경기도안산시상록구수암동</v>
      </c>
      <c r="H697" s="4">
        <v>18</v>
      </c>
      <c r="I697" s="4">
        <v>126.896</v>
      </c>
      <c r="J697" s="4">
        <v>126.86799999999999</v>
      </c>
      <c r="K697" s="4">
        <v>37.356000000000002</v>
      </c>
      <c r="L697" s="4">
        <v>37.377000000000002</v>
      </c>
      <c r="M697" s="4">
        <v>126.88427408565499</v>
      </c>
      <c r="N697" s="4">
        <v>37.365850826478997</v>
      </c>
    </row>
    <row r="698" spans="1:14" x14ac:dyDescent="0.3">
      <c r="A698" s="3">
        <v>41271104</v>
      </c>
      <c r="B698" s="4">
        <v>41271</v>
      </c>
      <c r="C698" s="4" t="s">
        <v>1348</v>
      </c>
      <c r="D698" s="4" t="s">
        <v>1398</v>
      </c>
      <c r="E698" s="4">
        <v>4127110400</v>
      </c>
      <c r="F698" s="4" t="s">
        <v>1399</v>
      </c>
      <c r="G698" s="4" t="str">
        <f t="shared" si="10"/>
        <v>경기도안산시상록구본오동</v>
      </c>
      <c r="H698" s="4">
        <v>17</v>
      </c>
      <c r="I698" s="4">
        <v>126.879</v>
      </c>
      <c r="J698" s="4">
        <v>126.84</v>
      </c>
      <c r="K698" s="4">
        <v>37.268000000000001</v>
      </c>
      <c r="L698" s="4">
        <v>37.305</v>
      </c>
      <c r="M698" s="4">
        <v>126.863581799774</v>
      </c>
      <c r="N698" s="4">
        <v>37.287597507015597</v>
      </c>
    </row>
    <row r="699" spans="1:14" x14ac:dyDescent="0.3">
      <c r="A699" s="3">
        <v>41271101</v>
      </c>
      <c r="B699" s="4">
        <v>41271</v>
      </c>
      <c r="C699" s="4" t="s">
        <v>1348</v>
      </c>
      <c r="D699" s="4" t="s">
        <v>1400</v>
      </c>
      <c r="E699" s="4">
        <v>4127110100</v>
      </c>
      <c r="F699" s="4" t="s">
        <v>1401</v>
      </c>
      <c r="G699" s="4" t="str">
        <f t="shared" si="10"/>
        <v>경기도안산시상록구일동</v>
      </c>
      <c r="H699" s="4">
        <v>15</v>
      </c>
      <c r="I699" s="4">
        <v>126.88200000000001</v>
      </c>
      <c r="J699" s="4">
        <v>126.858</v>
      </c>
      <c r="K699" s="4">
        <v>37.302</v>
      </c>
      <c r="L699" s="4">
        <v>37.322000000000003</v>
      </c>
      <c r="M699" s="4">
        <v>126.870065751491</v>
      </c>
      <c r="N699" s="4">
        <v>37.312098920545303</v>
      </c>
    </row>
    <row r="700" spans="1:14" x14ac:dyDescent="0.3">
      <c r="A700" s="3">
        <v>41287104</v>
      </c>
      <c r="B700" s="4">
        <v>41287</v>
      </c>
      <c r="C700" s="4" t="s">
        <v>1402</v>
      </c>
      <c r="D700" s="4" t="s">
        <v>1403</v>
      </c>
      <c r="E700" s="4">
        <v>4128710400</v>
      </c>
      <c r="F700" s="4" t="s">
        <v>1404</v>
      </c>
      <c r="G700" s="4" t="str">
        <f t="shared" si="10"/>
        <v>경기도고양시일산서구대화동</v>
      </c>
      <c r="H700" s="4">
        <v>217</v>
      </c>
      <c r="I700" s="4">
        <v>126.762</v>
      </c>
      <c r="J700" s="4">
        <v>126.718</v>
      </c>
      <c r="K700" s="4">
        <v>37.646999999999998</v>
      </c>
      <c r="L700" s="4">
        <v>37.69</v>
      </c>
      <c r="M700" s="4">
        <v>126.74126333415001</v>
      </c>
      <c r="N700" s="4">
        <v>37.672128035233698</v>
      </c>
    </row>
    <row r="701" spans="1:14" x14ac:dyDescent="0.3">
      <c r="A701" s="3">
        <v>41281101</v>
      </c>
      <c r="B701" s="4">
        <v>41281</v>
      </c>
      <c r="C701" s="4" t="s">
        <v>1405</v>
      </c>
      <c r="D701" s="4" t="s">
        <v>304</v>
      </c>
      <c r="E701" s="4">
        <v>4128110100</v>
      </c>
      <c r="F701" s="4" t="s">
        <v>1406</v>
      </c>
      <c r="G701" s="4" t="str">
        <f t="shared" si="10"/>
        <v>경기도고양시덕양구주교동</v>
      </c>
      <c r="H701" s="4">
        <v>216</v>
      </c>
      <c r="I701" s="4">
        <v>126.842</v>
      </c>
      <c r="J701" s="4">
        <v>126.81100000000001</v>
      </c>
      <c r="K701" s="4">
        <v>37.643999999999998</v>
      </c>
      <c r="L701" s="4">
        <v>37.677999999999997</v>
      </c>
      <c r="M701" s="4">
        <v>126.827207220638</v>
      </c>
      <c r="N701" s="4">
        <v>37.661125546818397</v>
      </c>
    </row>
    <row r="702" spans="1:14" x14ac:dyDescent="0.3">
      <c r="A702" s="3">
        <v>41285106</v>
      </c>
      <c r="B702" s="4">
        <v>41285</v>
      </c>
      <c r="C702" s="4" t="s">
        <v>1407</v>
      </c>
      <c r="D702" s="4" t="s">
        <v>1408</v>
      </c>
      <c r="E702" s="4">
        <v>4128510600</v>
      </c>
      <c r="F702" s="4" t="s">
        <v>1409</v>
      </c>
      <c r="G702" s="4" t="str">
        <f t="shared" si="10"/>
        <v>경기도고양시일산동구백석동</v>
      </c>
      <c r="H702" s="4">
        <v>215</v>
      </c>
      <c r="I702" s="4">
        <v>126.803</v>
      </c>
      <c r="J702" s="4">
        <v>126.776</v>
      </c>
      <c r="K702" s="4">
        <v>37.625999999999998</v>
      </c>
      <c r="L702" s="4">
        <v>37.661000000000001</v>
      </c>
      <c r="M702" s="4">
        <v>126.789311930026</v>
      </c>
      <c r="N702" s="4">
        <v>37.641656337490197</v>
      </c>
    </row>
    <row r="703" spans="1:14" x14ac:dyDescent="0.3">
      <c r="A703" s="3">
        <v>41285112</v>
      </c>
      <c r="B703" s="4">
        <v>41285</v>
      </c>
      <c r="C703" s="4" t="s">
        <v>1407</v>
      </c>
      <c r="D703" s="4" t="s">
        <v>1410</v>
      </c>
      <c r="E703" s="4">
        <v>4128511200</v>
      </c>
      <c r="F703" s="4" t="s">
        <v>1411</v>
      </c>
      <c r="G703" s="4" t="str">
        <f t="shared" si="10"/>
        <v>경기도고양시일산동구문봉동</v>
      </c>
      <c r="H703" s="4">
        <v>214</v>
      </c>
      <c r="I703" s="4">
        <v>126.839</v>
      </c>
      <c r="J703" s="4">
        <v>126.81</v>
      </c>
      <c r="K703" s="4">
        <v>37.691000000000003</v>
      </c>
      <c r="L703" s="4">
        <v>37.710999999999999</v>
      </c>
      <c r="M703" s="4">
        <v>126.82399827624801</v>
      </c>
      <c r="N703" s="4">
        <v>37.700039265373498</v>
      </c>
    </row>
    <row r="704" spans="1:14" x14ac:dyDescent="0.3">
      <c r="A704" s="3">
        <v>41281102</v>
      </c>
      <c r="B704" s="4">
        <v>41281</v>
      </c>
      <c r="C704" s="4" t="s">
        <v>1405</v>
      </c>
      <c r="D704" s="4" t="s">
        <v>1412</v>
      </c>
      <c r="E704" s="4">
        <v>4128110200</v>
      </c>
      <c r="F704" s="4" t="s">
        <v>1413</v>
      </c>
      <c r="G704" s="4" t="str">
        <f t="shared" si="10"/>
        <v>경기도고양시덕양구원당동</v>
      </c>
      <c r="H704" s="4">
        <v>213</v>
      </c>
      <c r="I704" s="4">
        <v>126.877</v>
      </c>
      <c r="J704" s="4">
        <v>126.833</v>
      </c>
      <c r="K704" s="4">
        <v>37.652000000000001</v>
      </c>
      <c r="L704" s="4">
        <v>37.69</v>
      </c>
      <c r="M704" s="4">
        <v>126.856892526415</v>
      </c>
      <c r="N704" s="4">
        <v>37.671700150617298</v>
      </c>
    </row>
    <row r="705" spans="1:14" x14ac:dyDescent="0.3">
      <c r="A705" s="3">
        <v>41287101</v>
      </c>
      <c r="B705" s="4">
        <v>41287</v>
      </c>
      <c r="C705" s="4" t="s">
        <v>1402</v>
      </c>
      <c r="D705" s="4" t="s">
        <v>1414</v>
      </c>
      <c r="E705" s="4">
        <v>4128710100</v>
      </c>
      <c r="F705" s="4" t="s">
        <v>1415</v>
      </c>
      <c r="G705" s="4" t="str">
        <f t="shared" si="10"/>
        <v>경기도고양시일산서구일산동</v>
      </c>
      <c r="H705" s="4">
        <v>212</v>
      </c>
      <c r="I705" s="4">
        <v>126.782</v>
      </c>
      <c r="J705" s="4">
        <v>126.758</v>
      </c>
      <c r="K705" s="4">
        <v>37.670999999999999</v>
      </c>
      <c r="L705" s="4">
        <v>37.698999999999998</v>
      </c>
      <c r="M705" s="4">
        <v>126.77001742138999</v>
      </c>
      <c r="N705" s="4">
        <v>37.683303042715799</v>
      </c>
    </row>
    <row r="706" spans="1:14" x14ac:dyDescent="0.3">
      <c r="A706" s="3">
        <v>41287103</v>
      </c>
      <c r="B706" s="4">
        <v>41287</v>
      </c>
      <c r="C706" s="4" t="s">
        <v>1402</v>
      </c>
      <c r="D706" s="4" t="s">
        <v>1416</v>
      </c>
      <c r="E706" s="4">
        <v>4128710300</v>
      </c>
      <c r="F706" s="4" t="s">
        <v>1417</v>
      </c>
      <c r="G706" s="4" t="str">
        <f t="shared" si="10"/>
        <v>경기도고양시일산서구탄현동</v>
      </c>
      <c r="H706" s="4">
        <v>211</v>
      </c>
      <c r="I706" s="4">
        <v>126.78100000000001</v>
      </c>
      <c r="J706" s="4">
        <v>126.761</v>
      </c>
      <c r="K706" s="4">
        <v>37.686999999999998</v>
      </c>
      <c r="L706" s="4">
        <v>37.707000000000001</v>
      </c>
      <c r="M706" s="4">
        <v>126.768776391524</v>
      </c>
      <c r="N706" s="4">
        <v>37.697748102183901</v>
      </c>
    </row>
    <row r="707" spans="1:14" x14ac:dyDescent="0.3">
      <c r="A707" s="3">
        <v>41281106</v>
      </c>
      <c r="B707" s="4">
        <v>41281</v>
      </c>
      <c r="C707" s="4" t="s">
        <v>1405</v>
      </c>
      <c r="D707" s="4" t="s">
        <v>1418</v>
      </c>
      <c r="E707" s="4">
        <v>4128110600</v>
      </c>
      <c r="F707" s="4" t="s">
        <v>1419</v>
      </c>
      <c r="G707" s="4" t="str">
        <f t="shared" ref="G707:G770" si="11">SUBSTITUTE(F707," ","")</f>
        <v>경기도고양시덕양구성사동</v>
      </c>
      <c r="H707" s="4">
        <v>210</v>
      </c>
      <c r="I707" s="4">
        <v>126.863</v>
      </c>
      <c r="J707" s="4">
        <v>126.83</v>
      </c>
      <c r="K707" s="4">
        <v>37.622999999999998</v>
      </c>
      <c r="L707" s="4">
        <v>37.671999999999997</v>
      </c>
      <c r="M707" s="4">
        <v>126.847988022104</v>
      </c>
      <c r="N707" s="4">
        <v>37.650555565915496</v>
      </c>
    </row>
    <row r="708" spans="1:14" x14ac:dyDescent="0.3">
      <c r="A708" s="3">
        <v>41285101</v>
      </c>
      <c r="B708" s="4">
        <v>41285</v>
      </c>
      <c r="C708" s="4" t="s">
        <v>1407</v>
      </c>
      <c r="D708" s="4" t="s">
        <v>1420</v>
      </c>
      <c r="E708" s="4">
        <v>4128510100</v>
      </c>
      <c r="F708" s="4" t="s">
        <v>1421</v>
      </c>
      <c r="G708" s="4" t="str">
        <f t="shared" si="11"/>
        <v>경기도고양시일산동구식사동</v>
      </c>
      <c r="H708" s="4">
        <v>209</v>
      </c>
      <c r="I708" s="4">
        <v>126.83499999999999</v>
      </c>
      <c r="J708" s="4">
        <v>126.798</v>
      </c>
      <c r="K708" s="4">
        <v>37.658999999999999</v>
      </c>
      <c r="L708" s="4">
        <v>37.694000000000003</v>
      </c>
      <c r="M708" s="4">
        <v>126.816117529506</v>
      </c>
      <c r="N708" s="4">
        <v>37.678917841511598</v>
      </c>
    </row>
    <row r="709" spans="1:14" x14ac:dyDescent="0.3">
      <c r="A709" s="3">
        <v>41281105</v>
      </c>
      <c r="B709" s="4">
        <v>41281</v>
      </c>
      <c r="C709" s="4" t="s">
        <v>1405</v>
      </c>
      <c r="D709" s="4" t="s">
        <v>1422</v>
      </c>
      <c r="E709" s="4">
        <v>4128110500</v>
      </c>
      <c r="F709" s="4" t="s">
        <v>1423</v>
      </c>
      <c r="G709" s="4" t="str">
        <f t="shared" si="11"/>
        <v>경기도고양시덕양구도내동</v>
      </c>
      <c r="H709" s="4">
        <v>208</v>
      </c>
      <c r="I709" s="4">
        <v>126.876</v>
      </c>
      <c r="J709" s="4">
        <v>126.848</v>
      </c>
      <c r="K709" s="4">
        <v>37.609000000000002</v>
      </c>
      <c r="L709" s="4">
        <v>37.640999999999998</v>
      </c>
      <c r="M709" s="4">
        <v>126.862393944053</v>
      </c>
      <c r="N709" s="4">
        <v>37.625161596712402</v>
      </c>
    </row>
    <row r="710" spans="1:14" x14ac:dyDescent="0.3">
      <c r="A710" s="3">
        <v>41285102</v>
      </c>
      <c r="B710" s="4">
        <v>41285</v>
      </c>
      <c r="C710" s="4" t="s">
        <v>1407</v>
      </c>
      <c r="D710" s="4" t="s">
        <v>1424</v>
      </c>
      <c r="E710" s="4">
        <v>4128510200</v>
      </c>
      <c r="F710" s="4" t="s">
        <v>1425</v>
      </c>
      <c r="G710" s="4" t="str">
        <f t="shared" si="11"/>
        <v>경기도고양시일산동구중산동</v>
      </c>
      <c r="H710" s="4">
        <v>207</v>
      </c>
      <c r="I710" s="4">
        <v>126.795</v>
      </c>
      <c r="J710" s="4">
        <v>126.773</v>
      </c>
      <c r="K710" s="4">
        <v>37.673000000000002</v>
      </c>
      <c r="L710" s="4">
        <v>37.698999999999998</v>
      </c>
      <c r="M710" s="4">
        <v>126.78476178886601</v>
      </c>
      <c r="N710" s="4">
        <v>37.686078965583498</v>
      </c>
    </row>
    <row r="711" spans="1:14" x14ac:dyDescent="0.3">
      <c r="A711" s="3">
        <v>41285103</v>
      </c>
      <c r="B711" s="4">
        <v>41285</v>
      </c>
      <c r="C711" s="4" t="s">
        <v>1407</v>
      </c>
      <c r="D711" s="4" t="s">
        <v>1426</v>
      </c>
      <c r="E711" s="4">
        <v>4128510300</v>
      </c>
      <c r="F711" s="4" t="s">
        <v>1427</v>
      </c>
      <c r="G711" s="4" t="str">
        <f t="shared" si="11"/>
        <v>경기도고양시일산동구정발산동</v>
      </c>
      <c r="H711" s="4">
        <v>206</v>
      </c>
      <c r="I711" s="4">
        <v>126.789</v>
      </c>
      <c r="J711" s="4">
        <v>126.767</v>
      </c>
      <c r="K711" s="4">
        <v>37.661999999999999</v>
      </c>
      <c r="L711" s="4">
        <v>37.679000000000002</v>
      </c>
      <c r="M711" s="4">
        <v>126.77801727721</v>
      </c>
      <c r="N711" s="4">
        <v>37.670457476004799</v>
      </c>
    </row>
    <row r="712" spans="1:14" x14ac:dyDescent="0.3">
      <c r="A712" s="3">
        <v>41281114</v>
      </c>
      <c r="B712" s="4">
        <v>41281</v>
      </c>
      <c r="C712" s="4" t="s">
        <v>1405</v>
      </c>
      <c r="D712" s="4" t="s">
        <v>1428</v>
      </c>
      <c r="E712" s="4">
        <v>4128111400</v>
      </c>
      <c r="F712" s="4" t="s">
        <v>1429</v>
      </c>
      <c r="G712" s="4" t="str">
        <f t="shared" si="11"/>
        <v>경기도고양시덕양구벽제동</v>
      </c>
      <c r="H712" s="4">
        <v>241</v>
      </c>
      <c r="I712" s="4">
        <v>126.93300000000001</v>
      </c>
      <c r="J712" s="4">
        <v>126.88800000000001</v>
      </c>
      <c r="K712" s="4">
        <v>37.695</v>
      </c>
      <c r="L712" s="4">
        <v>37.747999999999998</v>
      </c>
      <c r="M712" s="4">
        <v>126.911607790918</v>
      </c>
      <c r="N712" s="4">
        <v>37.726698417518399</v>
      </c>
    </row>
    <row r="713" spans="1:14" x14ac:dyDescent="0.3">
      <c r="A713" s="3">
        <v>41285110</v>
      </c>
      <c r="B713" s="4">
        <v>41285</v>
      </c>
      <c r="C713" s="4" t="s">
        <v>1407</v>
      </c>
      <c r="D713" s="4" t="s">
        <v>1430</v>
      </c>
      <c r="E713" s="4">
        <v>4128511000</v>
      </c>
      <c r="F713" s="4" t="s">
        <v>1431</v>
      </c>
      <c r="G713" s="4" t="str">
        <f t="shared" si="11"/>
        <v>경기도고양시일산동구지영동</v>
      </c>
      <c r="H713" s="4">
        <v>228</v>
      </c>
      <c r="I713" s="4">
        <v>126.84099999999999</v>
      </c>
      <c r="J713" s="4">
        <v>126.819</v>
      </c>
      <c r="K713" s="4">
        <v>37.704999999999998</v>
      </c>
      <c r="L713" s="4">
        <v>37.728999999999999</v>
      </c>
      <c r="M713" s="4">
        <v>126.83022742956901</v>
      </c>
      <c r="N713" s="4">
        <v>37.716602525253002</v>
      </c>
    </row>
    <row r="714" spans="1:14" x14ac:dyDescent="0.3">
      <c r="A714" s="3">
        <v>41281121</v>
      </c>
      <c r="B714" s="4">
        <v>41281</v>
      </c>
      <c r="C714" s="4" t="s">
        <v>1405</v>
      </c>
      <c r="D714" s="4" t="s">
        <v>871</v>
      </c>
      <c r="E714" s="4">
        <v>4128112100</v>
      </c>
      <c r="F714" s="4" t="s">
        <v>1432</v>
      </c>
      <c r="G714" s="4" t="str">
        <f t="shared" si="11"/>
        <v>경기도고양시덕양구내곡동</v>
      </c>
      <c r="H714" s="4">
        <v>227</v>
      </c>
      <c r="I714" s="4">
        <v>126.815</v>
      </c>
      <c r="J714" s="4">
        <v>126.794</v>
      </c>
      <c r="K714" s="4">
        <v>37.627000000000002</v>
      </c>
      <c r="L714" s="4">
        <v>37.648000000000003</v>
      </c>
      <c r="M714" s="4">
        <v>126.803387374748</v>
      </c>
      <c r="N714" s="4">
        <v>37.638523628307503</v>
      </c>
    </row>
    <row r="715" spans="1:14" x14ac:dyDescent="0.3">
      <c r="A715" s="3">
        <v>41281112</v>
      </c>
      <c r="B715" s="4">
        <v>41281</v>
      </c>
      <c r="C715" s="4" t="s">
        <v>1405</v>
      </c>
      <c r="D715" s="4" t="s">
        <v>1433</v>
      </c>
      <c r="E715" s="4">
        <v>4128111200</v>
      </c>
      <c r="F715" s="4" t="s">
        <v>1434</v>
      </c>
      <c r="G715" s="4" t="str">
        <f t="shared" si="11"/>
        <v>경기도고양시덕양구동산동</v>
      </c>
      <c r="H715" s="4">
        <v>574</v>
      </c>
      <c r="I715" s="4">
        <v>126.913</v>
      </c>
      <c r="J715" s="4">
        <v>126.877</v>
      </c>
      <c r="K715" s="4">
        <v>37.633000000000003</v>
      </c>
      <c r="L715" s="4">
        <v>37.652000000000001</v>
      </c>
      <c r="M715" s="4">
        <v>126.89712084796</v>
      </c>
      <c r="N715" s="4">
        <v>37.641487168993798</v>
      </c>
    </row>
    <row r="716" spans="1:14" x14ac:dyDescent="0.3">
      <c r="A716" s="3">
        <v>41281116</v>
      </c>
      <c r="B716" s="4">
        <v>41281</v>
      </c>
      <c r="C716" s="4" t="s">
        <v>1405</v>
      </c>
      <c r="D716" s="4" t="s">
        <v>1435</v>
      </c>
      <c r="E716" s="4">
        <v>4128111600</v>
      </c>
      <c r="F716" s="4" t="s">
        <v>1436</v>
      </c>
      <c r="G716" s="4" t="str">
        <f t="shared" si="11"/>
        <v>경기도고양시덕양구고양동</v>
      </c>
      <c r="H716" s="4">
        <v>242</v>
      </c>
      <c r="I716" s="4">
        <v>126.90900000000001</v>
      </c>
      <c r="J716" s="4">
        <v>126.889</v>
      </c>
      <c r="K716" s="4">
        <v>37.697000000000003</v>
      </c>
      <c r="L716" s="4">
        <v>37.72</v>
      </c>
      <c r="M716" s="4">
        <v>126.898741051708</v>
      </c>
      <c r="N716" s="4">
        <v>37.707149260755003</v>
      </c>
    </row>
    <row r="717" spans="1:14" x14ac:dyDescent="0.3">
      <c r="A717" s="3">
        <v>41285111</v>
      </c>
      <c r="B717" s="4">
        <v>41285</v>
      </c>
      <c r="C717" s="4" t="s">
        <v>1407</v>
      </c>
      <c r="D717" s="4" t="s">
        <v>1437</v>
      </c>
      <c r="E717" s="4">
        <v>4128511100</v>
      </c>
      <c r="F717" s="4" t="s">
        <v>1438</v>
      </c>
      <c r="G717" s="4" t="str">
        <f t="shared" si="11"/>
        <v>경기도고양시일산동구설문동</v>
      </c>
      <c r="H717" s="4">
        <v>1203</v>
      </c>
      <c r="I717" s="4">
        <v>126.825</v>
      </c>
      <c r="J717" s="4">
        <v>126.785</v>
      </c>
      <c r="K717" s="4">
        <v>37.707999999999998</v>
      </c>
      <c r="L717" s="4">
        <v>37.737000000000002</v>
      </c>
      <c r="M717" s="4">
        <v>126.806501689283</v>
      </c>
      <c r="N717" s="4">
        <v>37.720812902354801</v>
      </c>
    </row>
    <row r="718" spans="1:14" x14ac:dyDescent="0.3">
      <c r="A718" s="3">
        <v>41281132</v>
      </c>
      <c r="B718" s="4">
        <v>41281</v>
      </c>
      <c r="C718" s="4" t="s">
        <v>1405</v>
      </c>
      <c r="D718" s="4" t="s">
        <v>1439</v>
      </c>
      <c r="E718" s="4">
        <v>4128113200</v>
      </c>
      <c r="F718" s="4" t="s">
        <v>1440</v>
      </c>
      <c r="G718" s="4" t="str">
        <f t="shared" si="11"/>
        <v>경기도고양시덕양구향동동</v>
      </c>
      <c r="H718" s="4">
        <v>881</v>
      </c>
      <c r="I718" s="4">
        <v>126.902</v>
      </c>
      <c r="J718" s="4">
        <v>126.884</v>
      </c>
      <c r="K718" s="4">
        <v>37.588000000000001</v>
      </c>
      <c r="L718" s="4">
        <v>37.613</v>
      </c>
      <c r="M718" s="4">
        <v>126.893211278121</v>
      </c>
      <c r="N718" s="4">
        <v>37.599940325503297</v>
      </c>
    </row>
    <row r="719" spans="1:14" x14ac:dyDescent="0.3">
      <c r="A719" s="3">
        <v>41281109</v>
      </c>
      <c r="B719" s="4">
        <v>41281</v>
      </c>
      <c r="C719" s="4" t="s">
        <v>1405</v>
      </c>
      <c r="D719" s="4" t="s">
        <v>1441</v>
      </c>
      <c r="E719" s="4">
        <v>4128110900</v>
      </c>
      <c r="F719" s="4" t="s">
        <v>1442</v>
      </c>
      <c r="G719" s="4" t="str">
        <f t="shared" si="11"/>
        <v>경기도고양시덕양구지축동</v>
      </c>
      <c r="H719" s="4">
        <v>572</v>
      </c>
      <c r="I719" s="4">
        <v>126.977</v>
      </c>
      <c r="J719" s="4">
        <v>126.896</v>
      </c>
      <c r="K719" s="4">
        <v>37.645000000000003</v>
      </c>
      <c r="L719" s="4">
        <v>37.692999999999998</v>
      </c>
      <c r="M719" s="4">
        <v>126.937712328665</v>
      </c>
      <c r="N719" s="4">
        <v>37.666642986402202</v>
      </c>
    </row>
    <row r="720" spans="1:14" x14ac:dyDescent="0.3">
      <c r="A720" s="3">
        <v>41281111</v>
      </c>
      <c r="B720" s="4">
        <v>41281</v>
      </c>
      <c r="C720" s="4" t="s">
        <v>1405</v>
      </c>
      <c r="D720" s="4" t="s">
        <v>1443</v>
      </c>
      <c r="E720" s="4">
        <v>4128111100</v>
      </c>
      <c r="F720" s="4" t="s">
        <v>1444</v>
      </c>
      <c r="G720" s="4" t="str">
        <f t="shared" si="11"/>
        <v>경기도고양시덕양구삼송동</v>
      </c>
      <c r="H720" s="4">
        <v>570</v>
      </c>
      <c r="I720" s="4">
        <v>126.904</v>
      </c>
      <c r="J720" s="4">
        <v>126.874</v>
      </c>
      <c r="K720" s="4">
        <v>37.640999999999998</v>
      </c>
      <c r="L720" s="4">
        <v>37.659999999999997</v>
      </c>
      <c r="M720" s="4">
        <v>126.88771220163601</v>
      </c>
      <c r="N720" s="4">
        <v>37.650963162436199</v>
      </c>
    </row>
    <row r="721" spans="1:14" x14ac:dyDescent="0.3">
      <c r="A721" s="3">
        <v>41281103</v>
      </c>
      <c r="B721" s="4">
        <v>41281</v>
      </c>
      <c r="C721" s="4" t="s">
        <v>1405</v>
      </c>
      <c r="D721" s="4" t="s">
        <v>877</v>
      </c>
      <c r="E721" s="4">
        <v>4128110300</v>
      </c>
      <c r="F721" s="4" t="s">
        <v>1445</v>
      </c>
      <c r="G721" s="4" t="str">
        <f t="shared" si="11"/>
        <v>경기도고양시덕양구신원동</v>
      </c>
      <c r="H721" s="4">
        <v>564</v>
      </c>
      <c r="I721" s="4">
        <v>126.896</v>
      </c>
      <c r="J721" s="4">
        <v>126.864</v>
      </c>
      <c r="K721" s="4">
        <v>37.656999999999996</v>
      </c>
      <c r="L721" s="4">
        <v>37.686999999999998</v>
      </c>
      <c r="M721" s="4">
        <v>126.879858788127</v>
      </c>
      <c r="N721" s="4">
        <v>37.671740518259497</v>
      </c>
    </row>
    <row r="722" spans="1:14" x14ac:dyDescent="0.3">
      <c r="A722" s="3">
        <v>41281117</v>
      </c>
      <c r="B722" s="4">
        <v>41281</v>
      </c>
      <c r="C722" s="4" t="s">
        <v>1405</v>
      </c>
      <c r="D722" s="4" t="s">
        <v>1446</v>
      </c>
      <c r="E722" s="4">
        <v>4128111700</v>
      </c>
      <c r="F722" s="4" t="s">
        <v>1447</v>
      </c>
      <c r="G722" s="4" t="str">
        <f t="shared" si="11"/>
        <v>경기도고양시덕양구대자동</v>
      </c>
      <c r="H722" s="4">
        <v>562</v>
      </c>
      <c r="I722" s="4">
        <v>126.90600000000001</v>
      </c>
      <c r="J722" s="4">
        <v>126.86799999999999</v>
      </c>
      <c r="K722" s="4">
        <v>37.668999999999997</v>
      </c>
      <c r="L722" s="4">
        <v>37.725999999999999</v>
      </c>
      <c r="M722" s="4">
        <v>126.885932683824</v>
      </c>
      <c r="N722" s="4">
        <v>37.697937994428003</v>
      </c>
    </row>
    <row r="723" spans="1:14" x14ac:dyDescent="0.3">
      <c r="A723" s="3">
        <v>41285104</v>
      </c>
      <c r="B723" s="4">
        <v>41285</v>
      </c>
      <c r="C723" s="4" t="s">
        <v>1407</v>
      </c>
      <c r="D723" s="4" t="s">
        <v>1448</v>
      </c>
      <c r="E723" s="4">
        <v>4128510400</v>
      </c>
      <c r="F723" s="4" t="s">
        <v>1449</v>
      </c>
      <c r="G723" s="4" t="str">
        <f t="shared" si="11"/>
        <v>경기도고양시일산동구장항동</v>
      </c>
      <c r="H723" s="4">
        <v>225</v>
      </c>
      <c r="I723" s="4">
        <v>126.783</v>
      </c>
      <c r="J723" s="4">
        <v>126.732</v>
      </c>
      <c r="K723" s="4">
        <v>37.630000000000003</v>
      </c>
      <c r="L723" s="4">
        <v>37.665999999999997</v>
      </c>
      <c r="M723" s="4">
        <v>126.75966239005101</v>
      </c>
      <c r="N723" s="4">
        <v>37.647107092161498</v>
      </c>
    </row>
    <row r="724" spans="1:14" x14ac:dyDescent="0.3">
      <c r="A724" s="3">
        <v>41281113</v>
      </c>
      <c r="B724" s="4">
        <v>41281</v>
      </c>
      <c r="C724" s="4" t="s">
        <v>1405</v>
      </c>
      <c r="D724" s="4" t="s">
        <v>460</v>
      </c>
      <c r="E724" s="4">
        <v>4128111300</v>
      </c>
      <c r="F724" s="4" t="s">
        <v>1450</v>
      </c>
      <c r="G724" s="4" t="str">
        <f t="shared" si="11"/>
        <v>경기도고양시덕양구용두동</v>
      </c>
      <c r="H724" s="4">
        <v>224</v>
      </c>
      <c r="I724" s="4">
        <v>126.90900000000001</v>
      </c>
      <c r="J724" s="4">
        <v>126.87</v>
      </c>
      <c r="K724" s="4">
        <v>37.61</v>
      </c>
      <c r="L724" s="4">
        <v>37.640999999999998</v>
      </c>
      <c r="M724" s="4">
        <v>126.889714254539</v>
      </c>
      <c r="N724" s="4">
        <v>37.624880778367697</v>
      </c>
    </row>
    <row r="725" spans="1:14" x14ac:dyDescent="0.3">
      <c r="A725" s="3">
        <v>41285108</v>
      </c>
      <c r="B725" s="4">
        <v>41285</v>
      </c>
      <c r="C725" s="4" t="s">
        <v>1407</v>
      </c>
      <c r="D725" s="4" t="s">
        <v>1451</v>
      </c>
      <c r="E725" s="4">
        <v>4128510800</v>
      </c>
      <c r="F725" s="4" t="s">
        <v>1452</v>
      </c>
      <c r="G725" s="4" t="str">
        <f t="shared" si="11"/>
        <v>경기도고양시일산동구산황동</v>
      </c>
      <c r="H725" s="4">
        <v>223</v>
      </c>
      <c r="I725" s="4">
        <v>126.818</v>
      </c>
      <c r="J725" s="4">
        <v>126.797</v>
      </c>
      <c r="K725" s="4">
        <v>37.643000000000001</v>
      </c>
      <c r="L725" s="4">
        <v>37.658999999999999</v>
      </c>
      <c r="M725" s="4">
        <v>126.80805988711499</v>
      </c>
      <c r="N725" s="4">
        <v>37.651128004142699</v>
      </c>
    </row>
    <row r="726" spans="1:14" x14ac:dyDescent="0.3">
      <c r="A726" s="3">
        <v>41285107</v>
      </c>
      <c r="B726" s="4">
        <v>41285</v>
      </c>
      <c r="C726" s="4" t="s">
        <v>1407</v>
      </c>
      <c r="D726" s="4" t="s">
        <v>1453</v>
      </c>
      <c r="E726" s="4">
        <v>4128510700</v>
      </c>
      <c r="F726" s="4" t="s">
        <v>1454</v>
      </c>
      <c r="G726" s="4" t="str">
        <f t="shared" si="11"/>
        <v>경기도고양시일산동구풍동</v>
      </c>
      <c r="H726" s="4">
        <v>222</v>
      </c>
      <c r="I726" s="4">
        <v>126.812</v>
      </c>
      <c r="J726" s="4">
        <v>126.786</v>
      </c>
      <c r="K726" s="4">
        <v>37.654000000000003</v>
      </c>
      <c r="L726" s="4">
        <v>37.685000000000002</v>
      </c>
      <c r="M726" s="4">
        <v>126.79819561500599</v>
      </c>
      <c r="N726" s="4">
        <v>37.667551576906703</v>
      </c>
    </row>
    <row r="727" spans="1:14" x14ac:dyDescent="0.3">
      <c r="A727" s="3">
        <v>41285109</v>
      </c>
      <c r="B727" s="4">
        <v>41285</v>
      </c>
      <c r="C727" s="4" t="s">
        <v>1407</v>
      </c>
      <c r="D727" s="4" t="s">
        <v>1455</v>
      </c>
      <c r="E727" s="4">
        <v>4128510900</v>
      </c>
      <c r="F727" s="4" t="s">
        <v>1456</v>
      </c>
      <c r="G727" s="4" t="str">
        <f t="shared" si="11"/>
        <v>경기도고양시일산동구사리현동</v>
      </c>
      <c r="H727" s="4">
        <v>221</v>
      </c>
      <c r="I727" s="4">
        <v>126.85599999999999</v>
      </c>
      <c r="J727" s="4">
        <v>126.83</v>
      </c>
      <c r="K727" s="4">
        <v>37.682000000000002</v>
      </c>
      <c r="L727" s="4">
        <v>37.718000000000004</v>
      </c>
      <c r="M727" s="4">
        <v>126.841603502799</v>
      </c>
      <c r="N727" s="4">
        <v>37.697064521288198</v>
      </c>
    </row>
    <row r="728" spans="1:14" x14ac:dyDescent="0.3">
      <c r="A728" s="3">
        <v>41281118</v>
      </c>
      <c r="B728" s="4">
        <v>41281</v>
      </c>
      <c r="C728" s="4" t="s">
        <v>1405</v>
      </c>
      <c r="D728" s="4" t="s">
        <v>1457</v>
      </c>
      <c r="E728" s="4">
        <v>4128111800</v>
      </c>
      <c r="F728" s="4" t="s">
        <v>1458</v>
      </c>
      <c r="G728" s="4" t="str">
        <f t="shared" si="11"/>
        <v>경기도고양시덕양구관산동</v>
      </c>
      <c r="H728" s="4">
        <v>220</v>
      </c>
      <c r="I728" s="4">
        <v>126.876</v>
      </c>
      <c r="J728" s="4">
        <v>126.846</v>
      </c>
      <c r="K728" s="4">
        <v>37.683999999999997</v>
      </c>
      <c r="L728" s="4">
        <v>37.719000000000001</v>
      </c>
      <c r="M728" s="4">
        <v>126.862295843235</v>
      </c>
      <c r="N728" s="4">
        <v>37.7016257038756</v>
      </c>
    </row>
    <row r="729" spans="1:14" x14ac:dyDescent="0.3">
      <c r="A729" s="3">
        <v>41281128</v>
      </c>
      <c r="B729" s="4">
        <v>41281</v>
      </c>
      <c r="C729" s="4" t="s">
        <v>1405</v>
      </c>
      <c r="D729" s="4" t="s">
        <v>1459</v>
      </c>
      <c r="E729" s="4">
        <v>4128112800</v>
      </c>
      <c r="F729" s="4" t="s">
        <v>1460</v>
      </c>
      <c r="G729" s="4" t="str">
        <f t="shared" si="11"/>
        <v>경기도고양시덕양구행신동</v>
      </c>
      <c r="H729" s="4">
        <v>193</v>
      </c>
      <c r="I729" s="4">
        <v>126.855</v>
      </c>
      <c r="J729" s="4">
        <v>126.825</v>
      </c>
      <c r="K729" s="4">
        <v>37.610999999999997</v>
      </c>
      <c r="L729" s="4">
        <v>37.631</v>
      </c>
      <c r="M729" s="4">
        <v>126.84063011496799</v>
      </c>
      <c r="N729" s="4">
        <v>37.61957418003</v>
      </c>
    </row>
    <row r="730" spans="1:14" x14ac:dyDescent="0.3">
      <c r="A730" s="3">
        <v>41281129</v>
      </c>
      <c r="B730" s="4">
        <v>41281</v>
      </c>
      <c r="C730" s="4" t="s">
        <v>1405</v>
      </c>
      <c r="D730" s="4" t="s">
        <v>1461</v>
      </c>
      <c r="E730" s="4">
        <v>4128112900</v>
      </c>
      <c r="F730" s="4" t="s">
        <v>1462</v>
      </c>
      <c r="G730" s="4" t="str">
        <f t="shared" si="11"/>
        <v>경기도고양시덕양구화전동</v>
      </c>
      <c r="H730" s="4">
        <v>192</v>
      </c>
      <c r="I730" s="4">
        <v>126.88800000000001</v>
      </c>
      <c r="J730" s="4">
        <v>126.852</v>
      </c>
      <c r="K730" s="4">
        <v>37.595999999999997</v>
      </c>
      <c r="L730" s="4">
        <v>37.618000000000002</v>
      </c>
      <c r="M730" s="4">
        <v>126.872246450418</v>
      </c>
      <c r="N730" s="4">
        <v>37.606747133165896</v>
      </c>
    </row>
    <row r="731" spans="1:14" x14ac:dyDescent="0.3">
      <c r="A731" s="3">
        <v>41281123</v>
      </c>
      <c r="B731" s="4">
        <v>41281</v>
      </c>
      <c r="C731" s="4" t="s">
        <v>1405</v>
      </c>
      <c r="D731" s="4" t="s">
        <v>1346</v>
      </c>
      <c r="E731" s="4">
        <v>4128112300</v>
      </c>
      <c r="F731" s="4" t="s">
        <v>1463</v>
      </c>
      <c r="G731" s="4" t="str">
        <f t="shared" si="11"/>
        <v>경기도고양시덕양구화정동</v>
      </c>
      <c r="H731" s="4">
        <v>191</v>
      </c>
      <c r="I731" s="4">
        <v>126.849</v>
      </c>
      <c r="J731" s="4">
        <v>126.822</v>
      </c>
      <c r="K731" s="4">
        <v>37.624000000000002</v>
      </c>
      <c r="L731" s="4">
        <v>37.651000000000003</v>
      </c>
      <c r="M731" s="4">
        <v>126.83466375160999</v>
      </c>
      <c r="N731" s="4">
        <v>37.637360760697</v>
      </c>
    </row>
    <row r="732" spans="1:14" x14ac:dyDescent="0.3">
      <c r="A732" s="3">
        <v>41287107</v>
      </c>
      <c r="B732" s="4">
        <v>41287</v>
      </c>
      <c r="C732" s="4" t="s">
        <v>1402</v>
      </c>
      <c r="D732" s="4" t="s">
        <v>604</v>
      </c>
      <c r="E732" s="4">
        <v>4128710700</v>
      </c>
      <c r="F732" s="4" t="s">
        <v>1464</v>
      </c>
      <c r="G732" s="4" t="str">
        <f t="shared" si="11"/>
        <v>경기도고양시일산서구구산동</v>
      </c>
      <c r="H732" s="4">
        <v>190</v>
      </c>
      <c r="I732" s="4">
        <v>126.71299999999999</v>
      </c>
      <c r="J732" s="4">
        <v>126.67</v>
      </c>
      <c r="K732" s="4">
        <v>37.664000000000001</v>
      </c>
      <c r="L732" s="4">
        <v>37.700000000000003</v>
      </c>
      <c r="M732" s="4">
        <v>126.69060331783299</v>
      </c>
      <c r="N732" s="4">
        <v>37.683836039814501</v>
      </c>
    </row>
    <row r="733" spans="1:14" x14ac:dyDescent="0.3">
      <c r="A733" s="3">
        <v>41287106</v>
      </c>
      <c r="B733" s="4">
        <v>41287</v>
      </c>
      <c r="C733" s="4" t="s">
        <v>1402</v>
      </c>
      <c r="D733" s="4" t="s">
        <v>1465</v>
      </c>
      <c r="E733" s="4">
        <v>4128710600</v>
      </c>
      <c r="F733" s="4" t="s">
        <v>1466</v>
      </c>
      <c r="G733" s="4" t="str">
        <f t="shared" si="11"/>
        <v>경기도고양시일산서구가좌동</v>
      </c>
      <c r="H733" s="4">
        <v>189</v>
      </c>
      <c r="I733" s="4">
        <v>126.729</v>
      </c>
      <c r="J733" s="4">
        <v>126.708</v>
      </c>
      <c r="K733" s="4">
        <v>37.677999999999997</v>
      </c>
      <c r="L733" s="4">
        <v>37.704999999999998</v>
      </c>
      <c r="M733" s="4">
        <v>126.72046498879899</v>
      </c>
      <c r="N733" s="4">
        <v>37.6911390617881</v>
      </c>
    </row>
    <row r="734" spans="1:14" x14ac:dyDescent="0.3">
      <c r="A734" s="3">
        <v>41287108</v>
      </c>
      <c r="B734" s="4">
        <v>41287</v>
      </c>
      <c r="C734" s="4" t="s">
        <v>1402</v>
      </c>
      <c r="D734" s="4" t="s">
        <v>1467</v>
      </c>
      <c r="E734" s="4">
        <v>4128710800</v>
      </c>
      <c r="F734" s="4" t="s">
        <v>1468</v>
      </c>
      <c r="G734" s="4" t="str">
        <f t="shared" si="11"/>
        <v>경기도고양시일산서구법곳동</v>
      </c>
      <c r="H734" s="4">
        <v>188</v>
      </c>
      <c r="I734" s="4">
        <v>126.732</v>
      </c>
      <c r="J734" s="4">
        <v>126.69199999999999</v>
      </c>
      <c r="K734" s="4">
        <v>37.648000000000003</v>
      </c>
      <c r="L734" s="4">
        <v>37.680999999999997</v>
      </c>
      <c r="M734" s="4">
        <v>126.714081054145</v>
      </c>
      <c r="N734" s="4">
        <v>37.665442149507797</v>
      </c>
    </row>
    <row r="735" spans="1:14" x14ac:dyDescent="0.3">
      <c r="A735" s="3">
        <v>41281119</v>
      </c>
      <c r="B735" s="4">
        <v>41281</v>
      </c>
      <c r="C735" s="4" t="s">
        <v>1405</v>
      </c>
      <c r="D735" s="4" t="s">
        <v>1469</v>
      </c>
      <c r="E735" s="4">
        <v>4128111900</v>
      </c>
      <c r="F735" s="4" t="s">
        <v>1470</v>
      </c>
      <c r="G735" s="4" t="str">
        <f t="shared" si="11"/>
        <v>경기도고양시덕양구내유동</v>
      </c>
      <c r="H735" s="4">
        <v>186</v>
      </c>
      <c r="I735" s="4">
        <v>126.874</v>
      </c>
      <c r="J735" s="4">
        <v>126.837</v>
      </c>
      <c r="K735" s="4">
        <v>37.707000000000001</v>
      </c>
      <c r="L735" s="4">
        <v>37.735999999999997</v>
      </c>
      <c r="M735" s="4">
        <v>126.85407804681201</v>
      </c>
      <c r="N735" s="4">
        <v>37.723067683773401</v>
      </c>
    </row>
    <row r="736" spans="1:14" x14ac:dyDescent="0.3">
      <c r="A736" s="3">
        <v>41281122</v>
      </c>
      <c r="B736" s="4">
        <v>41281</v>
      </c>
      <c r="C736" s="4" t="s">
        <v>1405</v>
      </c>
      <c r="D736" s="4" t="s">
        <v>1129</v>
      </c>
      <c r="E736" s="4">
        <v>4128112200</v>
      </c>
      <c r="F736" s="4" t="s">
        <v>1471</v>
      </c>
      <c r="G736" s="4" t="str">
        <f t="shared" si="11"/>
        <v>경기도고양시덕양구대장동</v>
      </c>
      <c r="H736" s="4">
        <v>185</v>
      </c>
      <c r="I736" s="4">
        <v>126.82599999999999</v>
      </c>
      <c r="J736" s="4">
        <v>126.797</v>
      </c>
      <c r="K736" s="4">
        <v>37.622999999999998</v>
      </c>
      <c r="L736" s="4">
        <v>37.646000000000001</v>
      </c>
      <c r="M736" s="4">
        <v>126.81301897604401</v>
      </c>
      <c r="N736" s="4">
        <v>37.6354736480898</v>
      </c>
    </row>
    <row r="737" spans="1:14" x14ac:dyDescent="0.3">
      <c r="A737" s="3">
        <v>41287102</v>
      </c>
      <c r="B737" s="4">
        <v>41287</v>
      </c>
      <c r="C737" s="4" t="s">
        <v>1402</v>
      </c>
      <c r="D737" s="4" t="s">
        <v>1472</v>
      </c>
      <c r="E737" s="4">
        <v>4128710200</v>
      </c>
      <c r="F737" s="4" t="s">
        <v>1473</v>
      </c>
      <c r="G737" s="4" t="str">
        <f t="shared" si="11"/>
        <v>경기도고양시일산서구주엽동</v>
      </c>
      <c r="H737" s="4">
        <v>184</v>
      </c>
      <c r="I737" s="4">
        <v>126.773</v>
      </c>
      <c r="J737" s="4">
        <v>126.751</v>
      </c>
      <c r="K737" s="4">
        <v>37.662999999999997</v>
      </c>
      <c r="L737" s="4">
        <v>37.68</v>
      </c>
      <c r="M737" s="4">
        <v>126.761889886483</v>
      </c>
      <c r="N737" s="4">
        <v>37.671270882538302</v>
      </c>
    </row>
    <row r="738" spans="1:14" x14ac:dyDescent="0.3">
      <c r="A738" s="3">
        <v>41281104</v>
      </c>
      <c r="B738" s="4">
        <v>41281</v>
      </c>
      <c r="C738" s="4" t="s">
        <v>1405</v>
      </c>
      <c r="D738" s="4" t="s">
        <v>1474</v>
      </c>
      <c r="E738" s="4">
        <v>4128110400</v>
      </c>
      <c r="F738" s="4" t="s">
        <v>1475</v>
      </c>
      <c r="G738" s="4" t="str">
        <f t="shared" si="11"/>
        <v>경기도고양시덕양구원흥동</v>
      </c>
      <c r="H738" s="4">
        <v>568</v>
      </c>
      <c r="I738" s="4">
        <v>126.88500000000001</v>
      </c>
      <c r="J738" s="4">
        <v>126.86</v>
      </c>
      <c r="K738" s="4">
        <v>37.633000000000003</v>
      </c>
      <c r="L738" s="4">
        <v>37.661000000000001</v>
      </c>
      <c r="M738" s="4">
        <v>126.87102967032</v>
      </c>
      <c r="N738" s="4">
        <v>37.647627067309301</v>
      </c>
    </row>
    <row r="739" spans="1:14" x14ac:dyDescent="0.3">
      <c r="A739" s="3">
        <v>41281110</v>
      </c>
      <c r="B739" s="4">
        <v>41281</v>
      </c>
      <c r="C739" s="4" t="s">
        <v>1405</v>
      </c>
      <c r="D739" s="4" t="s">
        <v>928</v>
      </c>
      <c r="E739" s="4">
        <v>4128111000</v>
      </c>
      <c r="F739" s="4" t="s">
        <v>1476</v>
      </c>
      <c r="G739" s="4" t="str">
        <f t="shared" si="11"/>
        <v>경기도고양시덕양구오금동</v>
      </c>
      <c r="H739" s="4">
        <v>566</v>
      </c>
      <c r="I739" s="4">
        <v>126.93899999999999</v>
      </c>
      <c r="J739" s="4">
        <v>126.892</v>
      </c>
      <c r="K739" s="4">
        <v>37.656999999999996</v>
      </c>
      <c r="L739" s="4">
        <v>37.677999999999997</v>
      </c>
      <c r="M739" s="4">
        <v>126.91075853146</v>
      </c>
      <c r="N739" s="4">
        <v>37.666021897423597</v>
      </c>
    </row>
    <row r="740" spans="1:14" x14ac:dyDescent="0.3">
      <c r="A740" s="3">
        <v>41285113</v>
      </c>
      <c r="B740" s="4">
        <v>41285</v>
      </c>
      <c r="C740" s="4" t="s">
        <v>1407</v>
      </c>
      <c r="D740" s="4" t="s">
        <v>1477</v>
      </c>
      <c r="E740" s="4">
        <v>4128511300</v>
      </c>
      <c r="F740" s="4" t="s">
        <v>1478</v>
      </c>
      <c r="G740" s="4" t="str">
        <f t="shared" si="11"/>
        <v>경기도고양시일산동구성석동</v>
      </c>
      <c r="H740" s="4">
        <v>182</v>
      </c>
      <c r="I740" s="4">
        <v>126.819</v>
      </c>
      <c r="J740" s="4">
        <v>126.773</v>
      </c>
      <c r="K740" s="4">
        <v>37.683</v>
      </c>
      <c r="L740" s="4">
        <v>37.720999999999997</v>
      </c>
      <c r="M740" s="4">
        <v>126.79564934451599</v>
      </c>
      <c r="N740" s="4">
        <v>37.702560995327801</v>
      </c>
    </row>
    <row r="741" spans="1:14" x14ac:dyDescent="0.3">
      <c r="A741" s="3">
        <v>41285105</v>
      </c>
      <c r="B741" s="4">
        <v>41285</v>
      </c>
      <c r="C741" s="4" t="s">
        <v>1407</v>
      </c>
      <c r="D741" s="4" t="s">
        <v>1479</v>
      </c>
      <c r="E741" s="4">
        <v>4128510500</v>
      </c>
      <c r="F741" s="4" t="s">
        <v>1480</v>
      </c>
      <c r="G741" s="4" t="str">
        <f t="shared" si="11"/>
        <v>경기도고양시일산동구마두동</v>
      </c>
      <c r="H741" s="4">
        <v>180</v>
      </c>
      <c r="I741" s="4">
        <v>126.79600000000001</v>
      </c>
      <c r="J741" s="4">
        <v>126.771</v>
      </c>
      <c r="K741" s="4">
        <v>37.648000000000003</v>
      </c>
      <c r="L741" s="4">
        <v>37.668999999999997</v>
      </c>
      <c r="M741" s="4">
        <v>126.78343490422699</v>
      </c>
      <c r="N741" s="4">
        <v>37.659121699069203</v>
      </c>
    </row>
    <row r="742" spans="1:14" x14ac:dyDescent="0.3">
      <c r="A742" s="3">
        <v>41281127</v>
      </c>
      <c r="B742" s="4">
        <v>41281</v>
      </c>
      <c r="C742" s="4" t="s">
        <v>1405</v>
      </c>
      <c r="D742" s="4" t="s">
        <v>1481</v>
      </c>
      <c r="E742" s="4">
        <v>4128112700</v>
      </c>
      <c r="F742" s="4" t="s">
        <v>1482</v>
      </c>
      <c r="G742" s="4" t="str">
        <f t="shared" si="11"/>
        <v>경기도고양시덕양구신평동</v>
      </c>
      <c r="H742" s="4">
        <v>178</v>
      </c>
      <c r="I742" s="4">
        <v>126.80500000000001</v>
      </c>
      <c r="J742" s="4">
        <v>126.76</v>
      </c>
      <c r="K742" s="4">
        <v>37.604999999999997</v>
      </c>
      <c r="L742" s="4">
        <v>37.634999999999998</v>
      </c>
      <c r="M742" s="4">
        <v>126.78339210886099</v>
      </c>
      <c r="N742" s="4">
        <v>37.621972919866003</v>
      </c>
    </row>
    <row r="743" spans="1:14" x14ac:dyDescent="0.3">
      <c r="A743" s="3">
        <v>41281131</v>
      </c>
      <c r="B743" s="4">
        <v>41281</v>
      </c>
      <c r="C743" s="4" t="s">
        <v>1405</v>
      </c>
      <c r="D743" s="4" t="s">
        <v>1483</v>
      </c>
      <c r="E743" s="4">
        <v>4128113100</v>
      </c>
      <c r="F743" s="4" t="s">
        <v>1484</v>
      </c>
      <c r="G743" s="4" t="str">
        <f t="shared" si="11"/>
        <v>경기도고양시덕양구덕은동</v>
      </c>
      <c r="H743" s="4">
        <v>205</v>
      </c>
      <c r="I743" s="4">
        <v>126.88500000000001</v>
      </c>
      <c r="J743" s="4">
        <v>126.84399999999999</v>
      </c>
      <c r="K743" s="4">
        <v>37.573999999999998</v>
      </c>
      <c r="L743" s="4">
        <v>37.6</v>
      </c>
      <c r="M743" s="4">
        <v>126.865515691895</v>
      </c>
      <c r="N743" s="4">
        <v>37.5839289418277</v>
      </c>
    </row>
    <row r="744" spans="1:14" x14ac:dyDescent="0.3">
      <c r="A744" s="3">
        <v>41287105</v>
      </c>
      <c r="B744" s="4">
        <v>41287</v>
      </c>
      <c r="C744" s="4" t="s">
        <v>1402</v>
      </c>
      <c r="D744" s="4" t="s">
        <v>1485</v>
      </c>
      <c r="E744" s="4">
        <v>4128710500</v>
      </c>
      <c r="F744" s="4" t="s">
        <v>1486</v>
      </c>
      <c r="G744" s="4" t="str">
        <f t="shared" si="11"/>
        <v>경기도고양시일산서구덕이동</v>
      </c>
      <c r="H744" s="4">
        <v>1201</v>
      </c>
      <c r="I744" s="4">
        <v>126.762</v>
      </c>
      <c r="J744" s="4">
        <v>126.72799999999999</v>
      </c>
      <c r="K744" s="4">
        <v>37.682000000000002</v>
      </c>
      <c r="L744" s="4">
        <v>37.707000000000001</v>
      </c>
      <c r="M744" s="4">
        <v>126.743676011627</v>
      </c>
      <c r="N744" s="4">
        <v>37.695844553393997</v>
      </c>
    </row>
    <row r="745" spans="1:14" x14ac:dyDescent="0.3">
      <c r="A745" s="3">
        <v>41281126</v>
      </c>
      <c r="B745" s="4">
        <v>41281</v>
      </c>
      <c r="C745" s="4" t="s">
        <v>1405</v>
      </c>
      <c r="D745" s="4" t="s">
        <v>1487</v>
      </c>
      <c r="E745" s="4">
        <v>4128112600</v>
      </c>
      <c r="F745" s="4" t="s">
        <v>1488</v>
      </c>
      <c r="G745" s="4" t="str">
        <f t="shared" si="11"/>
        <v>경기도고양시덕양구행주외동</v>
      </c>
      <c r="H745" s="4">
        <v>203</v>
      </c>
      <c r="I745" s="4">
        <v>126.82599999999999</v>
      </c>
      <c r="J745" s="4">
        <v>126.80200000000001</v>
      </c>
      <c r="K745" s="4">
        <v>37.591000000000001</v>
      </c>
      <c r="L745" s="4">
        <v>37.618000000000002</v>
      </c>
      <c r="M745" s="4">
        <v>126.814488980699</v>
      </c>
      <c r="N745" s="4">
        <v>37.605404866255498</v>
      </c>
    </row>
    <row r="746" spans="1:14" x14ac:dyDescent="0.3">
      <c r="A746" s="3">
        <v>41281130</v>
      </c>
      <c r="B746" s="4">
        <v>41281</v>
      </c>
      <c r="C746" s="4" t="s">
        <v>1405</v>
      </c>
      <c r="D746" s="4" t="s">
        <v>1489</v>
      </c>
      <c r="E746" s="4">
        <v>4128113000</v>
      </c>
      <c r="F746" s="4" t="s">
        <v>1490</v>
      </c>
      <c r="G746" s="4" t="str">
        <f t="shared" si="11"/>
        <v>경기도고양시덕양구현천동</v>
      </c>
      <c r="H746" s="4">
        <v>202</v>
      </c>
      <c r="I746" s="4">
        <v>126.875</v>
      </c>
      <c r="J746" s="4">
        <v>126.82299999999999</v>
      </c>
      <c r="K746" s="4">
        <v>37.579000000000001</v>
      </c>
      <c r="L746" s="4">
        <v>37.603000000000002</v>
      </c>
      <c r="M746" s="4">
        <v>126.850493230213</v>
      </c>
      <c r="N746" s="4">
        <v>37.591432777349503</v>
      </c>
    </row>
    <row r="747" spans="1:14" x14ac:dyDescent="0.3">
      <c r="A747" s="3">
        <v>41281124</v>
      </c>
      <c r="B747" s="4">
        <v>41281</v>
      </c>
      <c r="C747" s="4" t="s">
        <v>1405</v>
      </c>
      <c r="D747" s="4" t="s">
        <v>1491</v>
      </c>
      <c r="E747" s="4">
        <v>4128112400</v>
      </c>
      <c r="F747" s="4" t="s">
        <v>1492</v>
      </c>
      <c r="G747" s="4" t="str">
        <f t="shared" si="11"/>
        <v>경기도고양시덕양구강매동</v>
      </c>
      <c r="H747" s="4">
        <v>201</v>
      </c>
      <c r="I747" s="4">
        <v>126.858</v>
      </c>
      <c r="J747" s="4">
        <v>126.82899999999999</v>
      </c>
      <c r="K747" s="4">
        <v>37.591000000000001</v>
      </c>
      <c r="L747" s="4">
        <v>37.612000000000002</v>
      </c>
      <c r="M747" s="4">
        <v>126.84271817611</v>
      </c>
      <c r="N747" s="4">
        <v>37.604490471730301</v>
      </c>
    </row>
    <row r="748" spans="1:14" x14ac:dyDescent="0.3">
      <c r="A748" s="3">
        <v>41281125</v>
      </c>
      <c r="B748" s="4">
        <v>41281</v>
      </c>
      <c r="C748" s="4" t="s">
        <v>1405</v>
      </c>
      <c r="D748" s="4" t="s">
        <v>1493</v>
      </c>
      <c r="E748" s="4">
        <v>4128112500</v>
      </c>
      <c r="F748" s="4" t="s">
        <v>1494</v>
      </c>
      <c r="G748" s="4" t="str">
        <f t="shared" si="11"/>
        <v>경기도고양시덕양구행주내동</v>
      </c>
      <c r="H748" s="4">
        <v>200</v>
      </c>
      <c r="I748" s="4">
        <v>126.834</v>
      </c>
      <c r="J748" s="4">
        <v>126.81699999999999</v>
      </c>
      <c r="K748" s="4">
        <v>37.591999999999999</v>
      </c>
      <c r="L748" s="4">
        <v>37.616</v>
      </c>
      <c r="M748" s="4">
        <v>126.826849395083</v>
      </c>
      <c r="N748" s="4">
        <v>37.605393408710199</v>
      </c>
    </row>
    <row r="749" spans="1:14" x14ac:dyDescent="0.3">
      <c r="A749" s="3">
        <v>41281120</v>
      </c>
      <c r="B749" s="4">
        <v>41281</v>
      </c>
      <c r="C749" s="4" t="s">
        <v>1405</v>
      </c>
      <c r="D749" s="4" t="s">
        <v>1495</v>
      </c>
      <c r="E749" s="4">
        <v>4128112000</v>
      </c>
      <c r="F749" s="4" t="s">
        <v>1496</v>
      </c>
      <c r="G749" s="4" t="str">
        <f t="shared" si="11"/>
        <v>경기도고양시덕양구토당동</v>
      </c>
      <c r="H749" s="4">
        <v>199</v>
      </c>
      <c r="I749" s="4">
        <v>126.831</v>
      </c>
      <c r="J749" s="4">
        <v>126.791</v>
      </c>
      <c r="K749" s="4">
        <v>37.613999999999997</v>
      </c>
      <c r="L749" s="4">
        <v>37.633000000000003</v>
      </c>
      <c r="M749" s="4">
        <v>126.812344812334</v>
      </c>
      <c r="N749" s="4">
        <v>37.623207366247598</v>
      </c>
    </row>
    <row r="750" spans="1:14" x14ac:dyDescent="0.3">
      <c r="A750" s="3">
        <v>41281115</v>
      </c>
      <c r="B750" s="4">
        <v>41281</v>
      </c>
      <c r="C750" s="4" t="s">
        <v>1405</v>
      </c>
      <c r="D750" s="4" t="s">
        <v>1497</v>
      </c>
      <c r="E750" s="4">
        <v>4128111500</v>
      </c>
      <c r="F750" s="4" t="s">
        <v>1498</v>
      </c>
      <c r="G750" s="4" t="str">
        <f t="shared" si="11"/>
        <v>경기도고양시덕양구선유동</v>
      </c>
      <c r="H750" s="4">
        <v>196</v>
      </c>
      <c r="I750" s="4">
        <v>126.925</v>
      </c>
      <c r="J750" s="4">
        <v>126.89700000000001</v>
      </c>
      <c r="K750" s="4">
        <v>37.671999999999997</v>
      </c>
      <c r="L750" s="4">
        <v>37.713999999999999</v>
      </c>
      <c r="M750" s="4">
        <v>126.91219805874</v>
      </c>
      <c r="N750" s="4">
        <v>37.693190015223202</v>
      </c>
    </row>
    <row r="751" spans="1:14" x14ac:dyDescent="0.3">
      <c r="A751" s="3">
        <v>41281108</v>
      </c>
      <c r="B751" s="4">
        <v>41281</v>
      </c>
      <c r="C751" s="4" t="s">
        <v>1405</v>
      </c>
      <c r="D751" s="4" t="s">
        <v>131</v>
      </c>
      <c r="E751" s="4">
        <v>4128110800</v>
      </c>
      <c r="F751" s="4" t="s">
        <v>1499</v>
      </c>
      <c r="G751" s="4" t="str">
        <f t="shared" si="11"/>
        <v>경기도고양시덕양구효자동</v>
      </c>
      <c r="H751" s="4">
        <v>195</v>
      </c>
      <c r="I751" s="4">
        <v>126.994</v>
      </c>
      <c r="J751" s="4">
        <v>126.94799999999999</v>
      </c>
      <c r="K751" s="4">
        <v>37.655000000000001</v>
      </c>
      <c r="L751" s="4">
        <v>37.686999999999998</v>
      </c>
      <c r="M751" s="4">
        <v>126.972179860534</v>
      </c>
      <c r="N751" s="4">
        <v>37.6706465901878</v>
      </c>
    </row>
    <row r="752" spans="1:14" x14ac:dyDescent="0.3">
      <c r="A752" s="3">
        <v>41281107</v>
      </c>
      <c r="B752" s="4">
        <v>41281</v>
      </c>
      <c r="C752" s="4" t="s">
        <v>1405</v>
      </c>
      <c r="D752" s="4" t="s">
        <v>1500</v>
      </c>
      <c r="E752" s="4">
        <v>4128110700</v>
      </c>
      <c r="F752" s="4" t="s">
        <v>1501</v>
      </c>
      <c r="G752" s="4" t="str">
        <f t="shared" si="11"/>
        <v>경기도고양시덕양구북한동</v>
      </c>
      <c r="H752" s="4">
        <v>194</v>
      </c>
      <c r="I752" s="4">
        <v>126.98699999999999</v>
      </c>
      <c r="J752" s="4">
        <v>126.953</v>
      </c>
      <c r="K752" s="4">
        <v>37.630000000000003</v>
      </c>
      <c r="L752" s="4">
        <v>37.661999999999999</v>
      </c>
      <c r="M752" s="4">
        <v>126.971174277822</v>
      </c>
      <c r="N752" s="4">
        <v>37.646612367209599</v>
      </c>
    </row>
    <row r="753" spans="1:14" x14ac:dyDescent="0.3">
      <c r="A753" s="3">
        <v>41290110</v>
      </c>
      <c r="B753" s="4">
        <v>41290</v>
      </c>
      <c r="C753" s="4" t="s">
        <v>1502</v>
      </c>
      <c r="D753" s="4" t="s">
        <v>1503</v>
      </c>
      <c r="E753" s="4">
        <v>4129011000</v>
      </c>
      <c r="F753" s="4" t="s">
        <v>1504</v>
      </c>
      <c r="G753" s="4" t="str">
        <f t="shared" si="11"/>
        <v>경기도과천시부림동</v>
      </c>
      <c r="H753" s="4">
        <v>686</v>
      </c>
      <c r="I753" s="4">
        <v>127.002</v>
      </c>
      <c r="J753" s="4">
        <v>126.994</v>
      </c>
      <c r="K753" s="4">
        <v>37.43</v>
      </c>
      <c r="L753" s="4">
        <v>37.44</v>
      </c>
      <c r="M753" s="4">
        <v>126.99890450132899</v>
      </c>
      <c r="N753" s="4">
        <v>37.435321067995602</v>
      </c>
    </row>
    <row r="754" spans="1:14" x14ac:dyDescent="0.3">
      <c r="A754" s="3">
        <v>41290109</v>
      </c>
      <c r="B754" s="4">
        <v>41290</v>
      </c>
      <c r="C754" s="4" t="s">
        <v>1502</v>
      </c>
      <c r="D754" s="4" t="s">
        <v>1505</v>
      </c>
      <c r="E754" s="4">
        <v>4129010900</v>
      </c>
      <c r="F754" s="4" t="s">
        <v>1506</v>
      </c>
      <c r="G754" s="4" t="str">
        <f t="shared" si="11"/>
        <v>경기도과천시별양동</v>
      </c>
      <c r="H754" s="4">
        <v>685</v>
      </c>
      <c r="I754" s="4">
        <v>127.001</v>
      </c>
      <c r="J754" s="4">
        <v>126.99</v>
      </c>
      <c r="K754" s="4">
        <v>37.421999999999997</v>
      </c>
      <c r="L754" s="4">
        <v>37.435000000000002</v>
      </c>
      <c r="M754" s="4">
        <v>126.995659612265</v>
      </c>
      <c r="N754" s="4">
        <v>37.4278158018044</v>
      </c>
    </row>
    <row r="755" spans="1:14" x14ac:dyDescent="0.3">
      <c r="A755" s="3">
        <v>41290108</v>
      </c>
      <c r="B755" s="4">
        <v>41290</v>
      </c>
      <c r="C755" s="4" t="s">
        <v>1502</v>
      </c>
      <c r="D755" s="4" t="s">
        <v>1507</v>
      </c>
      <c r="E755" s="4">
        <v>4129010800</v>
      </c>
      <c r="F755" s="4" t="s">
        <v>1508</v>
      </c>
      <c r="G755" s="4" t="str">
        <f t="shared" si="11"/>
        <v>경기도과천시원문동</v>
      </c>
      <c r="H755" s="4">
        <v>684</v>
      </c>
      <c r="I755" s="4">
        <v>126.996</v>
      </c>
      <c r="J755" s="4">
        <v>126.989</v>
      </c>
      <c r="K755" s="4">
        <v>37.417999999999999</v>
      </c>
      <c r="L755" s="4">
        <v>37.426000000000002</v>
      </c>
      <c r="M755" s="4">
        <v>126.991638937833</v>
      </c>
      <c r="N755" s="4">
        <v>37.4216796948132</v>
      </c>
    </row>
    <row r="756" spans="1:14" x14ac:dyDescent="0.3">
      <c r="A756" s="3">
        <v>41290107</v>
      </c>
      <c r="B756" s="4">
        <v>41290</v>
      </c>
      <c r="C756" s="4" t="s">
        <v>1502</v>
      </c>
      <c r="D756" s="4" t="s">
        <v>1105</v>
      </c>
      <c r="E756" s="4">
        <v>4129010700</v>
      </c>
      <c r="F756" s="4" t="s">
        <v>1509</v>
      </c>
      <c r="G756" s="4" t="str">
        <f t="shared" si="11"/>
        <v>경기도과천시중앙동</v>
      </c>
      <c r="H756" s="4">
        <v>683</v>
      </c>
      <c r="I756" s="4">
        <v>126.997</v>
      </c>
      <c r="J756" s="4">
        <v>126.96299999999999</v>
      </c>
      <c r="K756" s="4">
        <v>37.420999999999999</v>
      </c>
      <c r="L756" s="4">
        <v>37.448999999999998</v>
      </c>
      <c r="M756" s="4">
        <v>126.976946272823</v>
      </c>
      <c r="N756" s="4">
        <v>37.4339705357214</v>
      </c>
    </row>
    <row r="757" spans="1:14" x14ac:dyDescent="0.3">
      <c r="A757" s="3">
        <v>41290106</v>
      </c>
      <c r="B757" s="4">
        <v>41290</v>
      </c>
      <c r="C757" s="4" t="s">
        <v>1502</v>
      </c>
      <c r="D757" s="4" t="s">
        <v>1510</v>
      </c>
      <c r="E757" s="4">
        <v>4129010600</v>
      </c>
      <c r="F757" s="4" t="s">
        <v>1511</v>
      </c>
      <c r="G757" s="4" t="str">
        <f t="shared" si="11"/>
        <v>경기도과천시주암동</v>
      </c>
      <c r="H757" s="4">
        <v>682</v>
      </c>
      <c r="I757" s="4">
        <v>127.038</v>
      </c>
      <c r="J757" s="4">
        <v>127.00700000000001</v>
      </c>
      <c r="K757" s="4">
        <v>37.438000000000002</v>
      </c>
      <c r="L757" s="4">
        <v>37.466000000000001</v>
      </c>
      <c r="M757" s="4">
        <v>127.02500184396899</v>
      </c>
      <c r="N757" s="4">
        <v>37.449512644433199</v>
      </c>
    </row>
    <row r="758" spans="1:14" x14ac:dyDescent="0.3">
      <c r="A758" s="3">
        <v>41290105</v>
      </c>
      <c r="B758" s="4">
        <v>41290</v>
      </c>
      <c r="C758" s="4" t="s">
        <v>1502</v>
      </c>
      <c r="D758" s="4" t="s">
        <v>1512</v>
      </c>
      <c r="E758" s="4">
        <v>4129010500</v>
      </c>
      <c r="F758" s="4" t="s">
        <v>1513</v>
      </c>
      <c r="G758" s="4" t="str">
        <f t="shared" si="11"/>
        <v>경기도과천시과천동</v>
      </c>
      <c r="H758" s="4">
        <v>681</v>
      </c>
      <c r="I758" s="4">
        <v>127.01600000000001</v>
      </c>
      <c r="J758" s="4">
        <v>126.97199999999999</v>
      </c>
      <c r="K758" s="4">
        <v>37.435000000000002</v>
      </c>
      <c r="L758" s="4">
        <v>37.468000000000004</v>
      </c>
      <c r="M758" s="4">
        <v>126.99675231569699</v>
      </c>
      <c r="N758" s="4">
        <v>37.451759550542697</v>
      </c>
    </row>
    <row r="759" spans="1:14" x14ac:dyDescent="0.3">
      <c r="A759" s="3">
        <v>41290104</v>
      </c>
      <c r="B759" s="4">
        <v>41290</v>
      </c>
      <c r="C759" s="4" t="s">
        <v>1502</v>
      </c>
      <c r="D759" s="4" t="s">
        <v>1514</v>
      </c>
      <c r="E759" s="4">
        <v>4129010400</v>
      </c>
      <c r="F759" s="4" t="s">
        <v>1515</v>
      </c>
      <c r="G759" s="4" t="str">
        <f t="shared" si="11"/>
        <v>경기도과천시막계동</v>
      </c>
      <c r="H759" s="4">
        <v>680</v>
      </c>
      <c r="I759" s="4">
        <v>127.047</v>
      </c>
      <c r="J759" s="4">
        <v>127</v>
      </c>
      <c r="K759" s="4">
        <v>37.411999999999999</v>
      </c>
      <c r="L759" s="4">
        <v>37.442</v>
      </c>
      <c r="M759" s="4">
        <v>127.02555587892</v>
      </c>
      <c r="N759" s="4">
        <v>37.427528613901401</v>
      </c>
    </row>
    <row r="760" spans="1:14" x14ac:dyDescent="0.3">
      <c r="A760" s="3">
        <v>41290101</v>
      </c>
      <c r="B760" s="4">
        <v>41290</v>
      </c>
      <c r="C760" s="4" t="s">
        <v>1502</v>
      </c>
      <c r="D760" s="4" t="s">
        <v>1516</v>
      </c>
      <c r="E760" s="4">
        <v>4129010100</v>
      </c>
      <c r="F760" s="4" t="s">
        <v>1517</v>
      </c>
      <c r="G760" s="4" t="str">
        <f t="shared" si="11"/>
        <v>경기도과천시관문동</v>
      </c>
      <c r="H760" s="4">
        <v>677</v>
      </c>
      <c r="I760" s="4">
        <v>127</v>
      </c>
      <c r="J760" s="4">
        <v>126.971</v>
      </c>
      <c r="K760" s="4">
        <v>37.433999999999997</v>
      </c>
      <c r="L760" s="4">
        <v>37.451999999999998</v>
      </c>
      <c r="M760" s="4">
        <v>126.986506047318</v>
      </c>
      <c r="N760" s="4">
        <v>37.442010366755497</v>
      </c>
    </row>
    <row r="761" spans="1:14" x14ac:dyDescent="0.3">
      <c r="A761" s="3">
        <v>41290103</v>
      </c>
      <c r="B761" s="4">
        <v>41290</v>
      </c>
      <c r="C761" s="4" t="s">
        <v>1502</v>
      </c>
      <c r="D761" s="4" t="s">
        <v>602</v>
      </c>
      <c r="E761" s="4">
        <v>4129010300</v>
      </c>
      <c r="F761" s="4" t="s">
        <v>1518</v>
      </c>
      <c r="G761" s="4" t="str">
        <f t="shared" si="11"/>
        <v>경기도과천시갈현동</v>
      </c>
      <c r="H761" s="4">
        <v>688</v>
      </c>
      <c r="I761" s="4">
        <v>127.002</v>
      </c>
      <c r="J761" s="4">
        <v>126.961</v>
      </c>
      <c r="K761" s="4">
        <v>37.401000000000003</v>
      </c>
      <c r="L761" s="4">
        <v>37.430999999999997</v>
      </c>
      <c r="M761" s="4">
        <v>126.979394651812</v>
      </c>
      <c r="N761" s="4">
        <v>37.415441202974499</v>
      </c>
    </row>
    <row r="762" spans="1:14" x14ac:dyDescent="0.3">
      <c r="A762" s="3">
        <v>41290102</v>
      </c>
      <c r="B762" s="4">
        <v>41290</v>
      </c>
      <c r="C762" s="4" t="s">
        <v>1502</v>
      </c>
      <c r="D762" s="4" t="s">
        <v>1519</v>
      </c>
      <c r="E762" s="4">
        <v>4129010200</v>
      </c>
      <c r="F762" s="4" t="s">
        <v>1520</v>
      </c>
      <c r="G762" s="4" t="str">
        <f t="shared" si="11"/>
        <v>경기도과천시문원동</v>
      </c>
      <c r="H762" s="4">
        <v>687</v>
      </c>
      <c r="I762" s="4">
        <v>127.014</v>
      </c>
      <c r="J762" s="4">
        <v>126.98699999999999</v>
      </c>
      <c r="K762" s="4">
        <v>37.405999999999999</v>
      </c>
      <c r="L762" s="4">
        <v>37.430999999999997</v>
      </c>
      <c r="M762" s="4">
        <v>127.002444649315</v>
      </c>
      <c r="N762" s="4">
        <v>37.417849795835899</v>
      </c>
    </row>
    <row r="763" spans="1:14" x14ac:dyDescent="0.3">
      <c r="A763" s="3">
        <v>41310106</v>
      </c>
      <c r="B763" s="4">
        <v>41310</v>
      </c>
      <c r="C763" s="4" t="s">
        <v>1521</v>
      </c>
      <c r="D763" s="4" t="s">
        <v>1522</v>
      </c>
      <c r="E763" s="4">
        <v>4131010600</v>
      </c>
      <c r="F763" s="4" t="s">
        <v>1523</v>
      </c>
      <c r="G763" s="4" t="str">
        <f t="shared" si="11"/>
        <v>경기도구리시아천동</v>
      </c>
      <c r="H763" s="4">
        <v>987</v>
      </c>
      <c r="I763" s="4">
        <v>127.13200000000001</v>
      </c>
      <c r="J763" s="4">
        <v>127.101</v>
      </c>
      <c r="K763" s="4">
        <v>37.555999999999997</v>
      </c>
      <c r="L763" s="4">
        <v>37.582999999999998</v>
      </c>
      <c r="M763" s="4">
        <v>127.114509747493</v>
      </c>
      <c r="N763" s="4">
        <v>37.570136926997698</v>
      </c>
    </row>
    <row r="764" spans="1:14" x14ac:dyDescent="0.3">
      <c r="A764" s="3">
        <v>41310102</v>
      </c>
      <c r="B764" s="4">
        <v>41310</v>
      </c>
      <c r="C764" s="4" t="s">
        <v>1521</v>
      </c>
      <c r="D764" s="4" t="s">
        <v>1524</v>
      </c>
      <c r="E764" s="4">
        <v>4131010200</v>
      </c>
      <c r="F764" s="4" t="s">
        <v>1525</v>
      </c>
      <c r="G764" s="4" t="str">
        <f t="shared" si="11"/>
        <v>경기도구리시사노동</v>
      </c>
      <c r="H764" s="4">
        <v>986</v>
      </c>
      <c r="I764" s="4">
        <v>127.149</v>
      </c>
      <c r="J764" s="4">
        <v>127.127</v>
      </c>
      <c r="K764" s="4">
        <v>37.624000000000002</v>
      </c>
      <c r="L764" s="4">
        <v>37.646000000000001</v>
      </c>
      <c r="M764" s="4">
        <v>127.138906412209</v>
      </c>
      <c r="N764" s="4">
        <v>37.635172552026098</v>
      </c>
    </row>
    <row r="765" spans="1:14" x14ac:dyDescent="0.3">
      <c r="A765" s="3">
        <v>41310101</v>
      </c>
      <c r="B765" s="4">
        <v>41310</v>
      </c>
      <c r="C765" s="4" t="s">
        <v>1521</v>
      </c>
      <c r="D765" s="4" t="s">
        <v>1526</v>
      </c>
      <c r="E765" s="4">
        <v>4131010100</v>
      </c>
      <c r="F765" s="4" t="s">
        <v>1527</v>
      </c>
      <c r="G765" s="4" t="str">
        <f t="shared" si="11"/>
        <v>경기도구리시갈매동</v>
      </c>
      <c r="H765" s="4">
        <v>985</v>
      </c>
      <c r="I765" s="4">
        <v>127.13200000000001</v>
      </c>
      <c r="J765" s="4">
        <v>127.104</v>
      </c>
      <c r="K765" s="4">
        <v>37.619</v>
      </c>
      <c r="L765" s="4">
        <v>37.643999999999998</v>
      </c>
      <c r="M765" s="4">
        <v>127.118123051257</v>
      </c>
      <c r="N765" s="4">
        <v>37.631640591397698</v>
      </c>
    </row>
    <row r="766" spans="1:14" x14ac:dyDescent="0.3">
      <c r="A766" s="3">
        <v>41310107</v>
      </c>
      <c r="B766" s="4">
        <v>41310</v>
      </c>
      <c r="C766" s="4" t="s">
        <v>1521</v>
      </c>
      <c r="D766" s="4" t="s">
        <v>1528</v>
      </c>
      <c r="E766" s="4">
        <v>4131010700</v>
      </c>
      <c r="F766" s="4" t="s">
        <v>1529</v>
      </c>
      <c r="G766" s="4" t="str">
        <f t="shared" si="11"/>
        <v>경기도구리시토평동</v>
      </c>
      <c r="H766" s="4">
        <v>984</v>
      </c>
      <c r="I766" s="4">
        <v>127.17100000000001</v>
      </c>
      <c r="J766" s="4">
        <v>127.129</v>
      </c>
      <c r="K766" s="4">
        <v>37.566000000000003</v>
      </c>
      <c r="L766" s="4">
        <v>37.594999999999999</v>
      </c>
      <c r="M766" s="4">
        <v>127.14841710435</v>
      </c>
      <c r="N766" s="4">
        <v>37.5794657795348</v>
      </c>
    </row>
    <row r="767" spans="1:14" x14ac:dyDescent="0.3">
      <c r="A767" s="3">
        <v>41310103</v>
      </c>
      <c r="B767" s="4">
        <v>41310</v>
      </c>
      <c r="C767" s="4" t="s">
        <v>1521</v>
      </c>
      <c r="D767" s="4" t="s">
        <v>1530</v>
      </c>
      <c r="E767" s="4">
        <v>4131010300</v>
      </c>
      <c r="F767" s="4" t="s">
        <v>1531</v>
      </c>
      <c r="G767" s="4" t="str">
        <f t="shared" si="11"/>
        <v>경기도구리시인창동</v>
      </c>
      <c r="H767" s="4">
        <v>983</v>
      </c>
      <c r="I767" s="4">
        <v>127.149</v>
      </c>
      <c r="J767" s="4">
        <v>127.116</v>
      </c>
      <c r="K767" s="4">
        <v>37.6</v>
      </c>
      <c r="L767" s="4">
        <v>37.628</v>
      </c>
      <c r="M767" s="4">
        <v>127.132543985396</v>
      </c>
      <c r="N767" s="4">
        <v>37.613661694297299</v>
      </c>
    </row>
    <row r="768" spans="1:14" x14ac:dyDescent="0.3">
      <c r="A768" s="3">
        <v>41310104</v>
      </c>
      <c r="B768" s="4">
        <v>41310</v>
      </c>
      <c r="C768" s="4" t="s">
        <v>1521</v>
      </c>
      <c r="D768" s="4" t="s">
        <v>1532</v>
      </c>
      <c r="E768" s="4">
        <v>4131010400</v>
      </c>
      <c r="F768" s="4" t="s">
        <v>1533</v>
      </c>
      <c r="G768" s="4" t="str">
        <f t="shared" si="11"/>
        <v>경기도구리시교문동</v>
      </c>
      <c r="H768" s="4">
        <v>982</v>
      </c>
      <c r="I768" s="4">
        <v>127.14</v>
      </c>
      <c r="J768" s="4">
        <v>127.10899999999999</v>
      </c>
      <c r="K768" s="4">
        <v>37.576999999999998</v>
      </c>
      <c r="L768" s="4">
        <v>37.606999999999999</v>
      </c>
      <c r="M768" s="4">
        <v>127.124980563485</v>
      </c>
      <c r="N768" s="4">
        <v>37.590865023701902</v>
      </c>
    </row>
    <row r="769" spans="1:14" x14ac:dyDescent="0.3">
      <c r="A769" s="3">
        <v>41310105</v>
      </c>
      <c r="B769" s="4">
        <v>41310</v>
      </c>
      <c r="C769" s="4" t="s">
        <v>1521</v>
      </c>
      <c r="D769" s="4" t="s">
        <v>1534</v>
      </c>
      <c r="E769" s="4">
        <v>4131010500</v>
      </c>
      <c r="F769" s="4" t="s">
        <v>1535</v>
      </c>
      <c r="G769" s="4" t="str">
        <f t="shared" si="11"/>
        <v>경기도구리시수택동</v>
      </c>
      <c r="H769" s="4">
        <v>981</v>
      </c>
      <c r="I769" s="4">
        <v>127.169</v>
      </c>
      <c r="J769" s="4">
        <v>127.136</v>
      </c>
      <c r="K769" s="4">
        <v>37.582999999999998</v>
      </c>
      <c r="L769" s="4">
        <v>37.603999999999999</v>
      </c>
      <c r="M769" s="4">
        <v>127.148914240759</v>
      </c>
      <c r="N769" s="4">
        <v>37.594591745118997</v>
      </c>
    </row>
    <row r="770" spans="1:14" x14ac:dyDescent="0.3">
      <c r="A770" s="3">
        <v>41360340</v>
      </c>
      <c r="B770" s="4">
        <v>41360</v>
      </c>
      <c r="C770" s="4" t="s">
        <v>1536</v>
      </c>
      <c r="D770" s="4" t="s">
        <v>1537</v>
      </c>
      <c r="E770" s="4">
        <v>4136034000</v>
      </c>
      <c r="F770" s="4" t="s">
        <v>1538</v>
      </c>
      <c r="G770" s="4" t="str">
        <f t="shared" si="11"/>
        <v>경기도남양주시수동면</v>
      </c>
      <c r="H770" s="4">
        <v>433</v>
      </c>
      <c r="I770" s="4">
        <v>127.372</v>
      </c>
      <c r="J770" s="4">
        <v>127.246</v>
      </c>
      <c r="K770" s="4">
        <v>37.664999999999999</v>
      </c>
      <c r="L770" s="4">
        <v>37.780999999999999</v>
      </c>
      <c r="M770" s="4">
        <v>127.30409590358499</v>
      </c>
      <c r="N770" s="4">
        <v>37.726332079211197</v>
      </c>
    </row>
    <row r="771" spans="1:14" x14ac:dyDescent="0.3">
      <c r="A771" s="3">
        <v>41360106</v>
      </c>
      <c r="B771" s="4">
        <v>41360</v>
      </c>
      <c r="C771" s="4" t="s">
        <v>1536</v>
      </c>
      <c r="D771" s="4" t="s">
        <v>1539</v>
      </c>
      <c r="E771" s="4">
        <v>4136010600</v>
      </c>
      <c r="F771" s="4" t="s">
        <v>1540</v>
      </c>
      <c r="G771" s="4" t="str">
        <f t="shared" ref="G771:G834" si="12">SUBSTITUTE(F771," ","")</f>
        <v>경기도남양주시삼패동</v>
      </c>
      <c r="H771" s="4">
        <v>100</v>
      </c>
      <c r="I771" s="4">
        <v>127.214</v>
      </c>
      <c r="J771" s="4">
        <v>127.181</v>
      </c>
      <c r="K771" s="4">
        <v>37.587000000000003</v>
      </c>
      <c r="L771" s="4">
        <v>37.603999999999999</v>
      </c>
      <c r="M771" s="4">
        <v>127.198305014087</v>
      </c>
      <c r="N771" s="4">
        <v>37.596420004926699</v>
      </c>
    </row>
    <row r="772" spans="1:14" x14ac:dyDescent="0.3">
      <c r="A772" s="3">
        <v>41360250</v>
      </c>
      <c r="B772" s="4">
        <v>41360</v>
      </c>
      <c r="C772" s="4" t="s">
        <v>1536</v>
      </c>
      <c r="D772" s="4" t="s">
        <v>1541</v>
      </c>
      <c r="E772" s="4">
        <v>4136025000</v>
      </c>
      <c r="F772" s="4" t="s">
        <v>1542</v>
      </c>
      <c r="G772" s="4" t="str">
        <f t="shared" si="12"/>
        <v>경기도남양주시와부읍</v>
      </c>
      <c r="H772" s="4">
        <v>98</v>
      </c>
      <c r="I772" s="4">
        <v>127.292</v>
      </c>
      <c r="J772" s="4">
        <v>127.20399999999999</v>
      </c>
      <c r="K772" s="4">
        <v>37.533999999999999</v>
      </c>
      <c r="L772" s="4">
        <v>37.639000000000003</v>
      </c>
      <c r="M772" s="4">
        <v>127.247107750909</v>
      </c>
      <c r="N772" s="4">
        <v>37.594022933430701</v>
      </c>
    </row>
    <row r="773" spans="1:14" x14ac:dyDescent="0.3">
      <c r="A773" s="3">
        <v>41360105</v>
      </c>
      <c r="B773" s="4">
        <v>41360</v>
      </c>
      <c r="C773" s="4" t="s">
        <v>1536</v>
      </c>
      <c r="D773" s="4" t="s">
        <v>1543</v>
      </c>
      <c r="E773" s="4">
        <v>4136010500</v>
      </c>
      <c r="F773" s="4" t="s">
        <v>1544</v>
      </c>
      <c r="G773" s="4" t="str">
        <f t="shared" si="12"/>
        <v>경기도남양주시이패동</v>
      </c>
      <c r="H773" s="4">
        <v>759</v>
      </c>
      <c r="I773" s="4">
        <v>127.215</v>
      </c>
      <c r="J773" s="4">
        <v>127.173</v>
      </c>
      <c r="K773" s="4">
        <v>37.6</v>
      </c>
      <c r="L773" s="4">
        <v>37.619</v>
      </c>
      <c r="M773" s="4">
        <v>127.195323149</v>
      </c>
      <c r="N773" s="4">
        <v>37.609504829644202</v>
      </c>
    </row>
    <row r="774" spans="1:14" x14ac:dyDescent="0.3">
      <c r="A774" s="3">
        <v>41360109</v>
      </c>
      <c r="B774" s="4">
        <v>41360</v>
      </c>
      <c r="C774" s="4" t="s">
        <v>1536</v>
      </c>
      <c r="D774" s="4" t="s">
        <v>1545</v>
      </c>
      <c r="E774" s="4">
        <v>4136010900</v>
      </c>
      <c r="F774" s="4" t="s">
        <v>1546</v>
      </c>
      <c r="G774" s="4" t="str">
        <f t="shared" si="12"/>
        <v>경기도남양주시지금동</v>
      </c>
      <c r="H774" s="4">
        <v>1399</v>
      </c>
      <c r="I774" s="4">
        <v>127.172</v>
      </c>
      <c r="J774" s="4">
        <v>127.16</v>
      </c>
      <c r="K774" s="4">
        <v>37.595999999999997</v>
      </c>
      <c r="L774" s="4">
        <v>37.606999999999999</v>
      </c>
      <c r="M774" s="4">
        <v>127.165489474525</v>
      </c>
      <c r="N774" s="4">
        <v>37.602423104105597</v>
      </c>
    </row>
    <row r="775" spans="1:14" x14ac:dyDescent="0.3">
      <c r="A775" s="3">
        <v>41360310</v>
      </c>
      <c r="B775" s="4">
        <v>41360</v>
      </c>
      <c r="C775" s="4" t="s">
        <v>1536</v>
      </c>
      <c r="D775" s="4" t="s">
        <v>1547</v>
      </c>
      <c r="E775" s="4">
        <v>4136031000</v>
      </c>
      <c r="F775" s="4" t="s">
        <v>1548</v>
      </c>
      <c r="G775" s="4" t="str">
        <f t="shared" si="12"/>
        <v>경기도남양주시별내면</v>
      </c>
      <c r="H775" s="4">
        <v>95</v>
      </c>
      <c r="I775" s="4">
        <v>127.158</v>
      </c>
      <c r="J775" s="4">
        <v>127.08</v>
      </c>
      <c r="K775" s="4">
        <v>37.674999999999997</v>
      </c>
      <c r="L775" s="4">
        <v>37.75</v>
      </c>
      <c r="M775" s="4">
        <v>127.126245726666</v>
      </c>
      <c r="N775" s="4">
        <v>37.709873180445797</v>
      </c>
    </row>
    <row r="776" spans="1:14" x14ac:dyDescent="0.3">
      <c r="A776" s="3">
        <v>41360259</v>
      </c>
      <c r="B776" s="4">
        <v>41360</v>
      </c>
      <c r="C776" s="4" t="s">
        <v>1536</v>
      </c>
      <c r="D776" s="4" t="s">
        <v>1549</v>
      </c>
      <c r="E776" s="4">
        <v>4136025900</v>
      </c>
      <c r="F776" s="4" t="s">
        <v>1550</v>
      </c>
      <c r="G776" s="4" t="str">
        <f t="shared" si="12"/>
        <v>경기도남양주시진건읍</v>
      </c>
      <c r="H776" s="4">
        <v>1411</v>
      </c>
      <c r="I776" s="4">
        <v>127.23699999999999</v>
      </c>
      <c r="J776" s="4">
        <v>127.14700000000001</v>
      </c>
      <c r="K776" s="4">
        <v>37.627000000000002</v>
      </c>
      <c r="L776" s="4">
        <v>37.689</v>
      </c>
      <c r="M776" s="4">
        <v>127.185147895843</v>
      </c>
      <c r="N776" s="4">
        <v>37.657929132817301</v>
      </c>
    </row>
    <row r="777" spans="1:14" x14ac:dyDescent="0.3">
      <c r="A777" s="3">
        <v>41360262</v>
      </c>
      <c r="B777" s="4">
        <v>41360</v>
      </c>
      <c r="C777" s="4" t="s">
        <v>1536</v>
      </c>
      <c r="D777" s="4" t="s">
        <v>1551</v>
      </c>
      <c r="E777" s="4">
        <v>4136026200</v>
      </c>
      <c r="F777" s="4" t="s">
        <v>1552</v>
      </c>
      <c r="G777" s="4" t="str">
        <f t="shared" si="12"/>
        <v>경기도남양주시오남읍</v>
      </c>
      <c r="H777" s="4">
        <v>93</v>
      </c>
      <c r="I777" s="4">
        <v>127.276</v>
      </c>
      <c r="J777" s="4">
        <v>127.182</v>
      </c>
      <c r="K777" s="4">
        <v>37.673000000000002</v>
      </c>
      <c r="L777" s="4">
        <v>37.715000000000003</v>
      </c>
      <c r="M777" s="4">
        <v>127.231460150575</v>
      </c>
      <c r="N777" s="4">
        <v>37.693812996690298</v>
      </c>
    </row>
    <row r="778" spans="1:14" x14ac:dyDescent="0.3">
      <c r="A778" s="3">
        <v>41360253</v>
      </c>
      <c r="B778" s="4">
        <v>41360</v>
      </c>
      <c r="C778" s="4" t="s">
        <v>1536</v>
      </c>
      <c r="D778" s="4" t="s">
        <v>1553</v>
      </c>
      <c r="E778" s="4">
        <v>4136025300</v>
      </c>
      <c r="F778" s="4" t="s">
        <v>1554</v>
      </c>
      <c r="G778" s="4" t="str">
        <f t="shared" si="12"/>
        <v>경기도남양주시진접읍</v>
      </c>
      <c r="H778" s="4">
        <v>92</v>
      </c>
      <c r="I778" s="4">
        <v>127.261</v>
      </c>
      <c r="J778" s="4">
        <v>127.14100000000001</v>
      </c>
      <c r="K778" s="4">
        <v>37.664999999999999</v>
      </c>
      <c r="L778" s="4">
        <v>37.768999999999998</v>
      </c>
      <c r="M778" s="4">
        <v>127.193685532771</v>
      </c>
      <c r="N778" s="4">
        <v>37.725538604099299</v>
      </c>
    </row>
    <row r="779" spans="1:14" x14ac:dyDescent="0.3">
      <c r="A779" s="3">
        <v>41360111</v>
      </c>
      <c r="B779" s="4">
        <v>41360</v>
      </c>
      <c r="C779" s="4" t="s">
        <v>1536</v>
      </c>
      <c r="D779" s="4" t="s">
        <v>1555</v>
      </c>
      <c r="E779" s="4">
        <v>4136011100</v>
      </c>
      <c r="F779" s="4" t="s">
        <v>1556</v>
      </c>
      <c r="G779" s="4" t="str">
        <f t="shared" si="12"/>
        <v>경기도남양주시별내동</v>
      </c>
      <c r="H779" s="4">
        <v>90</v>
      </c>
      <c r="I779" s="4">
        <v>127.14400000000001</v>
      </c>
      <c r="J779" s="4">
        <v>127.09099999999999</v>
      </c>
      <c r="K779" s="4">
        <v>37.640999999999998</v>
      </c>
      <c r="L779" s="4">
        <v>37.697000000000003</v>
      </c>
      <c r="M779" s="4">
        <v>127.11449369519799</v>
      </c>
      <c r="N779" s="4">
        <v>37.666284925420797</v>
      </c>
    </row>
    <row r="780" spans="1:14" x14ac:dyDescent="0.3">
      <c r="A780" s="3">
        <v>41360108</v>
      </c>
      <c r="B780" s="4">
        <v>41360</v>
      </c>
      <c r="C780" s="4" t="s">
        <v>1536</v>
      </c>
      <c r="D780" s="4" t="s">
        <v>1557</v>
      </c>
      <c r="E780" s="4">
        <v>4136010800</v>
      </c>
      <c r="F780" s="4" t="s">
        <v>1558</v>
      </c>
      <c r="G780" s="4" t="str">
        <f t="shared" si="12"/>
        <v>경기도남양주시수석동</v>
      </c>
      <c r="H780" s="4">
        <v>754</v>
      </c>
      <c r="I780" s="4">
        <v>127.187</v>
      </c>
      <c r="J780" s="4">
        <v>127.16</v>
      </c>
      <c r="K780" s="4">
        <v>37.581000000000003</v>
      </c>
      <c r="L780" s="4">
        <v>37.603000000000002</v>
      </c>
      <c r="M780" s="4">
        <v>127.174147612181</v>
      </c>
      <c r="N780" s="4">
        <v>37.590678919113898</v>
      </c>
    </row>
    <row r="781" spans="1:14" x14ac:dyDescent="0.3">
      <c r="A781" s="3">
        <v>41360104</v>
      </c>
      <c r="B781" s="4">
        <v>41360</v>
      </c>
      <c r="C781" s="4" t="s">
        <v>1536</v>
      </c>
      <c r="D781" s="4" t="s">
        <v>1559</v>
      </c>
      <c r="E781" s="4">
        <v>4136010400</v>
      </c>
      <c r="F781" s="4" t="s">
        <v>1560</v>
      </c>
      <c r="G781" s="4" t="str">
        <f t="shared" si="12"/>
        <v>경기도남양주시일패동</v>
      </c>
      <c r="H781" s="4">
        <v>1415</v>
      </c>
      <c r="I781" s="4">
        <v>127.203</v>
      </c>
      <c r="J781" s="4">
        <v>127.167</v>
      </c>
      <c r="K781" s="4">
        <v>37.607999999999997</v>
      </c>
      <c r="L781" s="4">
        <v>37.633000000000003</v>
      </c>
      <c r="M781" s="4">
        <v>127.184297246009</v>
      </c>
      <c r="N781" s="4">
        <v>37.621392304785203</v>
      </c>
    </row>
    <row r="782" spans="1:14" x14ac:dyDescent="0.3">
      <c r="A782" s="3">
        <v>41360360</v>
      </c>
      <c r="B782" s="4">
        <v>41360</v>
      </c>
      <c r="C782" s="4" t="s">
        <v>1536</v>
      </c>
      <c r="D782" s="4" t="s">
        <v>1561</v>
      </c>
      <c r="E782" s="4">
        <v>4136036000</v>
      </c>
      <c r="F782" s="4" t="s">
        <v>1562</v>
      </c>
      <c r="G782" s="4" t="str">
        <f t="shared" si="12"/>
        <v>경기도남양주시조안면</v>
      </c>
      <c r="H782" s="4">
        <v>87</v>
      </c>
      <c r="I782" s="4">
        <v>127.345</v>
      </c>
      <c r="J782" s="4">
        <v>127.256</v>
      </c>
      <c r="K782" s="4">
        <v>37.506</v>
      </c>
      <c r="L782" s="4">
        <v>37.613999999999997</v>
      </c>
      <c r="M782" s="4">
        <v>127.299055506033</v>
      </c>
      <c r="N782" s="4">
        <v>37.566798305066499</v>
      </c>
    </row>
    <row r="783" spans="1:14" x14ac:dyDescent="0.3">
      <c r="A783" s="3">
        <v>41360265</v>
      </c>
      <c r="B783" s="4">
        <v>41360</v>
      </c>
      <c r="C783" s="4" t="s">
        <v>1536</v>
      </c>
      <c r="D783" s="4" t="s">
        <v>1563</v>
      </c>
      <c r="E783" s="4">
        <v>4136026500</v>
      </c>
      <c r="F783" s="4" t="s">
        <v>1564</v>
      </c>
      <c r="G783" s="4" t="str">
        <f t="shared" si="12"/>
        <v>경기도남양주시퇴계원읍</v>
      </c>
      <c r="H783" s="4">
        <v>85</v>
      </c>
      <c r="I783" s="4">
        <v>127.15300000000001</v>
      </c>
      <c r="J783" s="4">
        <v>127.129</v>
      </c>
      <c r="K783" s="4">
        <v>37.639000000000003</v>
      </c>
      <c r="L783" s="4">
        <v>37.670999999999999</v>
      </c>
      <c r="M783" s="4">
        <v>127.143209496662</v>
      </c>
      <c r="N783" s="4">
        <v>37.653494833590003</v>
      </c>
    </row>
    <row r="784" spans="1:14" x14ac:dyDescent="0.3">
      <c r="A784" s="3">
        <v>41360256</v>
      </c>
      <c r="B784" s="4">
        <v>41360</v>
      </c>
      <c r="C784" s="4" t="s">
        <v>1536</v>
      </c>
      <c r="D784" s="4" t="s">
        <v>1565</v>
      </c>
      <c r="E784" s="4">
        <v>4136025600</v>
      </c>
      <c r="F784" s="4" t="s">
        <v>1566</v>
      </c>
      <c r="G784" s="4" t="str">
        <f t="shared" si="12"/>
        <v>경기도남양주시화도읍</v>
      </c>
      <c r="H784" s="4">
        <v>450</v>
      </c>
      <c r="I784" s="4">
        <v>127.381</v>
      </c>
      <c r="J784" s="4">
        <v>127.258</v>
      </c>
      <c r="K784" s="4">
        <v>37.603999999999999</v>
      </c>
      <c r="L784" s="4">
        <v>37.701999999999998</v>
      </c>
      <c r="M784" s="4">
        <v>127.315943418991</v>
      </c>
      <c r="N784" s="4">
        <v>37.652823338023602</v>
      </c>
    </row>
    <row r="785" spans="1:14" x14ac:dyDescent="0.3">
      <c r="A785" s="3">
        <v>41360102</v>
      </c>
      <c r="B785" s="4">
        <v>41360</v>
      </c>
      <c r="C785" s="4" t="s">
        <v>1536</v>
      </c>
      <c r="D785" s="4" t="s">
        <v>1567</v>
      </c>
      <c r="E785" s="4">
        <v>4136010200</v>
      </c>
      <c r="F785" s="4" t="s">
        <v>1568</v>
      </c>
      <c r="G785" s="4" t="str">
        <f t="shared" si="12"/>
        <v>경기도남양주시평내동</v>
      </c>
      <c r="H785" s="4">
        <v>83</v>
      </c>
      <c r="I785" s="4">
        <v>127.26</v>
      </c>
      <c r="J785" s="4">
        <v>127.211</v>
      </c>
      <c r="K785" s="4">
        <v>37.633000000000003</v>
      </c>
      <c r="L785" s="4">
        <v>37.659999999999997</v>
      </c>
      <c r="M785" s="4">
        <v>127.235204213293</v>
      </c>
      <c r="N785" s="4">
        <v>37.646440177451503</v>
      </c>
    </row>
    <row r="786" spans="1:14" x14ac:dyDescent="0.3">
      <c r="A786" s="3">
        <v>41360101</v>
      </c>
      <c r="B786" s="4">
        <v>41360</v>
      </c>
      <c r="C786" s="4" t="s">
        <v>1536</v>
      </c>
      <c r="D786" s="4" t="s">
        <v>1569</v>
      </c>
      <c r="E786" s="4">
        <v>4136010100</v>
      </c>
      <c r="F786" s="4" t="s">
        <v>1570</v>
      </c>
      <c r="G786" s="4" t="str">
        <f t="shared" si="12"/>
        <v>경기도남양주시호평동</v>
      </c>
      <c r="H786" s="4">
        <v>82</v>
      </c>
      <c r="I786" s="4">
        <v>127.273</v>
      </c>
      <c r="J786" s="4">
        <v>127.223</v>
      </c>
      <c r="K786" s="4">
        <v>37.642000000000003</v>
      </c>
      <c r="L786" s="4">
        <v>37.680999999999997</v>
      </c>
      <c r="M786" s="4">
        <v>127.24953685377599</v>
      </c>
      <c r="N786" s="4">
        <v>37.663844869433198</v>
      </c>
    </row>
    <row r="787" spans="1:14" x14ac:dyDescent="0.3">
      <c r="A787" s="3">
        <v>41360110</v>
      </c>
      <c r="B787" s="4">
        <v>41360</v>
      </c>
      <c r="C787" s="4" t="s">
        <v>1536</v>
      </c>
      <c r="D787" s="4" t="s">
        <v>1571</v>
      </c>
      <c r="E787" s="4">
        <v>4136011000</v>
      </c>
      <c r="F787" s="4" t="s">
        <v>1572</v>
      </c>
      <c r="G787" s="4" t="str">
        <f t="shared" si="12"/>
        <v>경기도남양주시도농동</v>
      </c>
      <c r="H787" s="4">
        <v>1393</v>
      </c>
      <c r="I787" s="4">
        <v>127.16200000000001</v>
      </c>
      <c r="J787" s="4">
        <v>127.149</v>
      </c>
      <c r="K787" s="4">
        <v>37.595999999999997</v>
      </c>
      <c r="L787" s="4">
        <v>37.604999999999997</v>
      </c>
      <c r="M787" s="4">
        <v>127.153484494303</v>
      </c>
      <c r="N787" s="4">
        <v>37.600583369816199</v>
      </c>
    </row>
    <row r="788" spans="1:14" x14ac:dyDescent="0.3">
      <c r="A788" s="3">
        <v>41360103</v>
      </c>
      <c r="B788" s="4">
        <v>41360</v>
      </c>
      <c r="C788" s="4" t="s">
        <v>1536</v>
      </c>
      <c r="D788" s="4" t="s">
        <v>1015</v>
      </c>
      <c r="E788" s="4">
        <v>4136010300</v>
      </c>
      <c r="F788" s="4" t="s">
        <v>1573</v>
      </c>
      <c r="G788" s="4" t="str">
        <f t="shared" si="12"/>
        <v>경기도남양주시금곡동</v>
      </c>
      <c r="H788" s="4">
        <v>1414</v>
      </c>
      <c r="I788" s="4">
        <v>127.235</v>
      </c>
      <c r="J788" s="4">
        <v>127.19199999999999</v>
      </c>
      <c r="K788" s="4">
        <v>37.618000000000002</v>
      </c>
      <c r="L788" s="4">
        <v>37.646000000000001</v>
      </c>
      <c r="M788" s="4">
        <v>127.212158287365</v>
      </c>
      <c r="N788" s="4">
        <v>37.632032643402802</v>
      </c>
    </row>
    <row r="789" spans="1:14" x14ac:dyDescent="0.3">
      <c r="A789" s="3">
        <v>41360112</v>
      </c>
      <c r="B789" s="4">
        <v>41360</v>
      </c>
      <c r="C789" s="4" t="s">
        <v>1536</v>
      </c>
      <c r="D789" s="4" t="s">
        <v>1574</v>
      </c>
      <c r="E789" s="4">
        <v>4136011200</v>
      </c>
      <c r="F789" s="4" t="s">
        <v>1575</v>
      </c>
      <c r="G789" s="4" t="str">
        <f t="shared" si="12"/>
        <v>경기도남양주시다산동</v>
      </c>
      <c r="H789" s="4">
        <v>1413</v>
      </c>
      <c r="I789" s="4">
        <v>127.179</v>
      </c>
      <c r="J789" s="4">
        <v>127.143</v>
      </c>
      <c r="K789" s="4">
        <v>37.594000000000001</v>
      </c>
      <c r="L789" s="4">
        <v>37.634999999999998</v>
      </c>
      <c r="M789" s="4">
        <v>127.15989592185601</v>
      </c>
      <c r="N789" s="4">
        <v>37.613822940276798</v>
      </c>
    </row>
    <row r="790" spans="1:14" x14ac:dyDescent="0.3">
      <c r="A790" s="3">
        <v>41370119</v>
      </c>
      <c r="B790" s="4">
        <v>41370</v>
      </c>
      <c r="C790" s="4" t="s">
        <v>1576</v>
      </c>
      <c r="D790" s="4" t="s">
        <v>1032</v>
      </c>
      <c r="E790" s="4">
        <v>4137011900</v>
      </c>
      <c r="F790" s="4" t="s">
        <v>1577</v>
      </c>
      <c r="G790" s="4" t="str">
        <f t="shared" si="12"/>
        <v>경기도오산시탑동</v>
      </c>
      <c r="H790" s="4">
        <v>2043</v>
      </c>
      <c r="I790" s="4">
        <v>127.056</v>
      </c>
      <c r="J790" s="4">
        <v>127.04</v>
      </c>
      <c r="K790" s="4">
        <v>37.131</v>
      </c>
      <c r="L790" s="4">
        <v>37.139000000000003</v>
      </c>
      <c r="M790" s="4">
        <v>127.048609676624</v>
      </c>
      <c r="N790" s="4">
        <v>37.135522542873503</v>
      </c>
    </row>
    <row r="791" spans="1:14" x14ac:dyDescent="0.3">
      <c r="A791" s="3">
        <v>41370109</v>
      </c>
      <c r="B791" s="4">
        <v>41370</v>
      </c>
      <c r="C791" s="4" t="s">
        <v>1576</v>
      </c>
      <c r="D791" s="4" t="s">
        <v>1578</v>
      </c>
      <c r="E791" s="4">
        <v>4137010900</v>
      </c>
      <c r="F791" s="4" t="s">
        <v>1579</v>
      </c>
      <c r="G791" s="4" t="str">
        <f t="shared" si="12"/>
        <v>경기도오산시은계동</v>
      </c>
      <c r="H791" s="4">
        <v>2037</v>
      </c>
      <c r="I791" s="4">
        <v>127.08</v>
      </c>
      <c r="J791" s="4">
        <v>127.069</v>
      </c>
      <c r="K791" s="4">
        <v>37.155999999999999</v>
      </c>
      <c r="L791" s="4">
        <v>37.167000000000002</v>
      </c>
      <c r="M791" s="4">
        <v>127.073128221245</v>
      </c>
      <c r="N791" s="4">
        <v>37.161315829000998</v>
      </c>
    </row>
    <row r="792" spans="1:14" x14ac:dyDescent="0.3">
      <c r="A792" s="3">
        <v>41370117</v>
      </c>
      <c r="B792" s="4">
        <v>41370</v>
      </c>
      <c r="C792" s="4" t="s">
        <v>1576</v>
      </c>
      <c r="D792" s="4" t="s">
        <v>1580</v>
      </c>
      <c r="E792" s="4">
        <v>4137011700</v>
      </c>
      <c r="F792" s="4" t="s">
        <v>1581</v>
      </c>
      <c r="G792" s="4" t="str">
        <f t="shared" si="12"/>
        <v>경기도오산시벌음동</v>
      </c>
      <c r="H792" s="4">
        <v>2041</v>
      </c>
      <c r="I792" s="4">
        <v>127.047</v>
      </c>
      <c r="J792" s="4">
        <v>127.03100000000001</v>
      </c>
      <c r="K792" s="4">
        <v>37.136000000000003</v>
      </c>
      <c r="L792" s="4">
        <v>37.146999999999998</v>
      </c>
      <c r="M792" s="4">
        <v>127.03787733062801</v>
      </c>
      <c r="N792" s="4">
        <v>37.140754397954296</v>
      </c>
    </row>
    <row r="793" spans="1:14" x14ac:dyDescent="0.3">
      <c r="A793" s="3">
        <v>41370115</v>
      </c>
      <c r="B793" s="4">
        <v>41370</v>
      </c>
      <c r="C793" s="4" t="s">
        <v>1576</v>
      </c>
      <c r="D793" s="4" t="s">
        <v>1582</v>
      </c>
      <c r="E793" s="4">
        <v>4137011500</v>
      </c>
      <c r="F793" s="4" t="s">
        <v>1583</v>
      </c>
      <c r="G793" s="4" t="str">
        <f t="shared" si="12"/>
        <v>경기도오산시서랑동</v>
      </c>
      <c r="H793" s="4">
        <v>1396</v>
      </c>
      <c r="I793" s="4">
        <v>127.02</v>
      </c>
      <c r="J793" s="4">
        <v>126.995</v>
      </c>
      <c r="K793" s="4">
        <v>37.167000000000002</v>
      </c>
      <c r="L793" s="4">
        <v>37.180999999999997</v>
      </c>
      <c r="M793" s="4">
        <v>127.008057126823</v>
      </c>
      <c r="N793" s="4">
        <v>37.173835982161201</v>
      </c>
    </row>
    <row r="794" spans="1:14" x14ac:dyDescent="0.3">
      <c r="A794" s="3">
        <v>41370114</v>
      </c>
      <c r="B794" s="4">
        <v>41370</v>
      </c>
      <c r="C794" s="4" t="s">
        <v>1576</v>
      </c>
      <c r="D794" s="4" t="s">
        <v>1584</v>
      </c>
      <c r="E794" s="4">
        <v>4137011400</v>
      </c>
      <c r="F794" s="4" t="s">
        <v>1585</v>
      </c>
      <c r="G794" s="4" t="str">
        <f t="shared" si="12"/>
        <v>경기도오산시지곶동</v>
      </c>
      <c r="H794" s="4">
        <v>1397</v>
      </c>
      <c r="I794" s="4">
        <v>127.038</v>
      </c>
      <c r="J794" s="4">
        <v>127.01300000000001</v>
      </c>
      <c r="K794" s="4">
        <v>37.164999999999999</v>
      </c>
      <c r="L794" s="4">
        <v>37.189</v>
      </c>
      <c r="M794" s="4">
        <v>127.026271186598</v>
      </c>
      <c r="N794" s="4">
        <v>37.176485825006303</v>
      </c>
    </row>
    <row r="795" spans="1:14" x14ac:dyDescent="0.3">
      <c r="A795" s="3">
        <v>41370116</v>
      </c>
      <c r="B795" s="4">
        <v>41370</v>
      </c>
      <c r="C795" s="4" t="s">
        <v>1576</v>
      </c>
      <c r="D795" s="4" t="s">
        <v>1586</v>
      </c>
      <c r="E795" s="4">
        <v>4137011600</v>
      </c>
      <c r="F795" s="4" t="s">
        <v>1587</v>
      </c>
      <c r="G795" s="4" t="str">
        <f t="shared" si="12"/>
        <v>경기도오산시서동</v>
      </c>
      <c r="H795" s="4">
        <v>2080</v>
      </c>
      <c r="I795" s="4">
        <v>127.04900000000001</v>
      </c>
      <c r="J795" s="4">
        <v>127.02800000000001</v>
      </c>
      <c r="K795" s="4">
        <v>37.142000000000003</v>
      </c>
      <c r="L795" s="4">
        <v>37.156999999999996</v>
      </c>
      <c r="M795" s="4">
        <v>127.039060792838</v>
      </c>
      <c r="N795" s="4">
        <v>37.150437505355299</v>
      </c>
    </row>
    <row r="796" spans="1:14" x14ac:dyDescent="0.3">
      <c r="A796" s="3">
        <v>41370121</v>
      </c>
      <c r="B796" s="4">
        <v>41370</v>
      </c>
      <c r="C796" s="4" t="s">
        <v>1576</v>
      </c>
      <c r="D796" s="4" t="s">
        <v>1588</v>
      </c>
      <c r="E796" s="4">
        <v>4137012100</v>
      </c>
      <c r="F796" s="4" t="s">
        <v>1589</v>
      </c>
      <c r="G796" s="4" t="str">
        <f t="shared" si="12"/>
        <v>경기도오산시가수동</v>
      </c>
      <c r="H796" s="4">
        <v>2079</v>
      </c>
      <c r="I796" s="4">
        <v>127.063</v>
      </c>
      <c r="J796" s="4">
        <v>127.045</v>
      </c>
      <c r="K796" s="4">
        <v>37.142000000000003</v>
      </c>
      <c r="L796" s="4">
        <v>37.151000000000003</v>
      </c>
      <c r="M796" s="4">
        <v>127.05535401990799</v>
      </c>
      <c r="N796" s="4">
        <v>37.146355855466602</v>
      </c>
    </row>
    <row r="797" spans="1:14" x14ac:dyDescent="0.3">
      <c r="A797" s="3">
        <v>41370103</v>
      </c>
      <c r="B797" s="4">
        <v>41370</v>
      </c>
      <c r="C797" s="4" t="s">
        <v>1576</v>
      </c>
      <c r="D797" s="4" t="s">
        <v>1590</v>
      </c>
      <c r="E797" s="4">
        <v>4137010300</v>
      </c>
      <c r="F797" s="4" t="s">
        <v>1591</v>
      </c>
      <c r="G797" s="4" t="str">
        <f t="shared" si="12"/>
        <v>경기도오산시원동</v>
      </c>
      <c r="H797" s="4">
        <v>2052</v>
      </c>
      <c r="I797" s="4">
        <v>127.10299999999999</v>
      </c>
      <c r="J797" s="4">
        <v>127.068</v>
      </c>
      <c r="K797" s="4">
        <v>37.131</v>
      </c>
      <c r="L797" s="4">
        <v>37.149000000000001</v>
      </c>
      <c r="M797" s="4">
        <v>127.082668311687</v>
      </c>
      <c r="N797" s="4">
        <v>37.141249027541001</v>
      </c>
    </row>
    <row r="798" spans="1:14" x14ac:dyDescent="0.3">
      <c r="A798" s="3">
        <v>41370124</v>
      </c>
      <c r="B798" s="4">
        <v>41370</v>
      </c>
      <c r="C798" s="4" t="s">
        <v>1576</v>
      </c>
      <c r="D798" s="4" t="s">
        <v>1592</v>
      </c>
      <c r="E798" s="4">
        <v>4137012400</v>
      </c>
      <c r="F798" s="4" t="s">
        <v>1593</v>
      </c>
      <c r="G798" s="4" t="str">
        <f t="shared" si="12"/>
        <v>경기도오산시갈곶동</v>
      </c>
      <c r="H798" s="4">
        <v>2051</v>
      </c>
      <c r="I798" s="4">
        <v>127.081</v>
      </c>
      <c r="J798" s="4">
        <v>127.059</v>
      </c>
      <c r="K798" s="4">
        <v>37.125</v>
      </c>
      <c r="L798" s="4">
        <v>37.137</v>
      </c>
      <c r="M798" s="4">
        <v>127.07082998660999</v>
      </c>
      <c r="N798" s="4">
        <v>37.130759329019</v>
      </c>
    </row>
    <row r="799" spans="1:14" x14ac:dyDescent="0.3">
      <c r="A799" s="3">
        <v>41370111</v>
      </c>
      <c r="B799" s="4">
        <v>41370</v>
      </c>
      <c r="C799" s="4" t="s">
        <v>1576</v>
      </c>
      <c r="D799" s="4" t="s">
        <v>1594</v>
      </c>
      <c r="E799" s="4">
        <v>4137011100</v>
      </c>
      <c r="F799" s="4" t="s">
        <v>1595</v>
      </c>
      <c r="G799" s="4" t="str">
        <f t="shared" si="12"/>
        <v>경기도오산시외삼미동</v>
      </c>
      <c r="H799" s="4">
        <v>1721</v>
      </c>
      <c r="I799" s="4">
        <v>127.069</v>
      </c>
      <c r="J799" s="4">
        <v>127.04300000000001</v>
      </c>
      <c r="K799" s="4">
        <v>37.183999999999997</v>
      </c>
      <c r="L799" s="4">
        <v>37.198999999999998</v>
      </c>
      <c r="M799" s="4">
        <v>127.056055316819</v>
      </c>
      <c r="N799" s="4">
        <v>37.1917199993689</v>
      </c>
    </row>
    <row r="800" spans="1:14" x14ac:dyDescent="0.3">
      <c r="A800" s="3">
        <v>41370122</v>
      </c>
      <c r="B800" s="4">
        <v>41370</v>
      </c>
      <c r="C800" s="4" t="s">
        <v>1576</v>
      </c>
      <c r="D800" s="4" t="s">
        <v>1596</v>
      </c>
      <c r="E800" s="4">
        <v>4137012200</v>
      </c>
      <c r="F800" s="4" t="s">
        <v>1597</v>
      </c>
      <c r="G800" s="4" t="str">
        <f t="shared" si="12"/>
        <v>경기도오산시고현동</v>
      </c>
      <c r="H800" s="4">
        <v>2049</v>
      </c>
      <c r="I800" s="4">
        <v>127.093</v>
      </c>
      <c r="J800" s="4">
        <v>127.078</v>
      </c>
      <c r="K800" s="4">
        <v>37.128999999999998</v>
      </c>
      <c r="L800" s="4">
        <v>37.136000000000003</v>
      </c>
      <c r="M800" s="4">
        <v>127.084566149192</v>
      </c>
      <c r="N800" s="4">
        <v>37.133361120304301</v>
      </c>
    </row>
    <row r="801" spans="1:14" x14ac:dyDescent="0.3">
      <c r="A801" s="3">
        <v>41370123</v>
      </c>
      <c r="B801" s="4">
        <v>41370</v>
      </c>
      <c r="C801" s="4" t="s">
        <v>1576</v>
      </c>
      <c r="D801" s="4" t="s">
        <v>1598</v>
      </c>
      <c r="E801" s="4">
        <v>4137012300</v>
      </c>
      <c r="F801" s="4" t="s">
        <v>1599</v>
      </c>
      <c r="G801" s="4" t="str">
        <f t="shared" si="12"/>
        <v>경기도오산시청호동</v>
      </c>
      <c r="H801" s="4">
        <v>2050</v>
      </c>
      <c r="I801" s="4">
        <v>127.09099999999999</v>
      </c>
      <c r="J801" s="4">
        <v>127.07899999999999</v>
      </c>
      <c r="K801" s="4">
        <v>37.125999999999998</v>
      </c>
      <c r="L801" s="4">
        <v>37.133000000000003</v>
      </c>
      <c r="M801" s="4">
        <v>127.084379686962</v>
      </c>
      <c r="N801" s="4">
        <v>37.129651886145197</v>
      </c>
    </row>
    <row r="802" spans="1:14" x14ac:dyDescent="0.3">
      <c r="A802" s="3">
        <v>41370105</v>
      </c>
      <c r="B802" s="4">
        <v>41370</v>
      </c>
      <c r="C802" s="4" t="s">
        <v>1576</v>
      </c>
      <c r="D802" s="4" t="s">
        <v>1600</v>
      </c>
      <c r="E802" s="4">
        <v>4137010500</v>
      </c>
      <c r="F802" s="4" t="s">
        <v>1601</v>
      </c>
      <c r="G802" s="4" t="str">
        <f t="shared" si="12"/>
        <v>경기도오산시청학동</v>
      </c>
      <c r="H802" s="4">
        <v>2078</v>
      </c>
      <c r="I802" s="4">
        <v>127.06699999999999</v>
      </c>
      <c r="J802" s="4">
        <v>127.047</v>
      </c>
      <c r="K802" s="4">
        <v>37.146999999999998</v>
      </c>
      <c r="L802" s="4">
        <v>37.156999999999996</v>
      </c>
      <c r="M802" s="4">
        <v>127.056619153811</v>
      </c>
      <c r="N802" s="4">
        <v>37.152719264674097</v>
      </c>
    </row>
    <row r="803" spans="1:14" x14ac:dyDescent="0.3">
      <c r="A803" s="3">
        <v>41370104</v>
      </c>
      <c r="B803" s="4">
        <v>41370</v>
      </c>
      <c r="C803" s="4" t="s">
        <v>1576</v>
      </c>
      <c r="D803" s="4" t="s">
        <v>1602</v>
      </c>
      <c r="E803" s="4">
        <v>4137010400</v>
      </c>
      <c r="F803" s="4" t="s">
        <v>1603</v>
      </c>
      <c r="G803" s="4" t="str">
        <f t="shared" si="12"/>
        <v>경기도오산시궐동</v>
      </c>
      <c r="H803" s="4">
        <v>2077</v>
      </c>
      <c r="I803" s="4">
        <v>127.07</v>
      </c>
      <c r="J803" s="4">
        <v>127.04300000000001</v>
      </c>
      <c r="K803" s="4">
        <v>37.154000000000003</v>
      </c>
      <c r="L803" s="4">
        <v>37.17</v>
      </c>
      <c r="M803" s="4">
        <v>127.054742094695</v>
      </c>
      <c r="N803" s="4">
        <v>37.160890707266802</v>
      </c>
    </row>
    <row r="804" spans="1:14" x14ac:dyDescent="0.3">
      <c r="A804" s="3">
        <v>41370107</v>
      </c>
      <c r="B804" s="4">
        <v>41370</v>
      </c>
      <c r="C804" s="4" t="s">
        <v>1576</v>
      </c>
      <c r="D804" s="4" t="s">
        <v>1604</v>
      </c>
      <c r="E804" s="4">
        <v>4137010700</v>
      </c>
      <c r="F804" s="4" t="s">
        <v>1605</v>
      </c>
      <c r="G804" s="4" t="str">
        <f t="shared" si="12"/>
        <v>경기도오산시금암동</v>
      </c>
      <c r="H804" s="4">
        <v>2076</v>
      </c>
      <c r="I804" s="4">
        <v>127.059</v>
      </c>
      <c r="J804" s="4">
        <v>127.036</v>
      </c>
      <c r="K804" s="4">
        <v>37.164999999999999</v>
      </c>
      <c r="L804" s="4">
        <v>37.182000000000002</v>
      </c>
      <c r="M804" s="4">
        <v>127.046505976224</v>
      </c>
      <c r="N804" s="4">
        <v>37.1736562007694</v>
      </c>
    </row>
    <row r="805" spans="1:14" x14ac:dyDescent="0.3">
      <c r="A805" s="3">
        <v>41370112</v>
      </c>
      <c r="B805" s="4">
        <v>41370</v>
      </c>
      <c r="C805" s="4" t="s">
        <v>1576</v>
      </c>
      <c r="D805" s="4" t="s">
        <v>1606</v>
      </c>
      <c r="E805" s="4">
        <v>4137011200</v>
      </c>
      <c r="F805" s="4" t="s">
        <v>1607</v>
      </c>
      <c r="G805" s="4" t="str">
        <f t="shared" si="12"/>
        <v>경기도오산시양산동</v>
      </c>
      <c r="H805" s="4">
        <v>1395</v>
      </c>
      <c r="I805" s="4">
        <v>127.03700000000001</v>
      </c>
      <c r="J805" s="4">
        <v>127.002</v>
      </c>
      <c r="K805" s="4">
        <v>37.176000000000002</v>
      </c>
      <c r="L805" s="4">
        <v>37.201000000000001</v>
      </c>
      <c r="M805" s="4">
        <v>127.02026365252</v>
      </c>
      <c r="N805" s="4">
        <v>37.1897536191222</v>
      </c>
    </row>
    <row r="806" spans="1:14" x14ac:dyDescent="0.3">
      <c r="A806" s="3">
        <v>41370120</v>
      </c>
      <c r="B806" s="4">
        <v>41370</v>
      </c>
      <c r="C806" s="4" t="s">
        <v>1576</v>
      </c>
      <c r="D806" s="4" t="s">
        <v>1608</v>
      </c>
      <c r="E806" s="4">
        <v>4137012000</v>
      </c>
      <c r="F806" s="4" t="s">
        <v>1609</v>
      </c>
      <c r="G806" s="4" t="str">
        <f t="shared" si="12"/>
        <v>경기도오산시누읍동</v>
      </c>
      <c r="H806" s="4">
        <v>2082</v>
      </c>
      <c r="I806" s="4">
        <v>127.06399999999999</v>
      </c>
      <c r="J806" s="4">
        <v>127.04300000000001</v>
      </c>
      <c r="K806" s="4">
        <v>37.131999999999998</v>
      </c>
      <c r="L806" s="4">
        <v>37.145000000000003</v>
      </c>
      <c r="M806" s="4">
        <v>127.05492522937099</v>
      </c>
      <c r="N806" s="4">
        <v>37.139414045692</v>
      </c>
    </row>
    <row r="807" spans="1:14" x14ac:dyDescent="0.3">
      <c r="A807" s="3">
        <v>41370106</v>
      </c>
      <c r="B807" s="4">
        <v>41370</v>
      </c>
      <c r="C807" s="4" t="s">
        <v>1576</v>
      </c>
      <c r="D807" s="4" t="s">
        <v>1610</v>
      </c>
      <c r="E807" s="4">
        <v>4137010600</v>
      </c>
      <c r="F807" s="4" t="s">
        <v>1611</v>
      </c>
      <c r="G807" s="4" t="str">
        <f t="shared" si="12"/>
        <v>경기도오산시가장동</v>
      </c>
      <c r="H807" s="4">
        <v>2081</v>
      </c>
      <c r="I807" s="4">
        <v>127.04900000000001</v>
      </c>
      <c r="J807" s="4">
        <v>127.02500000000001</v>
      </c>
      <c r="K807" s="4">
        <v>37.155000000000001</v>
      </c>
      <c r="L807" s="4">
        <v>37.17</v>
      </c>
      <c r="M807" s="4">
        <v>127.036004230648</v>
      </c>
      <c r="N807" s="4">
        <v>37.162166004428599</v>
      </c>
    </row>
    <row r="808" spans="1:14" x14ac:dyDescent="0.3">
      <c r="A808" s="3">
        <v>41370102</v>
      </c>
      <c r="B808" s="4">
        <v>41370</v>
      </c>
      <c r="C808" s="4" t="s">
        <v>1576</v>
      </c>
      <c r="D808" s="4" t="s">
        <v>1612</v>
      </c>
      <c r="E808" s="4">
        <v>4137010200</v>
      </c>
      <c r="F808" s="4" t="s">
        <v>1613</v>
      </c>
      <c r="G808" s="4" t="str">
        <f t="shared" si="12"/>
        <v>경기도오산시부산동</v>
      </c>
      <c r="H808" s="4">
        <v>2057</v>
      </c>
      <c r="I808" s="4">
        <v>127.101</v>
      </c>
      <c r="J808" s="4">
        <v>127.077</v>
      </c>
      <c r="K808" s="4">
        <v>37.145000000000003</v>
      </c>
      <c r="L808" s="4">
        <v>37.161999999999999</v>
      </c>
      <c r="M808" s="4">
        <v>127.089329211701</v>
      </c>
      <c r="N808" s="4">
        <v>37.153433415800002</v>
      </c>
    </row>
    <row r="809" spans="1:14" x14ac:dyDescent="0.3">
      <c r="A809" s="3">
        <v>41370101</v>
      </c>
      <c r="B809" s="4">
        <v>41370</v>
      </c>
      <c r="C809" s="4" t="s">
        <v>1576</v>
      </c>
      <c r="D809" s="4" t="s">
        <v>1614</v>
      </c>
      <c r="E809" s="4">
        <v>4137010100</v>
      </c>
      <c r="F809" s="4" t="s">
        <v>1615</v>
      </c>
      <c r="G809" s="4" t="str">
        <f t="shared" si="12"/>
        <v>경기도오산시오산동</v>
      </c>
      <c r="H809" s="4">
        <v>2056</v>
      </c>
      <c r="I809" s="4">
        <v>127.086</v>
      </c>
      <c r="J809" s="4">
        <v>127.062</v>
      </c>
      <c r="K809" s="4">
        <v>37.136000000000003</v>
      </c>
      <c r="L809" s="4">
        <v>37.161000000000001</v>
      </c>
      <c r="M809" s="4">
        <v>127.07159964575401</v>
      </c>
      <c r="N809" s="4">
        <v>37.149588613561498</v>
      </c>
    </row>
    <row r="810" spans="1:14" x14ac:dyDescent="0.3">
      <c r="A810" s="3">
        <v>41370110</v>
      </c>
      <c r="B810" s="4">
        <v>41370</v>
      </c>
      <c r="C810" s="4" t="s">
        <v>1576</v>
      </c>
      <c r="D810" s="4" t="s">
        <v>1616</v>
      </c>
      <c r="E810" s="4">
        <v>4137011000</v>
      </c>
      <c r="F810" s="4" t="s">
        <v>1617</v>
      </c>
      <c r="G810" s="4" t="str">
        <f t="shared" si="12"/>
        <v>경기도오산시내삼미동</v>
      </c>
      <c r="H810" s="4">
        <v>1713</v>
      </c>
      <c r="I810" s="4">
        <v>127.07299999999999</v>
      </c>
      <c r="J810" s="4">
        <v>127.047</v>
      </c>
      <c r="K810" s="4">
        <v>37.17</v>
      </c>
      <c r="L810" s="4">
        <v>37.186999999999998</v>
      </c>
      <c r="M810" s="4">
        <v>127.062235759994</v>
      </c>
      <c r="N810" s="4">
        <v>37.179293001785297</v>
      </c>
    </row>
    <row r="811" spans="1:14" x14ac:dyDescent="0.3">
      <c r="A811" s="3">
        <v>41370113</v>
      </c>
      <c r="B811" s="4">
        <v>41370</v>
      </c>
      <c r="C811" s="4" t="s">
        <v>1576</v>
      </c>
      <c r="D811" s="4" t="s">
        <v>1272</v>
      </c>
      <c r="E811" s="4">
        <v>4137011300</v>
      </c>
      <c r="F811" s="4" t="s">
        <v>1618</v>
      </c>
      <c r="G811" s="4" t="str">
        <f t="shared" si="12"/>
        <v>경기도오산시세교동</v>
      </c>
      <c r="H811" s="4">
        <v>1729</v>
      </c>
      <c r="I811" s="4">
        <v>127.05</v>
      </c>
      <c r="J811" s="4">
        <v>127.029</v>
      </c>
      <c r="K811" s="4">
        <v>37.177999999999997</v>
      </c>
      <c r="L811" s="4">
        <v>37.200000000000003</v>
      </c>
      <c r="M811" s="4">
        <v>127.039872619246</v>
      </c>
      <c r="N811" s="4">
        <v>37.187595414741999</v>
      </c>
    </row>
    <row r="812" spans="1:14" x14ac:dyDescent="0.3">
      <c r="A812" s="3">
        <v>41370118</v>
      </c>
      <c r="B812" s="4">
        <v>41370</v>
      </c>
      <c r="C812" s="4" t="s">
        <v>1576</v>
      </c>
      <c r="D812" s="4" t="s">
        <v>1619</v>
      </c>
      <c r="E812" s="4">
        <v>4137011800</v>
      </c>
      <c r="F812" s="4" t="s">
        <v>1620</v>
      </c>
      <c r="G812" s="4" t="str">
        <f t="shared" si="12"/>
        <v>경기도오산시두곡동</v>
      </c>
      <c r="H812" s="4">
        <v>2042</v>
      </c>
      <c r="I812" s="4">
        <v>127.053</v>
      </c>
      <c r="J812" s="4">
        <v>127.03700000000001</v>
      </c>
      <c r="K812" s="4">
        <v>37.125999999999998</v>
      </c>
      <c r="L812" s="4">
        <v>37.137</v>
      </c>
      <c r="M812" s="4">
        <v>127.044032238949</v>
      </c>
      <c r="N812" s="4">
        <v>37.1316567152953</v>
      </c>
    </row>
    <row r="813" spans="1:14" x14ac:dyDescent="0.3">
      <c r="A813" s="3">
        <v>41370108</v>
      </c>
      <c r="B813" s="4">
        <v>41370</v>
      </c>
      <c r="C813" s="4" t="s">
        <v>1576</v>
      </c>
      <c r="D813" s="4" t="s">
        <v>1621</v>
      </c>
      <c r="E813" s="4">
        <v>4137010800</v>
      </c>
      <c r="F813" s="4" t="s">
        <v>1622</v>
      </c>
      <c r="G813" s="4" t="str">
        <f t="shared" si="12"/>
        <v>경기도오산시수청동</v>
      </c>
      <c r="H813" s="4">
        <v>1714</v>
      </c>
      <c r="I813" s="4">
        <v>127.072</v>
      </c>
      <c r="J813" s="4">
        <v>127.051</v>
      </c>
      <c r="K813" s="4">
        <v>37.161000000000001</v>
      </c>
      <c r="L813" s="4">
        <v>37.174999999999997</v>
      </c>
      <c r="M813" s="4">
        <v>127.062576103927</v>
      </c>
      <c r="N813" s="4">
        <v>37.167953947530002</v>
      </c>
    </row>
    <row r="814" spans="1:14" x14ac:dyDescent="0.3">
      <c r="A814" s="3">
        <v>41390122</v>
      </c>
      <c r="B814" s="4">
        <v>41390</v>
      </c>
      <c r="C814" s="4" t="s">
        <v>1623</v>
      </c>
      <c r="D814" s="4" t="s">
        <v>1624</v>
      </c>
      <c r="E814" s="4">
        <v>4139012200</v>
      </c>
      <c r="F814" s="4" t="s">
        <v>1625</v>
      </c>
      <c r="G814" s="4" t="str">
        <f t="shared" si="12"/>
        <v>경기도시흥시물왕동</v>
      </c>
      <c r="H814" s="4">
        <v>3316</v>
      </c>
      <c r="I814" s="4">
        <v>126.849</v>
      </c>
      <c r="J814" s="4">
        <v>126.822</v>
      </c>
      <c r="K814" s="4">
        <v>37.377000000000002</v>
      </c>
      <c r="L814" s="4">
        <v>37.39</v>
      </c>
      <c r="M814" s="4">
        <v>126.835714929994</v>
      </c>
      <c r="N814" s="4">
        <v>37.3844502843586</v>
      </c>
    </row>
    <row r="815" spans="1:14" x14ac:dyDescent="0.3">
      <c r="A815" s="3">
        <v>41390124</v>
      </c>
      <c r="B815" s="4">
        <v>41390</v>
      </c>
      <c r="C815" s="4" t="s">
        <v>1623</v>
      </c>
      <c r="D815" s="4" t="s">
        <v>1626</v>
      </c>
      <c r="E815" s="4">
        <v>4139012400</v>
      </c>
      <c r="F815" s="4" t="s">
        <v>1627</v>
      </c>
      <c r="G815" s="4" t="str">
        <f t="shared" si="12"/>
        <v>경기도시흥시조남동</v>
      </c>
      <c r="H815" s="4">
        <v>3314</v>
      </c>
      <c r="I815" s="4">
        <v>126.88200000000001</v>
      </c>
      <c r="J815" s="4">
        <v>126.84699999999999</v>
      </c>
      <c r="K815" s="4">
        <v>37.36</v>
      </c>
      <c r="L815" s="4">
        <v>37.387999999999998</v>
      </c>
      <c r="M815" s="4">
        <v>126.86220947723</v>
      </c>
      <c r="N815" s="4">
        <v>37.373965010559502</v>
      </c>
    </row>
    <row r="816" spans="1:14" x14ac:dyDescent="0.3">
      <c r="A816" s="3">
        <v>41390130</v>
      </c>
      <c r="B816" s="4">
        <v>41390</v>
      </c>
      <c r="C816" s="4" t="s">
        <v>1623</v>
      </c>
      <c r="D816" s="4" t="s">
        <v>1628</v>
      </c>
      <c r="E816" s="4">
        <v>4139013000</v>
      </c>
      <c r="F816" s="4" t="s">
        <v>1629</v>
      </c>
      <c r="G816" s="4" t="str">
        <f t="shared" si="12"/>
        <v>경기도시흥시장곡동</v>
      </c>
      <c r="H816" s="4">
        <v>4282</v>
      </c>
      <c r="I816" s="4">
        <v>126.795</v>
      </c>
      <c r="J816" s="4">
        <v>126.77200000000001</v>
      </c>
      <c r="K816" s="4">
        <v>37.369999999999997</v>
      </c>
      <c r="L816" s="4">
        <v>37.395000000000003</v>
      </c>
      <c r="M816" s="4">
        <v>126.78353427667901</v>
      </c>
      <c r="N816" s="4">
        <v>37.382530906890203</v>
      </c>
    </row>
    <row r="817" spans="1:14" x14ac:dyDescent="0.3">
      <c r="A817" s="3">
        <v>41390128</v>
      </c>
      <c r="B817" s="4">
        <v>41390</v>
      </c>
      <c r="C817" s="4" t="s">
        <v>1623</v>
      </c>
      <c r="D817" s="4" t="s">
        <v>451</v>
      </c>
      <c r="E817" s="4">
        <v>4139012800</v>
      </c>
      <c r="F817" s="4" t="s">
        <v>1630</v>
      </c>
      <c r="G817" s="4" t="str">
        <f t="shared" si="12"/>
        <v>경기도시흥시군자동</v>
      </c>
      <c r="H817" s="4">
        <v>4281</v>
      </c>
      <c r="I817" s="4">
        <v>126.812</v>
      </c>
      <c r="J817" s="4">
        <v>126.78100000000001</v>
      </c>
      <c r="K817" s="4">
        <v>37.35</v>
      </c>
      <c r="L817" s="4">
        <v>37.372</v>
      </c>
      <c r="M817" s="4">
        <v>126.794345785313</v>
      </c>
      <c r="N817" s="4">
        <v>37.360772057882102</v>
      </c>
    </row>
    <row r="818" spans="1:14" x14ac:dyDescent="0.3">
      <c r="A818" s="3">
        <v>41390129</v>
      </c>
      <c r="B818" s="4">
        <v>41390</v>
      </c>
      <c r="C818" s="4" t="s">
        <v>1623</v>
      </c>
      <c r="D818" s="4" t="s">
        <v>1631</v>
      </c>
      <c r="E818" s="4">
        <v>4139012900</v>
      </c>
      <c r="F818" s="4" t="s">
        <v>1632</v>
      </c>
      <c r="G818" s="4" t="str">
        <f t="shared" si="12"/>
        <v>경기도시흥시장현동</v>
      </c>
      <c r="H818" s="4">
        <v>4280</v>
      </c>
      <c r="I818" s="4">
        <v>126.80800000000001</v>
      </c>
      <c r="J818" s="4">
        <v>126.789</v>
      </c>
      <c r="K818" s="4">
        <v>37.366</v>
      </c>
      <c r="L818" s="4">
        <v>37.393000000000001</v>
      </c>
      <c r="M818" s="4">
        <v>126.79763239981</v>
      </c>
      <c r="N818" s="4">
        <v>37.379856618276499</v>
      </c>
    </row>
    <row r="819" spans="1:14" x14ac:dyDescent="0.3">
      <c r="A819" s="3">
        <v>41390119</v>
      </c>
      <c r="B819" s="4">
        <v>41390</v>
      </c>
      <c r="C819" s="4" t="s">
        <v>1623</v>
      </c>
      <c r="D819" s="4" t="s">
        <v>702</v>
      </c>
      <c r="E819" s="4">
        <v>4139011900</v>
      </c>
      <c r="F819" s="4" t="s">
        <v>1633</v>
      </c>
      <c r="G819" s="4" t="str">
        <f t="shared" si="12"/>
        <v>경기도시흥시하중동</v>
      </c>
      <c r="H819" s="4">
        <v>4279</v>
      </c>
      <c r="I819" s="4">
        <v>126.812</v>
      </c>
      <c r="J819" s="4">
        <v>126.786</v>
      </c>
      <c r="K819" s="4">
        <v>37.384</v>
      </c>
      <c r="L819" s="4">
        <v>37.411000000000001</v>
      </c>
      <c r="M819" s="4">
        <v>126.80041724816201</v>
      </c>
      <c r="N819" s="4">
        <v>37.397920310016303</v>
      </c>
    </row>
    <row r="820" spans="1:14" x14ac:dyDescent="0.3">
      <c r="A820" s="3">
        <v>41390132</v>
      </c>
      <c r="B820" s="4">
        <v>41390</v>
      </c>
      <c r="C820" s="4" t="s">
        <v>1623</v>
      </c>
      <c r="D820" s="4" t="s">
        <v>1634</v>
      </c>
      <c r="E820" s="4">
        <v>4139013200</v>
      </c>
      <c r="F820" s="4" t="s">
        <v>1635</v>
      </c>
      <c r="G820" s="4" t="str">
        <f t="shared" si="12"/>
        <v>경기도시흥시정왕동</v>
      </c>
      <c r="H820" s="4">
        <v>4276</v>
      </c>
      <c r="I820" s="4">
        <v>126.764</v>
      </c>
      <c r="J820" s="4">
        <v>126.629</v>
      </c>
      <c r="K820" s="4">
        <v>37.308</v>
      </c>
      <c r="L820" s="4">
        <v>37.375999999999998</v>
      </c>
      <c r="M820" s="4">
        <v>126.722042373446</v>
      </c>
      <c r="N820" s="4">
        <v>37.340789736075401</v>
      </c>
    </row>
    <row r="821" spans="1:14" x14ac:dyDescent="0.3">
      <c r="A821" s="3">
        <v>41390108</v>
      </c>
      <c r="B821" s="4">
        <v>41390</v>
      </c>
      <c r="C821" s="4" t="s">
        <v>1623</v>
      </c>
      <c r="D821" s="4" t="s">
        <v>1636</v>
      </c>
      <c r="E821" s="4">
        <v>4139010800</v>
      </c>
      <c r="F821" s="4" t="s">
        <v>1637</v>
      </c>
      <c r="G821" s="4" t="str">
        <f t="shared" si="12"/>
        <v>경기도시흥시매화동</v>
      </c>
      <c r="H821" s="4">
        <v>2690</v>
      </c>
      <c r="I821" s="4">
        <v>126.83</v>
      </c>
      <c r="J821" s="4">
        <v>126.789</v>
      </c>
      <c r="K821" s="4">
        <v>37.404000000000003</v>
      </c>
      <c r="L821" s="4">
        <v>37.427999999999997</v>
      </c>
      <c r="M821" s="4">
        <v>126.81149230278</v>
      </c>
      <c r="N821" s="4">
        <v>37.415881757784803</v>
      </c>
    </row>
    <row r="822" spans="1:14" x14ac:dyDescent="0.3">
      <c r="A822" s="3">
        <v>41390135</v>
      </c>
      <c r="B822" s="4">
        <v>41390</v>
      </c>
      <c r="C822" s="4" t="s">
        <v>1623</v>
      </c>
      <c r="D822" s="4" t="s">
        <v>1638</v>
      </c>
      <c r="E822" s="4">
        <v>4139013500</v>
      </c>
      <c r="F822" s="4" t="s">
        <v>1639</v>
      </c>
      <c r="G822" s="4" t="str">
        <f t="shared" si="12"/>
        <v>경기도시흥시배곧동</v>
      </c>
      <c r="H822" s="4">
        <v>4274</v>
      </c>
      <c r="I822" s="4">
        <v>126.742</v>
      </c>
      <c r="J822" s="4">
        <v>126.70099999999999</v>
      </c>
      <c r="K822" s="4">
        <v>37.350999999999999</v>
      </c>
      <c r="L822" s="4">
        <v>37.386000000000003</v>
      </c>
      <c r="M822" s="4">
        <v>126.72379171379301</v>
      </c>
      <c r="N822" s="4">
        <v>37.370150598390502</v>
      </c>
    </row>
    <row r="823" spans="1:14" x14ac:dyDescent="0.3">
      <c r="A823" s="3">
        <v>41390113</v>
      </c>
      <c r="B823" s="4">
        <v>41390</v>
      </c>
      <c r="C823" s="4" t="s">
        <v>1623</v>
      </c>
      <c r="D823" s="4" t="s">
        <v>1640</v>
      </c>
      <c r="E823" s="4">
        <v>4139011300</v>
      </c>
      <c r="F823" s="4" t="s">
        <v>1641</v>
      </c>
      <c r="G823" s="4" t="str">
        <f t="shared" si="12"/>
        <v>경기도시흥시계수동</v>
      </c>
      <c r="H823" s="4">
        <v>3955</v>
      </c>
      <c r="I823" s="4">
        <v>126.82599999999999</v>
      </c>
      <c r="J823" s="4">
        <v>126.79600000000001</v>
      </c>
      <c r="K823" s="4">
        <v>37.438000000000002</v>
      </c>
      <c r="L823" s="4">
        <v>37.465000000000003</v>
      </c>
      <c r="M823" s="4">
        <v>126.81218376097399</v>
      </c>
      <c r="N823" s="4">
        <v>37.451723367102502</v>
      </c>
    </row>
    <row r="824" spans="1:14" x14ac:dyDescent="0.3">
      <c r="A824" s="3">
        <v>41390101</v>
      </c>
      <c r="B824" s="4">
        <v>41390</v>
      </c>
      <c r="C824" s="4" t="s">
        <v>1623</v>
      </c>
      <c r="D824" s="4" t="s">
        <v>1642</v>
      </c>
      <c r="E824" s="4">
        <v>4139010100</v>
      </c>
      <c r="F824" s="4" t="s">
        <v>1643</v>
      </c>
      <c r="G824" s="4" t="str">
        <f t="shared" si="12"/>
        <v>경기도시흥시대야동</v>
      </c>
      <c r="H824" s="4">
        <v>3954</v>
      </c>
      <c r="I824" s="4">
        <v>126.801</v>
      </c>
      <c r="J824" s="4">
        <v>126.777</v>
      </c>
      <c r="K824" s="4">
        <v>37.439</v>
      </c>
      <c r="L824" s="4">
        <v>37.472000000000001</v>
      </c>
      <c r="M824" s="4">
        <v>126.78900696183599</v>
      </c>
      <c r="N824" s="4">
        <v>37.454998122066797</v>
      </c>
    </row>
    <row r="825" spans="1:14" x14ac:dyDescent="0.3">
      <c r="A825" s="3">
        <v>41390126</v>
      </c>
      <c r="B825" s="4">
        <v>41390</v>
      </c>
      <c r="C825" s="4" t="s">
        <v>1623</v>
      </c>
      <c r="D825" s="4" t="s">
        <v>1644</v>
      </c>
      <c r="E825" s="4">
        <v>4139012600</v>
      </c>
      <c r="F825" s="4" t="s">
        <v>1645</v>
      </c>
      <c r="G825" s="4" t="str">
        <f t="shared" si="12"/>
        <v>경기도시흥시목감동</v>
      </c>
      <c r="H825" s="4">
        <v>3315</v>
      </c>
      <c r="I825" s="4">
        <v>126.879</v>
      </c>
      <c r="J825" s="4">
        <v>126.86</v>
      </c>
      <c r="K825" s="4">
        <v>37.381</v>
      </c>
      <c r="L825" s="4">
        <v>37.402000000000001</v>
      </c>
      <c r="M825" s="4">
        <v>126.869980203203</v>
      </c>
      <c r="N825" s="4">
        <v>37.391150289101802</v>
      </c>
    </row>
    <row r="826" spans="1:14" x14ac:dyDescent="0.3">
      <c r="A826" s="3">
        <v>41390123</v>
      </c>
      <c r="B826" s="4">
        <v>41390</v>
      </c>
      <c r="C826" s="4" t="s">
        <v>1623</v>
      </c>
      <c r="D826" s="4" t="s">
        <v>1646</v>
      </c>
      <c r="E826" s="4">
        <v>4139012300</v>
      </c>
      <c r="F826" s="4" t="s">
        <v>1647</v>
      </c>
      <c r="G826" s="4" t="str">
        <f t="shared" si="12"/>
        <v>경기도시흥시산현동</v>
      </c>
      <c r="H826" s="4">
        <v>3313</v>
      </c>
      <c r="I826" s="4">
        <v>126.851</v>
      </c>
      <c r="J826" s="4">
        <v>126.82</v>
      </c>
      <c r="K826" s="4">
        <v>37.362000000000002</v>
      </c>
      <c r="L826" s="4">
        <v>37.389000000000003</v>
      </c>
      <c r="M826" s="4">
        <v>126.83671242090401</v>
      </c>
      <c r="N826" s="4">
        <v>37.3720220455196</v>
      </c>
    </row>
    <row r="827" spans="1:14" x14ac:dyDescent="0.3">
      <c r="A827" s="3">
        <v>41390120</v>
      </c>
      <c r="B827" s="4">
        <v>41390</v>
      </c>
      <c r="C827" s="4" t="s">
        <v>1623</v>
      </c>
      <c r="D827" s="4" t="s">
        <v>1648</v>
      </c>
      <c r="E827" s="4">
        <v>4139012000</v>
      </c>
      <c r="F827" s="4" t="s">
        <v>1649</v>
      </c>
      <c r="G827" s="4" t="str">
        <f t="shared" si="12"/>
        <v>경기도시흥시하상동</v>
      </c>
      <c r="H827" s="4">
        <v>95</v>
      </c>
      <c r="I827" s="4">
        <v>126.82299999999999</v>
      </c>
      <c r="J827" s="4">
        <v>126.80800000000001</v>
      </c>
      <c r="K827" s="4">
        <v>37.387</v>
      </c>
      <c r="L827" s="4">
        <v>37.402999999999999</v>
      </c>
      <c r="M827" s="4">
        <v>126.81450591345499</v>
      </c>
      <c r="N827" s="4">
        <v>37.394422123488397</v>
      </c>
    </row>
    <row r="828" spans="1:14" x14ac:dyDescent="0.3">
      <c r="A828" s="3">
        <v>41390110</v>
      </c>
      <c r="B828" s="4">
        <v>41390</v>
      </c>
      <c r="C828" s="4" t="s">
        <v>1623</v>
      </c>
      <c r="D828" s="4" t="s">
        <v>1650</v>
      </c>
      <c r="E828" s="4">
        <v>4139011000</v>
      </c>
      <c r="F828" s="4" t="s">
        <v>1651</v>
      </c>
      <c r="G828" s="4" t="str">
        <f t="shared" si="12"/>
        <v>경기도시흥시금이동</v>
      </c>
      <c r="H828" s="4">
        <v>90</v>
      </c>
      <c r="I828" s="4">
        <v>126.85</v>
      </c>
      <c r="J828" s="4">
        <v>126.818</v>
      </c>
      <c r="K828" s="4">
        <v>37.389000000000003</v>
      </c>
      <c r="L828" s="4">
        <v>37.412999999999997</v>
      </c>
      <c r="M828" s="4">
        <v>126.835464912455</v>
      </c>
      <c r="N828" s="4">
        <v>37.398631784606799</v>
      </c>
    </row>
    <row r="829" spans="1:14" x14ac:dyDescent="0.3">
      <c r="A829" s="3">
        <v>41390109</v>
      </c>
      <c r="B829" s="4">
        <v>41390</v>
      </c>
      <c r="C829" s="4" t="s">
        <v>1623</v>
      </c>
      <c r="D829" s="4" t="s">
        <v>1652</v>
      </c>
      <c r="E829" s="4">
        <v>4139010900</v>
      </c>
      <c r="F829" s="4" t="s">
        <v>1653</v>
      </c>
      <c r="G829" s="4" t="str">
        <f t="shared" si="12"/>
        <v>경기도시흥시도창동</v>
      </c>
      <c r="H829" s="4">
        <v>2691</v>
      </c>
      <c r="I829" s="4">
        <v>126.83199999999999</v>
      </c>
      <c r="J829" s="4">
        <v>126.80500000000001</v>
      </c>
      <c r="K829" s="4">
        <v>37.398000000000003</v>
      </c>
      <c r="L829" s="4">
        <v>37.415999999999997</v>
      </c>
      <c r="M829" s="4">
        <v>126.81962809341999</v>
      </c>
      <c r="N829" s="4">
        <v>37.407014483232302</v>
      </c>
    </row>
    <row r="830" spans="1:14" x14ac:dyDescent="0.3">
      <c r="A830" s="3">
        <v>41390118</v>
      </c>
      <c r="B830" s="4">
        <v>41390</v>
      </c>
      <c r="C830" s="4" t="s">
        <v>1623</v>
      </c>
      <c r="D830" s="4" t="s">
        <v>1654</v>
      </c>
      <c r="E830" s="4">
        <v>4139011800</v>
      </c>
      <c r="F830" s="4" t="s">
        <v>1655</v>
      </c>
      <c r="G830" s="4" t="str">
        <f t="shared" si="12"/>
        <v>경기도시흥시능곡동</v>
      </c>
      <c r="H830" s="4">
        <v>4286</v>
      </c>
      <c r="I830" s="4">
        <v>126.821</v>
      </c>
      <c r="J830" s="4">
        <v>126.798</v>
      </c>
      <c r="K830" s="4">
        <v>37.356000000000002</v>
      </c>
      <c r="L830" s="4">
        <v>37.377000000000002</v>
      </c>
      <c r="M830" s="4">
        <v>126.810956842176</v>
      </c>
      <c r="N830" s="4">
        <v>37.368724297555097</v>
      </c>
    </row>
    <row r="831" spans="1:14" x14ac:dyDescent="0.3">
      <c r="A831" s="3">
        <v>41390117</v>
      </c>
      <c r="B831" s="4">
        <v>41390</v>
      </c>
      <c r="C831" s="4" t="s">
        <v>1623</v>
      </c>
      <c r="D831" s="4" t="s">
        <v>1346</v>
      </c>
      <c r="E831" s="4">
        <v>4139011700</v>
      </c>
      <c r="F831" s="4" t="s">
        <v>1656</v>
      </c>
      <c r="G831" s="4" t="str">
        <f t="shared" si="12"/>
        <v>경기도시흥시화정동</v>
      </c>
      <c r="H831" s="4">
        <v>86</v>
      </c>
      <c r="I831" s="4">
        <v>126.824</v>
      </c>
      <c r="J831" s="4">
        <v>126.812</v>
      </c>
      <c r="K831" s="4">
        <v>37.354999999999997</v>
      </c>
      <c r="L831" s="4">
        <v>37.366999999999997</v>
      </c>
      <c r="M831" s="4">
        <v>126.81749712593199</v>
      </c>
      <c r="N831" s="4">
        <v>37.361615657581197</v>
      </c>
    </row>
    <row r="832" spans="1:14" x14ac:dyDescent="0.3">
      <c r="A832" s="3">
        <v>41390105</v>
      </c>
      <c r="B832" s="4">
        <v>41390</v>
      </c>
      <c r="C832" s="4" t="s">
        <v>1623</v>
      </c>
      <c r="D832" s="4" t="s">
        <v>1657</v>
      </c>
      <c r="E832" s="4">
        <v>4139010500</v>
      </c>
      <c r="F832" s="4" t="s">
        <v>1658</v>
      </c>
      <c r="G832" s="4" t="str">
        <f t="shared" si="12"/>
        <v>경기도시흥시미산동</v>
      </c>
      <c r="H832" s="4">
        <v>85</v>
      </c>
      <c r="I832" s="4">
        <v>126.80500000000001</v>
      </c>
      <c r="J832" s="4">
        <v>126.77800000000001</v>
      </c>
      <c r="K832" s="4">
        <v>37.408000000000001</v>
      </c>
      <c r="L832" s="4">
        <v>37.43</v>
      </c>
      <c r="M832" s="4">
        <v>126.789403087528</v>
      </c>
      <c r="N832" s="4">
        <v>37.418152070387201</v>
      </c>
    </row>
    <row r="833" spans="1:14" x14ac:dyDescent="0.3">
      <c r="A833" s="3">
        <v>41390104</v>
      </c>
      <c r="B833" s="4">
        <v>41390</v>
      </c>
      <c r="C833" s="4" t="s">
        <v>1623</v>
      </c>
      <c r="D833" s="4" t="s">
        <v>1659</v>
      </c>
      <c r="E833" s="4">
        <v>4139010400</v>
      </c>
      <c r="F833" s="4" t="s">
        <v>1660</v>
      </c>
      <c r="G833" s="4" t="str">
        <f t="shared" si="12"/>
        <v>경기도시흥시포동</v>
      </c>
      <c r="H833" s="4">
        <v>84</v>
      </c>
      <c r="I833" s="4">
        <v>126.79</v>
      </c>
      <c r="J833" s="4">
        <v>126.764</v>
      </c>
      <c r="K833" s="4">
        <v>37.392000000000003</v>
      </c>
      <c r="L833" s="4">
        <v>37.42</v>
      </c>
      <c r="M833" s="4">
        <v>126.77688328171099</v>
      </c>
      <c r="N833" s="4">
        <v>37.4035279865479</v>
      </c>
    </row>
    <row r="834" spans="1:14" x14ac:dyDescent="0.3">
      <c r="A834" s="3">
        <v>41390121</v>
      </c>
      <c r="B834" s="4">
        <v>41390</v>
      </c>
      <c r="C834" s="4" t="s">
        <v>1623</v>
      </c>
      <c r="D834" s="4" t="s">
        <v>1661</v>
      </c>
      <c r="E834" s="4">
        <v>4139012100</v>
      </c>
      <c r="F834" s="4" t="s">
        <v>1662</v>
      </c>
      <c r="G834" s="4" t="str">
        <f t="shared" si="12"/>
        <v>경기도시흥시광석동</v>
      </c>
      <c r="H834" s="4">
        <v>4285</v>
      </c>
      <c r="I834" s="4">
        <v>126.827</v>
      </c>
      <c r="J834" s="4">
        <v>126.804</v>
      </c>
      <c r="K834" s="4">
        <v>37.371000000000002</v>
      </c>
      <c r="L834" s="4">
        <v>37.389000000000003</v>
      </c>
      <c r="M834" s="4">
        <v>126.81628533901301</v>
      </c>
      <c r="N834" s="4">
        <v>37.3808884948307</v>
      </c>
    </row>
    <row r="835" spans="1:14" x14ac:dyDescent="0.3">
      <c r="A835" s="3">
        <v>41390102</v>
      </c>
      <c r="B835" s="4">
        <v>41390</v>
      </c>
      <c r="C835" s="4" t="s">
        <v>1623</v>
      </c>
      <c r="D835" s="4" t="s">
        <v>944</v>
      </c>
      <c r="E835" s="4">
        <v>4139010200</v>
      </c>
      <c r="F835" s="4" t="s">
        <v>1663</v>
      </c>
      <c r="G835" s="4" t="str">
        <f t="shared" ref="G835:G898" si="13">SUBSTITUTE(F835," ","")</f>
        <v>경기도시흥시신천동</v>
      </c>
      <c r="H835" s="4">
        <v>82</v>
      </c>
      <c r="I835" s="4">
        <v>126.794</v>
      </c>
      <c r="J835" s="4">
        <v>126.768</v>
      </c>
      <c r="K835" s="4">
        <v>37.427999999999997</v>
      </c>
      <c r="L835" s="4">
        <v>37.451000000000001</v>
      </c>
      <c r="M835" s="4">
        <v>126.780087536088</v>
      </c>
      <c r="N835" s="4">
        <v>37.438680247959297</v>
      </c>
    </row>
    <row r="836" spans="1:14" x14ac:dyDescent="0.3">
      <c r="A836" s="3">
        <v>41390103</v>
      </c>
      <c r="B836" s="4">
        <v>41390</v>
      </c>
      <c r="C836" s="4" t="s">
        <v>1623</v>
      </c>
      <c r="D836" s="4" t="s">
        <v>262</v>
      </c>
      <c r="E836" s="4">
        <v>4139010300</v>
      </c>
      <c r="F836" s="4" t="s">
        <v>1664</v>
      </c>
      <c r="G836" s="4" t="str">
        <f t="shared" si="13"/>
        <v>경기도시흥시방산동</v>
      </c>
      <c r="H836" s="4">
        <v>433</v>
      </c>
      <c r="I836" s="4">
        <v>126.786</v>
      </c>
      <c r="J836" s="4">
        <v>126.749</v>
      </c>
      <c r="K836" s="4">
        <v>37.399000000000001</v>
      </c>
      <c r="L836" s="4">
        <v>37.433</v>
      </c>
      <c r="M836" s="4">
        <v>126.76605494800199</v>
      </c>
      <c r="N836" s="4">
        <v>37.416555387473203</v>
      </c>
    </row>
    <row r="837" spans="1:14" x14ac:dyDescent="0.3">
      <c r="A837" s="3">
        <v>41390112</v>
      </c>
      <c r="B837" s="4">
        <v>41390</v>
      </c>
      <c r="C837" s="4" t="s">
        <v>1623</v>
      </c>
      <c r="D837" s="4" t="s">
        <v>1665</v>
      </c>
      <c r="E837" s="4">
        <v>4139011200</v>
      </c>
      <c r="F837" s="4" t="s">
        <v>1666</v>
      </c>
      <c r="G837" s="4" t="str">
        <f t="shared" si="13"/>
        <v>경기도시흥시과림동</v>
      </c>
      <c r="H837" s="4">
        <v>753</v>
      </c>
      <c r="I837" s="4">
        <v>126.842</v>
      </c>
      <c r="J837" s="4">
        <v>126.82</v>
      </c>
      <c r="K837" s="4">
        <v>37.423000000000002</v>
      </c>
      <c r="L837" s="4">
        <v>37.46</v>
      </c>
      <c r="M837" s="4">
        <v>126.831757941033</v>
      </c>
      <c r="N837" s="4">
        <v>37.442099740922401</v>
      </c>
    </row>
    <row r="838" spans="1:14" x14ac:dyDescent="0.3">
      <c r="A838" s="3">
        <v>41390125</v>
      </c>
      <c r="B838" s="4">
        <v>41390</v>
      </c>
      <c r="C838" s="4" t="s">
        <v>1623</v>
      </c>
      <c r="D838" s="4" t="s">
        <v>1667</v>
      </c>
      <c r="E838" s="4">
        <v>4139012500</v>
      </c>
      <c r="F838" s="4" t="s">
        <v>1668</v>
      </c>
      <c r="G838" s="4" t="str">
        <f t="shared" si="13"/>
        <v>경기도시흥시논곡동</v>
      </c>
      <c r="H838" s="4">
        <v>110</v>
      </c>
      <c r="I838" s="4">
        <v>126.867</v>
      </c>
      <c r="J838" s="4">
        <v>126.848</v>
      </c>
      <c r="K838" s="4">
        <v>37.387</v>
      </c>
      <c r="L838" s="4">
        <v>37.404000000000003</v>
      </c>
      <c r="M838" s="4">
        <v>126.856550583355</v>
      </c>
      <c r="N838" s="4">
        <v>37.395331004673501</v>
      </c>
    </row>
    <row r="839" spans="1:14" x14ac:dyDescent="0.3">
      <c r="A839" s="3">
        <v>41390107</v>
      </c>
      <c r="B839" s="4">
        <v>41390</v>
      </c>
      <c r="C839" s="4" t="s">
        <v>1623</v>
      </c>
      <c r="D839" s="4" t="s">
        <v>1669</v>
      </c>
      <c r="E839" s="4">
        <v>4139010700</v>
      </c>
      <c r="F839" s="4" t="s">
        <v>1670</v>
      </c>
      <c r="G839" s="4" t="str">
        <f t="shared" si="13"/>
        <v>경기도시흥시안현동</v>
      </c>
      <c r="H839" s="4">
        <v>108</v>
      </c>
      <c r="I839" s="4">
        <v>126.828</v>
      </c>
      <c r="J839" s="4">
        <v>126.804</v>
      </c>
      <c r="K839" s="4">
        <v>37.418999999999997</v>
      </c>
      <c r="L839" s="4">
        <v>37.44</v>
      </c>
      <c r="M839" s="4">
        <v>126.81512940596301</v>
      </c>
      <c r="N839" s="4">
        <v>37.4299946681056</v>
      </c>
    </row>
    <row r="840" spans="1:14" x14ac:dyDescent="0.3">
      <c r="A840" s="3">
        <v>41390106</v>
      </c>
      <c r="B840" s="4">
        <v>41390</v>
      </c>
      <c r="C840" s="4" t="s">
        <v>1623</v>
      </c>
      <c r="D840" s="4" t="s">
        <v>1158</v>
      </c>
      <c r="E840" s="4">
        <v>4139010600</v>
      </c>
      <c r="F840" s="4" t="s">
        <v>1671</v>
      </c>
      <c r="G840" s="4" t="str">
        <f t="shared" si="13"/>
        <v>경기도시흥시은행동</v>
      </c>
      <c r="H840" s="4">
        <v>107</v>
      </c>
      <c r="I840" s="4">
        <v>126.80800000000001</v>
      </c>
      <c r="J840" s="4">
        <v>126.791</v>
      </c>
      <c r="K840" s="4">
        <v>37.420999999999999</v>
      </c>
      <c r="L840" s="4">
        <v>37.445999999999998</v>
      </c>
      <c r="M840" s="4">
        <v>126.80033482608199</v>
      </c>
      <c r="N840" s="4">
        <v>37.435149155938198</v>
      </c>
    </row>
    <row r="841" spans="1:14" x14ac:dyDescent="0.3">
      <c r="A841" s="3">
        <v>41390134</v>
      </c>
      <c r="B841" s="4">
        <v>41390</v>
      </c>
      <c r="C841" s="4" t="s">
        <v>1623</v>
      </c>
      <c r="D841" s="4" t="s">
        <v>1672</v>
      </c>
      <c r="E841" s="4">
        <v>4139013400</v>
      </c>
      <c r="F841" s="4" t="s">
        <v>1673</v>
      </c>
      <c r="G841" s="4" t="str">
        <f t="shared" si="13"/>
        <v>경기도시흥시무지내동</v>
      </c>
      <c r="H841" s="4">
        <v>106</v>
      </c>
      <c r="I841" s="4">
        <v>126.855</v>
      </c>
      <c r="J841" s="4">
        <v>126.82899999999999</v>
      </c>
      <c r="K841" s="4">
        <v>37.402999999999999</v>
      </c>
      <c r="L841" s="4">
        <v>37.427</v>
      </c>
      <c r="M841" s="4">
        <v>126.84033180492</v>
      </c>
      <c r="N841" s="4">
        <v>37.415771597381102</v>
      </c>
    </row>
    <row r="842" spans="1:14" x14ac:dyDescent="0.3">
      <c r="A842" s="3">
        <v>41390133</v>
      </c>
      <c r="B842" s="4">
        <v>41390</v>
      </c>
      <c r="C842" s="4" t="s">
        <v>1623</v>
      </c>
      <c r="D842" s="4" t="s">
        <v>1674</v>
      </c>
      <c r="E842" s="4">
        <v>4139013300</v>
      </c>
      <c r="F842" s="4" t="s">
        <v>1675</v>
      </c>
      <c r="G842" s="4" t="str">
        <f t="shared" si="13"/>
        <v>경기도시흥시죽율동</v>
      </c>
      <c r="H842" s="4">
        <v>105</v>
      </c>
      <c r="I842" s="4">
        <v>126.77</v>
      </c>
      <c r="J842" s="4">
        <v>126.753</v>
      </c>
      <c r="K842" s="4">
        <v>37.341000000000001</v>
      </c>
      <c r="L842" s="4">
        <v>37.357999999999997</v>
      </c>
      <c r="M842" s="4">
        <v>126.762102310522</v>
      </c>
      <c r="N842" s="4">
        <v>37.349632488559202</v>
      </c>
    </row>
    <row r="843" spans="1:14" x14ac:dyDescent="0.3">
      <c r="A843" s="3">
        <v>41390131</v>
      </c>
      <c r="B843" s="4">
        <v>41390</v>
      </c>
      <c r="C843" s="4" t="s">
        <v>1623</v>
      </c>
      <c r="D843" s="4" t="s">
        <v>1676</v>
      </c>
      <c r="E843" s="4">
        <v>4139013100</v>
      </c>
      <c r="F843" s="4" t="s">
        <v>1677</v>
      </c>
      <c r="G843" s="4" t="str">
        <f t="shared" si="13"/>
        <v>경기도시흥시월곶동</v>
      </c>
      <c r="H843" s="4">
        <v>103</v>
      </c>
      <c r="I843" s="4">
        <v>126.785</v>
      </c>
      <c r="J843" s="4">
        <v>126.73399999999999</v>
      </c>
      <c r="K843" s="4">
        <v>37.368000000000002</v>
      </c>
      <c r="L843" s="4">
        <v>37.398000000000003</v>
      </c>
      <c r="M843" s="4">
        <v>126.75827528913101</v>
      </c>
      <c r="N843" s="4">
        <v>37.383879496675199</v>
      </c>
    </row>
    <row r="844" spans="1:14" x14ac:dyDescent="0.3">
      <c r="A844" s="3">
        <v>41390127</v>
      </c>
      <c r="B844" s="4">
        <v>41390</v>
      </c>
      <c r="C844" s="4" t="s">
        <v>1623</v>
      </c>
      <c r="D844" s="4" t="s">
        <v>1678</v>
      </c>
      <c r="E844" s="4">
        <v>4139012700</v>
      </c>
      <c r="F844" s="4" t="s">
        <v>1679</v>
      </c>
      <c r="G844" s="4" t="str">
        <f t="shared" si="13"/>
        <v>경기도시흥시거모동</v>
      </c>
      <c r="H844" s="4">
        <v>100</v>
      </c>
      <c r="I844" s="4">
        <v>126.794</v>
      </c>
      <c r="J844" s="4">
        <v>126.759</v>
      </c>
      <c r="K844" s="4">
        <v>37.337000000000003</v>
      </c>
      <c r="L844" s="4">
        <v>37.372</v>
      </c>
      <c r="M844" s="4">
        <v>126.77566001895499</v>
      </c>
      <c r="N844" s="4">
        <v>37.354908952883697</v>
      </c>
    </row>
    <row r="845" spans="1:14" x14ac:dyDescent="0.3">
      <c r="A845" s="3">
        <v>41410102</v>
      </c>
      <c r="B845" s="4">
        <v>41410</v>
      </c>
      <c r="C845" s="4" t="s">
        <v>1680</v>
      </c>
      <c r="D845" s="4" t="s">
        <v>1681</v>
      </c>
      <c r="E845" s="4">
        <v>4141010200</v>
      </c>
      <c r="F845" s="4" t="s">
        <v>1682</v>
      </c>
      <c r="G845" s="4" t="str">
        <f t="shared" si="13"/>
        <v>경기도군포시당정동</v>
      </c>
      <c r="H845" s="4">
        <v>91</v>
      </c>
      <c r="I845" s="4">
        <v>126.962</v>
      </c>
      <c r="J845" s="4">
        <v>126.941</v>
      </c>
      <c r="K845" s="4">
        <v>37.332000000000001</v>
      </c>
      <c r="L845" s="4">
        <v>37.366</v>
      </c>
      <c r="M845" s="4">
        <v>126.95395321612899</v>
      </c>
      <c r="N845" s="4">
        <v>37.351926106536801</v>
      </c>
    </row>
    <row r="846" spans="1:14" x14ac:dyDescent="0.3">
      <c r="A846" s="3">
        <v>41410105</v>
      </c>
      <c r="B846" s="4">
        <v>41410</v>
      </c>
      <c r="C846" s="4" t="s">
        <v>1680</v>
      </c>
      <c r="D846" s="4" t="s">
        <v>1683</v>
      </c>
      <c r="E846" s="4">
        <v>4141010500</v>
      </c>
      <c r="F846" s="4" t="s">
        <v>1684</v>
      </c>
      <c r="G846" s="4" t="str">
        <f t="shared" si="13"/>
        <v>경기도군포시금정동</v>
      </c>
      <c r="H846" s="4">
        <v>73</v>
      </c>
      <c r="I846" s="4">
        <v>126.95399999999999</v>
      </c>
      <c r="J846" s="4">
        <v>126.92700000000001</v>
      </c>
      <c r="K846" s="4">
        <v>37.347000000000001</v>
      </c>
      <c r="L846" s="4">
        <v>37.377000000000002</v>
      </c>
      <c r="M846" s="4">
        <v>126.93991898607401</v>
      </c>
      <c r="N846" s="4">
        <v>37.360712237390402</v>
      </c>
    </row>
    <row r="847" spans="1:14" x14ac:dyDescent="0.3">
      <c r="A847" s="3">
        <v>41410109</v>
      </c>
      <c r="B847" s="4">
        <v>41410</v>
      </c>
      <c r="C847" s="4" t="s">
        <v>1680</v>
      </c>
      <c r="D847" s="4" t="s">
        <v>1685</v>
      </c>
      <c r="E847" s="4">
        <v>4141010900</v>
      </c>
      <c r="F847" s="4" t="s">
        <v>1686</v>
      </c>
      <c r="G847" s="4" t="str">
        <f t="shared" si="13"/>
        <v>경기도군포시도마교동</v>
      </c>
      <c r="H847" s="4">
        <v>59</v>
      </c>
      <c r="I847" s="4">
        <v>126.93300000000001</v>
      </c>
      <c r="J847" s="4">
        <v>126.914</v>
      </c>
      <c r="K847" s="4">
        <v>37.305</v>
      </c>
      <c r="L847" s="4">
        <v>37.320999999999998</v>
      </c>
      <c r="M847" s="4">
        <v>126.922778894301</v>
      </c>
      <c r="N847" s="4">
        <v>37.312622022543401</v>
      </c>
    </row>
    <row r="848" spans="1:14" x14ac:dyDescent="0.3">
      <c r="A848" s="3">
        <v>41410108</v>
      </c>
      <c r="B848" s="4">
        <v>41410</v>
      </c>
      <c r="C848" s="4" t="s">
        <v>1680</v>
      </c>
      <c r="D848" s="4" t="s">
        <v>1687</v>
      </c>
      <c r="E848" s="4">
        <v>4141010800</v>
      </c>
      <c r="F848" s="4" t="s">
        <v>1688</v>
      </c>
      <c r="G848" s="4" t="str">
        <f t="shared" si="13"/>
        <v>경기도군포시대야미동</v>
      </c>
      <c r="H848" s="4">
        <v>58</v>
      </c>
      <c r="I848" s="4">
        <v>126.92700000000001</v>
      </c>
      <c r="J848" s="4">
        <v>126.908</v>
      </c>
      <c r="K848" s="4">
        <v>37.316000000000003</v>
      </c>
      <c r="L848" s="4">
        <v>37.341999999999999</v>
      </c>
      <c r="M848" s="4">
        <v>126.91842274232501</v>
      </c>
      <c r="N848" s="4">
        <v>37.329326862268097</v>
      </c>
    </row>
    <row r="849" spans="1:14" x14ac:dyDescent="0.3">
      <c r="A849" s="3">
        <v>41410103</v>
      </c>
      <c r="B849" s="4">
        <v>41410</v>
      </c>
      <c r="C849" s="4" t="s">
        <v>1680</v>
      </c>
      <c r="D849" s="4" t="s">
        <v>1351</v>
      </c>
      <c r="E849" s="4">
        <v>4141010300</v>
      </c>
      <c r="F849" s="4" t="s">
        <v>1689</v>
      </c>
      <c r="G849" s="4" t="str">
        <f t="shared" si="13"/>
        <v>경기도군포시부곡동</v>
      </c>
      <c r="H849" s="4">
        <v>57</v>
      </c>
      <c r="I849" s="4">
        <v>126.94799999999999</v>
      </c>
      <c r="J849" s="4">
        <v>126.92400000000001</v>
      </c>
      <c r="K849" s="4">
        <v>37.317</v>
      </c>
      <c r="L849" s="4">
        <v>37.341000000000001</v>
      </c>
      <c r="M849" s="4">
        <v>126.935452062645</v>
      </c>
      <c r="N849" s="4">
        <v>37.329728245887601</v>
      </c>
    </row>
    <row r="850" spans="1:14" x14ac:dyDescent="0.3">
      <c r="A850" s="3">
        <v>41410104</v>
      </c>
      <c r="B850" s="4">
        <v>41410</v>
      </c>
      <c r="C850" s="4" t="s">
        <v>1680</v>
      </c>
      <c r="D850" s="4" t="s">
        <v>1690</v>
      </c>
      <c r="E850" s="4">
        <v>4141010400</v>
      </c>
      <c r="F850" s="4" t="s">
        <v>1691</v>
      </c>
      <c r="G850" s="4" t="str">
        <f t="shared" si="13"/>
        <v>경기도군포시산본동</v>
      </c>
      <c r="H850" s="4">
        <v>56</v>
      </c>
      <c r="I850" s="4">
        <v>126.94499999999999</v>
      </c>
      <c r="J850" s="4">
        <v>126.904</v>
      </c>
      <c r="K850" s="4">
        <v>37.340000000000003</v>
      </c>
      <c r="L850" s="4">
        <v>37.378999999999998</v>
      </c>
      <c r="M850" s="4">
        <v>126.92285358143801</v>
      </c>
      <c r="N850" s="4">
        <v>37.361122780227198</v>
      </c>
    </row>
    <row r="851" spans="1:14" x14ac:dyDescent="0.3">
      <c r="A851" s="3">
        <v>41410106</v>
      </c>
      <c r="B851" s="4">
        <v>41410</v>
      </c>
      <c r="C851" s="4" t="s">
        <v>1680</v>
      </c>
      <c r="D851" s="4" t="s">
        <v>1692</v>
      </c>
      <c r="E851" s="4">
        <v>4141010600</v>
      </c>
      <c r="F851" s="4" t="s">
        <v>1693</v>
      </c>
      <c r="G851" s="4" t="str">
        <f t="shared" si="13"/>
        <v>경기도군포시둔대동</v>
      </c>
      <c r="H851" s="4">
        <v>53</v>
      </c>
      <c r="I851" s="4">
        <v>126.91500000000001</v>
      </c>
      <c r="J851" s="4">
        <v>126.872</v>
      </c>
      <c r="K851" s="4">
        <v>37.317999999999998</v>
      </c>
      <c r="L851" s="4">
        <v>37.337000000000003</v>
      </c>
      <c r="M851" s="4">
        <v>126.892023590702</v>
      </c>
      <c r="N851" s="4">
        <v>37.326888131555599</v>
      </c>
    </row>
    <row r="852" spans="1:14" x14ac:dyDescent="0.3">
      <c r="A852" s="3">
        <v>41410107</v>
      </c>
      <c r="B852" s="4">
        <v>41410</v>
      </c>
      <c r="C852" s="4" t="s">
        <v>1680</v>
      </c>
      <c r="D852" s="4" t="s">
        <v>1694</v>
      </c>
      <c r="E852" s="4">
        <v>4141010700</v>
      </c>
      <c r="F852" s="4" t="s">
        <v>1695</v>
      </c>
      <c r="G852" s="4" t="str">
        <f t="shared" si="13"/>
        <v>경기도군포시속달동</v>
      </c>
      <c r="H852" s="4">
        <v>52</v>
      </c>
      <c r="I852" s="4">
        <v>126.916</v>
      </c>
      <c r="J852" s="4">
        <v>126.881</v>
      </c>
      <c r="K852" s="4">
        <v>37.328000000000003</v>
      </c>
      <c r="L852" s="4">
        <v>37.36</v>
      </c>
      <c r="M852" s="4">
        <v>126.900263930143</v>
      </c>
      <c r="N852" s="4">
        <v>37.343602222652002</v>
      </c>
    </row>
    <row r="853" spans="1:14" x14ac:dyDescent="0.3">
      <c r="A853" s="3">
        <v>41410101</v>
      </c>
      <c r="B853" s="4">
        <v>41410</v>
      </c>
      <c r="C853" s="4" t="s">
        <v>1680</v>
      </c>
      <c r="D853" s="4" t="s">
        <v>1696</v>
      </c>
      <c r="E853" s="4">
        <v>4141010100</v>
      </c>
      <c r="F853" s="4" t="s">
        <v>1697</v>
      </c>
      <c r="G853" s="4" t="str">
        <f t="shared" si="13"/>
        <v>경기도군포시당동</v>
      </c>
      <c r="H853" s="4">
        <v>51</v>
      </c>
      <c r="I853" s="4">
        <v>126.95099999999999</v>
      </c>
      <c r="J853" s="4">
        <v>126.92700000000001</v>
      </c>
      <c r="K853" s="4">
        <v>37.338999999999999</v>
      </c>
      <c r="L853" s="4">
        <v>37.360999999999997</v>
      </c>
      <c r="M853" s="4">
        <v>126.94118468736001</v>
      </c>
      <c r="N853" s="4">
        <v>37.348469572138399</v>
      </c>
    </row>
    <row r="854" spans="1:14" x14ac:dyDescent="0.3">
      <c r="A854" s="3">
        <v>41430101</v>
      </c>
      <c r="B854" s="4">
        <v>41430</v>
      </c>
      <c r="C854" s="4" t="s">
        <v>1698</v>
      </c>
      <c r="D854" s="4" t="s">
        <v>1699</v>
      </c>
      <c r="E854" s="4">
        <v>4143010100</v>
      </c>
      <c r="F854" s="4" t="s">
        <v>1700</v>
      </c>
      <c r="G854" s="4" t="str">
        <f t="shared" si="13"/>
        <v>경기도의왕시고천동</v>
      </c>
      <c r="H854" s="4">
        <v>1284</v>
      </c>
      <c r="I854" s="4">
        <v>126.982</v>
      </c>
      <c r="J854" s="4">
        <v>126.958</v>
      </c>
      <c r="K854" s="4">
        <v>37.334000000000003</v>
      </c>
      <c r="L854" s="4">
        <v>37.356000000000002</v>
      </c>
      <c r="M854" s="4">
        <v>126.969434076906</v>
      </c>
      <c r="N854" s="4">
        <v>37.345423191773399</v>
      </c>
    </row>
    <row r="855" spans="1:14" x14ac:dyDescent="0.3">
      <c r="A855" s="3">
        <v>41430107</v>
      </c>
      <c r="B855" s="4">
        <v>41430</v>
      </c>
      <c r="C855" s="4" t="s">
        <v>1698</v>
      </c>
      <c r="D855" s="4" t="s">
        <v>1701</v>
      </c>
      <c r="E855" s="4">
        <v>4143010700</v>
      </c>
      <c r="F855" s="4" t="s">
        <v>1702</v>
      </c>
      <c r="G855" s="4" t="str">
        <f t="shared" si="13"/>
        <v>경기도의왕시내손동</v>
      </c>
      <c r="H855" s="4">
        <v>1283</v>
      </c>
      <c r="I855" s="4">
        <v>127.001</v>
      </c>
      <c r="J855" s="4">
        <v>126.967</v>
      </c>
      <c r="K855" s="4">
        <v>37.363999999999997</v>
      </c>
      <c r="L855" s="4">
        <v>37.392000000000003</v>
      </c>
      <c r="M855" s="4">
        <v>126.983916131821</v>
      </c>
      <c r="N855" s="4">
        <v>37.377417546267701</v>
      </c>
    </row>
    <row r="856" spans="1:14" x14ac:dyDescent="0.3">
      <c r="A856" s="3">
        <v>41430109</v>
      </c>
      <c r="B856" s="4">
        <v>41430</v>
      </c>
      <c r="C856" s="4" t="s">
        <v>1698</v>
      </c>
      <c r="D856" s="4" t="s">
        <v>1703</v>
      </c>
      <c r="E856" s="4">
        <v>4143010900</v>
      </c>
      <c r="F856" s="4" t="s">
        <v>1704</v>
      </c>
      <c r="G856" s="4" t="str">
        <f t="shared" si="13"/>
        <v>경기도의왕시포일동</v>
      </c>
      <c r="H856" s="4">
        <v>1282</v>
      </c>
      <c r="I856" s="4">
        <v>127</v>
      </c>
      <c r="J856" s="4">
        <v>126.977</v>
      </c>
      <c r="K856" s="4">
        <v>37.381</v>
      </c>
      <c r="L856" s="4">
        <v>37.408000000000001</v>
      </c>
      <c r="M856" s="4">
        <v>126.990305008134</v>
      </c>
      <c r="N856" s="4">
        <v>37.396149464195801</v>
      </c>
    </row>
    <row r="857" spans="1:14" x14ac:dyDescent="0.3">
      <c r="A857" s="3">
        <v>41430108</v>
      </c>
      <c r="B857" s="4">
        <v>41430</v>
      </c>
      <c r="C857" s="4" t="s">
        <v>1698</v>
      </c>
      <c r="D857" s="4" t="s">
        <v>1705</v>
      </c>
      <c r="E857" s="4">
        <v>4143010800</v>
      </c>
      <c r="F857" s="4" t="s">
        <v>1706</v>
      </c>
      <c r="G857" s="4" t="str">
        <f t="shared" si="13"/>
        <v>경기도의왕시청계동</v>
      </c>
      <c r="H857" s="4">
        <v>1281</v>
      </c>
      <c r="I857" s="4">
        <v>127.047</v>
      </c>
      <c r="J857" s="4">
        <v>126.992</v>
      </c>
      <c r="K857" s="4">
        <v>37.384999999999998</v>
      </c>
      <c r="L857" s="4">
        <v>37.415999999999997</v>
      </c>
      <c r="M857" s="4">
        <v>127.02055441712599</v>
      </c>
      <c r="N857" s="4">
        <v>37.4012864240498</v>
      </c>
    </row>
    <row r="858" spans="1:14" x14ac:dyDescent="0.3">
      <c r="A858" s="3">
        <v>41430106</v>
      </c>
      <c r="B858" s="4">
        <v>41430</v>
      </c>
      <c r="C858" s="4" t="s">
        <v>1698</v>
      </c>
      <c r="D858" s="4" t="s">
        <v>1707</v>
      </c>
      <c r="E858" s="4">
        <v>4143010600</v>
      </c>
      <c r="F858" s="4" t="s">
        <v>1708</v>
      </c>
      <c r="G858" s="4" t="str">
        <f t="shared" si="13"/>
        <v>경기도의왕시학의동</v>
      </c>
      <c r="H858" s="4">
        <v>1291</v>
      </c>
      <c r="I858" s="4">
        <v>127.036</v>
      </c>
      <c r="J858" s="4">
        <v>126.99299999999999</v>
      </c>
      <c r="K858" s="4">
        <v>37.353999999999999</v>
      </c>
      <c r="L858" s="4">
        <v>37.393000000000001</v>
      </c>
      <c r="M858" s="4">
        <v>127.013549751198</v>
      </c>
      <c r="N858" s="4">
        <v>37.376059301413498</v>
      </c>
    </row>
    <row r="859" spans="1:14" x14ac:dyDescent="0.3">
      <c r="A859" s="3">
        <v>41430103</v>
      </c>
      <c r="B859" s="4">
        <v>41430</v>
      </c>
      <c r="C859" s="4" t="s">
        <v>1698</v>
      </c>
      <c r="D859" s="4" t="s">
        <v>1709</v>
      </c>
      <c r="E859" s="4">
        <v>4143010300</v>
      </c>
      <c r="F859" s="4" t="s">
        <v>1710</v>
      </c>
      <c r="G859" s="4" t="str">
        <f t="shared" si="13"/>
        <v>경기도의왕시삼동</v>
      </c>
      <c r="H859" s="4">
        <v>2251</v>
      </c>
      <c r="I859" s="4">
        <v>126.97</v>
      </c>
      <c r="J859" s="4">
        <v>126.94499999999999</v>
      </c>
      <c r="K859" s="4">
        <v>37.314999999999998</v>
      </c>
      <c r="L859" s="4">
        <v>37.332000000000001</v>
      </c>
      <c r="M859" s="4">
        <v>126.956520007588</v>
      </c>
      <c r="N859" s="4">
        <v>37.321985001252699</v>
      </c>
    </row>
    <row r="860" spans="1:14" x14ac:dyDescent="0.3">
      <c r="A860" s="3">
        <v>41430110</v>
      </c>
      <c r="B860" s="4">
        <v>41430</v>
      </c>
      <c r="C860" s="4" t="s">
        <v>1698</v>
      </c>
      <c r="D860" s="4" t="s">
        <v>1711</v>
      </c>
      <c r="E860" s="4">
        <v>4143011000</v>
      </c>
      <c r="F860" s="4" t="s">
        <v>1712</v>
      </c>
      <c r="G860" s="4" t="str">
        <f t="shared" si="13"/>
        <v>경기도의왕시월암동</v>
      </c>
      <c r="H860" s="4">
        <v>1922</v>
      </c>
      <c r="I860" s="4">
        <v>126.967</v>
      </c>
      <c r="J860" s="4">
        <v>126.94499999999999</v>
      </c>
      <c r="K860" s="4">
        <v>37.299999999999997</v>
      </c>
      <c r="L860" s="4">
        <v>37.317999999999998</v>
      </c>
      <c r="M860" s="4">
        <v>126.956495569762</v>
      </c>
      <c r="N860" s="4">
        <v>37.309274741243698</v>
      </c>
    </row>
    <row r="861" spans="1:14" x14ac:dyDescent="0.3">
      <c r="A861" s="3">
        <v>41430111</v>
      </c>
      <c r="B861" s="4">
        <v>41430</v>
      </c>
      <c r="C861" s="4" t="s">
        <v>1698</v>
      </c>
      <c r="D861" s="4" t="s">
        <v>1713</v>
      </c>
      <c r="E861" s="4">
        <v>4143011100</v>
      </c>
      <c r="F861" s="4" t="s">
        <v>1714</v>
      </c>
      <c r="G861" s="4" t="str">
        <f t="shared" si="13"/>
        <v>경기도의왕시초평동</v>
      </c>
      <c r="H861" s="4">
        <v>2250</v>
      </c>
      <c r="I861" s="4">
        <v>126.949</v>
      </c>
      <c r="J861" s="4">
        <v>126.929</v>
      </c>
      <c r="K861" s="4">
        <v>37.299999999999997</v>
      </c>
      <c r="L861" s="4">
        <v>37.323</v>
      </c>
      <c r="M861" s="4">
        <v>126.939204625698</v>
      </c>
      <c r="N861" s="4">
        <v>37.311318075080898</v>
      </c>
    </row>
    <row r="862" spans="1:14" x14ac:dyDescent="0.3">
      <c r="A862" s="3">
        <v>41430105</v>
      </c>
      <c r="B862" s="4">
        <v>41430</v>
      </c>
      <c r="C862" s="4" t="s">
        <v>1698</v>
      </c>
      <c r="D862" s="4" t="s">
        <v>1715</v>
      </c>
      <c r="E862" s="4">
        <v>4143010500</v>
      </c>
      <c r="F862" s="4" t="s">
        <v>1716</v>
      </c>
      <c r="G862" s="4" t="str">
        <f t="shared" si="13"/>
        <v>경기도의왕시오전동</v>
      </c>
      <c r="H862" s="4">
        <v>2249</v>
      </c>
      <c r="I862" s="4">
        <v>127.01600000000001</v>
      </c>
      <c r="J862" s="4">
        <v>126.961</v>
      </c>
      <c r="K862" s="4">
        <v>37.348999999999997</v>
      </c>
      <c r="L862" s="4">
        <v>37.374000000000002</v>
      </c>
      <c r="M862" s="4">
        <v>126.983787538754</v>
      </c>
      <c r="N862" s="4">
        <v>37.359168279009801</v>
      </c>
    </row>
    <row r="863" spans="1:14" x14ac:dyDescent="0.3">
      <c r="A863" s="3">
        <v>41430102</v>
      </c>
      <c r="B863" s="4">
        <v>41430</v>
      </c>
      <c r="C863" s="4" t="s">
        <v>1698</v>
      </c>
      <c r="D863" s="4" t="s">
        <v>1349</v>
      </c>
      <c r="E863" s="4">
        <v>4143010200</v>
      </c>
      <c r="F863" s="4" t="s">
        <v>1717</v>
      </c>
      <c r="G863" s="4" t="str">
        <f t="shared" si="13"/>
        <v>경기도의왕시이동</v>
      </c>
      <c r="H863" s="4">
        <v>2248</v>
      </c>
      <c r="I863" s="4">
        <v>126.97199999999999</v>
      </c>
      <c r="J863" s="4">
        <v>126.947</v>
      </c>
      <c r="K863" s="4">
        <v>37.326000000000001</v>
      </c>
      <c r="L863" s="4">
        <v>37.347000000000001</v>
      </c>
      <c r="M863" s="4">
        <v>126.959381687407</v>
      </c>
      <c r="N863" s="4">
        <v>37.335164566130402</v>
      </c>
    </row>
    <row r="864" spans="1:14" x14ac:dyDescent="0.3">
      <c r="A864" s="3">
        <v>41430104</v>
      </c>
      <c r="B864" s="4">
        <v>41430</v>
      </c>
      <c r="C864" s="4" t="s">
        <v>1698</v>
      </c>
      <c r="D864" s="4" t="s">
        <v>1718</v>
      </c>
      <c r="E864" s="4">
        <v>4143010400</v>
      </c>
      <c r="F864" s="4" t="s">
        <v>1719</v>
      </c>
      <c r="G864" s="4" t="str">
        <f t="shared" si="13"/>
        <v>경기도의왕시왕곡동</v>
      </c>
      <c r="H864" s="4">
        <v>2247</v>
      </c>
      <c r="I864" s="4">
        <v>127.018</v>
      </c>
      <c r="J864" s="4">
        <v>126.971</v>
      </c>
      <c r="K864" s="4">
        <v>37.326999999999998</v>
      </c>
      <c r="L864" s="4">
        <v>37.353999999999999</v>
      </c>
      <c r="M864" s="4">
        <v>126.99261862303101</v>
      </c>
      <c r="N864" s="4">
        <v>37.342115498885001</v>
      </c>
    </row>
    <row r="865" spans="1:14" x14ac:dyDescent="0.3">
      <c r="A865" s="3">
        <v>41450114</v>
      </c>
      <c r="B865" s="4">
        <v>41450</v>
      </c>
      <c r="C865" s="4" t="s">
        <v>1720</v>
      </c>
      <c r="D865" s="4" t="s">
        <v>1721</v>
      </c>
      <c r="E865" s="4">
        <v>4145011400</v>
      </c>
      <c r="F865" s="4" t="s">
        <v>1722</v>
      </c>
      <c r="G865" s="4" t="str">
        <f t="shared" si="13"/>
        <v>경기도하남시감일동</v>
      </c>
      <c r="H865" s="4">
        <v>3658</v>
      </c>
      <c r="I865" s="4">
        <v>127.17</v>
      </c>
      <c r="J865" s="4">
        <v>127.14</v>
      </c>
      <c r="K865" s="4">
        <v>37.503</v>
      </c>
      <c r="L865" s="4">
        <v>37.515999999999998</v>
      </c>
      <c r="M865" s="4">
        <v>127.152736275043</v>
      </c>
      <c r="N865" s="4">
        <v>37.510740595739897</v>
      </c>
    </row>
    <row r="866" spans="1:14" x14ac:dyDescent="0.3">
      <c r="A866" s="3">
        <v>41450106</v>
      </c>
      <c r="B866" s="4">
        <v>41450</v>
      </c>
      <c r="C866" s="4" t="s">
        <v>1720</v>
      </c>
      <c r="D866" s="4" t="s">
        <v>1285</v>
      </c>
      <c r="E866" s="4">
        <v>4145010600</v>
      </c>
      <c r="F866" s="4" t="s">
        <v>1723</v>
      </c>
      <c r="G866" s="4" t="str">
        <f t="shared" si="13"/>
        <v>경기도하남시신장동</v>
      </c>
      <c r="H866" s="4">
        <v>1073</v>
      </c>
      <c r="I866" s="4">
        <v>127.227</v>
      </c>
      <c r="J866" s="4">
        <v>127.20399999999999</v>
      </c>
      <c r="K866" s="4">
        <v>37.534999999999997</v>
      </c>
      <c r="L866" s="4">
        <v>37.554000000000002</v>
      </c>
      <c r="M866" s="4">
        <v>127.21542556315801</v>
      </c>
      <c r="N866" s="4">
        <v>37.543661293005798</v>
      </c>
    </row>
    <row r="867" spans="1:14" x14ac:dyDescent="0.3">
      <c r="A867" s="3">
        <v>41450101</v>
      </c>
      <c r="B867" s="4">
        <v>41450</v>
      </c>
      <c r="C867" s="4" t="s">
        <v>1720</v>
      </c>
      <c r="D867" s="4" t="s">
        <v>1724</v>
      </c>
      <c r="E867" s="4">
        <v>4145010100</v>
      </c>
      <c r="F867" s="4" t="s">
        <v>1725</v>
      </c>
      <c r="G867" s="4" t="str">
        <f t="shared" si="13"/>
        <v>경기도하남시천현동</v>
      </c>
      <c r="H867" s="4">
        <v>1713</v>
      </c>
      <c r="I867" s="4">
        <v>127.22499999999999</v>
      </c>
      <c r="J867" s="4">
        <v>127.19799999999999</v>
      </c>
      <c r="K867" s="4">
        <v>37.512999999999998</v>
      </c>
      <c r="L867" s="4">
        <v>37.539000000000001</v>
      </c>
      <c r="M867" s="4">
        <v>127.21440726712299</v>
      </c>
      <c r="N867" s="4">
        <v>37.528137046006798</v>
      </c>
    </row>
    <row r="868" spans="1:14" x14ac:dyDescent="0.3">
      <c r="A868" s="3">
        <v>41450108</v>
      </c>
      <c r="B868" s="4">
        <v>41450</v>
      </c>
      <c r="C868" s="4" t="s">
        <v>1720</v>
      </c>
      <c r="D868" s="4" t="s">
        <v>1726</v>
      </c>
      <c r="E868" s="4">
        <v>4145010800</v>
      </c>
      <c r="F868" s="4" t="s">
        <v>1727</v>
      </c>
      <c r="G868" s="4" t="str">
        <f t="shared" si="13"/>
        <v>경기도하남시덕풍동</v>
      </c>
      <c r="H868" s="4">
        <v>3320</v>
      </c>
      <c r="I868" s="4">
        <v>127.214</v>
      </c>
      <c r="J868" s="4">
        <v>127.191</v>
      </c>
      <c r="K868" s="4">
        <v>37.527999999999999</v>
      </c>
      <c r="L868" s="4">
        <v>37.561999999999998</v>
      </c>
      <c r="M868" s="4">
        <v>127.202225559718</v>
      </c>
      <c r="N868" s="4">
        <v>37.545644743739203</v>
      </c>
    </row>
    <row r="869" spans="1:14" x14ac:dyDescent="0.3">
      <c r="A869" s="3">
        <v>41450109</v>
      </c>
      <c r="B869" s="4">
        <v>41450</v>
      </c>
      <c r="C869" s="4" t="s">
        <v>1720</v>
      </c>
      <c r="D869" s="4" t="s">
        <v>1728</v>
      </c>
      <c r="E869" s="4">
        <v>4145010900</v>
      </c>
      <c r="F869" s="4" t="s">
        <v>1729</v>
      </c>
      <c r="G869" s="4" t="str">
        <f t="shared" si="13"/>
        <v>경기도하남시망월동</v>
      </c>
      <c r="H869" s="4">
        <v>3316</v>
      </c>
      <c r="I869" s="4">
        <v>127.206</v>
      </c>
      <c r="J869" s="4">
        <v>127.178</v>
      </c>
      <c r="K869" s="4">
        <v>37.555999999999997</v>
      </c>
      <c r="L869" s="4">
        <v>37.582999999999998</v>
      </c>
      <c r="M869" s="4">
        <v>127.1913432771</v>
      </c>
      <c r="N869" s="4">
        <v>37.567532306156203</v>
      </c>
    </row>
    <row r="870" spans="1:14" x14ac:dyDescent="0.3">
      <c r="A870" s="3">
        <v>41450112</v>
      </c>
      <c r="B870" s="4">
        <v>41450</v>
      </c>
      <c r="C870" s="4" t="s">
        <v>1720</v>
      </c>
      <c r="D870" s="4" t="s">
        <v>1730</v>
      </c>
      <c r="E870" s="4">
        <v>4145011200</v>
      </c>
      <c r="F870" s="4" t="s">
        <v>1731</v>
      </c>
      <c r="G870" s="4" t="str">
        <f t="shared" si="13"/>
        <v>경기도하남시선동</v>
      </c>
      <c r="H870" s="4">
        <v>3314</v>
      </c>
      <c r="I870" s="4">
        <v>127.206</v>
      </c>
      <c r="J870" s="4">
        <v>127.16800000000001</v>
      </c>
      <c r="K870" s="4">
        <v>37.570999999999998</v>
      </c>
      <c r="L870" s="4">
        <v>37.591999999999999</v>
      </c>
      <c r="M870" s="4">
        <v>127.18704317991801</v>
      </c>
      <c r="N870" s="4">
        <v>37.582973808760102</v>
      </c>
    </row>
    <row r="871" spans="1:14" x14ac:dyDescent="0.3">
      <c r="A871" s="3">
        <v>41450124</v>
      </c>
      <c r="B871" s="4">
        <v>41450</v>
      </c>
      <c r="C871" s="4" t="s">
        <v>1720</v>
      </c>
      <c r="D871" s="4" t="s">
        <v>1337</v>
      </c>
      <c r="E871" s="4">
        <v>4145012400</v>
      </c>
      <c r="F871" s="4" t="s">
        <v>1732</v>
      </c>
      <c r="G871" s="4" t="str">
        <f t="shared" si="13"/>
        <v>경기도하남시광암동</v>
      </c>
      <c r="H871" s="4">
        <v>2994</v>
      </c>
      <c r="I871" s="4">
        <v>127.18300000000001</v>
      </c>
      <c r="J871" s="4">
        <v>127.16500000000001</v>
      </c>
      <c r="K871" s="4">
        <v>37.503999999999998</v>
      </c>
      <c r="L871" s="4">
        <v>37.533999999999999</v>
      </c>
      <c r="M871" s="4">
        <v>127.174825792267</v>
      </c>
      <c r="N871" s="4">
        <v>37.518607541421602</v>
      </c>
    </row>
    <row r="872" spans="1:14" x14ac:dyDescent="0.3">
      <c r="A872" s="3">
        <v>41450123</v>
      </c>
      <c r="B872" s="4">
        <v>41450</v>
      </c>
      <c r="C872" s="4" t="s">
        <v>1720</v>
      </c>
      <c r="D872" s="4" t="s">
        <v>1733</v>
      </c>
      <c r="E872" s="4">
        <v>4145012300</v>
      </c>
      <c r="F872" s="4" t="s">
        <v>1734</v>
      </c>
      <c r="G872" s="4" t="str">
        <f t="shared" si="13"/>
        <v>경기도하남시초이동</v>
      </c>
      <c r="H872" s="4">
        <v>2993</v>
      </c>
      <c r="I872" s="4">
        <v>127.17700000000001</v>
      </c>
      <c r="J872" s="4">
        <v>127.154</v>
      </c>
      <c r="K872" s="4">
        <v>37.524999999999999</v>
      </c>
      <c r="L872" s="4">
        <v>37.545999999999999</v>
      </c>
      <c r="M872" s="4">
        <v>127.16685241484301</v>
      </c>
      <c r="N872" s="4">
        <v>37.536095655094499</v>
      </c>
    </row>
    <row r="873" spans="1:14" x14ac:dyDescent="0.3">
      <c r="A873" s="3">
        <v>41450113</v>
      </c>
      <c r="B873" s="4">
        <v>41450</v>
      </c>
      <c r="C873" s="4" t="s">
        <v>1720</v>
      </c>
      <c r="D873" s="4" t="s">
        <v>1735</v>
      </c>
      <c r="E873" s="4">
        <v>4145011300</v>
      </c>
      <c r="F873" s="4" t="s">
        <v>1736</v>
      </c>
      <c r="G873" s="4" t="str">
        <f t="shared" si="13"/>
        <v>경기도하남시감북동</v>
      </c>
      <c r="H873" s="4">
        <v>3636</v>
      </c>
      <c r="I873" s="4">
        <v>127.17</v>
      </c>
      <c r="J873" s="4">
        <v>127.145</v>
      </c>
      <c r="K873" s="4">
        <v>37.514000000000003</v>
      </c>
      <c r="L873" s="4">
        <v>37.533999999999999</v>
      </c>
      <c r="M873" s="4">
        <v>127.157039885489</v>
      </c>
      <c r="N873" s="4">
        <v>37.522202414367499</v>
      </c>
    </row>
    <row r="874" spans="1:14" x14ac:dyDescent="0.3">
      <c r="A874" s="3">
        <v>41450103</v>
      </c>
      <c r="B874" s="4">
        <v>41450</v>
      </c>
      <c r="C874" s="4" t="s">
        <v>1720</v>
      </c>
      <c r="D874" s="4" t="s">
        <v>1737</v>
      </c>
      <c r="E874" s="4">
        <v>4145010300</v>
      </c>
      <c r="F874" s="4" t="s">
        <v>1738</v>
      </c>
      <c r="G874" s="4" t="str">
        <f t="shared" si="13"/>
        <v>경기도하남시창우동</v>
      </c>
      <c r="H874" s="4">
        <v>1714</v>
      </c>
      <c r="I874" s="4">
        <v>127.249</v>
      </c>
      <c r="J874" s="4">
        <v>127.22</v>
      </c>
      <c r="K874" s="4">
        <v>37.520000000000003</v>
      </c>
      <c r="L874" s="4">
        <v>37.549999999999997</v>
      </c>
      <c r="M874" s="4">
        <v>127.233804806226</v>
      </c>
      <c r="N874" s="4">
        <v>37.535815471722103</v>
      </c>
    </row>
    <row r="875" spans="1:14" x14ac:dyDescent="0.3">
      <c r="A875" s="3">
        <v>41450105</v>
      </c>
      <c r="B875" s="4">
        <v>41450</v>
      </c>
      <c r="C875" s="4" t="s">
        <v>1720</v>
      </c>
      <c r="D875" s="4" t="s">
        <v>1739</v>
      </c>
      <c r="E875" s="4">
        <v>4145010500</v>
      </c>
      <c r="F875" s="4" t="s">
        <v>1740</v>
      </c>
      <c r="G875" s="4" t="str">
        <f t="shared" si="13"/>
        <v>경기도하남시상산곡동</v>
      </c>
      <c r="H875" s="4">
        <v>98</v>
      </c>
      <c r="I875" s="4">
        <v>127.259</v>
      </c>
      <c r="J875" s="4">
        <v>127.202</v>
      </c>
      <c r="K875" s="4">
        <v>37.475999999999999</v>
      </c>
      <c r="L875" s="4">
        <v>37.506</v>
      </c>
      <c r="M875" s="4">
        <v>127.23282473182699</v>
      </c>
      <c r="N875" s="4">
        <v>37.490501581365002</v>
      </c>
    </row>
    <row r="876" spans="1:14" x14ac:dyDescent="0.3">
      <c r="A876" s="3">
        <v>41450120</v>
      </c>
      <c r="B876" s="4">
        <v>41450</v>
      </c>
      <c r="C876" s="4" t="s">
        <v>1720</v>
      </c>
      <c r="D876" s="4" t="s">
        <v>1741</v>
      </c>
      <c r="E876" s="4">
        <v>4145012000</v>
      </c>
      <c r="F876" s="4" t="s">
        <v>1742</v>
      </c>
      <c r="G876" s="4" t="str">
        <f t="shared" si="13"/>
        <v>경기도하남시상사창동</v>
      </c>
      <c r="H876" s="4">
        <v>97</v>
      </c>
      <c r="I876" s="4">
        <v>127.20699999999999</v>
      </c>
      <c r="J876" s="4">
        <v>127.184</v>
      </c>
      <c r="K876" s="4">
        <v>37.479999999999997</v>
      </c>
      <c r="L876" s="4">
        <v>37.511000000000003</v>
      </c>
      <c r="M876" s="4">
        <v>127.195849541553</v>
      </c>
      <c r="N876" s="4">
        <v>37.493059012497199</v>
      </c>
    </row>
    <row r="877" spans="1:14" x14ac:dyDescent="0.3">
      <c r="A877" s="3">
        <v>41450121</v>
      </c>
      <c r="B877" s="4">
        <v>41450</v>
      </c>
      <c r="C877" s="4" t="s">
        <v>1720</v>
      </c>
      <c r="D877" s="4" t="s">
        <v>762</v>
      </c>
      <c r="E877" s="4">
        <v>4145012100</v>
      </c>
      <c r="F877" s="4" t="s">
        <v>1743</v>
      </c>
      <c r="G877" s="4" t="str">
        <f t="shared" si="13"/>
        <v>경기도하남시항동</v>
      </c>
      <c r="H877" s="4">
        <v>94</v>
      </c>
      <c r="I877" s="4">
        <v>127.197</v>
      </c>
      <c r="J877" s="4">
        <v>127.175</v>
      </c>
      <c r="K877" s="4">
        <v>37.484000000000002</v>
      </c>
      <c r="L877" s="4">
        <v>37.517000000000003</v>
      </c>
      <c r="M877" s="4">
        <v>127.18486506212101</v>
      </c>
      <c r="N877" s="4">
        <v>37.501309779964203</v>
      </c>
    </row>
    <row r="878" spans="1:14" x14ac:dyDescent="0.3">
      <c r="A878" s="3">
        <v>41450102</v>
      </c>
      <c r="B878" s="4">
        <v>41450</v>
      </c>
      <c r="C878" s="4" t="s">
        <v>1720</v>
      </c>
      <c r="D878" s="4" t="s">
        <v>1744</v>
      </c>
      <c r="E878" s="4">
        <v>4145010200</v>
      </c>
      <c r="F878" s="4" t="s">
        <v>1745</v>
      </c>
      <c r="G878" s="4" t="str">
        <f t="shared" si="13"/>
        <v>경기도하남시하산곡동</v>
      </c>
      <c r="H878" s="4">
        <v>93</v>
      </c>
      <c r="I878" s="4">
        <v>127.255</v>
      </c>
      <c r="J878" s="4">
        <v>127.20399999999999</v>
      </c>
      <c r="K878" s="4">
        <v>37.491</v>
      </c>
      <c r="L878" s="4">
        <v>37.529000000000003</v>
      </c>
      <c r="M878" s="4">
        <v>127.22896748574701</v>
      </c>
      <c r="N878" s="4">
        <v>37.510694034576098</v>
      </c>
    </row>
    <row r="879" spans="1:14" x14ac:dyDescent="0.3">
      <c r="A879" s="3">
        <v>41450110</v>
      </c>
      <c r="B879" s="4">
        <v>41450</v>
      </c>
      <c r="C879" s="4" t="s">
        <v>1720</v>
      </c>
      <c r="D879" s="4" t="s">
        <v>1746</v>
      </c>
      <c r="E879" s="4">
        <v>4145011000</v>
      </c>
      <c r="F879" s="4" t="s">
        <v>1747</v>
      </c>
      <c r="G879" s="4" t="str">
        <f t="shared" si="13"/>
        <v>경기도하남시풍산동</v>
      </c>
      <c r="H879" s="4">
        <v>3634</v>
      </c>
      <c r="I879" s="4">
        <v>127.199</v>
      </c>
      <c r="J879" s="4">
        <v>127.181</v>
      </c>
      <c r="K879" s="4">
        <v>37.539000000000001</v>
      </c>
      <c r="L879" s="4">
        <v>37.561</v>
      </c>
      <c r="M879" s="4">
        <v>127.190050658994</v>
      </c>
      <c r="N879" s="4">
        <v>37.550388789453898</v>
      </c>
    </row>
    <row r="880" spans="1:14" x14ac:dyDescent="0.3">
      <c r="A880" s="3">
        <v>41450119</v>
      </c>
      <c r="B880" s="4">
        <v>41450</v>
      </c>
      <c r="C880" s="4" t="s">
        <v>1720</v>
      </c>
      <c r="D880" s="4" t="s">
        <v>1748</v>
      </c>
      <c r="E880" s="4">
        <v>4145011900</v>
      </c>
      <c r="F880" s="4" t="s">
        <v>1749</v>
      </c>
      <c r="G880" s="4" t="str">
        <f t="shared" si="13"/>
        <v>경기도하남시하사창동</v>
      </c>
      <c r="H880" s="4">
        <v>89</v>
      </c>
      <c r="I880" s="4">
        <v>127.21599999999999</v>
      </c>
      <c r="J880" s="4">
        <v>127.196</v>
      </c>
      <c r="K880" s="4">
        <v>37.5</v>
      </c>
      <c r="L880" s="4">
        <v>37.520000000000003</v>
      </c>
      <c r="M880" s="4">
        <v>127.20545186287001</v>
      </c>
      <c r="N880" s="4">
        <v>37.509908474441403</v>
      </c>
    </row>
    <row r="881" spans="1:14" x14ac:dyDescent="0.3">
      <c r="A881" s="3">
        <v>41450104</v>
      </c>
      <c r="B881" s="4">
        <v>41450</v>
      </c>
      <c r="C881" s="4" t="s">
        <v>1720</v>
      </c>
      <c r="D881" s="4" t="s">
        <v>1750</v>
      </c>
      <c r="E881" s="4">
        <v>4145010400</v>
      </c>
      <c r="F881" s="4" t="s">
        <v>1751</v>
      </c>
      <c r="G881" s="4" t="str">
        <f t="shared" si="13"/>
        <v>경기도하남시배알미동</v>
      </c>
      <c r="H881" s="4">
        <v>88</v>
      </c>
      <c r="I881" s="4">
        <v>127.286</v>
      </c>
      <c r="J881" s="4">
        <v>127.239</v>
      </c>
      <c r="K881" s="4">
        <v>37.506</v>
      </c>
      <c r="L881" s="4">
        <v>37.542999999999999</v>
      </c>
      <c r="M881" s="4">
        <v>127.261770317368</v>
      </c>
      <c r="N881" s="4">
        <v>37.5221997455969</v>
      </c>
    </row>
    <row r="882" spans="1:14" x14ac:dyDescent="0.3">
      <c r="A882" s="3">
        <v>41450107</v>
      </c>
      <c r="B882" s="4">
        <v>41450</v>
      </c>
      <c r="C882" s="4" t="s">
        <v>1720</v>
      </c>
      <c r="D882" s="4" t="s">
        <v>1681</v>
      </c>
      <c r="E882" s="4">
        <v>4145010700</v>
      </c>
      <c r="F882" s="4" t="s">
        <v>1752</v>
      </c>
      <c r="G882" s="4" t="str">
        <f t="shared" si="13"/>
        <v>경기도하남시당정동</v>
      </c>
      <c r="H882" s="4">
        <v>84</v>
      </c>
      <c r="I882" s="4">
        <v>127.236</v>
      </c>
      <c r="J882" s="4">
        <v>127.21899999999999</v>
      </c>
      <c r="K882" s="4">
        <v>37.549999999999997</v>
      </c>
      <c r="L882" s="4">
        <v>37.564999999999998</v>
      </c>
      <c r="M882" s="4">
        <v>127.226759037365</v>
      </c>
      <c r="N882" s="4">
        <v>37.557192328540303</v>
      </c>
    </row>
    <row r="883" spans="1:14" x14ac:dyDescent="0.3">
      <c r="A883" s="3">
        <v>41450111</v>
      </c>
      <c r="B883" s="4">
        <v>41450</v>
      </c>
      <c r="C883" s="4" t="s">
        <v>1720</v>
      </c>
      <c r="D883" s="4" t="s">
        <v>1753</v>
      </c>
      <c r="E883" s="4">
        <v>4145011100</v>
      </c>
      <c r="F883" s="4" t="s">
        <v>1754</v>
      </c>
      <c r="G883" s="4" t="str">
        <f t="shared" si="13"/>
        <v>경기도하남시미사동</v>
      </c>
      <c r="H883" s="4">
        <v>82</v>
      </c>
      <c r="I883" s="4">
        <v>127.22499999999999</v>
      </c>
      <c r="J883" s="4">
        <v>127.19199999999999</v>
      </c>
      <c r="K883" s="4">
        <v>37.548000000000002</v>
      </c>
      <c r="L883" s="4">
        <v>37.585000000000001</v>
      </c>
      <c r="M883" s="4">
        <v>127.209417920105</v>
      </c>
      <c r="N883" s="4">
        <v>37.568674913248302</v>
      </c>
    </row>
    <row r="884" spans="1:14" x14ac:dyDescent="0.3">
      <c r="A884" s="3">
        <v>41450115</v>
      </c>
      <c r="B884" s="4">
        <v>41450</v>
      </c>
      <c r="C884" s="4" t="s">
        <v>1720</v>
      </c>
      <c r="D884" s="4" t="s">
        <v>1755</v>
      </c>
      <c r="E884" s="4">
        <v>4145011500</v>
      </c>
      <c r="F884" s="4" t="s">
        <v>1756</v>
      </c>
      <c r="G884" s="4" t="str">
        <f t="shared" si="13"/>
        <v>경기도하남시감이동</v>
      </c>
      <c r="H884" s="4">
        <v>3657</v>
      </c>
      <c r="I884" s="4">
        <v>127.178</v>
      </c>
      <c r="J884" s="4">
        <v>127.151</v>
      </c>
      <c r="K884" s="4">
        <v>37.484999999999999</v>
      </c>
      <c r="L884" s="4">
        <v>37.511000000000003</v>
      </c>
      <c r="M884" s="4">
        <v>127.16633180335</v>
      </c>
      <c r="N884" s="4">
        <v>37.498537779155498</v>
      </c>
    </row>
    <row r="885" spans="1:14" x14ac:dyDescent="0.3">
      <c r="A885" s="3">
        <v>41450118</v>
      </c>
      <c r="B885" s="4">
        <v>41450</v>
      </c>
      <c r="C885" s="4" t="s">
        <v>1720</v>
      </c>
      <c r="D885" s="4" t="s">
        <v>1757</v>
      </c>
      <c r="E885" s="4">
        <v>4145011800</v>
      </c>
      <c r="F885" s="4" t="s">
        <v>1758</v>
      </c>
      <c r="G885" s="4" t="str">
        <f t="shared" si="13"/>
        <v>경기도하남시춘궁동</v>
      </c>
      <c r="H885" s="4">
        <v>437</v>
      </c>
      <c r="I885" s="4">
        <v>127.199</v>
      </c>
      <c r="J885" s="4">
        <v>127.178</v>
      </c>
      <c r="K885" s="4">
        <v>37.512999999999998</v>
      </c>
      <c r="L885" s="4">
        <v>37.533000000000001</v>
      </c>
      <c r="M885" s="4">
        <v>127.188943124452</v>
      </c>
      <c r="N885" s="4">
        <v>37.5228720193304</v>
      </c>
    </row>
    <row r="886" spans="1:14" x14ac:dyDescent="0.3">
      <c r="A886" s="3">
        <v>41450116</v>
      </c>
      <c r="B886" s="4">
        <v>41450</v>
      </c>
      <c r="C886" s="4" t="s">
        <v>1720</v>
      </c>
      <c r="D886" s="4" t="s">
        <v>1759</v>
      </c>
      <c r="E886" s="4">
        <v>4145011600</v>
      </c>
      <c r="F886" s="4" t="s">
        <v>1760</v>
      </c>
      <c r="G886" s="4" t="str">
        <f t="shared" si="13"/>
        <v>경기도하남시학암동</v>
      </c>
      <c r="H886" s="4">
        <v>3638</v>
      </c>
      <c r="I886" s="4">
        <v>127.179</v>
      </c>
      <c r="J886" s="4">
        <v>127.14400000000001</v>
      </c>
      <c r="K886" s="4">
        <v>37.469000000000001</v>
      </c>
      <c r="L886" s="4">
        <v>37.49</v>
      </c>
      <c r="M886" s="4">
        <v>127.16190125285399</v>
      </c>
      <c r="N886" s="4">
        <v>37.478730222017198</v>
      </c>
    </row>
    <row r="887" spans="1:14" x14ac:dyDescent="0.3">
      <c r="A887" s="3">
        <v>41450122</v>
      </c>
      <c r="B887" s="4">
        <v>41450</v>
      </c>
      <c r="C887" s="4" t="s">
        <v>1720</v>
      </c>
      <c r="D887" s="4" t="s">
        <v>1761</v>
      </c>
      <c r="E887" s="4">
        <v>4145012200</v>
      </c>
      <c r="F887" s="4" t="s">
        <v>1762</v>
      </c>
      <c r="G887" s="4" t="str">
        <f t="shared" si="13"/>
        <v>경기도하남시초일동</v>
      </c>
      <c r="H887" s="4">
        <v>436</v>
      </c>
      <c r="I887" s="4">
        <v>127.191</v>
      </c>
      <c r="J887" s="4">
        <v>127.175</v>
      </c>
      <c r="K887" s="4">
        <v>37.527000000000001</v>
      </c>
      <c r="L887" s="4">
        <v>37.546999999999997</v>
      </c>
      <c r="M887" s="4">
        <v>127.182788369383</v>
      </c>
      <c r="N887" s="4">
        <v>37.536997076641498</v>
      </c>
    </row>
    <row r="888" spans="1:14" x14ac:dyDescent="0.3">
      <c r="A888" s="3">
        <v>41450117</v>
      </c>
      <c r="B888" s="4">
        <v>41450</v>
      </c>
      <c r="C888" s="4" t="s">
        <v>1720</v>
      </c>
      <c r="D888" s="4" t="s">
        <v>1763</v>
      </c>
      <c r="E888" s="4">
        <v>4145011700</v>
      </c>
      <c r="F888" s="4" t="s">
        <v>1764</v>
      </c>
      <c r="G888" s="4" t="str">
        <f t="shared" si="13"/>
        <v>경기도하남시교산동</v>
      </c>
      <c r="H888" s="4">
        <v>1395</v>
      </c>
      <c r="I888" s="4">
        <v>127.21299999999999</v>
      </c>
      <c r="J888" s="4">
        <v>127.197</v>
      </c>
      <c r="K888" s="4">
        <v>37.512999999999998</v>
      </c>
      <c r="L888" s="4">
        <v>37.529000000000003</v>
      </c>
      <c r="M888" s="4">
        <v>127.206304812075</v>
      </c>
      <c r="N888" s="4">
        <v>37.522032844717501</v>
      </c>
    </row>
    <row r="889" spans="1:14" x14ac:dyDescent="0.3">
      <c r="A889" s="3">
        <v>41463115</v>
      </c>
      <c r="B889" s="4">
        <v>41463</v>
      </c>
      <c r="C889" s="4" t="s">
        <v>1765</v>
      </c>
      <c r="D889" s="4" t="s">
        <v>1766</v>
      </c>
      <c r="E889" s="4">
        <v>4146311500</v>
      </c>
      <c r="F889" s="4" t="s">
        <v>1767</v>
      </c>
      <c r="G889" s="4" t="str">
        <f t="shared" si="13"/>
        <v>경기도용인시기흥구동백동</v>
      </c>
      <c r="H889" s="4">
        <v>9723</v>
      </c>
      <c r="I889" s="4">
        <v>127.17700000000001</v>
      </c>
      <c r="J889" s="4">
        <v>127.146</v>
      </c>
      <c r="K889" s="4">
        <v>37.274000000000001</v>
      </c>
      <c r="L889" s="4">
        <v>37.299999999999997</v>
      </c>
      <c r="M889" s="4">
        <v>127.16319667789701</v>
      </c>
      <c r="N889" s="4">
        <v>37.285599494369897</v>
      </c>
    </row>
    <row r="890" spans="1:14" x14ac:dyDescent="0.3">
      <c r="A890" s="3">
        <v>41463118</v>
      </c>
      <c r="B890" s="4">
        <v>41463</v>
      </c>
      <c r="C890" s="4" t="s">
        <v>1765</v>
      </c>
      <c r="D890" s="4" t="s">
        <v>1768</v>
      </c>
      <c r="E890" s="4">
        <v>4146311800</v>
      </c>
      <c r="F890" s="4" t="s">
        <v>1769</v>
      </c>
      <c r="G890" s="4" t="str">
        <f t="shared" si="13"/>
        <v>경기도용인시기흥구보정동</v>
      </c>
      <c r="H890" s="4">
        <v>9666</v>
      </c>
      <c r="I890" s="4">
        <v>127.127</v>
      </c>
      <c r="J890" s="4">
        <v>127.089</v>
      </c>
      <c r="K890" s="4">
        <v>37.292000000000002</v>
      </c>
      <c r="L890" s="4">
        <v>37.323999999999998</v>
      </c>
      <c r="M890" s="4">
        <v>127.107129840075</v>
      </c>
      <c r="N890" s="4">
        <v>37.309354997814197</v>
      </c>
    </row>
    <row r="891" spans="1:14" x14ac:dyDescent="0.3">
      <c r="A891" s="3">
        <v>41461350</v>
      </c>
      <c r="B891" s="4">
        <v>41461</v>
      </c>
      <c r="C891" s="4" t="s">
        <v>1770</v>
      </c>
      <c r="D891" s="4" t="s">
        <v>1771</v>
      </c>
      <c r="E891" s="4">
        <v>4146135000</v>
      </c>
      <c r="F891" s="4" t="s">
        <v>1772</v>
      </c>
      <c r="G891" s="4" t="str">
        <f t="shared" si="13"/>
        <v>경기도용인시처인구백암면</v>
      </c>
      <c r="H891" s="4">
        <v>9693</v>
      </c>
      <c r="I891" s="4">
        <v>127.428</v>
      </c>
      <c r="J891" s="4">
        <v>127.327</v>
      </c>
      <c r="K891" s="4">
        <v>37.088999999999999</v>
      </c>
      <c r="L891" s="4">
        <v>37.204999999999998</v>
      </c>
      <c r="M891" s="4">
        <v>127.379804434614</v>
      </c>
      <c r="N891" s="4">
        <v>37.1437598572006</v>
      </c>
    </row>
    <row r="892" spans="1:14" x14ac:dyDescent="0.3">
      <c r="A892" s="3">
        <v>41461110</v>
      </c>
      <c r="B892" s="4">
        <v>41461</v>
      </c>
      <c r="C892" s="4" t="s">
        <v>1770</v>
      </c>
      <c r="D892" s="4" t="s">
        <v>1773</v>
      </c>
      <c r="E892" s="4">
        <v>4146111000</v>
      </c>
      <c r="F892" s="4" t="s">
        <v>1774</v>
      </c>
      <c r="G892" s="4" t="str">
        <f t="shared" si="13"/>
        <v>경기도용인시처인구해곡동</v>
      </c>
      <c r="H892" s="4">
        <v>9692</v>
      </c>
      <c r="I892" s="4">
        <v>127.28700000000001</v>
      </c>
      <c r="J892" s="4">
        <v>127.254</v>
      </c>
      <c r="K892" s="4">
        <v>37.164000000000001</v>
      </c>
      <c r="L892" s="4">
        <v>37.201999999999998</v>
      </c>
      <c r="M892" s="4">
        <v>127.274608770117</v>
      </c>
      <c r="N892" s="4">
        <v>37.188410630450299</v>
      </c>
    </row>
    <row r="893" spans="1:14" x14ac:dyDescent="0.3">
      <c r="A893" s="3">
        <v>41461108</v>
      </c>
      <c r="B893" s="4">
        <v>41461</v>
      </c>
      <c r="C893" s="4" t="s">
        <v>1770</v>
      </c>
      <c r="D893" s="4" t="s">
        <v>1775</v>
      </c>
      <c r="E893" s="4">
        <v>4146110800</v>
      </c>
      <c r="F893" s="4" t="s">
        <v>1776</v>
      </c>
      <c r="G893" s="4" t="str">
        <f t="shared" si="13"/>
        <v>경기도용인시처인구운학동</v>
      </c>
      <c r="H893" s="4">
        <v>8694</v>
      </c>
      <c r="I893" s="4">
        <v>127.273</v>
      </c>
      <c r="J893" s="4">
        <v>127.22</v>
      </c>
      <c r="K893" s="4">
        <v>37.195999999999998</v>
      </c>
      <c r="L893" s="4">
        <v>37.228000000000002</v>
      </c>
      <c r="M893" s="4">
        <v>127.247515125687</v>
      </c>
      <c r="N893" s="4">
        <v>37.209926352495003</v>
      </c>
    </row>
    <row r="894" spans="1:14" x14ac:dyDescent="0.3">
      <c r="A894" s="3">
        <v>41461103</v>
      </c>
      <c r="B894" s="4">
        <v>41461</v>
      </c>
      <c r="C894" s="4" t="s">
        <v>1770</v>
      </c>
      <c r="D894" s="4" t="s">
        <v>1777</v>
      </c>
      <c r="E894" s="4">
        <v>4146110300</v>
      </c>
      <c r="F894" s="4" t="s">
        <v>1778</v>
      </c>
      <c r="G894" s="4" t="str">
        <f t="shared" si="13"/>
        <v>경기도용인시처인구삼가동</v>
      </c>
      <c r="H894" s="4">
        <v>9718</v>
      </c>
      <c r="I894" s="4">
        <v>127.18300000000001</v>
      </c>
      <c r="J894" s="4">
        <v>127.149</v>
      </c>
      <c r="K894" s="4">
        <v>37.222999999999999</v>
      </c>
      <c r="L894" s="4">
        <v>37.258000000000003</v>
      </c>
      <c r="M894" s="4">
        <v>127.165573557462</v>
      </c>
      <c r="N894" s="4">
        <v>37.240183337511702</v>
      </c>
    </row>
    <row r="895" spans="1:14" x14ac:dyDescent="0.3">
      <c r="A895" s="3">
        <v>41461102</v>
      </c>
      <c r="B895" s="4">
        <v>41461</v>
      </c>
      <c r="C895" s="4" t="s">
        <v>1770</v>
      </c>
      <c r="D895" s="4" t="s">
        <v>1779</v>
      </c>
      <c r="E895" s="4">
        <v>4146110200</v>
      </c>
      <c r="F895" s="4" t="s">
        <v>1780</v>
      </c>
      <c r="G895" s="4" t="str">
        <f t="shared" si="13"/>
        <v>경기도용인시처인구역북동</v>
      </c>
      <c r="H895" s="4">
        <v>9717</v>
      </c>
      <c r="I895" s="4">
        <v>127.20399999999999</v>
      </c>
      <c r="J895" s="4">
        <v>127.17</v>
      </c>
      <c r="K895" s="4">
        <v>37.222999999999999</v>
      </c>
      <c r="L895" s="4">
        <v>37.256999999999998</v>
      </c>
      <c r="M895" s="4">
        <v>127.186387053689</v>
      </c>
      <c r="N895" s="4">
        <v>37.241167943782699</v>
      </c>
    </row>
    <row r="896" spans="1:14" x14ac:dyDescent="0.3">
      <c r="A896" s="3">
        <v>41461101</v>
      </c>
      <c r="B896" s="4">
        <v>41461</v>
      </c>
      <c r="C896" s="4" t="s">
        <v>1770</v>
      </c>
      <c r="D896" s="4" t="s">
        <v>1781</v>
      </c>
      <c r="E896" s="4">
        <v>4146110100</v>
      </c>
      <c r="F896" s="4" t="s">
        <v>1782</v>
      </c>
      <c r="G896" s="4" t="str">
        <f t="shared" si="13"/>
        <v>경기도용인시처인구김량장동</v>
      </c>
      <c r="H896" s="4">
        <v>9716</v>
      </c>
      <c r="I896" s="4">
        <v>127.21299999999999</v>
      </c>
      <c r="J896" s="4">
        <v>127.19</v>
      </c>
      <c r="K896" s="4">
        <v>37.228000000000002</v>
      </c>
      <c r="L896" s="4">
        <v>37.244999999999997</v>
      </c>
      <c r="M896" s="4">
        <v>127.202632645121</v>
      </c>
      <c r="N896" s="4">
        <v>37.235311419577698</v>
      </c>
    </row>
    <row r="897" spans="1:14" x14ac:dyDescent="0.3">
      <c r="A897" s="3">
        <v>41465107</v>
      </c>
      <c r="B897" s="4">
        <v>41465</v>
      </c>
      <c r="C897" s="4" t="s">
        <v>1783</v>
      </c>
      <c r="D897" s="4" t="s">
        <v>1784</v>
      </c>
      <c r="E897" s="4">
        <v>4146510700</v>
      </c>
      <c r="F897" s="4" t="s">
        <v>1785</v>
      </c>
      <c r="G897" s="4" t="str">
        <f t="shared" si="13"/>
        <v>경기도용인시수지구상현동</v>
      </c>
      <c r="H897" s="4">
        <v>9364</v>
      </c>
      <c r="I897" s="4">
        <v>127.095</v>
      </c>
      <c r="J897" s="4">
        <v>127.05800000000001</v>
      </c>
      <c r="K897" s="4">
        <v>37.292999999999999</v>
      </c>
      <c r="L897" s="4">
        <v>37.314999999999998</v>
      </c>
      <c r="M897" s="4">
        <v>127.076464918062</v>
      </c>
      <c r="N897" s="4">
        <v>37.303831321559997</v>
      </c>
    </row>
    <row r="898" spans="1:14" x14ac:dyDescent="0.3">
      <c r="A898" s="3">
        <v>41461109</v>
      </c>
      <c r="B898" s="4">
        <v>41461</v>
      </c>
      <c r="C898" s="4" t="s">
        <v>1770</v>
      </c>
      <c r="D898" s="4" t="s">
        <v>1786</v>
      </c>
      <c r="E898" s="4">
        <v>4146110900</v>
      </c>
      <c r="F898" s="4" t="s">
        <v>1787</v>
      </c>
      <c r="G898" s="4" t="str">
        <f t="shared" si="13"/>
        <v>경기도용인시처인구호동</v>
      </c>
      <c r="H898" s="4">
        <v>9696</v>
      </c>
      <c r="I898" s="4">
        <v>127.279</v>
      </c>
      <c r="J898" s="4">
        <v>127.218</v>
      </c>
      <c r="K898" s="4">
        <v>37.164999999999999</v>
      </c>
      <c r="L898" s="4">
        <v>37.222000000000001</v>
      </c>
      <c r="M898" s="4">
        <v>127.250470665085</v>
      </c>
      <c r="N898" s="4">
        <v>37.191554175179398</v>
      </c>
    </row>
    <row r="899" spans="1:14" x14ac:dyDescent="0.3">
      <c r="A899" s="3">
        <v>41465101</v>
      </c>
      <c r="B899" s="4">
        <v>41465</v>
      </c>
      <c r="C899" s="4" t="s">
        <v>1783</v>
      </c>
      <c r="D899" s="4" t="s">
        <v>1788</v>
      </c>
      <c r="E899" s="4">
        <v>4146510100</v>
      </c>
      <c r="F899" s="4" t="s">
        <v>1789</v>
      </c>
      <c r="G899" s="4" t="str">
        <f t="shared" ref="G899:G962" si="14">SUBSTITUTE(F899," ","")</f>
        <v>경기도용인시수지구풍덕천동</v>
      </c>
      <c r="H899" s="4">
        <v>9363</v>
      </c>
      <c r="I899" s="4">
        <v>127.104</v>
      </c>
      <c r="J899" s="4">
        <v>127.08</v>
      </c>
      <c r="K899" s="4">
        <v>37.313000000000002</v>
      </c>
      <c r="L899" s="4">
        <v>37.334000000000003</v>
      </c>
      <c r="M899" s="4">
        <v>127.09221435770201</v>
      </c>
      <c r="N899" s="4">
        <v>37.323825445340702</v>
      </c>
    </row>
    <row r="900" spans="1:14" x14ac:dyDescent="0.3">
      <c r="A900" s="3">
        <v>41463117</v>
      </c>
      <c r="B900" s="4">
        <v>41463</v>
      </c>
      <c r="C900" s="4" t="s">
        <v>1765</v>
      </c>
      <c r="D900" s="4" t="s">
        <v>1790</v>
      </c>
      <c r="E900" s="4">
        <v>4146311700</v>
      </c>
      <c r="F900" s="4" t="s">
        <v>1791</v>
      </c>
      <c r="G900" s="4" t="str">
        <f t="shared" si="14"/>
        <v>경기도용인시기흥구상하동</v>
      </c>
      <c r="H900" s="4">
        <v>9720</v>
      </c>
      <c r="I900" s="4">
        <v>127.15900000000001</v>
      </c>
      <c r="J900" s="4">
        <v>127.13</v>
      </c>
      <c r="K900" s="4">
        <v>37.243000000000002</v>
      </c>
      <c r="L900" s="4">
        <v>37.284999999999997</v>
      </c>
      <c r="M900" s="4">
        <v>127.143473143999</v>
      </c>
      <c r="N900" s="4">
        <v>37.261610238595303</v>
      </c>
    </row>
    <row r="901" spans="1:14" x14ac:dyDescent="0.3">
      <c r="A901" s="3">
        <v>41463111</v>
      </c>
      <c r="B901" s="4">
        <v>41463</v>
      </c>
      <c r="C901" s="4" t="s">
        <v>1765</v>
      </c>
      <c r="D901" s="4" t="s">
        <v>1792</v>
      </c>
      <c r="E901" s="4">
        <v>4146311100</v>
      </c>
      <c r="F901" s="4" t="s">
        <v>1793</v>
      </c>
      <c r="G901" s="4" t="str">
        <f t="shared" si="14"/>
        <v>경기도용인시기흥구영덕동</v>
      </c>
      <c r="H901" s="4">
        <v>8065</v>
      </c>
      <c r="I901" s="4">
        <v>127.102</v>
      </c>
      <c r="J901" s="4">
        <v>127.06399999999999</v>
      </c>
      <c r="K901" s="4">
        <v>37.258000000000003</v>
      </c>
      <c r="L901" s="4">
        <v>37.286000000000001</v>
      </c>
      <c r="M901" s="4">
        <v>127.08250222479499</v>
      </c>
      <c r="N901" s="4">
        <v>37.273121806908598</v>
      </c>
    </row>
    <row r="902" spans="1:14" x14ac:dyDescent="0.3">
      <c r="A902" s="3">
        <v>41463104</v>
      </c>
      <c r="B902" s="4">
        <v>41463</v>
      </c>
      <c r="C902" s="4" t="s">
        <v>1765</v>
      </c>
      <c r="D902" s="4" t="s">
        <v>1794</v>
      </c>
      <c r="E902" s="4">
        <v>4146310400</v>
      </c>
      <c r="F902" s="4" t="s">
        <v>1795</v>
      </c>
      <c r="G902" s="4" t="str">
        <f t="shared" si="14"/>
        <v>경기도용인시기흥구하갈동</v>
      </c>
      <c r="H902" s="4">
        <v>8064</v>
      </c>
      <c r="I902" s="4">
        <v>127.105</v>
      </c>
      <c r="J902" s="4">
        <v>127.07899999999999</v>
      </c>
      <c r="K902" s="4">
        <v>37.234000000000002</v>
      </c>
      <c r="L902" s="4">
        <v>37.267000000000003</v>
      </c>
      <c r="M902" s="4">
        <v>127.091348390543</v>
      </c>
      <c r="N902" s="4">
        <v>37.2506199360229</v>
      </c>
    </row>
    <row r="903" spans="1:14" x14ac:dyDescent="0.3">
      <c r="A903" s="3">
        <v>41463110</v>
      </c>
      <c r="B903" s="4">
        <v>41463</v>
      </c>
      <c r="C903" s="4" t="s">
        <v>1765</v>
      </c>
      <c r="D903" s="4" t="s">
        <v>1796</v>
      </c>
      <c r="E903" s="4">
        <v>4146311000</v>
      </c>
      <c r="F903" s="4" t="s">
        <v>1797</v>
      </c>
      <c r="G903" s="4" t="str">
        <f t="shared" si="14"/>
        <v>경기도용인시기흥구서천동</v>
      </c>
      <c r="H903" s="4">
        <v>8063</v>
      </c>
      <c r="I903" s="4">
        <v>127.083</v>
      </c>
      <c r="J903" s="4">
        <v>127.065</v>
      </c>
      <c r="K903" s="4">
        <v>37.231000000000002</v>
      </c>
      <c r="L903" s="4">
        <v>37.247999999999998</v>
      </c>
      <c r="M903" s="4">
        <v>127.074961202843</v>
      </c>
      <c r="N903" s="4">
        <v>37.240027380999699</v>
      </c>
    </row>
    <row r="904" spans="1:14" x14ac:dyDescent="0.3">
      <c r="A904" s="3">
        <v>41463106</v>
      </c>
      <c r="B904" s="4">
        <v>41463</v>
      </c>
      <c r="C904" s="4" t="s">
        <v>1765</v>
      </c>
      <c r="D904" s="4" t="s">
        <v>1798</v>
      </c>
      <c r="E904" s="4">
        <v>4146310600</v>
      </c>
      <c r="F904" s="4" t="s">
        <v>1799</v>
      </c>
      <c r="G904" s="4" t="str">
        <f t="shared" si="14"/>
        <v>경기도용인시기흥구지곡동</v>
      </c>
      <c r="H904" s="4">
        <v>9719</v>
      </c>
      <c r="I904" s="4">
        <v>127.15600000000001</v>
      </c>
      <c r="J904" s="4">
        <v>127.122</v>
      </c>
      <c r="K904" s="4">
        <v>37.222000000000001</v>
      </c>
      <c r="L904" s="4">
        <v>37.258000000000003</v>
      </c>
      <c r="M904" s="4">
        <v>127.13957267871599</v>
      </c>
      <c r="N904" s="4">
        <v>37.238888079972703</v>
      </c>
    </row>
    <row r="905" spans="1:14" x14ac:dyDescent="0.3">
      <c r="A905" s="3">
        <v>41461104</v>
      </c>
      <c r="B905" s="4">
        <v>41461</v>
      </c>
      <c r="C905" s="4" t="s">
        <v>1770</v>
      </c>
      <c r="D905" s="4" t="s">
        <v>1800</v>
      </c>
      <c r="E905" s="4">
        <v>4146110400</v>
      </c>
      <c r="F905" s="4" t="s">
        <v>1801</v>
      </c>
      <c r="G905" s="4" t="str">
        <f t="shared" si="14"/>
        <v>경기도용인시처인구남동</v>
      </c>
      <c r="H905" s="4">
        <v>9728</v>
      </c>
      <c r="I905" s="4">
        <v>127.224</v>
      </c>
      <c r="J905" s="4">
        <v>127.175</v>
      </c>
      <c r="K905" s="4">
        <v>37.213000000000001</v>
      </c>
      <c r="L905" s="4">
        <v>37.231000000000002</v>
      </c>
      <c r="M905" s="4">
        <v>127.19982654600599</v>
      </c>
      <c r="N905" s="4">
        <v>37.221154437948101</v>
      </c>
    </row>
    <row r="906" spans="1:14" x14ac:dyDescent="0.3">
      <c r="A906" s="3">
        <v>41461360</v>
      </c>
      <c r="B906" s="4">
        <v>41461</v>
      </c>
      <c r="C906" s="4" t="s">
        <v>1770</v>
      </c>
      <c r="D906" s="4" t="s">
        <v>1802</v>
      </c>
      <c r="E906" s="4">
        <v>4146136000</v>
      </c>
      <c r="F906" s="4" t="s">
        <v>1803</v>
      </c>
      <c r="G906" s="4" t="str">
        <f t="shared" si="14"/>
        <v>경기도용인시처인구양지면</v>
      </c>
      <c r="H906" s="4">
        <v>9733</v>
      </c>
      <c r="I906" s="4">
        <v>127.34099999999999</v>
      </c>
      <c r="J906" s="4">
        <v>127.232</v>
      </c>
      <c r="K906" s="4">
        <v>37.198</v>
      </c>
      <c r="L906" s="4">
        <v>37.29</v>
      </c>
      <c r="M906" s="4">
        <v>127.28864710009699</v>
      </c>
      <c r="N906" s="4">
        <v>37.241930334668297</v>
      </c>
    </row>
    <row r="907" spans="1:14" x14ac:dyDescent="0.3">
      <c r="A907" s="3">
        <v>41461106</v>
      </c>
      <c r="B907" s="4">
        <v>41461</v>
      </c>
      <c r="C907" s="4" t="s">
        <v>1770</v>
      </c>
      <c r="D907" s="4" t="s">
        <v>1804</v>
      </c>
      <c r="E907" s="4">
        <v>4146110600</v>
      </c>
      <c r="F907" s="4" t="s">
        <v>1805</v>
      </c>
      <c r="G907" s="4" t="str">
        <f t="shared" si="14"/>
        <v>경기도용인시처인구고림동</v>
      </c>
      <c r="H907" s="4">
        <v>9732</v>
      </c>
      <c r="I907" s="4">
        <v>127.247</v>
      </c>
      <c r="J907" s="4">
        <v>127.212</v>
      </c>
      <c r="K907" s="4">
        <v>37.234000000000002</v>
      </c>
      <c r="L907" s="4">
        <v>37.267000000000003</v>
      </c>
      <c r="M907" s="4">
        <v>127.227393688272</v>
      </c>
      <c r="N907" s="4">
        <v>37.248063828084398</v>
      </c>
    </row>
    <row r="908" spans="1:14" x14ac:dyDescent="0.3">
      <c r="A908" s="3">
        <v>41461107</v>
      </c>
      <c r="B908" s="4">
        <v>41461</v>
      </c>
      <c r="C908" s="4" t="s">
        <v>1770</v>
      </c>
      <c r="D908" s="4" t="s">
        <v>1806</v>
      </c>
      <c r="E908" s="4">
        <v>4146110700</v>
      </c>
      <c r="F908" s="4" t="s">
        <v>1807</v>
      </c>
      <c r="G908" s="4" t="str">
        <f t="shared" si="14"/>
        <v>경기도용인시처인구마평동</v>
      </c>
      <c r="H908" s="4">
        <v>9731</v>
      </c>
      <c r="I908" s="4">
        <v>127.254</v>
      </c>
      <c r="J908" s="4">
        <v>127.21</v>
      </c>
      <c r="K908" s="4">
        <v>37.216999999999999</v>
      </c>
      <c r="L908" s="4">
        <v>37.24</v>
      </c>
      <c r="M908" s="4">
        <v>127.233506884807</v>
      </c>
      <c r="N908" s="4">
        <v>37.230324596819102</v>
      </c>
    </row>
    <row r="909" spans="1:14" x14ac:dyDescent="0.3">
      <c r="A909" s="3">
        <v>41463114</v>
      </c>
      <c r="B909" s="4">
        <v>41463</v>
      </c>
      <c r="C909" s="4" t="s">
        <v>1765</v>
      </c>
      <c r="D909" s="4" t="s">
        <v>1808</v>
      </c>
      <c r="E909" s="4">
        <v>4146311400</v>
      </c>
      <c r="F909" s="4" t="s">
        <v>1809</v>
      </c>
      <c r="G909" s="4" t="str">
        <f t="shared" si="14"/>
        <v>경기도용인시기흥구청덕동</v>
      </c>
      <c r="H909" s="4">
        <v>9725</v>
      </c>
      <c r="I909" s="4">
        <v>127.16800000000001</v>
      </c>
      <c r="J909" s="4">
        <v>127.134</v>
      </c>
      <c r="K909" s="4">
        <v>37.283999999999999</v>
      </c>
      <c r="L909" s="4">
        <v>37.305999999999997</v>
      </c>
      <c r="M909" s="4">
        <v>127.150889396031</v>
      </c>
      <c r="N909" s="4">
        <v>37.296620662626196</v>
      </c>
    </row>
    <row r="910" spans="1:14" x14ac:dyDescent="0.3">
      <c r="A910" s="3">
        <v>41463113</v>
      </c>
      <c r="B910" s="4">
        <v>41463</v>
      </c>
      <c r="C910" s="4" t="s">
        <v>1765</v>
      </c>
      <c r="D910" s="4" t="s">
        <v>1810</v>
      </c>
      <c r="E910" s="4">
        <v>4146311300</v>
      </c>
      <c r="F910" s="4" t="s">
        <v>1811</v>
      </c>
      <c r="G910" s="4" t="str">
        <f t="shared" si="14"/>
        <v>경기도용인시기흥구마북동</v>
      </c>
      <c r="H910" s="4">
        <v>9724</v>
      </c>
      <c r="I910" s="4">
        <v>127.148</v>
      </c>
      <c r="J910" s="4">
        <v>127.10299999999999</v>
      </c>
      <c r="K910" s="4">
        <v>37.29</v>
      </c>
      <c r="L910" s="4">
        <v>37.325000000000003</v>
      </c>
      <c r="M910" s="4">
        <v>127.127504040915</v>
      </c>
      <c r="N910" s="4">
        <v>37.306688136904498</v>
      </c>
    </row>
    <row r="911" spans="1:14" x14ac:dyDescent="0.3">
      <c r="A911" s="3">
        <v>41463116</v>
      </c>
      <c r="B911" s="4">
        <v>41463</v>
      </c>
      <c r="C911" s="4" t="s">
        <v>1765</v>
      </c>
      <c r="D911" s="4" t="s">
        <v>672</v>
      </c>
      <c r="E911" s="4">
        <v>4146311600</v>
      </c>
      <c r="F911" s="4" t="s">
        <v>1812</v>
      </c>
      <c r="G911" s="4" t="str">
        <f t="shared" si="14"/>
        <v>경기도용인시기흥구중동</v>
      </c>
      <c r="H911" s="4">
        <v>9721</v>
      </c>
      <c r="I911" s="4">
        <v>127.175</v>
      </c>
      <c r="J911" s="4">
        <v>127.139</v>
      </c>
      <c r="K911" s="4">
        <v>37.253</v>
      </c>
      <c r="L911" s="4">
        <v>37.286999999999999</v>
      </c>
      <c r="M911" s="4">
        <v>127.15836910644801</v>
      </c>
      <c r="N911" s="4">
        <v>37.268769983948602</v>
      </c>
    </row>
    <row r="912" spans="1:14" x14ac:dyDescent="0.3">
      <c r="A912" s="3">
        <v>41461256</v>
      </c>
      <c r="B912" s="4">
        <v>41461</v>
      </c>
      <c r="C912" s="4" t="s">
        <v>1770</v>
      </c>
      <c r="D912" s="4" t="s">
        <v>1813</v>
      </c>
      <c r="E912" s="4">
        <v>4146125600</v>
      </c>
      <c r="F912" s="4" t="s">
        <v>1814</v>
      </c>
      <c r="G912" s="4" t="str">
        <f t="shared" si="14"/>
        <v>경기도용인시처인구이동읍</v>
      </c>
      <c r="H912" s="4">
        <v>9727</v>
      </c>
      <c r="I912" s="4">
        <v>127.273</v>
      </c>
      <c r="J912" s="4">
        <v>127.15</v>
      </c>
      <c r="K912" s="4">
        <v>37.087000000000003</v>
      </c>
      <c r="L912" s="4">
        <v>37.228000000000002</v>
      </c>
      <c r="M912" s="4">
        <v>127.2111612887</v>
      </c>
      <c r="N912" s="4">
        <v>37.1646926143627</v>
      </c>
    </row>
    <row r="913" spans="1:14" x14ac:dyDescent="0.3">
      <c r="A913" s="3">
        <v>41465102</v>
      </c>
      <c r="B913" s="4">
        <v>41465</v>
      </c>
      <c r="C913" s="4" t="s">
        <v>1783</v>
      </c>
      <c r="D913" s="4" t="s">
        <v>1815</v>
      </c>
      <c r="E913" s="4">
        <v>4146510200</v>
      </c>
      <c r="F913" s="4" t="s">
        <v>1816</v>
      </c>
      <c r="G913" s="4" t="str">
        <f t="shared" si="14"/>
        <v>경기도용인시수지구죽전동</v>
      </c>
      <c r="H913" s="4">
        <v>9726</v>
      </c>
      <c r="I913" s="4">
        <v>127.142</v>
      </c>
      <c r="J913" s="4">
        <v>127.10299999999999</v>
      </c>
      <c r="K913" s="4">
        <v>37.317999999999998</v>
      </c>
      <c r="L913" s="4">
        <v>37.340000000000003</v>
      </c>
      <c r="M913" s="4">
        <v>127.12343220468399</v>
      </c>
      <c r="N913" s="4">
        <v>37.329527631914601</v>
      </c>
    </row>
    <row r="914" spans="1:14" x14ac:dyDescent="0.3">
      <c r="A914" s="3">
        <v>41463112</v>
      </c>
      <c r="B914" s="4">
        <v>41463</v>
      </c>
      <c r="C914" s="4" t="s">
        <v>1765</v>
      </c>
      <c r="D914" s="4" t="s">
        <v>1817</v>
      </c>
      <c r="E914" s="4">
        <v>4146311200</v>
      </c>
      <c r="F914" s="4" t="s">
        <v>1818</v>
      </c>
      <c r="G914" s="4" t="str">
        <f t="shared" si="14"/>
        <v>경기도용인시기흥구언남동</v>
      </c>
      <c r="H914" s="4">
        <v>8053</v>
      </c>
      <c r="I914" s="4">
        <v>127.143</v>
      </c>
      <c r="J914" s="4">
        <v>127.113</v>
      </c>
      <c r="K914" s="4">
        <v>37.28</v>
      </c>
      <c r="L914" s="4">
        <v>37.304000000000002</v>
      </c>
      <c r="M914" s="4">
        <v>127.129844089114</v>
      </c>
      <c r="N914" s="4">
        <v>37.293924274382299</v>
      </c>
    </row>
    <row r="915" spans="1:14" x14ac:dyDescent="0.3">
      <c r="A915" s="3">
        <v>41465103</v>
      </c>
      <c r="B915" s="4">
        <v>41465</v>
      </c>
      <c r="C915" s="4" t="s">
        <v>1783</v>
      </c>
      <c r="D915" s="4" t="s">
        <v>1819</v>
      </c>
      <c r="E915" s="4">
        <v>4146510300</v>
      </c>
      <c r="F915" s="4" t="s">
        <v>1820</v>
      </c>
      <c r="G915" s="4" t="str">
        <f t="shared" si="14"/>
        <v>경기도용인시수지구동천동</v>
      </c>
      <c r="H915" s="4">
        <v>8706</v>
      </c>
      <c r="I915" s="4">
        <v>127.105</v>
      </c>
      <c r="J915" s="4">
        <v>127.039</v>
      </c>
      <c r="K915" s="4">
        <v>37.33</v>
      </c>
      <c r="L915" s="4">
        <v>37.351999999999997</v>
      </c>
      <c r="M915" s="4">
        <v>127.076562193043</v>
      </c>
      <c r="N915" s="4">
        <v>37.341273034978101</v>
      </c>
    </row>
    <row r="916" spans="1:14" x14ac:dyDescent="0.3">
      <c r="A916" s="3">
        <v>41465104</v>
      </c>
      <c r="B916" s="4">
        <v>41465</v>
      </c>
      <c r="C916" s="4" t="s">
        <v>1783</v>
      </c>
      <c r="D916" s="4" t="s">
        <v>1821</v>
      </c>
      <c r="E916" s="4">
        <v>4146510400</v>
      </c>
      <c r="F916" s="4" t="s">
        <v>1822</v>
      </c>
      <c r="G916" s="4" t="str">
        <f t="shared" si="14"/>
        <v>경기도용인시수지구고기동</v>
      </c>
      <c r="H916" s="4">
        <v>8705</v>
      </c>
      <c r="I916" s="4">
        <v>127.08199999999999</v>
      </c>
      <c r="J916" s="4">
        <v>127.01600000000001</v>
      </c>
      <c r="K916" s="4">
        <v>37.344000000000001</v>
      </c>
      <c r="L916" s="4">
        <v>37.372</v>
      </c>
      <c r="M916" s="4">
        <v>127.04428999541599</v>
      </c>
      <c r="N916" s="4">
        <v>37.356280149264101</v>
      </c>
    </row>
    <row r="917" spans="1:14" x14ac:dyDescent="0.3">
      <c r="A917" s="3">
        <v>41463108</v>
      </c>
      <c r="B917" s="4">
        <v>41463</v>
      </c>
      <c r="C917" s="4" t="s">
        <v>1765</v>
      </c>
      <c r="D917" s="4" t="s">
        <v>1823</v>
      </c>
      <c r="E917" s="4">
        <v>4146310800</v>
      </c>
      <c r="F917" s="4" t="s">
        <v>1824</v>
      </c>
      <c r="G917" s="4" t="str">
        <f t="shared" si="14"/>
        <v>경기도용인시기흥구고매동</v>
      </c>
      <c r="H917" s="4">
        <v>9705</v>
      </c>
      <c r="I917" s="4">
        <v>127.151</v>
      </c>
      <c r="J917" s="4">
        <v>127.08799999999999</v>
      </c>
      <c r="K917" s="4">
        <v>37.216000000000001</v>
      </c>
      <c r="L917" s="4">
        <v>37.235999999999997</v>
      </c>
      <c r="M917" s="4">
        <v>127.11469550886601</v>
      </c>
      <c r="N917" s="4">
        <v>37.224522458904097</v>
      </c>
    </row>
    <row r="918" spans="1:14" x14ac:dyDescent="0.3">
      <c r="A918" s="3">
        <v>41461105</v>
      </c>
      <c r="B918" s="4">
        <v>41461</v>
      </c>
      <c r="C918" s="4" t="s">
        <v>1770</v>
      </c>
      <c r="D918" s="4" t="s">
        <v>1825</v>
      </c>
      <c r="E918" s="4">
        <v>4146110500</v>
      </c>
      <c r="F918" s="4" t="s">
        <v>1826</v>
      </c>
      <c r="G918" s="4" t="str">
        <f t="shared" si="14"/>
        <v>경기도용인시처인구유방동</v>
      </c>
      <c r="H918" s="4">
        <v>9715</v>
      </c>
      <c r="I918" s="4">
        <v>127.22</v>
      </c>
      <c r="J918" s="4">
        <v>127.172</v>
      </c>
      <c r="K918" s="4">
        <v>37.241999999999997</v>
      </c>
      <c r="L918" s="4">
        <v>37.270000000000003</v>
      </c>
      <c r="M918" s="4">
        <v>127.19898554719801</v>
      </c>
      <c r="N918" s="4">
        <v>37.258470400015199</v>
      </c>
    </row>
    <row r="919" spans="1:14" x14ac:dyDescent="0.3">
      <c r="A919" s="3">
        <v>41461250</v>
      </c>
      <c r="B919" s="4">
        <v>41461</v>
      </c>
      <c r="C919" s="4" t="s">
        <v>1770</v>
      </c>
      <c r="D919" s="4" t="s">
        <v>1827</v>
      </c>
      <c r="E919" s="4">
        <v>4146125000</v>
      </c>
      <c r="F919" s="4" t="s">
        <v>1828</v>
      </c>
      <c r="G919" s="4" t="str">
        <f t="shared" si="14"/>
        <v>경기도용인시처인구포곡읍</v>
      </c>
      <c r="H919" s="4">
        <v>9714</v>
      </c>
      <c r="I919" s="4">
        <v>127.282</v>
      </c>
      <c r="J919" s="4">
        <v>127.17</v>
      </c>
      <c r="K919" s="4">
        <v>37.259</v>
      </c>
      <c r="L919" s="4">
        <v>37.326999999999998</v>
      </c>
      <c r="M919" s="4">
        <v>127.21756301886001</v>
      </c>
      <c r="N919" s="4">
        <v>37.290496300199898</v>
      </c>
    </row>
    <row r="920" spans="1:14" x14ac:dyDescent="0.3">
      <c r="A920" s="3">
        <v>41463102</v>
      </c>
      <c r="B920" s="4">
        <v>41463</v>
      </c>
      <c r="C920" s="4" t="s">
        <v>1765</v>
      </c>
      <c r="D920" s="4" t="s">
        <v>1829</v>
      </c>
      <c r="E920" s="4">
        <v>4146310200</v>
      </c>
      <c r="F920" s="4" t="s">
        <v>1830</v>
      </c>
      <c r="G920" s="4" t="str">
        <f t="shared" si="14"/>
        <v>경기도용인시기흥구구갈동</v>
      </c>
      <c r="H920" s="4">
        <v>8052</v>
      </c>
      <c r="I920" s="4">
        <v>127.13500000000001</v>
      </c>
      <c r="J920" s="4">
        <v>127.11</v>
      </c>
      <c r="K920" s="4">
        <v>37.265000000000001</v>
      </c>
      <c r="L920" s="4">
        <v>37.289000000000001</v>
      </c>
      <c r="M920" s="4">
        <v>127.12297958356901</v>
      </c>
      <c r="N920" s="4">
        <v>37.277480166738101</v>
      </c>
    </row>
    <row r="921" spans="1:14" x14ac:dyDescent="0.3">
      <c r="A921" s="3">
        <v>41463101</v>
      </c>
      <c r="B921" s="4">
        <v>41463</v>
      </c>
      <c r="C921" s="4" t="s">
        <v>1765</v>
      </c>
      <c r="D921" s="4" t="s">
        <v>1831</v>
      </c>
      <c r="E921" s="4">
        <v>4146310100</v>
      </c>
      <c r="F921" s="4" t="s">
        <v>1832</v>
      </c>
      <c r="G921" s="4" t="str">
        <f t="shared" si="14"/>
        <v>경기도용인시기흥구신갈동</v>
      </c>
      <c r="H921" s="4">
        <v>8051</v>
      </c>
      <c r="I921" s="4">
        <v>127.122</v>
      </c>
      <c r="J921" s="4">
        <v>127.086</v>
      </c>
      <c r="K921" s="4">
        <v>37.268000000000001</v>
      </c>
      <c r="L921" s="4">
        <v>37.293999999999997</v>
      </c>
      <c r="M921" s="4">
        <v>127.10139097083</v>
      </c>
      <c r="N921" s="4">
        <v>37.283080557914097</v>
      </c>
    </row>
    <row r="922" spans="1:14" x14ac:dyDescent="0.3">
      <c r="A922" s="3">
        <v>41461253</v>
      </c>
      <c r="B922" s="4">
        <v>41461</v>
      </c>
      <c r="C922" s="4" t="s">
        <v>1770</v>
      </c>
      <c r="D922" s="4" t="s">
        <v>1833</v>
      </c>
      <c r="E922" s="4">
        <v>4146125300</v>
      </c>
      <c r="F922" s="4" t="s">
        <v>1834</v>
      </c>
      <c r="G922" s="4" t="str">
        <f t="shared" si="14"/>
        <v>경기도용인시처인구모현읍</v>
      </c>
      <c r="H922" s="4">
        <v>9713</v>
      </c>
      <c r="I922" s="4">
        <v>127.28400000000001</v>
      </c>
      <c r="J922" s="4">
        <v>127.137</v>
      </c>
      <c r="K922" s="4">
        <v>37.292000000000002</v>
      </c>
      <c r="L922" s="4">
        <v>37.36</v>
      </c>
      <c r="M922" s="4">
        <v>127.21816593899899</v>
      </c>
      <c r="N922" s="4">
        <v>37.326440694562002</v>
      </c>
    </row>
    <row r="923" spans="1:14" x14ac:dyDescent="0.3">
      <c r="A923" s="3">
        <v>41463109</v>
      </c>
      <c r="B923" s="4">
        <v>41463</v>
      </c>
      <c r="C923" s="4" t="s">
        <v>1765</v>
      </c>
      <c r="D923" s="4" t="s">
        <v>1835</v>
      </c>
      <c r="E923" s="4">
        <v>4146310900</v>
      </c>
      <c r="F923" s="4" t="s">
        <v>1836</v>
      </c>
      <c r="G923" s="4" t="str">
        <f t="shared" si="14"/>
        <v>경기도용인시기흥구농서동</v>
      </c>
      <c r="H923" s="4">
        <v>8060</v>
      </c>
      <c r="I923" s="4">
        <v>127.093</v>
      </c>
      <c r="J923" s="4">
        <v>127.068</v>
      </c>
      <c r="K923" s="4">
        <v>37.216000000000001</v>
      </c>
      <c r="L923" s="4">
        <v>37.237000000000002</v>
      </c>
      <c r="M923" s="4">
        <v>127.08229532762201</v>
      </c>
      <c r="N923" s="4">
        <v>37.227281562285498</v>
      </c>
    </row>
    <row r="924" spans="1:14" x14ac:dyDescent="0.3">
      <c r="A924" s="3">
        <v>41463107</v>
      </c>
      <c r="B924" s="4">
        <v>41463</v>
      </c>
      <c r="C924" s="4" t="s">
        <v>1765</v>
      </c>
      <c r="D924" s="4" t="s">
        <v>1837</v>
      </c>
      <c r="E924" s="4">
        <v>4146310700</v>
      </c>
      <c r="F924" s="4" t="s">
        <v>1838</v>
      </c>
      <c r="G924" s="4" t="str">
        <f t="shared" si="14"/>
        <v>경기도용인시기흥구공세동</v>
      </c>
      <c r="H924" s="4">
        <v>8059</v>
      </c>
      <c r="I924" s="4">
        <v>127.134</v>
      </c>
      <c r="J924" s="4">
        <v>127.09399999999999</v>
      </c>
      <c r="K924" s="4">
        <v>37.228000000000002</v>
      </c>
      <c r="L924" s="4">
        <v>37.247999999999998</v>
      </c>
      <c r="M924" s="4">
        <v>127.11349395956</v>
      </c>
      <c r="N924" s="4">
        <v>37.238276886141598</v>
      </c>
    </row>
    <row r="925" spans="1:14" x14ac:dyDescent="0.3">
      <c r="A925" s="3">
        <v>41463103</v>
      </c>
      <c r="B925" s="4">
        <v>41463</v>
      </c>
      <c r="C925" s="4" t="s">
        <v>1765</v>
      </c>
      <c r="D925" s="4" t="s">
        <v>1839</v>
      </c>
      <c r="E925" s="4">
        <v>4146310300</v>
      </c>
      <c r="F925" s="4" t="s">
        <v>1840</v>
      </c>
      <c r="G925" s="4" t="str">
        <f t="shared" si="14"/>
        <v>경기도용인시기흥구상갈동</v>
      </c>
      <c r="H925" s="4">
        <v>8062</v>
      </c>
      <c r="I925" s="4">
        <v>127.126</v>
      </c>
      <c r="J925" s="4">
        <v>127.098</v>
      </c>
      <c r="K925" s="4">
        <v>37.259</v>
      </c>
      <c r="L925" s="4">
        <v>37.271999999999998</v>
      </c>
      <c r="M925" s="4">
        <v>127.11087935217699</v>
      </c>
      <c r="N925" s="4">
        <v>37.265509266824303</v>
      </c>
    </row>
    <row r="926" spans="1:14" x14ac:dyDescent="0.3">
      <c r="A926" s="3">
        <v>41463105</v>
      </c>
      <c r="B926" s="4">
        <v>41463</v>
      </c>
      <c r="C926" s="4" t="s">
        <v>1765</v>
      </c>
      <c r="D926" s="4" t="s">
        <v>1841</v>
      </c>
      <c r="E926" s="4">
        <v>4146310500</v>
      </c>
      <c r="F926" s="4" t="s">
        <v>1842</v>
      </c>
      <c r="G926" s="4" t="str">
        <f t="shared" si="14"/>
        <v>경기도용인시기흥구보라동</v>
      </c>
      <c r="H926" s="4">
        <v>8061</v>
      </c>
      <c r="I926" s="4">
        <v>127.133</v>
      </c>
      <c r="J926" s="4">
        <v>127.1</v>
      </c>
      <c r="K926" s="4">
        <v>37.246000000000002</v>
      </c>
      <c r="L926" s="4">
        <v>37.265999999999998</v>
      </c>
      <c r="M926" s="4">
        <v>127.116360040768</v>
      </c>
      <c r="N926" s="4">
        <v>37.255478122583199</v>
      </c>
    </row>
    <row r="927" spans="1:14" x14ac:dyDescent="0.3">
      <c r="A927" s="3">
        <v>41461340</v>
      </c>
      <c r="B927" s="4">
        <v>41461</v>
      </c>
      <c r="C927" s="4" t="s">
        <v>1770</v>
      </c>
      <c r="D927" s="4" t="s">
        <v>1843</v>
      </c>
      <c r="E927" s="4">
        <v>4146134000</v>
      </c>
      <c r="F927" s="4" t="s">
        <v>1844</v>
      </c>
      <c r="G927" s="4" t="str">
        <f t="shared" si="14"/>
        <v>경기도용인시처인구원삼면</v>
      </c>
      <c r="H927" s="4">
        <v>9701</v>
      </c>
      <c r="I927" s="4">
        <v>127.35599999999999</v>
      </c>
      <c r="J927" s="4">
        <v>127.267</v>
      </c>
      <c r="K927" s="4">
        <v>37.104999999999997</v>
      </c>
      <c r="L927" s="4">
        <v>37.216999999999999</v>
      </c>
      <c r="M927" s="4">
        <v>127.313334000333</v>
      </c>
      <c r="N927" s="4">
        <v>37.163233410948799</v>
      </c>
    </row>
    <row r="928" spans="1:14" x14ac:dyDescent="0.3">
      <c r="A928" s="3">
        <v>41465106</v>
      </c>
      <c r="B928" s="4">
        <v>41465</v>
      </c>
      <c r="C928" s="4" t="s">
        <v>1783</v>
      </c>
      <c r="D928" s="4" t="s">
        <v>1845</v>
      </c>
      <c r="E928" s="4">
        <v>4146510600</v>
      </c>
      <c r="F928" s="4" t="s">
        <v>1846</v>
      </c>
      <c r="G928" s="4" t="str">
        <f t="shared" si="14"/>
        <v>경기도용인시수지구성복동</v>
      </c>
      <c r="H928" s="4">
        <v>9652</v>
      </c>
      <c r="I928" s="4">
        <v>127.087</v>
      </c>
      <c r="J928" s="4">
        <v>127.03700000000001</v>
      </c>
      <c r="K928" s="4">
        <v>37.31</v>
      </c>
      <c r="L928" s="4">
        <v>37.329000000000001</v>
      </c>
      <c r="M928" s="4">
        <v>127.060558327854</v>
      </c>
      <c r="N928" s="4">
        <v>37.319318449113197</v>
      </c>
    </row>
    <row r="929" spans="1:14" x14ac:dyDescent="0.3">
      <c r="A929" s="3">
        <v>41465105</v>
      </c>
      <c r="B929" s="4">
        <v>41465</v>
      </c>
      <c r="C929" s="4" t="s">
        <v>1783</v>
      </c>
      <c r="D929" s="4" t="s">
        <v>1847</v>
      </c>
      <c r="E929" s="4">
        <v>4146510500</v>
      </c>
      <c r="F929" s="4" t="s">
        <v>1848</v>
      </c>
      <c r="G929" s="4" t="str">
        <f t="shared" si="14"/>
        <v>경기도용인시수지구신봉동</v>
      </c>
      <c r="H929" s="4">
        <v>9650</v>
      </c>
      <c r="I929" s="4">
        <v>127.087</v>
      </c>
      <c r="J929" s="4">
        <v>127.03100000000001</v>
      </c>
      <c r="K929" s="4">
        <v>37.317999999999998</v>
      </c>
      <c r="L929" s="4">
        <v>37.344999999999999</v>
      </c>
      <c r="M929" s="4">
        <v>127.05763482606</v>
      </c>
      <c r="N929" s="4">
        <v>37.332351906870699</v>
      </c>
    </row>
    <row r="930" spans="1:14" x14ac:dyDescent="0.3">
      <c r="A930" s="3">
        <v>41461259</v>
      </c>
      <c r="B930" s="4">
        <v>41461</v>
      </c>
      <c r="C930" s="4" t="s">
        <v>1770</v>
      </c>
      <c r="D930" s="4" t="s">
        <v>1849</v>
      </c>
      <c r="E930" s="4">
        <v>4146125900</v>
      </c>
      <c r="F930" s="4" t="s">
        <v>1850</v>
      </c>
      <c r="G930" s="4" t="str">
        <f t="shared" si="14"/>
        <v>경기도용인시처인구남사읍</v>
      </c>
      <c r="H930" s="4">
        <v>9710</v>
      </c>
      <c r="I930" s="4">
        <v>127.2</v>
      </c>
      <c r="J930" s="4">
        <v>127.10899999999999</v>
      </c>
      <c r="K930" s="4">
        <v>37.084000000000003</v>
      </c>
      <c r="L930" s="4">
        <v>37.186</v>
      </c>
      <c r="M930" s="4">
        <v>127.156649756752</v>
      </c>
      <c r="N930" s="4">
        <v>37.132647985800503</v>
      </c>
    </row>
    <row r="931" spans="1:14" x14ac:dyDescent="0.3">
      <c r="A931" s="3">
        <v>41480116</v>
      </c>
      <c r="B931" s="4">
        <v>41480</v>
      </c>
      <c r="C931" s="4" t="s">
        <v>1851</v>
      </c>
      <c r="D931" s="4" t="s">
        <v>1852</v>
      </c>
      <c r="E931" s="4">
        <v>4148011600</v>
      </c>
      <c r="F931" s="4" t="s">
        <v>1853</v>
      </c>
      <c r="G931" s="4" t="str">
        <f t="shared" si="14"/>
        <v>경기도파주시송촌동</v>
      </c>
      <c r="H931" s="4">
        <v>7753</v>
      </c>
      <c r="I931" s="4">
        <v>126.705</v>
      </c>
      <c r="J931" s="4">
        <v>126.684</v>
      </c>
      <c r="K931" s="4">
        <v>37.74</v>
      </c>
      <c r="L931" s="4">
        <v>37.759</v>
      </c>
      <c r="M931" s="4">
        <v>126.693592427498</v>
      </c>
      <c r="N931" s="4">
        <v>37.750813608336699</v>
      </c>
    </row>
    <row r="932" spans="1:14" x14ac:dyDescent="0.3">
      <c r="A932" s="3">
        <v>41480111</v>
      </c>
      <c r="B932" s="4">
        <v>41480</v>
      </c>
      <c r="C932" s="4" t="s">
        <v>1851</v>
      </c>
      <c r="D932" s="4" t="s">
        <v>1854</v>
      </c>
      <c r="E932" s="4">
        <v>4148011100</v>
      </c>
      <c r="F932" s="4" t="s">
        <v>1855</v>
      </c>
      <c r="G932" s="4" t="str">
        <f t="shared" si="14"/>
        <v>경기도파주시상지석동</v>
      </c>
      <c r="H932" s="4">
        <v>7752</v>
      </c>
      <c r="I932" s="4">
        <v>126.79600000000001</v>
      </c>
      <c r="J932" s="4">
        <v>126.767</v>
      </c>
      <c r="K932" s="4">
        <v>37.710999999999999</v>
      </c>
      <c r="L932" s="4">
        <v>37.746000000000002</v>
      </c>
      <c r="M932" s="4">
        <v>126.779584778082</v>
      </c>
      <c r="N932" s="4">
        <v>37.728671553041401</v>
      </c>
    </row>
    <row r="933" spans="1:14" x14ac:dyDescent="0.3">
      <c r="A933" s="3">
        <v>41480118</v>
      </c>
      <c r="B933" s="4">
        <v>41480</v>
      </c>
      <c r="C933" s="4" t="s">
        <v>1851</v>
      </c>
      <c r="D933" s="4" t="s">
        <v>1856</v>
      </c>
      <c r="E933" s="4">
        <v>4148011800</v>
      </c>
      <c r="F933" s="4" t="s">
        <v>1857</v>
      </c>
      <c r="G933" s="4" t="str">
        <f t="shared" si="14"/>
        <v>경기도파주시하지석동</v>
      </c>
      <c r="H933" s="4">
        <v>7891</v>
      </c>
      <c r="I933" s="4">
        <v>126.762</v>
      </c>
      <c r="J933" s="4">
        <v>126.73</v>
      </c>
      <c r="K933" s="4">
        <v>37.750999999999998</v>
      </c>
      <c r="L933" s="4">
        <v>37.765999999999998</v>
      </c>
      <c r="M933" s="4">
        <v>126.74613318098901</v>
      </c>
      <c r="N933" s="4">
        <v>37.758799322936198</v>
      </c>
    </row>
    <row r="934" spans="1:14" x14ac:dyDescent="0.3">
      <c r="A934" s="3">
        <v>41480110</v>
      </c>
      <c r="B934" s="4">
        <v>41480</v>
      </c>
      <c r="C934" s="4" t="s">
        <v>1851</v>
      </c>
      <c r="D934" s="4" t="s">
        <v>1858</v>
      </c>
      <c r="E934" s="4">
        <v>4148011000</v>
      </c>
      <c r="F934" s="4" t="s">
        <v>1859</v>
      </c>
      <c r="G934" s="4" t="str">
        <f t="shared" si="14"/>
        <v>경기도파주시오도동</v>
      </c>
      <c r="H934" s="4">
        <v>7911</v>
      </c>
      <c r="I934" s="4">
        <v>126.73699999999999</v>
      </c>
      <c r="J934" s="4">
        <v>126.714</v>
      </c>
      <c r="K934" s="4">
        <v>37.738999999999997</v>
      </c>
      <c r="L934" s="4">
        <v>37.756</v>
      </c>
      <c r="M934" s="4">
        <v>126.72539682947099</v>
      </c>
      <c r="N934" s="4">
        <v>37.748740336034501</v>
      </c>
    </row>
    <row r="935" spans="1:14" x14ac:dyDescent="0.3">
      <c r="A935" s="3">
        <v>41480121</v>
      </c>
      <c r="B935" s="4">
        <v>41480</v>
      </c>
      <c r="C935" s="4" t="s">
        <v>1851</v>
      </c>
      <c r="D935" s="4" t="s">
        <v>1860</v>
      </c>
      <c r="E935" s="4">
        <v>4148012100</v>
      </c>
      <c r="F935" s="4" t="s">
        <v>1861</v>
      </c>
      <c r="G935" s="4" t="str">
        <f t="shared" si="14"/>
        <v>경기도파주시연다산동</v>
      </c>
      <c r="H935" s="4">
        <v>7836</v>
      </c>
      <c r="I935" s="4">
        <v>126.72</v>
      </c>
      <c r="J935" s="4">
        <v>126.69799999999999</v>
      </c>
      <c r="K935" s="4">
        <v>37.732999999999997</v>
      </c>
      <c r="L935" s="4">
        <v>37.759</v>
      </c>
      <c r="M935" s="4">
        <v>126.709656643174</v>
      </c>
      <c r="N935" s="4">
        <v>37.745120431628798</v>
      </c>
    </row>
    <row r="936" spans="1:14" x14ac:dyDescent="0.3">
      <c r="A936" s="3">
        <v>41480105</v>
      </c>
      <c r="B936" s="4">
        <v>41480</v>
      </c>
      <c r="C936" s="4" t="s">
        <v>1851</v>
      </c>
      <c r="D936" s="4" t="s">
        <v>1862</v>
      </c>
      <c r="E936" s="4">
        <v>4148010500</v>
      </c>
      <c r="F936" s="4" t="s">
        <v>1863</v>
      </c>
      <c r="G936" s="4" t="str">
        <f t="shared" si="14"/>
        <v>경기도파주시검산동</v>
      </c>
      <c r="H936" s="4">
        <v>7782</v>
      </c>
      <c r="I936" s="4">
        <v>126.76300000000001</v>
      </c>
      <c r="J936" s="4">
        <v>126.733</v>
      </c>
      <c r="K936" s="4">
        <v>37.762999999999998</v>
      </c>
      <c r="L936" s="4">
        <v>37.802</v>
      </c>
      <c r="M936" s="4">
        <v>126.746339434799</v>
      </c>
      <c r="N936" s="4">
        <v>37.784992453597702</v>
      </c>
    </row>
    <row r="937" spans="1:14" x14ac:dyDescent="0.3">
      <c r="A937" s="3">
        <v>41480310</v>
      </c>
      <c r="B937" s="4">
        <v>41480</v>
      </c>
      <c r="C937" s="4" t="s">
        <v>1851</v>
      </c>
      <c r="D937" s="4" t="s">
        <v>1864</v>
      </c>
      <c r="E937" s="4">
        <v>4148031000</v>
      </c>
      <c r="F937" s="4" t="s">
        <v>1865</v>
      </c>
      <c r="G937" s="4" t="str">
        <f t="shared" si="14"/>
        <v>경기도파주시월롱면</v>
      </c>
      <c r="H937" s="4">
        <v>7781</v>
      </c>
      <c r="I937" s="4">
        <v>126.839</v>
      </c>
      <c r="J937" s="4">
        <v>126.75</v>
      </c>
      <c r="K937" s="4">
        <v>37.76</v>
      </c>
      <c r="L937" s="4">
        <v>37.837000000000003</v>
      </c>
      <c r="M937" s="4">
        <v>126.789478085742</v>
      </c>
      <c r="N937" s="4">
        <v>37.796853142351203</v>
      </c>
    </row>
    <row r="938" spans="1:14" x14ac:dyDescent="0.3">
      <c r="A938" s="3">
        <v>41480256</v>
      </c>
      <c r="B938" s="4">
        <v>41480</v>
      </c>
      <c r="C938" s="4" t="s">
        <v>1851</v>
      </c>
      <c r="D938" s="4" t="s">
        <v>1866</v>
      </c>
      <c r="E938" s="4">
        <v>4148025600</v>
      </c>
      <c r="F938" s="4" t="s">
        <v>1867</v>
      </c>
      <c r="G938" s="4" t="str">
        <f t="shared" si="14"/>
        <v>경기도파주시법원읍</v>
      </c>
      <c r="H938" s="4">
        <v>7777</v>
      </c>
      <c r="I938" s="4">
        <v>126.947</v>
      </c>
      <c r="J938" s="4">
        <v>126.83</v>
      </c>
      <c r="K938" s="4">
        <v>37.816000000000003</v>
      </c>
      <c r="L938" s="4">
        <v>37.927</v>
      </c>
      <c r="M938" s="4">
        <v>126.892968882852</v>
      </c>
      <c r="N938" s="4">
        <v>37.867116971959497</v>
      </c>
    </row>
    <row r="939" spans="1:14" x14ac:dyDescent="0.3">
      <c r="A939" s="3">
        <v>41480112</v>
      </c>
      <c r="B939" s="4">
        <v>41480</v>
      </c>
      <c r="C939" s="4" t="s">
        <v>1851</v>
      </c>
      <c r="D939" s="4" t="s">
        <v>1868</v>
      </c>
      <c r="E939" s="4">
        <v>4148011200</v>
      </c>
      <c r="F939" s="4" t="s">
        <v>1869</v>
      </c>
      <c r="G939" s="4" t="str">
        <f t="shared" si="14"/>
        <v>경기도파주시산남동</v>
      </c>
      <c r="H939" s="4">
        <v>7776</v>
      </c>
      <c r="I939" s="4">
        <v>126.718</v>
      </c>
      <c r="J939" s="4">
        <v>126.68300000000001</v>
      </c>
      <c r="K939" s="4">
        <v>37.689</v>
      </c>
      <c r="L939" s="4">
        <v>37.712000000000003</v>
      </c>
      <c r="M939" s="4">
        <v>126.696198325605</v>
      </c>
      <c r="N939" s="4">
        <v>37.700106316468599</v>
      </c>
    </row>
    <row r="940" spans="1:14" x14ac:dyDescent="0.3">
      <c r="A940" s="3">
        <v>41480380</v>
      </c>
      <c r="B940" s="4">
        <v>41480</v>
      </c>
      <c r="C940" s="4" t="s">
        <v>1851</v>
      </c>
      <c r="D940" s="4" t="s">
        <v>1870</v>
      </c>
      <c r="E940" s="4">
        <v>4148038000</v>
      </c>
      <c r="F940" s="4" t="s">
        <v>1871</v>
      </c>
      <c r="G940" s="4" t="str">
        <f t="shared" si="14"/>
        <v>경기도파주시군내면</v>
      </c>
      <c r="H940" s="4">
        <v>7780</v>
      </c>
      <c r="I940" s="4">
        <v>126.776</v>
      </c>
      <c r="J940" s="4">
        <v>126.666</v>
      </c>
      <c r="K940" s="4">
        <v>37.893999999999998</v>
      </c>
      <c r="L940" s="4">
        <v>37.984000000000002</v>
      </c>
      <c r="M940" s="4">
        <v>126.728168372363</v>
      </c>
      <c r="N940" s="4">
        <v>37.9325627352436</v>
      </c>
    </row>
    <row r="941" spans="1:14" x14ac:dyDescent="0.3">
      <c r="A941" s="3">
        <v>41480400</v>
      </c>
      <c r="B941" s="4">
        <v>41480</v>
      </c>
      <c r="C941" s="4" t="s">
        <v>1851</v>
      </c>
      <c r="D941" s="4" t="s">
        <v>1872</v>
      </c>
      <c r="E941" s="4">
        <v>4148040000</v>
      </c>
      <c r="F941" s="4" t="s">
        <v>1873</v>
      </c>
      <c r="G941" s="4" t="str">
        <f t="shared" si="14"/>
        <v>경기도파주시진동면</v>
      </c>
      <c r="H941" s="4">
        <v>7778</v>
      </c>
      <c r="I941" s="4">
        <v>126.836</v>
      </c>
      <c r="J941" s="4">
        <v>126.759</v>
      </c>
      <c r="K941" s="4">
        <v>37.890999999999998</v>
      </c>
      <c r="L941" s="4">
        <v>37.994</v>
      </c>
      <c r="M941" s="4">
        <v>126.79863170355399</v>
      </c>
      <c r="N941" s="4">
        <v>37.942563403008698</v>
      </c>
    </row>
    <row r="942" spans="1:14" x14ac:dyDescent="0.3">
      <c r="A942" s="3">
        <v>41480106</v>
      </c>
      <c r="B942" s="4">
        <v>41480</v>
      </c>
      <c r="C942" s="4" t="s">
        <v>1851</v>
      </c>
      <c r="D942" s="4" t="s">
        <v>1874</v>
      </c>
      <c r="E942" s="4">
        <v>4148010600</v>
      </c>
      <c r="F942" s="4" t="s">
        <v>1875</v>
      </c>
      <c r="G942" s="4" t="str">
        <f t="shared" si="14"/>
        <v>경기도파주시맥금동</v>
      </c>
      <c r="H942" s="4">
        <v>7775</v>
      </c>
      <c r="I942" s="4">
        <v>126.742</v>
      </c>
      <c r="J942" s="4">
        <v>126.721</v>
      </c>
      <c r="K942" s="4">
        <v>37.756999999999998</v>
      </c>
      <c r="L942" s="4">
        <v>37.799999999999997</v>
      </c>
      <c r="M942" s="4">
        <v>126.73056300650801</v>
      </c>
      <c r="N942" s="4">
        <v>37.779013347664197</v>
      </c>
    </row>
    <row r="943" spans="1:14" x14ac:dyDescent="0.3">
      <c r="A943" s="3">
        <v>41480320</v>
      </c>
      <c r="B943" s="4">
        <v>41480</v>
      </c>
      <c r="C943" s="4" t="s">
        <v>1851</v>
      </c>
      <c r="D943" s="4" t="s">
        <v>1876</v>
      </c>
      <c r="E943" s="4">
        <v>4148032000</v>
      </c>
      <c r="F943" s="4" t="s">
        <v>1877</v>
      </c>
      <c r="G943" s="4" t="str">
        <f t="shared" si="14"/>
        <v>경기도파주시탄현면</v>
      </c>
      <c r="H943" s="4">
        <v>7774</v>
      </c>
      <c r="I943" s="4">
        <v>126.76</v>
      </c>
      <c r="J943" s="4">
        <v>126.663</v>
      </c>
      <c r="K943" s="4">
        <v>37.747</v>
      </c>
      <c r="L943" s="4">
        <v>37.848999999999997</v>
      </c>
      <c r="M943" s="4">
        <v>126.710207490418</v>
      </c>
      <c r="N943" s="4">
        <v>37.805077484798403</v>
      </c>
    </row>
    <row r="944" spans="1:14" x14ac:dyDescent="0.3">
      <c r="A944" s="3">
        <v>41480410</v>
      </c>
      <c r="B944" s="4">
        <v>41480</v>
      </c>
      <c r="C944" s="4" t="s">
        <v>1851</v>
      </c>
      <c r="D944" s="4" t="s">
        <v>1878</v>
      </c>
      <c r="E944" s="4">
        <v>4148041000</v>
      </c>
      <c r="F944" s="4" t="s">
        <v>1879</v>
      </c>
      <c r="G944" s="4" t="str">
        <f t="shared" si="14"/>
        <v>경기도파주시진서면</v>
      </c>
      <c r="H944" s="4">
        <v>7773</v>
      </c>
      <c r="I944" s="4">
        <v>126.745</v>
      </c>
      <c r="J944" s="4">
        <v>126.67</v>
      </c>
      <c r="K944" s="4">
        <v>37.936</v>
      </c>
      <c r="L944" s="4">
        <v>37.975999999999999</v>
      </c>
      <c r="M944" s="4">
        <v>126.711633297552</v>
      </c>
      <c r="N944" s="4">
        <v>37.955398934920296</v>
      </c>
    </row>
    <row r="945" spans="1:14" x14ac:dyDescent="0.3">
      <c r="A945" s="3">
        <v>41480253</v>
      </c>
      <c r="B945" s="4">
        <v>41480</v>
      </c>
      <c r="C945" s="4" t="s">
        <v>1851</v>
      </c>
      <c r="D945" s="4" t="s">
        <v>1880</v>
      </c>
      <c r="E945" s="4">
        <v>4148025300</v>
      </c>
      <c r="F945" s="4" t="s">
        <v>1881</v>
      </c>
      <c r="G945" s="4" t="str">
        <f t="shared" si="14"/>
        <v>경기도파주시파주읍</v>
      </c>
      <c r="H945" s="4">
        <v>7772</v>
      </c>
      <c r="I945" s="4">
        <v>126.86</v>
      </c>
      <c r="J945" s="4">
        <v>126.782</v>
      </c>
      <c r="K945" s="4">
        <v>37.798999999999999</v>
      </c>
      <c r="L945" s="4">
        <v>37.86</v>
      </c>
      <c r="M945" s="4">
        <v>126.814911148991</v>
      </c>
      <c r="N945" s="4">
        <v>37.828605997758601</v>
      </c>
    </row>
    <row r="946" spans="1:14" x14ac:dyDescent="0.3">
      <c r="A946" s="3">
        <v>41480390</v>
      </c>
      <c r="B946" s="4">
        <v>41480</v>
      </c>
      <c r="C946" s="4" t="s">
        <v>1851</v>
      </c>
      <c r="D946" s="4" t="s">
        <v>1882</v>
      </c>
      <c r="E946" s="4">
        <v>4148039000</v>
      </c>
      <c r="F946" s="4" t="s">
        <v>1883</v>
      </c>
      <c r="G946" s="4" t="str">
        <f t="shared" si="14"/>
        <v>경기도파주시장단면</v>
      </c>
      <c r="H946" s="4">
        <v>7769</v>
      </c>
      <c r="I946" s="4">
        <v>126.756</v>
      </c>
      <c r="J946" s="4">
        <v>126.65900000000001</v>
      </c>
      <c r="K946" s="4">
        <v>37.829000000000001</v>
      </c>
      <c r="L946" s="4">
        <v>37.915999999999997</v>
      </c>
      <c r="M946" s="4">
        <v>126.706664040573</v>
      </c>
      <c r="N946" s="4">
        <v>37.873261702797997</v>
      </c>
    </row>
    <row r="947" spans="1:14" x14ac:dyDescent="0.3">
      <c r="A947" s="3">
        <v>41480109</v>
      </c>
      <c r="B947" s="4">
        <v>41480</v>
      </c>
      <c r="C947" s="4" t="s">
        <v>1851</v>
      </c>
      <c r="D947" s="4" t="s">
        <v>1884</v>
      </c>
      <c r="E947" s="4">
        <v>4148010900</v>
      </c>
      <c r="F947" s="4" t="s">
        <v>1885</v>
      </c>
      <c r="G947" s="4" t="str">
        <f t="shared" si="14"/>
        <v>경기도파주시다율동</v>
      </c>
      <c r="H947" s="4">
        <v>7933</v>
      </c>
      <c r="I947" s="4">
        <v>126.742</v>
      </c>
      <c r="J947" s="4">
        <v>126.712</v>
      </c>
      <c r="K947" s="4">
        <v>37.725999999999999</v>
      </c>
      <c r="L947" s="4">
        <v>37.749000000000002</v>
      </c>
      <c r="M947" s="4">
        <v>126.726664472466</v>
      </c>
      <c r="N947" s="4">
        <v>37.736636693086801</v>
      </c>
    </row>
    <row r="948" spans="1:14" x14ac:dyDescent="0.3">
      <c r="A948" s="3">
        <v>41480250</v>
      </c>
      <c r="B948" s="4">
        <v>41480</v>
      </c>
      <c r="C948" s="4" t="s">
        <v>1851</v>
      </c>
      <c r="D948" s="4" t="s">
        <v>1886</v>
      </c>
      <c r="E948" s="4">
        <v>4148025000</v>
      </c>
      <c r="F948" s="4" t="s">
        <v>1887</v>
      </c>
      <c r="G948" s="4" t="str">
        <f t="shared" si="14"/>
        <v>경기도파주시문산읍</v>
      </c>
      <c r="H948" s="4">
        <v>7770</v>
      </c>
      <c r="I948" s="4">
        <v>126.849</v>
      </c>
      <c r="J948" s="4">
        <v>126.733</v>
      </c>
      <c r="K948" s="4">
        <v>37.828000000000003</v>
      </c>
      <c r="L948" s="4">
        <v>37.917999999999999</v>
      </c>
      <c r="M948" s="4">
        <v>126.780405064482</v>
      </c>
      <c r="N948" s="4">
        <v>37.874167981758902</v>
      </c>
    </row>
    <row r="949" spans="1:14" x14ac:dyDescent="0.3">
      <c r="A949" s="3">
        <v>41480104</v>
      </c>
      <c r="B949" s="4">
        <v>41480</v>
      </c>
      <c r="C949" s="4" t="s">
        <v>1851</v>
      </c>
      <c r="D949" s="4" t="s">
        <v>1888</v>
      </c>
      <c r="E949" s="4">
        <v>4148010400</v>
      </c>
      <c r="F949" s="4" t="s">
        <v>1889</v>
      </c>
      <c r="G949" s="4" t="str">
        <f t="shared" si="14"/>
        <v>경기도파주시야동동</v>
      </c>
      <c r="H949" s="4">
        <v>7766</v>
      </c>
      <c r="I949" s="4">
        <v>126.777</v>
      </c>
      <c r="J949" s="4">
        <v>126.75</v>
      </c>
      <c r="K949" s="4">
        <v>37.76</v>
      </c>
      <c r="L949" s="4">
        <v>37.790999999999997</v>
      </c>
      <c r="M949" s="4">
        <v>126.76132617537201</v>
      </c>
      <c r="N949" s="4">
        <v>37.775658188277099</v>
      </c>
    </row>
    <row r="950" spans="1:14" x14ac:dyDescent="0.3">
      <c r="A950" s="3">
        <v>41480122</v>
      </c>
      <c r="B950" s="4">
        <v>41480</v>
      </c>
      <c r="C950" s="4" t="s">
        <v>1851</v>
      </c>
      <c r="D950" s="4" t="s">
        <v>1890</v>
      </c>
      <c r="E950" s="4">
        <v>4148012200</v>
      </c>
      <c r="F950" s="4" t="s">
        <v>1891</v>
      </c>
      <c r="G950" s="4" t="str">
        <f t="shared" si="14"/>
        <v>경기도파주시와동동</v>
      </c>
      <c r="H950" s="4">
        <v>7920</v>
      </c>
      <c r="I950" s="4">
        <v>126.77200000000001</v>
      </c>
      <c r="J950" s="4">
        <v>126.747</v>
      </c>
      <c r="K950" s="4">
        <v>37.716999999999999</v>
      </c>
      <c r="L950" s="4">
        <v>37.744999999999997</v>
      </c>
      <c r="M950" s="4">
        <v>126.759677361718</v>
      </c>
      <c r="N950" s="4">
        <v>37.729155951499003</v>
      </c>
    </row>
    <row r="951" spans="1:14" x14ac:dyDescent="0.3">
      <c r="A951" s="3">
        <v>41480101</v>
      </c>
      <c r="B951" s="4">
        <v>41480</v>
      </c>
      <c r="C951" s="4" t="s">
        <v>1851</v>
      </c>
      <c r="D951" s="4" t="s">
        <v>1892</v>
      </c>
      <c r="E951" s="4">
        <v>4148010100</v>
      </c>
      <c r="F951" s="4" t="s">
        <v>1893</v>
      </c>
      <c r="G951" s="4" t="str">
        <f t="shared" si="14"/>
        <v>경기도파주시금촌동</v>
      </c>
      <c r="H951" s="4">
        <v>7761</v>
      </c>
      <c r="I951" s="4">
        <v>126.783</v>
      </c>
      <c r="J951" s="4">
        <v>126.759</v>
      </c>
      <c r="K951" s="4">
        <v>37.746000000000002</v>
      </c>
      <c r="L951" s="4">
        <v>37.774999999999999</v>
      </c>
      <c r="M951" s="4">
        <v>126.77035084480001</v>
      </c>
      <c r="N951" s="4">
        <v>37.758775660402897</v>
      </c>
    </row>
    <row r="952" spans="1:14" x14ac:dyDescent="0.3">
      <c r="A952" s="3">
        <v>41480350</v>
      </c>
      <c r="B952" s="4">
        <v>41480</v>
      </c>
      <c r="C952" s="4" t="s">
        <v>1851</v>
      </c>
      <c r="D952" s="4" t="s">
        <v>1894</v>
      </c>
      <c r="E952" s="4">
        <v>4148035000</v>
      </c>
      <c r="F952" s="4" t="s">
        <v>1895</v>
      </c>
      <c r="G952" s="4" t="str">
        <f t="shared" si="14"/>
        <v>경기도파주시광탄면</v>
      </c>
      <c r="H952" s="4">
        <v>7760</v>
      </c>
      <c r="I952" s="4">
        <v>126.938</v>
      </c>
      <c r="J952" s="4">
        <v>126.83</v>
      </c>
      <c r="K952" s="4">
        <v>37.722999999999999</v>
      </c>
      <c r="L952" s="4">
        <v>37.826999999999998</v>
      </c>
      <c r="M952" s="4">
        <v>126.883006860992</v>
      </c>
      <c r="N952" s="4">
        <v>37.776679964231597</v>
      </c>
    </row>
    <row r="953" spans="1:14" x14ac:dyDescent="0.3">
      <c r="A953" s="3">
        <v>41480107</v>
      </c>
      <c r="B953" s="4">
        <v>41480</v>
      </c>
      <c r="C953" s="4" t="s">
        <v>1851</v>
      </c>
      <c r="D953" s="4" t="s">
        <v>1896</v>
      </c>
      <c r="E953" s="4">
        <v>4148010700</v>
      </c>
      <c r="F953" s="4" t="s">
        <v>1897</v>
      </c>
      <c r="G953" s="4" t="str">
        <f t="shared" si="14"/>
        <v>경기도파주시교하동</v>
      </c>
      <c r="H953" s="4">
        <v>7919</v>
      </c>
      <c r="I953" s="4">
        <v>126.773</v>
      </c>
      <c r="J953" s="4">
        <v>126.736</v>
      </c>
      <c r="K953" s="4">
        <v>37.744</v>
      </c>
      <c r="L953" s="4">
        <v>37.76</v>
      </c>
      <c r="M953" s="4">
        <v>126.75280302175599</v>
      </c>
      <c r="N953" s="4">
        <v>37.750429744354399</v>
      </c>
    </row>
    <row r="954" spans="1:14" x14ac:dyDescent="0.3">
      <c r="A954" s="3">
        <v>41480102</v>
      </c>
      <c r="B954" s="4">
        <v>41480</v>
      </c>
      <c r="C954" s="4" t="s">
        <v>1851</v>
      </c>
      <c r="D954" s="4" t="s">
        <v>1898</v>
      </c>
      <c r="E954" s="4">
        <v>4148010200</v>
      </c>
      <c r="F954" s="4" t="s">
        <v>1899</v>
      </c>
      <c r="G954" s="4" t="str">
        <f t="shared" si="14"/>
        <v>경기도파주시아동동</v>
      </c>
      <c r="H954" s="4">
        <v>7763</v>
      </c>
      <c r="I954" s="4">
        <v>126.801</v>
      </c>
      <c r="J954" s="4">
        <v>126.77500000000001</v>
      </c>
      <c r="K954" s="4">
        <v>37.753999999999998</v>
      </c>
      <c r="L954" s="4">
        <v>37.779000000000003</v>
      </c>
      <c r="M954" s="4">
        <v>126.785972163244</v>
      </c>
      <c r="N954" s="4">
        <v>37.765303987116603</v>
      </c>
    </row>
    <row r="955" spans="1:14" x14ac:dyDescent="0.3">
      <c r="A955" s="3">
        <v>41480370</v>
      </c>
      <c r="B955" s="4">
        <v>41480</v>
      </c>
      <c r="C955" s="4" t="s">
        <v>1851</v>
      </c>
      <c r="D955" s="4" t="s">
        <v>1900</v>
      </c>
      <c r="E955" s="4">
        <v>4148037000</v>
      </c>
      <c r="F955" s="4" t="s">
        <v>1901</v>
      </c>
      <c r="G955" s="4" t="str">
        <f t="shared" si="14"/>
        <v>경기도파주시적성면</v>
      </c>
      <c r="H955" s="4">
        <v>7872</v>
      </c>
      <c r="I955" s="4">
        <v>127.017</v>
      </c>
      <c r="J955" s="4">
        <v>126.836</v>
      </c>
      <c r="K955" s="4">
        <v>37.889000000000003</v>
      </c>
      <c r="L955" s="4">
        <v>38.01</v>
      </c>
      <c r="M955" s="4">
        <v>126.93101302569301</v>
      </c>
      <c r="N955" s="4">
        <v>37.958279264046197</v>
      </c>
    </row>
    <row r="956" spans="1:14" x14ac:dyDescent="0.3">
      <c r="A956" s="3">
        <v>41480360</v>
      </c>
      <c r="B956" s="4">
        <v>41480</v>
      </c>
      <c r="C956" s="4" t="s">
        <v>1851</v>
      </c>
      <c r="D956" s="4" t="s">
        <v>1902</v>
      </c>
      <c r="E956" s="4">
        <v>4148036000</v>
      </c>
      <c r="F956" s="4" t="s">
        <v>1903</v>
      </c>
      <c r="G956" s="4" t="str">
        <f t="shared" si="14"/>
        <v>경기도파주시파평면</v>
      </c>
      <c r="H956" s="4">
        <v>7871</v>
      </c>
      <c r="I956" s="4">
        <v>126.90600000000001</v>
      </c>
      <c r="J956" s="4">
        <v>126.797</v>
      </c>
      <c r="K956" s="4">
        <v>37.872</v>
      </c>
      <c r="L956" s="4">
        <v>37.957000000000001</v>
      </c>
      <c r="M956" s="4">
        <v>126.85131623599</v>
      </c>
      <c r="N956" s="4">
        <v>37.9143110206995</v>
      </c>
    </row>
    <row r="957" spans="1:14" x14ac:dyDescent="0.3">
      <c r="A957" s="3">
        <v>41480117</v>
      </c>
      <c r="B957" s="4">
        <v>41480</v>
      </c>
      <c r="C957" s="4" t="s">
        <v>1851</v>
      </c>
      <c r="D957" s="4" t="s">
        <v>1904</v>
      </c>
      <c r="E957" s="4">
        <v>4148011700</v>
      </c>
      <c r="F957" s="4" t="s">
        <v>1905</v>
      </c>
      <c r="G957" s="4" t="str">
        <f t="shared" si="14"/>
        <v>경기도파주시목동동</v>
      </c>
      <c r="H957" s="4">
        <v>7931</v>
      </c>
      <c r="I957" s="4">
        <v>126.752</v>
      </c>
      <c r="J957" s="4">
        <v>126.727</v>
      </c>
      <c r="K957" s="4">
        <v>37.716999999999999</v>
      </c>
      <c r="L957" s="4">
        <v>37.737000000000002</v>
      </c>
      <c r="M957" s="4">
        <v>126.737987248425</v>
      </c>
      <c r="N957" s="4">
        <v>37.726201597274297</v>
      </c>
    </row>
    <row r="958" spans="1:14" x14ac:dyDescent="0.3">
      <c r="A958" s="3">
        <v>41480120</v>
      </c>
      <c r="B958" s="4">
        <v>41480</v>
      </c>
      <c r="C958" s="4" t="s">
        <v>1851</v>
      </c>
      <c r="D958" s="4" t="s">
        <v>627</v>
      </c>
      <c r="E958" s="4">
        <v>4148012000</v>
      </c>
      <c r="F958" s="4" t="s">
        <v>1906</v>
      </c>
      <c r="G958" s="4" t="str">
        <f t="shared" si="14"/>
        <v>경기도파주시신촌동</v>
      </c>
      <c r="H958" s="4">
        <v>7833</v>
      </c>
      <c r="I958" s="4">
        <v>126.714</v>
      </c>
      <c r="J958" s="4">
        <v>126.67700000000001</v>
      </c>
      <c r="K958" s="4">
        <v>37.725000000000001</v>
      </c>
      <c r="L958" s="4">
        <v>37.747</v>
      </c>
      <c r="M958" s="4">
        <v>126.691073627324</v>
      </c>
      <c r="N958" s="4">
        <v>37.734975057638202</v>
      </c>
    </row>
    <row r="959" spans="1:14" x14ac:dyDescent="0.3">
      <c r="A959" s="3">
        <v>41480108</v>
      </c>
      <c r="B959" s="4">
        <v>41480</v>
      </c>
      <c r="C959" s="4" t="s">
        <v>1851</v>
      </c>
      <c r="D959" s="4" t="s">
        <v>1907</v>
      </c>
      <c r="E959" s="4">
        <v>4148010800</v>
      </c>
      <c r="F959" s="4" t="s">
        <v>1908</v>
      </c>
      <c r="G959" s="4" t="str">
        <f t="shared" si="14"/>
        <v>경기도파주시야당동</v>
      </c>
      <c r="H959" s="4">
        <v>7785</v>
      </c>
      <c r="I959" s="4">
        <v>126.77500000000001</v>
      </c>
      <c r="J959" s="4">
        <v>126.746</v>
      </c>
      <c r="K959" s="4">
        <v>37.703000000000003</v>
      </c>
      <c r="L959" s="4">
        <v>37.725999999999999</v>
      </c>
      <c r="M959" s="4">
        <v>126.76159399392201</v>
      </c>
      <c r="N959" s="4">
        <v>37.712659547371302</v>
      </c>
    </row>
    <row r="960" spans="1:14" x14ac:dyDescent="0.3">
      <c r="A960" s="3">
        <v>41480113</v>
      </c>
      <c r="B960" s="4">
        <v>41480</v>
      </c>
      <c r="C960" s="4" t="s">
        <v>1851</v>
      </c>
      <c r="D960" s="4" t="s">
        <v>1909</v>
      </c>
      <c r="E960" s="4">
        <v>4148011300</v>
      </c>
      <c r="F960" s="4" t="s">
        <v>1910</v>
      </c>
      <c r="G960" s="4" t="str">
        <f t="shared" si="14"/>
        <v>경기도파주시동패동</v>
      </c>
      <c r="H960" s="4">
        <v>7952</v>
      </c>
      <c r="I960" s="4">
        <v>126.754</v>
      </c>
      <c r="J960" s="4">
        <v>126.696</v>
      </c>
      <c r="K960" s="4">
        <v>37.701999999999998</v>
      </c>
      <c r="L960" s="4">
        <v>37.731000000000002</v>
      </c>
      <c r="M960" s="4">
        <v>126.7232864225</v>
      </c>
      <c r="N960" s="4">
        <v>37.712204580533999</v>
      </c>
    </row>
    <row r="961" spans="1:14" x14ac:dyDescent="0.3">
      <c r="A961" s="3">
        <v>41480115</v>
      </c>
      <c r="B961" s="4">
        <v>41480</v>
      </c>
      <c r="C961" s="4" t="s">
        <v>1851</v>
      </c>
      <c r="D961" s="4" t="s">
        <v>1911</v>
      </c>
      <c r="E961" s="4">
        <v>4148011500</v>
      </c>
      <c r="F961" s="4" t="s">
        <v>1912</v>
      </c>
      <c r="G961" s="4" t="str">
        <f t="shared" si="14"/>
        <v>경기도파주시문발동</v>
      </c>
      <c r="H961" s="4">
        <v>7951</v>
      </c>
      <c r="I961" s="4">
        <v>126.715</v>
      </c>
      <c r="J961" s="4">
        <v>126.67400000000001</v>
      </c>
      <c r="K961" s="4">
        <v>37.695999999999998</v>
      </c>
      <c r="L961" s="4">
        <v>37.729999999999997</v>
      </c>
      <c r="M961" s="4">
        <v>126.689752105111</v>
      </c>
      <c r="N961" s="4">
        <v>37.716057931636499</v>
      </c>
    </row>
    <row r="962" spans="1:14" x14ac:dyDescent="0.3">
      <c r="A962" s="3">
        <v>41480119</v>
      </c>
      <c r="B962" s="4">
        <v>41480</v>
      </c>
      <c r="C962" s="4" t="s">
        <v>1851</v>
      </c>
      <c r="D962" s="4" t="s">
        <v>1913</v>
      </c>
      <c r="E962" s="4">
        <v>4148011900</v>
      </c>
      <c r="F962" s="4" t="s">
        <v>1914</v>
      </c>
      <c r="G962" s="4" t="str">
        <f t="shared" si="14"/>
        <v>경기도파주시서패동</v>
      </c>
      <c r="H962" s="4">
        <v>7759</v>
      </c>
      <c r="I962" s="4">
        <v>126.70699999999999</v>
      </c>
      <c r="J962" s="4">
        <v>126.68899999999999</v>
      </c>
      <c r="K962" s="4">
        <v>37.707000000000001</v>
      </c>
      <c r="L962" s="4">
        <v>37.719000000000001</v>
      </c>
      <c r="M962" s="4">
        <v>126.697877881625</v>
      </c>
      <c r="N962" s="4">
        <v>37.7135298540232</v>
      </c>
    </row>
    <row r="963" spans="1:14" x14ac:dyDescent="0.3">
      <c r="A963" s="3">
        <v>41480262</v>
      </c>
      <c r="B963" s="4">
        <v>41480</v>
      </c>
      <c r="C963" s="4" t="s">
        <v>1851</v>
      </c>
      <c r="D963" s="4" t="s">
        <v>1915</v>
      </c>
      <c r="E963" s="4">
        <v>4148026200</v>
      </c>
      <c r="F963" s="4" t="s">
        <v>1916</v>
      </c>
      <c r="G963" s="4" t="str">
        <f t="shared" ref="G963:G1026" si="15">SUBSTITUTE(F963," ","")</f>
        <v>경기도파주시조리읍</v>
      </c>
      <c r="H963" s="4">
        <v>7758</v>
      </c>
      <c r="I963" s="4">
        <v>126.85899999999999</v>
      </c>
      <c r="J963" s="4">
        <v>126.773</v>
      </c>
      <c r="K963" s="4">
        <v>37.722999999999999</v>
      </c>
      <c r="L963" s="4">
        <v>37.783000000000001</v>
      </c>
      <c r="M963" s="4">
        <v>126.823096693819</v>
      </c>
      <c r="N963" s="4">
        <v>37.750835032277003</v>
      </c>
    </row>
    <row r="964" spans="1:14" x14ac:dyDescent="0.3">
      <c r="A964" s="3">
        <v>41480123</v>
      </c>
      <c r="B964" s="4">
        <v>41480</v>
      </c>
      <c r="C964" s="4" t="s">
        <v>1851</v>
      </c>
      <c r="D964" s="4" t="s">
        <v>1917</v>
      </c>
      <c r="E964" s="4">
        <v>4148012300</v>
      </c>
      <c r="F964" s="4" t="s">
        <v>1918</v>
      </c>
      <c r="G964" s="4" t="str">
        <f t="shared" si="15"/>
        <v>경기도파주시금릉동</v>
      </c>
      <c r="H964" s="4">
        <v>7756</v>
      </c>
      <c r="I964" s="4">
        <v>126.798</v>
      </c>
      <c r="J964" s="4">
        <v>126.77200000000001</v>
      </c>
      <c r="K964" s="4">
        <v>37.744999999999997</v>
      </c>
      <c r="L964" s="4">
        <v>37.76</v>
      </c>
      <c r="M964" s="4">
        <v>126.786858653029</v>
      </c>
      <c r="N964" s="4">
        <v>37.751433523703597</v>
      </c>
    </row>
    <row r="965" spans="1:14" x14ac:dyDescent="0.3">
      <c r="A965" s="3">
        <v>41480114</v>
      </c>
      <c r="B965" s="4">
        <v>41480</v>
      </c>
      <c r="C965" s="4" t="s">
        <v>1851</v>
      </c>
      <c r="D965" s="4" t="s">
        <v>1919</v>
      </c>
      <c r="E965" s="4">
        <v>4148011400</v>
      </c>
      <c r="F965" s="4" t="s">
        <v>1920</v>
      </c>
      <c r="G965" s="4" t="str">
        <f t="shared" si="15"/>
        <v>경기도파주시당하동</v>
      </c>
      <c r="H965" s="4">
        <v>7917</v>
      </c>
      <c r="I965" s="4">
        <v>126.759</v>
      </c>
      <c r="J965" s="4">
        <v>126.739</v>
      </c>
      <c r="K965" s="4">
        <v>37.732999999999997</v>
      </c>
      <c r="L965" s="4">
        <v>37.749000000000002</v>
      </c>
      <c r="M965" s="4">
        <v>126.75012712779299</v>
      </c>
      <c r="N965" s="4">
        <v>37.741535074156197</v>
      </c>
    </row>
    <row r="966" spans="1:14" x14ac:dyDescent="0.3">
      <c r="A966" s="3">
        <v>41500350</v>
      </c>
      <c r="B966" s="4">
        <v>41500</v>
      </c>
      <c r="C966" s="4" t="s">
        <v>1921</v>
      </c>
      <c r="D966" s="4" t="s">
        <v>1922</v>
      </c>
      <c r="E966" s="4">
        <v>4150035000</v>
      </c>
      <c r="F966" s="4" t="s">
        <v>1923</v>
      </c>
      <c r="G966" s="4" t="str">
        <f t="shared" si="15"/>
        <v>경기도이천시대월면</v>
      </c>
      <c r="H966" s="4">
        <v>602</v>
      </c>
      <c r="I966" s="4">
        <v>127.532</v>
      </c>
      <c r="J966" s="4">
        <v>127.465</v>
      </c>
      <c r="K966" s="4">
        <v>37.171999999999997</v>
      </c>
      <c r="L966" s="4">
        <v>37.250999999999998</v>
      </c>
      <c r="M966" s="4">
        <v>127.497709604384</v>
      </c>
      <c r="N966" s="4">
        <v>37.212941965660903</v>
      </c>
    </row>
    <row r="967" spans="1:14" x14ac:dyDescent="0.3">
      <c r="A967" s="3">
        <v>41500253</v>
      </c>
      <c r="B967" s="4">
        <v>41500</v>
      </c>
      <c r="C967" s="4" t="s">
        <v>1921</v>
      </c>
      <c r="D967" s="4" t="s">
        <v>1924</v>
      </c>
      <c r="E967" s="4">
        <v>4150025300</v>
      </c>
      <c r="F967" s="4" t="s">
        <v>1925</v>
      </c>
      <c r="G967" s="4" t="str">
        <f t="shared" si="15"/>
        <v>경기도이천시부발읍</v>
      </c>
      <c r="H967" s="4">
        <v>601</v>
      </c>
      <c r="I967" s="4">
        <v>127.54600000000001</v>
      </c>
      <c r="J967" s="4">
        <v>127.45699999999999</v>
      </c>
      <c r="K967" s="4">
        <v>37.220999999999997</v>
      </c>
      <c r="L967" s="4">
        <v>37.319000000000003</v>
      </c>
      <c r="M967" s="4">
        <v>127.507010423669</v>
      </c>
      <c r="N967" s="4">
        <v>37.273130537345999</v>
      </c>
    </row>
    <row r="968" spans="1:14" x14ac:dyDescent="0.3">
      <c r="A968" s="3">
        <v>41500112</v>
      </c>
      <c r="B968" s="4">
        <v>41500</v>
      </c>
      <c r="C968" s="4" t="s">
        <v>1921</v>
      </c>
      <c r="D968" s="4" t="s">
        <v>1926</v>
      </c>
      <c r="E968" s="4">
        <v>4150011200</v>
      </c>
      <c r="F968" s="4" t="s">
        <v>1927</v>
      </c>
      <c r="G968" s="4" t="str">
        <f t="shared" si="15"/>
        <v>경기도이천시단월동</v>
      </c>
      <c r="H968" s="4">
        <v>100</v>
      </c>
      <c r="I968" s="4">
        <v>127.46599999999999</v>
      </c>
      <c r="J968" s="4">
        <v>127.44</v>
      </c>
      <c r="K968" s="4">
        <v>37.210999999999999</v>
      </c>
      <c r="L968" s="4">
        <v>37.238999999999997</v>
      </c>
      <c r="M968" s="4">
        <v>127.450919867241</v>
      </c>
      <c r="N968" s="4">
        <v>37.224615309138798</v>
      </c>
    </row>
    <row r="969" spans="1:14" x14ac:dyDescent="0.3">
      <c r="A969" s="3">
        <v>41500101</v>
      </c>
      <c r="B969" s="4">
        <v>41500</v>
      </c>
      <c r="C969" s="4" t="s">
        <v>1921</v>
      </c>
      <c r="D969" s="4" t="s">
        <v>694</v>
      </c>
      <c r="E969" s="4">
        <v>4150010100</v>
      </c>
      <c r="F969" s="4" t="s">
        <v>1928</v>
      </c>
      <c r="G969" s="4" t="str">
        <f t="shared" si="15"/>
        <v>경기도이천시창전동</v>
      </c>
      <c r="H969" s="4">
        <v>103</v>
      </c>
      <c r="I969" s="4">
        <v>127.455</v>
      </c>
      <c r="J969" s="4">
        <v>127.434</v>
      </c>
      <c r="K969" s="4">
        <v>37.277000000000001</v>
      </c>
      <c r="L969" s="4">
        <v>37.289000000000001</v>
      </c>
      <c r="M969" s="4">
        <v>127.44524001697501</v>
      </c>
      <c r="N969" s="4">
        <v>37.283481233233303</v>
      </c>
    </row>
    <row r="970" spans="1:14" x14ac:dyDescent="0.3">
      <c r="A970" s="3">
        <v>41500107</v>
      </c>
      <c r="B970" s="4">
        <v>41500</v>
      </c>
      <c r="C970" s="4" t="s">
        <v>1921</v>
      </c>
      <c r="D970" s="4" t="s">
        <v>1327</v>
      </c>
      <c r="E970" s="4">
        <v>4150010700</v>
      </c>
      <c r="F970" s="4" t="s">
        <v>1929</v>
      </c>
      <c r="G970" s="4" t="str">
        <f t="shared" si="15"/>
        <v>경기도이천시안흥동</v>
      </c>
      <c r="H970" s="4">
        <v>447</v>
      </c>
      <c r="I970" s="4">
        <v>127.471</v>
      </c>
      <c r="J970" s="4">
        <v>127.449</v>
      </c>
      <c r="K970" s="4">
        <v>37.268999999999998</v>
      </c>
      <c r="L970" s="4">
        <v>37.281999999999996</v>
      </c>
      <c r="M970" s="4">
        <v>127.460653132543</v>
      </c>
      <c r="N970" s="4">
        <v>37.276554842509398</v>
      </c>
    </row>
    <row r="971" spans="1:14" x14ac:dyDescent="0.3">
      <c r="A971" s="3">
        <v>41500105</v>
      </c>
      <c r="B971" s="4">
        <v>41500</v>
      </c>
      <c r="C971" s="4" t="s">
        <v>1921</v>
      </c>
      <c r="D971" s="4" t="s">
        <v>901</v>
      </c>
      <c r="E971" s="4">
        <v>4150010500</v>
      </c>
      <c r="F971" s="4" t="s">
        <v>1930</v>
      </c>
      <c r="G971" s="4" t="str">
        <f t="shared" si="15"/>
        <v>경기도이천시율현동</v>
      </c>
      <c r="H971" s="4">
        <v>97</v>
      </c>
      <c r="I971" s="4">
        <v>127.453</v>
      </c>
      <c r="J971" s="4">
        <v>127.434</v>
      </c>
      <c r="K971" s="4">
        <v>37.25</v>
      </c>
      <c r="L971" s="4">
        <v>37.268000000000001</v>
      </c>
      <c r="M971" s="4">
        <v>127.443051651212</v>
      </c>
      <c r="N971" s="4">
        <v>37.258853963981501</v>
      </c>
    </row>
    <row r="972" spans="1:14" x14ac:dyDescent="0.3">
      <c r="A972" s="3">
        <v>41500111</v>
      </c>
      <c r="B972" s="4">
        <v>41500</v>
      </c>
      <c r="C972" s="4" t="s">
        <v>1921</v>
      </c>
      <c r="D972" s="4" t="s">
        <v>1931</v>
      </c>
      <c r="E972" s="4">
        <v>4150011100</v>
      </c>
      <c r="F972" s="4" t="s">
        <v>1932</v>
      </c>
      <c r="G972" s="4" t="str">
        <f t="shared" si="15"/>
        <v>경기도이천시사음동</v>
      </c>
      <c r="H972" s="4">
        <v>93</v>
      </c>
      <c r="I972" s="4">
        <v>127.431</v>
      </c>
      <c r="J972" s="4">
        <v>127.405</v>
      </c>
      <c r="K972" s="4">
        <v>37.281999999999996</v>
      </c>
      <c r="L972" s="4">
        <v>37.305999999999997</v>
      </c>
      <c r="M972" s="4">
        <v>127.417893550546</v>
      </c>
      <c r="N972" s="4">
        <v>37.294910695703798</v>
      </c>
    </row>
    <row r="973" spans="1:14" x14ac:dyDescent="0.3">
      <c r="A973" s="3">
        <v>41500102</v>
      </c>
      <c r="B973" s="4">
        <v>41500</v>
      </c>
      <c r="C973" s="4" t="s">
        <v>1921</v>
      </c>
      <c r="D973" s="4" t="s">
        <v>1933</v>
      </c>
      <c r="E973" s="4">
        <v>4150010200</v>
      </c>
      <c r="F973" s="4" t="s">
        <v>1934</v>
      </c>
      <c r="G973" s="4" t="str">
        <f t="shared" si="15"/>
        <v>경기도이천시관고동</v>
      </c>
      <c r="H973" s="4">
        <v>92</v>
      </c>
      <c r="I973" s="4">
        <v>127.441</v>
      </c>
      <c r="J973" s="4">
        <v>127.413</v>
      </c>
      <c r="K973" s="4">
        <v>37.267000000000003</v>
      </c>
      <c r="L973" s="4">
        <v>37.290999999999997</v>
      </c>
      <c r="M973" s="4">
        <v>127.425650933678</v>
      </c>
      <c r="N973" s="4">
        <v>37.279968656008798</v>
      </c>
    </row>
    <row r="974" spans="1:14" x14ac:dyDescent="0.3">
      <c r="A974" s="3">
        <v>41500330</v>
      </c>
      <c r="B974" s="4">
        <v>41500</v>
      </c>
      <c r="C974" s="4" t="s">
        <v>1921</v>
      </c>
      <c r="D974" s="4" t="s">
        <v>1935</v>
      </c>
      <c r="E974" s="4">
        <v>4150033000</v>
      </c>
      <c r="F974" s="4" t="s">
        <v>1936</v>
      </c>
      <c r="G974" s="4" t="str">
        <f t="shared" si="15"/>
        <v>경기도이천시호법면</v>
      </c>
      <c r="H974" s="4">
        <v>101</v>
      </c>
      <c r="I974" s="4">
        <v>127.45</v>
      </c>
      <c r="J974" s="4">
        <v>127.36799999999999</v>
      </c>
      <c r="K974" s="4">
        <v>37.18</v>
      </c>
      <c r="L974" s="4">
        <v>37.256</v>
      </c>
      <c r="M974" s="4">
        <v>127.411970714041</v>
      </c>
      <c r="N974" s="4">
        <v>37.215199879097099</v>
      </c>
    </row>
    <row r="975" spans="1:14" x14ac:dyDescent="0.3">
      <c r="A975" s="3">
        <v>41500250</v>
      </c>
      <c r="B975" s="4">
        <v>41500</v>
      </c>
      <c r="C975" s="4" t="s">
        <v>1921</v>
      </c>
      <c r="D975" s="4" t="s">
        <v>1937</v>
      </c>
      <c r="E975" s="4">
        <v>4150025000</v>
      </c>
      <c r="F975" s="4" t="s">
        <v>1938</v>
      </c>
      <c r="G975" s="4" t="str">
        <f t="shared" si="15"/>
        <v>경기도이천시장호원읍</v>
      </c>
      <c r="H975" s="4">
        <v>557</v>
      </c>
      <c r="I975" s="4">
        <v>127.63800000000001</v>
      </c>
      <c r="J975" s="4">
        <v>127.554</v>
      </c>
      <c r="K975" s="4">
        <v>37.085999999999999</v>
      </c>
      <c r="L975" s="4">
        <v>37.19</v>
      </c>
      <c r="M975" s="4">
        <v>127.596421640334</v>
      </c>
      <c r="N975" s="4">
        <v>37.134708487932599</v>
      </c>
    </row>
    <row r="976" spans="1:14" x14ac:dyDescent="0.3">
      <c r="A976" s="3">
        <v>41500113</v>
      </c>
      <c r="B976" s="4">
        <v>41500</v>
      </c>
      <c r="C976" s="4" t="s">
        <v>1921</v>
      </c>
      <c r="D976" s="4" t="s">
        <v>1939</v>
      </c>
      <c r="E976" s="4">
        <v>4150011300</v>
      </c>
      <c r="F976" s="4" t="s">
        <v>1940</v>
      </c>
      <c r="G976" s="4" t="str">
        <f t="shared" si="15"/>
        <v>경기도이천시대포동</v>
      </c>
      <c r="H976" s="4">
        <v>89</v>
      </c>
      <c r="I976" s="4">
        <v>127.47199999999999</v>
      </c>
      <c r="J976" s="4">
        <v>127.449</v>
      </c>
      <c r="K976" s="4">
        <v>37.195</v>
      </c>
      <c r="L976" s="4">
        <v>37.220999999999997</v>
      </c>
      <c r="M976" s="4">
        <v>127.461120036225</v>
      </c>
      <c r="N976" s="4">
        <v>37.209172406837297</v>
      </c>
    </row>
    <row r="977" spans="1:14" x14ac:dyDescent="0.3">
      <c r="A977" s="3">
        <v>41500380</v>
      </c>
      <c r="B977" s="4">
        <v>41500</v>
      </c>
      <c r="C977" s="4" t="s">
        <v>1921</v>
      </c>
      <c r="D977" s="4" t="s">
        <v>1941</v>
      </c>
      <c r="E977" s="4">
        <v>4150038000</v>
      </c>
      <c r="F977" s="4" t="s">
        <v>1942</v>
      </c>
      <c r="G977" s="4" t="str">
        <f t="shared" si="15"/>
        <v>경기도이천시율면</v>
      </c>
      <c r="H977" s="4">
        <v>515</v>
      </c>
      <c r="I977" s="4">
        <v>127.605</v>
      </c>
      <c r="J977" s="4">
        <v>127.48699999999999</v>
      </c>
      <c r="K977" s="4">
        <v>37.040999999999997</v>
      </c>
      <c r="L977" s="4">
        <v>37.106000000000002</v>
      </c>
      <c r="M977" s="4">
        <v>127.546929257134</v>
      </c>
      <c r="N977" s="4">
        <v>37.0756552950496</v>
      </c>
    </row>
    <row r="978" spans="1:14" x14ac:dyDescent="0.3">
      <c r="A978" s="3">
        <v>41500108</v>
      </c>
      <c r="B978" s="4">
        <v>41500</v>
      </c>
      <c r="C978" s="4" t="s">
        <v>1921</v>
      </c>
      <c r="D978" s="4" t="s">
        <v>1943</v>
      </c>
      <c r="E978" s="4">
        <v>4150010800</v>
      </c>
      <c r="F978" s="4" t="s">
        <v>1944</v>
      </c>
      <c r="G978" s="4" t="str">
        <f t="shared" si="15"/>
        <v>경기도이천시갈산동</v>
      </c>
      <c r="H978" s="4">
        <v>87</v>
      </c>
      <c r="I978" s="4">
        <v>127.477</v>
      </c>
      <c r="J978" s="4">
        <v>127.452</v>
      </c>
      <c r="K978" s="4">
        <v>37.277000000000001</v>
      </c>
      <c r="L978" s="4">
        <v>37.296999999999997</v>
      </c>
      <c r="M978" s="4">
        <v>127.467010399793</v>
      </c>
      <c r="N978" s="4">
        <v>37.286974900580397</v>
      </c>
    </row>
    <row r="979" spans="1:14" x14ac:dyDescent="0.3">
      <c r="A979" s="3">
        <v>41500340</v>
      </c>
      <c r="B979" s="4">
        <v>41500</v>
      </c>
      <c r="C979" s="4" t="s">
        <v>1921</v>
      </c>
      <c r="D979" s="4" t="s">
        <v>1945</v>
      </c>
      <c r="E979" s="4">
        <v>4150034000</v>
      </c>
      <c r="F979" s="4" t="s">
        <v>1946</v>
      </c>
      <c r="G979" s="4" t="str">
        <f t="shared" si="15"/>
        <v>경기도이천시마장면</v>
      </c>
      <c r="H979" s="4">
        <v>86</v>
      </c>
      <c r="I979" s="4">
        <v>127.422</v>
      </c>
      <c r="J979" s="4">
        <v>127.33</v>
      </c>
      <c r="K979" s="4">
        <v>37.200000000000003</v>
      </c>
      <c r="L979" s="4">
        <v>37.295000000000002</v>
      </c>
      <c r="M979" s="4">
        <v>127.370817940401</v>
      </c>
      <c r="N979" s="4">
        <v>37.249658446502401</v>
      </c>
    </row>
    <row r="980" spans="1:14" x14ac:dyDescent="0.3">
      <c r="A980" s="3">
        <v>41500360</v>
      </c>
      <c r="B980" s="4">
        <v>41500</v>
      </c>
      <c r="C980" s="4" t="s">
        <v>1921</v>
      </c>
      <c r="D980" s="4" t="s">
        <v>1947</v>
      </c>
      <c r="E980" s="4">
        <v>4150036000</v>
      </c>
      <c r="F980" s="4" t="s">
        <v>1948</v>
      </c>
      <c r="G980" s="4" t="str">
        <f t="shared" si="15"/>
        <v>경기도이천시모가면</v>
      </c>
      <c r="H980" s="4">
        <v>85</v>
      </c>
      <c r="I980" s="4">
        <v>127.505</v>
      </c>
      <c r="J980" s="4">
        <v>127.41</v>
      </c>
      <c r="K980" s="4">
        <v>37.140999999999998</v>
      </c>
      <c r="L980" s="4">
        <v>37.210999999999999</v>
      </c>
      <c r="M980" s="4">
        <v>127.456747703685</v>
      </c>
      <c r="N980" s="4">
        <v>37.170721511896801</v>
      </c>
    </row>
    <row r="981" spans="1:14" x14ac:dyDescent="0.3">
      <c r="A981" s="3">
        <v>41500320</v>
      </c>
      <c r="B981" s="4">
        <v>41500</v>
      </c>
      <c r="C981" s="4" t="s">
        <v>1921</v>
      </c>
      <c r="D981" s="4" t="s">
        <v>1949</v>
      </c>
      <c r="E981" s="4">
        <v>4150032000</v>
      </c>
      <c r="F981" s="4" t="s">
        <v>1950</v>
      </c>
      <c r="G981" s="4" t="str">
        <f t="shared" si="15"/>
        <v>경기도이천시백사면</v>
      </c>
      <c r="H981" s="4">
        <v>84</v>
      </c>
      <c r="I981" s="4">
        <v>127.52800000000001</v>
      </c>
      <c r="J981" s="4">
        <v>127.446</v>
      </c>
      <c r="K981" s="4">
        <v>37.292000000000002</v>
      </c>
      <c r="L981" s="4">
        <v>37.362000000000002</v>
      </c>
      <c r="M981" s="4">
        <v>127.48255564318301</v>
      </c>
      <c r="N981" s="4">
        <v>37.325547980559797</v>
      </c>
    </row>
    <row r="982" spans="1:14" x14ac:dyDescent="0.3">
      <c r="A982" s="3">
        <v>41500114</v>
      </c>
      <c r="B982" s="4">
        <v>41500</v>
      </c>
      <c r="C982" s="4" t="s">
        <v>1921</v>
      </c>
      <c r="D982" s="4" t="s">
        <v>1951</v>
      </c>
      <c r="E982" s="4">
        <v>4150011400</v>
      </c>
      <c r="F982" s="4" t="s">
        <v>1952</v>
      </c>
      <c r="G982" s="4" t="str">
        <f t="shared" si="15"/>
        <v>경기도이천시고담동</v>
      </c>
      <c r="H982" s="4">
        <v>82</v>
      </c>
      <c r="I982" s="4">
        <v>127.47499999999999</v>
      </c>
      <c r="J982" s="4">
        <v>127.44799999999999</v>
      </c>
      <c r="K982" s="4">
        <v>37.226999999999997</v>
      </c>
      <c r="L982" s="4">
        <v>37.253</v>
      </c>
      <c r="M982" s="4">
        <v>127.462555176721</v>
      </c>
      <c r="N982" s="4">
        <v>37.240676323683701</v>
      </c>
    </row>
    <row r="983" spans="1:14" x14ac:dyDescent="0.3">
      <c r="A983" s="3">
        <v>41500310</v>
      </c>
      <c r="B983" s="4">
        <v>41500</v>
      </c>
      <c r="C983" s="4" t="s">
        <v>1921</v>
      </c>
      <c r="D983" s="4" t="s">
        <v>1953</v>
      </c>
      <c r="E983" s="4">
        <v>4150031000</v>
      </c>
      <c r="F983" s="4" t="s">
        <v>1954</v>
      </c>
      <c r="G983" s="4" t="str">
        <f t="shared" si="15"/>
        <v>경기도이천시신둔면</v>
      </c>
      <c r="H983" s="4">
        <v>81</v>
      </c>
      <c r="I983" s="4">
        <v>127.46299999999999</v>
      </c>
      <c r="J983" s="4">
        <v>127.354</v>
      </c>
      <c r="K983" s="4">
        <v>37.279000000000003</v>
      </c>
      <c r="L983" s="4">
        <v>37.357999999999997</v>
      </c>
      <c r="M983" s="4">
        <v>127.41041468641799</v>
      </c>
      <c r="N983" s="4">
        <v>37.313656160376702</v>
      </c>
    </row>
    <row r="984" spans="1:14" x14ac:dyDescent="0.3">
      <c r="A984" s="3">
        <v>41500115</v>
      </c>
      <c r="B984" s="4">
        <v>41500</v>
      </c>
      <c r="C984" s="4" t="s">
        <v>1921</v>
      </c>
      <c r="D984" s="4" t="s">
        <v>1955</v>
      </c>
      <c r="E984" s="4">
        <v>4150011500</v>
      </c>
      <c r="F984" s="4" t="s">
        <v>1956</v>
      </c>
      <c r="G984" s="4" t="str">
        <f t="shared" si="15"/>
        <v>경기도이천시장록동</v>
      </c>
      <c r="H984" s="4">
        <v>458</v>
      </c>
      <c r="I984" s="4">
        <v>127.468</v>
      </c>
      <c r="J984" s="4">
        <v>127.447</v>
      </c>
      <c r="K984" s="4">
        <v>37.246000000000002</v>
      </c>
      <c r="L984" s="4">
        <v>37.262</v>
      </c>
      <c r="M984" s="4">
        <v>127.456081388238</v>
      </c>
      <c r="N984" s="4">
        <v>37.253438309671097</v>
      </c>
    </row>
    <row r="985" spans="1:14" x14ac:dyDescent="0.3">
      <c r="A985" s="3">
        <v>41500370</v>
      </c>
      <c r="B985" s="4">
        <v>41500</v>
      </c>
      <c r="C985" s="4" t="s">
        <v>1921</v>
      </c>
      <c r="D985" s="4" t="s">
        <v>1957</v>
      </c>
      <c r="E985" s="4">
        <v>4150037000</v>
      </c>
      <c r="F985" s="4" t="s">
        <v>1958</v>
      </c>
      <c r="G985" s="4" t="str">
        <f t="shared" si="15"/>
        <v>경기도이천시설성면</v>
      </c>
      <c r="H985" s="4">
        <v>496</v>
      </c>
      <c r="I985" s="4">
        <v>127.571</v>
      </c>
      <c r="J985" s="4">
        <v>127.447</v>
      </c>
      <c r="K985" s="4">
        <v>37.097999999999999</v>
      </c>
      <c r="L985" s="4">
        <v>37.183999999999997</v>
      </c>
      <c r="M985" s="4">
        <v>127.52312181395099</v>
      </c>
      <c r="N985" s="4">
        <v>37.1395475967838</v>
      </c>
    </row>
    <row r="986" spans="1:14" x14ac:dyDescent="0.3">
      <c r="A986" s="3">
        <v>41500106</v>
      </c>
      <c r="B986" s="4">
        <v>41500</v>
      </c>
      <c r="C986" s="4" t="s">
        <v>1921</v>
      </c>
      <c r="D986" s="4" t="s">
        <v>1959</v>
      </c>
      <c r="E986" s="4">
        <v>4150010600</v>
      </c>
      <c r="F986" s="4" t="s">
        <v>1960</v>
      </c>
      <c r="G986" s="4" t="str">
        <f t="shared" si="15"/>
        <v>경기도이천시진리동</v>
      </c>
      <c r="H986" s="4">
        <v>457</v>
      </c>
      <c r="I986" s="4">
        <v>127.46299999999999</v>
      </c>
      <c r="J986" s="4">
        <v>127.446</v>
      </c>
      <c r="K986" s="4">
        <v>37.261000000000003</v>
      </c>
      <c r="L986" s="4">
        <v>37.274999999999999</v>
      </c>
      <c r="M986" s="4">
        <v>127.454434171922</v>
      </c>
      <c r="N986" s="4">
        <v>37.268359233585201</v>
      </c>
    </row>
    <row r="987" spans="1:14" x14ac:dyDescent="0.3">
      <c r="A987" s="3">
        <v>41500109</v>
      </c>
      <c r="B987" s="4">
        <v>41500</v>
      </c>
      <c r="C987" s="4" t="s">
        <v>1921</v>
      </c>
      <c r="D987" s="4" t="s">
        <v>1961</v>
      </c>
      <c r="E987" s="4">
        <v>4150010900</v>
      </c>
      <c r="F987" s="4" t="s">
        <v>1962</v>
      </c>
      <c r="G987" s="4" t="str">
        <f t="shared" si="15"/>
        <v>경기도이천시증포동</v>
      </c>
      <c r="H987" s="4">
        <v>434</v>
      </c>
      <c r="I987" s="4">
        <v>127.464</v>
      </c>
      <c r="J987" s="4">
        <v>127.44499999999999</v>
      </c>
      <c r="K987" s="4">
        <v>37.284999999999997</v>
      </c>
      <c r="L987" s="4">
        <v>37.302999999999997</v>
      </c>
      <c r="M987" s="4">
        <v>127.454795223738</v>
      </c>
      <c r="N987" s="4">
        <v>37.293247492822999</v>
      </c>
    </row>
    <row r="988" spans="1:14" x14ac:dyDescent="0.3">
      <c r="A988" s="3">
        <v>41500110</v>
      </c>
      <c r="B988" s="4">
        <v>41500</v>
      </c>
      <c r="C988" s="4" t="s">
        <v>1921</v>
      </c>
      <c r="D988" s="4" t="s">
        <v>436</v>
      </c>
      <c r="E988" s="4">
        <v>4150011000</v>
      </c>
      <c r="F988" s="4" t="s">
        <v>1963</v>
      </c>
      <c r="G988" s="4" t="str">
        <f t="shared" si="15"/>
        <v>경기도이천시송정동</v>
      </c>
      <c r="H988" s="4">
        <v>433</v>
      </c>
      <c r="I988" s="4">
        <v>127.453</v>
      </c>
      <c r="J988" s="4">
        <v>127.428</v>
      </c>
      <c r="K988" s="4">
        <v>37.286999999999999</v>
      </c>
      <c r="L988" s="4">
        <v>37.305999999999997</v>
      </c>
      <c r="M988" s="4">
        <v>127.43951618691101</v>
      </c>
      <c r="N988" s="4">
        <v>37.296486402366803</v>
      </c>
    </row>
    <row r="989" spans="1:14" x14ac:dyDescent="0.3">
      <c r="A989" s="3">
        <v>41500104</v>
      </c>
      <c r="B989" s="4">
        <v>41500</v>
      </c>
      <c r="C989" s="4" t="s">
        <v>1921</v>
      </c>
      <c r="D989" s="4" t="s">
        <v>1964</v>
      </c>
      <c r="E989" s="4">
        <v>4150010400</v>
      </c>
      <c r="F989" s="4" t="s">
        <v>1965</v>
      </c>
      <c r="G989" s="4" t="str">
        <f t="shared" si="15"/>
        <v>경기도이천시증일동</v>
      </c>
      <c r="H989" s="4">
        <v>580</v>
      </c>
      <c r="I989" s="4">
        <v>127.446</v>
      </c>
      <c r="J989" s="4">
        <v>127.417</v>
      </c>
      <c r="K989" s="4">
        <v>37.247999999999998</v>
      </c>
      <c r="L989" s="4">
        <v>37.273000000000003</v>
      </c>
      <c r="M989" s="4">
        <v>127.430287497048</v>
      </c>
      <c r="N989" s="4">
        <v>37.262032751877797</v>
      </c>
    </row>
    <row r="990" spans="1:14" x14ac:dyDescent="0.3">
      <c r="A990" s="3">
        <v>41500103</v>
      </c>
      <c r="B990" s="4">
        <v>41500</v>
      </c>
      <c r="C990" s="4" t="s">
        <v>1921</v>
      </c>
      <c r="D990" s="4" t="s">
        <v>1966</v>
      </c>
      <c r="E990" s="4">
        <v>4150010300</v>
      </c>
      <c r="F990" s="4" t="s">
        <v>1967</v>
      </c>
      <c r="G990" s="4" t="str">
        <f t="shared" si="15"/>
        <v>경기도이천시중리동</v>
      </c>
      <c r="H990" s="4">
        <v>579</v>
      </c>
      <c r="I990" s="4">
        <v>127.45099999999999</v>
      </c>
      <c r="J990" s="4">
        <v>127.429</v>
      </c>
      <c r="K990" s="4">
        <v>37.268999999999998</v>
      </c>
      <c r="L990" s="4">
        <v>37.280999999999999</v>
      </c>
      <c r="M990" s="4">
        <v>127.440906389261</v>
      </c>
      <c r="N990" s="4">
        <v>37.275126770760302</v>
      </c>
    </row>
    <row r="991" spans="1:14" x14ac:dyDescent="0.3">
      <c r="A991" s="3">
        <v>41550360</v>
      </c>
      <c r="B991" s="4">
        <v>41550</v>
      </c>
      <c r="C991" s="4" t="s">
        <v>1968</v>
      </c>
      <c r="D991" s="4" t="s">
        <v>1969</v>
      </c>
      <c r="E991" s="4">
        <v>4155036000</v>
      </c>
      <c r="F991" s="4" t="s">
        <v>1970</v>
      </c>
      <c r="G991" s="4" t="str">
        <f t="shared" si="15"/>
        <v>경기도안성시양성면</v>
      </c>
      <c r="H991" s="4">
        <v>3061</v>
      </c>
      <c r="I991" s="4">
        <v>127.277</v>
      </c>
      <c r="J991" s="4">
        <v>127.16800000000001</v>
      </c>
      <c r="K991" s="4">
        <v>37.015000000000001</v>
      </c>
      <c r="L991" s="4">
        <v>37.155999999999999</v>
      </c>
      <c r="M991" s="4">
        <v>127.219975584737</v>
      </c>
      <c r="N991" s="4">
        <v>37.0818770520169</v>
      </c>
    </row>
    <row r="992" spans="1:14" x14ac:dyDescent="0.3">
      <c r="A992" s="3">
        <v>41550310</v>
      </c>
      <c r="B992" s="4">
        <v>41550</v>
      </c>
      <c r="C992" s="4" t="s">
        <v>1968</v>
      </c>
      <c r="D992" s="4" t="s">
        <v>1971</v>
      </c>
      <c r="E992" s="4">
        <v>4155031000</v>
      </c>
      <c r="F992" s="4" t="s">
        <v>1972</v>
      </c>
      <c r="G992" s="4" t="str">
        <f t="shared" si="15"/>
        <v>경기도안성시보개면</v>
      </c>
      <c r="H992" s="4">
        <v>3036</v>
      </c>
      <c r="I992" s="4">
        <v>127.352</v>
      </c>
      <c r="J992" s="4">
        <v>127.27200000000001</v>
      </c>
      <c r="K992" s="4">
        <v>36.997</v>
      </c>
      <c r="L992" s="4">
        <v>37.119999999999997</v>
      </c>
      <c r="M992" s="4">
        <v>127.31378728051401</v>
      </c>
      <c r="N992" s="4">
        <v>37.056056911473497</v>
      </c>
    </row>
    <row r="993" spans="1:14" x14ac:dyDescent="0.3">
      <c r="A993" s="3">
        <v>41550420</v>
      </c>
      <c r="B993" s="4">
        <v>41550</v>
      </c>
      <c r="C993" s="4" t="s">
        <v>1968</v>
      </c>
      <c r="D993" s="4" t="s">
        <v>1973</v>
      </c>
      <c r="E993" s="4">
        <v>4155042000</v>
      </c>
      <c r="F993" s="4" t="s">
        <v>1974</v>
      </c>
      <c r="G993" s="4" t="str">
        <f t="shared" si="15"/>
        <v>경기도안성시고삼면</v>
      </c>
      <c r="H993" s="4">
        <v>3035</v>
      </c>
      <c r="I993" s="4">
        <v>127.304</v>
      </c>
      <c r="J993" s="4">
        <v>127.227</v>
      </c>
      <c r="K993" s="4">
        <v>37.061</v>
      </c>
      <c r="L993" s="4">
        <v>37.134</v>
      </c>
      <c r="M993" s="4">
        <v>127.271506452219</v>
      </c>
      <c r="N993" s="4">
        <v>37.092328040765899</v>
      </c>
    </row>
    <row r="994" spans="1:14" x14ac:dyDescent="0.3">
      <c r="A994" s="3">
        <v>41550122</v>
      </c>
      <c r="B994" s="4">
        <v>41550</v>
      </c>
      <c r="C994" s="4" t="s">
        <v>1968</v>
      </c>
      <c r="D994" s="4" t="s">
        <v>1975</v>
      </c>
      <c r="E994" s="4">
        <v>4155012200</v>
      </c>
      <c r="F994" s="4" t="s">
        <v>1976</v>
      </c>
      <c r="G994" s="4" t="str">
        <f t="shared" si="15"/>
        <v>경기도안성시옥산동</v>
      </c>
      <c r="H994" s="4">
        <v>2385</v>
      </c>
      <c r="I994" s="4">
        <v>127.26</v>
      </c>
      <c r="J994" s="4">
        <v>127.238</v>
      </c>
      <c r="K994" s="4">
        <v>37.000999999999998</v>
      </c>
      <c r="L994" s="4">
        <v>37.014000000000003</v>
      </c>
      <c r="M994" s="4">
        <v>127.248470668263</v>
      </c>
      <c r="N994" s="4">
        <v>37.006514109046897</v>
      </c>
    </row>
    <row r="995" spans="1:14" x14ac:dyDescent="0.3">
      <c r="A995" s="3">
        <v>41550110</v>
      </c>
      <c r="B995" s="4">
        <v>41550</v>
      </c>
      <c r="C995" s="4" t="s">
        <v>1968</v>
      </c>
      <c r="D995" s="4" t="s">
        <v>694</v>
      </c>
      <c r="E995" s="4">
        <v>4155011000</v>
      </c>
      <c r="F995" s="4" t="s">
        <v>1977</v>
      </c>
      <c r="G995" s="4" t="str">
        <f t="shared" si="15"/>
        <v>경기도안성시창전동</v>
      </c>
      <c r="H995" s="4">
        <v>120</v>
      </c>
      <c r="I995" s="4">
        <v>127.273</v>
      </c>
      <c r="J995" s="4">
        <v>127.271</v>
      </c>
      <c r="K995" s="4">
        <v>37.003999999999998</v>
      </c>
      <c r="L995" s="4">
        <v>37.006</v>
      </c>
      <c r="M995" s="4">
        <v>127.271773537537</v>
      </c>
      <c r="N995" s="4">
        <v>37.004424957227897</v>
      </c>
    </row>
    <row r="996" spans="1:14" x14ac:dyDescent="0.3">
      <c r="A996" s="3">
        <v>41550113</v>
      </c>
      <c r="B996" s="4">
        <v>41550</v>
      </c>
      <c r="C996" s="4" t="s">
        <v>1968</v>
      </c>
      <c r="D996" s="4" t="s">
        <v>1978</v>
      </c>
      <c r="E996" s="4">
        <v>4155011300</v>
      </c>
      <c r="F996" s="4" t="s">
        <v>1979</v>
      </c>
      <c r="G996" s="4" t="str">
        <f t="shared" si="15"/>
        <v>경기도안성시인지동</v>
      </c>
      <c r="H996" s="4">
        <v>119</v>
      </c>
      <c r="I996" s="4">
        <v>127.271</v>
      </c>
      <c r="J996" s="4">
        <v>127.26600000000001</v>
      </c>
      <c r="K996" s="4">
        <v>37.003</v>
      </c>
      <c r="L996" s="4">
        <v>37.006</v>
      </c>
      <c r="M996" s="4">
        <v>127.268556436846</v>
      </c>
      <c r="N996" s="4">
        <v>37.004683480490797</v>
      </c>
    </row>
    <row r="997" spans="1:14" x14ac:dyDescent="0.3">
      <c r="A997" s="3">
        <v>41550103</v>
      </c>
      <c r="B997" s="4">
        <v>41550</v>
      </c>
      <c r="C997" s="4" t="s">
        <v>1968</v>
      </c>
      <c r="D997" s="4" t="s">
        <v>981</v>
      </c>
      <c r="E997" s="4">
        <v>4155010300</v>
      </c>
      <c r="F997" s="4" t="s">
        <v>1980</v>
      </c>
      <c r="G997" s="4" t="str">
        <f t="shared" si="15"/>
        <v>경기도안성시영동</v>
      </c>
      <c r="H997" s="4">
        <v>116</v>
      </c>
      <c r="I997" s="4">
        <v>127.276</v>
      </c>
      <c r="J997" s="4">
        <v>127.27200000000001</v>
      </c>
      <c r="K997" s="4">
        <v>37.005000000000003</v>
      </c>
      <c r="L997" s="4">
        <v>37.008000000000003</v>
      </c>
      <c r="M997" s="4">
        <v>127.273649680066</v>
      </c>
      <c r="N997" s="4">
        <v>37.006345965520701</v>
      </c>
    </row>
    <row r="998" spans="1:14" x14ac:dyDescent="0.3">
      <c r="A998" s="3">
        <v>41550131</v>
      </c>
      <c r="B998" s="4">
        <v>41550</v>
      </c>
      <c r="C998" s="4" t="s">
        <v>1968</v>
      </c>
      <c r="D998" s="4" t="s">
        <v>1981</v>
      </c>
      <c r="E998" s="4">
        <v>4155013100</v>
      </c>
      <c r="F998" s="4" t="s">
        <v>1982</v>
      </c>
      <c r="G998" s="4" t="str">
        <f t="shared" si="15"/>
        <v>경기도안성시현수동</v>
      </c>
      <c r="H998" s="4">
        <v>114</v>
      </c>
      <c r="I998" s="4">
        <v>127.29600000000001</v>
      </c>
      <c r="J998" s="4">
        <v>127.274</v>
      </c>
      <c r="K998" s="4">
        <v>36.991999999999997</v>
      </c>
      <c r="L998" s="4">
        <v>37.003</v>
      </c>
      <c r="M998" s="4">
        <v>127.28355731297199</v>
      </c>
      <c r="N998" s="4">
        <v>36.997371597216102</v>
      </c>
    </row>
    <row r="999" spans="1:14" x14ac:dyDescent="0.3">
      <c r="A999" s="3">
        <v>41550111</v>
      </c>
      <c r="B999" s="4">
        <v>41550</v>
      </c>
      <c r="C999" s="4" t="s">
        <v>1968</v>
      </c>
      <c r="D999" s="4" t="s">
        <v>1141</v>
      </c>
      <c r="E999" s="4">
        <v>4155011100</v>
      </c>
      <c r="F999" s="4" t="s">
        <v>1983</v>
      </c>
      <c r="G999" s="4" t="str">
        <f t="shared" si="15"/>
        <v>경기도안성시성남동</v>
      </c>
      <c r="H999" s="4">
        <v>113</v>
      </c>
      <c r="I999" s="4">
        <v>127.274</v>
      </c>
      <c r="J999" s="4">
        <v>127.27</v>
      </c>
      <c r="K999" s="4">
        <v>37.002000000000002</v>
      </c>
      <c r="L999" s="4">
        <v>37.003999999999998</v>
      </c>
      <c r="M999" s="4">
        <v>127.272029398737</v>
      </c>
      <c r="N999" s="4">
        <v>37.002630169197801</v>
      </c>
    </row>
    <row r="1000" spans="1:14" x14ac:dyDescent="0.3">
      <c r="A1000" s="3">
        <v>41550123</v>
      </c>
      <c r="B1000" s="4">
        <v>41550</v>
      </c>
      <c r="C1000" s="4" t="s">
        <v>1968</v>
      </c>
      <c r="D1000" s="4" t="s">
        <v>1984</v>
      </c>
      <c r="E1000" s="4">
        <v>4155012300</v>
      </c>
      <c r="F1000" s="4" t="s">
        <v>1985</v>
      </c>
      <c r="G1000" s="4" t="str">
        <f t="shared" si="15"/>
        <v>경기도안성시사곡동</v>
      </c>
      <c r="H1000" s="4">
        <v>112</v>
      </c>
      <c r="I1000" s="4">
        <v>127.277</v>
      </c>
      <c r="J1000" s="4">
        <v>127.252</v>
      </c>
      <c r="K1000" s="4">
        <v>37.03</v>
      </c>
      <c r="L1000" s="4">
        <v>37.048000000000002</v>
      </c>
      <c r="M1000" s="4">
        <v>127.26387761955699</v>
      </c>
      <c r="N1000" s="4">
        <v>37.039969746005703</v>
      </c>
    </row>
    <row r="1001" spans="1:14" x14ac:dyDescent="0.3">
      <c r="A1001" s="3">
        <v>41550340</v>
      </c>
      <c r="B1001" s="4">
        <v>41550</v>
      </c>
      <c r="C1001" s="4" t="s">
        <v>1968</v>
      </c>
      <c r="D1001" s="4" t="s">
        <v>1986</v>
      </c>
      <c r="E1001" s="4">
        <v>4155034000</v>
      </c>
      <c r="F1001" s="4" t="s">
        <v>1987</v>
      </c>
      <c r="G1001" s="4" t="str">
        <f t="shared" si="15"/>
        <v>경기도안성시미양면</v>
      </c>
      <c r="H1001" s="4">
        <v>3052</v>
      </c>
      <c r="I1001" s="4">
        <v>127.267</v>
      </c>
      <c r="J1001" s="4">
        <v>127.154</v>
      </c>
      <c r="K1001" s="4">
        <v>36.938000000000002</v>
      </c>
      <c r="L1001" s="4">
        <v>37.002000000000002</v>
      </c>
      <c r="M1001" s="4">
        <v>127.223427021878</v>
      </c>
      <c r="N1001" s="4">
        <v>36.969454820049798</v>
      </c>
    </row>
    <row r="1002" spans="1:14" x14ac:dyDescent="0.3">
      <c r="A1002" s="3">
        <v>41550126</v>
      </c>
      <c r="B1002" s="4">
        <v>41550</v>
      </c>
      <c r="C1002" s="4" t="s">
        <v>1968</v>
      </c>
      <c r="D1002" s="4" t="s">
        <v>1988</v>
      </c>
      <c r="E1002" s="4">
        <v>4155012600</v>
      </c>
      <c r="F1002" s="4" t="s">
        <v>1989</v>
      </c>
      <c r="G1002" s="4" t="str">
        <f t="shared" si="15"/>
        <v>경기도안성시가사동</v>
      </c>
      <c r="H1002" s="4">
        <v>111</v>
      </c>
      <c r="I1002" s="4">
        <v>127.298</v>
      </c>
      <c r="J1002" s="4">
        <v>127.28</v>
      </c>
      <c r="K1002" s="4">
        <v>37.006</v>
      </c>
      <c r="L1002" s="4">
        <v>37.024000000000001</v>
      </c>
      <c r="M1002" s="4">
        <v>127.287539612636</v>
      </c>
      <c r="N1002" s="4">
        <v>37.015974092487397</v>
      </c>
    </row>
    <row r="1003" spans="1:14" x14ac:dyDescent="0.3">
      <c r="A1003" s="3">
        <v>41550128</v>
      </c>
      <c r="B1003" s="4">
        <v>41550</v>
      </c>
      <c r="C1003" s="4" t="s">
        <v>1968</v>
      </c>
      <c r="D1003" s="4" t="s">
        <v>1990</v>
      </c>
      <c r="E1003" s="4">
        <v>4155012800</v>
      </c>
      <c r="F1003" s="4" t="s">
        <v>1991</v>
      </c>
      <c r="G1003" s="4" t="str">
        <f t="shared" si="15"/>
        <v>경기도안성시신건지동</v>
      </c>
      <c r="H1003" s="4">
        <v>108</v>
      </c>
      <c r="I1003" s="4">
        <v>127.255</v>
      </c>
      <c r="J1003" s="4">
        <v>127.241</v>
      </c>
      <c r="K1003" s="4">
        <v>37.012</v>
      </c>
      <c r="L1003" s="4">
        <v>37.021000000000001</v>
      </c>
      <c r="M1003" s="4">
        <v>127.24673443872901</v>
      </c>
      <c r="N1003" s="4">
        <v>37.0158263185183</v>
      </c>
    </row>
    <row r="1004" spans="1:14" x14ac:dyDescent="0.3">
      <c r="A1004" s="3">
        <v>41550109</v>
      </c>
      <c r="B1004" s="4">
        <v>41550</v>
      </c>
      <c r="C1004" s="4" t="s">
        <v>1968</v>
      </c>
      <c r="D1004" s="4" t="s">
        <v>119</v>
      </c>
      <c r="E1004" s="4">
        <v>4155010900</v>
      </c>
      <c r="F1004" s="4" t="s">
        <v>1992</v>
      </c>
      <c r="G1004" s="4" t="str">
        <f t="shared" si="15"/>
        <v>경기도안성시낙원동</v>
      </c>
      <c r="H1004" s="4">
        <v>106</v>
      </c>
      <c r="I1004" s="4">
        <v>127.27800000000001</v>
      </c>
      <c r="J1004" s="4">
        <v>127.27200000000001</v>
      </c>
      <c r="K1004" s="4">
        <v>37.003999999999998</v>
      </c>
      <c r="L1004" s="4">
        <v>37.006</v>
      </c>
      <c r="M1004" s="4">
        <v>127.274655855107</v>
      </c>
      <c r="N1004" s="4">
        <v>37.004617563266898</v>
      </c>
    </row>
    <row r="1005" spans="1:14" x14ac:dyDescent="0.3">
      <c r="A1005" s="3">
        <v>41550106</v>
      </c>
      <c r="B1005" s="4">
        <v>41550</v>
      </c>
      <c r="C1005" s="4" t="s">
        <v>1968</v>
      </c>
      <c r="D1005" s="4" t="s">
        <v>1993</v>
      </c>
      <c r="E1005" s="4">
        <v>4155010600</v>
      </c>
      <c r="F1005" s="4" t="s">
        <v>1994</v>
      </c>
      <c r="G1005" s="4" t="str">
        <f t="shared" si="15"/>
        <v>경기도안성시동본동</v>
      </c>
      <c r="H1005" s="4">
        <v>105</v>
      </c>
      <c r="I1005" s="4">
        <v>127.273</v>
      </c>
      <c r="J1005" s="4">
        <v>127.271</v>
      </c>
      <c r="K1005" s="4">
        <v>37.005000000000003</v>
      </c>
      <c r="L1005" s="4">
        <v>37.009</v>
      </c>
      <c r="M1005" s="4">
        <v>127.271858523825</v>
      </c>
      <c r="N1005" s="4">
        <v>37.007033651096101</v>
      </c>
    </row>
    <row r="1006" spans="1:14" x14ac:dyDescent="0.3">
      <c r="A1006" s="3">
        <v>41550410</v>
      </c>
      <c r="B1006" s="4">
        <v>41550</v>
      </c>
      <c r="C1006" s="4" t="s">
        <v>1968</v>
      </c>
      <c r="D1006" s="4" t="s">
        <v>1995</v>
      </c>
      <c r="E1006" s="4">
        <v>4155041000</v>
      </c>
      <c r="F1006" s="4" t="s">
        <v>1996</v>
      </c>
      <c r="G1006" s="4" t="str">
        <f t="shared" si="15"/>
        <v>경기도안성시삼죽면</v>
      </c>
      <c r="H1006" s="4">
        <v>3063</v>
      </c>
      <c r="I1006" s="4">
        <v>127.41500000000001</v>
      </c>
      <c r="J1006" s="4">
        <v>127.333</v>
      </c>
      <c r="K1006" s="4">
        <v>37.021000000000001</v>
      </c>
      <c r="L1006" s="4">
        <v>37.107999999999997</v>
      </c>
      <c r="M1006" s="4">
        <v>127.366585748194</v>
      </c>
      <c r="N1006" s="4">
        <v>37.067876044583102</v>
      </c>
    </row>
    <row r="1007" spans="1:14" x14ac:dyDescent="0.3">
      <c r="A1007" s="3">
        <v>41550118</v>
      </c>
      <c r="B1007" s="4">
        <v>41550</v>
      </c>
      <c r="C1007" s="4" t="s">
        <v>1968</v>
      </c>
      <c r="D1007" s="4" t="s">
        <v>1997</v>
      </c>
      <c r="E1007" s="4">
        <v>4155011800</v>
      </c>
      <c r="F1007" s="4" t="s">
        <v>1998</v>
      </c>
      <c r="G1007" s="4" t="str">
        <f t="shared" si="15"/>
        <v>경기도안성시석정동</v>
      </c>
      <c r="H1007" s="4">
        <v>3049</v>
      </c>
      <c r="I1007" s="4">
        <v>127.26900000000001</v>
      </c>
      <c r="J1007" s="4">
        <v>127.252</v>
      </c>
      <c r="K1007" s="4">
        <v>37.006</v>
      </c>
      <c r="L1007" s="4">
        <v>37.015000000000001</v>
      </c>
      <c r="M1007" s="4">
        <v>127.259918818763</v>
      </c>
      <c r="N1007" s="4">
        <v>37.010299444337697</v>
      </c>
    </row>
    <row r="1008" spans="1:14" x14ac:dyDescent="0.3">
      <c r="A1008" s="3">
        <v>41550114</v>
      </c>
      <c r="B1008" s="4">
        <v>41550</v>
      </c>
      <c r="C1008" s="4" t="s">
        <v>1968</v>
      </c>
      <c r="D1008" s="4" t="s">
        <v>1999</v>
      </c>
      <c r="E1008" s="4">
        <v>4155011400</v>
      </c>
      <c r="F1008" s="4" t="s">
        <v>2000</v>
      </c>
      <c r="G1008" s="4" t="str">
        <f t="shared" si="15"/>
        <v>경기도안성시금산동</v>
      </c>
      <c r="H1008" s="4">
        <v>3048</v>
      </c>
      <c r="I1008" s="4">
        <v>127.273</v>
      </c>
      <c r="J1008" s="4">
        <v>127.26600000000001</v>
      </c>
      <c r="K1008" s="4">
        <v>37.009</v>
      </c>
      <c r="L1008" s="4">
        <v>37.017000000000003</v>
      </c>
      <c r="M1008" s="4">
        <v>127.268776869883</v>
      </c>
      <c r="N1008" s="4">
        <v>37.012765115982099</v>
      </c>
    </row>
    <row r="1009" spans="1:14" x14ac:dyDescent="0.3">
      <c r="A1009" s="3">
        <v>41550250</v>
      </c>
      <c r="B1009" s="4">
        <v>41550</v>
      </c>
      <c r="C1009" s="4" t="s">
        <v>1968</v>
      </c>
      <c r="D1009" s="4" t="s">
        <v>2001</v>
      </c>
      <c r="E1009" s="4">
        <v>4155025000</v>
      </c>
      <c r="F1009" s="4" t="s">
        <v>2002</v>
      </c>
      <c r="G1009" s="4" t="str">
        <f t="shared" si="15"/>
        <v>경기도안성시공도읍</v>
      </c>
      <c r="H1009" s="4">
        <v>3050</v>
      </c>
      <c r="I1009" s="4">
        <v>127.21599999999999</v>
      </c>
      <c r="J1009" s="4">
        <v>127.12</v>
      </c>
      <c r="K1009" s="4">
        <v>36.966000000000001</v>
      </c>
      <c r="L1009" s="4">
        <v>37.036000000000001</v>
      </c>
      <c r="M1009" s="4">
        <v>127.173609930217</v>
      </c>
      <c r="N1009" s="4">
        <v>36.994710562434598</v>
      </c>
    </row>
    <row r="1010" spans="1:14" x14ac:dyDescent="0.3">
      <c r="A1010" s="3">
        <v>41550119</v>
      </c>
      <c r="B1010" s="4">
        <v>41550</v>
      </c>
      <c r="C1010" s="4" t="s">
        <v>1968</v>
      </c>
      <c r="D1010" s="4" t="s">
        <v>2003</v>
      </c>
      <c r="E1010" s="4">
        <v>4155011900</v>
      </c>
      <c r="F1010" s="4" t="s">
        <v>2004</v>
      </c>
      <c r="G1010" s="4" t="str">
        <f t="shared" si="15"/>
        <v>경기도안성시아양동</v>
      </c>
      <c r="H1010" s="4">
        <v>3034</v>
      </c>
      <c r="I1010" s="4">
        <v>127.267</v>
      </c>
      <c r="J1010" s="4">
        <v>127.254</v>
      </c>
      <c r="K1010" s="4">
        <v>37.000999999999998</v>
      </c>
      <c r="L1010" s="4">
        <v>37.009</v>
      </c>
      <c r="M1010" s="4">
        <v>127.260570699588</v>
      </c>
      <c r="N1010" s="4">
        <v>37.004945969287597</v>
      </c>
    </row>
    <row r="1011" spans="1:14" x14ac:dyDescent="0.3">
      <c r="A1011" s="3">
        <v>41550124</v>
      </c>
      <c r="B1011" s="4">
        <v>41550</v>
      </c>
      <c r="C1011" s="4" t="s">
        <v>1968</v>
      </c>
      <c r="D1011" s="4" t="s">
        <v>2005</v>
      </c>
      <c r="E1011" s="4">
        <v>4155012400</v>
      </c>
      <c r="F1011" s="4" t="s">
        <v>2006</v>
      </c>
      <c r="G1011" s="4" t="str">
        <f t="shared" si="15"/>
        <v>경기도안성시도기동</v>
      </c>
      <c r="H1011" s="4">
        <v>3033</v>
      </c>
      <c r="I1011" s="4">
        <v>127.27500000000001</v>
      </c>
      <c r="J1011" s="4">
        <v>127.246</v>
      </c>
      <c r="K1011" s="4">
        <v>36.988999999999997</v>
      </c>
      <c r="L1011" s="4">
        <v>37.005000000000003</v>
      </c>
      <c r="M1011" s="4">
        <v>127.261112437303</v>
      </c>
      <c r="N1011" s="4">
        <v>36.997256116633203</v>
      </c>
    </row>
    <row r="1012" spans="1:14" x14ac:dyDescent="0.3">
      <c r="A1012" s="3">
        <v>41550350</v>
      </c>
      <c r="B1012" s="4">
        <v>41550</v>
      </c>
      <c r="C1012" s="4" t="s">
        <v>1968</v>
      </c>
      <c r="D1012" s="4" t="s">
        <v>2007</v>
      </c>
      <c r="E1012" s="4">
        <v>4155035000</v>
      </c>
      <c r="F1012" s="4" t="s">
        <v>2008</v>
      </c>
      <c r="G1012" s="4" t="str">
        <f t="shared" si="15"/>
        <v>경기도안성시대덕면</v>
      </c>
      <c r="H1012" s="4">
        <v>786</v>
      </c>
      <c r="I1012" s="4">
        <v>127.285</v>
      </c>
      <c r="J1012" s="4">
        <v>127.2</v>
      </c>
      <c r="K1012" s="4">
        <v>36.984999999999999</v>
      </c>
      <c r="L1012" s="4">
        <v>37.073</v>
      </c>
      <c r="M1012" s="4">
        <v>127.238481269315</v>
      </c>
      <c r="N1012" s="4">
        <v>37.034466705507597</v>
      </c>
    </row>
    <row r="1013" spans="1:14" x14ac:dyDescent="0.3">
      <c r="A1013" s="3">
        <v>41550400</v>
      </c>
      <c r="B1013" s="4">
        <v>41550</v>
      </c>
      <c r="C1013" s="4" t="s">
        <v>1968</v>
      </c>
      <c r="D1013" s="4" t="s">
        <v>2009</v>
      </c>
      <c r="E1013" s="4">
        <v>4155040000</v>
      </c>
      <c r="F1013" s="4" t="s">
        <v>2010</v>
      </c>
      <c r="G1013" s="4" t="str">
        <f t="shared" si="15"/>
        <v>경기도안성시죽산면</v>
      </c>
      <c r="H1013" s="4">
        <v>3043</v>
      </c>
      <c r="I1013" s="4">
        <v>127.46899999999999</v>
      </c>
      <c r="J1013" s="4">
        <v>127.378</v>
      </c>
      <c r="K1013" s="4">
        <v>36.997999999999998</v>
      </c>
      <c r="L1013" s="4">
        <v>37.11</v>
      </c>
      <c r="M1013" s="4">
        <v>127.42183207498501</v>
      </c>
      <c r="N1013" s="4">
        <v>37.048673780387603</v>
      </c>
    </row>
    <row r="1014" spans="1:14" x14ac:dyDescent="0.3">
      <c r="A1014" s="3">
        <v>41550129</v>
      </c>
      <c r="B1014" s="4">
        <v>41550</v>
      </c>
      <c r="C1014" s="4" t="s">
        <v>1968</v>
      </c>
      <c r="D1014" s="4" t="s">
        <v>2011</v>
      </c>
      <c r="E1014" s="4">
        <v>4155012900</v>
      </c>
      <c r="F1014" s="4" t="s">
        <v>2012</v>
      </c>
      <c r="G1014" s="4" t="str">
        <f t="shared" si="15"/>
        <v>경기도안성시신소현동</v>
      </c>
      <c r="H1014" s="4">
        <v>1746</v>
      </c>
      <c r="I1014" s="4">
        <v>127.26300000000001</v>
      </c>
      <c r="J1014" s="4">
        <v>127.249</v>
      </c>
      <c r="K1014" s="4">
        <v>37.014000000000003</v>
      </c>
      <c r="L1014" s="4">
        <v>37.024999999999999</v>
      </c>
      <c r="M1014" s="4">
        <v>127.25538385564801</v>
      </c>
      <c r="N1014" s="4">
        <v>37.020004684691003</v>
      </c>
    </row>
    <row r="1015" spans="1:14" x14ac:dyDescent="0.3">
      <c r="A1015" s="3">
        <v>41550125</v>
      </c>
      <c r="B1015" s="4">
        <v>41550</v>
      </c>
      <c r="C1015" s="4" t="s">
        <v>1968</v>
      </c>
      <c r="D1015" s="4" t="s">
        <v>2013</v>
      </c>
      <c r="E1015" s="4">
        <v>4155012500</v>
      </c>
      <c r="F1015" s="4" t="s">
        <v>2014</v>
      </c>
      <c r="G1015" s="4" t="str">
        <f t="shared" si="15"/>
        <v>경기도안성시당왕동</v>
      </c>
      <c r="H1015" s="4">
        <v>1745</v>
      </c>
      <c r="I1015" s="4">
        <v>127.282</v>
      </c>
      <c r="J1015" s="4">
        <v>127.254</v>
      </c>
      <c r="K1015" s="4">
        <v>37.012999999999998</v>
      </c>
      <c r="L1015" s="4">
        <v>37.027999999999999</v>
      </c>
      <c r="M1015" s="4">
        <v>127.269619832451</v>
      </c>
      <c r="N1015" s="4">
        <v>37.020433061763399</v>
      </c>
    </row>
    <row r="1016" spans="1:14" x14ac:dyDescent="0.3">
      <c r="A1016" s="3">
        <v>41550105</v>
      </c>
      <c r="B1016" s="4">
        <v>41550</v>
      </c>
      <c r="C1016" s="4" t="s">
        <v>1968</v>
      </c>
      <c r="D1016" s="4" t="s">
        <v>2015</v>
      </c>
      <c r="E1016" s="4">
        <v>4155010500</v>
      </c>
      <c r="F1016" s="4" t="s">
        <v>2016</v>
      </c>
      <c r="G1016" s="4" t="str">
        <f t="shared" si="15"/>
        <v>경기도안성시구포동</v>
      </c>
      <c r="H1016" s="4">
        <v>471</v>
      </c>
      <c r="I1016" s="4">
        <v>127.27500000000001</v>
      </c>
      <c r="J1016" s="4">
        <v>127.271</v>
      </c>
      <c r="K1016" s="4">
        <v>37.008000000000003</v>
      </c>
      <c r="L1016" s="4">
        <v>37.014000000000003</v>
      </c>
      <c r="M1016" s="4">
        <v>127.273079596412</v>
      </c>
      <c r="N1016" s="4">
        <v>37.011278248170797</v>
      </c>
    </row>
    <row r="1017" spans="1:14" x14ac:dyDescent="0.3">
      <c r="A1017" s="3">
        <v>41550115</v>
      </c>
      <c r="B1017" s="4">
        <v>41550</v>
      </c>
      <c r="C1017" s="4" t="s">
        <v>1968</v>
      </c>
      <c r="D1017" s="4" t="s">
        <v>99</v>
      </c>
      <c r="E1017" s="4">
        <v>4155011500</v>
      </c>
      <c r="F1017" s="4" t="s">
        <v>2017</v>
      </c>
      <c r="G1017" s="4" t="str">
        <f t="shared" si="15"/>
        <v>경기도안성시연지동</v>
      </c>
      <c r="H1017" s="4">
        <v>470</v>
      </c>
      <c r="I1017" s="4">
        <v>127.27200000000001</v>
      </c>
      <c r="J1017" s="4">
        <v>127.26900000000001</v>
      </c>
      <c r="K1017" s="4">
        <v>37.009</v>
      </c>
      <c r="L1017" s="4">
        <v>37.012</v>
      </c>
      <c r="M1017" s="4">
        <v>127.27082771125799</v>
      </c>
      <c r="N1017" s="4">
        <v>37.010207861883202</v>
      </c>
    </row>
    <row r="1018" spans="1:14" x14ac:dyDescent="0.3">
      <c r="A1018" s="3">
        <v>41550107</v>
      </c>
      <c r="B1018" s="4">
        <v>41550</v>
      </c>
      <c r="C1018" s="4" t="s">
        <v>1968</v>
      </c>
      <c r="D1018" s="4" t="s">
        <v>2018</v>
      </c>
      <c r="E1018" s="4">
        <v>4155010700</v>
      </c>
      <c r="F1018" s="4" t="s">
        <v>2019</v>
      </c>
      <c r="G1018" s="4" t="str">
        <f t="shared" si="15"/>
        <v>경기도안성시명륜동</v>
      </c>
      <c r="H1018" s="4">
        <v>468</v>
      </c>
      <c r="I1018" s="4">
        <v>127.282</v>
      </c>
      <c r="J1018" s="4">
        <v>127.271</v>
      </c>
      <c r="K1018" s="4">
        <v>37.012</v>
      </c>
      <c r="L1018" s="4">
        <v>37.017000000000003</v>
      </c>
      <c r="M1018" s="4">
        <v>127.276649366377</v>
      </c>
      <c r="N1018" s="4">
        <v>37.014543516566903</v>
      </c>
    </row>
    <row r="1019" spans="1:14" x14ac:dyDescent="0.3">
      <c r="A1019" s="3">
        <v>41550102</v>
      </c>
      <c r="B1019" s="4">
        <v>41550</v>
      </c>
      <c r="C1019" s="4" t="s">
        <v>1968</v>
      </c>
      <c r="D1019" s="4" t="s">
        <v>171</v>
      </c>
      <c r="E1019" s="4">
        <v>4155010200</v>
      </c>
      <c r="F1019" s="4" t="s">
        <v>2020</v>
      </c>
      <c r="G1019" s="4" t="str">
        <f t="shared" si="15"/>
        <v>경기도안성시숭인동</v>
      </c>
      <c r="H1019" s="4">
        <v>467</v>
      </c>
      <c r="I1019" s="4">
        <v>127.27800000000001</v>
      </c>
      <c r="J1019" s="4">
        <v>127.273</v>
      </c>
      <c r="K1019" s="4">
        <v>37.008000000000003</v>
      </c>
      <c r="L1019" s="4">
        <v>37.012999999999998</v>
      </c>
      <c r="M1019" s="4">
        <v>127.274716651657</v>
      </c>
      <c r="N1019" s="4">
        <v>37.010372077641598</v>
      </c>
    </row>
    <row r="1020" spans="1:14" x14ac:dyDescent="0.3">
      <c r="A1020" s="3">
        <v>41550101</v>
      </c>
      <c r="B1020" s="4">
        <v>41550</v>
      </c>
      <c r="C1020" s="4" t="s">
        <v>1968</v>
      </c>
      <c r="D1020" s="4" t="s">
        <v>2021</v>
      </c>
      <c r="E1020" s="4">
        <v>4155010100</v>
      </c>
      <c r="F1020" s="4" t="s">
        <v>2022</v>
      </c>
      <c r="G1020" s="4" t="str">
        <f t="shared" si="15"/>
        <v>경기도안성시봉산동</v>
      </c>
      <c r="H1020" s="4">
        <v>466</v>
      </c>
      <c r="I1020" s="4">
        <v>127.28100000000001</v>
      </c>
      <c r="J1020" s="4">
        <v>127.276</v>
      </c>
      <c r="K1020" s="4">
        <v>37.003</v>
      </c>
      <c r="L1020" s="4">
        <v>37.011000000000003</v>
      </c>
      <c r="M1020" s="4">
        <v>127.279037206838</v>
      </c>
      <c r="N1020" s="4">
        <v>37.007128755851298</v>
      </c>
    </row>
    <row r="1021" spans="1:14" x14ac:dyDescent="0.3">
      <c r="A1021" s="3">
        <v>41550104</v>
      </c>
      <c r="B1021" s="4">
        <v>41550</v>
      </c>
      <c r="C1021" s="4" t="s">
        <v>1968</v>
      </c>
      <c r="D1021" s="4" t="s">
        <v>2023</v>
      </c>
      <c r="E1021" s="4">
        <v>4155010400</v>
      </c>
      <c r="F1021" s="4" t="s">
        <v>2024</v>
      </c>
      <c r="G1021" s="4" t="str">
        <f t="shared" si="15"/>
        <v>경기도안성시봉남동</v>
      </c>
      <c r="H1021" s="4">
        <v>465</v>
      </c>
      <c r="I1021" s="4">
        <v>127.283</v>
      </c>
      <c r="J1021" s="4">
        <v>127.273</v>
      </c>
      <c r="K1021" s="4">
        <v>37.005000000000003</v>
      </c>
      <c r="L1021" s="4">
        <v>37.014000000000003</v>
      </c>
      <c r="M1021" s="4">
        <v>127.277681257655</v>
      </c>
      <c r="N1021" s="4">
        <v>37.010021333878903</v>
      </c>
    </row>
    <row r="1022" spans="1:14" x14ac:dyDescent="0.3">
      <c r="A1022" s="3">
        <v>41550320</v>
      </c>
      <c r="B1022" s="4">
        <v>41550</v>
      </c>
      <c r="C1022" s="4" t="s">
        <v>1968</v>
      </c>
      <c r="D1022" s="4" t="s">
        <v>2025</v>
      </c>
      <c r="E1022" s="4">
        <v>4155032000</v>
      </c>
      <c r="F1022" s="4" t="s">
        <v>2026</v>
      </c>
      <c r="G1022" s="4" t="str">
        <f t="shared" si="15"/>
        <v>경기도안성시금광면</v>
      </c>
      <c r="H1022" s="4">
        <v>3059</v>
      </c>
      <c r="I1022" s="4">
        <v>127.402</v>
      </c>
      <c r="J1022" s="4">
        <v>127.286</v>
      </c>
      <c r="K1022" s="4">
        <v>36.929000000000002</v>
      </c>
      <c r="L1022" s="4">
        <v>37.033000000000001</v>
      </c>
      <c r="M1022" s="4">
        <v>127.344275955762</v>
      </c>
      <c r="N1022" s="4">
        <v>36.981638455864903</v>
      </c>
    </row>
    <row r="1023" spans="1:14" x14ac:dyDescent="0.3">
      <c r="A1023" s="3">
        <v>41550330</v>
      </c>
      <c r="B1023" s="4">
        <v>41550</v>
      </c>
      <c r="C1023" s="4" t="s">
        <v>1968</v>
      </c>
      <c r="D1023" s="4" t="s">
        <v>2027</v>
      </c>
      <c r="E1023" s="4">
        <v>4155033000</v>
      </c>
      <c r="F1023" s="4" t="s">
        <v>2028</v>
      </c>
      <c r="G1023" s="4" t="str">
        <f t="shared" si="15"/>
        <v>경기도안성시서운면</v>
      </c>
      <c r="H1023" s="4">
        <v>3058</v>
      </c>
      <c r="I1023" s="4">
        <v>127.303</v>
      </c>
      <c r="J1023" s="4">
        <v>127.21</v>
      </c>
      <c r="K1023" s="4">
        <v>36.893999999999998</v>
      </c>
      <c r="L1023" s="4">
        <v>36.979999999999997</v>
      </c>
      <c r="M1023" s="4">
        <v>127.267241216298</v>
      </c>
      <c r="N1023" s="4">
        <v>36.936702604458503</v>
      </c>
    </row>
    <row r="1024" spans="1:14" x14ac:dyDescent="0.3">
      <c r="A1024" s="3">
        <v>41550108</v>
      </c>
      <c r="B1024" s="4">
        <v>41550</v>
      </c>
      <c r="C1024" s="4" t="s">
        <v>1968</v>
      </c>
      <c r="D1024" s="4" t="s">
        <v>639</v>
      </c>
      <c r="E1024" s="4">
        <v>4155010800</v>
      </c>
      <c r="F1024" s="4" t="s">
        <v>2029</v>
      </c>
      <c r="G1024" s="4" t="str">
        <f t="shared" si="15"/>
        <v>경기도안성시옥천동</v>
      </c>
      <c r="H1024" s="4">
        <v>131</v>
      </c>
      <c r="I1024" s="4">
        <v>127.27800000000001</v>
      </c>
      <c r="J1024" s="4">
        <v>127.273</v>
      </c>
      <c r="K1024" s="4">
        <v>37.002000000000002</v>
      </c>
      <c r="L1024" s="4">
        <v>37.003999999999998</v>
      </c>
      <c r="M1024" s="4">
        <v>127.27536341134299</v>
      </c>
      <c r="N1024" s="4">
        <v>37.003207538772998</v>
      </c>
    </row>
    <row r="1025" spans="1:14" x14ac:dyDescent="0.3">
      <c r="A1025" s="3">
        <v>41550130</v>
      </c>
      <c r="B1025" s="4">
        <v>41550</v>
      </c>
      <c r="C1025" s="4" t="s">
        <v>1968</v>
      </c>
      <c r="D1025" s="4" t="s">
        <v>2030</v>
      </c>
      <c r="E1025" s="4">
        <v>4155013000</v>
      </c>
      <c r="F1025" s="4" t="s">
        <v>2031</v>
      </c>
      <c r="G1025" s="4" t="str">
        <f t="shared" si="15"/>
        <v>경기도안성시신모산동</v>
      </c>
      <c r="H1025" s="4">
        <v>130</v>
      </c>
      <c r="I1025" s="4">
        <v>127.25</v>
      </c>
      <c r="J1025" s="4">
        <v>127.242</v>
      </c>
      <c r="K1025" s="4">
        <v>37.018000000000001</v>
      </c>
      <c r="L1025" s="4">
        <v>37.024000000000001</v>
      </c>
      <c r="M1025" s="4">
        <v>127.247103456315</v>
      </c>
      <c r="N1025" s="4">
        <v>37.021083003259797</v>
      </c>
    </row>
    <row r="1026" spans="1:14" x14ac:dyDescent="0.3">
      <c r="A1026" s="3">
        <v>41550127</v>
      </c>
      <c r="B1026" s="4">
        <v>41550</v>
      </c>
      <c r="C1026" s="4" t="s">
        <v>1968</v>
      </c>
      <c r="D1026" s="4" t="s">
        <v>2032</v>
      </c>
      <c r="E1026" s="4">
        <v>4155012700</v>
      </c>
      <c r="F1026" s="4" t="s">
        <v>2033</v>
      </c>
      <c r="G1026" s="4" t="str">
        <f t="shared" si="15"/>
        <v>경기도안성시가현동</v>
      </c>
      <c r="H1026" s="4">
        <v>129</v>
      </c>
      <c r="I1026" s="4">
        <v>127.294</v>
      </c>
      <c r="J1026" s="4">
        <v>127.279</v>
      </c>
      <c r="K1026" s="4">
        <v>37.002000000000002</v>
      </c>
      <c r="L1026" s="4">
        <v>37.01</v>
      </c>
      <c r="M1026" s="4">
        <v>127.28678749989599</v>
      </c>
      <c r="N1026" s="4">
        <v>37.005859212099303</v>
      </c>
    </row>
    <row r="1027" spans="1:14" x14ac:dyDescent="0.3">
      <c r="A1027" s="3">
        <v>41550120</v>
      </c>
      <c r="B1027" s="4">
        <v>41550</v>
      </c>
      <c r="C1027" s="4" t="s">
        <v>1968</v>
      </c>
      <c r="D1027" s="4" t="s">
        <v>2034</v>
      </c>
      <c r="E1027" s="4">
        <v>4155012000</v>
      </c>
      <c r="F1027" s="4" t="s">
        <v>2035</v>
      </c>
      <c r="G1027" s="4" t="str">
        <f t="shared" ref="G1027:G1090" si="16">SUBSTITUTE(F1027," ","")</f>
        <v>경기도안성시금석동</v>
      </c>
      <c r="H1027" s="4">
        <v>128</v>
      </c>
      <c r="I1027" s="4">
        <v>127.279</v>
      </c>
      <c r="J1027" s="4">
        <v>127.261</v>
      </c>
      <c r="K1027" s="4">
        <v>37.026000000000003</v>
      </c>
      <c r="L1027" s="4">
        <v>37.036000000000001</v>
      </c>
      <c r="M1027" s="4">
        <v>127.26984640073501</v>
      </c>
      <c r="N1027" s="4">
        <v>37.030872948655997</v>
      </c>
    </row>
    <row r="1028" spans="1:14" x14ac:dyDescent="0.3">
      <c r="A1028" s="3">
        <v>41550121</v>
      </c>
      <c r="B1028" s="4">
        <v>41550</v>
      </c>
      <c r="C1028" s="4" t="s">
        <v>1968</v>
      </c>
      <c r="D1028" s="4" t="s">
        <v>147</v>
      </c>
      <c r="E1028" s="4">
        <v>4155012100</v>
      </c>
      <c r="F1028" s="4" t="s">
        <v>2036</v>
      </c>
      <c r="G1028" s="4" t="str">
        <f t="shared" si="16"/>
        <v>경기도안성시계동</v>
      </c>
      <c r="H1028" s="4">
        <v>3054</v>
      </c>
      <c r="I1028" s="4">
        <v>127.27500000000001</v>
      </c>
      <c r="J1028" s="4">
        <v>127.26</v>
      </c>
      <c r="K1028" s="4">
        <v>36.981000000000002</v>
      </c>
      <c r="L1028" s="4">
        <v>36.997</v>
      </c>
      <c r="M1028" s="4">
        <v>127.26687289657499</v>
      </c>
      <c r="N1028" s="4">
        <v>36.988785366628299</v>
      </c>
    </row>
    <row r="1029" spans="1:14" x14ac:dyDescent="0.3">
      <c r="A1029" s="3">
        <v>41550116</v>
      </c>
      <c r="B1029" s="4">
        <v>41550</v>
      </c>
      <c r="C1029" s="4" t="s">
        <v>1968</v>
      </c>
      <c r="D1029" s="4" t="s">
        <v>2037</v>
      </c>
      <c r="E1029" s="4">
        <v>4155011600</v>
      </c>
      <c r="F1029" s="4" t="s">
        <v>2038</v>
      </c>
      <c r="G1029" s="4" t="str">
        <f t="shared" si="16"/>
        <v>경기도안성시대천동</v>
      </c>
      <c r="H1029" s="4">
        <v>127</v>
      </c>
      <c r="I1029" s="4">
        <v>127.27200000000001</v>
      </c>
      <c r="J1029" s="4">
        <v>127.268</v>
      </c>
      <c r="K1029" s="4">
        <v>37.006999999999998</v>
      </c>
      <c r="L1029" s="4">
        <v>37.01</v>
      </c>
      <c r="M1029" s="4">
        <v>127.270068847524</v>
      </c>
      <c r="N1029" s="4">
        <v>37.008349074274101</v>
      </c>
    </row>
    <row r="1030" spans="1:14" x14ac:dyDescent="0.3">
      <c r="A1030" s="3">
        <v>41550117</v>
      </c>
      <c r="B1030" s="4">
        <v>41550</v>
      </c>
      <c r="C1030" s="4" t="s">
        <v>1968</v>
      </c>
      <c r="D1030" s="4" t="s">
        <v>2039</v>
      </c>
      <c r="E1030" s="4">
        <v>4155011700</v>
      </c>
      <c r="F1030" s="4" t="s">
        <v>2040</v>
      </c>
      <c r="G1030" s="4" t="str">
        <f t="shared" si="16"/>
        <v>경기도안성시서인동</v>
      </c>
      <c r="H1030" s="4">
        <v>126</v>
      </c>
      <c r="I1030" s="4">
        <v>127.271</v>
      </c>
      <c r="J1030" s="4">
        <v>127.267</v>
      </c>
      <c r="K1030" s="4">
        <v>37.006</v>
      </c>
      <c r="L1030" s="4">
        <v>37.008000000000003</v>
      </c>
      <c r="M1030" s="4">
        <v>127.26949848584</v>
      </c>
      <c r="N1030" s="4">
        <v>37.006665948845203</v>
      </c>
    </row>
    <row r="1031" spans="1:14" x14ac:dyDescent="0.3">
      <c r="A1031" s="3">
        <v>41550112</v>
      </c>
      <c r="B1031" s="4">
        <v>41550</v>
      </c>
      <c r="C1031" s="4" t="s">
        <v>1968</v>
      </c>
      <c r="D1031" s="4" t="s">
        <v>1152</v>
      </c>
      <c r="E1031" s="4">
        <v>4155011200</v>
      </c>
      <c r="F1031" s="4" t="s">
        <v>2041</v>
      </c>
      <c r="G1031" s="4" t="str">
        <f t="shared" si="16"/>
        <v>경기도안성시신흥동</v>
      </c>
      <c r="H1031" s="4">
        <v>123</v>
      </c>
      <c r="I1031" s="4">
        <v>127.271</v>
      </c>
      <c r="J1031" s="4">
        <v>127.267</v>
      </c>
      <c r="K1031" s="4">
        <v>37.002000000000002</v>
      </c>
      <c r="L1031" s="4">
        <v>37.003999999999998</v>
      </c>
      <c r="M1031" s="4">
        <v>127.269451162712</v>
      </c>
      <c r="N1031" s="4">
        <v>37.002784306611197</v>
      </c>
    </row>
    <row r="1032" spans="1:14" x14ac:dyDescent="0.3">
      <c r="A1032" s="3">
        <v>41550390</v>
      </c>
      <c r="B1032" s="4">
        <v>41550</v>
      </c>
      <c r="C1032" s="4" t="s">
        <v>1968</v>
      </c>
      <c r="D1032" s="4" t="s">
        <v>2042</v>
      </c>
      <c r="E1032" s="4">
        <v>4155039000</v>
      </c>
      <c r="F1032" s="4" t="s">
        <v>2043</v>
      </c>
      <c r="G1032" s="4" t="str">
        <f t="shared" si="16"/>
        <v>경기도안성시일죽면</v>
      </c>
      <c r="H1032" s="4">
        <v>3047</v>
      </c>
      <c r="I1032" s="4">
        <v>127.517</v>
      </c>
      <c r="J1032" s="4">
        <v>127.41200000000001</v>
      </c>
      <c r="K1032" s="4">
        <v>37.052999999999997</v>
      </c>
      <c r="L1032" s="4">
        <v>37.149000000000001</v>
      </c>
      <c r="M1032" s="4">
        <v>127.46875206572</v>
      </c>
      <c r="N1032" s="4">
        <v>37.098330592556401</v>
      </c>
    </row>
    <row r="1033" spans="1:14" x14ac:dyDescent="0.3">
      <c r="A1033" s="3">
        <v>41550133</v>
      </c>
      <c r="B1033" s="4">
        <v>41550</v>
      </c>
      <c r="C1033" s="4" t="s">
        <v>1968</v>
      </c>
      <c r="D1033" s="4" t="s">
        <v>1966</v>
      </c>
      <c r="E1033" s="4">
        <v>4155013300</v>
      </c>
      <c r="F1033" s="4" t="s">
        <v>2044</v>
      </c>
      <c r="G1033" s="4" t="str">
        <f t="shared" si="16"/>
        <v>경기도안성시중리동</v>
      </c>
      <c r="H1033" s="4">
        <v>3042</v>
      </c>
      <c r="I1033" s="4">
        <v>127.298</v>
      </c>
      <c r="J1033" s="4">
        <v>127.264</v>
      </c>
      <c r="K1033" s="4">
        <v>36.963999999999999</v>
      </c>
      <c r="L1033" s="4">
        <v>36.99</v>
      </c>
      <c r="M1033" s="4">
        <v>127.281570348466</v>
      </c>
      <c r="N1033" s="4">
        <v>36.977078292190598</v>
      </c>
    </row>
    <row r="1034" spans="1:14" x14ac:dyDescent="0.3">
      <c r="A1034" s="3">
        <v>41550132</v>
      </c>
      <c r="B1034" s="4">
        <v>41550</v>
      </c>
      <c r="C1034" s="4" t="s">
        <v>1968</v>
      </c>
      <c r="D1034" s="4" t="s">
        <v>2045</v>
      </c>
      <c r="E1034" s="4">
        <v>4155013200</v>
      </c>
      <c r="F1034" s="4" t="s">
        <v>2046</v>
      </c>
      <c r="G1034" s="4" t="str">
        <f t="shared" si="16"/>
        <v>경기도안성시발화동</v>
      </c>
      <c r="H1034" s="4">
        <v>3041</v>
      </c>
      <c r="I1034" s="4">
        <v>127.29</v>
      </c>
      <c r="J1034" s="4">
        <v>127.273</v>
      </c>
      <c r="K1034" s="4">
        <v>36.982999999999997</v>
      </c>
      <c r="L1034" s="4">
        <v>36.997</v>
      </c>
      <c r="M1034" s="4">
        <v>127.281165623775</v>
      </c>
      <c r="N1034" s="4">
        <v>36.989993862547998</v>
      </c>
    </row>
    <row r="1035" spans="1:14" x14ac:dyDescent="0.3">
      <c r="A1035" s="3">
        <v>41550380</v>
      </c>
      <c r="B1035" s="4">
        <v>41550</v>
      </c>
      <c r="C1035" s="4" t="s">
        <v>1968</v>
      </c>
      <c r="D1035" s="4" t="s">
        <v>2047</v>
      </c>
      <c r="E1035" s="4">
        <v>4155038000</v>
      </c>
      <c r="F1035" s="4" t="s">
        <v>2048</v>
      </c>
      <c r="G1035" s="4" t="str">
        <f t="shared" si="16"/>
        <v>경기도안성시원곡면</v>
      </c>
      <c r="H1035" s="4">
        <v>3060</v>
      </c>
      <c r="I1035" s="4">
        <v>127.18600000000001</v>
      </c>
      <c r="J1035" s="4">
        <v>127.102</v>
      </c>
      <c r="K1035" s="4">
        <v>37.003</v>
      </c>
      <c r="L1035" s="4">
        <v>37.091999999999999</v>
      </c>
      <c r="M1035" s="4">
        <v>127.14712001375101</v>
      </c>
      <c r="N1035" s="4">
        <v>37.055957148498599</v>
      </c>
    </row>
    <row r="1036" spans="1:14" x14ac:dyDescent="0.3">
      <c r="A1036" s="3">
        <v>41570256</v>
      </c>
      <c r="B1036" s="4">
        <v>41570</v>
      </c>
      <c r="C1036" s="4" t="s">
        <v>2049</v>
      </c>
      <c r="D1036" s="4" t="s">
        <v>2050</v>
      </c>
      <c r="E1036" s="4">
        <v>4157025600</v>
      </c>
      <c r="F1036" s="4" t="s">
        <v>2051</v>
      </c>
      <c r="G1036" s="4" t="str">
        <f t="shared" si="16"/>
        <v>경기도김포시양촌읍</v>
      </c>
      <c r="H1036" s="4">
        <v>3591</v>
      </c>
      <c r="I1036" s="4">
        <v>126.675</v>
      </c>
      <c r="J1036" s="4">
        <v>126.57299999999999</v>
      </c>
      <c r="K1036" s="4">
        <v>37.587000000000003</v>
      </c>
      <c r="L1036" s="4">
        <v>37.692999999999998</v>
      </c>
      <c r="M1036" s="4">
        <v>126.62886750214101</v>
      </c>
      <c r="N1036" s="4">
        <v>37.645429362654198</v>
      </c>
    </row>
    <row r="1037" spans="1:14" x14ac:dyDescent="0.3">
      <c r="A1037" s="3">
        <v>41570104</v>
      </c>
      <c r="B1037" s="4">
        <v>41570</v>
      </c>
      <c r="C1037" s="4" t="s">
        <v>2049</v>
      </c>
      <c r="D1037" s="4" t="s">
        <v>2052</v>
      </c>
      <c r="E1037" s="4">
        <v>4157010400</v>
      </c>
      <c r="F1037" s="4" t="s">
        <v>2053</v>
      </c>
      <c r="G1037" s="4" t="str">
        <f t="shared" si="16"/>
        <v>경기도김포시장기동</v>
      </c>
      <c r="H1037" s="4">
        <v>2290</v>
      </c>
      <c r="I1037" s="4">
        <v>126.69499999999999</v>
      </c>
      <c r="J1037" s="4">
        <v>126.652</v>
      </c>
      <c r="K1037" s="4">
        <v>37.631</v>
      </c>
      <c r="L1037" s="4">
        <v>37.661999999999999</v>
      </c>
      <c r="M1037" s="4">
        <v>126.67015605182701</v>
      </c>
      <c r="N1037" s="4">
        <v>37.643887449667297</v>
      </c>
    </row>
    <row r="1038" spans="1:14" x14ac:dyDescent="0.3">
      <c r="A1038" s="3">
        <v>41570103</v>
      </c>
      <c r="B1038" s="4">
        <v>41570</v>
      </c>
      <c r="C1038" s="4" t="s">
        <v>2049</v>
      </c>
      <c r="D1038" s="4" t="s">
        <v>2054</v>
      </c>
      <c r="E1038" s="4">
        <v>4157010300</v>
      </c>
      <c r="F1038" s="4" t="s">
        <v>2055</v>
      </c>
      <c r="G1038" s="4" t="str">
        <f t="shared" si="16"/>
        <v>경기도김포시운양동</v>
      </c>
      <c r="H1038" s="4">
        <v>3590</v>
      </c>
      <c r="I1038" s="4">
        <v>126.709</v>
      </c>
      <c r="J1038" s="4">
        <v>126.664</v>
      </c>
      <c r="K1038" s="4">
        <v>37.634</v>
      </c>
      <c r="L1038" s="4">
        <v>37.674999999999997</v>
      </c>
      <c r="M1038" s="4">
        <v>126.685390719076</v>
      </c>
      <c r="N1038" s="4">
        <v>37.656054416169397</v>
      </c>
    </row>
    <row r="1039" spans="1:14" x14ac:dyDescent="0.3">
      <c r="A1039" s="3">
        <v>41570105</v>
      </c>
      <c r="B1039" s="4">
        <v>41570</v>
      </c>
      <c r="C1039" s="4" t="s">
        <v>2049</v>
      </c>
      <c r="D1039" s="4" t="s">
        <v>2056</v>
      </c>
      <c r="E1039" s="4">
        <v>4157010500</v>
      </c>
      <c r="F1039" s="4" t="s">
        <v>2057</v>
      </c>
      <c r="G1039" s="4" t="str">
        <f t="shared" si="16"/>
        <v>경기도김포시감정동</v>
      </c>
      <c r="H1039" s="4">
        <v>2289</v>
      </c>
      <c r="I1039" s="4">
        <v>126.709</v>
      </c>
      <c r="J1039" s="4">
        <v>126.67400000000001</v>
      </c>
      <c r="K1039" s="4">
        <v>37.612000000000002</v>
      </c>
      <c r="L1039" s="4">
        <v>37.634999999999998</v>
      </c>
      <c r="M1039" s="4">
        <v>126.69242084352901</v>
      </c>
      <c r="N1039" s="4">
        <v>37.626205594894003</v>
      </c>
    </row>
    <row r="1040" spans="1:14" x14ac:dyDescent="0.3">
      <c r="A1040" s="3">
        <v>41570360</v>
      </c>
      <c r="B1040" s="4">
        <v>41570</v>
      </c>
      <c r="C1040" s="4" t="s">
        <v>2049</v>
      </c>
      <c r="D1040" s="4" t="s">
        <v>2058</v>
      </c>
      <c r="E1040" s="4">
        <v>4157036000</v>
      </c>
      <c r="F1040" s="4" t="s">
        <v>2059</v>
      </c>
      <c r="G1040" s="4" t="str">
        <f t="shared" si="16"/>
        <v>경기도김포시하성면</v>
      </c>
      <c r="H1040" s="4">
        <v>44</v>
      </c>
      <c r="I1040" s="4">
        <v>126.68</v>
      </c>
      <c r="J1040" s="4">
        <v>126.59099999999999</v>
      </c>
      <c r="K1040" s="4">
        <v>37.683</v>
      </c>
      <c r="L1040" s="4">
        <v>37.780999999999999</v>
      </c>
      <c r="M1040" s="4">
        <v>126.64131428225799</v>
      </c>
      <c r="N1040" s="4">
        <v>37.736662566135301</v>
      </c>
    </row>
    <row r="1041" spans="1:14" x14ac:dyDescent="0.3">
      <c r="A1041" s="3">
        <v>41570350</v>
      </c>
      <c r="B1041" s="4">
        <v>41570</v>
      </c>
      <c r="C1041" s="4" t="s">
        <v>2049</v>
      </c>
      <c r="D1041" s="4" t="s">
        <v>2060</v>
      </c>
      <c r="E1041" s="4">
        <v>4157035000</v>
      </c>
      <c r="F1041" s="4" t="s">
        <v>2061</v>
      </c>
      <c r="G1041" s="4" t="str">
        <f t="shared" si="16"/>
        <v>경기도김포시월곶면</v>
      </c>
      <c r="H1041" s="4">
        <v>43</v>
      </c>
      <c r="I1041" s="4">
        <v>126.6</v>
      </c>
      <c r="J1041" s="4">
        <v>126.517</v>
      </c>
      <c r="K1041" s="4">
        <v>37.683</v>
      </c>
      <c r="L1041" s="4">
        <v>37.79</v>
      </c>
      <c r="M1041" s="4">
        <v>126.554305079645</v>
      </c>
      <c r="N1041" s="4">
        <v>37.736398860900202</v>
      </c>
    </row>
    <row r="1042" spans="1:14" x14ac:dyDescent="0.3">
      <c r="A1042" s="3">
        <v>41570250</v>
      </c>
      <c r="B1042" s="4">
        <v>41570</v>
      </c>
      <c r="C1042" s="4" t="s">
        <v>2049</v>
      </c>
      <c r="D1042" s="4" t="s">
        <v>2062</v>
      </c>
      <c r="E1042" s="4">
        <v>4157025000</v>
      </c>
      <c r="F1042" s="4" t="s">
        <v>2063</v>
      </c>
      <c r="G1042" s="4" t="str">
        <f t="shared" si="16"/>
        <v>경기도김포시통진읍</v>
      </c>
      <c r="H1042" s="4">
        <v>41</v>
      </c>
      <c r="I1042" s="4">
        <v>126.645</v>
      </c>
      <c r="J1042" s="4">
        <v>126.559</v>
      </c>
      <c r="K1042" s="4">
        <v>37.661999999999999</v>
      </c>
      <c r="L1042" s="4">
        <v>37.735999999999997</v>
      </c>
      <c r="M1042" s="4">
        <v>126.599612171106</v>
      </c>
      <c r="N1042" s="4">
        <v>37.695997652373102</v>
      </c>
    </row>
    <row r="1043" spans="1:14" x14ac:dyDescent="0.3">
      <c r="A1043" s="3">
        <v>41570340</v>
      </c>
      <c r="B1043" s="4">
        <v>41570</v>
      </c>
      <c r="C1043" s="4" t="s">
        <v>2049</v>
      </c>
      <c r="D1043" s="4" t="s">
        <v>2064</v>
      </c>
      <c r="E1043" s="4">
        <v>4157034000</v>
      </c>
      <c r="F1043" s="4" t="s">
        <v>2065</v>
      </c>
      <c r="G1043" s="4" t="str">
        <f t="shared" si="16"/>
        <v>경기도김포시대곶면</v>
      </c>
      <c r="H1043" s="4">
        <v>40</v>
      </c>
      <c r="I1043" s="4">
        <v>126.624</v>
      </c>
      <c r="J1043" s="4">
        <v>126.527</v>
      </c>
      <c r="K1043" s="4">
        <v>37.594000000000001</v>
      </c>
      <c r="L1043" s="4">
        <v>37.686999999999998</v>
      </c>
      <c r="M1043" s="4">
        <v>126.571698727181</v>
      </c>
      <c r="N1043" s="4">
        <v>37.646708214075502</v>
      </c>
    </row>
    <row r="1044" spans="1:14" x14ac:dyDescent="0.3">
      <c r="A1044" s="3">
        <v>41570253</v>
      </c>
      <c r="B1044" s="4">
        <v>41570</v>
      </c>
      <c r="C1044" s="4" t="s">
        <v>2049</v>
      </c>
      <c r="D1044" s="4" t="s">
        <v>2066</v>
      </c>
      <c r="E1044" s="4">
        <v>4157025300</v>
      </c>
      <c r="F1044" s="4" t="s">
        <v>2067</v>
      </c>
      <c r="G1044" s="4" t="str">
        <f t="shared" si="16"/>
        <v>경기도김포시고촌읍</v>
      </c>
      <c r="H1044" s="4">
        <v>37</v>
      </c>
      <c r="I1044" s="4">
        <v>126.803</v>
      </c>
      <c r="J1044" s="4">
        <v>126.724</v>
      </c>
      <c r="K1044" s="4">
        <v>37.58</v>
      </c>
      <c r="L1044" s="4">
        <v>37.64</v>
      </c>
      <c r="M1044" s="4">
        <v>126.76285913844499</v>
      </c>
      <c r="N1044" s="4">
        <v>37.606509244375303</v>
      </c>
    </row>
    <row r="1045" spans="1:14" x14ac:dyDescent="0.3">
      <c r="A1045" s="3">
        <v>41570108</v>
      </c>
      <c r="B1045" s="4">
        <v>41570</v>
      </c>
      <c r="C1045" s="4" t="s">
        <v>2049</v>
      </c>
      <c r="D1045" s="4" t="s">
        <v>2068</v>
      </c>
      <c r="E1045" s="4">
        <v>4157010800</v>
      </c>
      <c r="F1045" s="4" t="s">
        <v>2069</v>
      </c>
      <c r="G1045" s="4" t="str">
        <f t="shared" si="16"/>
        <v>경기도김포시마산동</v>
      </c>
      <c r="H1045" s="4">
        <v>3585</v>
      </c>
      <c r="I1045" s="4">
        <v>126.65600000000001</v>
      </c>
      <c r="J1045" s="4">
        <v>126.627</v>
      </c>
      <c r="K1045" s="4">
        <v>37.628</v>
      </c>
      <c r="L1045" s="4">
        <v>37.649000000000001</v>
      </c>
      <c r="M1045" s="4">
        <v>126.641497999112</v>
      </c>
      <c r="N1045" s="4">
        <v>37.6391475803049</v>
      </c>
    </row>
    <row r="1046" spans="1:14" x14ac:dyDescent="0.3">
      <c r="A1046" s="3">
        <v>41570102</v>
      </c>
      <c r="B1046" s="4">
        <v>41570</v>
      </c>
      <c r="C1046" s="4" t="s">
        <v>2049</v>
      </c>
      <c r="D1046" s="4" t="s">
        <v>2070</v>
      </c>
      <c r="E1046" s="4">
        <v>4157010200</v>
      </c>
      <c r="F1046" s="4" t="s">
        <v>2071</v>
      </c>
      <c r="G1046" s="4" t="str">
        <f t="shared" si="16"/>
        <v>경기도김포시걸포동</v>
      </c>
      <c r="H1046" s="4">
        <v>34</v>
      </c>
      <c r="I1046" s="4">
        <v>126.741</v>
      </c>
      <c r="J1046" s="4">
        <v>126.693</v>
      </c>
      <c r="K1046" s="4">
        <v>37.628</v>
      </c>
      <c r="L1046" s="4">
        <v>37.655999999999999</v>
      </c>
      <c r="M1046" s="4">
        <v>126.715380607201</v>
      </c>
      <c r="N1046" s="4">
        <v>37.640729454307397</v>
      </c>
    </row>
    <row r="1047" spans="1:14" x14ac:dyDescent="0.3">
      <c r="A1047" s="3">
        <v>41570109</v>
      </c>
      <c r="B1047" s="4">
        <v>41570</v>
      </c>
      <c r="C1047" s="4" t="s">
        <v>2049</v>
      </c>
      <c r="D1047" s="4" t="s">
        <v>2072</v>
      </c>
      <c r="E1047" s="4">
        <v>4157010900</v>
      </c>
      <c r="F1047" s="4" t="s">
        <v>2073</v>
      </c>
      <c r="G1047" s="4" t="str">
        <f t="shared" si="16"/>
        <v>경기도김포시구래동</v>
      </c>
      <c r="H1047" s="4">
        <v>3569</v>
      </c>
      <c r="I1047" s="4">
        <v>126.64</v>
      </c>
      <c r="J1047" s="4">
        <v>126.617</v>
      </c>
      <c r="K1047" s="4">
        <v>37.634999999999998</v>
      </c>
      <c r="L1047" s="4">
        <v>37.655000000000001</v>
      </c>
      <c r="M1047" s="4">
        <v>126.627423416569</v>
      </c>
      <c r="N1047" s="4">
        <v>37.645191825373402</v>
      </c>
    </row>
    <row r="1048" spans="1:14" x14ac:dyDescent="0.3">
      <c r="A1048" s="3">
        <v>41570107</v>
      </c>
      <c r="B1048" s="4">
        <v>41570</v>
      </c>
      <c r="C1048" s="4" t="s">
        <v>2049</v>
      </c>
      <c r="D1048" s="4" t="s">
        <v>2074</v>
      </c>
      <c r="E1048" s="4">
        <v>4157010700</v>
      </c>
      <c r="F1048" s="4" t="s">
        <v>2075</v>
      </c>
      <c r="G1048" s="4" t="str">
        <f t="shared" si="16"/>
        <v>경기도김포시풍무동</v>
      </c>
      <c r="H1048" s="4">
        <v>3626</v>
      </c>
      <c r="I1048" s="4">
        <v>126.74</v>
      </c>
      <c r="J1048" s="4">
        <v>126.70399999999999</v>
      </c>
      <c r="K1048" s="4">
        <v>37.593000000000004</v>
      </c>
      <c r="L1048" s="4">
        <v>37.616</v>
      </c>
      <c r="M1048" s="4">
        <v>126.72232836780201</v>
      </c>
      <c r="N1048" s="4">
        <v>37.606153955827097</v>
      </c>
    </row>
    <row r="1049" spans="1:14" x14ac:dyDescent="0.3">
      <c r="A1049" s="3">
        <v>41570101</v>
      </c>
      <c r="B1049" s="4">
        <v>41570</v>
      </c>
      <c r="C1049" s="4" t="s">
        <v>2049</v>
      </c>
      <c r="D1049" s="4" t="s">
        <v>2076</v>
      </c>
      <c r="E1049" s="4">
        <v>4157010100</v>
      </c>
      <c r="F1049" s="4" t="s">
        <v>2077</v>
      </c>
      <c r="G1049" s="4" t="str">
        <f t="shared" si="16"/>
        <v>경기도김포시북변동</v>
      </c>
      <c r="H1049" s="4">
        <v>2609</v>
      </c>
      <c r="I1049" s="4">
        <v>126.724</v>
      </c>
      <c r="J1049" s="4">
        <v>126.697</v>
      </c>
      <c r="K1049" s="4">
        <v>37.616999999999997</v>
      </c>
      <c r="L1049" s="4">
        <v>37.631999999999998</v>
      </c>
      <c r="M1049" s="4">
        <v>126.71122076635601</v>
      </c>
      <c r="N1049" s="4">
        <v>37.626086796977297</v>
      </c>
    </row>
    <row r="1050" spans="1:14" x14ac:dyDescent="0.3">
      <c r="A1050" s="3">
        <v>41570106</v>
      </c>
      <c r="B1050" s="4">
        <v>41570</v>
      </c>
      <c r="C1050" s="4" t="s">
        <v>2049</v>
      </c>
      <c r="D1050" s="4" t="s">
        <v>2078</v>
      </c>
      <c r="E1050" s="4">
        <v>4157010600</v>
      </c>
      <c r="F1050" s="4" t="s">
        <v>2079</v>
      </c>
      <c r="G1050" s="4" t="str">
        <f t="shared" si="16"/>
        <v>경기도김포시사우동</v>
      </c>
      <c r="H1050" s="4">
        <v>3265</v>
      </c>
      <c r="I1050" s="4">
        <v>126.744</v>
      </c>
      <c r="J1050" s="4">
        <v>126.708</v>
      </c>
      <c r="K1050" s="4">
        <v>37.609000000000002</v>
      </c>
      <c r="L1050" s="4">
        <v>37.631</v>
      </c>
      <c r="M1050" s="4">
        <v>126.726100773647</v>
      </c>
      <c r="N1050" s="4">
        <v>37.619076265428099</v>
      </c>
    </row>
    <row r="1051" spans="1:14" x14ac:dyDescent="0.3">
      <c r="A1051" s="3">
        <v>41590126</v>
      </c>
      <c r="B1051" s="4">
        <v>41590</v>
      </c>
      <c r="C1051" s="4" t="s">
        <v>2080</v>
      </c>
      <c r="D1051" s="4" t="s">
        <v>2081</v>
      </c>
      <c r="E1051" s="4">
        <v>4159012600</v>
      </c>
      <c r="F1051" s="4" t="s">
        <v>2082</v>
      </c>
      <c r="G1051" s="4" t="str">
        <f t="shared" si="16"/>
        <v>경기도화성시안녕동</v>
      </c>
      <c r="H1051" s="4">
        <v>10257</v>
      </c>
      <c r="I1051" s="4">
        <v>127.027</v>
      </c>
      <c r="J1051" s="4">
        <v>126.979</v>
      </c>
      <c r="K1051" s="4">
        <v>37.186</v>
      </c>
      <c r="L1051" s="4">
        <v>37.216999999999999</v>
      </c>
      <c r="M1051" s="4">
        <v>127.00022464131401</v>
      </c>
      <c r="N1051" s="4">
        <v>37.201868973416701</v>
      </c>
    </row>
    <row r="1052" spans="1:14" x14ac:dyDescent="0.3">
      <c r="A1052" s="3">
        <v>41590125</v>
      </c>
      <c r="B1052" s="4">
        <v>41590</v>
      </c>
      <c r="C1052" s="4" t="s">
        <v>2080</v>
      </c>
      <c r="D1052" s="4" t="s">
        <v>2083</v>
      </c>
      <c r="E1052" s="4">
        <v>4159012500</v>
      </c>
      <c r="F1052" s="4" t="s">
        <v>2084</v>
      </c>
      <c r="G1052" s="4" t="str">
        <f t="shared" si="16"/>
        <v>경기도화성시송산동</v>
      </c>
      <c r="H1052" s="4">
        <v>10256</v>
      </c>
      <c r="I1052" s="4">
        <v>127.029</v>
      </c>
      <c r="J1052" s="4">
        <v>126.994</v>
      </c>
      <c r="K1052" s="4">
        <v>37.204999999999998</v>
      </c>
      <c r="L1052" s="4">
        <v>37.219000000000001</v>
      </c>
      <c r="M1052" s="4">
        <v>127.01099581539501</v>
      </c>
      <c r="N1052" s="4">
        <v>37.211944068156903</v>
      </c>
    </row>
    <row r="1053" spans="1:14" x14ac:dyDescent="0.3">
      <c r="A1053" s="3">
        <v>41590262</v>
      </c>
      <c r="B1053" s="4">
        <v>41590</v>
      </c>
      <c r="C1053" s="4" t="s">
        <v>2080</v>
      </c>
      <c r="D1053" s="4" t="s">
        <v>2085</v>
      </c>
      <c r="E1053" s="4">
        <v>4159026200</v>
      </c>
      <c r="F1053" s="4" t="s">
        <v>2086</v>
      </c>
      <c r="G1053" s="4" t="str">
        <f t="shared" si="16"/>
        <v>경기도화성시남양읍</v>
      </c>
      <c r="H1053" s="4">
        <v>10271</v>
      </c>
      <c r="I1053" s="4">
        <v>126.867</v>
      </c>
      <c r="J1053" s="4">
        <v>126.77800000000001</v>
      </c>
      <c r="K1053" s="4">
        <v>37.149000000000001</v>
      </c>
      <c r="L1053" s="4">
        <v>37.286999999999999</v>
      </c>
      <c r="M1053" s="4">
        <v>126.821817319603</v>
      </c>
      <c r="N1053" s="4">
        <v>37.208193115382102</v>
      </c>
    </row>
    <row r="1054" spans="1:14" x14ac:dyDescent="0.3">
      <c r="A1054" s="3">
        <v>41590135</v>
      </c>
      <c r="B1054" s="4">
        <v>41590</v>
      </c>
      <c r="C1054" s="4" t="s">
        <v>2080</v>
      </c>
      <c r="D1054" s="4" t="s">
        <v>2087</v>
      </c>
      <c r="E1054" s="4">
        <v>4159013500</v>
      </c>
      <c r="F1054" s="4" t="s">
        <v>2088</v>
      </c>
      <c r="G1054" s="4" t="str">
        <f t="shared" si="16"/>
        <v>경기도화성시산척동</v>
      </c>
      <c r="H1054" s="4">
        <v>10155</v>
      </c>
      <c r="I1054" s="4">
        <v>127.134</v>
      </c>
      <c r="J1054" s="4">
        <v>127.104</v>
      </c>
      <c r="K1054" s="4">
        <v>37.161999999999999</v>
      </c>
      <c r="L1054" s="4">
        <v>37.18</v>
      </c>
      <c r="M1054" s="4">
        <v>127.117966841442</v>
      </c>
      <c r="N1054" s="4">
        <v>37.171087818386098</v>
      </c>
    </row>
    <row r="1055" spans="1:14" x14ac:dyDescent="0.3">
      <c r="A1055" s="3">
        <v>41590128</v>
      </c>
      <c r="B1055" s="4">
        <v>41590</v>
      </c>
      <c r="C1055" s="4" t="s">
        <v>2080</v>
      </c>
      <c r="D1055" s="4" t="s">
        <v>2089</v>
      </c>
      <c r="E1055" s="4">
        <v>4159012800</v>
      </c>
      <c r="F1055" s="4" t="s">
        <v>2090</v>
      </c>
      <c r="G1055" s="4" t="str">
        <f t="shared" si="16"/>
        <v>경기도화성시석우동</v>
      </c>
      <c r="H1055" s="4">
        <v>9891</v>
      </c>
      <c r="I1055" s="4">
        <v>127.08799999999999</v>
      </c>
      <c r="J1055" s="4">
        <v>127.06399999999999</v>
      </c>
      <c r="K1055" s="4">
        <v>37.195999999999998</v>
      </c>
      <c r="L1055" s="4">
        <v>37.225999999999999</v>
      </c>
      <c r="M1055" s="4">
        <v>127.077833220843</v>
      </c>
      <c r="N1055" s="4">
        <v>37.213145593143302</v>
      </c>
    </row>
    <row r="1056" spans="1:14" x14ac:dyDescent="0.3">
      <c r="A1056" s="3">
        <v>41590118</v>
      </c>
      <c r="B1056" s="4">
        <v>41590</v>
      </c>
      <c r="C1056" s="4" t="s">
        <v>2080</v>
      </c>
      <c r="D1056" s="4" t="s">
        <v>447</v>
      </c>
      <c r="E1056" s="4">
        <v>4159011800</v>
      </c>
      <c r="F1056" s="4" t="s">
        <v>2091</v>
      </c>
      <c r="G1056" s="4" t="str">
        <f t="shared" si="16"/>
        <v>경기도화성시능동</v>
      </c>
      <c r="H1056" s="4">
        <v>9898</v>
      </c>
      <c r="I1056" s="4">
        <v>127.06399999999999</v>
      </c>
      <c r="J1056" s="4">
        <v>127.042</v>
      </c>
      <c r="K1056" s="4">
        <v>37.195999999999998</v>
      </c>
      <c r="L1056" s="4">
        <v>37.220999999999997</v>
      </c>
      <c r="M1056" s="4">
        <v>127.054341267754</v>
      </c>
      <c r="N1056" s="4">
        <v>37.206745450610399</v>
      </c>
    </row>
    <row r="1057" spans="1:14" x14ac:dyDescent="0.3">
      <c r="A1057" s="3">
        <v>41590253</v>
      </c>
      <c r="B1057" s="4">
        <v>41590</v>
      </c>
      <c r="C1057" s="4" t="s">
        <v>2080</v>
      </c>
      <c r="D1057" s="4" t="s">
        <v>2092</v>
      </c>
      <c r="E1057" s="4">
        <v>4159025300</v>
      </c>
      <c r="F1057" s="4" t="s">
        <v>2093</v>
      </c>
      <c r="G1057" s="4" t="str">
        <f t="shared" si="16"/>
        <v>경기도화성시봉담읍</v>
      </c>
      <c r="H1057" s="4">
        <v>10032</v>
      </c>
      <c r="I1057" s="4">
        <v>126.985</v>
      </c>
      <c r="J1057" s="4">
        <v>126.9</v>
      </c>
      <c r="K1057" s="4">
        <v>37.143000000000001</v>
      </c>
      <c r="L1057" s="4">
        <v>37.244999999999997</v>
      </c>
      <c r="M1057" s="4">
        <v>126.93922741995701</v>
      </c>
      <c r="N1057" s="4">
        <v>37.203906563528498</v>
      </c>
    </row>
    <row r="1058" spans="1:14" x14ac:dyDescent="0.3">
      <c r="A1058" s="3">
        <v>41590131</v>
      </c>
      <c r="B1058" s="4">
        <v>41590</v>
      </c>
      <c r="C1058" s="4" t="s">
        <v>2080</v>
      </c>
      <c r="D1058" s="4" t="s">
        <v>653</v>
      </c>
      <c r="E1058" s="4">
        <v>4159013100</v>
      </c>
      <c r="F1058" s="4" t="s">
        <v>2094</v>
      </c>
      <c r="G1058" s="4" t="str">
        <f t="shared" si="16"/>
        <v>경기도화성시영천동</v>
      </c>
      <c r="H1058" s="4">
        <v>10151</v>
      </c>
      <c r="I1058" s="4">
        <v>127.131</v>
      </c>
      <c r="J1058" s="4">
        <v>127.084</v>
      </c>
      <c r="K1058" s="4">
        <v>37.201000000000001</v>
      </c>
      <c r="L1058" s="4">
        <v>37.22</v>
      </c>
      <c r="M1058" s="4">
        <v>127.106209836836</v>
      </c>
      <c r="N1058" s="4">
        <v>37.210633075620898</v>
      </c>
    </row>
    <row r="1059" spans="1:14" x14ac:dyDescent="0.3">
      <c r="A1059" s="3">
        <v>41590370</v>
      </c>
      <c r="B1059" s="4">
        <v>41590</v>
      </c>
      <c r="C1059" s="4" t="s">
        <v>2080</v>
      </c>
      <c r="D1059" s="4" t="s">
        <v>2095</v>
      </c>
      <c r="E1059" s="4">
        <v>4159037000</v>
      </c>
      <c r="F1059" s="4" t="s">
        <v>2096</v>
      </c>
      <c r="G1059" s="4" t="str">
        <f t="shared" si="16"/>
        <v>경기도화성시장안면</v>
      </c>
      <c r="H1059" s="4">
        <v>9939</v>
      </c>
      <c r="I1059" s="4">
        <v>126.884</v>
      </c>
      <c r="J1059" s="4">
        <v>126.79600000000001</v>
      </c>
      <c r="K1059" s="4">
        <v>37.012999999999998</v>
      </c>
      <c r="L1059" s="4">
        <v>37.15</v>
      </c>
      <c r="M1059" s="4">
        <v>126.841004037094</v>
      </c>
      <c r="N1059" s="4">
        <v>37.073811170886401</v>
      </c>
    </row>
    <row r="1060" spans="1:14" x14ac:dyDescent="0.3">
      <c r="A1060" s="3">
        <v>41590124</v>
      </c>
      <c r="B1060" s="4">
        <v>41590</v>
      </c>
      <c r="C1060" s="4" t="s">
        <v>2080</v>
      </c>
      <c r="D1060" s="4" t="s">
        <v>2097</v>
      </c>
      <c r="E1060" s="4">
        <v>4159012400</v>
      </c>
      <c r="F1060" s="4" t="s">
        <v>2098</v>
      </c>
      <c r="G1060" s="4" t="str">
        <f t="shared" si="16"/>
        <v>경기도화성시기안동</v>
      </c>
      <c r="H1060" s="4">
        <v>10031</v>
      </c>
      <c r="I1060" s="4">
        <v>126.99299999999999</v>
      </c>
      <c r="J1060" s="4">
        <v>126.971</v>
      </c>
      <c r="K1060" s="4">
        <v>37.213000000000001</v>
      </c>
      <c r="L1060" s="4">
        <v>37.234000000000002</v>
      </c>
      <c r="M1060" s="4">
        <v>126.98272572011901</v>
      </c>
      <c r="N1060" s="4">
        <v>37.224467170029101</v>
      </c>
    </row>
    <row r="1061" spans="1:14" x14ac:dyDescent="0.3">
      <c r="A1061" s="3">
        <v>41590360</v>
      </c>
      <c r="B1061" s="4">
        <v>41590</v>
      </c>
      <c r="C1061" s="4" t="s">
        <v>2080</v>
      </c>
      <c r="D1061" s="4" t="s">
        <v>2099</v>
      </c>
      <c r="E1061" s="4">
        <v>4159036000</v>
      </c>
      <c r="F1061" s="4" t="s">
        <v>2100</v>
      </c>
      <c r="G1061" s="4" t="str">
        <f t="shared" si="16"/>
        <v>경기도화성시팔탄면</v>
      </c>
      <c r="H1061" s="4">
        <v>9938</v>
      </c>
      <c r="I1061" s="4">
        <v>126.937</v>
      </c>
      <c r="J1061" s="4">
        <v>126.831</v>
      </c>
      <c r="K1061" s="4">
        <v>37.094000000000001</v>
      </c>
      <c r="L1061" s="4">
        <v>37.200000000000003</v>
      </c>
      <c r="M1061" s="4">
        <v>126.882077005162</v>
      </c>
      <c r="N1061" s="4">
        <v>37.1536804622977</v>
      </c>
    </row>
    <row r="1062" spans="1:14" x14ac:dyDescent="0.3">
      <c r="A1062" s="3">
        <v>41590259</v>
      </c>
      <c r="B1062" s="4">
        <v>41590</v>
      </c>
      <c r="C1062" s="4" t="s">
        <v>2080</v>
      </c>
      <c r="D1062" s="4" t="s">
        <v>2101</v>
      </c>
      <c r="E1062" s="4">
        <v>4159025900</v>
      </c>
      <c r="F1062" s="4" t="s">
        <v>2102</v>
      </c>
      <c r="G1062" s="4" t="str">
        <f t="shared" si="16"/>
        <v>경기도화성시향남읍</v>
      </c>
      <c r="H1062" s="4">
        <v>9935</v>
      </c>
      <c r="I1062" s="4">
        <v>127</v>
      </c>
      <c r="J1062" s="4">
        <v>126.878</v>
      </c>
      <c r="K1062" s="4">
        <v>37.067</v>
      </c>
      <c r="L1062" s="4">
        <v>37.15</v>
      </c>
      <c r="M1062" s="4">
        <v>126.927043582705</v>
      </c>
      <c r="N1062" s="4">
        <v>37.114553761234703</v>
      </c>
    </row>
    <row r="1063" spans="1:14" x14ac:dyDescent="0.3">
      <c r="A1063" s="3">
        <v>41590330</v>
      </c>
      <c r="B1063" s="4">
        <v>41590</v>
      </c>
      <c r="C1063" s="4" t="s">
        <v>2080</v>
      </c>
      <c r="D1063" s="4" t="s">
        <v>2103</v>
      </c>
      <c r="E1063" s="4">
        <v>4159033000</v>
      </c>
      <c r="F1063" s="4" t="s">
        <v>2104</v>
      </c>
      <c r="G1063" s="4" t="str">
        <f t="shared" si="16"/>
        <v>경기도화성시마도면</v>
      </c>
      <c r="H1063" s="4">
        <v>9857</v>
      </c>
      <c r="I1063" s="4">
        <v>126.80200000000001</v>
      </c>
      <c r="J1063" s="4">
        <v>126.715</v>
      </c>
      <c r="K1063" s="4">
        <v>37.156999999999996</v>
      </c>
      <c r="L1063" s="4">
        <v>37.232999999999997</v>
      </c>
      <c r="M1063" s="4">
        <v>126.762780488478</v>
      </c>
      <c r="N1063" s="4">
        <v>37.192029345839998</v>
      </c>
    </row>
    <row r="1064" spans="1:14" x14ac:dyDescent="0.3">
      <c r="A1064" s="3">
        <v>41590121</v>
      </c>
      <c r="B1064" s="4">
        <v>41590</v>
      </c>
      <c r="C1064" s="4" t="s">
        <v>2080</v>
      </c>
      <c r="D1064" s="4" t="s">
        <v>2105</v>
      </c>
      <c r="E1064" s="4">
        <v>4159012100</v>
      </c>
      <c r="F1064" s="4" t="s">
        <v>2106</v>
      </c>
      <c r="G1064" s="4" t="str">
        <f t="shared" si="16"/>
        <v>경기도화성시반정동</v>
      </c>
      <c r="H1064" s="4">
        <v>9855</v>
      </c>
      <c r="I1064" s="4">
        <v>127.047</v>
      </c>
      <c r="J1064" s="4">
        <v>127.023</v>
      </c>
      <c r="K1064" s="4">
        <v>37.22</v>
      </c>
      <c r="L1064" s="4">
        <v>37.238999999999997</v>
      </c>
      <c r="M1064" s="4">
        <v>127.03468390904099</v>
      </c>
      <c r="N1064" s="4">
        <v>37.230433261470999</v>
      </c>
    </row>
    <row r="1065" spans="1:14" x14ac:dyDescent="0.3">
      <c r="A1065" s="3">
        <v>41590340</v>
      </c>
      <c r="B1065" s="4">
        <v>41590</v>
      </c>
      <c r="C1065" s="4" t="s">
        <v>2080</v>
      </c>
      <c r="D1065" s="4" t="s">
        <v>2107</v>
      </c>
      <c r="E1065" s="4">
        <v>4159034000</v>
      </c>
      <c r="F1065" s="4" t="s">
        <v>2108</v>
      </c>
      <c r="G1065" s="4" t="str">
        <f t="shared" si="16"/>
        <v>경기도화성시송산면</v>
      </c>
      <c r="H1065" s="4">
        <v>10231</v>
      </c>
      <c r="I1065" s="4">
        <v>126.782</v>
      </c>
      <c r="J1065" s="4">
        <v>126.63</v>
      </c>
      <c r="K1065" s="4">
        <v>37.191000000000003</v>
      </c>
      <c r="L1065" s="4">
        <v>37.302999999999997</v>
      </c>
      <c r="M1065" s="4">
        <v>126.719084626889</v>
      </c>
      <c r="N1065" s="4">
        <v>37.230198352216199</v>
      </c>
    </row>
    <row r="1066" spans="1:14" x14ac:dyDescent="0.3">
      <c r="A1066" s="3">
        <v>41590139</v>
      </c>
      <c r="B1066" s="4">
        <v>41590</v>
      </c>
      <c r="C1066" s="4" t="s">
        <v>2080</v>
      </c>
      <c r="D1066" s="4" t="s">
        <v>1015</v>
      </c>
      <c r="E1066" s="4">
        <v>4159013900</v>
      </c>
      <c r="F1066" s="4" t="s">
        <v>2109</v>
      </c>
      <c r="G1066" s="4" t="str">
        <f t="shared" si="16"/>
        <v>경기도화성시금곡동</v>
      </c>
      <c r="H1066" s="4">
        <v>9907</v>
      </c>
      <c r="I1066" s="4">
        <v>127.084</v>
      </c>
      <c r="J1066" s="4">
        <v>127.071</v>
      </c>
      <c r="K1066" s="4">
        <v>37.161999999999999</v>
      </c>
      <c r="L1066" s="4">
        <v>37.186999999999998</v>
      </c>
      <c r="M1066" s="4">
        <v>127.077013231338</v>
      </c>
      <c r="N1066" s="4">
        <v>37.175715366187902</v>
      </c>
    </row>
    <row r="1067" spans="1:14" x14ac:dyDescent="0.3">
      <c r="A1067" s="3">
        <v>41590127</v>
      </c>
      <c r="B1067" s="4">
        <v>41590</v>
      </c>
      <c r="C1067" s="4" t="s">
        <v>2080</v>
      </c>
      <c r="D1067" s="4" t="s">
        <v>2110</v>
      </c>
      <c r="E1067" s="4">
        <v>4159012700</v>
      </c>
      <c r="F1067" s="4" t="s">
        <v>2111</v>
      </c>
      <c r="G1067" s="4" t="str">
        <f t="shared" si="16"/>
        <v>경기도화성시반송동</v>
      </c>
      <c r="H1067" s="4">
        <v>9906</v>
      </c>
      <c r="I1067" s="4">
        <v>127.084</v>
      </c>
      <c r="J1067" s="4">
        <v>127.059</v>
      </c>
      <c r="K1067" s="4">
        <v>37.183999999999997</v>
      </c>
      <c r="L1067" s="4">
        <v>37.212000000000003</v>
      </c>
      <c r="M1067" s="4">
        <v>127.07143105142499</v>
      </c>
      <c r="N1067" s="4">
        <v>37.1975237502825</v>
      </c>
    </row>
    <row r="1068" spans="1:14" x14ac:dyDescent="0.3">
      <c r="A1068" s="3">
        <v>41590120</v>
      </c>
      <c r="B1068" s="4">
        <v>41590</v>
      </c>
      <c r="C1068" s="4" t="s">
        <v>2080</v>
      </c>
      <c r="D1068" s="4" t="s">
        <v>2112</v>
      </c>
      <c r="E1068" s="4">
        <v>4159012000</v>
      </c>
      <c r="F1068" s="4" t="s">
        <v>2113</v>
      </c>
      <c r="G1068" s="4" t="str">
        <f t="shared" si="16"/>
        <v>경기도화성시반월동</v>
      </c>
      <c r="H1068" s="4">
        <v>10311</v>
      </c>
      <c r="I1068" s="4">
        <v>127.07599999999999</v>
      </c>
      <c r="J1068" s="4">
        <v>127.044</v>
      </c>
      <c r="K1068" s="4">
        <v>37.212000000000003</v>
      </c>
      <c r="L1068" s="4">
        <v>37.24</v>
      </c>
      <c r="M1068" s="4">
        <v>127.06064497210799</v>
      </c>
      <c r="N1068" s="4">
        <v>37.226803117828503</v>
      </c>
    </row>
    <row r="1069" spans="1:14" x14ac:dyDescent="0.3">
      <c r="A1069" s="3">
        <v>41590117</v>
      </c>
      <c r="B1069" s="4">
        <v>41590</v>
      </c>
      <c r="C1069" s="4" t="s">
        <v>2080</v>
      </c>
      <c r="D1069" s="4" t="s">
        <v>2114</v>
      </c>
      <c r="E1069" s="4">
        <v>4159011700</v>
      </c>
      <c r="F1069" s="4" t="s">
        <v>2115</v>
      </c>
      <c r="G1069" s="4" t="str">
        <f t="shared" si="16"/>
        <v>경기도화성시병점동</v>
      </c>
      <c r="H1069" s="4">
        <v>10052</v>
      </c>
      <c r="I1069" s="4">
        <v>127.053</v>
      </c>
      <c r="J1069" s="4">
        <v>127.02200000000001</v>
      </c>
      <c r="K1069" s="4">
        <v>37.197000000000003</v>
      </c>
      <c r="L1069" s="4">
        <v>37.219000000000001</v>
      </c>
      <c r="M1069" s="4">
        <v>127.039334657167</v>
      </c>
      <c r="N1069" s="4">
        <v>37.206310849757699</v>
      </c>
    </row>
    <row r="1070" spans="1:14" x14ac:dyDescent="0.3">
      <c r="A1070" s="3">
        <v>41590116</v>
      </c>
      <c r="B1070" s="4">
        <v>41590</v>
      </c>
      <c r="C1070" s="4" t="s">
        <v>2080</v>
      </c>
      <c r="D1070" s="4" t="s">
        <v>2116</v>
      </c>
      <c r="E1070" s="4">
        <v>4159011600</v>
      </c>
      <c r="F1070" s="4" t="s">
        <v>2117</v>
      </c>
      <c r="G1070" s="4" t="str">
        <f t="shared" si="16"/>
        <v>경기도화성시진안동</v>
      </c>
      <c r="H1070" s="4">
        <v>10051</v>
      </c>
      <c r="I1070" s="4">
        <v>127.047</v>
      </c>
      <c r="J1070" s="4">
        <v>127.021</v>
      </c>
      <c r="K1070" s="4">
        <v>37.204000000000001</v>
      </c>
      <c r="L1070" s="4">
        <v>37.226999999999997</v>
      </c>
      <c r="M1070" s="4">
        <v>127.033802784822</v>
      </c>
      <c r="N1070" s="4">
        <v>37.215314365515098</v>
      </c>
    </row>
    <row r="1071" spans="1:14" x14ac:dyDescent="0.3">
      <c r="A1071" s="3">
        <v>41590350</v>
      </c>
      <c r="B1071" s="4">
        <v>41590</v>
      </c>
      <c r="C1071" s="4" t="s">
        <v>2080</v>
      </c>
      <c r="D1071" s="4" t="s">
        <v>2118</v>
      </c>
      <c r="E1071" s="4">
        <v>4159035000</v>
      </c>
      <c r="F1071" s="4" t="s">
        <v>2119</v>
      </c>
      <c r="G1071" s="4" t="str">
        <f t="shared" si="16"/>
        <v>경기도화성시서신면</v>
      </c>
      <c r="H1071" s="4">
        <v>10212</v>
      </c>
      <c r="I1071" s="4">
        <v>126.747</v>
      </c>
      <c r="J1071" s="4">
        <v>126.60299999999999</v>
      </c>
      <c r="K1071" s="4">
        <v>37.11</v>
      </c>
      <c r="L1071" s="4">
        <v>37.207000000000001</v>
      </c>
      <c r="M1071" s="4">
        <v>126.69513245845</v>
      </c>
      <c r="N1071" s="4">
        <v>37.164034344685497</v>
      </c>
    </row>
    <row r="1072" spans="1:14" x14ac:dyDescent="0.3">
      <c r="A1072" s="3">
        <v>41590137</v>
      </c>
      <c r="B1072" s="4">
        <v>41590</v>
      </c>
      <c r="C1072" s="4" t="s">
        <v>2080</v>
      </c>
      <c r="D1072" s="4" t="s">
        <v>2120</v>
      </c>
      <c r="E1072" s="4">
        <v>4159013700</v>
      </c>
      <c r="F1072" s="4" t="s">
        <v>2121</v>
      </c>
      <c r="G1072" s="4" t="str">
        <f t="shared" si="16"/>
        <v>경기도화성시송동</v>
      </c>
      <c r="H1072" s="4">
        <v>9808</v>
      </c>
      <c r="I1072" s="4">
        <v>127.107</v>
      </c>
      <c r="J1072" s="4">
        <v>127.09099999999999</v>
      </c>
      <c r="K1072" s="4">
        <v>37.164999999999999</v>
      </c>
      <c r="L1072" s="4">
        <v>37.177999999999997</v>
      </c>
      <c r="M1072" s="4">
        <v>127.100065204459</v>
      </c>
      <c r="N1072" s="4">
        <v>37.170686606131802</v>
      </c>
    </row>
    <row r="1073" spans="1:14" x14ac:dyDescent="0.3">
      <c r="A1073" s="3">
        <v>41590119</v>
      </c>
      <c r="B1073" s="4">
        <v>41590</v>
      </c>
      <c r="C1073" s="4" t="s">
        <v>2080</v>
      </c>
      <c r="D1073" s="4" t="s">
        <v>2122</v>
      </c>
      <c r="E1073" s="4">
        <v>4159011900</v>
      </c>
      <c r="F1073" s="4" t="s">
        <v>2123</v>
      </c>
      <c r="G1073" s="4" t="str">
        <f t="shared" si="16"/>
        <v>경기도화성시기산동</v>
      </c>
      <c r="H1073" s="4">
        <v>9753</v>
      </c>
      <c r="I1073" s="4">
        <v>127.057</v>
      </c>
      <c r="J1073" s="4">
        <v>127.035</v>
      </c>
      <c r="K1073" s="4">
        <v>37.213999999999999</v>
      </c>
      <c r="L1073" s="4">
        <v>37.228999999999999</v>
      </c>
      <c r="M1073" s="4">
        <v>127.04619844188301</v>
      </c>
      <c r="N1073" s="4">
        <v>37.2221065160848</v>
      </c>
    </row>
    <row r="1074" spans="1:14" x14ac:dyDescent="0.3">
      <c r="A1074" s="3">
        <v>41590256</v>
      </c>
      <c r="B1074" s="4">
        <v>41590</v>
      </c>
      <c r="C1074" s="4" t="s">
        <v>2080</v>
      </c>
      <c r="D1074" s="4" t="s">
        <v>2124</v>
      </c>
      <c r="E1074" s="4">
        <v>4159025600</v>
      </c>
      <c r="F1074" s="4" t="s">
        <v>2125</v>
      </c>
      <c r="G1074" s="4" t="str">
        <f t="shared" si="16"/>
        <v>경기도화성시우정읍</v>
      </c>
      <c r="H1074" s="4">
        <v>9691</v>
      </c>
      <c r="I1074" s="4">
        <v>126.834</v>
      </c>
      <c r="J1074" s="4">
        <v>126.52800000000001</v>
      </c>
      <c r="K1074" s="4">
        <v>37.012999999999998</v>
      </c>
      <c r="L1074" s="4">
        <v>37.14</v>
      </c>
      <c r="M1074" s="4">
        <v>126.786171931749</v>
      </c>
      <c r="N1074" s="4">
        <v>37.080368269942802</v>
      </c>
    </row>
    <row r="1075" spans="1:14" x14ac:dyDescent="0.3">
      <c r="A1075" s="3">
        <v>41590140</v>
      </c>
      <c r="B1075" s="4">
        <v>41590</v>
      </c>
      <c r="C1075" s="4" t="s">
        <v>2080</v>
      </c>
      <c r="D1075" s="4" t="s">
        <v>2126</v>
      </c>
      <c r="E1075" s="4">
        <v>4159014000</v>
      </c>
      <c r="F1075" s="4" t="s">
        <v>2127</v>
      </c>
      <c r="G1075" s="4" t="str">
        <f t="shared" si="16"/>
        <v>경기도화성시새솔동</v>
      </c>
      <c r="H1075" s="4">
        <v>10171</v>
      </c>
      <c r="I1075" s="4">
        <v>126.85</v>
      </c>
      <c r="J1075" s="4">
        <v>126.804</v>
      </c>
      <c r="K1075" s="4">
        <v>37.256</v>
      </c>
      <c r="L1075" s="4">
        <v>37.293999999999997</v>
      </c>
      <c r="M1075" s="4">
        <v>0</v>
      </c>
      <c r="N1075" s="4">
        <v>0</v>
      </c>
    </row>
    <row r="1076" spans="1:14" x14ac:dyDescent="0.3">
      <c r="A1076" s="3">
        <v>41590129</v>
      </c>
      <c r="B1076" s="4">
        <v>41590</v>
      </c>
      <c r="C1076" s="4" t="s">
        <v>2080</v>
      </c>
      <c r="D1076" s="4" t="s">
        <v>1614</v>
      </c>
      <c r="E1076" s="4">
        <v>4159012900</v>
      </c>
      <c r="F1076" s="4" t="s">
        <v>2128</v>
      </c>
      <c r="G1076" s="4" t="str">
        <f t="shared" si="16"/>
        <v>경기도화성시오산동</v>
      </c>
      <c r="H1076" s="4">
        <v>10156</v>
      </c>
      <c r="I1076" s="4">
        <v>127.117</v>
      </c>
      <c r="J1076" s="4">
        <v>127.08199999999999</v>
      </c>
      <c r="K1076" s="4">
        <v>37.177999999999997</v>
      </c>
      <c r="L1076" s="4">
        <v>37.204999999999998</v>
      </c>
      <c r="M1076" s="4">
        <v>127.09461283228801</v>
      </c>
      <c r="N1076" s="4">
        <v>37.190890549509596</v>
      </c>
    </row>
    <row r="1077" spans="1:14" x14ac:dyDescent="0.3">
      <c r="A1077" s="3">
        <v>41590133</v>
      </c>
      <c r="B1077" s="4">
        <v>41590</v>
      </c>
      <c r="C1077" s="4" t="s">
        <v>2080</v>
      </c>
      <c r="D1077" s="4" t="s">
        <v>1048</v>
      </c>
      <c r="E1077" s="4">
        <v>4159013300</v>
      </c>
      <c r="F1077" s="4" t="s">
        <v>2129</v>
      </c>
      <c r="G1077" s="4" t="str">
        <f t="shared" si="16"/>
        <v>경기도화성시신동</v>
      </c>
      <c r="H1077" s="4">
        <v>10154</v>
      </c>
      <c r="I1077" s="4">
        <v>127.161</v>
      </c>
      <c r="J1077" s="4">
        <v>127.123</v>
      </c>
      <c r="K1077" s="4">
        <v>37.167999999999999</v>
      </c>
      <c r="L1077" s="4">
        <v>37.198</v>
      </c>
      <c r="M1077" s="4">
        <v>127.14269304053001</v>
      </c>
      <c r="N1077" s="4">
        <v>37.182942909935399</v>
      </c>
    </row>
    <row r="1078" spans="1:14" x14ac:dyDescent="0.3">
      <c r="A1078" s="3">
        <v>41590132</v>
      </c>
      <c r="B1078" s="4">
        <v>41590</v>
      </c>
      <c r="C1078" s="4" t="s">
        <v>2080</v>
      </c>
      <c r="D1078" s="4" t="s">
        <v>672</v>
      </c>
      <c r="E1078" s="4">
        <v>4159013200</v>
      </c>
      <c r="F1078" s="4" t="s">
        <v>2130</v>
      </c>
      <c r="G1078" s="4" t="str">
        <f t="shared" si="16"/>
        <v>경기도화성시중동</v>
      </c>
      <c r="H1078" s="4">
        <v>10153</v>
      </c>
      <c r="I1078" s="4">
        <v>127.158</v>
      </c>
      <c r="J1078" s="4">
        <v>127.11799999999999</v>
      </c>
      <c r="K1078" s="4">
        <v>37.195</v>
      </c>
      <c r="L1078" s="4">
        <v>37.22</v>
      </c>
      <c r="M1078" s="4">
        <v>127.13926264389799</v>
      </c>
      <c r="N1078" s="4">
        <v>37.208185341379298</v>
      </c>
    </row>
    <row r="1079" spans="1:14" x14ac:dyDescent="0.3">
      <c r="A1079" s="3">
        <v>41590400</v>
      </c>
      <c r="B1079" s="4">
        <v>41590</v>
      </c>
      <c r="C1079" s="4" t="s">
        <v>2080</v>
      </c>
      <c r="D1079" s="4" t="s">
        <v>2131</v>
      </c>
      <c r="E1079" s="4">
        <v>4159040000</v>
      </c>
      <c r="F1079" s="4" t="s">
        <v>2132</v>
      </c>
      <c r="G1079" s="4" t="str">
        <f t="shared" si="16"/>
        <v>경기도화성시양감면</v>
      </c>
      <c r="H1079" s="4">
        <v>9918</v>
      </c>
      <c r="I1079" s="4">
        <v>127</v>
      </c>
      <c r="J1079" s="4">
        <v>126.905</v>
      </c>
      <c r="K1079" s="4">
        <v>37.061</v>
      </c>
      <c r="L1079" s="4">
        <v>37.122999999999998</v>
      </c>
      <c r="M1079" s="4">
        <v>126.95992608967801</v>
      </c>
      <c r="N1079" s="4">
        <v>37.088301770776503</v>
      </c>
    </row>
    <row r="1080" spans="1:14" x14ac:dyDescent="0.3">
      <c r="A1080" s="3">
        <v>41590130</v>
      </c>
      <c r="B1080" s="4">
        <v>41590</v>
      </c>
      <c r="C1080" s="4" t="s">
        <v>2080</v>
      </c>
      <c r="D1080" s="4" t="s">
        <v>1705</v>
      </c>
      <c r="E1080" s="4">
        <v>4159013000</v>
      </c>
      <c r="F1080" s="4" t="s">
        <v>2133</v>
      </c>
      <c r="G1080" s="4" t="str">
        <f t="shared" si="16"/>
        <v>경기도화성시청계동</v>
      </c>
      <c r="H1080" s="4">
        <v>10157</v>
      </c>
      <c r="I1080" s="4">
        <v>127.13200000000001</v>
      </c>
      <c r="J1080" s="4">
        <v>127.099</v>
      </c>
      <c r="K1080" s="4">
        <v>37.183999999999997</v>
      </c>
      <c r="L1080" s="4">
        <v>37.204999999999998</v>
      </c>
      <c r="M1080" s="4">
        <v>127.11189281412599</v>
      </c>
      <c r="N1080" s="4">
        <v>37.195674074747998</v>
      </c>
    </row>
    <row r="1081" spans="1:14" x14ac:dyDescent="0.3">
      <c r="A1081" s="3">
        <v>41590410</v>
      </c>
      <c r="B1081" s="4">
        <v>41590</v>
      </c>
      <c r="C1081" s="4" t="s">
        <v>2080</v>
      </c>
      <c r="D1081" s="4" t="s">
        <v>2134</v>
      </c>
      <c r="E1081" s="4">
        <v>4159041000</v>
      </c>
      <c r="F1081" s="4" t="s">
        <v>2135</v>
      </c>
      <c r="G1081" s="4" t="str">
        <f t="shared" si="16"/>
        <v>경기도화성시정남면</v>
      </c>
      <c r="H1081" s="4">
        <v>9793</v>
      </c>
      <c r="I1081" s="4">
        <v>127.036</v>
      </c>
      <c r="J1081" s="4">
        <v>126.944</v>
      </c>
      <c r="K1081" s="4">
        <v>37.124000000000002</v>
      </c>
      <c r="L1081" s="4">
        <v>37.198</v>
      </c>
      <c r="M1081" s="4">
        <v>126.986130519832</v>
      </c>
      <c r="N1081" s="4">
        <v>37.161809995135002</v>
      </c>
    </row>
    <row r="1082" spans="1:14" x14ac:dyDescent="0.3">
      <c r="A1082" s="3">
        <v>41590134</v>
      </c>
      <c r="B1082" s="4">
        <v>41590</v>
      </c>
      <c r="C1082" s="4" t="s">
        <v>2080</v>
      </c>
      <c r="D1082" s="4" t="s">
        <v>718</v>
      </c>
      <c r="E1082" s="4">
        <v>4159013400</v>
      </c>
      <c r="F1082" s="4" t="s">
        <v>2136</v>
      </c>
      <c r="G1082" s="4" t="str">
        <f t="shared" si="16"/>
        <v>경기도화성시목동</v>
      </c>
      <c r="H1082" s="4">
        <v>10158</v>
      </c>
      <c r="I1082" s="4">
        <v>127.13200000000001</v>
      </c>
      <c r="J1082" s="4">
        <v>127.11199999999999</v>
      </c>
      <c r="K1082" s="4">
        <v>37.179000000000002</v>
      </c>
      <c r="L1082" s="4">
        <v>37.195999999999998</v>
      </c>
      <c r="M1082" s="4">
        <v>127.122831050778</v>
      </c>
      <c r="N1082" s="4">
        <v>37.187164520211297</v>
      </c>
    </row>
    <row r="1083" spans="1:14" x14ac:dyDescent="0.3">
      <c r="A1083" s="3">
        <v>41590310</v>
      </c>
      <c r="B1083" s="4">
        <v>41590</v>
      </c>
      <c r="C1083" s="4" t="s">
        <v>2080</v>
      </c>
      <c r="D1083" s="4" t="s">
        <v>2137</v>
      </c>
      <c r="E1083" s="4">
        <v>4159031000</v>
      </c>
      <c r="F1083" s="4" t="s">
        <v>2138</v>
      </c>
      <c r="G1083" s="4" t="str">
        <f t="shared" si="16"/>
        <v>경기도화성시매송면</v>
      </c>
      <c r="H1083" s="4">
        <v>1296</v>
      </c>
      <c r="I1083" s="4">
        <v>126.95699999999999</v>
      </c>
      <c r="J1083" s="4">
        <v>126.857</v>
      </c>
      <c r="K1083" s="4">
        <v>37.234999999999999</v>
      </c>
      <c r="L1083" s="4">
        <v>37.292000000000002</v>
      </c>
      <c r="M1083" s="4">
        <v>126.906699186613</v>
      </c>
      <c r="N1083" s="4">
        <v>37.263638263359702</v>
      </c>
    </row>
    <row r="1084" spans="1:14" x14ac:dyDescent="0.3">
      <c r="A1084" s="3">
        <v>41590320</v>
      </c>
      <c r="B1084" s="4">
        <v>41590</v>
      </c>
      <c r="C1084" s="4" t="s">
        <v>2080</v>
      </c>
      <c r="D1084" s="4" t="s">
        <v>2139</v>
      </c>
      <c r="E1084" s="4">
        <v>4159032000</v>
      </c>
      <c r="F1084" s="4" t="s">
        <v>2140</v>
      </c>
      <c r="G1084" s="4" t="str">
        <f t="shared" si="16"/>
        <v>경기도화성시비봉면</v>
      </c>
      <c r="H1084" s="4">
        <v>1295</v>
      </c>
      <c r="I1084" s="4">
        <v>126.914</v>
      </c>
      <c r="J1084" s="4">
        <v>126.824</v>
      </c>
      <c r="K1084" s="4">
        <v>37.192</v>
      </c>
      <c r="L1084" s="4">
        <v>37.270000000000003</v>
      </c>
      <c r="M1084" s="4">
        <v>126.871734238513</v>
      </c>
      <c r="N1084" s="4">
        <v>37.231862174299401</v>
      </c>
    </row>
    <row r="1085" spans="1:14" x14ac:dyDescent="0.3">
      <c r="A1085" s="3">
        <v>41590122</v>
      </c>
      <c r="B1085" s="4">
        <v>41590</v>
      </c>
      <c r="C1085" s="4" t="s">
        <v>2080</v>
      </c>
      <c r="D1085" s="4" t="s">
        <v>2141</v>
      </c>
      <c r="E1085" s="4">
        <v>4159012200</v>
      </c>
      <c r="F1085" s="4" t="s">
        <v>2142</v>
      </c>
      <c r="G1085" s="4" t="str">
        <f t="shared" si="16"/>
        <v>경기도화성시황계동</v>
      </c>
      <c r="H1085" s="4">
        <v>1291</v>
      </c>
      <c r="I1085" s="4">
        <v>127.026</v>
      </c>
      <c r="J1085" s="4">
        <v>127.003</v>
      </c>
      <c r="K1085" s="4">
        <v>37.215000000000003</v>
      </c>
      <c r="L1085" s="4">
        <v>37.226999999999997</v>
      </c>
      <c r="M1085" s="4">
        <v>127.01461028727699</v>
      </c>
      <c r="N1085" s="4">
        <v>37.220887384258397</v>
      </c>
    </row>
    <row r="1086" spans="1:14" x14ac:dyDescent="0.3">
      <c r="A1086" s="3">
        <v>41590123</v>
      </c>
      <c r="B1086" s="4">
        <v>41590</v>
      </c>
      <c r="C1086" s="4" t="s">
        <v>2080</v>
      </c>
      <c r="D1086" s="4" t="s">
        <v>2143</v>
      </c>
      <c r="E1086" s="4">
        <v>4159012300</v>
      </c>
      <c r="F1086" s="4" t="s">
        <v>2144</v>
      </c>
      <c r="G1086" s="4" t="str">
        <f t="shared" si="16"/>
        <v>경기도화성시배양동</v>
      </c>
      <c r="H1086" s="4">
        <v>6450</v>
      </c>
      <c r="I1086" s="4">
        <v>127.011</v>
      </c>
      <c r="J1086" s="4">
        <v>126.986</v>
      </c>
      <c r="K1086" s="4">
        <v>37.215000000000003</v>
      </c>
      <c r="L1086" s="4">
        <v>37.231000000000002</v>
      </c>
      <c r="M1086" s="4">
        <v>126.996987235858</v>
      </c>
      <c r="N1086" s="4">
        <v>37.223040765575902</v>
      </c>
    </row>
    <row r="1087" spans="1:14" x14ac:dyDescent="0.3">
      <c r="A1087" s="3">
        <v>41590138</v>
      </c>
      <c r="B1087" s="4">
        <v>41590</v>
      </c>
      <c r="C1087" s="4" t="s">
        <v>2080</v>
      </c>
      <c r="D1087" s="4" t="s">
        <v>2145</v>
      </c>
      <c r="E1087" s="4">
        <v>4159013800</v>
      </c>
      <c r="F1087" s="4" t="s">
        <v>2146</v>
      </c>
      <c r="G1087" s="4" t="str">
        <f t="shared" si="16"/>
        <v>경기도화성시방교동</v>
      </c>
      <c r="H1087" s="4">
        <v>5511</v>
      </c>
      <c r="I1087" s="4">
        <v>127.098</v>
      </c>
      <c r="J1087" s="4">
        <v>127.077</v>
      </c>
      <c r="K1087" s="4">
        <v>37.161000000000001</v>
      </c>
      <c r="L1087" s="4">
        <v>37.185000000000002</v>
      </c>
      <c r="M1087" s="4">
        <v>127.08811735637801</v>
      </c>
      <c r="N1087" s="4">
        <v>37.172728710540497</v>
      </c>
    </row>
    <row r="1088" spans="1:14" x14ac:dyDescent="0.3">
      <c r="A1088" s="3">
        <v>41590136</v>
      </c>
      <c r="B1088" s="4">
        <v>41590</v>
      </c>
      <c r="C1088" s="4" t="s">
        <v>2080</v>
      </c>
      <c r="D1088" s="4" t="s">
        <v>922</v>
      </c>
      <c r="E1088" s="4">
        <v>4159013600</v>
      </c>
      <c r="F1088" s="4" t="s">
        <v>2147</v>
      </c>
      <c r="G1088" s="4" t="str">
        <f t="shared" si="16"/>
        <v>경기도화성시장지동</v>
      </c>
      <c r="H1088" s="4">
        <v>9807</v>
      </c>
      <c r="I1088" s="4">
        <v>127.13</v>
      </c>
      <c r="J1088" s="4">
        <v>127.089</v>
      </c>
      <c r="K1088" s="4">
        <v>37.142000000000003</v>
      </c>
      <c r="L1088" s="4">
        <v>37.165999999999997</v>
      </c>
      <c r="M1088" s="4">
        <v>127.111797900716</v>
      </c>
      <c r="N1088" s="4">
        <v>37.154996933741003</v>
      </c>
    </row>
    <row r="1089" spans="1:14" x14ac:dyDescent="0.3">
      <c r="A1089" s="3">
        <v>41610117</v>
      </c>
      <c r="B1089" s="4">
        <v>41610</v>
      </c>
      <c r="C1089" s="4" t="s">
        <v>2148</v>
      </c>
      <c r="D1089" s="4" t="e">
        <v>#N/A</v>
      </c>
      <c r="E1089" s="4">
        <v>4161011700</v>
      </c>
      <c r="F1089" s="4" t="s">
        <v>2149</v>
      </c>
      <c r="G1089" s="4" t="str">
        <f t="shared" si="16"/>
        <v>경기도광주시문형동</v>
      </c>
      <c r="H1089" s="4">
        <v>7911</v>
      </c>
      <c r="I1089" s="4">
        <v>127.223</v>
      </c>
      <c r="J1089" s="4">
        <v>127.187</v>
      </c>
      <c r="K1089" s="4">
        <v>37.328000000000003</v>
      </c>
      <c r="L1089" s="4">
        <v>37.369999999999997</v>
      </c>
      <c r="M1089" s="4" t="e">
        <v>#N/A</v>
      </c>
      <c r="N1089" s="4" t="e">
        <v>#N/A</v>
      </c>
    </row>
    <row r="1090" spans="1:14" x14ac:dyDescent="0.3">
      <c r="A1090" s="3">
        <v>41610101</v>
      </c>
      <c r="B1090" s="4">
        <v>41610</v>
      </c>
      <c r="C1090" s="4" t="s">
        <v>2148</v>
      </c>
      <c r="D1090" s="4" t="s">
        <v>2150</v>
      </c>
      <c r="E1090" s="4">
        <v>4161010100</v>
      </c>
      <c r="F1090" s="4" t="s">
        <v>2151</v>
      </c>
      <c r="G1090" s="4" t="str">
        <f t="shared" si="16"/>
        <v>경기도광주시경안동</v>
      </c>
      <c r="H1090" s="4">
        <v>6162</v>
      </c>
      <c r="I1090" s="4">
        <v>127.26600000000001</v>
      </c>
      <c r="J1090" s="4">
        <v>127.244</v>
      </c>
      <c r="K1090" s="4">
        <v>37.404000000000003</v>
      </c>
      <c r="L1090" s="4">
        <v>37.417000000000002</v>
      </c>
      <c r="M1090" s="4">
        <v>127.252740162029</v>
      </c>
      <c r="N1090" s="4">
        <v>37.410186690778403</v>
      </c>
    </row>
    <row r="1091" spans="1:14" x14ac:dyDescent="0.3">
      <c r="A1091" s="3">
        <v>41610350</v>
      </c>
      <c r="B1091" s="4">
        <v>41610</v>
      </c>
      <c r="C1091" s="4" t="s">
        <v>2148</v>
      </c>
      <c r="D1091" s="4" t="s">
        <v>2152</v>
      </c>
      <c r="E1091" s="4">
        <v>4161035000</v>
      </c>
      <c r="F1091" s="4" t="s">
        <v>2153</v>
      </c>
      <c r="G1091" s="4" t="str">
        <f t="shared" ref="G1091:G1154" si="17">SUBSTITUTE(F1091," ","")</f>
        <v>경기도광주시남종면</v>
      </c>
      <c r="H1091" s="4">
        <v>388</v>
      </c>
      <c r="I1091" s="4">
        <v>127.387</v>
      </c>
      <c r="J1091" s="4">
        <v>127.253</v>
      </c>
      <c r="K1091" s="4">
        <v>37.470999999999997</v>
      </c>
      <c r="L1091" s="4">
        <v>37.536000000000001</v>
      </c>
      <c r="M1091" s="4">
        <v>127.32069563760599</v>
      </c>
      <c r="N1091" s="4">
        <v>37.502860243262397</v>
      </c>
    </row>
    <row r="1092" spans="1:14" x14ac:dyDescent="0.3">
      <c r="A1092" s="3">
        <v>41610108</v>
      </c>
      <c r="B1092" s="4">
        <v>41610</v>
      </c>
      <c r="C1092" s="4" t="s">
        <v>2148</v>
      </c>
      <c r="D1092" s="4" t="s">
        <v>2154</v>
      </c>
      <c r="E1092" s="4">
        <v>4161010800</v>
      </c>
      <c r="F1092" s="4" t="s">
        <v>2155</v>
      </c>
      <c r="G1092" s="4" t="str">
        <f t="shared" si="17"/>
        <v>경기도광주시중대동</v>
      </c>
      <c r="H1092" s="4">
        <v>382</v>
      </c>
      <c r="I1092" s="4">
        <v>127.235</v>
      </c>
      <c r="J1092" s="4">
        <v>127.20099999999999</v>
      </c>
      <c r="K1092" s="4">
        <v>37.393000000000001</v>
      </c>
      <c r="L1092" s="4">
        <v>37.418999999999997</v>
      </c>
      <c r="M1092" s="4">
        <v>127.217849592379</v>
      </c>
      <c r="N1092" s="4">
        <v>37.405419864941202</v>
      </c>
    </row>
    <row r="1093" spans="1:14" x14ac:dyDescent="0.3">
      <c r="A1093" s="3">
        <v>41610105</v>
      </c>
      <c r="B1093" s="4">
        <v>41610</v>
      </c>
      <c r="C1093" s="4" t="s">
        <v>2148</v>
      </c>
      <c r="D1093" s="4" t="s">
        <v>2156</v>
      </c>
      <c r="E1093" s="4">
        <v>4161010500</v>
      </c>
      <c r="F1093" s="4" t="s">
        <v>2157</v>
      </c>
      <c r="G1093" s="4" t="str">
        <f t="shared" si="17"/>
        <v>경기도광주시탄벌동</v>
      </c>
      <c r="H1093" s="4">
        <v>380</v>
      </c>
      <c r="I1093" s="4">
        <v>127.255</v>
      </c>
      <c r="J1093" s="4">
        <v>127.218</v>
      </c>
      <c r="K1093" s="4">
        <v>37.408000000000001</v>
      </c>
      <c r="L1093" s="4">
        <v>37.429000000000002</v>
      </c>
      <c r="M1093" s="4">
        <v>127.236448901134</v>
      </c>
      <c r="N1093" s="4">
        <v>37.417478259465199</v>
      </c>
    </row>
    <row r="1094" spans="1:14" x14ac:dyDescent="0.3">
      <c r="A1094" s="3">
        <v>41610107</v>
      </c>
      <c r="B1094" s="4">
        <v>41610</v>
      </c>
      <c r="C1094" s="4" t="s">
        <v>2148</v>
      </c>
      <c r="D1094" s="4" t="s">
        <v>1709</v>
      </c>
      <c r="E1094" s="4">
        <v>4161010700</v>
      </c>
      <c r="F1094" s="4" t="s">
        <v>2158</v>
      </c>
      <c r="G1094" s="4" t="str">
        <f t="shared" si="17"/>
        <v>경기도광주시삼동</v>
      </c>
      <c r="H1094" s="4">
        <v>376</v>
      </c>
      <c r="I1094" s="4">
        <v>127.218</v>
      </c>
      <c r="J1094" s="4">
        <v>127.185</v>
      </c>
      <c r="K1094" s="4">
        <v>37.405000000000001</v>
      </c>
      <c r="L1094" s="4">
        <v>37.426000000000002</v>
      </c>
      <c r="M1094" s="4">
        <v>127.199631729467</v>
      </c>
      <c r="N1094" s="4">
        <v>37.416150659773599</v>
      </c>
    </row>
    <row r="1095" spans="1:14" x14ac:dyDescent="0.3">
      <c r="A1095" s="3">
        <v>41610106</v>
      </c>
      <c r="B1095" s="4">
        <v>41610</v>
      </c>
      <c r="C1095" s="4" t="s">
        <v>2148</v>
      </c>
      <c r="D1095" s="4" t="s">
        <v>2159</v>
      </c>
      <c r="E1095" s="4">
        <v>4161010600</v>
      </c>
      <c r="F1095" s="4" t="s">
        <v>2160</v>
      </c>
      <c r="G1095" s="4" t="str">
        <f t="shared" si="17"/>
        <v>경기도광주시목현동</v>
      </c>
      <c r="H1095" s="4">
        <v>375</v>
      </c>
      <c r="I1095" s="4">
        <v>127.241</v>
      </c>
      <c r="J1095" s="4">
        <v>127.193</v>
      </c>
      <c r="K1095" s="4">
        <v>37.418999999999997</v>
      </c>
      <c r="L1095" s="4">
        <v>37.445999999999998</v>
      </c>
      <c r="M1095" s="4">
        <v>127.215735322642</v>
      </c>
      <c r="N1095" s="4">
        <v>37.434020249804597</v>
      </c>
    </row>
    <row r="1096" spans="1:14" x14ac:dyDescent="0.3">
      <c r="A1096" s="3">
        <v>41610102</v>
      </c>
      <c r="B1096" s="4">
        <v>41610</v>
      </c>
      <c r="C1096" s="4" t="s">
        <v>2148</v>
      </c>
      <c r="D1096" s="4" t="s">
        <v>2161</v>
      </c>
      <c r="E1096" s="4">
        <v>4161010200</v>
      </c>
      <c r="F1096" s="4" t="s">
        <v>2162</v>
      </c>
      <c r="G1096" s="4" t="str">
        <f t="shared" si="17"/>
        <v>경기도광주시쌍령동</v>
      </c>
      <c r="H1096" s="4">
        <v>7971</v>
      </c>
      <c r="I1096" s="4">
        <v>127.28400000000001</v>
      </c>
      <c r="J1096" s="4">
        <v>127.262</v>
      </c>
      <c r="K1096" s="4">
        <v>37.389000000000003</v>
      </c>
      <c r="L1096" s="4">
        <v>37.415999999999997</v>
      </c>
      <c r="M1096" s="4">
        <v>127.271013205915</v>
      </c>
      <c r="N1096" s="4">
        <v>37.402515259190103</v>
      </c>
    </row>
    <row r="1097" spans="1:14" x14ac:dyDescent="0.3">
      <c r="A1097" s="3">
        <v>41610103</v>
      </c>
      <c r="B1097" s="4">
        <v>41610</v>
      </c>
      <c r="C1097" s="4" t="s">
        <v>2148</v>
      </c>
      <c r="D1097" s="4" t="s">
        <v>436</v>
      </c>
      <c r="E1097" s="4">
        <v>4161010300</v>
      </c>
      <c r="F1097" s="4" t="s">
        <v>2163</v>
      </c>
      <c r="G1097" s="4" t="str">
        <f t="shared" si="17"/>
        <v>경기도광주시송정동</v>
      </c>
      <c r="H1097" s="4">
        <v>7970</v>
      </c>
      <c r="I1097" s="4">
        <v>127.28100000000001</v>
      </c>
      <c r="J1097" s="4">
        <v>127.248</v>
      </c>
      <c r="K1097" s="4">
        <v>37.412999999999997</v>
      </c>
      <c r="L1097" s="4">
        <v>37.438000000000002</v>
      </c>
      <c r="M1097" s="4">
        <v>127.262593484482</v>
      </c>
      <c r="N1097" s="4">
        <v>37.4250840512371</v>
      </c>
    </row>
    <row r="1098" spans="1:14" x14ac:dyDescent="0.3">
      <c r="A1098" s="3">
        <v>41610370</v>
      </c>
      <c r="B1098" s="4">
        <v>41610</v>
      </c>
      <c r="C1098" s="4" t="s">
        <v>2148</v>
      </c>
      <c r="D1098" s="4" t="s">
        <v>2164</v>
      </c>
      <c r="E1098" s="4">
        <v>4161037000</v>
      </c>
      <c r="F1098" s="4" t="s">
        <v>2165</v>
      </c>
      <c r="G1098" s="4" t="str">
        <f t="shared" si="17"/>
        <v>경기도광주시남한산성면</v>
      </c>
      <c r="H1098" s="4">
        <v>7969</v>
      </c>
      <c r="I1098" s="4">
        <v>127.30200000000001</v>
      </c>
      <c r="J1098" s="4">
        <v>127.175</v>
      </c>
      <c r="K1098" s="4">
        <v>37.429000000000002</v>
      </c>
      <c r="L1098" s="4">
        <v>37.487000000000002</v>
      </c>
      <c r="M1098" s="4">
        <v>127.234138537025</v>
      </c>
      <c r="N1098" s="4">
        <v>37.459516251765997</v>
      </c>
    </row>
    <row r="1099" spans="1:14" x14ac:dyDescent="0.3">
      <c r="A1099" s="3">
        <v>41610340</v>
      </c>
      <c r="B1099" s="4">
        <v>41610</v>
      </c>
      <c r="C1099" s="4" t="s">
        <v>2148</v>
      </c>
      <c r="D1099" s="4" t="s">
        <v>2166</v>
      </c>
      <c r="E1099" s="4">
        <v>4161034000</v>
      </c>
      <c r="F1099" s="4" t="s">
        <v>2167</v>
      </c>
      <c r="G1099" s="4" t="str">
        <f t="shared" si="17"/>
        <v>경기도광주시퇴촌면</v>
      </c>
      <c r="H1099" s="4">
        <v>7968</v>
      </c>
      <c r="I1099" s="4">
        <v>127.401</v>
      </c>
      <c r="J1099" s="4">
        <v>127.259</v>
      </c>
      <c r="K1099" s="4">
        <v>37.405000000000001</v>
      </c>
      <c r="L1099" s="4">
        <v>37.491</v>
      </c>
      <c r="M1099" s="4">
        <v>127.340061669043</v>
      </c>
      <c r="N1099" s="4">
        <v>37.454131045123297</v>
      </c>
    </row>
    <row r="1100" spans="1:14" x14ac:dyDescent="0.3">
      <c r="A1100" s="3">
        <v>41610115</v>
      </c>
      <c r="B1100" s="4">
        <v>41610</v>
      </c>
      <c r="C1100" s="4" t="s">
        <v>2148</v>
      </c>
      <c r="D1100" s="4" t="e">
        <v>#N/A</v>
      </c>
      <c r="E1100" s="4">
        <v>4161011500</v>
      </c>
      <c r="F1100" s="4" t="s">
        <v>2168</v>
      </c>
      <c r="G1100" s="4" t="str">
        <f t="shared" si="17"/>
        <v>경기도광주시신현동</v>
      </c>
      <c r="H1100" s="4">
        <v>7914</v>
      </c>
      <c r="I1100" s="4">
        <v>127.188</v>
      </c>
      <c r="J1100" s="4">
        <v>127.133</v>
      </c>
      <c r="K1100" s="4">
        <v>37.341000000000001</v>
      </c>
      <c r="L1100" s="4">
        <v>37.384999999999998</v>
      </c>
      <c r="M1100" s="4" t="e">
        <v>#N/A</v>
      </c>
      <c r="N1100" s="4" t="e">
        <v>#N/A</v>
      </c>
    </row>
    <row r="1101" spans="1:14" x14ac:dyDescent="0.3">
      <c r="A1101" s="3">
        <v>41610109</v>
      </c>
      <c r="B1101" s="4">
        <v>41610</v>
      </c>
      <c r="C1101" s="4" t="s">
        <v>2148</v>
      </c>
      <c r="D1101" s="4" t="s">
        <v>2169</v>
      </c>
      <c r="E1101" s="4">
        <v>4161010900</v>
      </c>
      <c r="F1101" s="4" t="s">
        <v>2170</v>
      </c>
      <c r="G1101" s="4" t="str">
        <f t="shared" si="17"/>
        <v>경기도광주시직동</v>
      </c>
      <c r="H1101" s="4">
        <v>374</v>
      </c>
      <c r="I1101" s="4">
        <v>127.208</v>
      </c>
      <c r="J1101" s="4">
        <v>127.16800000000001</v>
      </c>
      <c r="K1101" s="4">
        <v>37.387</v>
      </c>
      <c r="L1101" s="4">
        <v>37.415999999999997</v>
      </c>
      <c r="M1101" s="4">
        <v>127.185373953058</v>
      </c>
      <c r="N1101" s="4">
        <v>37.399785937649497</v>
      </c>
    </row>
    <row r="1102" spans="1:14" x14ac:dyDescent="0.3">
      <c r="A1102" s="3">
        <v>41610110</v>
      </c>
      <c r="B1102" s="4">
        <v>41610</v>
      </c>
      <c r="C1102" s="4" t="s">
        <v>2148</v>
      </c>
      <c r="D1102" s="4" t="s">
        <v>2171</v>
      </c>
      <c r="E1102" s="4">
        <v>4161011000</v>
      </c>
      <c r="F1102" s="4" t="s">
        <v>2172</v>
      </c>
      <c r="G1102" s="4" t="str">
        <f t="shared" si="17"/>
        <v>경기도광주시태전동</v>
      </c>
      <c r="H1102" s="4">
        <v>7949</v>
      </c>
      <c r="I1102" s="4">
        <v>127.24</v>
      </c>
      <c r="J1102" s="4">
        <v>127.199</v>
      </c>
      <c r="K1102" s="4">
        <v>37.375999999999998</v>
      </c>
      <c r="L1102" s="4">
        <v>37.402000000000001</v>
      </c>
      <c r="M1102" s="4">
        <v>127.22061381901599</v>
      </c>
      <c r="N1102" s="4">
        <v>37.389214054362903</v>
      </c>
    </row>
    <row r="1103" spans="1:14" x14ac:dyDescent="0.3">
      <c r="A1103" s="3">
        <v>41610112</v>
      </c>
      <c r="B1103" s="4">
        <v>41610</v>
      </c>
      <c r="C1103" s="4" t="s">
        <v>2148</v>
      </c>
      <c r="D1103" s="4" t="s">
        <v>2173</v>
      </c>
      <c r="E1103" s="4">
        <v>4161011200</v>
      </c>
      <c r="F1103" s="4" t="s">
        <v>2174</v>
      </c>
      <c r="G1103" s="4" t="str">
        <f t="shared" si="17"/>
        <v>경기도광주시역동</v>
      </c>
      <c r="H1103" s="4">
        <v>370</v>
      </c>
      <c r="I1103" s="4">
        <v>127.264</v>
      </c>
      <c r="J1103" s="4">
        <v>127.241</v>
      </c>
      <c r="K1103" s="4">
        <v>37.390999999999998</v>
      </c>
      <c r="L1103" s="4">
        <v>37.408999999999999</v>
      </c>
      <c r="M1103" s="4">
        <v>127.252664931905</v>
      </c>
      <c r="N1103" s="4">
        <v>37.401476101794103</v>
      </c>
    </row>
    <row r="1104" spans="1:14" x14ac:dyDescent="0.3">
      <c r="A1104" s="3">
        <v>41610111</v>
      </c>
      <c r="B1104" s="4">
        <v>41610</v>
      </c>
      <c r="C1104" s="4" t="s">
        <v>2148</v>
      </c>
      <c r="D1104" s="4" t="s">
        <v>922</v>
      </c>
      <c r="E1104" s="4">
        <v>4161011100</v>
      </c>
      <c r="F1104" s="4" t="s">
        <v>2175</v>
      </c>
      <c r="G1104" s="4" t="str">
        <f t="shared" si="17"/>
        <v>경기도광주시장지동</v>
      </c>
      <c r="H1104" s="4">
        <v>369</v>
      </c>
      <c r="I1104" s="4">
        <v>127.252</v>
      </c>
      <c r="J1104" s="4">
        <v>127.223</v>
      </c>
      <c r="K1104" s="4">
        <v>37.381999999999998</v>
      </c>
      <c r="L1104" s="4">
        <v>37.411000000000001</v>
      </c>
      <c r="M1104" s="4">
        <v>127.237936341542</v>
      </c>
      <c r="N1104" s="4">
        <v>37.397684530240902</v>
      </c>
    </row>
    <row r="1105" spans="1:14" x14ac:dyDescent="0.3">
      <c r="A1105" s="3">
        <v>41610118</v>
      </c>
      <c r="B1105" s="4">
        <v>41610</v>
      </c>
      <c r="C1105" s="4" t="s">
        <v>2148</v>
      </c>
      <c r="D1105" s="4" t="e">
        <v>#N/A</v>
      </c>
      <c r="E1105" s="4">
        <v>4161011800</v>
      </c>
      <c r="F1105" s="4" t="s">
        <v>2176</v>
      </c>
      <c r="G1105" s="4" t="str">
        <f t="shared" si="17"/>
        <v>경기도광주시추자동</v>
      </c>
      <c r="H1105" s="4">
        <v>7929</v>
      </c>
      <c r="I1105" s="4">
        <v>127.241</v>
      </c>
      <c r="J1105" s="4">
        <v>127.203</v>
      </c>
      <c r="K1105" s="4">
        <v>37.353999999999999</v>
      </c>
      <c r="L1105" s="4">
        <v>37.371000000000002</v>
      </c>
      <c r="M1105" s="4" t="e">
        <v>#N/A</v>
      </c>
      <c r="N1105" s="4" t="e">
        <v>#N/A</v>
      </c>
    </row>
    <row r="1106" spans="1:14" x14ac:dyDescent="0.3">
      <c r="A1106" s="3">
        <v>41610114</v>
      </c>
      <c r="B1106" s="4">
        <v>41610</v>
      </c>
      <c r="C1106" s="4" t="s">
        <v>2148</v>
      </c>
      <c r="D1106" s="4" t="e">
        <v>#N/A</v>
      </c>
      <c r="E1106" s="4">
        <v>4161011400</v>
      </c>
      <c r="F1106" s="4" t="s">
        <v>2177</v>
      </c>
      <c r="G1106" s="4" t="str">
        <f t="shared" si="17"/>
        <v>경기도광주시고산동</v>
      </c>
      <c r="H1106" s="4">
        <v>7930</v>
      </c>
      <c r="I1106" s="4">
        <v>127.246</v>
      </c>
      <c r="J1106" s="4">
        <v>127.191</v>
      </c>
      <c r="K1106" s="4">
        <v>37.366</v>
      </c>
      <c r="L1106" s="4">
        <v>37.383000000000003</v>
      </c>
      <c r="M1106" s="4" t="e">
        <v>#N/A</v>
      </c>
      <c r="N1106" s="4" t="e">
        <v>#N/A</v>
      </c>
    </row>
    <row r="1107" spans="1:14" x14ac:dyDescent="0.3">
      <c r="A1107" s="3">
        <v>41610113</v>
      </c>
      <c r="B1107" s="4">
        <v>41610</v>
      </c>
      <c r="C1107" s="4" t="s">
        <v>2148</v>
      </c>
      <c r="D1107" s="4" t="s">
        <v>718</v>
      </c>
      <c r="E1107" s="4">
        <v>4161011300</v>
      </c>
      <c r="F1107" s="4" t="s">
        <v>2178</v>
      </c>
      <c r="G1107" s="4" t="str">
        <f t="shared" si="17"/>
        <v>경기도광주시목동</v>
      </c>
      <c r="H1107" s="4">
        <v>7767</v>
      </c>
      <c r="I1107" s="4">
        <v>127.22199999999999</v>
      </c>
      <c r="J1107" s="4">
        <v>127.17700000000001</v>
      </c>
      <c r="K1107" s="4">
        <v>37.369999999999997</v>
      </c>
      <c r="L1107" s="4">
        <v>37.393999999999998</v>
      </c>
      <c r="M1107" s="4">
        <v>127.1970892858</v>
      </c>
      <c r="N1107" s="4">
        <v>37.382123796549003</v>
      </c>
    </row>
    <row r="1108" spans="1:14" x14ac:dyDescent="0.3">
      <c r="A1108" s="3">
        <v>41610330</v>
      </c>
      <c r="B1108" s="4">
        <v>41610</v>
      </c>
      <c r="C1108" s="4" t="s">
        <v>2148</v>
      </c>
      <c r="D1108" s="4" t="s">
        <v>2179</v>
      </c>
      <c r="E1108" s="4">
        <v>4161033000</v>
      </c>
      <c r="F1108" s="4" t="s">
        <v>2180</v>
      </c>
      <c r="G1108" s="4" t="str">
        <f t="shared" si="17"/>
        <v>경기도광주시도척면</v>
      </c>
      <c r="H1108" s="4">
        <v>7977</v>
      </c>
      <c r="I1108" s="4">
        <v>127.36499999999999</v>
      </c>
      <c r="J1108" s="4">
        <v>127.276</v>
      </c>
      <c r="K1108" s="4">
        <v>37.265000000000001</v>
      </c>
      <c r="L1108" s="4">
        <v>37.351999999999997</v>
      </c>
      <c r="M1108" s="4">
        <v>127.31548544385601</v>
      </c>
      <c r="N1108" s="4">
        <v>37.3080933498021</v>
      </c>
    </row>
    <row r="1109" spans="1:14" x14ac:dyDescent="0.3">
      <c r="A1109" s="3">
        <v>41610259</v>
      </c>
      <c r="B1109" s="4">
        <v>41610</v>
      </c>
      <c r="C1109" s="4" t="s">
        <v>2148</v>
      </c>
      <c r="D1109" s="4" t="s">
        <v>2181</v>
      </c>
      <c r="E1109" s="4">
        <v>4161025900</v>
      </c>
      <c r="F1109" s="4" t="s">
        <v>2182</v>
      </c>
      <c r="G1109" s="4" t="str">
        <f t="shared" si="17"/>
        <v>경기도광주시곤지암읍</v>
      </c>
      <c r="H1109" s="4">
        <v>7975</v>
      </c>
      <c r="I1109" s="4">
        <v>127.447</v>
      </c>
      <c r="J1109" s="4">
        <v>127.30200000000001</v>
      </c>
      <c r="K1109" s="4">
        <v>37.314999999999998</v>
      </c>
      <c r="L1109" s="4">
        <v>37.415999999999997</v>
      </c>
      <c r="M1109" s="4">
        <v>127.382483636348</v>
      </c>
      <c r="N1109" s="4">
        <v>37.363943726461201</v>
      </c>
    </row>
    <row r="1110" spans="1:14" x14ac:dyDescent="0.3">
      <c r="A1110" s="3">
        <v>41610253</v>
      </c>
      <c r="B1110" s="4">
        <v>41610</v>
      </c>
      <c r="C1110" s="4" t="s">
        <v>2148</v>
      </c>
      <c r="D1110" s="4" t="s">
        <v>2183</v>
      </c>
      <c r="E1110" s="4">
        <v>4161025300</v>
      </c>
      <c r="F1110" s="4" t="s">
        <v>2184</v>
      </c>
      <c r="G1110" s="4" t="str">
        <f t="shared" si="17"/>
        <v>경기도광주시초월읍</v>
      </c>
      <c r="H1110" s="4">
        <v>7974</v>
      </c>
      <c r="I1110" s="4">
        <v>127.363</v>
      </c>
      <c r="J1110" s="4">
        <v>127.267</v>
      </c>
      <c r="K1110" s="4">
        <v>37.345999999999997</v>
      </c>
      <c r="L1110" s="4">
        <v>37.444000000000003</v>
      </c>
      <c r="M1110" s="4">
        <v>127.311149098828</v>
      </c>
      <c r="N1110" s="4">
        <v>37.396862853345603</v>
      </c>
    </row>
    <row r="1111" spans="1:14" x14ac:dyDescent="0.3">
      <c r="A1111" s="3">
        <v>41610119</v>
      </c>
      <c r="B1111" s="4">
        <v>41610</v>
      </c>
      <c r="C1111" s="4" t="s">
        <v>2148</v>
      </c>
      <c r="D1111" s="4" t="e">
        <v>#N/A</v>
      </c>
      <c r="E1111" s="4">
        <v>4161011900</v>
      </c>
      <c r="F1111" s="4" t="s">
        <v>2185</v>
      </c>
      <c r="G1111" s="4" t="str">
        <f t="shared" si="17"/>
        <v>경기도광주시매산동</v>
      </c>
      <c r="H1111" s="4">
        <v>7973</v>
      </c>
      <c r="I1111" s="4">
        <v>127.28700000000001</v>
      </c>
      <c r="J1111" s="4">
        <v>127.23699999999999</v>
      </c>
      <c r="K1111" s="4">
        <v>37.341999999999999</v>
      </c>
      <c r="L1111" s="4">
        <v>37.371000000000002</v>
      </c>
      <c r="M1111" s="4" t="e">
        <v>#N/A</v>
      </c>
      <c r="N1111" s="4" t="e">
        <v>#N/A</v>
      </c>
    </row>
    <row r="1112" spans="1:14" x14ac:dyDescent="0.3">
      <c r="A1112" s="3">
        <v>41610120</v>
      </c>
      <c r="B1112" s="4">
        <v>41610</v>
      </c>
      <c r="C1112" s="4" t="s">
        <v>2148</v>
      </c>
      <c r="D1112" s="4" t="e">
        <v>#N/A</v>
      </c>
      <c r="E1112" s="4">
        <v>4161012000</v>
      </c>
      <c r="F1112" s="4" t="s">
        <v>2186</v>
      </c>
      <c r="G1112" s="4" t="str">
        <f t="shared" si="17"/>
        <v>경기도광주시양벌동</v>
      </c>
      <c r="H1112" s="4">
        <v>7972</v>
      </c>
      <c r="I1112" s="4">
        <v>127.279</v>
      </c>
      <c r="J1112" s="4">
        <v>127.24299999999999</v>
      </c>
      <c r="K1112" s="4">
        <v>37.363</v>
      </c>
      <c r="L1112" s="4">
        <v>37.402999999999999</v>
      </c>
      <c r="M1112" s="4" t="e">
        <v>#N/A</v>
      </c>
      <c r="N1112" s="4" t="e">
        <v>#N/A</v>
      </c>
    </row>
    <row r="1113" spans="1:14" x14ac:dyDescent="0.3">
      <c r="A1113" s="3">
        <v>41610104</v>
      </c>
      <c r="B1113" s="4">
        <v>41610</v>
      </c>
      <c r="C1113" s="4" t="s">
        <v>2148</v>
      </c>
      <c r="D1113" s="4" t="s">
        <v>2187</v>
      </c>
      <c r="E1113" s="4">
        <v>4161010400</v>
      </c>
      <c r="F1113" s="4" t="s">
        <v>2188</v>
      </c>
      <c r="G1113" s="4" t="str">
        <f t="shared" si="17"/>
        <v>경기도광주시회덕동</v>
      </c>
      <c r="H1113" s="4">
        <v>1681</v>
      </c>
      <c r="I1113" s="4">
        <v>127.253</v>
      </c>
      <c r="J1113" s="4">
        <v>127.235</v>
      </c>
      <c r="K1113" s="4">
        <v>37.423999999999999</v>
      </c>
      <c r="L1113" s="4">
        <v>37.457000000000001</v>
      </c>
      <c r="M1113" s="4">
        <v>127.243502127513</v>
      </c>
      <c r="N1113" s="4">
        <v>37.440014925620801</v>
      </c>
    </row>
    <row r="1114" spans="1:14" x14ac:dyDescent="0.3">
      <c r="A1114" s="3">
        <v>41610116</v>
      </c>
      <c r="B1114" s="4">
        <v>41610</v>
      </c>
      <c r="C1114" s="4" t="s">
        <v>2148</v>
      </c>
      <c r="D1114" s="4" t="e">
        <v>#N/A</v>
      </c>
      <c r="E1114" s="4">
        <v>4161011600</v>
      </c>
      <c r="F1114" s="4" t="s">
        <v>2189</v>
      </c>
      <c r="G1114" s="4" t="str">
        <f t="shared" si="17"/>
        <v>경기도광주시능평동</v>
      </c>
      <c r="H1114" s="4">
        <v>7908</v>
      </c>
      <c r="I1114" s="4">
        <v>127.193</v>
      </c>
      <c r="J1114" s="4">
        <v>127.137</v>
      </c>
      <c r="K1114" s="4">
        <v>37.335999999999999</v>
      </c>
      <c r="L1114" s="4">
        <v>37.365000000000002</v>
      </c>
      <c r="M1114" s="4" t="e">
        <v>#N/A</v>
      </c>
      <c r="N1114" s="4" t="e">
        <v>#N/A</v>
      </c>
    </row>
    <row r="1115" spans="1:14" x14ac:dyDescent="0.3">
      <c r="A1115" s="3">
        <v>41630105</v>
      </c>
      <c r="B1115" s="4">
        <v>41630</v>
      </c>
      <c r="C1115" s="4" t="s">
        <v>2190</v>
      </c>
      <c r="D1115" s="4" t="s">
        <v>2191</v>
      </c>
      <c r="E1115" s="4">
        <v>4163010500</v>
      </c>
      <c r="F1115" s="4" t="s">
        <v>2192</v>
      </c>
      <c r="G1115" s="4" t="str">
        <f t="shared" si="17"/>
        <v>경기도양주시산북동</v>
      </c>
      <c r="H1115" s="4">
        <v>85</v>
      </c>
      <c r="I1115" s="4">
        <v>127.06</v>
      </c>
      <c r="J1115" s="4">
        <v>127.018</v>
      </c>
      <c r="K1115" s="4">
        <v>37.787999999999997</v>
      </c>
      <c r="L1115" s="4">
        <v>37.817</v>
      </c>
      <c r="M1115" s="4">
        <v>127.040210011673</v>
      </c>
      <c r="N1115" s="4">
        <v>37.8022317782833</v>
      </c>
    </row>
    <row r="1116" spans="1:14" x14ac:dyDescent="0.3">
      <c r="A1116" s="3">
        <v>41630111</v>
      </c>
      <c r="B1116" s="4">
        <v>41630</v>
      </c>
      <c r="C1116" s="4" t="s">
        <v>2190</v>
      </c>
      <c r="D1116" s="4" t="s">
        <v>2193</v>
      </c>
      <c r="E1116" s="4">
        <v>4163011100</v>
      </c>
      <c r="F1116" s="4" t="s">
        <v>2194</v>
      </c>
      <c r="G1116" s="4" t="str">
        <f t="shared" si="17"/>
        <v>경기도양주시봉양동</v>
      </c>
      <c r="H1116" s="4">
        <v>83</v>
      </c>
      <c r="I1116" s="4">
        <v>127.102</v>
      </c>
      <c r="J1116" s="4">
        <v>127.05500000000001</v>
      </c>
      <c r="K1116" s="4">
        <v>37.845999999999997</v>
      </c>
      <c r="L1116" s="4">
        <v>37.872999999999998</v>
      </c>
      <c r="M1116" s="4">
        <v>127.078781183609</v>
      </c>
      <c r="N1116" s="4">
        <v>37.860692858005002</v>
      </c>
    </row>
    <row r="1117" spans="1:14" x14ac:dyDescent="0.3">
      <c r="A1117" s="3">
        <v>41630110</v>
      </c>
      <c r="B1117" s="4">
        <v>41630</v>
      </c>
      <c r="C1117" s="4" t="s">
        <v>2190</v>
      </c>
      <c r="D1117" s="4" t="s">
        <v>2195</v>
      </c>
      <c r="E1117" s="4">
        <v>4163011000</v>
      </c>
      <c r="F1117" s="4" t="s">
        <v>2196</v>
      </c>
      <c r="G1117" s="4" t="str">
        <f t="shared" si="17"/>
        <v>경기도양주시덕정동</v>
      </c>
      <c r="H1117" s="4">
        <v>82</v>
      </c>
      <c r="I1117" s="4">
        <v>127.077</v>
      </c>
      <c r="J1117" s="4">
        <v>127.05500000000001</v>
      </c>
      <c r="K1117" s="4">
        <v>37.832000000000001</v>
      </c>
      <c r="L1117" s="4">
        <v>37.857999999999997</v>
      </c>
      <c r="M1117" s="4">
        <v>127.064721149362</v>
      </c>
      <c r="N1117" s="4">
        <v>37.8451569734125</v>
      </c>
    </row>
    <row r="1118" spans="1:14" x14ac:dyDescent="0.3">
      <c r="A1118" s="3">
        <v>41630112</v>
      </c>
      <c r="B1118" s="4">
        <v>41630</v>
      </c>
      <c r="C1118" s="4" t="s">
        <v>2190</v>
      </c>
      <c r="D1118" s="4" t="s">
        <v>2197</v>
      </c>
      <c r="E1118" s="4">
        <v>4163011200</v>
      </c>
      <c r="F1118" s="4" t="s">
        <v>2198</v>
      </c>
      <c r="G1118" s="4" t="str">
        <f t="shared" si="17"/>
        <v>경기도양주시회암동</v>
      </c>
      <c r="H1118" s="4">
        <v>113</v>
      </c>
      <c r="I1118" s="4">
        <v>127.116</v>
      </c>
      <c r="J1118" s="4">
        <v>127.074</v>
      </c>
      <c r="K1118" s="4">
        <v>37.835999999999999</v>
      </c>
      <c r="L1118" s="4">
        <v>37.866999999999997</v>
      </c>
      <c r="M1118" s="4">
        <v>127.097615649297</v>
      </c>
      <c r="N1118" s="4">
        <v>37.848635123153599</v>
      </c>
    </row>
    <row r="1119" spans="1:14" x14ac:dyDescent="0.3">
      <c r="A1119" s="3">
        <v>41630310</v>
      </c>
      <c r="B1119" s="4">
        <v>41630</v>
      </c>
      <c r="C1119" s="4" t="s">
        <v>2190</v>
      </c>
      <c r="D1119" s="4" t="s">
        <v>2199</v>
      </c>
      <c r="E1119" s="4">
        <v>4163031000</v>
      </c>
      <c r="F1119" s="4" t="s">
        <v>2200</v>
      </c>
      <c r="G1119" s="4" t="str">
        <f t="shared" si="17"/>
        <v>경기도양주시은현면</v>
      </c>
      <c r="H1119" s="4">
        <v>3076</v>
      </c>
      <c r="I1119" s="4">
        <v>127.06</v>
      </c>
      <c r="J1119" s="4">
        <v>126.991</v>
      </c>
      <c r="K1119" s="4">
        <v>37.826999999999998</v>
      </c>
      <c r="L1119" s="4">
        <v>37.933999999999997</v>
      </c>
      <c r="M1119" s="4">
        <v>127.023970232365</v>
      </c>
      <c r="N1119" s="4">
        <v>37.869242714459702</v>
      </c>
    </row>
    <row r="1120" spans="1:14" x14ac:dyDescent="0.3">
      <c r="A1120" s="3">
        <v>41630107</v>
      </c>
      <c r="B1120" s="4">
        <v>41630</v>
      </c>
      <c r="C1120" s="4" t="s">
        <v>2190</v>
      </c>
      <c r="D1120" s="4" t="s">
        <v>2201</v>
      </c>
      <c r="E1120" s="4">
        <v>4163010700</v>
      </c>
      <c r="F1120" s="4" t="s">
        <v>2202</v>
      </c>
      <c r="G1120" s="4" t="str">
        <f t="shared" si="17"/>
        <v>경기도양주시만송동</v>
      </c>
      <c r="H1120" s="4">
        <v>1078</v>
      </c>
      <c r="I1120" s="4">
        <v>127.11</v>
      </c>
      <c r="J1120" s="4">
        <v>127.072</v>
      </c>
      <c r="K1120" s="4">
        <v>37.770000000000003</v>
      </c>
      <c r="L1120" s="4">
        <v>37.804000000000002</v>
      </c>
      <c r="M1120" s="4">
        <v>127.090378795117</v>
      </c>
      <c r="N1120" s="4">
        <v>37.785461537779803</v>
      </c>
    </row>
    <row r="1121" spans="1:14" x14ac:dyDescent="0.3">
      <c r="A1121" s="3">
        <v>41630340</v>
      </c>
      <c r="B1121" s="4">
        <v>41630</v>
      </c>
      <c r="C1121" s="4" t="s">
        <v>2190</v>
      </c>
      <c r="D1121" s="4" t="s">
        <v>2203</v>
      </c>
      <c r="E1121" s="4">
        <v>4163034000</v>
      </c>
      <c r="F1121" s="4" t="s">
        <v>2204</v>
      </c>
      <c r="G1121" s="4" t="str">
        <f t="shared" si="17"/>
        <v>경기도양주시장흥면</v>
      </c>
      <c r="H1121" s="4">
        <v>96</v>
      </c>
      <c r="I1121" s="4">
        <v>127.018</v>
      </c>
      <c r="J1121" s="4">
        <v>126.90600000000001</v>
      </c>
      <c r="K1121" s="4">
        <v>37.668999999999997</v>
      </c>
      <c r="L1121" s="4">
        <v>37.765999999999998</v>
      </c>
      <c r="M1121" s="4">
        <v>126.96348132520301</v>
      </c>
      <c r="N1121" s="4">
        <v>37.717342202902401</v>
      </c>
    </row>
    <row r="1122" spans="1:14" x14ac:dyDescent="0.3">
      <c r="A1122" s="3">
        <v>41630103</v>
      </c>
      <c r="B1122" s="4">
        <v>41630</v>
      </c>
      <c r="C1122" s="4" t="s">
        <v>2190</v>
      </c>
      <c r="D1122" s="4" t="s">
        <v>2205</v>
      </c>
      <c r="E1122" s="4">
        <v>4163010300</v>
      </c>
      <c r="F1122" s="4" t="s">
        <v>2206</v>
      </c>
      <c r="G1122" s="4" t="str">
        <f t="shared" si="17"/>
        <v>경기도양주시남방동</v>
      </c>
      <c r="H1122" s="4">
        <v>89</v>
      </c>
      <c r="I1122" s="4">
        <v>127.04900000000001</v>
      </c>
      <c r="J1122" s="4">
        <v>127.024</v>
      </c>
      <c r="K1122" s="4">
        <v>37.764000000000003</v>
      </c>
      <c r="L1122" s="4">
        <v>37.786999999999999</v>
      </c>
      <c r="M1122" s="4">
        <v>127.03780028871699</v>
      </c>
      <c r="N1122" s="4">
        <v>37.774164421889303</v>
      </c>
    </row>
    <row r="1123" spans="1:14" x14ac:dyDescent="0.3">
      <c r="A1123" s="3">
        <v>41630104</v>
      </c>
      <c r="B1123" s="4">
        <v>41630</v>
      </c>
      <c r="C1123" s="4" t="s">
        <v>2190</v>
      </c>
      <c r="D1123" s="4" t="s">
        <v>2207</v>
      </c>
      <c r="E1123" s="4">
        <v>4163010400</v>
      </c>
      <c r="F1123" s="4" t="s">
        <v>2208</v>
      </c>
      <c r="G1123" s="4" t="str">
        <f t="shared" si="17"/>
        <v>경기도양주시마전동</v>
      </c>
      <c r="H1123" s="4">
        <v>87</v>
      </c>
      <c r="I1123" s="4">
        <v>127.068</v>
      </c>
      <c r="J1123" s="4">
        <v>127.04300000000001</v>
      </c>
      <c r="K1123" s="4">
        <v>37.761000000000003</v>
      </c>
      <c r="L1123" s="4">
        <v>37.79</v>
      </c>
      <c r="M1123" s="4">
        <v>127.05536473863</v>
      </c>
      <c r="N1123" s="4">
        <v>37.775865778162398</v>
      </c>
    </row>
    <row r="1124" spans="1:14" x14ac:dyDescent="0.3">
      <c r="A1124" s="3">
        <v>41630320</v>
      </c>
      <c r="B1124" s="4">
        <v>41630</v>
      </c>
      <c r="C1124" s="4" t="s">
        <v>2190</v>
      </c>
      <c r="D1124" s="4" t="s">
        <v>2209</v>
      </c>
      <c r="E1124" s="4">
        <v>4163032000</v>
      </c>
      <c r="F1124" s="4" t="s">
        <v>2210</v>
      </c>
      <c r="G1124" s="4" t="str">
        <f t="shared" si="17"/>
        <v>경기도양주시남면</v>
      </c>
      <c r="H1124" s="4">
        <v>3176</v>
      </c>
      <c r="I1124" s="4">
        <v>127.009</v>
      </c>
      <c r="J1124" s="4">
        <v>126.94499999999999</v>
      </c>
      <c r="K1124" s="4">
        <v>37.85</v>
      </c>
      <c r="L1124" s="4">
        <v>37.942</v>
      </c>
      <c r="M1124" s="4">
        <v>126.979793493055</v>
      </c>
      <c r="N1124" s="4">
        <v>37.896037652203802</v>
      </c>
    </row>
    <row r="1125" spans="1:14" x14ac:dyDescent="0.3">
      <c r="A1125" s="3">
        <v>41630250</v>
      </c>
      <c r="B1125" s="4">
        <v>41630</v>
      </c>
      <c r="C1125" s="4" t="s">
        <v>2190</v>
      </c>
      <c r="D1125" s="4" t="s">
        <v>2211</v>
      </c>
      <c r="E1125" s="4">
        <v>4163025000</v>
      </c>
      <c r="F1125" s="4" t="s">
        <v>2212</v>
      </c>
      <c r="G1125" s="4" t="str">
        <f t="shared" si="17"/>
        <v>경기도양주시백석읍</v>
      </c>
      <c r="H1125" s="4">
        <v>3156</v>
      </c>
      <c r="I1125" s="4">
        <v>127.027</v>
      </c>
      <c r="J1125" s="4">
        <v>126.928</v>
      </c>
      <c r="K1125" s="4">
        <v>37.744999999999997</v>
      </c>
      <c r="L1125" s="4">
        <v>37.829000000000001</v>
      </c>
      <c r="M1125" s="4">
        <v>126.97763626225</v>
      </c>
      <c r="N1125" s="4">
        <v>37.788908857083101</v>
      </c>
    </row>
    <row r="1126" spans="1:14" x14ac:dyDescent="0.3">
      <c r="A1126" s="3">
        <v>41630102</v>
      </c>
      <c r="B1126" s="4">
        <v>41630</v>
      </c>
      <c r="C1126" s="4" t="s">
        <v>2190</v>
      </c>
      <c r="D1126" s="4" t="s">
        <v>2213</v>
      </c>
      <c r="E1126" s="4">
        <v>4163010200</v>
      </c>
      <c r="F1126" s="4" t="s">
        <v>2214</v>
      </c>
      <c r="G1126" s="4" t="str">
        <f t="shared" si="17"/>
        <v>경기도양주시어둔동</v>
      </c>
      <c r="H1126" s="4">
        <v>3118</v>
      </c>
      <c r="I1126" s="4">
        <v>127.027</v>
      </c>
      <c r="J1126" s="4">
        <v>126.996</v>
      </c>
      <c r="K1126" s="4">
        <v>37.762</v>
      </c>
      <c r="L1126" s="4">
        <v>37.786999999999999</v>
      </c>
      <c r="M1126" s="4">
        <v>127.01119300179001</v>
      </c>
      <c r="N1126" s="4">
        <v>37.7738768021308</v>
      </c>
    </row>
    <row r="1127" spans="1:14" x14ac:dyDescent="0.3">
      <c r="A1127" s="3">
        <v>41630330</v>
      </c>
      <c r="B1127" s="4">
        <v>41630</v>
      </c>
      <c r="C1127" s="4" t="s">
        <v>2190</v>
      </c>
      <c r="D1127" s="4" t="s">
        <v>2215</v>
      </c>
      <c r="E1127" s="4">
        <v>4163033000</v>
      </c>
      <c r="F1127" s="4" t="s">
        <v>2216</v>
      </c>
      <c r="G1127" s="4" t="str">
        <f t="shared" si="17"/>
        <v>경기도양주시광적면</v>
      </c>
      <c r="H1127" s="4">
        <v>3175</v>
      </c>
      <c r="I1127" s="4">
        <v>127.017</v>
      </c>
      <c r="J1127" s="4">
        <v>126.902</v>
      </c>
      <c r="K1127" s="4">
        <v>37.784999999999997</v>
      </c>
      <c r="L1127" s="4">
        <v>37.887999999999998</v>
      </c>
      <c r="M1127" s="4">
        <v>126.952996952037</v>
      </c>
      <c r="N1127" s="4">
        <v>37.830041630032902</v>
      </c>
    </row>
    <row r="1128" spans="1:14" x14ac:dyDescent="0.3">
      <c r="A1128" s="3">
        <v>41630109</v>
      </c>
      <c r="B1128" s="4">
        <v>41630</v>
      </c>
      <c r="C1128" s="4" t="s">
        <v>2190</v>
      </c>
      <c r="D1128" s="4" t="s">
        <v>2217</v>
      </c>
      <c r="E1128" s="4">
        <v>4163010900</v>
      </c>
      <c r="F1128" s="4" t="s">
        <v>2218</v>
      </c>
      <c r="G1128" s="4" t="str">
        <f t="shared" si="17"/>
        <v>경기도양주시고읍동</v>
      </c>
      <c r="H1128" s="4">
        <v>2036</v>
      </c>
      <c r="I1128" s="4">
        <v>127.09099999999999</v>
      </c>
      <c r="J1128" s="4">
        <v>127.063</v>
      </c>
      <c r="K1128" s="4">
        <v>37.795000000000002</v>
      </c>
      <c r="L1128" s="4">
        <v>37.813000000000002</v>
      </c>
      <c r="M1128" s="4">
        <v>127.075438346773</v>
      </c>
      <c r="N1128" s="4">
        <v>37.804868348264598</v>
      </c>
    </row>
    <row r="1129" spans="1:14" x14ac:dyDescent="0.3">
      <c r="A1129" s="3">
        <v>41630106</v>
      </c>
      <c r="B1129" s="4">
        <v>41630</v>
      </c>
      <c r="C1129" s="4" t="s">
        <v>2190</v>
      </c>
      <c r="D1129" s="4" t="s">
        <v>2219</v>
      </c>
      <c r="E1129" s="4">
        <v>4163010600</v>
      </c>
      <c r="F1129" s="4" t="s">
        <v>2220</v>
      </c>
      <c r="G1129" s="4" t="str">
        <f t="shared" si="17"/>
        <v>경기도양주시광사동</v>
      </c>
      <c r="H1129" s="4">
        <v>2035</v>
      </c>
      <c r="I1129" s="4">
        <v>127.087</v>
      </c>
      <c r="J1129" s="4">
        <v>127.056</v>
      </c>
      <c r="K1129" s="4">
        <v>37.764000000000003</v>
      </c>
      <c r="L1129" s="4">
        <v>37.802</v>
      </c>
      <c r="M1129" s="4">
        <v>127.070248100458</v>
      </c>
      <c r="N1129" s="4">
        <v>37.785853786737398</v>
      </c>
    </row>
    <row r="1130" spans="1:14" x14ac:dyDescent="0.3">
      <c r="A1130" s="3">
        <v>41630108</v>
      </c>
      <c r="B1130" s="4">
        <v>41630</v>
      </c>
      <c r="C1130" s="4" t="s">
        <v>2190</v>
      </c>
      <c r="D1130" s="4" t="s">
        <v>2221</v>
      </c>
      <c r="E1130" s="4">
        <v>4163010800</v>
      </c>
      <c r="F1130" s="4" t="s">
        <v>2222</v>
      </c>
      <c r="G1130" s="4" t="str">
        <f t="shared" si="17"/>
        <v>경기도양주시삼숭동</v>
      </c>
      <c r="H1130" s="4">
        <v>1075</v>
      </c>
      <c r="I1130" s="4">
        <v>127.119</v>
      </c>
      <c r="J1130" s="4">
        <v>127.083</v>
      </c>
      <c r="K1130" s="4">
        <v>37.786999999999999</v>
      </c>
      <c r="L1130" s="4">
        <v>37.816000000000003</v>
      </c>
      <c r="M1130" s="4">
        <v>127.104887863295</v>
      </c>
      <c r="N1130" s="4">
        <v>37.802420830730597</v>
      </c>
    </row>
    <row r="1131" spans="1:14" x14ac:dyDescent="0.3">
      <c r="A1131" s="3">
        <v>41630113</v>
      </c>
      <c r="B1131" s="4">
        <v>41630</v>
      </c>
      <c r="C1131" s="4" t="s">
        <v>2190</v>
      </c>
      <c r="D1131" s="4" t="s">
        <v>2223</v>
      </c>
      <c r="E1131" s="4">
        <v>4163011300</v>
      </c>
      <c r="F1131" s="4" t="s">
        <v>2224</v>
      </c>
      <c r="G1131" s="4" t="str">
        <f t="shared" si="17"/>
        <v>경기도양주시율정동</v>
      </c>
      <c r="H1131" s="4">
        <v>1074</v>
      </c>
      <c r="I1131" s="4">
        <v>127.122</v>
      </c>
      <c r="J1131" s="4">
        <v>127.08799999999999</v>
      </c>
      <c r="K1131" s="4">
        <v>37.81</v>
      </c>
      <c r="L1131" s="4">
        <v>37.844000000000001</v>
      </c>
      <c r="M1131" s="4">
        <v>127.110847032717</v>
      </c>
      <c r="N1131" s="4">
        <v>37.827996660102698</v>
      </c>
    </row>
    <row r="1132" spans="1:14" x14ac:dyDescent="0.3">
      <c r="A1132" s="3">
        <v>41630117</v>
      </c>
      <c r="B1132" s="4">
        <v>41630</v>
      </c>
      <c r="C1132" s="4" t="s">
        <v>2190</v>
      </c>
      <c r="D1132" s="4" t="s">
        <v>2225</v>
      </c>
      <c r="E1132" s="4">
        <v>4163011700</v>
      </c>
      <c r="F1132" s="4" t="s">
        <v>2226</v>
      </c>
      <c r="G1132" s="4" t="str">
        <f t="shared" si="17"/>
        <v>경기도양주시회정동</v>
      </c>
      <c r="H1132" s="4">
        <v>3056</v>
      </c>
      <c r="I1132" s="4">
        <v>127.065</v>
      </c>
      <c r="J1132" s="4">
        <v>127.041</v>
      </c>
      <c r="K1132" s="4">
        <v>37.823999999999998</v>
      </c>
      <c r="L1132" s="4">
        <v>37.856000000000002</v>
      </c>
      <c r="M1132" s="4">
        <v>127.052742348699</v>
      </c>
      <c r="N1132" s="4">
        <v>37.836407166791197</v>
      </c>
    </row>
    <row r="1133" spans="1:14" x14ac:dyDescent="0.3">
      <c r="A1133" s="3">
        <v>41630116</v>
      </c>
      <c r="B1133" s="4">
        <v>41630</v>
      </c>
      <c r="C1133" s="4" t="s">
        <v>2190</v>
      </c>
      <c r="D1133" s="4" t="s">
        <v>2227</v>
      </c>
      <c r="E1133" s="4">
        <v>4163011600</v>
      </c>
      <c r="F1133" s="4" t="s">
        <v>2228</v>
      </c>
      <c r="G1133" s="4" t="str">
        <f t="shared" si="17"/>
        <v>경기도양주시덕계동</v>
      </c>
      <c r="H1133" s="4">
        <v>3058</v>
      </c>
      <c r="I1133" s="4">
        <v>127.06699999999999</v>
      </c>
      <c r="J1133" s="4">
        <v>127.02200000000001</v>
      </c>
      <c r="K1133" s="4">
        <v>37.801000000000002</v>
      </c>
      <c r="L1133" s="4">
        <v>37.835999999999999</v>
      </c>
      <c r="M1133" s="4">
        <v>127.044982725412</v>
      </c>
      <c r="N1133" s="4">
        <v>37.820089003548901</v>
      </c>
    </row>
    <row r="1134" spans="1:14" x14ac:dyDescent="0.3">
      <c r="A1134" s="3">
        <v>41630115</v>
      </c>
      <c r="B1134" s="4">
        <v>41630</v>
      </c>
      <c r="C1134" s="4" t="s">
        <v>2190</v>
      </c>
      <c r="D1134" s="4" t="s">
        <v>2229</v>
      </c>
      <c r="E1134" s="4">
        <v>4163011500</v>
      </c>
      <c r="F1134" s="4" t="s">
        <v>2230</v>
      </c>
      <c r="G1134" s="4" t="str">
        <f t="shared" si="17"/>
        <v>경기도양주시고암동</v>
      </c>
      <c r="H1134" s="4">
        <v>2354</v>
      </c>
      <c r="I1134" s="4">
        <v>127.081</v>
      </c>
      <c r="J1134" s="4">
        <v>127.06100000000001</v>
      </c>
      <c r="K1134" s="4">
        <v>37.808999999999997</v>
      </c>
      <c r="L1134" s="4">
        <v>37.841999999999999</v>
      </c>
      <c r="M1134" s="4">
        <v>127.070837718354</v>
      </c>
      <c r="N1134" s="4">
        <v>37.824853785767203</v>
      </c>
    </row>
    <row r="1135" spans="1:14" x14ac:dyDescent="0.3">
      <c r="A1135" s="3">
        <v>41630114</v>
      </c>
      <c r="B1135" s="4">
        <v>41630</v>
      </c>
      <c r="C1135" s="4" t="s">
        <v>2190</v>
      </c>
      <c r="D1135" s="4" t="s">
        <v>2231</v>
      </c>
      <c r="E1135" s="4">
        <v>4163011400</v>
      </c>
      <c r="F1135" s="4" t="s">
        <v>2232</v>
      </c>
      <c r="G1135" s="4" t="str">
        <f t="shared" si="17"/>
        <v>경기도양주시옥정동</v>
      </c>
      <c r="H1135" s="4">
        <v>2353</v>
      </c>
      <c r="I1135" s="4">
        <v>127.107</v>
      </c>
      <c r="J1135" s="4">
        <v>127.072</v>
      </c>
      <c r="K1135" s="4">
        <v>37.808</v>
      </c>
      <c r="L1135" s="4">
        <v>37.840000000000003</v>
      </c>
      <c r="M1135" s="4">
        <v>127.089230089521</v>
      </c>
      <c r="N1135" s="4">
        <v>37.823521279800303</v>
      </c>
    </row>
    <row r="1136" spans="1:14" x14ac:dyDescent="0.3">
      <c r="A1136" s="3">
        <v>41630101</v>
      </c>
      <c r="B1136" s="4">
        <v>41630</v>
      </c>
      <c r="C1136" s="4" t="s">
        <v>2190</v>
      </c>
      <c r="D1136" s="4" t="s">
        <v>2233</v>
      </c>
      <c r="E1136" s="4">
        <v>4163010100</v>
      </c>
      <c r="F1136" s="4" t="s">
        <v>2234</v>
      </c>
      <c r="G1136" s="4" t="str">
        <f t="shared" si="17"/>
        <v>경기도양주시유양동</v>
      </c>
      <c r="H1136" s="4">
        <v>86</v>
      </c>
      <c r="I1136" s="4">
        <v>127.045</v>
      </c>
      <c r="J1136" s="4">
        <v>127.01</v>
      </c>
      <c r="K1136" s="4">
        <v>37.777999999999999</v>
      </c>
      <c r="L1136" s="4">
        <v>37.801000000000002</v>
      </c>
      <c r="M1136" s="4">
        <v>127.026968188114</v>
      </c>
      <c r="N1136" s="4">
        <v>37.788596074096503</v>
      </c>
    </row>
    <row r="1137" spans="1:14" x14ac:dyDescent="0.3">
      <c r="A1137" s="3">
        <v>41650390</v>
      </c>
      <c r="B1137" s="4">
        <v>41650</v>
      </c>
      <c r="C1137" s="4" t="s">
        <v>2235</v>
      </c>
      <c r="D1137" s="4" t="s">
        <v>2236</v>
      </c>
      <c r="E1137" s="4">
        <v>4165039000</v>
      </c>
      <c r="F1137" s="4" t="s">
        <v>2237</v>
      </c>
      <c r="G1137" s="4" t="str">
        <f t="shared" si="17"/>
        <v>경기도포천시영북면</v>
      </c>
      <c r="H1137" s="4">
        <v>2362</v>
      </c>
      <c r="I1137" s="4">
        <v>127.358</v>
      </c>
      <c r="J1137" s="4">
        <v>127.205</v>
      </c>
      <c r="K1137" s="4">
        <v>38.027999999999999</v>
      </c>
      <c r="L1137" s="4">
        <v>38.125</v>
      </c>
      <c r="M1137" s="4">
        <v>127.285114470666</v>
      </c>
      <c r="N1137" s="4">
        <v>38.073832888301901</v>
      </c>
    </row>
    <row r="1138" spans="1:14" x14ac:dyDescent="0.3">
      <c r="A1138" s="3">
        <v>41650350</v>
      </c>
      <c r="B1138" s="4">
        <v>41650</v>
      </c>
      <c r="C1138" s="4" t="s">
        <v>2235</v>
      </c>
      <c r="D1138" s="4" t="s">
        <v>2238</v>
      </c>
      <c r="E1138" s="4">
        <v>4165035000</v>
      </c>
      <c r="F1138" s="4" t="s">
        <v>2239</v>
      </c>
      <c r="G1138" s="4" t="str">
        <f t="shared" si="17"/>
        <v>경기도포천시창수면</v>
      </c>
      <c r="H1138" s="4">
        <v>2361</v>
      </c>
      <c r="I1138" s="4">
        <v>127.24</v>
      </c>
      <c r="J1138" s="4">
        <v>127.11199999999999</v>
      </c>
      <c r="K1138" s="4">
        <v>37.954000000000001</v>
      </c>
      <c r="L1138" s="4">
        <v>38.073</v>
      </c>
      <c r="M1138" s="4">
        <v>127.176980478091</v>
      </c>
      <c r="N1138" s="4">
        <v>38.022915507524402</v>
      </c>
    </row>
    <row r="1139" spans="1:14" x14ac:dyDescent="0.3">
      <c r="A1139" s="3">
        <v>41650370</v>
      </c>
      <c r="B1139" s="4">
        <v>41650</v>
      </c>
      <c r="C1139" s="4" t="s">
        <v>2235</v>
      </c>
      <c r="D1139" s="4" t="s">
        <v>2240</v>
      </c>
      <c r="E1139" s="4">
        <v>4165037000</v>
      </c>
      <c r="F1139" s="4" t="s">
        <v>2241</v>
      </c>
      <c r="G1139" s="4" t="str">
        <f t="shared" si="17"/>
        <v>경기도포천시일동면</v>
      </c>
      <c r="H1139" s="4">
        <v>2359</v>
      </c>
      <c r="I1139" s="4">
        <v>127.38500000000001</v>
      </c>
      <c r="J1139" s="4">
        <v>127.256</v>
      </c>
      <c r="K1139" s="4">
        <v>37.914999999999999</v>
      </c>
      <c r="L1139" s="4">
        <v>38.03</v>
      </c>
      <c r="M1139" s="4">
        <v>127.32430342203899</v>
      </c>
      <c r="N1139" s="4">
        <v>37.964286202056002</v>
      </c>
    </row>
    <row r="1140" spans="1:14" x14ac:dyDescent="0.3">
      <c r="A1140" s="3">
        <v>41650310</v>
      </c>
      <c r="B1140" s="4">
        <v>41650</v>
      </c>
      <c r="C1140" s="4" t="s">
        <v>2235</v>
      </c>
      <c r="D1140" s="4" t="s">
        <v>1870</v>
      </c>
      <c r="E1140" s="4">
        <v>4165031000</v>
      </c>
      <c r="F1140" s="4" t="s">
        <v>2242</v>
      </c>
      <c r="G1140" s="4" t="str">
        <f t="shared" si="17"/>
        <v>경기도포천시군내면</v>
      </c>
      <c r="H1140" s="4">
        <v>2364</v>
      </c>
      <c r="I1140" s="4">
        <v>127.268</v>
      </c>
      <c r="J1140" s="4">
        <v>127.185</v>
      </c>
      <c r="K1140" s="4">
        <v>37.844000000000001</v>
      </c>
      <c r="L1140" s="4">
        <v>37.917999999999999</v>
      </c>
      <c r="M1140" s="4">
        <v>127.22956758084899</v>
      </c>
      <c r="N1140" s="4">
        <v>37.877337966802799</v>
      </c>
    </row>
    <row r="1141" spans="1:14" x14ac:dyDescent="0.3">
      <c r="A1141" s="3">
        <v>41650105</v>
      </c>
      <c r="B1141" s="4">
        <v>41650</v>
      </c>
      <c r="C1141" s="4" t="s">
        <v>2235</v>
      </c>
      <c r="D1141" s="4" t="s">
        <v>2243</v>
      </c>
      <c r="E1141" s="4">
        <v>4165010500</v>
      </c>
      <c r="F1141" s="4" t="s">
        <v>2244</v>
      </c>
      <c r="G1141" s="4" t="str">
        <f t="shared" si="17"/>
        <v>경기도포천시설운동</v>
      </c>
      <c r="H1141" s="4">
        <v>113</v>
      </c>
      <c r="I1141" s="4">
        <v>127.16500000000001</v>
      </c>
      <c r="J1141" s="4">
        <v>127.123</v>
      </c>
      <c r="K1141" s="4">
        <v>37.841000000000001</v>
      </c>
      <c r="L1141" s="4">
        <v>37.875999999999998</v>
      </c>
      <c r="M1141" s="4">
        <v>127.142054352066</v>
      </c>
      <c r="N1141" s="4">
        <v>37.859287955542797</v>
      </c>
    </row>
    <row r="1142" spans="1:14" x14ac:dyDescent="0.3">
      <c r="A1142" s="3">
        <v>41650320</v>
      </c>
      <c r="B1142" s="4">
        <v>41650</v>
      </c>
      <c r="C1142" s="4" t="s">
        <v>2235</v>
      </c>
      <c r="D1142" s="4" t="s">
        <v>2245</v>
      </c>
      <c r="E1142" s="4">
        <v>4165032000</v>
      </c>
      <c r="F1142" s="4" t="s">
        <v>2246</v>
      </c>
      <c r="G1142" s="4" t="str">
        <f t="shared" si="17"/>
        <v>경기도포천시내촌면</v>
      </c>
      <c r="H1142" s="4">
        <v>2365</v>
      </c>
      <c r="I1142" s="4">
        <v>127.28700000000001</v>
      </c>
      <c r="J1142" s="4">
        <v>127.179</v>
      </c>
      <c r="K1142" s="4">
        <v>37.753999999999998</v>
      </c>
      <c r="L1142" s="4">
        <v>37.856000000000002</v>
      </c>
      <c r="M1142" s="4">
        <v>127.235374162258</v>
      </c>
      <c r="N1142" s="4">
        <v>37.797620481589803</v>
      </c>
    </row>
    <row r="1143" spans="1:14" x14ac:dyDescent="0.3">
      <c r="A1143" s="3">
        <v>41650360</v>
      </c>
      <c r="B1143" s="4">
        <v>41650</v>
      </c>
      <c r="C1143" s="4" t="s">
        <v>2235</v>
      </c>
      <c r="D1143" s="4" t="s">
        <v>2247</v>
      </c>
      <c r="E1143" s="4">
        <v>4165036000</v>
      </c>
      <c r="F1143" s="4" t="s">
        <v>2248</v>
      </c>
      <c r="G1143" s="4" t="str">
        <f t="shared" si="17"/>
        <v>경기도포천시영중면</v>
      </c>
      <c r="H1143" s="4">
        <v>2369</v>
      </c>
      <c r="I1143" s="4">
        <v>127.309</v>
      </c>
      <c r="J1143" s="4">
        <v>127.197</v>
      </c>
      <c r="K1143" s="4">
        <v>37.951999999999998</v>
      </c>
      <c r="L1143" s="4">
        <v>38.048999999999999</v>
      </c>
      <c r="M1143" s="4">
        <v>127.251958641428</v>
      </c>
      <c r="N1143" s="4">
        <v>38.002669993493299</v>
      </c>
    </row>
    <row r="1144" spans="1:14" x14ac:dyDescent="0.3">
      <c r="A1144" s="3">
        <v>41650106</v>
      </c>
      <c r="B1144" s="4">
        <v>41650</v>
      </c>
      <c r="C1144" s="4" t="s">
        <v>2235</v>
      </c>
      <c r="D1144" s="4" t="s">
        <v>686</v>
      </c>
      <c r="E1144" s="4">
        <v>4165010600</v>
      </c>
      <c r="F1144" s="4" t="s">
        <v>2249</v>
      </c>
      <c r="G1144" s="4" t="str">
        <f t="shared" si="17"/>
        <v>경기도포천시동교동</v>
      </c>
      <c r="H1144" s="4">
        <v>754</v>
      </c>
      <c r="I1144" s="4">
        <v>127.15600000000001</v>
      </c>
      <c r="J1144" s="4">
        <v>127.10899999999999</v>
      </c>
      <c r="K1144" s="4">
        <v>37.832999999999998</v>
      </c>
      <c r="L1144" s="4">
        <v>37.866999999999997</v>
      </c>
      <c r="M1144" s="4">
        <v>127.126771605991</v>
      </c>
      <c r="N1144" s="4">
        <v>37.8499537410569</v>
      </c>
    </row>
    <row r="1145" spans="1:14" x14ac:dyDescent="0.3">
      <c r="A1145" s="3">
        <v>41650340</v>
      </c>
      <c r="B1145" s="4">
        <v>41650</v>
      </c>
      <c r="C1145" s="4" t="s">
        <v>2235</v>
      </c>
      <c r="D1145" s="4" t="s">
        <v>2250</v>
      </c>
      <c r="E1145" s="4">
        <v>4165034000</v>
      </c>
      <c r="F1145" s="4" t="s">
        <v>2251</v>
      </c>
      <c r="G1145" s="4" t="str">
        <f t="shared" si="17"/>
        <v>경기도포천시신북면</v>
      </c>
      <c r="H1145" s="4">
        <v>2368</v>
      </c>
      <c r="I1145" s="4">
        <v>127.261</v>
      </c>
      <c r="J1145" s="4">
        <v>127.09</v>
      </c>
      <c r="K1145" s="4">
        <v>37.896000000000001</v>
      </c>
      <c r="L1145" s="4">
        <v>37.991999999999997</v>
      </c>
      <c r="M1145" s="4">
        <v>127.171236199392</v>
      </c>
      <c r="N1145" s="4">
        <v>37.944898691081498</v>
      </c>
    </row>
    <row r="1146" spans="1:14" x14ac:dyDescent="0.3">
      <c r="A1146" s="3">
        <v>41650410</v>
      </c>
      <c r="B1146" s="4">
        <v>41650</v>
      </c>
      <c r="C1146" s="4" t="s">
        <v>2235</v>
      </c>
      <c r="D1146" s="4" t="s">
        <v>2252</v>
      </c>
      <c r="E1146" s="4">
        <v>4165041000</v>
      </c>
      <c r="F1146" s="4" t="s">
        <v>2253</v>
      </c>
      <c r="G1146" s="4" t="str">
        <f t="shared" si="17"/>
        <v>경기도포천시화현면</v>
      </c>
      <c r="H1146" s="4">
        <v>2358</v>
      </c>
      <c r="I1146" s="4">
        <v>127.33</v>
      </c>
      <c r="J1146" s="4">
        <v>127.245</v>
      </c>
      <c r="K1146" s="4">
        <v>37.85</v>
      </c>
      <c r="L1146" s="4">
        <v>37.954999999999998</v>
      </c>
      <c r="M1146" s="4">
        <v>127.28528992694299</v>
      </c>
      <c r="N1146" s="4">
        <v>37.898054882719698</v>
      </c>
    </row>
    <row r="1147" spans="1:14" x14ac:dyDescent="0.3">
      <c r="A1147" s="3">
        <v>41650102</v>
      </c>
      <c r="B1147" s="4">
        <v>41650</v>
      </c>
      <c r="C1147" s="4" t="s">
        <v>2235</v>
      </c>
      <c r="D1147" s="4" t="s">
        <v>2254</v>
      </c>
      <c r="E1147" s="4">
        <v>4165010200</v>
      </c>
      <c r="F1147" s="4" t="s">
        <v>2255</v>
      </c>
      <c r="G1147" s="4" t="str">
        <f t="shared" si="17"/>
        <v>경기도포천시어룡동</v>
      </c>
      <c r="H1147" s="4">
        <v>92</v>
      </c>
      <c r="I1147" s="4">
        <v>127.19799999999999</v>
      </c>
      <c r="J1147" s="4">
        <v>127.157</v>
      </c>
      <c r="K1147" s="4">
        <v>37.871000000000002</v>
      </c>
      <c r="L1147" s="4">
        <v>37.898000000000003</v>
      </c>
      <c r="M1147" s="4">
        <v>127.17838462675</v>
      </c>
      <c r="N1147" s="4">
        <v>37.886553746455398</v>
      </c>
    </row>
    <row r="1148" spans="1:14" x14ac:dyDescent="0.3">
      <c r="A1148" s="3">
        <v>41650101</v>
      </c>
      <c r="B1148" s="4">
        <v>41650</v>
      </c>
      <c r="C1148" s="4" t="s">
        <v>2235</v>
      </c>
      <c r="D1148" s="4" t="s">
        <v>2256</v>
      </c>
      <c r="E1148" s="4">
        <v>4165010100</v>
      </c>
      <c r="F1148" s="4" t="s">
        <v>2257</v>
      </c>
      <c r="G1148" s="4" t="str">
        <f t="shared" si="17"/>
        <v>경기도포천시신읍동</v>
      </c>
      <c r="H1148" s="4">
        <v>91</v>
      </c>
      <c r="I1148" s="4">
        <v>127.21</v>
      </c>
      <c r="J1148" s="4">
        <v>127.158</v>
      </c>
      <c r="K1148" s="4">
        <v>37.887</v>
      </c>
      <c r="L1148" s="4">
        <v>37.912999999999997</v>
      </c>
      <c r="M1148" s="4">
        <v>127.18474515384899</v>
      </c>
      <c r="N1148" s="4">
        <v>37.900186140790701</v>
      </c>
    </row>
    <row r="1149" spans="1:14" x14ac:dyDescent="0.3">
      <c r="A1149" s="3">
        <v>41650250</v>
      </c>
      <c r="B1149" s="4">
        <v>41650</v>
      </c>
      <c r="C1149" s="4" t="s">
        <v>2235</v>
      </c>
      <c r="D1149" s="4" t="s">
        <v>2258</v>
      </c>
      <c r="E1149" s="4">
        <v>4165025000</v>
      </c>
      <c r="F1149" s="4" t="s">
        <v>2259</v>
      </c>
      <c r="G1149" s="4" t="str">
        <f t="shared" si="17"/>
        <v>경기도포천시소흘읍</v>
      </c>
      <c r="H1149" s="4">
        <v>434</v>
      </c>
      <c r="I1149" s="4">
        <v>127.19199999999999</v>
      </c>
      <c r="J1149" s="4">
        <v>127.10599999999999</v>
      </c>
      <c r="K1149" s="4">
        <v>37.747</v>
      </c>
      <c r="L1149" s="4">
        <v>37.841000000000001</v>
      </c>
      <c r="M1149" s="4">
        <v>127.149058547615</v>
      </c>
      <c r="N1149" s="4">
        <v>37.794295292825602</v>
      </c>
    </row>
    <row r="1150" spans="1:14" x14ac:dyDescent="0.3">
      <c r="A1150" s="3">
        <v>41650330</v>
      </c>
      <c r="B1150" s="4">
        <v>41650</v>
      </c>
      <c r="C1150" s="4" t="s">
        <v>2235</v>
      </c>
      <c r="D1150" s="4" t="s">
        <v>2260</v>
      </c>
      <c r="E1150" s="4">
        <v>4165033000</v>
      </c>
      <c r="F1150" s="4" t="s">
        <v>2261</v>
      </c>
      <c r="G1150" s="4" t="str">
        <f t="shared" si="17"/>
        <v>경기도포천시가산면</v>
      </c>
      <c r="H1150" s="4">
        <v>89</v>
      </c>
      <c r="I1150" s="4">
        <v>127.252</v>
      </c>
      <c r="J1150" s="4">
        <v>127.155</v>
      </c>
      <c r="K1150" s="4">
        <v>37.799999999999997</v>
      </c>
      <c r="L1150" s="4">
        <v>37.871000000000002</v>
      </c>
      <c r="M1150" s="4">
        <v>127.201067542164</v>
      </c>
      <c r="N1150" s="4">
        <v>37.833895547272597</v>
      </c>
    </row>
    <row r="1151" spans="1:14" x14ac:dyDescent="0.3">
      <c r="A1151" s="3">
        <v>41650104</v>
      </c>
      <c r="B1151" s="4">
        <v>41650</v>
      </c>
      <c r="C1151" s="4" t="s">
        <v>2235</v>
      </c>
      <c r="D1151" s="4" t="s">
        <v>2262</v>
      </c>
      <c r="E1151" s="4">
        <v>4165010400</v>
      </c>
      <c r="F1151" s="4" t="s">
        <v>2263</v>
      </c>
      <c r="G1151" s="4" t="str">
        <f t="shared" si="17"/>
        <v>경기도포천시선단동</v>
      </c>
      <c r="H1151" s="4">
        <v>88</v>
      </c>
      <c r="I1151" s="4">
        <v>127.17400000000001</v>
      </c>
      <c r="J1151" s="4">
        <v>127.143</v>
      </c>
      <c r="K1151" s="4">
        <v>37.847000000000001</v>
      </c>
      <c r="L1151" s="4">
        <v>37.878999999999998</v>
      </c>
      <c r="M1151" s="4">
        <v>127.15779227883399</v>
      </c>
      <c r="N1151" s="4">
        <v>37.862457289621297</v>
      </c>
    </row>
    <row r="1152" spans="1:14" x14ac:dyDescent="0.3">
      <c r="A1152" s="3">
        <v>41650103</v>
      </c>
      <c r="B1152" s="4">
        <v>41650</v>
      </c>
      <c r="C1152" s="4" t="s">
        <v>2235</v>
      </c>
      <c r="D1152" s="4" t="s">
        <v>2264</v>
      </c>
      <c r="E1152" s="4">
        <v>4165010300</v>
      </c>
      <c r="F1152" s="4" t="s">
        <v>2265</v>
      </c>
      <c r="G1152" s="4" t="str">
        <f t="shared" si="17"/>
        <v>경기도포천시자작동</v>
      </c>
      <c r="H1152" s="4">
        <v>87</v>
      </c>
      <c r="I1152" s="4">
        <v>127.185</v>
      </c>
      <c r="J1152" s="4">
        <v>127.148</v>
      </c>
      <c r="K1152" s="4">
        <v>37.86</v>
      </c>
      <c r="L1152" s="4">
        <v>37.896000000000001</v>
      </c>
      <c r="M1152" s="4">
        <v>127.166538279615</v>
      </c>
      <c r="N1152" s="4">
        <v>37.876895994100103</v>
      </c>
    </row>
    <row r="1153" spans="1:14" x14ac:dyDescent="0.3">
      <c r="A1153" s="3">
        <v>41650380</v>
      </c>
      <c r="B1153" s="4">
        <v>41650</v>
      </c>
      <c r="C1153" s="4" t="s">
        <v>2235</v>
      </c>
      <c r="D1153" s="4" t="s">
        <v>2266</v>
      </c>
      <c r="E1153" s="4">
        <v>4165038000</v>
      </c>
      <c r="F1153" s="4" t="s">
        <v>2267</v>
      </c>
      <c r="G1153" s="4" t="str">
        <f t="shared" si="17"/>
        <v>경기도포천시이동면</v>
      </c>
      <c r="H1153" s="4">
        <v>2354</v>
      </c>
      <c r="I1153" s="4">
        <v>127.447</v>
      </c>
      <c r="J1153" s="4">
        <v>127.30800000000001</v>
      </c>
      <c r="K1153" s="4">
        <v>37.981999999999999</v>
      </c>
      <c r="L1153" s="4">
        <v>38.118000000000002</v>
      </c>
      <c r="M1153" s="4">
        <v>127.385497557609</v>
      </c>
      <c r="N1153" s="4">
        <v>38.0518031236005</v>
      </c>
    </row>
    <row r="1154" spans="1:14" x14ac:dyDescent="0.3">
      <c r="A1154" s="3">
        <v>41650400</v>
      </c>
      <c r="B1154" s="4">
        <v>41650</v>
      </c>
      <c r="C1154" s="4" t="s">
        <v>2235</v>
      </c>
      <c r="D1154" s="4" t="s">
        <v>2268</v>
      </c>
      <c r="E1154" s="4">
        <v>4165040000</v>
      </c>
      <c r="F1154" s="4" t="s">
        <v>2269</v>
      </c>
      <c r="G1154" s="4" t="str">
        <f t="shared" si="17"/>
        <v>경기도포천시관인면</v>
      </c>
      <c r="H1154" s="4">
        <v>2356</v>
      </c>
      <c r="I1154" s="4">
        <v>127.298</v>
      </c>
      <c r="J1154" s="4">
        <v>127.17100000000001</v>
      </c>
      <c r="K1154" s="4">
        <v>38.058999999999997</v>
      </c>
      <c r="L1154" s="4">
        <v>38.188000000000002</v>
      </c>
      <c r="M1154" s="4">
        <v>127.225186874824</v>
      </c>
      <c r="N1154" s="4">
        <v>38.129138498099202</v>
      </c>
    </row>
    <row r="1155" spans="1:14" x14ac:dyDescent="0.3">
      <c r="A1155" s="3">
        <v>41670111</v>
      </c>
      <c r="B1155" s="4">
        <v>41670</v>
      </c>
      <c r="C1155" s="4" t="s">
        <v>2270</v>
      </c>
      <c r="D1155" s="4" t="s">
        <v>2271</v>
      </c>
      <c r="E1155" s="4">
        <v>4167011100</v>
      </c>
      <c r="F1155" s="4" t="s">
        <v>2272</v>
      </c>
      <c r="G1155" s="4" t="str">
        <f t="shared" ref="G1155:G1218" si="18">SUBSTITUTE(F1155," ","")</f>
        <v>경기도여주시연라동</v>
      </c>
      <c r="H1155" s="4">
        <v>2003</v>
      </c>
      <c r="I1155" s="4">
        <v>127.625</v>
      </c>
      <c r="J1155" s="4">
        <v>127.598</v>
      </c>
      <c r="K1155" s="4">
        <v>37.238999999999997</v>
      </c>
      <c r="L1155" s="4">
        <v>37.28</v>
      </c>
      <c r="M1155" s="4">
        <v>127.609358881525</v>
      </c>
      <c r="N1155" s="4">
        <v>37.257896445666901</v>
      </c>
    </row>
    <row r="1156" spans="1:14" x14ac:dyDescent="0.3">
      <c r="A1156" s="3">
        <v>41670250</v>
      </c>
      <c r="B1156" s="4">
        <v>41670</v>
      </c>
      <c r="C1156" s="4" t="s">
        <v>2270</v>
      </c>
      <c r="D1156" s="4" t="s">
        <v>2273</v>
      </c>
      <c r="E1156" s="4">
        <v>4167025000</v>
      </c>
      <c r="F1156" s="4" t="s">
        <v>2274</v>
      </c>
      <c r="G1156" s="4" t="str">
        <f t="shared" si="18"/>
        <v>경기도여주시가남읍</v>
      </c>
      <c r="H1156" s="4">
        <v>2002</v>
      </c>
      <c r="I1156" s="4">
        <v>127.65</v>
      </c>
      <c r="J1156" s="4">
        <v>127.517</v>
      </c>
      <c r="K1156" s="4">
        <v>37.161000000000001</v>
      </c>
      <c r="L1156" s="4">
        <v>37.265000000000001</v>
      </c>
      <c r="M1156" s="4">
        <v>127.580177563525</v>
      </c>
      <c r="N1156" s="4">
        <v>37.209185116778102</v>
      </c>
    </row>
    <row r="1157" spans="1:14" x14ac:dyDescent="0.3">
      <c r="A1157" s="3">
        <v>41670380</v>
      </c>
      <c r="B1157" s="4">
        <v>41670</v>
      </c>
      <c r="C1157" s="4" t="s">
        <v>2270</v>
      </c>
      <c r="D1157" s="4" t="s">
        <v>2275</v>
      </c>
      <c r="E1157" s="4">
        <v>4167038000</v>
      </c>
      <c r="F1157" s="4" t="s">
        <v>2276</v>
      </c>
      <c r="G1157" s="4" t="str">
        <f t="shared" si="18"/>
        <v>경기도여주시산북면</v>
      </c>
      <c r="H1157" s="4">
        <v>1711</v>
      </c>
      <c r="I1157" s="4">
        <v>127.504</v>
      </c>
      <c r="J1157" s="4">
        <v>127.398</v>
      </c>
      <c r="K1157" s="4">
        <v>37.363</v>
      </c>
      <c r="L1157" s="4">
        <v>37.439</v>
      </c>
      <c r="M1157" s="4">
        <v>127.442051927148</v>
      </c>
      <c r="N1157" s="4">
        <v>37.409262367373302</v>
      </c>
    </row>
    <row r="1158" spans="1:14" x14ac:dyDescent="0.3">
      <c r="A1158" s="3">
        <v>41670370</v>
      </c>
      <c r="B1158" s="4">
        <v>41670</v>
      </c>
      <c r="C1158" s="4" t="s">
        <v>2270</v>
      </c>
      <c r="D1158" s="4" t="s">
        <v>2277</v>
      </c>
      <c r="E1158" s="4">
        <v>4167037000</v>
      </c>
      <c r="F1158" s="4" t="s">
        <v>2278</v>
      </c>
      <c r="G1158" s="4" t="str">
        <f t="shared" si="18"/>
        <v>경기도여주시강천면</v>
      </c>
      <c r="H1158" s="4">
        <v>1710</v>
      </c>
      <c r="I1158" s="4">
        <v>127.768</v>
      </c>
      <c r="J1158" s="4">
        <v>127.676</v>
      </c>
      <c r="K1158" s="4">
        <v>37.226999999999997</v>
      </c>
      <c r="L1158" s="4">
        <v>37.375999999999998</v>
      </c>
      <c r="M1158" s="4">
        <v>127.72645812109999</v>
      </c>
      <c r="N1158" s="4">
        <v>37.288473806243303</v>
      </c>
    </row>
    <row r="1159" spans="1:14" x14ac:dyDescent="0.3">
      <c r="A1159" s="3">
        <v>41670360</v>
      </c>
      <c r="B1159" s="4">
        <v>41670</v>
      </c>
      <c r="C1159" s="4" t="s">
        <v>2270</v>
      </c>
      <c r="D1159" s="4" t="s">
        <v>2279</v>
      </c>
      <c r="E1159" s="4">
        <v>4167036000</v>
      </c>
      <c r="F1159" s="4" t="s">
        <v>2280</v>
      </c>
      <c r="G1159" s="4" t="str">
        <f t="shared" si="18"/>
        <v>경기도여주시북내면</v>
      </c>
      <c r="H1159" s="4">
        <v>1709</v>
      </c>
      <c r="I1159" s="4">
        <v>127.74</v>
      </c>
      <c r="J1159" s="4">
        <v>127.646</v>
      </c>
      <c r="K1159" s="4">
        <v>37.293999999999997</v>
      </c>
      <c r="L1159" s="4">
        <v>37.417000000000002</v>
      </c>
      <c r="M1159" s="4">
        <v>127.689156398542</v>
      </c>
      <c r="N1159" s="4">
        <v>37.356278319347197</v>
      </c>
    </row>
    <row r="1160" spans="1:14" x14ac:dyDescent="0.3">
      <c r="A1160" s="3">
        <v>41670345</v>
      </c>
      <c r="B1160" s="4">
        <v>41670</v>
      </c>
      <c r="C1160" s="4" t="s">
        <v>2270</v>
      </c>
      <c r="D1160" s="4" t="s">
        <v>2281</v>
      </c>
      <c r="E1160" s="4">
        <v>4167034500</v>
      </c>
      <c r="F1160" s="4" t="s">
        <v>2282</v>
      </c>
      <c r="G1160" s="4" t="str">
        <f t="shared" si="18"/>
        <v>경기도여주시세종대왕면</v>
      </c>
      <c r="H1160" s="4">
        <v>1707</v>
      </c>
      <c r="I1160" s="4">
        <v>127.624</v>
      </c>
      <c r="J1160" s="4">
        <v>127.529</v>
      </c>
      <c r="K1160" s="4">
        <v>37.247</v>
      </c>
      <c r="L1160" s="4">
        <v>37.359000000000002</v>
      </c>
      <c r="M1160" s="4">
        <v>127.57784393710401</v>
      </c>
      <c r="N1160" s="4">
        <v>37.294109061533902</v>
      </c>
    </row>
    <row r="1161" spans="1:14" x14ac:dyDescent="0.3">
      <c r="A1161" s="3">
        <v>41670330</v>
      </c>
      <c r="B1161" s="4">
        <v>41670</v>
      </c>
      <c r="C1161" s="4" t="s">
        <v>2270</v>
      </c>
      <c r="D1161" s="4" t="s">
        <v>2283</v>
      </c>
      <c r="E1161" s="4">
        <v>4167033000</v>
      </c>
      <c r="F1161" s="4" t="s">
        <v>2284</v>
      </c>
      <c r="G1161" s="4" t="str">
        <f t="shared" si="18"/>
        <v>경기도여주시금사면</v>
      </c>
      <c r="H1161" s="4">
        <v>1706</v>
      </c>
      <c r="I1161" s="4">
        <v>127.539</v>
      </c>
      <c r="J1161" s="4">
        <v>127.443</v>
      </c>
      <c r="K1161" s="4">
        <v>37.353000000000002</v>
      </c>
      <c r="L1161" s="4">
        <v>37.44</v>
      </c>
      <c r="M1161" s="4">
        <v>127.497661999958</v>
      </c>
      <c r="N1161" s="4">
        <v>37.396512001680698</v>
      </c>
    </row>
    <row r="1162" spans="1:14" x14ac:dyDescent="0.3">
      <c r="A1162" s="3">
        <v>41670320</v>
      </c>
      <c r="B1162" s="4">
        <v>41670</v>
      </c>
      <c r="C1162" s="4" t="s">
        <v>2270</v>
      </c>
      <c r="D1162" s="4" t="s">
        <v>2285</v>
      </c>
      <c r="E1162" s="4">
        <v>4167032000</v>
      </c>
      <c r="F1162" s="4" t="s">
        <v>2286</v>
      </c>
      <c r="G1162" s="4" t="str">
        <f t="shared" si="18"/>
        <v>경기도여주시흥천면</v>
      </c>
      <c r="H1162" s="4">
        <v>1705</v>
      </c>
      <c r="I1162" s="4">
        <v>127.575</v>
      </c>
      <c r="J1162" s="4">
        <v>127.47</v>
      </c>
      <c r="K1162" s="4">
        <v>37.295000000000002</v>
      </c>
      <c r="L1162" s="4">
        <v>37.390999999999998</v>
      </c>
      <c r="M1162" s="4">
        <v>127.53340960238199</v>
      </c>
      <c r="N1162" s="4">
        <v>37.345377836772897</v>
      </c>
    </row>
    <row r="1163" spans="1:14" x14ac:dyDescent="0.3">
      <c r="A1163" s="3">
        <v>41670107</v>
      </c>
      <c r="B1163" s="4">
        <v>41670</v>
      </c>
      <c r="C1163" s="4" t="s">
        <v>2270</v>
      </c>
      <c r="D1163" s="4" t="s">
        <v>1020</v>
      </c>
      <c r="E1163" s="4">
        <v>4167010700</v>
      </c>
      <c r="F1163" s="4" t="s">
        <v>2287</v>
      </c>
      <c r="G1163" s="4" t="str">
        <f t="shared" si="18"/>
        <v>경기도여주시하동</v>
      </c>
      <c r="H1163" s="4">
        <v>1703</v>
      </c>
      <c r="I1163" s="4">
        <v>127.637</v>
      </c>
      <c r="J1163" s="4">
        <v>127.616</v>
      </c>
      <c r="K1163" s="4">
        <v>37.292000000000002</v>
      </c>
      <c r="L1163" s="4">
        <v>37.316000000000003</v>
      </c>
      <c r="M1163" s="4">
        <v>127.6244337727</v>
      </c>
      <c r="N1163" s="4">
        <v>37.303165656860202</v>
      </c>
    </row>
    <row r="1164" spans="1:14" x14ac:dyDescent="0.3">
      <c r="A1164" s="3">
        <v>41670112</v>
      </c>
      <c r="B1164" s="4">
        <v>41670</v>
      </c>
      <c r="C1164" s="4" t="s">
        <v>2270</v>
      </c>
      <c r="D1164" s="4" t="s">
        <v>2288</v>
      </c>
      <c r="E1164" s="4">
        <v>4167011200</v>
      </c>
      <c r="F1164" s="4" t="s">
        <v>2289</v>
      </c>
      <c r="G1164" s="4" t="str">
        <f t="shared" si="18"/>
        <v>경기도여주시상거동</v>
      </c>
      <c r="H1164" s="4">
        <v>2001</v>
      </c>
      <c r="I1164" s="4">
        <v>127.64100000000001</v>
      </c>
      <c r="J1164" s="4">
        <v>127.607</v>
      </c>
      <c r="K1164" s="4">
        <v>37.232999999999997</v>
      </c>
      <c r="L1164" s="4">
        <v>37.259</v>
      </c>
      <c r="M1164" s="4">
        <v>127.625773109135</v>
      </c>
      <c r="N1164" s="4">
        <v>37.244989511845297</v>
      </c>
    </row>
    <row r="1165" spans="1:14" x14ac:dyDescent="0.3">
      <c r="A1165" s="3">
        <v>41670310</v>
      </c>
      <c r="B1165" s="4">
        <v>41670</v>
      </c>
      <c r="C1165" s="4" t="s">
        <v>2270</v>
      </c>
      <c r="D1165" s="4" t="s">
        <v>2290</v>
      </c>
      <c r="E1165" s="4">
        <v>4167031000</v>
      </c>
      <c r="F1165" s="4" t="s">
        <v>2291</v>
      </c>
      <c r="G1165" s="4" t="str">
        <f t="shared" si="18"/>
        <v>경기도여주시점동면</v>
      </c>
      <c r="H1165" s="4">
        <v>2643</v>
      </c>
      <c r="I1165" s="4">
        <v>127.749</v>
      </c>
      <c r="J1165" s="4">
        <v>127.627</v>
      </c>
      <c r="K1165" s="4">
        <v>37.134999999999998</v>
      </c>
      <c r="L1165" s="4">
        <v>37.244</v>
      </c>
      <c r="M1165" s="4">
        <v>127.683939125737</v>
      </c>
      <c r="N1165" s="4">
        <v>37.191139666288002</v>
      </c>
    </row>
    <row r="1166" spans="1:14" x14ac:dyDescent="0.3">
      <c r="A1166" s="3">
        <v>41670350</v>
      </c>
      <c r="B1166" s="4">
        <v>41670</v>
      </c>
      <c r="C1166" s="4" t="s">
        <v>2270</v>
      </c>
      <c r="D1166" s="4" t="s">
        <v>2292</v>
      </c>
      <c r="E1166" s="4">
        <v>4167035000</v>
      </c>
      <c r="F1166" s="4" t="s">
        <v>2293</v>
      </c>
      <c r="G1166" s="4" t="str">
        <f t="shared" si="18"/>
        <v>경기도여주시대신면</v>
      </c>
      <c r="H1166" s="4">
        <v>2642</v>
      </c>
      <c r="I1166" s="4">
        <v>127.664</v>
      </c>
      <c r="J1166" s="4">
        <v>127.536</v>
      </c>
      <c r="K1166" s="4">
        <v>37.319000000000003</v>
      </c>
      <c r="L1166" s="4">
        <v>37.421999999999997</v>
      </c>
      <c r="M1166" s="4">
        <v>127.60249255741</v>
      </c>
      <c r="N1166" s="4">
        <v>37.377592739516203</v>
      </c>
    </row>
    <row r="1167" spans="1:14" x14ac:dyDescent="0.3">
      <c r="A1167" s="3">
        <v>41670110</v>
      </c>
      <c r="B1167" s="4">
        <v>41670</v>
      </c>
      <c r="C1167" s="4" t="s">
        <v>2270</v>
      </c>
      <c r="D1167" s="4" t="s">
        <v>2294</v>
      </c>
      <c r="E1167" s="4">
        <v>4167011000</v>
      </c>
      <c r="F1167" s="4" t="s">
        <v>2295</v>
      </c>
      <c r="G1167" s="4" t="str">
        <f t="shared" si="18"/>
        <v>경기도여주시가업동</v>
      </c>
      <c r="H1167" s="4">
        <v>1700</v>
      </c>
      <c r="I1167" s="4">
        <v>127.63</v>
      </c>
      <c r="J1167" s="4">
        <v>127.611</v>
      </c>
      <c r="K1167" s="4">
        <v>37.256999999999998</v>
      </c>
      <c r="L1167" s="4">
        <v>37.283000000000001</v>
      </c>
      <c r="M1167" s="4">
        <v>127.620638577393</v>
      </c>
      <c r="N1167" s="4">
        <v>37.270916769272603</v>
      </c>
    </row>
    <row r="1168" spans="1:14" x14ac:dyDescent="0.3">
      <c r="A1168" s="3">
        <v>41670122</v>
      </c>
      <c r="B1168" s="4">
        <v>41670</v>
      </c>
      <c r="C1168" s="4" t="s">
        <v>2270</v>
      </c>
      <c r="D1168" s="4" t="s">
        <v>2296</v>
      </c>
      <c r="E1168" s="4">
        <v>4167012200</v>
      </c>
      <c r="F1168" s="4" t="s">
        <v>2297</v>
      </c>
      <c r="G1168" s="4" t="str">
        <f t="shared" si="18"/>
        <v>경기도여주시현암동</v>
      </c>
      <c r="H1168" s="4">
        <v>2641</v>
      </c>
      <c r="I1168" s="4">
        <v>127.651</v>
      </c>
      <c r="J1168" s="4">
        <v>127.61799999999999</v>
      </c>
      <c r="K1168" s="4">
        <v>37.299999999999997</v>
      </c>
      <c r="L1168" s="4">
        <v>37.331000000000003</v>
      </c>
      <c r="M1168" s="4">
        <v>127.63424423145</v>
      </c>
      <c r="N1168" s="4">
        <v>37.315585525550603</v>
      </c>
    </row>
    <row r="1169" spans="1:14" x14ac:dyDescent="0.3">
      <c r="A1169" s="3">
        <v>41670121</v>
      </c>
      <c r="B1169" s="4">
        <v>41670</v>
      </c>
      <c r="C1169" s="4" t="s">
        <v>2270</v>
      </c>
      <c r="D1169" s="4" t="s">
        <v>2298</v>
      </c>
      <c r="E1169" s="4">
        <v>4167012100</v>
      </c>
      <c r="F1169" s="4" t="s">
        <v>2299</v>
      </c>
      <c r="G1169" s="4" t="str">
        <f t="shared" si="18"/>
        <v>경기도여주시오학동</v>
      </c>
      <c r="H1169" s="4">
        <v>1698</v>
      </c>
      <c r="I1169" s="4">
        <v>127.66500000000001</v>
      </c>
      <c r="J1169" s="4">
        <v>127.64100000000001</v>
      </c>
      <c r="K1169" s="4">
        <v>37.298000000000002</v>
      </c>
      <c r="L1169" s="4">
        <v>37.323999999999998</v>
      </c>
      <c r="M1169" s="4">
        <v>127.651268304349</v>
      </c>
      <c r="N1169" s="4">
        <v>37.313359801742898</v>
      </c>
    </row>
    <row r="1170" spans="1:14" x14ac:dyDescent="0.3">
      <c r="A1170" s="3">
        <v>41670120</v>
      </c>
      <c r="B1170" s="4">
        <v>41670</v>
      </c>
      <c r="C1170" s="4" t="s">
        <v>2270</v>
      </c>
      <c r="D1170" s="4" t="s">
        <v>2300</v>
      </c>
      <c r="E1170" s="4">
        <v>4167012000</v>
      </c>
      <c r="F1170" s="4" t="s">
        <v>2301</v>
      </c>
      <c r="G1170" s="4" t="str">
        <f t="shared" si="18"/>
        <v>경기도여주시천송동</v>
      </c>
      <c r="H1170" s="4">
        <v>1697</v>
      </c>
      <c r="I1170" s="4">
        <v>127.678</v>
      </c>
      <c r="J1170" s="4">
        <v>127.645</v>
      </c>
      <c r="K1170" s="4">
        <v>37.292000000000002</v>
      </c>
      <c r="L1170" s="4">
        <v>37.319000000000003</v>
      </c>
      <c r="M1170" s="4">
        <v>127.662147944653</v>
      </c>
      <c r="N1170" s="4">
        <v>37.303749380530199</v>
      </c>
    </row>
    <row r="1171" spans="1:14" x14ac:dyDescent="0.3">
      <c r="A1171" s="3">
        <v>41670105</v>
      </c>
      <c r="B1171" s="4">
        <v>41670</v>
      </c>
      <c r="C1171" s="4" t="s">
        <v>2270</v>
      </c>
      <c r="D1171" s="4" t="s">
        <v>2302</v>
      </c>
      <c r="E1171" s="4">
        <v>4167010500</v>
      </c>
      <c r="F1171" s="4" t="s">
        <v>2303</v>
      </c>
      <c r="G1171" s="4" t="str">
        <f t="shared" si="18"/>
        <v>경기도여주시단현동</v>
      </c>
      <c r="H1171" s="4">
        <v>1693</v>
      </c>
      <c r="I1171" s="4">
        <v>127.68600000000001</v>
      </c>
      <c r="J1171" s="4">
        <v>127.664</v>
      </c>
      <c r="K1171" s="4">
        <v>37.256</v>
      </c>
      <c r="L1171" s="4">
        <v>37.286000000000001</v>
      </c>
      <c r="M1171" s="4">
        <v>127.676359032183</v>
      </c>
      <c r="N1171" s="4">
        <v>37.2690743139703</v>
      </c>
    </row>
    <row r="1172" spans="1:14" x14ac:dyDescent="0.3">
      <c r="A1172" s="3">
        <v>41670114</v>
      </c>
      <c r="B1172" s="4">
        <v>41670</v>
      </c>
      <c r="C1172" s="4" t="s">
        <v>2270</v>
      </c>
      <c r="D1172" s="4" t="s">
        <v>2304</v>
      </c>
      <c r="E1172" s="4">
        <v>4167011400</v>
      </c>
      <c r="F1172" s="4" t="s">
        <v>2305</v>
      </c>
      <c r="G1172" s="4" t="str">
        <f t="shared" si="18"/>
        <v>경기도여주시삼교동</v>
      </c>
      <c r="H1172" s="4">
        <v>1696</v>
      </c>
      <c r="I1172" s="4">
        <v>127.672</v>
      </c>
      <c r="J1172" s="4">
        <v>127.642</v>
      </c>
      <c r="K1172" s="4">
        <v>37.223999999999997</v>
      </c>
      <c r="L1172" s="4">
        <v>37.246000000000002</v>
      </c>
      <c r="M1172" s="4">
        <v>127.656835500456</v>
      </c>
      <c r="N1172" s="4">
        <v>37.235797350599803</v>
      </c>
    </row>
    <row r="1173" spans="1:14" x14ac:dyDescent="0.3">
      <c r="A1173" s="3">
        <v>41670113</v>
      </c>
      <c r="B1173" s="4">
        <v>41670</v>
      </c>
      <c r="C1173" s="4" t="s">
        <v>2270</v>
      </c>
      <c r="D1173" s="4" t="s">
        <v>2306</v>
      </c>
      <c r="E1173" s="4">
        <v>4167011300</v>
      </c>
      <c r="F1173" s="4" t="s">
        <v>2307</v>
      </c>
      <c r="G1173" s="4" t="str">
        <f t="shared" si="18"/>
        <v>경기도여주시하거동</v>
      </c>
      <c r="H1173" s="4">
        <v>1695</v>
      </c>
      <c r="I1173" s="4">
        <v>127.652</v>
      </c>
      <c r="J1173" s="4">
        <v>127.616</v>
      </c>
      <c r="K1173" s="4">
        <v>37.212000000000003</v>
      </c>
      <c r="L1173" s="4">
        <v>37.246000000000002</v>
      </c>
      <c r="M1173" s="4">
        <v>127.635159496002</v>
      </c>
      <c r="N1173" s="4">
        <v>37.227696415399201</v>
      </c>
    </row>
    <row r="1174" spans="1:14" x14ac:dyDescent="0.3">
      <c r="A1174" s="3">
        <v>41670117</v>
      </c>
      <c r="B1174" s="4">
        <v>41670</v>
      </c>
      <c r="C1174" s="4" t="s">
        <v>2270</v>
      </c>
      <c r="D1174" s="4" t="s">
        <v>2308</v>
      </c>
      <c r="E1174" s="4">
        <v>4167011700</v>
      </c>
      <c r="F1174" s="4" t="s">
        <v>2309</v>
      </c>
      <c r="G1174" s="4" t="str">
        <f t="shared" si="18"/>
        <v>경기도여주시멱곡동</v>
      </c>
      <c r="H1174" s="4">
        <v>1692</v>
      </c>
      <c r="I1174" s="4">
        <v>127.678</v>
      </c>
      <c r="J1174" s="4">
        <v>127.651</v>
      </c>
      <c r="K1174" s="4">
        <v>37.24</v>
      </c>
      <c r="L1174" s="4">
        <v>37.259</v>
      </c>
      <c r="M1174" s="4">
        <v>127.665438960369</v>
      </c>
      <c r="N1174" s="4">
        <v>37.2485466689159</v>
      </c>
    </row>
    <row r="1175" spans="1:14" x14ac:dyDescent="0.3">
      <c r="A1175" s="3">
        <v>41670116</v>
      </c>
      <c r="B1175" s="4">
        <v>41670</v>
      </c>
      <c r="C1175" s="4" t="s">
        <v>2270</v>
      </c>
      <c r="D1175" s="4" t="s">
        <v>2310</v>
      </c>
      <c r="E1175" s="4">
        <v>4167011600</v>
      </c>
      <c r="F1175" s="4" t="s">
        <v>2311</v>
      </c>
      <c r="G1175" s="4" t="str">
        <f t="shared" si="18"/>
        <v>경기도여주시능현동</v>
      </c>
      <c r="H1175" s="4">
        <v>1691</v>
      </c>
      <c r="I1175" s="4">
        <v>127.66800000000001</v>
      </c>
      <c r="J1175" s="4">
        <v>127.64100000000001</v>
      </c>
      <c r="K1175" s="4">
        <v>37.255000000000003</v>
      </c>
      <c r="L1175" s="4">
        <v>37.274999999999999</v>
      </c>
      <c r="M1175" s="4">
        <v>127.65594047860201</v>
      </c>
      <c r="N1175" s="4">
        <v>37.265695199332498</v>
      </c>
    </row>
    <row r="1176" spans="1:14" x14ac:dyDescent="0.3">
      <c r="A1176" s="3">
        <v>41670115</v>
      </c>
      <c r="B1176" s="4">
        <v>41670</v>
      </c>
      <c r="C1176" s="4" t="s">
        <v>2270</v>
      </c>
      <c r="D1176" s="4" t="s">
        <v>2312</v>
      </c>
      <c r="E1176" s="4">
        <v>4167011500</v>
      </c>
      <c r="F1176" s="4" t="s">
        <v>2313</v>
      </c>
      <c r="G1176" s="4" t="str">
        <f t="shared" si="18"/>
        <v>경기도여주시점봉동</v>
      </c>
      <c r="H1176" s="4">
        <v>1690</v>
      </c>
      <c r="I1176" s="4">
        <v>127.66</v>
      </c>
      <c r="J1176" s="4">
        <v>127.626</v>
      </c>
      <c r="K1176" s="4">
        <v>37.244</v>
      </c>
      <c r="L1176" s="4">
        <v>37.268999999999998</v>
      </c>
      <c r="M1176" s="4">
        <v>127.64287679005299</v>
      </c>
      <c r="N1176" s="4">
        <v>37.2569267550411</v>
      </c>
    </row>
    <row r="1177" spans="1:14" x14ac:dyDescent="0.3">
      <c r="A1177" s="3">
        <v>41670104</v>
      </c>
      <c r="B1177" s="4">
        <v>41670</v>
      </c>
      <c r="C1177" s="4" t="s">
        <v>2270</v>
      </c>
      <c r="D1177" s="4" t="s">
        <v>1024</v>
      </c>
      <c r="E1177" s="4">
        <v>4167010400</v>
      </c>
      <c r="F1177" s="4" t="s">
        <v>2314</v>
      </c>
      <c r="G1177" s="4" t="str">
        <f t="shared" si="18"/>
        <v>경기도여주시우만동</v>
      </c>
      <c r="H1177" s="4">
        <v>1689</v>
      </c>
      <c r="I1177" s="4">
        <v>127.68600000000001</v>
      </c>
      <c r="J1177" s="4">
        <v>127.669</v>
      </c>
      <c r="K1177" s="4">
        <v>37.241999999999997</v>
      </c>
      <c r="L1177" s="4">
        <v>37.265000000000001</v>
      </c>
      <c r="M1177" s="4">
        <v>127.677903649656</v>
      </c>
      <c r="N1177" s="4">
        <v>37.2541285661285</v>
      </c>
    </row>
    <row r="1178" spans="1:14" x14ac:dyDescent="0.3">
      <c r="A1178" s="3">
        <v>41670109</v>
      </c>
      <c r="B1178" s="4">
        <v>41670</v>
      </c>
      <c r="C1178" s="4" t="s">
        <v>2270</v>
      </c>
      <c r="D1178" s="4" t="s">
        <v>2315</v>
      </c>
      <c r="E1178" s="4">
        <v>4167010900</v>
      </c>
      <c r="F1178" s="4" t="s">
        <v>2316</v>
      </c>
      <c r="G1178" s="4" t="str">
        <f t="shared" si="18"/>
        <v>경기도여주시월송동</v>
      </c>
      <c r="H1178" s="4">
        <v>1688</v>
      </c>
      <c r="I1178" s="4">
        <v>127.627</v>
      </c>
      <c r="J1178" s="4">
        <v>127.596</v>
      </c>
      <c r="K1178" s="4">
        <v>37.274000000000001</v>
      </c>
      <c r="L1178" s="4">
        <v>37.295000000000002</v>
      </c>
      <c r="M1178" s="4">
        <v>127.610925707261</v>
      </c>
      <c r="N1178" s="4">
        <v>37.284540301695699</v>
      </c>
    </row>
    <row r="1179" spans="1:14" x14ac:dyDescent="0.3">
      <c r="A1179" s="3">
        <v>41670103</v>
      </c>
      <c r="B1179" s="4">
        <v>41670</v>
      </c>
      <c r="C1179" s="4" t="s">
        <v>2270</v>
      </c>
      <c r="D1179" s="4" t="s">
        <v>580</v>
      </c>
      <c r="E1179" s="4">
        <v>4167010300</v>
      </c>
      <c r="F1179" s="4" t="s">
        <v>2317</v>
      </c>
      <c r="G1179" s="4" t="str">
        <f t="shared" si="18"/>
        <v>경기도여주시창동</v>
      </c>
      <c r="H1179" s="4">
        <v>1687</v>
      </c>
      <c r="I1179" s="4">
        <v>127.637</v>
      </c>
      <c r="J1179" s="4">
        <v>127.627</v>
      </c>
      <c r="K1179" s="4">
        <v>37.286999999999999</v>
      </c>
      <c r="L1179" s="4">
        <v>37.301000000000002</v>
      </c>
      <c r="M1179" s="4">
        <v>127.632318029012</v>
      </c>
      <c r="N1179" s="4">
        <v>37.293085753424002</v>
      </c>
    </row>
    <row r="1180" spans="1:14" x14ac:dyDescent="0.3">
      <c r="A1180" s="3">
        <v>41670118</v>
      </c>
      <c r="B1180" s="4">
        <v>41670</v>
      </c>
      <c r="C1180" s="4" t="s">
        <v>2270</v>
      </c>
      <c r="D1180" s="4" t="s">
        <v>2318</v>
      </c>
      <c r="E1180" s="4">
        <v>4167011800</v>
      </c>
      <c r="F1180" s="4" t="s">
        <v>2319</v>
      </c>
      <c r="G1180" s="4" t="str">
        <f t="shared" si="18"/>
        <v>경기도여주시연양동</v>
      </c>
      <c r="H1180" s="4">
        <v>1685</v>
      </c>
      <c r="I1180" s="4">
        <v>127.68</v>
      </c>
      <c r="J1180" s="4">
        <v>127.655</v>
      </c>
      <c r="K1180" s="4">
        <v>37.277999999999999</v>
      </c>
      <c r="L1180" s="4">
        <v>37.295999999999999</v>
      </c>
      <c r="M1180" s="4">
        <v>127.668503769097</v>
      </c>
      <c r="N1180" s="4">
        <v>37.288484096148501</v>
      </c>
    </row>
    <row r="1181" spans="1:14" x14ac:dyDescent="0.3">
      <c r="A1181" s="3">
        <v>41670101</v>
      </c>
      <c r="B1181" s="4">
        <v>41670</v>
      </c>
      <c r="C1181" s="4" t="s">
        <v>2270</v>
      </c>
      <c r="D1181" s="4" t="s">
        <v>2320</v>
      </c>
      <c r="E1181" s="4">
        <v>4167010100</v>
      </c>
      <c r="F1181" s="4" t="s">
        <v>2321</v>
      </c>
      <c r="G1181" s="4" t="str">
        <f t="shared" si="18"/>
        <v>경기도여주시상동</v>
      </c>
      <c r="H1181" s="4">
        <v>1682</v>
      </c>
      <c r="I1181" s="4">
        <v>127.658</v>
      </c>
      <c r="J1181" s="4">
        <v>127.63800000000001</v>
      </c>
      <c r="K1181" s="4">
        <v>37.283999999999999</v>
      </c>
      <c r="L1181" s="4">
        <v>37.301000000000002</v>
      </c>
      <c r="M1181" s="4">
        <v>127.646503665491</v>
      </c>
      <c r="N1181" s="4">
        <v>37.291610996892203</v>
      </c>
    </row>
    <row r="1182" spans="1:14" x14ac:dyDescent="0.3">
      <c r="A1182" s="3">
        <v>41670123</v>
      </c>
      <c r="B1182" s="4">
        <v>41670</v>
      </c>
      <c r="C1182" s="4" t="s">
        <v>2270</v>
      </c>
      <c r="D1182" s="4" t="s">
        <v>928</v>
      </c>
      <c r="E1182" s="4">
        <v>4167012300</v>
      </c>
      <c r="F1182" s="4" t="s">
        <v>2322</v>
      </c>
      <c r="G1182" s="4" t="str">
        <f t="shared" si="18"/>
        <v>경기도여주시오금동</v>
      </c>
      <c r="H1182" s="4">
        <v>1681</v>
      </c>
      <c r="I1182" s="4">
        <v>127.664</v>
      </c>
      <c r="J1182" s="4">
        <v>127.63200000000001</v>
      </c>
      <c r="K1182" s="4">
        <v>37.320999999999998</v>
      </c>
      <c r="L1182" s="4">
        <v>37.347999999999999</v>
      </c>
      <c r="M1182" s="4">
        <v>127.650113682026</v>
      </c>
      <c r="N1182" s="4">
        <v>37.3343088283942</v>
      </c>
    </row>
    <row r="1183" spans="1:14" x14ac:dyDescent="0.3">
      <c r="A1183" s="3">
        <v>41670108</v>
      </c>
      <c r="B1183" s="4">
        <v>41670</v>
      </c>
      <c r="C1183" s="4" t="s">
        <v>2270</v>
      </c>
      <c r="D1183" s="4" t="s">
        <v>1072</v>
      </c>
      <c r="E1183" s="4">
        <v>4167010800</v>
      </c>
      <c r="F1183" s="4" t="s">
        <v>2323</v>
      </c>
      <c r="G1183" s="4" t="str">
        <f t="shared" si="18"/>
        <v>경기도여주시교동</v>
      </c>
      <c r="H1183" s="4">
        <v>2647</v>
      </c>
      <c r="I1183" s="4">
        <v>127.645</v>
      </c>
      <c r="J1183" s="4">
        <v>127.619</v>
      </c>
      <c r="K1183" s="4">
        <v>37.267000000000003</v>
      </c>
      <c r="L1183" s="4">
        <v>37.292000000000002</v>
      </c>
      <c r="M1183" s="4">
        <v>127.632630820637</v>
      </c>
      <c r="N1183" s="4">
        <v>37.277731385633999</v>
      </c>
    </row>
    <row r="1184" spans="1:14" x14ac:dyDescent="0.3">
      <c r="A1184" s="3">
        <v>41670102</v>
      </c>
      <c r="B1184" s="4">
        <v>41670</v>
      </c>
      <c r="C1184" s="4" t="s">
        <v>2270</v>
      </c>
      <c r="D1184" s="4" t="s">
        <v>2324</v>
      </c>
      <c r="E1184" s="4">
        <v>4167010200</v>
      </c>
      <c r="F1184" s="4" t="s">
        <v>2325</v>
      </c>
      <c r="G1184" s="4" t="str">
        <f t="shared" si="18"/>
        <v>경기도여주시홍문동</v>
      </c>
      <c r="H1184" s="4">
        <v>2646</v>
      </c>
      <c r="I1184" s="4">
        <v>127.646</v>
      </c>
      <c r="J1184" s="4">
        <v>127.63200000000001</v>
      </c>
      <c r="K1184" s="4">
        <v>37.279000000000003</v>
      </c>
      <c r="L1184" s="4">
        <v>37.299999999999997</v>
      </c>
      <c r="M1184" s="4">
        <v>127.63829551835499</v>
      </c>
      <c r="N1184" s="4">
        <v>37.287685809058097</v>
      </c>
    </row>
    <row r="1185" spans="1:14" x14ac:dyDescent="0.3">
      <c r="A1185" s="3">
        <v>41670119</v>
      </c>
      <c r="B1185" s="4">
        <v>41670</v>
      </c>
      <c r="C1185" s="4" t="s">
        <v>2270</v>
      </c>
      <c r="D1185" s="4" t="s">
        <v>2326</v>
      </c>
      <c r="E1185" s="4">
        <v>4167011900</v>
      </c>
      <c r="F1185" s="4" t="s">
        <v>2327</v>
      </c>
      <c r="G1185" s="4" t="str">
        <f t="shared" si="18"/>
        <v>경기도여주시매룡동</v>
      </c>
      <c r="H1185" s="4">
        <v>2322</v>
      </c>
      <c r="I1185" s="4">
        <v>127.67</v>
      </c>
      <c r="J1185" s="4">
        <v>127.64400000000001</v>
      </c>
      <c r="K1185" s="4">
        <v>37.271000000000001</v>
      </c>
      <c r="L1185" s="4">
        <v>37.29</v>
      </c>
      <c r="M1185" s="4">
        <v>127.65611415166801</v>
      </c>
      <c r="N1185" s="4">
        <v>37.279704863246202</v>
      </c>
    </row>
    <row r="1186" spans="1:14" x14ac:dyDescent="0.3">
      <c r="A1186" s="3">
        <v>41670106</v>
      </c>
      <c r="B1186" s="4">
        <v>41670</v>
      </c>
      <c r="C1186" s="4" t="s">
        <v>2270</v>
      </c>
      <c r="D1186" s="4" t="s">
        <v>2328</v>
      </c>
      <c r="E1186" s="4">
        <v>4167010600</v>
      </c>
      <c r="F1186" s="4" t="s">
        <v>2329</v>
      </c>
      <c r="G1186" s="4" t="str">
        <f t="shared" si="18"/>
        <v>경기도여주시신진동</v>
      </c>
      <c r="H1186" s="4">
        <v>2321</v>
      </c>
      <c r="I1186" s="4">
        <v>127.679</v>
      </c>
      <c r="J1186" s="4">
        <v>127.661</v>
      </c>
      <c r="K1186" s="4">
        <v>37.270000000000003</v>
      </c>
      <c r="L1186" s="4">
        <v>37.283000000000001</v>
      </c>
      <c r="M1186" s="4">
        <v>127.672350192148</v>
      </c>
      <c r="N1186" s="4">
        <v>37.274879355416097</v>
      </c>
    </row>
    <row r="1187" spans="1:14" x14ac:dyDescent="0.3">
      <c r="A1187" s="3">
        <v>41800320</v>
      </c>
      <c r="B1187" s="4">
        <v>41800</v>
      </c>
      <c r="C1187" s="4" t="s">
        <v>2330</v>
      </c>
      <c r="D1187" s="4" t="s">
        <v>2331</v>
      </c>
      <c r="E1187" s="4">
        <v>4180032000</v>
      </c>
      <c r="F1187" s="4" t="s">
        <v>2332</v>
      </c>
      <c r="G1187" s="4" t="str">
        <f t="shared" si="18"/>
        <v>경기도연천군청산면</v>
      </c>
      <c r="H1187" s="4">
        <v>13</v>
      </c>
      <c r="I1187" s="4">
        <v>127.14700000000001</v>
      </c>
      <c r="J1187" s="4">
        <v>127.053</v>
      </c>
      <c r="K1187" s="4">
        <v>37.972000000000001</v>
      </c>
      <c r="L1187" s="4">
        <v>38.058999999999997</v>
      </c>
      <c r="M1187" s="4">
        <v>127.102083905474</v>
      </c>
      <c r="N1187" s="4">
        <v>38.010788658491798</v>
      </c>
    </row>
    <row r="1188" spans="1:14" x14ac:dyDescent="0.3">
      <c r="A1188" s="3">
        <v>41800330</v>
      </c>
      <c r="B1188" s="4">
        <v>41800</v>
      </c>
      <c r="C1188" s="4" t="s">
        <v>2330</v>
      </c>
      <c r="D1188" s="4" t="s">
        <v>2333</v>
      </c>
      <c r="E1188" s="4">
        <v>4180033000</v>
      </c>
      <c r="F1188" s="4" t="s">
        <v>2334</v>
      </c>
      <c r="G1188" s="4" t="str">
        <f t="shared" si="18"/>
        <v>경기도연천군백학면</v>
      </c>
      <c r="H1188" s="4">
        <v>12</v>
      </c>
      <c r="I1188" s="4">
        <v>126.97</v>
      </c>
      <c r="J1188" s="4">
        <v>126.786</v>
      </c>
      <c r="K1188" s="4">
        <v>37.981000000000002</v>
      </c>
      <c r="L1188" s="4">
        <v>38.084000000000003</v>
      </c>
      <c r="M1188" s="4">
        <v>126.904658497702</v>
      </c>
      <c r="N1188" s="4">
        <v>38.028811299050197</v>
      </c>
    </row>
    <row r="1189" spans="1:14" x14ac:dyDescent="0.3">
      <c r="A1189" s="3">
        <v>41800310</v>
      </c>
      <c r="B1189" s="4">
        <v>41800</v>
      </c>
      <c r="C1189" s="4" t="s">
        <v>2330</v>
      </c>
      <c r="D1189" s="4" t="s">
        <v>2335</v>
      </c>
      <c r="E1189" s="4">
        <v>4180031000</v>
      </c>
      <c r="F1189" s="4" t="s">
        <v>2336</v>
      </c>
      <c r="G1189" s="4" t="str">
        <f t="shared" si="18"/>
        <v>경기도연천군군남면</v>
      </c>
      <c r="H1189" s="4">
        <v>3</v>
      </c>
      <c r="I1189" s="4">
        <v>127.069</v>
      </c>
      <c r="J1189" s="4">
        <v>127.00700000000001</v>
      </c>
      <c r="K1189" s="4">
        <v>38.003999999999998</v>
      </c>
      <c r="L1189" s="4">
        <v>38.137</v>
      </c>
      <c r="M1189" s="4">
        <v>127.03790521028</v>
      </c>
      <c r="N1189" s="4">
        <v>38.074899322577501</v>
      </c>
    </row>
    <row r="1190" spans="1:14" x14ac:dyDescent="0.3">
      <c r="A1190" s="3">
        <v>41800253</v>
      </c>
      <c r="B1190" s="4">
        <v>41800</v>
      </c>
      <c r="C1190" s="4" t="s">
        <v>2330</v>
      </c>
      <c r="D1190" s="4" t="s">
        <v>2337</v>
      </c>
      <c r="E1190" s="4">
        <v>4180025300</v>
      </c>
      <c r="F1190" s="4" t="s">
        <v>2338</v>
      </c>
      <c r="G1190" s="4" t="str">
        <f t="shared" si="18"/>
        <v>경기도연천군전곡읍</v>
      </c>
      <c r="H1190" s="4">
        <v>2</v>
      </c>
      <c r="I1190" s="4">
        <v>127.11799999999999</v>
      </c>
      <c r="J1190" s="4">
        <v>126.97199999999999</v>
      </c>
      <c r="K1190" s="4">
        <v>37.927999999999997</v>
      </c>
      <c r="L1190" s="4">
        <v>38.064</v>
      </c>
      <c r="M1190" s="4">
        <v>127.037172851515</v>
      </c>
      <c r="N1190" s="4">
        <v>37.9944082330463</v>
      </c>
    </row>
    <row r="1191" spans="1:14" x14ac:dyDescent="0.3">
      <c r="A1191" s="3">
        <v>41800250</v>
      </c>
      <c r="B1191" s="4">
        <v>41800</v>
      </c>
      <c r="C1191" s="4" t="s">
        <v>2330</v>
      </c>
      <c r="D1191" s="4" t="s">
        <v>2339</v>
      </c>
      <c r="E1191" s="4">
        <v>4180025000</v>
      </c>
      <c r="F1191" s="4" t="s">
        <v>2340</v>
      </c>
      <c r="G1191" s="4" t="str">
        <f t="shared" si="18"/>
        <v>경기도연천군연천읍</v>
      </c>
      <c r="H1191" s="4">
        <v>1</v>
      </c>
      <c r="I1191" s="4">
        <v>127.19199999999999</v>
      </c>
      <c r="J1191" s="4">
        <v>127.05</v>
      </c>
      <c r="K1191" s="4">
        <v>38.057000000000002</v>
      </c>
      <c r="L1191" s="4">
        <v>38.170999999999999</v>
      </c>
      <c r="M1191" s="4">
        <v>127.114690122936</v>
      </c>
      <c r="N1191" s="4">
        <v>38.100273147154098</v>
      </c>
    </row>
    <row r="1192" spans="1:14" x14ac:dyDescent="0.3">
      <c r="A1192" s="3">
        <v>41800380</v>
      </c>
      <c r="B1192" s="4">
        <v>41800</v>
      </c>
      <c r="C1192" s="4" t="s">
        <v>2330</v>
      </c>
      <c r="D1192" s="4" t="s">
        <v>2341</v>
      </c>
      <c r="E1192" s="4">
        <v>4180038000</v>
      </c>
      <c r="F1192" s="4" t="s">
        <v>2342</v>
      </c>
      <c r="G1192" s="4" t="str">
        <f t="shared" si="18"/>
        <v>경기도연천군장남면</v>
      </c>
      <c r="H1192" s="4">
        <v>10</v>
      </c>
      <c r="I1192" s="4">
        <v>126.90300000000001</v>
      </c>
      <c r="J1192" s="4">
        <v>126.8</v>
      </c>
      <c r="K1192" s="4">
        <v>37.957000000000001</v>
      </c>
      <c r="L1192" s="4">
        <v>38.033000000000001</v>
      </c>
      <c r="M1192" s="4">
        <v>126.85129352409299</v>
      </c>
      <c r="N1192" s="4">
        <v>37.994031239966297</v>
      </c>
    </row>
    <row r="1193" spans="1:14" x14ac:dyDescent="0.3">
      <c r="A1193" s="3">
        <v>41800370</v>
      </c>
      <c r="B1193" s="4">
        <v>41800</v>
      </c>
      <c r="C1193" s="4" t="s">
        <v>2330</v>
      </c>
      <c r="D1193" s="4" t="s">
        <v>2343</v>
      </c>
      <c r="E1193" s="4">
        <v>4180037000</v>
      </c>
      <c r="F1193" s="4" t="s">
        <v>2344</v>
      </c>
      <c r="G1193" s="4" t="str">
        <f t="shared" si="18"/>
        <v>경기도연천군중면</v>
      </c>
      <c r="H1193" s="4">
        <v>9</v>
      </c>
      <c r="I1193" s="4">
        <v>127.068</v>
      </c>
      <c r="J1193" s="4">
        <v>126.95</v>
      </c>
      <c r="K1193" s="4">
        <v>38.106000000000002</v>
      </c>
      <c r="L1193" s="4">
        <v>38.225999999999999</v>
      </c>
      <c r="M1193" s="4">
        <v>127.00718264238</v>
      </c>
      <c r="N1193" s="4">
        <v>38.166222785157203</v>
      </c>
    </row>
    <row r="1194" spans="1:14" x14ac:dyDescent="0.3">
      <c r="A1194" s="3">
        <v>41800360</v>
      </c>
      <c r="B1194" s="4">
        <v>41800</v>
      </c>
      <c r="C1194" s="4" t="s">
        <v>2330</v>
      </c>
      <c r="D1194" s="4" t="s">
        <v>2345</v>
      </c>
      <c r="E1194" s="4">
        <v>4180036000</v>
      </c>
      <c r="F1194" s="4" t="s">
        <v>2346</v>
      </c>
      <c r="G1194" s="4" t="str">
        <f t="shared" si="18"/>
        <v>경기도연천군신서면</v>
      </c>
      <c r="H1194" s="4">
        <v>8</v>
      </c>
      <c r="I1194" s="4">
        <v>127.181</v>
      </c>
      <c r="J1194" s="4">
        <v>127.008</v>
      </c>
      <c r="K1194" s="4">
        <v>38.113</v>
      </c>
      <c r="L1194" s="4">
        <v>38.281999999999996</v>
      </c>
      <c r="M1194" s="4">
        <v>127.112397314852</v>
      </c>
      <c r="N1194" s="4">
        <v>38.191940012824801</v>
      </c>
    </row>
    <row r="1195" spans="1:14" x14ac:dyDescent="0.3">
      <c r="A1195" s="3">
        <v>41800350</v>
      </c>
      <c r="B1195" s="4">
        <v>41800</v>
      </c>
      <c r="C1195" s="4" t="s">
        <v>2330</v>
      </c>
      <c r="D1195" s="4" t="s">
        <v>2347</v>
      </c>
      <c r="E1195" s="4">
        <v>4180035000</v>
      </c>
      <c r="F1195" s="4" t="s">
        <v>2348</v>
      </c>
      <c r="G1195" s="4" t="str">
        <f t="shared" si="18"/>
        <v>경기도연천군왕징면</v>
      </c>
      <c r="H1195" s="4">
        <v>7</v>
      </c>
      <c r="I1195" s="4">
        <v>127.026</v>
      </c>
      <c r="J1195" s="4">
        <v>126.86799999999999</v>
      </c>
      <c r="K1195" s="4">
        <v>38.048999999999999</v>
      </c>
      <c r="L1195" s="4">
        <v>38.134999999999998</v>
      </c>
      <c r="M1195" s="4">
        <v>126.943191183816</v>
      </c>
      <c r="N1195" s="4">
        <v>38.096530927859703</v>
      </c>
    </row>
    <row r="1196" spans="1:14" x14ac:dyDescent="0.3">
      <c r="A1196" s="3">
        <v>41800340</v>
      </c>
      <c r="B1196" s="4">
        <v>41800</v>
      </c>
      <c r="C1196" s="4" t="s">
        <v>2330</v>
      </c>
      <c r="D1196" s="4" t="s">
        <v>2349</v>
      </c>
      <c r="E1196" s="4">
        <v>4180034000</v>
      </c>
      <c r="F1196" s="4" t="s">
        <v>2350</v>
      </c>
      <c r="G1196" s="4" t="str">
        <f t="shared" si="18"/>
        <v>경기도연천군미산면</v>
      </c>
      <c r="H1196" s="4">
        <v>6</v>
      </c>
      <c r="I1196" s="4">
        <v>127.02500000000001</v>
      </c>
      <c r="J1196" s="4">
        <v>126.925</v>
      </c>
      <c r="K1196" s="4">
        <v>38.005000000000003</v>
      </c>
      <c r="L1196" s="4">
        <v>38.066000000000003</v>
      </c>
      <c r="M1196" s="4">
        <v>126.97696123567</v>
      </c>
      <c r="N1196" s="4">
        <v>38.036323087976299</v>
      </c>
    </row>
    <row r="1197" spans="1:14" x14ac:dyDescent="0.3">
      <c r="A1197" s="3">
        <v>41820345</v>
      </c>
      <c r="B1197" s="4">
        <v>41820</v>
      </c>
      <c r="C1197" s="4" t="s">
        <v>2351</v>
      </c>
      <c r="D1197" s="4" t="s">
        <v>2352</v>
      </c>
      <c r="E1197" s="4">
        <v>4182034500</v>
      </c>
      <c r="F1197" s="4" t="s">
        <v>2353</v>
      </c>
      <c r="G1197" s="4" t="str">
        <f t="shared" si="18"/>
        <v>경기도가평군조종면</v>
      </c>
      <c r="H1197" s="4">
        <v>347</v>
      </c>
      <c r="I1197" s="4">
        <v>127.422</v>
      </c>
      <c r="J1197" s="4">
        <v>127.312</v>
      </c>
      <c r="K1197" s="4">
        <v>37.793999999999997</v>
      </c>
      <c r="L1197" s="4">
        <v>37.945</v>
      </c>
      <c r="M1197" s="4">
        <v>127.371756063845</v>
      </c>
      <c r="N1197" s="4">
        <v>37.867112901263297</v>
      </c>
    </row>
    <row r="1198" spans="1:14" x14ac:dyDescent="0.3">
      <c r="A1198" s="3">
        <v>41820350</v>
      </c>
      <c r="B1198" s="4">
        <v>41820</v>
      </c>
      <c r="C1198" s="4" t="s">
        <v>2351</v>
      </c>
      <c r="D1198" s="4" t="s">
        <v>2354</v>
      </c>
      <c r="E1198" s="4">
        <v>4182035000</v>
      </c>
      <c r="F1198" s="4" t="s">
        <v>2355</v>
      </c>
      <c r="G1198" s="4" t="str">
        <f t="shared" si="18"/>
        <v>경기도가평군북면</v>
      </c>
      <c r="H1198" s="4">
        <v>348</v>
      </c>
      <c r="I1198" s="4">
        <v>127.617</v>
      </c>
      <c r="J1198" s="4">
        <v>127.376</v>
      </c>
      <c r="K1198" s="4">
        <v>37.868000000000002</v>
      </c>
      <c r="L1198" s="4">
        <v>38.051000000000002</v>
      </c>
      <c r="M1198" s="4">
        <v>127.494131959453</v>
      </c>
      <c r="N1198" s="4">
        <v>37.944521740402401</v>
      </c>
    </row>
    <row r="1199" spans="1:14" x14ac:dyDescent="0.3">
      <c r="A1199" s="3">
        <v>41820330</v>
      </c>
      <c r="B1199" s="4">
        <v>41820</v>
      </c>
      <c r="C1199" s="4" t="s">
        <v>2351</v>
      </c>
      <c r="D1199" s="4" t="s">
        <v>2356</v>
      </c>
      <c r="E1199" s="4">
        <v>4182033000</v>
      </c>
      <c r="F1199" s="4" t="s">
        <v>2357</v>
      </c>
      <c r="G1199" s="4" t="str">
        <f t="shared" si="18"/>
        <v>경기도가평군상면</v>
      </c>
      <c r="H1199" s="4">
        <v>346</v>
      </c>
      <c r="I1199" s="4">
        <v>127.422</v>
      </c>
      <c r="J1199" s="4">
        <v>127.26600000000001</v>
      </c>
      <c r="K1199" s="4">
        <v>37.723999999999997</v>
      </c>
      <c r="L1199" s="4">
        <v>37.875</v>
      </c>
      <c r="M1199" s="4">
        <v>127.33778442926101</v>
      </c>
      <c r="N1199" s="4">
        <v>37.790759438191898</v>
      </c>
    </row>
    <row r="1200" spans="1:14" x14ac:dyDescent="0.3">
      <c r="A1200" s="3">
        <v>41820325</v>
      </c>
      <c r="B1200" s="4">
        <v>41820</v>
      </c>
      <c r="C1200" s="4" t="s">
        <v>2351</v>
      </c>
      <c r="D1200" s="4" t="s">
        <v>2358</v>
      </c>
      <c r="E1200" s="4">
        <v>4182032500</v>
      </c>
      <c r="F1200" s="4" t="s">
        <v>2359</v>
      </c>
      <c r="G1200" s="4" t="str">
        <f t="shared" si="18"/>
        <v>경기도가평군청평면</v>
      </c>
      <c r="H1200" s="4">
        <v>345</v>
      </c>
      <c r="I1200" s="4">
        <v>127.52200000000001</v>
      </c>
      <c r="J1200" s="4">
        <v>127.35299999999999</v>
      </c>
      <c r="K1200" s="4">
        <v>37.646999999999998</v>
      </c>
      <c r="L1200" s="4">
        <v>37.805</v>
      </c>
      <c r="M1200" s="4">
        <v>127.42933025711901</v>
      </c>
      <c r="N1200" s="4">
        <v>37.729760082896597</v>
      </c>
    </row>
    <row r="1201" spans="1:14" x14ac:dyDescent="0.3">
      <c r="A1201" s="3">
        <v>41820310</v>
      </c>
      <c r="B1201" s="4">
        <v>41820</v>
      </c>
      <c r="C1201" s="4" t="s">
        <v>2351</v>
      </c>
      <c r="D1201" s="4" t="s">
        <v>2360</v>
      </c>
      <c r="E1201" s="4">
        <v>4182031000</v>
      </c>
      <c r="F1201" s="4" t="s">
        <v>2361</v>
      </c>
      <c r="G1201" s="4" t="str">
        <f t="shared" si="18"/>
        <v>경기도가평군설악면</v>
      </c>
      <c r="H1201" s="4">
        <v>344</v>
      </c>
      <c r="I1201" s="4">
        <v>127.571</v>
      </c>
      <c r="J1201" s="4">
        <v>127.413</v>
      </c>
      <c r="K1201" s="4">
        <v>37.570999999999998</v>
      </c>
      <c r="L1201" s="4">
        <v>37.728999999999999</v>
      </c>
      <c r="M1201" s="4">
        <v>127.49914601354</v>
      </c>
      <c r="N1201" s="4">
        <v>37.653324395299599</v>
      </c>
    </row>
    <row r="1202" spans="1:14" x14ac:dyDescent="0.3">
      <c r="A1202" s="3">
        <v>41820250</v>
      </c>
      <c r="B1202" s="4">
        <v>41820</v>
      </c>
      <c r="C1202" s="4" t="s">
        <v>2351</v>
      </c>
      <c r="D1202" s="4" t="s">
        <v>2362</v>
      </c>
      <c r="E1202" s="4">
        <v>4182025000</v>
      </c>
      <c r="F1202" s="4" t="s">
        <v>2363</v>
      </c>
      <c r="G1202" s="4" t="str">
        <f t="shared" si="18"/>
        <v>경기도가평군가평읍</v>
      </c>
      <c r="H1202" s="4">
        <v>343</v>
      </c>
      <c r="I1202" s="4">
        <v>127.60899999999999</v>
      </c>
      <c r="J1202" s="4">
        <v>127.399</v>
      </c>
      <c r="K1202" s="4">
        <v>37.719000000000001</v>
      </c>
      <c r="L1202" s="4">
        <v>37.899000000000001</v>
      </c>
      <c r="M1202" s="4">
        <v>127.487530744428</v>
      </c>
      <c r="N1202" s="4">
        <v>37.828819943538498</v>
      </c>
    </row>
    <row r="1203" spans="1:14" x14ac:dyDescent="0.3">
      <c r="A1203" s="3">
        <v>41830395</v>
      </c>
      <c r="B1203" s="4">
        <v>41830</v>
      </c>
      <c r="C1203" s="4" t="s">
        <v>2364</v>
      </c>
      <c r="D1203" s="4" t="s">
        <v>2365</v>
      </c>
      <c r="E1203" s="4">
        <v>4183039500</v>
      </c>
      <c r="F1203" s="4" t="s">
        <v>2366</v>
      </c>
      <c r="G1203" s="4" t="str">
        <f t="shared" si="18"/>
        <v>경기도양평군지평면</v>
      </c>
      <c r="H1203" s="4">
        <v>1013</v>
      </c>
      <c r="I1203" s="4">
        <v>127.712</v>
      </c>
      <c r="J1203" s="4">
        <v>127.58499999999999</v>
      </c>
      <c r="K1203" s="4">
        <v>37.398000000000003</v>
      </c>
      <c r="L1203" s="4">
        <v>37.506999999999998</v>
      </c>
      <c r="M1203" s="4">
        <v>127.651432226553</v>
      </c>
      <c r="N1203" s="4">
        <v>37.448682467731501</v>
      </c>
    </row>
    <row r="1204" spans="1:14" x14ac:dyDescent="0.3">
      <c r="A1204" s="3">
        <v>41830330</v>
      </c>
      <c r="B1204" s="4">
        <v>41830</v>
      </c>
      <c r="C1204" s="4" t="s">
        <v>2364</v>
      </c>
      <c r="D1204" s="4" t="s">
        <v>2367</v>
      </c>
      <c r="E1204" s="4">
        <v>4183033000</v>
      </c>
      <c r="F1204" s="4" t="s">
        <v>2368</v>
      </c>
      <c r="G1204" s="4" t="str">
        <f t="shared" si="18"/>
        <v>경기도양평군양서면</v>
      </c>
      <c r="H1204" s="4">
        <v>1019</v>
      </c>
      <c r="I1204" s="4">
        <v>127.444</v>
      </c>
      <c r="J1204" s="4">
        <v>127.306</v>
      </c>
      <c r="K1204" s="4">
        <v>37.497999999999998</v>
      </c>
      <c r="L1204" s="4">
        <v>37.584000000000003</v>
      </c>
      <c r="M1204" s="4">
        <v>127.380261160529</v>
      </c>
      <c r="N1204" s="4">
        <v>37.541277248257799</v>
      </c>
    </row>
    <row r="1205" spans="1:14" x14ac:dyDescent="0.3">
      <c r="A1205" s="3">
        <v>41830410</v>
      </c>
      <c r="B1205" s="4">
        <v>41830</v>
      </c>
      <c r="C1205" s="4" t="s">
        <v>2364</v>
      </c>
      <c r="D1205" s="4" t="s">
        <v>2369</v>
      </c>
      <c r="E1205" s="4">
        <v>4183041000</v>
      </c>
      <c r="F1205" s="4" t="s">
        <v>2370</v>
      </c>
      <c r="G1205" s="4" t="str">
        <f t="shared" si="18"/>
        <v>경기도양평군개군면</v>
      </c>
      <c r="H1205" s="4">
        <v>370</v>
      </c>
      <c r="I1205" s="4">
        <v>127.59099999999999</v>
      </c>
      <c r="J1205" s="4">
        <v>127.501</v>
      </c>
      <c r="K1205" s="4">
        <v>37.409999999999997</v>
      </c>
      <c r="L1205" s="4">
        <v>37.47</v>
      </c>
      <c r="M1205" s="4">
        <v>127.54949895032399</v>
      </c>
      <c r="N1205" s="4">
        <v>37.439891971143901</v>
      </c>
    </row>
    <row r="1206" spans="1:14" x14ac:dyDescent="0.3">
      <c r="A1206" s="3">
        <v>41830360</v>
      </c>
      <c r="B1206" s="4">
        <v>41830</v>
      </c>
      <c r="C1206" s="4" t="s">
        <v>2364</v>
      </c>
      <c r="D1206" s="4" t="s">
        <v>2371</v>
      </c>
      <c r="E1206" s="4">
        <v>4183036000</v>
      </c>
      <c r="F1206" s="4" t="s">
        <v>2372</v>
      </c>
      <c r="G1206" s="4" t="str">
        <f t="shared" si="18"/>
        <v>경기도양평군단월면</v>
      </c>
      <c r="H1206" s="4">
        <v>1026</v>
      </c>
      <c r="I1206" s="4">
        <v>127.70099999999999</v>
      </c>
      <c r="J1206" s="4">
        <v>127.559</v>
      </c>
      <c r="K1206" s="4">
        <v>37.488999999999997</v>
      </c>
      <c r="L1206" s="4">
        <v>37.652000000000001</v>
      </c>
      <c r="M1206" s="4">
        <v>127.635856078318</v>
      </c>
      <c r="N1206" s="4">
        <v>37.582615909805199</v>
      </c>
    </row>
    <row r="1207" spans="1:14" x14ac:dyDescent="0.3">
      <c r="A1207" s="3">
        <v>41830400</v>
      </c>
      <c r="B1207" s="4">
        <v>41830</v>
      </c>
      <c r="C1207" s="4" t="s">
        <v>2364</v>
      </c>
      <c r="D1207" s="4" t="s">
        <v>2373</v>
      </c>
      <c r="E1207" s="4">
        <v>4183040000</v>
      </c>
      <c r="F1207" s="4" t="s">
        <v>2374</v>
      </c>
      <c r="G1207" s="4" t="str">
        <f t="shared" si="18"/>
        <v>경기도양평군용문면</v>
      </c>
      <c r="H1207" s="4">
        <v>1025</v>
      </c>
      <c r="I1207" s="4">
        <v>127.651</v>
      </c>
      <c r="J1207" s="4">
        <v>127.527</v>
      </c>
      <c r="K1207" s="4">
        <v>37.447000000000003</v>
      </c>
      <c r="L1207" s="4">
        <v>37.581000000000003</v>
      </c>
      <c r="M1207" s="4">
        <v>127.58811232245201</v>
      </c>
      <c r="N1207" s="4">
        <v>37.519775592453101</v>
      </c>
    </row>
    <row r="1208" spans="1:14" x14ac:dyDescent="0.3">
      <c r="A1208" s="3">
        <v>41830370</v>
      </c>
      <c r="B1208" s="4">
        <v>41830</v>
      </c>
      <c r="C1208" s="4" t="s">
        <v>2364</v>
      </c>
      <c r="D1208" s="4" t="s">
        <v>2375</v>
      </c>
      <c r="E1208" s="4">
        <v>4183037000</v>
      </c>
      <c r="F1208" s="4" t="s">
        <v>2376</v>
      </c>
      <c r="G1208" s="4" t="str">
        <f t="shared" si="18"/>
        <v>경기도양평군청운면</v>
      </c>
      <c r="H1208" s="4">
        <v>358</v>
      </c>
      <c r="I1208" s="4">
        <v>127.848</v>
      </c>
      <c r="J1208" s="4">
        <v>127.678</v>
      </c>
      <c r="K1208" s="4">
        <v>37.503</v>
      </c>
      <c r="L1208" s="4">
        <v>37.591999999999999</v>
      </c>
      <c r="M1208" s="4">
        <v>127.75220631932299</v>
      </c>
      <c r="N1208" s="4">
        <v>37.548210594091202</v>
      </c>
    </row>
    <row r="1209" spans="1:14" x14ac:dyDescent="0.3">
      <c r="A1209" s="3">
        <v>41830380</v>
      </c>
      <c r="B1209" s="4">
        <v>41830</v>
      </c>
      <c r="C1209" s="4" t="s">
        <v>2364</v>
      </c>
      <c r="D1209" s="4" t="s">
        <v>2377</v>
      </c>
      <c r="E1209" s="4">
        <v>4183038000</v>
      </c>
      <c r="F1209" s="4" t="s">
        <v>2378</v>
      </c>
      <c r="G1209" s="4" t="str">
        <f t="shared" si="18"/>
        <v>경기도양평군양동면</v>
      </c>
      <c r="H1209" s="4">
        <v>357</v>
      </c>
      <c r="I1209" s="4">
        <v>127.804</v>
      </c>
      <c r="J1209" s="4">
        <v>127.672</v>
      </c>
      <c r="K1209" s="4">
        <v>37.366999999999997</v>
      </c>
      <c r="L1209" s="4">
        <v>37.517000000000003</v>
      </c>
      <c r="M1209" s="4">
        <v>127.74222107576399</v>
      </c>
      <c r="N1209" s="4">
        <v>37.442815862681897</v>
      </c>
    </row>
    <row r="1210" spans="1:14" x14ac:dyDescent="0.3">
      <c r="A1210" s="3">
        <v>41830310</v>
      </c>
      <c r="B1210" s="4">
        <v>41830</v>
      </c>
      <c r="C1210" s="4" t="s">
        <v>2364</v>
      </c>
      <c r="D1210" s="4" t="s">
        <v>2379</v>
      </c>
      <c r="E1210" s="4">
        <v>4183031000</v>
      </c>
      <c r="F1210" s="4" t="s">
        <v>2380</v>
      </c>
      <c r="G1210" s="4" t="str">
        <f t="shared" si="18"/>
        <v>경기도양평군강상면</v>
      </c>
      <c r="H1210" s="4">
        <v>355</v>
      </c>
      <c r="I1210" s="4">
        <v>127.50700000000001</v>
      </c>
      <c r="J1210" s="4">
        <v>127.42700000000001</v>
      </c>
      <c r="K1210" s="4">
        <v>37.421999999999997</v>
      </c>
      <c r="L1210" s="4">
        <v>37.506</v>
      </c>
      <c r="M1210" s="4">
        <v>127.467691550357</v>
      </c>
      <c r="N1210" s="4">
        <v>37.461069220794201</v>
      </c>
    </row>
    <row r="1211" spans="1:14" x14ac:dyDescent="0.3">
      <c r="A1211" s="3">
        <v>41830350</v>
      </c>
      <c r="B1211" s="4">
        <v>41830</v>
      </c>
      <c r="C1211" s="4" t="s">
        <v>2364</v>
      </c>
      <c r="D1211" s="4" t="s">
        <v>2381</v>
      </c>
      <c r="E1211" s="4">
        <v>4183035000</v>
      </c>
      <c r="F1211" s="4" t="s">
        <v>2382</v>
      </c>
      <c r="G1211" s="4" t="str">
        <f t="shared" si="18"/>
        <v>경기도양평군서종면</v>
      </c>
      <c r="H1211" s="4">
        <v>353</v>
      </c>
      <c r="I1211" s="4">
        <v>127.473</v>
      </c>
      <c r="J1211" s="4">
        <v>127.337</v>
      </c>
      <c r="K1211" s="4">
        <v>37.552999999999997</v>
      </c>
      <c r="L1211" s="4">
        <v>37.670999999999999</v>
      </c>
      <c r="M1211" s="4">
        <v>127.40634277149501</v>
      </c>
      <c r="N1211" s="4">
        <v>37.609321934258602</v>
      </c>
    </row>
    <row r="1212" spans="1:14" x14ac:dyDescent="0.3">
      <c r="A1212" s="3">
        <v>41830340</v>
      </c>
      <c r="B1212" s="4">
        <v>41830</v>
      </c>
      <c r="C1212" s="4" t="s">
        <v>2364</v>
      </c>
      <c r="D1212" s="4" t="s">
        <v>2383</v>
      </c>
      <c r="E1212" s="4">
        <v>4183034000</v>
      </c>
      <c r="F1212" s="4" t="s">
        <v>2384</v>
      </c>
      <c r="G1212" s="4" t="str">
        <f t="shared" si="18"/>
        <v>경기도양평군옥천면</v>
      </c>
      <c r="H1212" s="4">
        <v>1024</v>
      </c>
      <c r="I1212" s="4">
        <v>127.565</v>
      </c>
      <c r="J1212" s="4">
        <v>127.425</v>
      </c>
      <c r="K1212" s="4">
        <v>37.503</v>
      </c>
      <c r="L1212" s="4">
        <v>37.6</v>
      </c>
      <c r="M1212" s="4">
        <v>127.486513197308</v>
      </c>
      <c r="N1212" s="4">
        <v>37.551782496664103</v>
      </c>
    </row>
    <row r="1213" spans="1:14" x14ac:dyDescent="0.3">
      <c r="A1213" s="3">
        <v>41830320</v>
      </c>
      <c r="B1213" s="4">
        <v>41830</v>
      </c>
      <c r="C1213" s="4" t="s">
        <v>2364</v>
      </c>
      <c r="D1213" s="4" t="s">
        <v>2385</v>
      </c>
      <c r="E1213" s="4">
        <v>4183032000</v>
      </c>
      <c r="F1213" s="4" t="s">
        <v>2386</v>
      </c>
      <c r="G1213" s="4" t="str">
        <f t="shared" si="18"/>
        <v>경기도양평군강하면</v>
      </c>
      <c r="H1213" s="4">
        <v>1022</v>
      </c>
      <c r="I1213" s="4">
        <v>127.45</v>
      </c>
      <c r="J1213" s="4">
        <v>127.36799999999999</v>
      </c>
      <c r="K1213" s="4">
        <v>37.420999999999999</v>
      </c>
      <c r="L1213" s="4">
        <v>37.508000000000003</v>
      </c>
      <c r="M1213" s="4">
        <v>127.411762164298</v>
      </c>
      <c r="N1213" s="4">
        <v>37.468089632399298</v>
      </c>
    </row>
    <row r="1214" spans="1:14" x14ac:dyDescent="0.3">
      <c r="A1214" s="3">
        <v>41830250</v>
      </c>
      <c r="B1214" s="4">
        <v>41830</v>
      </c>
      <c r="C1214" s="4" t="s">
        <v>2364</v>
      </c>
      <c r="D1214" s="4" t="s">
        <v>2387</v>
      </c>
      <c r="E1214" s="4">
        <v>4183025000</v>
      </c>
      <c r="F1214" s="4" t="s">
        <v>2388</v>
      </c>
      <c r="G1214" s="4" t="str">
        <f t="shared" si="18"/>
        <v>경기도양평군양평읍</v>
      </c>
      <c r="H1214" s="4">
        <v>1020</v>
      </c>
      <c r="I1214" s="4">
        <v>127.562</v>
      </c>
      <c r="J1214" s="4">
        <v>127.456</v>
      </c>
      <c r="K1214" s="4">
        <v>37.448999999999998</v>
      </c>
      <c r="L1214" s="4">
        <v>37.533999999999999</v>
      </c>
      <c r="M1214" s="4">
        <v>127.51406611489701</v>
      </c>
      <c r="N1214" s="4">
        <v>37.493552637701498</v>
      </c>
    </row>
    <row r="1215" spans="1:14" x14ac:dyDescent="0.3">
      <c r="A1215" s="3">
        <v>28110148</v>
      </c>
      <c r="B1215" s="4">
        <v>28110</v>
      </c>
      <c r="C1215" s="4" t="s">
        <v>183</v>
      </c>
      <c r="D1215" s="4" t="s">
        <v>2389</v>
      </c>
      <c r="E1215" s="4">
        <v>2811014800</v>
      </c>
      <c r="F1215" s="4" t="s">
        <v>2390</v>
      </c>
      <c r="G1215" s="4" t="str">
        <f t="shared" si="18"/>
        <v>인천광역시중구운북동</v>
      </c>
      <c r="H1215" s="4">
        <v>6049</v>
      </c>
      <c r="I1215" s="4">
        <v>126.54300000000001</v>
      </c>
      <c r="J1215" s="4">
        <v>126.479</v>
      </c>
      <c r="K1215" s="4">
        <v>37.493000000000002</v>
      </c>
      <c r="L1215" s="4">
        <v>37.542000000000002</v>
      </c>
      <c r="M1215" s="4">
        <v>126.51722263874601</v>
      </c>
      <c r="N1215" s="4">
        <v>37.514727996729</v>
      </c>
    </row>
    <row r="1216" spans="1:14" x14ac:dyDescent="0.3">
      <c r="A1216" s="3">
        <v>28110145</v>
      </c>
      <c r="B1216" s="4">
        <v>28110</v>
      </c>
      <c r="C1216" s="4" t="s">
        <v>183</v>
      </c>
      <c r="D1216" s="4" t="s">
        <v>1424</v>
      </c>
      <c r="E1216" s="4">
        <v>2811014500</v>
      </c>
      <c r="F1216" s="4" t="s">
        <v>2391</v>
      </c>
      <c r="G1216" s="4" t="str">
        <f t="shared" si="18"/>
        <v>인천광역시중구중산동</v>
      </c>
      <c r="H1216" s="4">
        <v>3489</v>
      </c>
      <c r="I1216" s="4">
        <v>126.583</v>
      </c>
      <c r="J1216" s="4">
        <v>126.54</v>
      </c>
      <c r="K1216" s="4">
        <v>37.478000000000002</v>
      </c>
      <c r="L1216" s="4">
        <v>37.542999999999999</v>
      </c>
      <c r="M1216" s="4">
        <v>126.56146748385</v>
      </c>
      <c r="N1216" s="4">
        <v>37.507866614885202</v>
      </c>
    </row>
    <row r="1217" spans="1:14" x14ac:dyDescent="0.3">
      <c r="A1217" s="3">
        <v>28110149</v>
      </c>
      <c r="B1217" s="4">
        <v>28110</v>
      </c>
      <c r="C1217" s="4" t="s">
        <v>183</v>
      </c>
      <c r="D1217" s="4" t="s">
        <v>2392</v>
      </c>
      <c r="E1217" s="4">
        <v>2811014900</v>
      </c>
      <c r="F1217" s="4" t="s">
        <v>2393</v>
      </c>
      <c r="G1217" s="4" t="str">
        <f t="shared" si="18"/>
        <v>인천광역시중구을왕동</v>
      </c>
      <c r="H1217" s="4">
        <v>6121</v>
      </c>
      <c r="I1217" s="4">
        <v>126.40600000000001</v>
      </c>
      <c r="J1217" s="4">
        <v>126.35599999999999</v>
      </c>
      <c r="K1217" s="4">
        <v>37.436</v>
      </c>
      <c r="L1217" s="4">
        <v>37.475000000000001</v>
      </c>
      <c r="M1217" s="4">
        <v>126.379262919968</v>
      </c>
      <c r="N1217" s="4">
        <v>37.455196707297198</v>
      </c>
    </row>
    <row r="1218" spans="1:14" x14ac:dyDescent="0.3">
      <c r="A1218" s="3">
        <v>28110152</v>
      </c>
      <c r="B1218" s="4">
        <v>28110</v>
      </c>
      <c r="C1218" s="4" t="s">
        <v>183</v>
      </c>
      <c r="D1218" s="4" t="s">
        <v>2394</v>
      </c>
      <c r="E1218" s="4">
        <v>2811015200</v>
      </c>
      <c r="F1218" s="4" t="s">
        <v>2395</v>
      </c>
      <c r="G1218" s="4" t="str">
        <f t="shared" si="18"/>
        <v>인천광역시중구무의동</v>
      </c>
      <c r="H1218" s="4">
        <v>289</v>
      </c>
      <c r="I1218" s="4">
        <v>126.515</v>
      </c>
      <c r="J1218" s="4">
        <v>126.389</v>
      </c>
      <c r="K1218" s="4">
        <v>37.356999999999999</v>
      </c>
      <c r="L1218" s="4">
        <v>37.411999999999999</v>
      </c>
      <c r="M1218" s="4">
        <v>126.41952937626</v>
      </c>
      <c r="N1218" s="4">
        <v>37.386533285734103</v>
      </c>
    </row>
    <row r="1219" spans="1:14" x14ac:dyDescent="0.3">
      <c r="A1219" s="3">
        <v>28110118</v>
      </c>
      <c r="B1219" s="4">
        <v>28110</v>
      </c>
      <c r="C1219" s="4" t="s">
        <v>183</v>
      </c>
      <c r="D1219" s="4" t="s">
        <v>2396</v>
      </c>
      <c r="E1219" s="4">
        <v>2811011800</v>
      </c>
      <c r="F1219" s="4" t="s">
        <v>2397</v>
      </c>
      <c r="G1219" s="4" t="str">
        <f t="shared" ref="G1219:G1282" si="19">SUBSTITUTE(F1219," ","")</f>
        <v>인천광역시중구항동7가</v>
      </c>
      <c r="H1219" s="4">
        <v>6054</v>
      </c>
      <c r="I1219" s="4">
        <v>126.633</v>
      </c>
      <c r="J1219" s="4">
        <v>126.59099999999999</v>
      </c>
      <c r="K1219" s="4">
        <v>37.43</v>
      </c>
      <c r="L1219" s="4">
        <v>37.472000000000001</v>
      </c>
      <c r="M1219" s="4">
        <v>126.612610308196</v>
      </c>
      <c r="N1219" s="4">
        <v>37.452579559934001</v>
      </c>
    </row>
    <row r="1220" spans="1:14" x14ac:dyDescent="0.3">
      <c r="A1220" s="3">
        <v>28110150</v>
      </c>
      <c r="B1220" s="4">
        <v>28110</v>
      </c>
      <c r="C1220" s="4" t="s">
        <v>183</v>
      </c>
      <c r="D1220" s="4" t="s">
        <v>2398</v>
      </c>
      <c r="E1220" s="4">
        <v>2811015000</v>
      </c>
      <c r="F1220" s="4" t="s">
        <v>2399</v>
      </c>
      <c r="G1220" s="4" t="str">
        <f t="shared" si="19"/>
        <v>인천광역시중구남북동</v>
      </c>
      <c r="H1220" s="4">
        <v>6117</v>
      </c>
      <c r="I1220" s="4">
        <v>126.432</v>
      </c>
      <c r="J1220" s="4">
        <v>126.399</v>
      </c>
      <c r="K1220" s="4">
        <v>37.441000000000003</v>
      </c>
      <c r="L1220" s="4">
        <v>37.463000000000001</v>
      </c>
      <c r="M1220" s="4">
        <v>126.413741438957</v>
      </c>
      <c r="N1220" s="4">
        <v>37.449846900525898</v>
      </c>
    </row>
    <row r="1221" spans="1:14" x14ac:dyDescent="0.3">
      <c r="A1221" s="3">
        <v>28110147</v>
      </c>
      <c r="B1221" s="4">
        <v>28110</v>
      </c>
      <c r="C1221" s="4" t="s">
        <v>183</v>
      </c>
      <c r="D1221" s="4" t="s">
        <v>2400</v>
      </c>
      <c r="E1221" s="4">
        <v>2811014700</v>
      </c>
      <c r="F1221" s="4" t="s">
        <v>2401</v>
      </c>
      <c r="G1221" s="4" t="str">
        <f t="shared" si="19"/>
        <v>인천광역시중구운서동</v>
      </c>
      <c r="H1221" s="4">
        <v>6115</v>
      </c>
      <c r="I1221" s="4">
        <v>126.517</v>
      </c>
      <c r="J1221" s="4">
        <v>126.372</v>
      </c>
      <c r="K1221" s="4">
        <v>37.420999999999999</v>
      </c>
      <c r="L1221" s="4">
        <v>37.506999999999998</v>
      </c>
      <c r="M1221" s="4">
        <v>126.450975871805</v>
      </c>
      <c r="N1221" s="4">
        <v>37.469503480895902</v>
      </c>
    </row>
    <row r="1222" spans="1:14" x14ac:dyDescent="0.3">
      <c r="A1222" s="3">
        <v>28110138</v>
      </c>
      <c r="B1222" s="4">
        <v>28110</v>
      </c>
      <c r="C1222" s="4" t="s">
        <v>183</v>
      </c>
      <c r="D1222" s="4" t="s">
        <v>2402</v>
      </c>
      <c r="E1222" s="4">
        <v>2811013800</v>
      </c>
      <c r="F1222" s="4" t="s">
        <v>2403</v>
      </c>
      <c r="G1222" s="4" t="str">
        <f t="shared" si="19"/>
        <v>인천광역시중구북성동1가</v>
      </c>
      <c r="H1222" s="4">
        <v>6114</v>
      </c>
      <c r="I1222" s="4">
        <v>126.621</v>
      </c>
      <c r="J1222" s="4">
        <v>126.59099999999999</v>
      </c>
      <c r="K1222" s="4">
        <v>37.457000000000001</v>
      </c>
      <c r="L1222" s="4">
        <v>37.487000000000002</v>
      </c>
      <c r="M1222" s="4">
        <v>126.605206195683</v>
      </c>
      <c r="N1222" s="4">
        <v>37.473422268945697</v>
      </c>
    </row>
    <row r="1223" spans="1:14" x14ac:dyDescent="0.3">
      <c r="A1223" s="3">
        <v>28110132</v>
      </c>
      <c r="B1223" s="4">
        <v>28110</v>
      </c>
      <c r="C1223" s="4" t="s">
        <v>183</v>
      </c>
      <c r="D1223" s="4" t="s">
        <v>337</v>
      </c>
      <c r="E1223" s="4">
        <v>2811013200</v>
      </c>
      <c r="F1223" s="4" t="s">
        <v>2404</v>
      </c>
      <c r="G1223" s="4" t="str">
        <f t="shared" si="19"/>
        <v>인천광역시중구도원동</v>
      </c>
      <c r="H1223" s="4">
        <v>6113</v>
      </c>
      <c r="I1223" s="4">
        <v>126.64400000000001</v>
      </c>
      <c r="J1223" s="4">
        <v>126.637</v>
      </c>
      <c r="K1223" s="4">
        <v>37.463999999999999</v>
      </c>
      <c r="L1223" s="4">
        <v>37.47</v>
      </c>
      <c r="M1223" s="4">
        <v>126.640202332071</v>
      </c>
      <c r="N1223" s="4">
        <v>37.467096592385701</v>
      </c>
    </row>
    <row r="1224" spans="1:14" x14ac:dyDescent="0.3">
      <c r="A1224" s="3">
        <v>28110123</v>
      </c>
      <c r="B1224" s="4">
        <v>28110</v>
      </c>
      <c r="C1224" s="4" t="s">
        <v>183</v>
      </c>
      <c r="D1224" s="4" t="s">
        <v>2405</v>
      </c>
      <c r="E1224" s="4">
        <v>2811012300</v>
      </c>
      <c r="F1224" s="4" t="s">
        <v>2406</v>
      </c>
      <c r="G1224" s="4" t="str">
        <f t="shared" si="19"/>
        <v>인천광역시중구신생동</v>
      </c>
      <c r="H1224" s="4">
        <v>5410</v>
      </c>
      <c r="I1224" s="4">
        <v>126.631</v>
      </c>
      <c r="J1224" s="4">
        <v>126.624</v>
      </c>
      <c r="K1224" s="4">
        <v>37.463999999999999</v>
      </c>
      <c r="L1224" s="4">
        <v>37.470999999999997</v>
      </c>
      <c r="M1224" s="4">
        <v>126.628028769878</v>
      </c>
      <c r="N1224" s="4">
        <v>37.467086437561598</v>
      </c>
    </row>
    <row r="1225" spans="1:14" x14ac:dyDescent="0.3">
      <c r="A1225" s="3">
        <v>28110122</v>
      </c>
      <c r="B1225" s="4">
        <v>28110</v>
      </c>
      <c r="C1225" s="4" t="s">
        <v>183</v>
      </c>
      <c r="D1225" s="4" t="s">
        <v>1384</v>
      </c>
      <c r="E1225" s="4">
        <v>2811012200</v>
      </c>
      <c r="F1225" s="4" t="s">
        <v>2407</v>
      </c>
      <c r="G1225" s="4" t="str">
        <f t="shared" si="19"/>
        <v>인천광역시중구사동</v>
      </c>
      <c r="H1225" s="4">
        <v>5409</v>
      </c>
      <c r="I1225" s="4">
        <v>126.627</v>
      </c>
      <c r="J1225" s="4">
        <v>126.623</v>
      </c>
      <c r="K1225" s="4">
        <v>37.466999999999999</v>
      </c>
      <c r="L1225" s="4">
        <v>37.47</v>
      </c>
      <c r="M1225" s="4">
        <v>126.62553801383601</v>
      </c>
      <c r="N1225" s="4">
        <v>37.468781194918201</v>
      </c>
    </row>
    <row r="1226" spans="1:14" x14ac:dyDescent="0.3">
      <c r="A1226" s="3">
        <v>28110146</v>
      </c>
      <c r="B1226" s="4">
        <v>28110</v>
      </c>
      <c r="C1226" s="4" t="s">
        <v>183</v>
      </c>
      <c r="D1226" s="4" t="s">
        <v>2408</v>
      </c>
      <c r="E1226" s="4">
        <v>2811014600</v>
      </c>
      <c r="F1226" s="4" t="s">
        <v>2409</v>
      </c>
      <c r="G1226" s="4" t="str">
        <f t="shared" si="19"/>
        <v>인천광역시중구운남동</v>
      </c>
      <c r="H1226" s="4">
        <v>3495</v>
      </c>
      <c r="I1226" s="4">
        <v>126.56</v>
      </c>
      <c r="J1226" s="4">
        <v>126.5</v>
      </c>
      <c r="K1226" s="4">
        <v>37.465000000000003</v>
      </c>
      <c r="L1226" s="4">
        <v>37.506999999999998</v>
      </c>
      <c r="M1226" s="4">
        <v>126.529530789896</v>
      </c>
      <c r="N1226" s="4">
        <v>37.484710139778002</v>
      </c>
    </row>
    <row r="1227" spans="1:14" x14ac:dyDescent="0.3">
      <c r="A1227" s="3">
        <v>28110151</v>
      </c>
      <c r="B1227" s="4">
        <v>28110</v>
      </c>
      <c r="C1227" s="4" t="s">
        <v>183</v>
      </c>
      <c r="D1227" s="4" t="s">
        <v>2410</v>
      </c>
      <c r="E1227" s="4">
        <v>2811015100</v>
      </c>
      <c r="F1227" s="4" t="s">
        <v>2411</v>
      </c>
      <c r="G1227" s="4" t="str">
        <f t="shared" si="19"/>
        <v>인천광역시중구덕교동</v>
      </c>
      <c r="H1227" s="4">
        <v>6119</v>
      </c>
      <c r="I1227" s="4">
        <v>126.44199999999999</v>
      </c>
      <c r="J1227" s="4">
        <v>126.39400000000001</v>
      </c>
      <c r="K1227" s="4">
        <v>37.412999999999997</v>
      </c>
      <c r="L1227" s="4">
        <v>37.444000000000003</v>
      </c>
      <c r="M1227" s="4">
        <v>126.419871896242</v>
      </c>
      <c r="N1227" s="4">
        <v>37.435176226737603</v>
      </c>
    </row>
    <row r="1228" spans="1:14" x14ac:dyDescent="0.3">
      <c r="A1228" s="3">
        <v>28110130</v>
      </c>
      <c r="B1228" s="4">
        <v>28110</v>
      </c>
      <c r="C1228" s="4" t="s">
        <v>183</v>
      </c>
      <c r="D1228" s="4" t="s">
        <v>2412</v>
      </c>
      <c r="E1228" s="4">
        <v>2811013000</v>
      </c>
      <c r="F1228" s="4" t="s">
        <v>2413</v>
      </c>
      <c r="G1228" s="4" t="str">
        <f t="shared" si="19"/>
        <v>인천광역시중구유동</v>
      </c>
      <c r="H1228" s="4">
        <v>256</v>
      </c>
      <c r="I1228" s="4">
        <v>126.639</v>
      </c>
      <c r="J1228" s="4">
        <v>126.63500000000001</v>
      </c>
      <c r="K1228" s="4">
        <v>37.468000000000004</v>
      </c>
      <c r="L1228" s="4">
        <v>37.470999999999997</v>
      </c>
      <c r="M1228" s="4">
        <v>126.636988406726</v>
      </c>
      <c r="N1228" s="4">
        <v>37.469743787512101</v>
      </c>
    </row>
    <row r="1229" spans="1:14" x14ac:dyDescent="0.3">
      <c r="A1229" s="3">
        <v>28110108</v>
      </c>
      <c r="B1229" s="4">
        <v>28110</v>
      </c>
      <c r="C1229" s="4" t="s">
        <v>183</v>
      </c>
      <c r="D1229" s="4" t="s">
        <v>2414</v>
      </c>
      <c r="E1229" s="4">
        <v>2811010800</v>
      </c>
      <c r="F1229" s="4" t="s">
        <v>2415</v>
      </c>
      <c r="G1229" s="4" t="str">
        <f t="shared" si="19"/>
        <v>인천광역시중구해안동4가</v>
      </c>
      <c r="H1229" s="4">
        <v>255</v>
      </c>
      <c r="I1229" s="4">
        <v>126.624</v>
      </c>
      <c r="J1229" s="4">
        <v>126.623</v>
      </c>
      <c r="K1229" s="4">
        <v>37.47</v>
      </c>
      <c r="L1229" s="4">
        <v>37.470999999999997</v>
      </c>
      <c r="M1229" s="4">
        <v>126.623500632747</v>
      </c>
      <c r="N1229" s="4">
        <v>37.470664754653903</v>
      </c>
    </row>
    <row r="1230" spans="1:14" x14ac:dyDescent="0.3">
      <c r="A1230" s="3">
        <v>28110116</v>
      </c>
      <c r="B1230" s="4">
        <v>28110</v>
      </c>
      <c r="C1230" s="4" t="s">
        <v>183</v>
      </c>
      <c r="D1230" s="4" t="s">
        <v>2416</v>
      </c>
      <c r="E1230" s="4">
        <v>2811011600</v>
      </c>
      <c r="F1230" s="4" t="s">
        <v>2417</v>
      </c>
      <c r="G1230" s="4" t="str">
        <f t="shared" si="19"/>
        <v>인천광역시중구항동5가</v>
      </c>
      <c r="H1230" s="4">
        <v>254</v>
      </c>
      <c r="I1230" s="4">
        <v>126.623</v>
      </c>
      <c r="J1230" s="4">
        <v>126.621</v>
      </c>
      <c r="K1230" s="4">
        <v>37.47</v>
      </c>
      <c r="L1230" s="4">
        <v>37.470999999999997</v>
      </c>
      <c r="M1230" s="4">
        <v>126.621720089593</v>
      </c>
      <c r="N1230" s="4">
        <v>37.470711613673402</v>
      </c>
    </row>
    <row r="1231" spans="1:14" x14ac:dyDescent="0.3">
      <c r="A1231" s="3">
        <v>28110125</v>
      </c>
      <c r="B1231" s="4">
        <v>28110</v>
      </c>
      <c r="C1231" s="4" t="s">
        <v>183</v>
      </c>
      <c r="D1231" s="4" t="s">
        <v>2418</v>
      </c>
      <c r="E1231" s="4">
        <v>2811012500</v>
      </c>
      <c r="F1231" s="4" t="s">
        <v>2419</v>
      </c>
      <c r="G1231" s="4" t="str">
        <f t="shared" si="19"/>
        <v>인천광역시중구답동</v>
      </c>
      <c r="H1231" s="4">
        <v>253</v>
      </c>
      <c r="I1231" s="4">
        <v>126.631</v>
      </c>
      <c r="J1231" s="4">
        <v>126.627</v>
      </c>
      <c r="K1231" s="4">
        <v>37.466999999999999</v>
      </c>
      <c r="L1231" s="4">
        <v>37.472000000000001</v>
      </c>
      <c r="M1231" s="4">
        <v>126.629230000533</v>
      </c>
      <c r="N1231" s="4">
        <v>37.469804267696802</v>
      </c>
    </row>
    <row r="1232" spans="1:14" x14ac:dyDescent="0.3">
      <c r="A1232" s="3">
        <v>28110107</v>
      </c>
      <c r="B1232" s="4">
        <v>28110</v>
      </c>
      <c r="C1232" s="4" t="s">
        <v>183</v>
      </c>
      <c r="D1232" s="4" t="s">
        <v>2420</v>
      </c>
      <c r="E1232" s="4">
        <v>2811010700</v>
      </c>
      <c r="F1232" s="4" t="s">
        <v>2421</v>
      </c>
      <c r="G1232" s="4" t="str">
        <f t="shared" si="19"/>
        <v>인천광역시중구해안동3가</v>
      </c>
      <c r="H1232" s="4">
        <v>252</v>
      </c>
      <c r="I1232" s="4">
        <v>126.623</v>
      </c>
      <c r="J1232" s="4">
        <v>126.621</v>
      </c>
      <c r="K1232" s="4">
        <v>37.470999999999997</v>
      </c>
      <c r="L1232" s="4">
        <v>37.472000000000001</v>
      </c>
      <c r="M1232" s="4">
        <v>126.622297369096</v>
      </c>
      <c r="N1232" s="4">
        <v>37.471356668429799</v>
      </c>
    </row>
    <row r="1233" spans="1:14" x14ac:dyDescent="0.3">
      <c r="A1233" s="3">
        <v>28110124</v>
      </c>
      <c r="B1233" s="4">
        <v>28110</v>
      </c>
      <c r="C1233" s="4" t="s">
        <v>183</v>
      </c>
      <c r="D1233" s="4" t="s">
        <v>2422</v>
      </c>
      <c r="E1233" s="4">
        <v>2811012400</v>
      </c>
      <c r="F1233" s="4" t="s">
        <v>2423</v>
      </c>
      <c r="G1233" s="4" t="str">
        <f t="shared" si="19"/>
        <v>인천광역시중구신포동</v>
      </c>
      <c r="H1233" s="4">
        <v>251</v>
      </c>
      <c r="I1233" s="4">
        <v>126.629</v>
      </c>
      <c r="J1233" s="4">
        <v>126.625</v>
      </c>
      <c r="K1233" s="4">
        <v>37.47</v>
      </c>
      <c r="L1233" s="4">
        <v>37.472000000000001</v>
      </c>
      <c r="M1233" s="4">
        <v>126.626682824469</v>
      </c>
      <c r="N1233" s="4">
        <v>37.471079278180298</v>
      </c>
    </row>
    <row r="1234" spans="1:14" x14ac:dyDescent="0.3">
      <c r="A1234" s="3">
        <v>28110104</v>
      </c>
      <c r="B1234" s="4">
        <v>28110</v>
      </c>
      <c r="C1234" s="4" t="s">
        <v>183</v>
      </c>
      <c r="D1234" s="4" t="s">
        <v>2424</v>
      </c>
      <c r="E1234" s="4">
        <v>2811010400</v>
      </c>
      <c r="F1234" s="4" t="s">
        <v>2425</v>
      </c>
      <c r="G1234" s="4" t="str">
        <f t="shared" si="19"/>
        <v>인천광역시중구중앙동4가</v>
      </c>
      <c r="H1234" s="4">
        <v>250</v>
      </c>
      <c r="I1234" s="4">
        <v>126.625</v>
      </c>
      <c r="J1234" s="4">
        <v>126.623</v>
      </c>
      <c r="K1234" s="4">
        <v>37.470999999999997</v>
      </c>
      <c r="L1234" s="4">
        <v>37.472000000000001</v>
      </c>
      <c r="M1234" s="4">
        <v>126.624105289166</v>
      </c>
      <c r="N1234" s="4">
        <v>37.471307052464503</v>
      </c>
    </row>
    <row r="1235" spans="1:14" x14ac:dyDescent="0.3">
      <c r="A1235" s="3">
        <v>28110115</v>
      </c>
      <c r="B1235" s="4">
        <v>28110</v>
      </c>
      <c r="C1235" s="4" t="s">
        <v>183</v>
      </c>
      <c r="D1235" s="4" t="s">
        <v>2426</v>
      </c>
      <c r="E1235" s="4">
        <v>2811011500</v>
      </c>
      <c r="F1235" s="4" t="s">
        <v>2427</v>
      </c>
      <c r="G1235" s="4" t="str">
        <f t="shared" si="19"/>
        <v>인천광역시중구항동4가</v>
      </c>
      <c r="H1235" s="4">
        <v>249</v>
      </c>
      <c r="I1235" s="4">
        <v>126.621</v>
      </c>
      <c r="J1235" s="4">
        <v>126.62</v>
      </c>
      <c r="K1235" s="4">
        <v>37.470999999999997</v>
      </c>
      <c r="L1235" s="4">
        <v>37.472000000000001</v>
      </c>
      <c r="M1235" s="4">
        <v>126.620512269073</v>
      </c>
      <c r="N1235" s="4">
        <v>37.4714037147493</v>
      </c>
    </row>
    <row r="1236" spans="1:14" x14ac:dyDescent="0.3">
      <c r="A1236" s="3">
        <v>28110131</v>
      </c>
      <c r="B1236" s="4">
        <v>28110</v>
      </c>
      <c r="C1236" s="4" t="s">
        <v>183</v>
      </c>
      <c r="D1236" s="4" t="s">
        <v>2428</v>
      </c>
      <c r="E1236" s="4">
        <v>2811013100</v>
      </c>
      <c r="F1236" s="4" t="s">
        <v>2429</v>
      </c>
      <c r="G1236" s="4" t="str">
        <f t="shared" si="19"/>
        <v>인천광역시중구율목동</v>
      </c>
      <c r="H1236" s="4">
        <v>248</v>
      </c>
      <c r="I1236" s="4">
        <v>126.637</v>
      </c>
      <c r="J1236" s="4">
        <v>126.631</v>
      </c>
      <c r="K1236" s="4">
        <v>37.469000000000001</v>
      </c>
      <c r="L1236" s="4">
        <v>37.472000000000001</v>
      </c>
      <c r="M1236" s="4">
        <v>126.633829335017</v>
      </c>
      <c r="N1236" s="4">
        <v>37.470281622404798</v>
      </c>
    </row>
    <row r="1237" spans="1:14" x14ac:dyDescent="0.3">
      <c r="A1237" s="3">
        <v>28110111</v>
      </c>
      <c r="B1237" s="4">
        <v>28110</v>
      </c>
      <c r="C1237" s="4" t="s">
        <v>183</v>
      </c>
      <c r="D1237" s="4" t="s">
        <v>2430</v>
      </c>
      <c r="E1237" s="4">
        <v>2811011100</v>
      </c>
      <c r="F1237" s="4" t="s">
        <v>2431</v>
      </c>
      <c r="G1237" s="4" t="str">
        <f t="shared" si="19"/>
        <v>인천광역시중구관동3가</v>
      </c>
      <c r="H1237" s="4">
        <v>247</v>
      </c>
      <c r="I1237" s="4">
        <v>126.626</v>
      </c>
      <c r="J1237" s="4">
        <v>126.624</v>
      </c>
      <c r="K1237" s="4">
        <v>37.470999999999997</v>
      </c>
      <c r="L1237" s="4">
        <v>37.472999999999999</v>
      </c>
      <c r="M1237" s="4">
        <v>126.62477683833301</v>
      </c>
      <c r="N1237" s="4">
        <v>37.472060480338698</v>
      </c>
    </row>
    <row r="1238" spans="1:14" x14ac:dyDescent="0.3">
      <c r="A1238" s="3">
        <v>28110103</v>
      </c>
      <c r="B1238" s="4">
        <v>28110</v>
      </c>
      <c r="C1238" s="4" t="s">
        <v>183</v>
      </c>
      <c r="D1238" s="4" t="s">
        <v>2432</v>
      </c>
      <c r="E1238" s="4">
        <v>2811010300</v>
      </c>
      <c r="F1238" s="4" t="s">
        <v>2433</v>
      </c>
      <c r="G1238" s="4" t="str">
        <f t="shared" si="19"/>
        <v>인천광역시중구중앙동3가</v>
      </c>
      <c r="H1238" s="4">
        <v>246</v>
      </c>
      <c r="I1238" s="4">
        <v>126.624</v>
      </c>
      <c r="J1238" s="4">
        <v>126.622</v>
      </c>
      <c r="K1238" s="4">
        <v>37.470999999999997</v>
      </c>
      <c r="L1238" s="4">
        <v>37.472999999999999</v>
      </c>
      <c r="M1238" s="4">
        <v>126.622877098665</v>
      </c>
      <c r="N1238" s="4">
        <v>37.471998024591997</v>
      </c>
    </row>
    <row r="1239" spans="1:14" x14ac:dyDescent="0.3">
      <c r="A1239" s="3">
        <v>28110114</v>
      </c>
      <c r="B1239" s="4">
        <v>28110</v>
      </c>
      <c r="C1239" s="4" t="s">
        <v>183</v>
      </c>
      <c r="D1239" s="4" t="s">
        <v>2434</v>
      </c>
      <c r="E1239" s="4">
        <v>2811011400</v>
      </c>
      <c r="F1239" s="4" t="s">
        <v>2435</v>
      </c>
      <c r="G1239" s="4" t="str">
        <f t="shared" si="19"/>
        <v>인천광역시중구항동3가</v>
      </c>
      <c r="H1239" s="4">
        <v>245</v>
      </c>
      <c r="I1239" s="4">
        <v>126.62</v>
      </c>
      <c r="J1239" s="4">
        <v>126.61799999999999</v>
      </c>
      <c r="K1239" s="4">
        <v>37.470999999999997</v>
      </c>
      <c r="L1239" s="4">
        <v>37.472999999999999</v>
      </c>
      <c r="M1239" s="4">
        <v>126.61936004049799</v>
      </c>
      <c r="N1239" s="4">
        <v>37.472055954035902</v>
      </c>
    </row>
    <row r="1240" spans="1:14" x14ac:dyDescent="0.3">
      <c r="A1240" s="3">
        <v>28110106</v>
      </c>
      <c r="B1240" s="4">
        <v>28110</v>
      </c>
      <c r="C1240" s="4" t="s">
        <v>183</v>
      </c>
      <c r="D1240" s="4" t="s">
        <v>2436</v>
      </c>
      <c r="E1240" s="4">
        <v>2811010600</v>
      </c>
      <c r="F1240" s="4" t="s">
        <v>2437</v>
      </c>
      <c r="G1240" s="4" t="str">
        <f t="shared" si="19"/>
        <v>인천광역시중구해안동2가</v>
      </c>
      <c r="H1240" s="4">
        <v>244</v>
      </c>
      <c r="I1240" s="4">
        <v>126.622</v>
      </c>
      <c r="J1240" s="4">
        <v>126.62</v>
      </c>
      <c r="K1240" s="4">
        <v>37.470999999999997</v>
      </c>
      <c r="L1240" s="4">
        <v>37.472999999999999</v>
      </c>
      <c r="M1240" s="4">
        <v>126.621187042809</v>
      </c>
      <c r="N1240" s="4">
        <v>37.472175910199901</v>
      </c>
    </row>
    <row r="1241" spans="1:14" x14ac:dyDescent="0.3">
      <c r="A1241" s="3">
        <v>28110102</v>
      </c>
      <c r="B1241" s="4">
        <v>28110</v>
      </c>
      <c r="C1241" s="4" t="s">
        <v>183</v>
      </c>
      <c r="D1241" s="4" t="s">
        <v>2438</v>
      </c>
      <c r="E1241" s="4">
        <v>2811010200</v>
      </c>
      <c r="F1241" s="4" t="s">
        <v>2439</v>
      </c>
      <c r="G1241" s="4" t="str">
        <f t="shared" si="19"/>
        <v>인천광역시중구중앙동2가</v>
      </c>
      <c r="H1241" s="4">
        <v>243</v>
      </c>
      <c r="I1241" s="4">
        <v>126.623</v>
      </c>
      <c r="J1241" s="4">
        <v>126.621</v>
      </c>
      <c r="K1241" s="4">
        <v>37.472000000000001</v>
      </c>
      <c r="L1241" s="4">
        <v>37.472999999999999</v>
      </c>
      <c r="M1241" s="4">
        <v>126.62173476881701</v>
      </c>
      <c r="N1241" s="4">
        <v>37.472791688197901</v>
      </c>
    </row>
    <row r="1242" spans="1:14" x14ac:dyDescent="0.3">
      <c r="A1242" s="3">
        <v>28110110</v>
      </c>
      <c r="B1242" s="4">
        <v>28110</v>
      </c>
      <c r="C1242" s="4" t="s">
        <v>183</v>
      </c>
      <c r="D1242" s="4" t="s">
        <v>2440</v>
      </c>
      <c r="E1242" s="4">
        <v>2811011000</v>
      </c>
      <c r="F1242" s="4" t="s">
        <v>2441</v>
      </c>
      <c r="G1242" s="4" t="str">
        <f t="shared" si="19"/>
        <v>인천광역시중구관동2가</v>
      </c>
      <c r="H1242" s="4">
        <v>242</v>
      </c>
      <c r="I1242" s="4">
        <v>126.624</v>
      </c>
      <c r="J1242" s="4">
        <v>126.623</v>
      </c>
      <c r="K1242" s="4">
        <v>37.472000000000001</v>
      </c>
      <c r="L1242" s="4">
        <v>37.472999999999999</v>
      </c>
      <c r="M1242" s="4">
        <v>126.623522251303</v>
      </c>
      <c r="N1242" s="4">
        <v>37.472743095174202</v>
      </c>
    </row>
    <row r="1243" spans="1:14" x14ac:dyDescent="0.3">
      <c r="A1243" s="3">
        <v>28110134</v>
      </c>
      <c r="B1243" s="4">
        <v>28110</v>
      </c>
      <c r="C1243" s="4" t="s">
        <v>183</v>
      </c>
      <c r="D1243" s="4" t="s">
        <v>2442</v>
      </c>
      <c r="E1243" s="4">
        <v>2811013400</v>
      </c>
      <c r="F1243" s="4" t="s">
        <v>2443</v>
      </c>
      <c r="G1243" s="4" t="str">
        <f t="shared" si="19"/>
        <v>인천광역시중구경동</v>
      </c>
      <c r="H1243" s="4">
        <v>241</v>
      </c>
      <c r="I1243" s="4">
        <v>126.636</v>
      </c>
      <c r="J1243" s="4">
        <v>126.629</v>
      </c>
      <c r="K1243" s="4">
        <v>37.470999999999997</v>
      </c>
      <c r="L1243" s="4">
        <v>37.473999999999997</v>
      </c>
      <c r="M1243" s="4">
        <v>126.63285711611699</v>
      </c>
      <c r="N1243" s="4">
        <v>37.4721207564249</v>
      </c>
    </row>
    <row r="1244" spans="1:14" x14ac:dyDescent="0.3">
      <c r="A1244" s="3">
        <v>28110101</v>
      </c>
      <c r="B1244" s="4">
        <v>28110</v>
      </c>
      <c r="C1244" s="4" t="s">
        <v>183</v>
      </c>
      <c r="D1244" s="4" t="s">
        <v>2444</v>
      </c>
      <c r="E1244" s="4">
        <v>2811010100</v>
      </c>
      <c r="F1244" s="4" t="s">
        <v>2445</v>
      </c>
      <c r="G1244" s="4" t="str">
        <f t="shared" si="19"/>
        <v>인천광역시중구중앙동1가</v>
      </c>
      <c r="H1244" s="4">
        <v>240</v>
      </c>
      <c r="I1244" s="4">
        <v>126.621</v>
      </c>
      <c r="J1244" s="4">
        <v>126.62</v>
      </c>
      <c r="K1244" s="4">
        <v>37.472999999999999</v>
      </c>
      <c r="L1244" s="4">
        <v>37.473999999999997</v>
      </c>
      <c r="M1244" s="4">
        <v>126.620455906713</v>
      </c>
      <c r="N1244" s="4">
        <v>37.473456950287002</v>
      </c>
    </row>
    <row r="1245" spans="1:14" x14ac:dyDescent="0.3">
      <c r="A1245" s="3">
        <v>28110135</v>
      </c>
      <c r="B1245" s="4">
        <v>28110</v>
      </c>
      <c r="C1245" s="4" t="s">
        <v>183</v>
      </c>
      <c r="D1245" s="4" t="s">
        <v>2446</v>
      </c>
      <c r="E1245" s="4">
        <v>2811013500</v>
      </c>
      <c r="F1245" s="4" t="s">
        <v>2447</v>
      </c>
      <c r="G1245" s="4" t="str">
        <f t="shared" si="19"/>
        <v>인천광역시중구용동</v>
      </c>
      <c r="H1245" s="4">
        <v>239</v>
      </c>
      <c r="I1245" s="4">
        <v>126.633</v>
      </c>
      <c r="J1245" s="4">
        <v>126.629</v>
      </c>
      <c r="K1245" s="4">
        <v>37.472000000000001</v>
      </c>
      <c r="L1245" s="4">
        <v>37.473999999999997</v>
      </c>
      <c r="M1245" s="4">
        <v>126.63121561825101</v>
      </c>
      <c r="N1245" s="4">
        <v>37.473198648718601</v>
      </c>
    </row>
    <row r="1246" spans="1:14" x14ac:dyDescent="0.3">
      <c r="A1246" s="3">
        <v>28110109</v>
      </c>
      <c r="B1246" s="4">
        <v>28110</v>
      </c>
      <c r="C1246" s="4" t="s">
        <v>183</v>
      </c>
      <c r="D1246" s="4" t="s">
        <v>2448</v>
      </c>
      <c r="E1246" s="4">
        <v>2811010900</v>
      </c>
      <c r="F1246" s="4" t="s">
        <v>2449</v>
      </c>
      <c r="G1246" s="4" t="str">
        <f t="shared" si="19"/>
        <v>인천광역시중구관동1가</v>
      </c>
      <c r="H1246" s="4">
        <v>238</v>
      </c>
      <c r="I1246" s="4">
        <v>126.623</v>
      </c>
      <c r="J1246" s="4">
        <v>126.62</v>
      </c>
      <c r="K1246" s="4">
        <v>37.472999999999999</v>
      </c>
      <c r="L1246" s="4">
        <v>37.475000000000001</v>
      </c>
      <c r="M1246" s="4">
        <v>126.621576805712</v>
      </c>
      <c r="N1246" s="4">
        <v>37.4736987543099</v>
      </c>
    </row>
    <row r="1247" spans="1:14" x14ac:dyDescent="0.3">
      <c r="A1247" s="3">
        <v>28110121</v>
      </c>
      <c r="B1247" s="4">
        <v>28110</v>
      </c>
      <c r="C1247" s="4" t="s">
        <v>183</v>
      </c>
      <c r="D1247" s="4" t="s">
        <v>2450</v>
      </c>
      <c r="E1247" s="4">
        <v>2811012100</v>
      </c>
      <c r="F1247" s="4" t="s">
        <v>2451</v>
      </c>
      <c r="G1247" s="4" t="str">
        <f t="shared" si="19"/>
        <v>인천광역시중구송학동3가</v>
      </c>
      <c r="H1247" s="4">
        <v>237</v>
      </c>
      <c r="I1247" s="4">
        <v>126.627</v>
      </c>
      <c r="J1247" s="4">
        <v>126.624</v>
      </c>
      <c r="K1247" s="4">
        <v>37.472000000000001</v>
      </c>
      <c r="L1247" s="4">
        <v>37.475000000000001</v>
      </c>
      <c r="M1247" s="4">
        <v>126.625981935029</v>
      </c>
      <c r="N1247" s="4">
        <v>37.473438242185402</v>
      </c>
    </row>
    <row r="1248" spans="1:14" x14ac:dyDescent="0.3">
      <c r="A1248" s="3">
        <v>28110120</v>
      </c>
      <c r="B1248" s="4">
        <v>28110</v>
      </c>
      <c r="C1248" s="4" t="s">
        <v>183</v>
      </c>
      <c r="D1248" s="4" t="s">
        <v>2452</v>
      </c>
      <c r="E1248" s="4">
        <v>2811012000</v>
      </c>
      <c r="F1248" s="4" t="s">
        <v>2453</v>
      </c>
      <c r="G1248" s="4" t="str">
        <f t="shared" si="19"/>
        <v>인천광역시중구송학동2가</v>
      </c>
      <c r="H1248" s="4">
        <v>236</v>
      </c>
      <c r="I1248" s="4">
        <v>126.626</v>
      </c>
      <c r="J1248" s="4">
        <v>126.623</v>
      </c>
      <c r="K1248" s="4">
        <v>37.472999999999999</v>
      </c>
      <c r="L1248" s="4">
        <v>37.475000000000001</v>
      </c>
      <c r="M1248" s="4">
        <v>126.624626667713</v>
      </c>
      <c r="N1248" s="4">
        <v>37.473953957836201</v>
      </c>
    </row>
    <row r="1249" spans="1:14" x14ac:dyDescent="0.3">
      <c r="A1249" s="3">
        <v>28110133</v>
      </c>
      <c r="B1249" s="4">
        <v>28110</v>
      </c>
      <c r="C1249" s="4" t="s">
        <v>183</v>
      </c>
      <c r="D1249" s="4" t="s">
        <v>2454</v>
      </c>
      <c r="E1249" s="4">
        <v>2811013300</v>
      </c>
      <c r="F1249" s="4" t="s">
        <v>2455</v>
      </c>
      <c r="G1249" s="4" t="str">
        <f t="shared" si="19"/>
        <v>인천광역시중구내동</v>
      </c>
      <c r="H1249" s="4">
        <v>235</v>
      </c>
      <c r="I1249" s="4">
        <v>126.629</v>
      </c>
      <c r="J1249" s="4">
        <v>126.626</v>
      </c>
      <c r="K1249" s="4">
        <v>37.472000000000001</v>
      </c>
      <c r="L1249" s="4">
        <v>37.475000000000001</v>
      </c>
      <c r="M1249" s="4">
        <v>126.62785748404499</v>
      </c>
      <c r="N1249" s="4">
        <v>37.4734030476234</v>
      </c>
    </row>
    <row r="1250" spans="1:14" x14ac:dyDescent="0.3">
      <c r="A1250" s="3">
        <v>28110141</v>
      </c>
      <c r="B1250" s="4">
        <v>28110</v>
      </c>
      <c r="C1250" s="4" t="s">
        <v>183</v>
      </c>
      <c r="D1250" s="4" t="s">
        <v>2456</v>
      </c>
      <c r="E1250" s="4">
        <v>2811014100</v>
      </c>
      <c r="F1250" s="4" t="s">
        <v>2457</v>
      </c>
      <c r="G1250" s="4" t="str">
        <f t="shared" si="19"/>
        <v>인천광역시중구선린동</v>
      </c>
      <c r="H1250" s="4">
        <v>234</v>
      </c>
      <c r="I1250" s="4">
        <v>126.62</v>
      </c>
      <c r="J1250" s="4">
        <v>126.616</v>
      </c>
      <c r="K1250" s="4">
        <v>37.472999999999999</v>
      </c>
      <c r="L1250" s="4">
        <v>37.475999999999999</v>
      </c>
      <c r="M1250" s="4">
        <v>126.618232710287</v>
      </c>
      <c r="N1250" s="4">
        <v>37.474552929255204</v>
      </c>
    </row>
    <row r="1251" spans="1:14" x14ac:dyDescent="0.3">
      <c r="A1251" s="3">
        <v>28110119</v>
      </c>
      <c r="B1251" s="4">
        <v>28110</v>
      </c>
      <c r="C1251" s="4" t="s">
        <v>183</v>
      </c>
      <c r="D1251" s="4" t="s">
        <v>2458</v>
      </c>
      <c r="E1251" s="4">
        <v>2811011900</v>
      </c>
      <c r="F1251" s="4" t="s">
        <v>2459</v>
      </c>
      <c r="G1251" s="4" t="str">
        <f t="shared" si="19"/>
        <v>인천광역시중구송학동1가</v>
      </c>
      <c r="H1251" s="4">
        <v>233</v>
      </c>
      <c r="I1251" s="4">
        <v>126.625</v>
      </c>
      <c r="J1251" s="4">
        <v>126.621</v>
      </c>
      <c r="K1251" s="4">
        <v>37.472999999999999</v>
      </c>
      <c r="L1251" s="4">
        <v>37.475999999999999</v>
      </c>
      <c r="M1251" s="4">
        <v>126.622463799204</v>
      </c>
      <c r="N1251" s="4">
        <v>37.474627933817203</v>
      </c>
    </row>
    <row r="1252" spans="1:14" x14ac:dyDescent="0.3">
      <c r="A1252" s="3">
        <v>28110140</v>
      </c>
      <c r="B1252" s="4">
        <v>28110</v>
      </c>
      <c r="C1252" s="4" t="s">
        <v>183</v>
      </c>
      <c r="D1252" s="4" t="s">
        <v>2460</v>
      </c>
      <c r="E1252" s="4">
        <v>2811014000</v>
      </c>
      <c r="F1252" s="4" t="s">
        <v>2461</v>
      </c>
      <c r="G1252" s="4" t="str">
        <f t="shared" si="19"/>
        <v>인천광역시중구북성동3가</v>
      </c>
      <c r="H1252" s="4">
        <v>232</v>
      </c>
      <c r="I1252" s="4">
        <v>126.623</v>
      </c>
      <c r="J1252" s="4">
        <v>126.619</v>
      </c>
      <c r="K1252" s="4">
        <v>37.475000000000001</v>
      </c>
      <c r="L1252" s="4">
        <v>37.478000000000002</v>
      </c>
      <c r="M1252" s="4">
        <v>126.620689731231</v>
      </c>
      <c r="N1252" s="4">
        <v>37.476120807525298</v>
      </c>
    </row>
    <row r="1253" spans="1:14" x14ac:dyDescent="0.3">
      <c r="A1253" s="3">
        <v>28110139</v>
      </c>
      <c r="B1253" s="4">
        <v>28110</v>
      </c>
      <c r="C1253" s="4" t="s">
        <v>183</v>
      </c>
      <c r="D1253" s="4" t="s">
        <v>2462</v>
      </c>
      <c r="E1253" s="4">
        <v>2811013900</v>
      </c>
      <c r="F1253" s="4" t="s">
        <v>2463</v>
      </c>
      <c r="G1253" s="4" t="str">
        <f t="shared" si="19"/>
        <v>인천광역시중구북성동2가</v>
      </c>
      <c r="H1253" s="4">
        <v>231</v>
      </c>
      <c r="I1253" s="4">
        <v>126.62</v>
      </c>
      <c r="J1253" s="4">
        <v>126.617</v>
      </c>
      <c r="K1253" s="4">
        <v>37.475000000000001</v>
      </c>
      <c r="L1253" s="4">
        <v>37.478999999999999</v>
      </c>
      <c r="M1253" s="4">
        <v>126.618310645493</v>
      </c>
      <c r="N1253" s="4">
        <v>37.476649222936203</v>
      </c>
    </row>
    <row r="1254" spans="1:14" x14ac:dyDescent="0.3">
      <c r="A1254" s="3">
        <v>28110144</v>
      </c>
      <c r="B1254" s="4">
        <v>28110</v>
      </c>
      <c r="C1254" s="4" t="s">
        <v>183</v>
      </c>
      <c r="D1254" s="4" t="s">
        <v>2464</v>
      </c>
      <c r="E1254" s="4">
        <v>2811014400</v>
      </c>
      <c r="F1254" s="4" t="s">
        <v>2465</v>
      </c>
      <c r="G1254" s="4" t="str">
        <f t="shared" si="19"/>
        <v>인천광역시중구송월동3가</v>
      </c>
      <c r="H1254" s="4">
        <v>229</v>
      </c>
      <c r="I1254" s="4">
        <v>126.623</v>
      </c>
      <c r="J1254" s="4">
        <v>126.619</v>
      </c>
      <c r="K1254" s="4">
        <v>37.476999999999997</v>
      </c>
      <c r="L1254" s="4">
        <v>37.479999999999997</v>
      </c>
      <c r="M1254" s="4">
        <v>126.621078563781</v>
      </c>
      <c r="N1254" s="4">
        <v>37.478063865368199</v>
      </c>
    </row>
    <row r="1255" spans="1:14" x14ac:dyDescent="0.3">
      <c r="A1255" s="3">
        <v>28110143</v>
      </c>
      <c r="B1255" s="4">
        <v>28110</v>
      </c>
      <c r="C1255" s="4" t="s">
        <v>183</v>
      </c>
      <c r="D1255" s="4" t="s">
        <v>2466</v>
      </c>
      <c r="E1255" s="4">
        <v>2811014300</v>
      </c>
      <c r="F1255" s="4" t="s">
        <v>2467</v>
      </c>
      <c r="G1255" s="4" t="str">
        <f t="shared" si="19"/>
        <v>인천광역시중구송월동2가</v>
      </c>
      <c r="H1255" s="4">
        <v>228</v>
      </c>
      <c r="I1255" s="4">
        <v>126.621</v>
      </c>
      <c r="J1255" s="4">
        <v>126.61799999999999</v>
      </c>
      <c r="K1255" s="4">
        <v>37.478000000000002</v>
      </c>
      <c r="L1255" s="4">
        <v>37.479999999999997</v>
      </c>
      <c r="M1255" s="4">
        <v>126.61941758243501</v>
      </c>
      <c r="N1255" s="4">
        <v>37.479153397354096</v>
      </c>
    </row>
    <row r="1256" spans="1:14" x14ac:dyDescent="0.3">
      <c r="A1256" s="3">
        <v>28110142</v>
      </c>
      <c r="B1256" s="4">
        <v>28110</v>
      </c>
      <c r="C1256" s="4" t="s">
        <v>183</v>
      </c>
      <c r="D1256" s="4" t="s">
        <v>2468</v>
      </c>
      <c r="E1256" s="4">
        <v>2811014200</v>
      </c>
      <c r="F1256" s="4" t="s">
        <v>2469</v>
      </c>
      <c r="G1256" s="4" t="str">
        <f t="shared" si="19"/>
        <v>인천광역시중구송월동1가</v>
      </c>
      <c r="H1256" s="4">
        <v>227</v>
      </c>
      <c r="I1256" s="4">
        <v>126.628</v>
      </c>
      <c r="J1256" s="4">
        <v>126.62</v>
      </c>
      <c r="K1256" s="4">
        <v>37.478000000000002</v>
      </c>
      <c r="L1256" s="4">
        <v>37.481000000000002</v>
      </c>
      <c r="M1256" s="4">
        <v>126.623356355534</v>
      </c>
      <c r="N1256" s="4">
        <v>37.4800231777281</v>
      </c>
    </row>
    <row r="1257" spans="1:14" x14ac:dyDescent="0.3">
      <c r="A1257" s="3">
        <v>28110128</v>
      </c>
      <c r="B1257" s="4">
        <v>28110</v>
      </c>
      <c r="C1257" s="4" t="s">
        <v>183</v>
      </c>
      <c r="D1257" s="4" t="s">
        <v>2470</v>
      </c>
      <c r="E1257" s="4">
        <v>2811012800</v>
      </c>
      <c r="F1257" s="4" t="s">
        <v>2471</v>
      </c>
      <c r="G1257" s="4" t="str">
        <f t="shared" si="19"/>
        <v>인천광역시중구신흥동3가</v>
      </c>
      <c r="H1257" s="4">
        <v>272</v>
      </c>
      <c r="I1257" s="4">
        <v>126.64</v>
      </c>
      <c r="J1257" s="4">
        <v>126.61199999999999</v>
      </c>
      <c r="K1257" s="4">
        <v>37.43</v>
      </c>
      <c r="L1257" s="4">
        <v>37.466999999999999</v>
      </c>
      <c r="M1257" s="4">
        <v>126.626172483407</v>
      </c>
      <c r="N1257" s="4">
        <v>37.4429038066407</v>
      </c>
    </row>
    <row r="1258" spans="1:14" x14ac:dyDescent="0.3">
      <c r="A1258" s="3">
        <v>28110113</v>
      </c>
      <c r="B1258" s="4">
        <v>28110</v>
      </c>
      <c r="C1258" s="4" t="s">
        <v>183</v>
      </c>
      <c r="D1258" s="4" t="s">
        <v>2472</v>
      </c>
      <c r="E1258" s="4">
        <v>2811011300</v>
      </c>
      <c r="F1258" s="4" t="s">
        <v>2473</v>
      </c>
      <c r="G1258" s="4" t="str">
        <f t="shared" si="19"/>
        <v>인천광역시중구항동2가</v>
      </c>
      <c r="H1258" s="4">
        <v>270</v>
      </c>
      <c r="I1258" s="4">
        <v>126.619</v>
      </c>
      <c r="J1258" s="4">
        <v>126.616</v>
      </c>
      <c r="K1258" s="4">
        <v>37.470999999999997</v>
      </c>
      <c r="L1258" s="4">
        <v>37.473999999999997</v>
      </c>
      <c r="M1258" s="4">
        <v>126.617621988823</v>
      </c>
      <c r="N1258" s="4">
        <v>37.472433813480002</v>
      </c>
    </row>
    <row r="1259" spans="1:14" x14ac:dyDescent="0.3">
      <c r="A1259" s="3">
        <v>28110112</v>
      </c>
      <c r="B1259" s="4">
        <v>28110</v>
      </c>
      <c r="C1259" s="4" t="s">
        <v>183</v>
      </c>
      <c r="D1259" s="4" t="s">
        <v>2474</v>
      </c>
      <c r="E1259" s="4">
        <v>2811011200</v>
      </c>
      <c r="F1259" s="4" t="s">
        <v>2475</v>
      </c>
      <c r="G1259" s="4" t="str">
        <f t="shared" si="19"/>
        <v>인천광역시중구항동1가</v>
      </c>
      <c r="H1259" s="4">
        <v>269</v>
      </c>
      <c r="I1259" s="4">
        <v>126.62</v>
      </c>
      <c r="J1259" s="4">
        <v>126.616</v>
      </c>
      <c r="K1259" s="4">
        <v>37.472000000000001</v>
      </c>
      <c r="L1259" s="4">
        <v>37.475999999999999</v>
      </c>
      <c r="M1259" s="4">
        <v>126.61676752407099</v>
      </c>
      <c r="N1259" s="4">
        <v>37.473900947356597</v>
      </c>
    </row>
    <row r="1260" spans="1:14" x14ac:dyDescent="0.3">
      <c r="A1260" s="3">
        <v>28110105</v>
      </c>
      <c r="B1260" s="4">
        <v>28110</v>
      </c>
      <c r="C1260" s="4" t="s">
        <v>183</v>
      </c>
      <c r="D1260" s="4" t="s">
        <v>2476</v>
      </c>
      <c r="E1260" s="4">
        <v>2811010500</v>
      </c>
      <c r="F1260" s="4" t="s">
        <v>2477</v>
      </c>
      <c r="G1260" s="4" t="str">
        <f t="shared" si="19"/>
        <v>인천광역시중구해안동1가</v>
      </c>
      <c r="H1260" s="4">
        <v>268</v>
      </c>
      <c r="I1260" s="4">
        <v>126.621</v>
      </c>
      <c r="J1260" s="4">
        <v>126.619</v>
      </c>
      <c r="K1260" s="4">
        <v>37.472000000000001</v>
      </c>
      <c r="L1260" s="4">
        <v>37.473999999999997</v>
      </c>
      <c r="M1260" s="4">
        <v>126.619946327929</v>
      </c>
      <c r="N1260" s="4">
        <v>37.472845149978298</v>
      </c>
    </row>
    <row r="1261" spans="1:14" x14ac:dyDescent="0.3">
      <c r="A1261" s="3">
        <v>28110136</v>
      </c>
      <c r="B1261" s="4">
        <v>28110</v>
      </c>
      <c r="C1261" s="4" t="s">
        <v>183</v>
      </c>
      <c r="D1261" s="4" t="s">
        <v>2478</v>
      </c>
      <c r="E1261" s="4">
        <v>2811013600</v>
      </c>
      <c r="F1261" s="4" t="s">
        <v>2479</v>
      </c>
      <c r="G1261" s="4" t="str">
        <f t="shared" si="19"/>
        <v>인천광역시중구인현동</v>
      </c>
      <c r="H1261" s="4">
        <v>264</v>
      </c>
      <c r="I1261" s="4">
        <v>126.636</v>
      </c>
      <c r="J1261" s="4">
        <v>126.629</v>
      </c>
      <c r="K1261" s="4">
        <v>37.472999999999999</v>
      </c>
      <c r="L1261" s="4">
        <v>37.476999999999997</v>
      </c>
      <c r="M1261" s="4">
        <v>126.631422050068</v>
      </c>
      <c r="N1261" s="4">
        <v>37.4749406198994</v>
      </c>
    </row>
    <row r="1262" spans="1:14" x14ac:dyDescent="0.3">
      <c r="A1262" s="3">
        <v>28110137</v>
      </c>
      <c r="B1262" s="4">
        <v>28110</v>
      </c>
      <c r="C1262" s="4" t="s">
        <v>183</v>
      </c>
      <c r="D1262" s="4" t="s">
        <v>2480</v>
      </c>
      <c r="E1262" s="4">
        <v>2811013700</v>
      </c>
      <c r="F1262" s="4" t="s">
        <v>2481</v>
      </c>
      <c r="G1262" s="4" t="str">
        <f t="shared" si="19"/>
        <v>인천광역시중구전동</v>
      </c>
      <c r="H1262" s="4">
        <v>263</v>
      </c>
      <c r="I1262" s="4">
        <v>126.631</v>
      </c>
      <c r="J1262" s="4">
        <v>126.622</v>
      </c>
      <c r="K1262" s="4">
        <v>37.475000000000001</v>
      </c>
      <c r="L1262" s="4">
        <v>37.479999999999997</v>
      </c>
      <c r="M1262" s="4">
        <v>126.626222054127</v>
      </c>
      <c r="N1262" s="4">
        <v>37.477199115221097</v>
      </c>
    </row>
    <row r="1263" spans="1:14" x14ac:dyDescent="0.3">
      <c r="A1263" s="3">
        <v>28110129</v>
      </c>
      <c r="B1263" s="4">
        <v>28110</v>
      </c>
      <c r="C1263" s="4" t="s">
        <v>183</v>
      </c>
      <c r="D1263" s="4" t="s">
        <v>2482</v>
      </c>
      <c r="E1263" s="4">
        <v>2811012900</v>
      </c>
      <c r="F1263" s="4" t="s">
        <v>2483</v>
      </c>
      <c r="G1263" s="4" t="str">
        <f t="shared" si="19"/>
        <v>인천광역시중구선화동</v>
      </c>
      <c r="H1263" s="4">
        <v>262</v>
      </c>
      <c r="I1263" s="4">
        <v>126.64</v>
      </c>
      <c r="J1263" s="4">
        <v>126.63500000000001</v>
      </c>
      <c r="K1263" s="4">
        <v>37.463999999999999</v>
      </c>
      <c r="L1263" s="4">
        <v>37.468000000000004</v>
      </c>
      <c r="M1263" s="4">
        <v>126.637298427072</v>
      </c>
      <c r="N1263" s="4">
        <v>37.465668620472101</v>
      </c>
    </row>
    <row r="1264" spans="1:14" x14ac:dyDescent="0.3">
      <c r="A1264" s="3">
        <v>28110127</v>
      </c>
      <c r="B1264" s="4">
        <v>28110</v>
      </c>
      <c r="C1264" s="4" t="s">
        <v>183</v>
      </c>
      <c r="D1264" s="4" t="s">
        <v>2484</v>
      </c>
      <c r="E1264" s="4">
        <v>2811012700</v>
      </c>
      <c r="F1264" s="4" t="s">
        <v>2485</v>
      </c>
      <c r="G1264" s="4" t="str">
        <f t="shared" si="19"/>
        <v>인천광역시중구신흥동2가</v>
      </c>
      <c r="H1264" s="4">
        <v>261</v>
      </c>
      <c r="I1264" s="4">
        <v>126.637</v>
      </c>
      <c r="J1264" s="4">
        <v>126.631</v>
      </c>
      <c r="K1264" s="4">
        <v>37.463000000000001</v>
      </c>
      <c r="L1264" s="4">
        <v>37.469000000000001</v>
      </c>
      <c r="M1264" s="4">
        <v>126.633882352638</v>
      </c>
      <c r="N1264" s="4">
        <v>37.466250314928899</v>
      </c>
    </row>
    <row r="1265" spans="1:14" x14ac:dyDescent="0.3">
      <c r="A1265" s="3">
        <v>28110126</v>
      </c>
      <c r="B1265" s="4">
        <v>28110</v>
      </c>
      <c r="C1265" s="4" t="s">
        <v>183</v>
      </c>
      <c r="D1265" s="4" t="s">
        <v>2486</v>
      </c>
      <c r="E1265" s="4">
        <v>2811012600</v>
      </c>
      <c r="F1265" s="4" t="s">
        <v>2487</v>
      </c>
      <c r="G1265" s="4" t="str">
        <f t="shared" si="19"/>
        <v>인천광역시중구신흥동1가</v>
      </c>
      <c r="H1265" s="4">
        <v>259</v>
      </c>
      <c r="I1265" s="4">
        <v>126.634</v>
      </c>
      <c r="J1265" s="4">
        <v>126.63</v>
      </c>
      <c r="K1265" s="4">
        <v>37.463999999999999</v>
      </c>
      <c r="L1265" s="4">
        <v>37.47</v>
      </c>
      <c r="M1265" s="4">
        <v>126.63143130397501</v>
      </c>
      <c r="N1265" s="4">
        <v>37.466993303293499</v>
      </c>
    </row>
    <row r="1266" spans="1:14" x14ac:dyDescent="0.3">
      <c r="A1266" s="3">
        <v>28110117</v>
      </c>
      <c r="B1266" s="4">
        <v>28110</v>
      </c>
      <c r="C1266" s="4" t="s">
        <v>183</v>
      </c>
      <c r="D1266" s="4" t="s">
        <v>2488</v>
      </c>
      <c r="E1266" s="4">
        <v>2811011700</v>
      </c>
      <c r="F1266" s="4" t="s">
        <v>2489</v>
      </c>
      <c r="G1266" s="4" t="str">
        <f t="shared" si="19"/>
        <v>인천광역시중구항동6가</v>
      </c>
      <c r="H1266" s="4">
        <v>258</v>
      </c>
      <c r="I1266" s="4">
        <v>126.624</v>
      </c>
      <c r="J1266" s="4">
        <v>126.622</v>
      </c>
      <c r="K1266" s="4">
        <v>37.469000000000001</v>
      </c>
      <c r="L1266" s="4">
        <v>37.470999999999997</v>
      </c>
      <c r="M1266" s="4">
        <v>126.622893264181</v>
      </c>
      <c r="N1266" s="4">
        <v>37.4700343715527</v>
      </c>
    </row>
    <row r="1267" spans="1:14" x14ac:dyDescent="0.3">
      <c r="A1267" s="3">
        <v>28140103</v>
      </c>
      <c r="B1267" s="4">
        <v>28140</v>
      </c>
      <c r="C1267" s="4" t="s">
        <v>2490</v>
      </c>
      <c r="D1267" s="4" t="s">
        <v>85</v>
      </c>
      <c r="E1267" s="4">
        <v>2814010300</v>
      </c>
      <c r="F1267" s="4" t="s">
        <v>2491</v>
      </c>
      <c r="G1267" s="4" t="str">
        <f t="shared" si="19"/>
        <v>인천광역시동구송현동</v>
      </c>
      <c r="H1267" s="4">
        <v>392</v>
      </c>
      <c r="I1267" s="4">
        <v>126.655</v>
      </c>
      <c r="J1267" s="4">
        <v>126.627</v>
      </c>
      <c r="K1267" s="4">
        <v>37.473999999999997</v>
      </c>
      <c r="L1267" s="4">
        <v>37.496000000000002</v>
      </c>
      <c r="M1267" s="4">
        <v>126.63989719099099</v>
      </c>
      <c r="N1267" s="4">
        <v>37.486894719685097</v>
      </c>
    </row>
    <row r="1268" spans="1:14" x14ac:dyDescent="0.3">
      <c r="A1268" s="3">
        <v>28140107</v>
      </c>
      <c r="B1268" s="4">
        <v>28140</v>
      </c>
      <c r="C1268" s="4" t="s">
        <v>2490</v>
      </c>
      <c r="D1268" s="4" t="s">
        <v>2492</v>
      </c>
      <c r="E1268" s="4">
        <v>2814010700</v>
      </c>
      <c r="F1268" s="4" t="s">
        <v>2493</v>
      </c>
      <c r="G1268" s="4" t="str">
        <f t="shared" si="19"/>
        <v>인천광역시동구송림동</v>
      </c>
      <c r="H1268" s="4">
        <v>391</v>
      </c>
      <c r="I1268" s="4">
        <v>126.67400000000001</v>
      </c>
      <c r="J1268" s="4">
        <v>126.63500000000001</v>
      </c>
      <c r="K1268" s="4">
        <v>37.469000000000001</v>
      </c>
      <c r="L1268" s="4">
        <v>37.488</v>
      </c>
      <c r="M1268" s="4">
        <v>126.650897243472</v>
      </c>
      <c r="N1268" s="4">
        <v>37.4785723959276</v>
      </c>
    </row>
    <row r="1269" spans="1:14" x14ac:dyDescent="0.3">
      <c r="A1269" s="3">
        <v>28140105</v>
      </c>
      <c r="B1269" s="4">
        <v>28140</v>
      </c>
      <c r="C1269" s="4" t="s">
        <v>2490</v>
      </c>
      <c r="D1269" s="4" t="s">
        <v>2494</v>
      </c>
      <c r="E1269" s="4">
        <v>2814010500</v>
      </c>
      <c r="F1269" s="4" t="s">
        <v>2495</v>
      </c>
      <c r="G1269" s="4" t="str">
        <f t="shared" si="19"/>
        <v>인천광역시동구창영동</v>
      </c>
      <c r="H1269" s="4">
        <v>66</v>
      </c>
      <c r="I1269" s="4">
        <v>126.646</v>
      </c>
      <c r="J1269" s="4">
        <v>126.63500000000001</v>
      </c>
      <c r="K1269" s="4">
        <v>37.468000000000004</v>
      </c>
      <c r="L1269" s="4">
        <v>37.472999999999999</v>
      </c>
      <c r="M1269" s="4">
        <v>126.640782012294</v>
      </c>
      <c r="N1269" s="4">
        <v>37.470725745617202</v>
      </c>
    </row>
    <row r="1270" spans="1:14" x14ac:dyDescent="0.3">
      <c r="A1270" s="3">
        <v>28140101</v>
      </c>
      <c r="B1270" s="4">
        <v>28140</v>
      </c>
      <c r="C1270" s="4" t="s">
        <v>2490</v>
      </c>
      <c r="D1270" s="4" t="s">
        <v>2496</v>
      </c>
      <c r="E1270" s="4">
        <v>2814010100</v>
      </c>
      <c r="F1270" s="4" t="s">
        <v>2497</v>
      </c>
      <c r="G1270" s="4" t="str">
        <f t="shared" si="19"/>
        <v>인천광역시동구만석동</v>
      </c>
      <c r="H1270" s="4">
        <v>410</v>
      </c>
      <c r="I1270" s="4">
        <v>126.628</v>
      </c>
      <c r="J1270" s="4">
        <v>126.586</v>
      </c>
      <c r="K1270" s="4">
        <v>37.478999999999999</v>
      </c>
      <c r="L1270" s="4">
        <v>37.499000000000002</v>
      </c>
      <c r="M1270" s="4">
        <v>126.62074742942301</v>
      </c>
      <c r="N1270" s="4">
        <v>37.486212946997497</v>
      </c>
    </row>
    <row r="1271" spans="1:14" x14ac:dyDescent="0.3">
      <c r="A1271" s="3">
        <v>28140102</v>
      </c>
      <c r="B1271" s="4">
        <v>28140</v>
      </c>
      <c r="C1271" s="4" t="s">
        <v>2490</v>
      </c>
      <c r="D1271" s="4" t="s">
        <v>2498</v>
      </c>
      <c r="E1271" s="4">
        <v>2814010200</v>
      </c>
      <c r="F1271" s="4" t="s">
        <v>2499</v>
      </c>
      <c r="G1271" s="4" t="str">
        <f t="shared" si="19"/>
        <v>인천광역시동구화수동</v>
      </c>
      <c r="H1271" s="4">
        <v>39</v>
      </c>
      <c r="I1271" s="4">
        <v>126.636</v>
      </c>
      <c r="J1271" s="4">
        <v>126.625</v>
      </c>
      <c r="K1271" s="4">
        <v>37.478999999999999</v>
      </c>
      <c r="L1271" s="4">
        <v>37.491</v>
      </c>
      <c r="M1271" s="4">
        <v>126.629895517939</v>
      </c>
      <c r="N1271" s="4">
        <v>37.4850220245415</v>
      </c>
    </row>
    <row r="1272" spans="1:14" x14ac:dyDescent="0.3">
      <c r="A1272" s="3">
        <v>28140104</v>
      </c>
      <c r="B1272" s="4">
        <v>28140</v>
      </c>
      <c r="C1272" s="4" t="s">
        <v>2490</v>
      </c>
      <c r="D1272" s="4" t="s">
        <v>2500</v>
      </c>
      <c r="E1272" s="4">
        <v>2814010400</v>
      </c>
      <c r="F1272" s="4" t="s">
        <v>2501</v>
      </c>
      <c r="G1272" s="4" t="str">
        <f t="shared" si="19"/>
        <v>인천광역시동구화평동</v>
      </c>
      <c r="H1272" s="4">
        <v>36</v>
      </c>
      <c r="I1272" s="4">
        <v>126.633</v>
      </c>
      <c r="J1272" s="4">
        <v>126.628</v>
      </c>
      <c r="K1272" s="4">
        <v>37.476999999999997</v>
      </c>
      <c r="L1272" s="4">
        <v>37.481000000000002</v>
      </c>
      <c r="M1272" s="4">
        <v>126.630997595309</v>
      </c>
      <c r="N1272" s="4">
        <v>37.479092019216701</v>
      </c>
    </row>
    <row r="1273" spans="1:14" x14ac:dyDescent="0.3">
      <c r="A1273" s="3">
        <v>28140106</v>
      </c>
      <c r="B1273" s="4">
        <v>28140</v>
      </c>
      <c r="C1273" s="4" t="s">
        <v>2490</v>
      </c>
      <c r="D1273" s="4" t="s">
        <v>1015</v>
      </c>
      <c r="E1273" s="4">
        <v>2814010600</v>
      </c>
      <c r="F1273" s="4" t="s">
        <v>2502</v>
      </c>
      <c r="G1273" s="4" t="str">
        <f t="shared" si="19"/>
        <v>인천광역시동구금곡동</v>
      </c>
      <c r="H1273" s="4">
        <v>33</v>
      </c>
      <c r="I1273" s="4">
        <v>126.64400000000001</v>
      </c>
      <c r="J1273" s="4">
        <v>126.63500000000001</v>
      </c>
      <c r="K1273" s="4">
        <v>37.47</v>
      </c>
      <c r="L1273" s="4">
        <v>37.473999999999997</v>
      </c>
      <c r="M1273" s="4">
        <v>126.64006488470601</v>
      </c>
      <c r="N1273" s="4">
        <v>37.472678622486001</v>
      </c>
    </row>
    <row r="1274" spans="1:14" x14ac:dyDescent="0.3">
      <c r="A1274" s="3">
        <v>28177103</v>
      </c>
      <c r="B1274" s="4">
        <v>28177</v>
      </c>
      <c r="C1274" s="4" t="s">
        <v>2503</v>
      </c>
      <c r="D1274" s="4" t="s">
        <v>2504</v>
      </c>
      <c r="E1274" s="4">
        <v>2817710300</v>
      </c>
      <c r="F1274" s="4" t="s">
        <v>2505</v>
      </c>
      <c r="G1274" s="4" t="str">
        <f t="shared" si="19"/>
        <v>인천광역시미추홀구학익동</v>
      </c>
      <c r="H1274" s="4">
        <v>755</v>
      </c>
      <c r="I1274" s="4">
        <v>126.679</v>
      </c>
      <c r="J1274" s="4">
        <v>126.629</v>
      </c>
      <c r="K1274" s="4">
        <v>37.43</v>
      </c>
      <c r="L1274" s="4">
        <v>37.451999999999998</v>
      </c>
      <c r="M1274" s="4">
        <v>126.654743206303</v>
      </c>
      <c r="N1274" s="4">
        <v>37.439469627116402</v>
      </c>
    </row>
    <row r="1275" spans="1:14" x14ac:dyDescent="0.3">
      <c r="A1275" s="3">
        <v>28177102</v>
      </c>
      <c r="B1275" s="4">
        <v>28177</v>
      </c>
      <c r="C1275" s="4" t="s">
        <v>2503</v>
      </c>
      <c r="D1275" s="4" t="s">
        <v>1182</v>
      </c>
      <c r="E1275" s="4">
        <v>2817710200</v>
      </c>
      <c r="F1275" s="4" t="s">
        <v>2506</v>
      </c>
      <c r="G1275" s="4" t="str">
        <f t="shared" si="19"/>
        <v>인천광역시미추홀구용현동</v>
      </c>
      <c r="H1275" s="4">
        <v>753</v>
      </c>
      <c r="I1275" s="4">
        <v>126.66800000000001</v>
      </c>
      <c r="J1275" s="4">
        <v>126.629</v>
      </c>
      <c r="K1275" s="4">
        <v>37.442</v>
      </c>
      <c r="L1275" s="4">
        <v>37.460999999999999</v>
      </c>
      <c r="M1275" s="4">
        <v>126.64710355602899</v>
      </c>
      <c r="N1275" s="4">
        <v>37.451704021467499</v>
      </c>
    </row>
    <row r="1276" spans="1:14" x14ac:dyDescent="0.3">
      <c r="A1276" s="3">
        <v>28177101</v>
      </c>
      <c r="B1276" s="4">
        <v>28177</v>
      </c>
      <c r="C1276" s="4" t="s">
        <v>2503</v>
      </c>
      <c r="D1276" s="4" t="s">
        <v>2507</v>
      </c>
      <c r="E1276" s="4">
        <v>2817710100</v>
      </c>
      <c r="F1276" s="4" t="s">
        <v>2508</v>
      </c>
      <c r="G1276" s="4" t="str">
        <f t="shared" si="19"/>
        <v>인천광역시미추홀구숭의동</v>
      </c>
      <c r="H1276" s="4">
        <v>718</v>
      </c>
      <c r="I1276" s="4">
        <v>126.664</v>
      </c>
      <c r="J1276" s="4">
        <v>126.63800000000001</v>
      </c>
      <c r="K1276" s="4">
        <v>37.457999999999998</v>
      </c>
      <c r="L1276" s="4">
        <v>37.47</v>
      </c>
      <c r="M1276" s="4">
        <v>126.650865051585</v>
      </c>
      <c r="N1276" s="4">
        <v>37.463119405354</v>
      </c>
    </row>
    <row r="1277" spans="1:14" x14ac:dyDescent="0.3">
      <c r="A1277" s="3">
        <v>28177105</v>
      </c>
      <c r="B1277" s="4">
        <v>28177</v>
      </c>
      <c r="C1277" s="4" t="s">
        <v>2503</v>
      </c>
      <c r="D1277" s="4" t="s">
        <v>2509</v>
      </c>
      <c r="E1277" s="4">
        <v>2817710500</v>
      </c>
      <c r="F1277" s="4" t="s">
        <v>2510</v>
      </c>
      <c r="G1277" s="4" t="str">
        <f t="shared" si="19"/>
        <v>인천광역시미추홀구주안동</v>
      </c>
      <c r="H1277" s="4">
        <v>717</v>
      </c>
      <c r="I1277" s="4">
        <v>126.697</v>
      </c>
      <c r="J1277" s="4">
        <v>126.663</v>
      </c>
      <c r="K1277" s="4">
        <v>37.441000000000003</v>
      </c>
      <c r="L1277" s="4">
        <v>37.475999999999999</v>
      </c>
      <c r="M1277" s="4">
        <v>126.68100021603701</v>
      </c>
      <c r="N1277" s="4">
        <v>37.456974682217897</v>
      </c>
    </row>
    <row r="1278" spans="1:14" x14ac:dyDescent="0.3">
      <c r="A1278" s="3">
        <v>28177107</v>
      </c>
      <c r="B1278" s="4">
        <v>28177</v>
      </c>
      <c r="C1278" s="4" t="s">
        <v>2503</v>
      </c>
      <c r="D1278" s="4" t="s">
        <v>2511</v>
      </c>
      <c r="E1278" s="4">
        <v>2817710700</v>
      </c>
      <c r="F1278" s="4" t="s">
        <v>2512</v>
      </c>
      <c r="G1278" s="4" t="str">
        <f t="shared" si="19"/>
        <v>인천광역시미추홀구문학동</v>
      </c>
      <c r="H1278" s="4">
        <v>716</v>
      </c>
      <c r="I1278" s="4">
        <v>126.69799999999999</v>
      </c>
      <c r="J1278" s="4">
        <v>126.676</v>
      </c>
      <c r="K1278" s="4">
        <v>37.43</v>
      </c>
      <c r="L1278" s="4">
        <v>37.442999999999998</v>
      </c>
      <c r="M1278" s="4">
        <v>126.685530080313</v>
      </c>
      <c r="N1278" s="4">
        <v>37.436563110137698</v>
      </c>
    </row>
    <row r="1279" spans="1:14" x14ac:dyDescent="0.3">
      <c r="A1279" s="3">
        <v>28177104</v>
      </c>
      <c r="B1279" s="4">
        <v>28177</v>
      </c>
      <c r="C1279" s="4" t="s">
        <v>2503</v>
      </c>
      <c r="D1279" s="4" t="s">
        <v>710</v>
      </c>
      <c r="E1279" s="4">
        <v>2817710400</v>
      </c>
      <c r="F1279" s="4" t="s">
        <v>2513</v>
      </c>
      <c r="G1279" s="4" t="str">
        <f t="shared" si="19"/>
        <v>인천광역시미추홀구도화동</v>
      </c>
      <c r="H1279" s="4">
        <v>715</v>
      </c>
      <c r="I1279" s="4">
        <v>126.678</v>
      </c>
      <c r="J1279" s="4">
        <v>126.65</v>
      </c>
      <c r="K1279" s="4">
        <v>37.457000000000001</v>
      </c>
      <c r="L1279" s="4">
        <v>37.484000000000002</v>
      </c>
      <c r="M1279" s="4">
        <v>126.664283642237</v>
      </c>
      <c r="N1279" s="4">
        <v>37.470541794650799</v>
      </c>
    </row>
    <row r="1280" spans="1:14" x14ac:dyDescent="0.3">
      <c r="A1280" s="3">
        <v>28177106</v>
      </c>
      <c r="B1280" s="4">
        <v>28177</v>
      </c>
      <c r="C1280" s="4" t="s">
        <v>2503</v>
      </c>
      <c r="D1280" s="4" t="s">
        <v>2514</v>
      </c>
      <c r="E1280" s="4">
        <v>2817710600</v>
      </c>
      <c r="F1280" s="4" t="s">
        <v>2515</v>
      </c>
      <c r="G1280" s="4" t="str">
        <f t="shared" si="19"/>
        <v>인천광역시미추홀구관교동</v>
      </c>
      <c r="H1280" s="4">
        <v>713</v>
      </c>
      <c r="I1280" s="4">
        <v>126.703</v>
      </c>
      <c r="J1280" s="4">
        <v>126.685</v>
      </c>
      <c r="K1280" s="4">
        <v>37.438000000000002</v>
      </c>
      <c r="L1280" s="4">
        <v>37.448</v>
      </c>
      <c r="M1280" s="4">
        <v>126.694430053353</v>
      </c>
      <c r="N1280" s="4">
        <v>37.442705576939098</v>
      </c>
    </row>
    <row r="1281" spans="1:14" x14ac:dyDescent="0.3">
      <c r="A1281" s="3">
        <v>28185106</v>
      </c>
      <c r="B1281" s="4">
        <v>28185</v>
      </c>
      <c r="C1281" s="4" t="s">
        <v>2516</v>
      </c>
      <c r="D1281" s="4" t="s">
        <v>2517</v>
      </c>
      <c r="E1281" s="4">
        <v>2818510600</v>
      </c>
      <c r="F1281" s="4" t="s">
        <v>2518</v>
      </c>
      <c r="G1281" s="4" t="str">
        <f t="shared" si="19"/>
        <v>인천광역시연수구송도동</v>
      </c>
      <c r="H1281" s="4">
        <v>16</v>
      </c>
      <c r="I1281" s="4">
        <v>126.69799999999999</v>
      </c>
      <c r="J1281" s="4">
        <v>126.583</v>
      </c>
      <c r="K1281" s="4">
        <v>37.341999999999999</v>
      </c>
      <c r="L1281" s="4">
        <v>37.427</v>
      </c>
      <c r="M1281" s="4">
        <v>126.638961179772</v>
      </c>
      <c r="N1281" s="4">
        <v>37.385590143184899</v>
      </c>
    </row>
    <row r="1282" spans="1:14" x14ac:dyDescent="0.3">
      <c r="A1282" s="3">
        <v>28185104</v>
      </c>
      <c r="B1282" s="4">
        <v>28185</v>
      </c>
      <c r="C1282" s="4" t="s">
        <v>2516</v>
      </c>
      <c r="D1282" s="4" t="s">
        <v>1600</v>
      </c>
      <c r="E1282" s="4">
        <v>2818510400</v>
      </c>
      <c r="F1282" s="4" t="s">
        <v>2519</v>
      </c>
      <c r="G1282" s="4" t="str">
        <f t="shared" si="19"/>
        <v>인천광역시연수구청학동</v>
      </c>
      <c r="H1282" s="4">
        <v>17</v>
      </c>
      <c r="I1282" s="4">
        <v>126.678</v>
      </c>
      <c r="J1282" s="4">
        <v>126.65600000000001</v>
      </c>
      <c r="K1282" s="4">
        <v>37.414000000000001</v>
      </c>
      <c r="L1282" s="4">
        <v>37.436</v>
      </c>
      <c r="M1282" s="4">
        <v>126.666454951625</v>
      </c>
      <c r="N1282" s="4">
        <v>37.424819919875297</v>
      </c>
    </row>
    <row r="1283" spans="1:14" x14ac:dyDescent="0.3">
      <c r="A1283" s="3">
        <v>28185105</v>
      </c>
      <c r="B1283" s="4">
        <v>28185</v>
      </c>
      <c r="C1283" s="4" t="s">
        <v>2516</v>
      </c>
      <c r="D1283" s="4" t="s">
        <v>2520</v>
      </c>
      <c r="E1283" s="4">
        <v>2818510500</v>
      </c>
      <c r="F1283" s="4" t="s">
        <v>2521</v>
      </c>
      <c r="G1283" s="4" t="str">
        <f t="shared" ref="G1283:G1346" si="20">SUBSTITUTE(F1283," ","")</f>
        <v>인천광역시연수구동춘동</v>
      </c>
      <c r="H1283" s="4">
        <v>19</v>
      </c>
      <c r="I1283" s="4">
        <v>126.685</v>
      </c>
      <c r="J1283" s="4">
        <v>126.64100000000001</v>
      </c>
      <c r="K1283" s="4">
        <v>37.392000000000003</v>
      </c>
      <c r="L1283" s="4">
        <v>37.417999999999999</v>
      </c>
      <c r="M1283" s="4">
        <v>126.664369529482</v>
      </c>
      <c r="N1283" s="4">
        <v>37.406880384990799</v>
      </c>
    </row>
    <row r="1284" spans="1:14" x14ac:dyDescent="0.3">
      <c r="A1284" s="3">
        <v>28185103</v>
      </c>
      <c r="B1284" s="4">
        <v>28185</v>
      </c>
      <c r="C1284" s="4" t="s">
        <v>2516</v>
      </c>
      <c r="D1284" s="4" t="s">
        <v>2522</v>
      </c>
      <c r="E1284" s="4">
        <v>2818510300</v>
      </c>
      <c r="F1284" s="4" t="s">
        <v>2523</v>
      </c>
      <c r="G1284" s="4" t="str">
        <f t="shared" si="20"/>
        <v>인천광역시연수구연수동</v>
      </c>
      <c r="H1284" s="4">
        <v>18</v>
      </c>
      <c r="I1284" s="4">
        <v>126.69799999999999</v>
      </c>
      <c r="J1284" s="4">
        <v>126.669</v>
      </c>
      <c r="K1284" s="4">
        <v>37.406999999999996</v>
      </c>
      <c r="L1284" s="4">
        <v>37.430999999999997</v>
      </c>
      <c r="M1284" s="4">
        <v>126.683299276379</v>
      </c>
      <c r="N1284" s="4">
        <v>37.420411615084603</v>
      </c>
    </row>
    <row r="1285" spans="1:14" x14ac:dyDescent="0.3">
      <c r="A1285" s="3">
        <v>28185101</v>
      </c>
      <c r="B1285" s="4">
        <v>28185</v>
      </c>
      <c r="C1285" s="4" t="s">
        <v>2516</v>
      </c>
      <c r="D1285" s="4" t="s">
        <v>2524</v>
      </c>
      <c r="E1285" s="4">
        <v>2818510100</v>
      </c>
      <c r="F1285" s="4" t="s">
        <v>2525</v>
      </c>
      <c r="G1285" s="4" t="str">
        <f t="shared" si="20"/>
        <v>인천광역시연수구옥련동</v>
      </c>
      <c r="H1285" s="4">
        <v>9</v>
      </c>
      <c r="I1285" s="4">
        <v>126.661</v>
      </c>
      <c r="J1285" s="4">
        <v>126.63500000000001</v>
      </c>
      <c r="K1285" s="4">
        <v>37.412999999999997</v>
      </c>
      <c r="L1285" s="4">
        <v>37.435000000000002</v>
      </c>
      <c r="M1285" s="4">
        <v>126.64845062472899</v>
      </c>
      <c r="N1285" s="4">
        <v>37.424254894420002</v>
      </c>
    </row>
    <row r="1286" spans="1:14" x14ac:dyDescent="0.3">
      <c r="A1286" s="3">
        <v>28185102</v>
      </c>
      <c r="B1286" s="4">
        <v>28185</v>
      </c>
      <c r="C1286" s="4" t="s">
        <v>2516</v>
      </c>
      <c r="D1286" s="4" t="s">
        <v>2526</v>
      </c>
      <c r="E1286" s="4">
        <v>2818510200</v>
      </c>
      <c r="F1286" s="4" t="s">
        <v>2527</v>
      </c>
      <c r="G1286" s="4" t="str">
        <f t="shared" si="20"/>
        <v>인천광역시연수구선학동</v>
      </c>
      <c r="H1286" s="4">
        <v>8</v>
      </c>
      <c r="I1286" s="4">
        <v>126.70699999999999</v>
      </c>
      <c r="J1286" s="4">
        <v>126.68600000000001</v>
      </c>
      <c r="K1286" s="4">
        <v>37.417000000000002</v>
      </c>
      <c r="L1286" s="4">
        <v>37.439</v>
      </c>
      <c r="M1286" s="4">
        <v>126.69755930924001</v>
      </c>
      <c r="N1286" s="4">
        <v>37.429678755351098</v>
      </c>
    </row>
    <row r="1287" spans="1:14" x14ac:dyDescent="0.3">
      <c r="A1287" s="3">
        <v>28200108</v>
      </c>
      <c r="B1287" s="4">
        <v>28200</v>
      </c>
      <c r="C1287" s="4" t="s">
        <v>2528</v>
      </c>
      <c r="D1287" s="4" t="s">
        <v>2529</v>
      </c>
      <c r="E1287" s="4">
        <v>2820010800</v>
      </c>
      <c r="F1287" s="4" t="s">
        <v>2530</v>
      </c>
      <c r="G1287" s="4" t="str">
        <f t="shared" si="20"/>
        <v>인천광역시남동구수산동</v>
      </c>
      <c r="H1287" s="4">
        <v>3770</v>
      </c>
      <c r="I1287" s="4">
        <v>126.73699999999999</v>
      </c>
      <c r="J1287" s="4">
        <v>126.71299999999999</v>
      </c>
      <c r="K1287" s="4">
        <v>37.427</v>
      </c>
      <c r="L1287" s="4">
        <v>37.448</v>
      </c>
      <c r="M1287" s="4">
        <v>126.727403091407</v>
      </c>
      <c r="N1287" s="4">
        <v>37.436722087669501</v>
      </c>
    </row>
    <row r="1288" spans="1:14" x14ac:dyDescent="0.3">
      <c r="A1288" s="3">
        <v>28200103</v>
      </c>
      <c r="B1288" s="4">
        <v>28200</v>
      </c>
      <c r="C1288" s="4" t="s">
        <v>2528</v>
      </c>
      <c r="D1288" s="4" t="s">
        <v>2531</v>
      </c>
      <c r="E1288" s="4">
        <v>2820010300</v>
      </c>
      <c r="F1288" s="4" t="s">
        <v>2532</v>
      </c>
      <c r="G1288" s="4" t="str">
        <f t="shared" si="20"/>
        <v>인천광역시남동구만수동</v>
      </c>
      <c r="H1288" s="4">
        <v>3769</v>
      </c>
      <c r="I1288" s="4">
        <v>126.751</v>
      </c>
      <c r="J1288" s="4">
        <v>126.721</v>
      </c>
      <c r="K1288" s="4">
        <v>37.433</v>
      </c>
      <c r="L1288" s="4">
        <v>37.472999999999999</v>
      </c>
      <c r="M1288" s="4">
        <v>126.73503506201899</v>
      </c>
      <c r="N1288" s="4">
        <v>37.454980643676699</v>
      </c>
    </row>
    <row r="1289" spans="1:14" x14ac:dyDescent="0.3">
      <c r="A1289" s="3">
        <v>28200104</v>
      </c>
      <c r="B1289" s="4">
        <v>28200</v>
      </c>
      <c r="C1289" s="4" t="s">
        <v>2528</v>
      </c>
      <c r="D1289" s="4" t="s">
        <v>2533</v>
      </c>
      <c r="E1289" s="4">
        <v>2820010400</v>
      </c>
      <c r="F1289" s="4" t="s">
        <v>2534</v>
      </c>
      <c r="G1289" s="4" t="str">
        <f t="shared" si="20"/>
        <v>인천광역시남동구장수동</v>
      </c>
      <c r="H1289" s="4">
        <v>3649</v>
      </c>
      <c r="I1289" s="4">
        <v>126.78</v>
      </c>
      <c r="J1289" s="4">
        <v>126.741</v>
      </c>
      <c r="K1289" s="4">
        <v>37.445</v>
      </c>
      <c r="L1289" s="4">
        <v>37.472000000000001</v>
      </c>
      <c r="M1289" s="4">
        <v>126.76102762705899</v>
      </c>
      <c r="N1289" s="4">
        <v>37.458834755712999</v>
      </c>
    </row>
    <row r="1290" spans="1:14" x14ac:dyDescent="0.3">
      <c r="A1290" s="3">
        <v>28200107</v>
      </c>
      <c r="B1290" s="4">
        <v>28200</v>
      </c>
      <c r="C1290" s="4" t="s">
        <v>2528</v>
      </c>
      <c r="D1290" s="4" t="s">
        <v>2535</v>
      </c>
      <c r="E1290" s="4">
        <v>2820010700</v>
      </c>
      <c r="F1290" s="4" t="s">
        <v>2536</v>
      </c>
      <c r="G1290" s="4" t="str">
        <f t="shared" si="20"/>
        <v>인천광역시남동구남촌동</v>
      </c>
      <c r="H1290" s="4">
        <v>3732</v>
      </c>
      <c r="I1290" s="4">
        <v>126.723</v>
      </c>
      <c r="J1290" s="4">
        <v>126.69499999999999</v>
      </c>
      <c r="K1290" s="4">
        <v>37.409999999999997</v>
      </c>
      <c r="L1290" s="4">
        <v>37.438000000000002</v>
      </c>
      <c r="M1290" s="4">
        <v>126.710881688171</v>
      </c>
      <c r="N1290" s="4">
        <v>37.424664275534703</v>
      </c>
    </row>
    <row r="1291" spans="1:14" x14ac:dyDescent="0.3">
      <c r="A1291" s="3">
        <v>28200101</v>
      </c>
      <c r="B1291" s="4">
        <v>28200</v>
      </c>
      <c r="C1291" s="4" t="s">
        <v>2528</v>
      </c>
      <c r="D1291" s="4" t="s">
        <v>2537</v>
      </c>
      <c r="E1291" s="4">
        <v>2820010100</v>
      </c>
      <c r="F1291" s="4" t="s">
        <v>2538</v>
      </c>
      <c r="G1291" s="4" t="str">
        <f t="shared" si="20"/>
        <v>인천광역시남동구구월동</v>
      </c>
      <c r="H1291" s="4">
        <v>3731</v>
      </c>
      <c r="I1291" s="4">
        <v>126.73</v>
      </c>
      <c r="J1291" s="4">
        <v>126.693</v>
      </c>
      <c r="K1291" s="4">
        <v>37.433999999999997</v>
      </c>
      <c r="L1291" s="4">
        <v>37.460999999999999</v>
      </c>
      <c r="M1291" s="4">
        <v>126.711120304292</v>
      </c>
      <c r="N1291" s="4">
        <v>37.448725171146997</v>
      </c>
    </row>
    <row r="1292" spans="1:14" x14ac:dyDescent="0.3">
      <c r="A1292" s="3">
        <v>28200106</v>
      </c>
      <c r="B1292" s="4">
        <v>28200</v>
      </c>
      <c r="C1292" s="4" t="s">
        <v>2528</v>
      </c>
      <c r="D1292" s="4" t="s">
        <v>2539</v>
      </c>
      <c r="E1292" s="4">
        <v>2820010600</v>
      </c>
      <c r="F1292" s="4" t="s">
        <v>2540</v>
      </c>
      <c r="G1292" s="4" t="str">
        <f t="shared" si="20"/>
        <v>인천광역시남동구운연동</v>
      </c>
      <c r="H1292" s="4">
        <v>1665</v>
      </c>
      <c r="I1292" s="4">
        <v>126.774</v>
      </c>
      <c r="J1292" s="4">
        <v>126.756</v>
      </c>
      <c r="K1292" s="4">
        <v>37.426000000000002</v>
      </c>
      <c r="L1292" s="4">
        <v>37.454000000000001</v>
      </c>
      <c r="M1292" s="4">
        <v>126.76427901994001</v>
      </c>
      <c r="N1292" s="4">
        <v>37.4395386751047</v>
      </c>
    </row>
    <row r="1293" spans="1:14" x14ac:dyDescent="0.3">
      <c r="A1293" s="3">
        <v>28200110</v>
      </c>
      <c r="B1293" s="4">
        <v>28200</v>
      </c>
      <c r="C1293" s="4" t="s">
        <v>2528</v>
      </c>
      <c r="D1293" s="4" t="s">
        <v>911</v>
      </c>
      <c r="E1293" s="4">
        <v>2820011000</v>
      </c>
      <c r="F1293" s="4" t="s">
        <v>2541</v>
      </c>
      <c r="G1293" s="4" t="str">
        <f t="shared" si="20"/>
        <v>인천광역시남동구논현동</v>
      </c>
      <c r="H1293" s="4">
        <v>3659</v>
      </c>
      <c r="I1293" s="4">
        <v>126.754</v>
      </c>
      <c r="J1293" s="4">
        <v>126.687</v>
      </c>
      <c r="K1293" s="4">
        <v>37.383000000000003</v>
      </c>
      <c r="L1293" s="4">
        <v>37.424999999999997</v>
      </c>
      <c r="M1293" s="4">
        <v>126.724074064813</v>
      </c>
      <c r="N1293" s="4">
        <v>37.404399813148999</v>
      </c>
    </row>
    <row r="1294" spans="1:14" x14ac:dyDescent="0.3">
      <c r="A1294" s="3">
        <v>28200105</v>
      </c>
      <c r="B1294" s="4">
        <v>28200</v>
      </c>
      <c r="C1294" s="4" t="s">
        <v>2528</v>
      </c>
      <c r="D1294" s="4" t="s">
        <v>2542</v>
      </c>
      <c r="E1294" s="4">
        <v>2820010500</v>
      </c>
      <c r="F1294" s="4" t="s">
        <v>2543</v>
      </c>
      <c r="G1294" s="4" t="str">
        <f t="shared" si="20"/>
        <v>인천광역시남동구서창동</v>
      </c>
      <c r="H1294" s="4">
        <v>3751</v>
      </c>
      <c r="I1294" s="4">
        <v>126.76300000000001</v>
      </c>
      <c r="J1294" s="4">
        <v>126.735</v>
      </c>
      <c r="K1294" s="4">
        <v>37.417000000000002</v>
      </c>
      <c r="L1294" s="4">
        <v>37.447000000000003</v>
      </c>
      <c r="M1294" s="4">
        <v>126.749466582137</v>
      </c>
      <c r="N1294" s="4">
        <v>37.431119287928396</v>
      </c>
    </row>
    <row r="1295" spans="1:14" x14ac:dyDescent="0.3">
      <c r="A1295" s="3">
        <v>28200102</v>
      </c>
      <c r="B1295" s="4">
        <v>28200</v>
      </c>
      <c r="C1295" s="4" t="s">
        <v>2528</v>
      </c>
      <c r="D1295" s="4" t="s">
        <v>2544</v>
      </c>
      <c r="E1295" s="4">
        <v>2820010200</v>
      </c>
      <c r="F1295" s="4" t="s">
        <v>2545</v>
      </c>
      <c r="G1295" s="4" t="str">
        <f t="shared" si="20"/>
        <v>인천광역시남동구간석동</v>
      </c>
      <c r="H1295" s="4">
        <v>3710</v>
      </c>
      <c r="I1295" s="4">
        <v>126.724</v>
      </c>
      <c r="J1295" s="4">
        <v>126.684</v>
      </c>
      <c r="K1295" s="4">
        <v>37.454000000000001</v>
      </c>
      <c r="L1295" s="4">
        <v>37.479999999999997</v>
      </c>
      <c r="M1295" s="4">
        <v>126.707197975003</v>
      </c>
      <c r="N1295" s="4">
        <v>37.465553130114301</v>
      </c>
    </row>
    <row r="1296" spans="1:14" x14ac:dyDescent="0.3">
      <c r="A1296" s="3">
        <v>28200111</v>
      </c>
      <c r="B1296" s="4">
        <v>28200</v>
      </c>
      <c r="C1296" s="4" t="s">
        <v>2528</v>
      </c>
      <c r="D1296" s="4" t="s">
        <v>1344</v>
      </c>
      <c r="E1296" s="4">
        <v>2820011100</v>
      </c>
      <c r="F1296" s="4" t="s">
        <v>2546</v>
      </c>
      <c r="G1296" s="4" t="str">
        <f t="shared" si="20"/>
        <v>인천광역시남동구고잔동</v>
      </c>
      <c r="H1296" s="4">
        <v>3657</v>
      </c>
      <c r="I1296" s="4">
        <v>126.723</v>
      </c>
      <c r="J1296" s="4">
        <v>126.667</v>
      </c>
      <c r="K1296" s="4">
        <v>37.381</v>
      </c>
      <c r="L1296" s="4">
        <v>37.411000000000001</v>
      </c>
      <c r="M1296" s="4">
        <v>126.695511213654</v>
      </c>
      <c r="N1296" s="4">
        <v>37.395102051521299</v>
      </c>
    </row>
    <row r="1297" spans="1:14" x14ac:dyDescent="0.3">
      <c r="A1297" s="3">
        <v>28200109</v>
      </c>
      <c r="B1297" s="4">
        <v>28200</v>
      </c>
      <c r="C1297" s="4" t="s">
        <v>2528</v>
      </c>
      <c r="D1297" s="4" t="s">
        <v>818</v>
      </c>
      <c r="E1297" s="4">
        <v>2820010900</v>
      </c>
      <c r="F1297" s="4" t="s">
        <v>2547</v>
      </c>
      <c r="G1297" s="4" t="str">
        <f t="shared" si="20"/>
        <v>인천광역시남동구도림동</v>
      </c>
      <c r="H1297" s="4">
        <v>3634</v>
      </c>
      <c r="I1297" s="4">
        <v>126.741</v>
      </c>
      <c r="J1297" s="4">
        <v>126.712</v>
      </c>
      <c r="K1297" s="4">
        <v>37.408000000000001</v>
      </c>
      <c r="L1297" s="4">
        <v>37.43</v>
      </c>
      <c r="M1297" s="4">
        <v>126.726430837546</v>
      </c>
      <c r="N1297" s="4">
        <v>37.418931327940498</v>
      </c>
    </row>
    <row r="1298" spans="1:14" x14ac:dyDescent="0.3">
      <c r="A1298" s="3">
        <v>28237103</v>
      </c>
      <c r="B1298" s="4">
        <v>28237</v>
      </c>
      <c r="C1298" s="4" t="s">
        <v>2548</v>
      </c>
      <c r="D1298" s="4" t="s">
        <v>1170</v>
      </c>
      <c r="E1298" s="4">
        <v>2823710300</v>
      </c>
      <c r="F1298" s="4" t="s">
        <v>2549</v>
      </c>
      <c r="G1298" s="4" t="str">
        <f t="shared" si="20"/>
        <v>인천광역시부평구산곡동</v>
      </c>
      <c r="H1298" s="4">
        <v>54</v>
      </c>
      <c r="I1298" s="4">
        <v>126.717</v>
      </c>
      <c r="J1298" s="4">
        <v>126.688</v>
      </c>
      <c r="K1298" s="4">
        <v>37.484999999999999</v>
      </c>
      <c r="L1298" s="4">
        <v>37.514000000000003</v>
      </c>
      <c r="M1298" s="4">
        <v>126.70233187368299</v>
      </c>
      <c r="N1298" s="4">
        <v>37.500074456817998</v>
      </c>
    </row>
    <row r="1299" spans="1:14" x14ac:dyDescent="0.3">
      <c r="A1299" s="3">
        <v>28237104</v>
      </c>
      <c r="B1299" s="4">
        <v>28237</v>
      </c>
      <c r="C1299" s="4" t="s">
        <v>2548</v>
      </c>
      <c r="D1299" s="4" t="s">
        <v>2550</v>
      </c>
      <c r="E1299" s="4">
        <v>2823710400</v>
      </c>
      <c r="F1299" s="4" t="s">
        <v>2551</v>
      </c>
      <c r="G1299" s="4" t="str">
        <f t="shared" si="20"/>
        <v>인천광역시부평구청천동</v>
      </c>
      <c r="H1299" s="4">
        <v>53</v>
      </c>
      <c r="I1299" s="4">
        <v>126.72199999999999</v>
      </c>
      <c r="J1299" s="4">
        <v>126.68300000000001</v>
      </c>
      <c r="K1299" s="4">
        <v>37.503999999999998</v>
      </c>
      <c r="L1299" s="4">
        <v>37.524000000000001</v>
      </c>
      <c r="M1299" s="4">
        <v>126.705229581762</v>
      </c>
      <c r="N1299" s="4">
        <v>37.516252586322999</v>
      </c>
    </row>
    <row r="1300" spans="1:14" x14ac:dyDescent="0.3">
      <c r="A1300" s="3">
        <v>28237106</v>
      </c>
      <c r="B1300" s="4">
        <v>28237</v>
      </c>
      <c r="C1300" s="4" t="s">
        <v>2548</v>
      </c>
      <c r="D1300" s="4" t="s">
        <v>1943</v>
      </c>
      <c r="E1300" s="4">
        <v>2823710600</v>
      </c>
      <c r="F1300" s="4" t="s">
        <v>2552</v>
      </c>
      <c r="G1300" s="4" t="str">
        <f t="shared" si="20"/>
        <v>인천광역시부평구갈산동</v>
      </c>
      <c r="H1300" s="4">
        <v>52</v>
      </c>
      <c r="I1300" s="4">
        <v>126.73399999999999</v>
      </c>
      <c r="J1300" s="4">
        <v>126.71899999999999</v>
      </c>
      <c r="K1300" s="4">
        <v>37.506999999999998</v>
      </c>
      <c r="L1300" s="4">
        <v>37.524000000000001</v>
      </c>
      <c r="M1300" s="4">
        <v>126.72662159762601</v>
      </c>
      <c r="N1300" s="4">
        <v>37.515464166406197</v>
      </c>
    </row>
    <row r="1301" spans="1:14" x14ac:dyDescent="0.3">
      <c r="A1301" s="3">
        <v>28237102</v>
      </c>
      <c r="B1301" s="4">
        <v>28237</v>
      </c>
      <c r="C1301" s="4" t="s">
        <v>2548</v>
      </c>
      <c r="D1301" s="4" t="s">
        <v>2553</v>
      </c>
      <c r="E1301" s="4">
        <v>2823710200</v>
      </c>
      <c r="F1301" s="4" t="s">
        <v>2554</v>
      </c>
      <c r="G1301" s="4" t="str">
        <f t="shared" si="20"/>
        <v>인천광역시부평구십정동</v>
      </c>
      <c r="H1301" s="4">
        <v>734</v>
      </c>
      <c r="I1301" s="4">
        <v>126.712</v>
      </c>
      <c r="J1301" s="4">
        <v>126.684</v>
      </c>
      <c r="K1301" s="4">
        <v>37.468000000000004</v>
      </c>
      <c r="L1301" s="4">
        <v>37.487000000000002</v>
      </c>
      <c r="M1301" s="4">
        <v>126.69974236542799</v>
      </c>
      <c r="N1301" s="4">
        <v>37.477422437520097</v>
      </c>
    </row>
    <row r="1302" spans="1:14" x14ac:dyDescent="0.3">
      <c r="A1302" s="3">
        <v>28237108</v>
      </c>
      <c r="B1302" s="4">
        <v>28237</v>
      </c>
      <c r="C1302" s="4" t="s">
        <v>2548</v>
      </c>
      <c r="D1302" s="4" t="s">
        <v>2555</v>
      </c>
      <c r="E1302" s="4">
        <v>2823710800</v>
      </c>
      <c r="F1302" s="4" t="s">
        <v>2556</v>
      </c>
      <c r="G1302" s="4" t="str">
        <f t="shared" si="20"/>
        <v>인천광역시부평구일신동</v>
      </c>
      <c r="H1302" s="4">
        <v>723</v>
      </c>
      <c r="I1302" s="4">
        <v>126.752</v>
      </c>
      <c r="J1302" s="4">
        <v>126.73099999999999</v>
      </c>
      <c r="K1302" s="4">
        <v>37.470999999999997</v>
      </c>
      <c r="L1302" s="4">
        <v>37.487000000000002</v>
      </c>
      <c r="M1302" s="4">
        <v>126.742061960999</v>
      </c>
      <c r="N1302" s="4">
        <v>37.478263592753599</v>
      </c>
    </row>
    <row r="1303" spans="1:14" x14ac:dyDescent="0.3">
      <c r="A1303" s="3">
        <v>28237109</v>
      </c>
      <c r="B1303" s="4">
        <v>28237</v>
      </c>
      <c r="C1303" s="4" t="s">
        <v>2548</v>
      </c>
      <c r="D1303" s="4" t="s">
        <v>604</v>
      </c>
      <c r="E1303" s="4">
        <v>2823710900</v>
      </c>
      <c r="F1303" s="4" t="s">
        <v>2557</v>
      </c>
      <c r="G1303" s="4" t="str">
        <f t="shared" si="20"/>
        <v>인천광역시부평구구산동</v>
      </c>
      <c r="H1303" s="4">
        <v>705</v>
      </c>
      <c r="I1303" s="4">
        <v>126.768</v>
      </c>
      <c r="J1303" s="4">
        <v>126.739</v>
      </c>
      <c r="K1303" s="4">
        <v>37.465000000000003</v>
      </c>
      <c r="L1303" s="4">
        <v>37.484999999999999</v>
      </c>
      <c r="M1303" s="4">
        <v>126.75354014009601</v>
      </c>
      <c r="N1303" s="4">
        <v>37.472842601204498</v>
      </c>
    </row>
    <row r="1304" spans="1:14" x14ac:dyDescent="0.3">
      <c r="A1304" s="3">
        <v>28237105</v>
      </c>
      <c r="B1304" s="4">
        <v>28237</v>
      </c>
      <c r="C1304" s="4" t="s">
        <v>2548</v>
      </c>
      <c r="D1304" s="4" t="s">
        <v>2558</v>
      </c>
      <c r="E1304" s="4">
        <v>2823710500</v>
      </c>
      <c r="F1304" s="4" t="s">
        <v>2559</v>
      </c>
      <c r="G1304" s="4" t="str">
        <f t="shared" si="20"/>
        <v>인천광역시부평구삼산동</v>
      </c>
      <c r="H1304" s="4">
        <v>385</v>
      </c>
      <c r="I1304" s="4">
        <v>126.761</v>
      </c>
      <c r="J1304" s="4">
        <v>126.73</v>
      </c>
      <c r="K1304" s="4">
        <v>37.506</v>
      </c>
      <c r="L1304" s="4">
        <v>37.524000000000001</v>
      </c>
      <c r="M1304" s="4">
        <v>126.74351499677201</v>
      </c>
      <c r="N1304" s="4">
        <v>37.517154698543202</v>
      </c>
    </row>
    <row r="1305" spans="1:14" x14ac:dyDescent="0.3">
      <c r="A1305" s="3">
        <v>28237107</v>
      </c>
      <c r="B1305" s="4">
        <v>28237</v>
      </c>
      <c r="C1305" s="4" t="s">
        <v>2548</v>
      </c>
      <c r="D1305" s="4" t="s">
        <v>2560</v>
      </c>
      <c r="E1305" s="4">
        <v>2823710700</v>
      </c>
      <c r="F1305" s="4" t="s">
        <v>2561</v>
      </c>
      <c r="G1305" s="4" t="str">
        <f t="shared" si="20"/>
        <v>인천광역시부평구부개동</v>
      </c>
      <c r="H1305" s="4">
        <v>732</v>
      </c>
      <c r="I1305" s="4">
        <v>126.744</v>
      </c>
      <c r="J1305" s="4">
        <v>126.72799999999999</v>
      </c>
      <c r="K1305" s="4">
        <v>37.476999999999997</v>
      </c>
      <c r="L1305" s="4">
        <v>37.506999999999998</v>
      </c>
      <c r="M1305" s="4">
        <v>126.73716805252501</v>
      </c>
      <c r="N1305" s="4">
        <v>37.492906415080498</v>
      </c>
    </row>
    <row r="1306" spans="1:14" x14ac:dyDescent="0.3">
      <c r="A1306" s="3">
        <v>28237101</v>
      </c>
      <c r="B1306" s="4">
        <v>28237</v>
      </c>
      <c r="C1306" s="4" t="s">
        <v>2548</v>
      </c>
      <c r="D1306" s="4" t="s">
        <v>2562</v>
      </c>
      <c r="E1306" s="4">
        <v>2823710100</v>
      </c>
      <c r="F1306" s="4" t="s">
        <v>2563</v>
      </c>
      <c r="G1306" s="4" t="str">
        <f t="shared" si="20"/>
        <v>인천광역시부평구부평동</v>
      </c>
      <c r="H1306" s="4">
        <v>730</v>
      </c>
      <c r="I1306" s="4">
        <v>126.73699999999999</v>
      </c>
      <c r="J1306" s="4">
        <v>126.708</v>
      </c>
      <c r="K1306" s="4">
        <v>37.47</v>
      </c>
      <c r="L1306" s="4">
        <v>37.508000000000003</v>
      </c>
      <c r="M1306" s="4">
        <v>126.72338103857901</v>
      </c>
      <c r="N1306" s="4">
        <v>37.489206151886101</v>
      </c>
    </row>
    <row r="1307" spans="1:14" x14ac:dyDescent="0.3">
      <c r="A1307" s="3">
        <v>28245109</v>
      </c>
      <c r="B1307" s="4">
        <v>28245</v>
      </c>
      <c r="C1307" s="4" t="s">
        <v>2564</v>
      </c>
      <c r="D1307" s="4" t="s">
        <v>2565</v>
      </c>
      <c r="E1307" s="4">
        <v>2824510900</v>
      </c>
      <c r="F1307" s="4" t="s">
        <v>2566</v>
      </c>
      <c r="G1307" s="4" t="str">
        <f t="shared" si="20"/>
        <v>인천광역시계양구박촌동</v>
      </c>
      <c r="H1307" s="4">
        <v>14</v>
      </c>
      <c r="I1307" s="4">
        <v>126.764</v>
      </c>
      <c r="J1307" s="4">
        <v>126.739</v>
      </c>
      <c r="K1307" s="4">
        <v>37.537999999999997</v>
      </c>
      <c r="L1307" s="4">
        <v>37.563000000000002</v>
      </c>
      <c r="M1307" s="4">
        <v>126.75154566274399</v>
      </c>
      <c r="N1307" s="4">
        <v>37.551880191724003</v>
      </c>
    </row>
    <row r="1308" spans="1:14" x14ac:dyDescent="0.3">
      <c r="A1308" s="3">
        <v>28245112</v>
      </c>
      <c r="B1308" s="4">
        <v>28245</v>
      </c>
      <c r="C1308" s="4" t="s">
        <v>2564</v>
      </c>
      <c r="D1308" s="4" t="s">
        <v>2567</v>
      </c>
      <c r="E1308" s="4">
        <v>2824511200</v>
      </c>
      <c r="F1308" s="4" t="s">
        <v>2568</v>
      </c>
      <c r="G1308" s="4" t="str">
        <f t="shared" si="20"/>
        <v>인천광역시계양구상야동</v>
      </c>
      <c r="H1308" s="4">
        <v>13</v>
      </c>
      <c r="I1308" s="4">
        <v>126.788</v>
      </c>
      <c r="J1308" s="4">
        <v>126.76</v>
      </c>
      <c r="K1308" s="4">
        <v>37.564</v>
      </c>
      <c r="L1308" s="4">
        <v>37.585000000000001</v>
      </c>
      <c r="M1308" s="4">
        <v>126.772076586702</v>
      </c>
      <c r="N1308" s="4">
        <v>37.574886071748097</v>
      </c>
    </row>
    <row r="1309" spans="1:14" x14ac:dyDescent="0.3">
      <c r="A1309" s="3">
        <v>28245120</v>
      </c>
      <c r="B1309" s="4">
        <v>28245</v>
      </c>
      <c r="C1309" s="4" t="s">
        <v>2564</v>
      </c>
      <c r="D1309" s="4" t="s">
        <v>2569</v>
      </c>
      <c r="E1309" s="4">
        <v>2824512000</v>
      </c>
      <c r="F1309" s="4" t="s">
        <v>2570</v>
      </c>
      <c r="G1309" s="4" t="str">
        <f t="shared" si="20"/>
        <v>인천광역시계양구둑실동</v>
      </c>
      <c r="H1309" s="4">
        <v>24</v>
      </c>
      <c r="I1309" s="4">
        <v>126.715</v>
      </c>
      <c r="J1309" s="4">
        <v>126.681</v>
      </c>
      <c r="K1309" s="4">
        <v>37.561999999999998</v>
      </c>
      <c r="L1309" s="4">
        <v>37.584000000000003</v>
      </c>
      <c r="M1309" s="4">
        <v>126.697980160448</v>
      </c>
      <c r="N1309" s="4">
        <v>37.5760881140924</v>
      </c>
    </row>
    <row r="1310" spans="1:14" x14ac:dyDescent="0.3">
      <c r="A1310" s="3">
        <v>28245115</v>
      </c>
      <c r="B1310" s="4">
        <v>28245</v>
      </c>
      <c r="C1310" s="4" t="s">
        <v>2564</v>
      </c>
      <c r="D1310" s="4" t="s">
        <v>2571</v>
      </c>
      <c r="E1310" s="4">
        <v>2824511500</v>
      </c>
      <c r="F1310" s="4" t="s">
        <v>2572</v>
      </c>
      <c r="G1310" s="4" t="str">
        <f t="shared" si="20"/>
        <v>인천광역시계양구노오지동</v>
      </c>
      <c r="H1310" s="4">
        <v>12</v>
      </c>
      <c r="I1310" s="4">
        <v>126.76300000000001</v>
      </c>
      <c r="J1310" s="4">
        <v>126.753</v>
      </c>
      <c r="K1310" s="4">
        <v>37.573</v>
      </c>
      <c r="L1310" s="4">
        <v>37.585000000000001</v>
      </c>
      <c r="M1310" s="4">
        <v>126.75892803257599</v>
      </c>
      <c r="N1310" s="4">
        <v>37.580390280651301</v>
      </c>
    </row>
    <row r="1311" spans="1:14" x14ac:dyDescent="0.3">
      <c r="A1311" s="3">
        <v>28245118</v>
      </c>
      <c r="B1311" s="4">
        <v>28245</v>
      </c>
      <c r="C1311" s="4" t="s">
        <v>2564</v>
      </c>
      <c r="D1311" s="4" t="s">
        <v>756</v>
      </c>
      <c r="E1311" s="4">
        <v>2824511800</v>
      </c>
      <c r="F1311" s="4" t="s">
        <v>2573</v>
      </c>
      <c r="G1311" s="4" t="str">
        <f t="shared" si="20"/>
        <v>인천광역시계양구오류동</v>
      </c>
      <c r="H1311" s="4">
        <v>11</v>
      </c>
      <c r="I1311" s="4">
        <v>126.736</v>
      </c>
      <c r="J1311" s="4">
        <v>126.721</v>
      </c>
      <c r="K1311" s="4">
        <v>37.579000000000001</v>
      </c>
      <c r="L1311" s="4">
        <v>37.593000000000004</v>
      </c>
      <c r="M1311" s="4">
        <v>126.727710082968</v>
      </c>
      <c r="N1311" s="4">
        <v>37.585129747054197</v>
      </c>
    </row>
    <row r="1312" spans="1:14" x14ac:dyDescent="0.3">
      <c r="A1312" s="3">
        <v>28245116</v>
      </c>
      <c r="B1312" s="4">
        <v>28245</v>
      </c>
      <c r="C1312" s="4" t="s">
        <v>2564</v>
      </c>
      <c r="D1312" s="4" t="s">
        <v>2574</v>
      </c>
      <c r="E1312" s="4">
        <v>2824511600</v>
      </c>
      <c r="F1312" s="4" t="s">
        <v>2575</v>
      </c>
      <c r="G1312" s="4" t="str">
        <f t="shared" si="20"/>
        <v>인천광역시계양구선주지동</v>
      </c>
      <c r="H1312" s="4">
        <v>8</v>
      </c>
      <c r="I1312" s="4">
        <v>126.759</v>
      </c>
      <c r="J1312" s="4">
        <v>126.738</v>
      </c>
      <c r="K1312" s="4">
        <v>37.573</v>
      </c>
      <c r="L1312" s="4">
        <v>37.585000000000001</v>
      </c>
      <c r="M1312" s="4">
        <v>126.747851907022</v>
      </c>
      <c r="N1312" s="4">
        <v>37.578136881471401</v>
      </c>
    </row>
    <row r="1313" spans="1:14" x14ac:dyDescent="0.3">
      <c r="A1313" s="3">
        <v>28245117</v>
      </c>
      <c r="B1313" s="4">
        <v>28245</v>
      </c>
      <c r="C1313" s="4" t="s">
        <v>2564</v>
      </c>
      <c r="D1313" s="4" t="s">
        <v>91</v>
      </c>
      <c r="E1313" s="4">
        <v>2824511700</v>
      </c>
      <c r="F1313" s="4" t="s">
        <v>2576</v>
      </c>
      <c r="G1313" s="4" t="str">
        <f t="shared" si="20"/>
        <v>인천광역시계양구이화동</v>
      </c>
      <c r="H1313" s="4">
        <v>7</v>
      </c>
      <c r="I1313" s="4">
        <v>126.749</v>
      </c>
      <c r="J1313" s="4">
        <v>126.72799999999999</v>
      </c>
      <c r="K1313" s="4">
        <v>37.58</v>
      </c>
      <c r="L1313" s="4">
        <v>37.594000000000001</v>
      </c>
      <c r="M1313" s="4">
        <v>126.738599328934</v>
      </c>
      <c r="N1313" s="4">
        <v>37.587101960695698</v>
      </c>
    </row>
    <row r="1314" spans="1:14" x14ac:dyDescent="0.3">
      <c r="A1314" s="3">
        <v>28245122</v>
      </c>
      <c r="B1314" s="4">
        <v>28245</v>
      </c>
      <c r="C1314" s="4" t="s">
        <v>2564</v>
      </c>
      <c r="D1314" s="4" t="s">
        <v>2577</v>
      </c>
      <c r="E1314" s="4">
        <v>2824512200</v>
      </c>
      <c r="F1314" s="4" t="s">
        <v>2578</v>
      </c>
      <c r="G1314" s="4" t="str">
        <f t="shared" si="20"/>
        <v>인천광역시계양구다남동</v>
      </c>
      <c r="H1314" s="4">
        <v>6</v>
      </c>
      <c r="I1314" s="4">
        <v>126.735</v>
      </c>
      <c r="J1314" s="4">
        <v>126.71299999999999</v>
      </c>
      <c r="K1314" s="4">
        <v>37.552</v>
      </c>
      <c r="L1314" s="4">
        <v>37.575000000000003</v>
      </c>
      <c r="M1314" s="4">
        <v>126.722686209128</v>
      </c>
      <c r="N1314" s="4">
        <v>37.563948521297696</v>
      </c>
    </row>
    <row r="1315" spans="1:14" x14ac:dyDescent="0.3">
      <c r="A1315" s="3">
        <v>28245123</v>
      </c>
      <c r="B1315" s="4">
        <v>28245</v>
      </c>
      <c r="C1315" s="4" t="s">
        <v>2564</v>
      </c>
      <c r="D1315" s="4" t="s">
        <v>2052</v>
      </c>
      <c r="E1315" s="4">
        <v>2824512300</v>
      </c>
      <c r="F1315" s="4" t="s">
        <v>2579</v>
      </c>
      <c r="G1315" s="4" t="str">
        <f t="shared" si="20"/>
        <v>인천광역시계양구장기동</v>
      </c>
      <c r="H1315" s="4">
        <v>5</v>
      </c>
      <c r="I1315" s="4">
        <v>126.742</v>
      </c>
      <c r="J1315" s="4">
        <v>126.729</v>
      </c>
      <c r="K1315" s="4">
        <v>37.570999999999998</v>
      </c>
      <c r="L1315" s="4">
        <v>37.581000000000003</v>
      </c>
      <c r="M1315" s="4">
        <v>126.735093175199</v>
      </c>
      <c r="N1315" s="4">
        <v>37.575876171566698</v>
      </c>
    </row>
    <row r="1316" spans="1:14" x14ac:dyDescent="0.3">
      <c r="A1316" s="3">
        <v>28245119</v>
      </c>
      <c r="B1316" s="4">
        <v>28245</v>
      </c>
      <c r="C1316" s="4" t="s">
        <v>2564</v>
      </c>
      <c r="D1316" s="4" t="s">
        <v>602</v>
      </c>
      <c r="E1316" s="4">
        <v>2824511900</v>
      </c>
      <c r="F1316" s="4" t="s">
        <v>2580</v>
      </c>
      <c r="G1316" s="4" t="str">
        <f t="shared" si="20"/>
        <v>인천광역시계양구갈현동</v>
      </c>
      <c r="H1316" s="4">
        <v>10</v>
      </c>
      <c r="I1316" s="4">
        <v>126.732</v>
      </c>
      <c r="J1316" s="4">
        <v>126.714</v>
      </c>
      <c r="K1316" s="4">
        <v>37.570999999999998</v>
      </c>
      <c r="L1316" s="4">
        <v>37.591999999999999</v>
      </c>
      <c r="M1316" s="4">
        <v>126.72199291857601</v>
      </c>
      <c r="N1316" s="4">
        <v>37.578956088301297</v>
      </c>
    </row>
    <row r="1317" spans="1:14" x14ac:dyDescent="0.3">
      <c r="A1317" s="3">
        <v>28245111</v>
      </c>
      <c r="B1317" s="4">
        <v>28245</v>
      </c>
      <c r="C1317" s="4" t="s">
        <v>2564</v>
      </c>
      <c r="D1317" s="4" t="s">
        <v>2581</v>
      </c>
      <c r="E1317" s="4">
        <v>2824511100</v>
      </c>
      <c r="F1317" s="4" t="s">
        <v>2582</v>
      </c>
      <c r="G1317" s="4" t="str">
        <f t="shared" si="20"/>
        <v>인천광역시계양구귤현동</v>
      </c>
      <c r="H1317" s="4">
        <v>3</v>
      </c>
      <c r="I1317" s="4">
        <v>126.771</v>
      </c>
      <c r="J1317" s="4">
        <v>126.729</v>
      </c>
      <c r="K1317" s="4">
        <v>37.558999999999997</v>
      </c>
      <c r="L1317" s="4">
        <v>37.575000000000003</v>
      </c>
      <c r="M1317" s="4">
        <v>126.747020838658</v>
      </c>
      <c r="N1317" s="4">
        <v>37.567491538205701</v>
      </c>
    </row>
    <row r="1318" spans="1:14" x14ac:dyDescent="0.3">
      <c r="A1318" s="3">
        <v>28245103</v>
      </c>
      <c r="B1318" s="4">
        <v>28245</v>
      </c>
      <c r="C1318" s="4" t="s">
        <v>2564</v>
      </c>
      <c r="D1318" s="4" t="s">
        <v>2583</v>
      </c>
      <c r="E1318" s="4">
        <v>2824510300</v>
      </c>
      <c r="F1318" s="4" t="s">
        <v>2584</v>
      </c>
      <c r="G1318" s="4" t="str">
        <f t="shared" si="20"/>
        <v>인천광역시계양구작전동</v>
      </c>
      <c r="H1318" s="4">
        <v>1</v>
      </c>
      <c r="I1318" s="4">
        <v>126.744</v>
      </c>
      <c r="J1318" s="4">
        <v>126.717</v>
      </c>
      <c r="K1318" s="4">
        <v>37.524000000000001</v>
      </c>
      <c r="L1318" s="4">
        <v>37.536000000000001</v>
      </c>
      <c r="M1318" s="4">
        <v>126.729791355486</v>
      </c>
      <c r="N1318" s="4">
        <v>37.529784654071101</v>
      </c>
    </row>
    <row r="1319" spans="1:14" x14ac:dyDescent="0.3">
      <c r="A1319" s="3">
        <v>28245101</v>
      </c>
      <c r="B1319" s="4">
        <v>28245</v>
      </c>
      <c r="C1319" s="4" t="s">
        <v>2564</v>
      </c>
      <c r="D1319" s="4" t="s">
        <v>2585</v>
      </c>
      <c r="E1319" s="4">
        <v>2824510100</v>
      </c>
      <c r="F1319" s="4" t="s">
        <v>2586</v>
      </c>
      <c r="G1319" s="4" t="str">
        <f t="shared" si="20"/>
        <v>인천광역시계양구효성동</v>
      </c>
      <c r="H1319" s="4">
        <v>2</v>
      </c>
      <c r="I1319" s="4">
        <v>126.72</v>
      </c>
      <c r="J1319" s="4">
        <v>126.68300000000001</v>
      </c>
      <c r="K1319" s="4">
        <v>37.524000000000001</v>
      </c>
      <c r="L1319" s="4">
        <v>37.542000000000002</v>
      </c>
      <c r="M1319" s="4">
        <v>126.70220755735799</v>
      </c>
      <c r="N1319" s="4">
        <v>37.531770719967803</v>
      </c>
    </row>
    <row r="1320" spans="1:14" x14ac:dyDescent="0.3">
      <c r="A1320" s="3">
        <v>28245110</v>
      </c>
      <c r="B1320" s="4">
        <v>28245</v>
      </c>
      <c r="C1320" s="4" t="s">
        <v>2564</v>
      </c>
      <c r="D1320" s="4" t="s">
        <v>2587</v>
      </c>
      <c r="E1320" s="4">
        <v>2824511000</v>
      </c>
      <c r="F1320" s="4" t="s">
        <v>2588</v>
      </c>
      <c r="G1320" s="4" t="str">
        <f t="shared" si="20"/>
        <v>인천광역시계양구동양동</v>
      </c>
      <c r="H1320" s="4">
        <v>4</v>
      </c>
      <c r="I1320" s="4">
        <v>126.77800000000001</v>
      </c>
      <c r="J1320" s="4">
        <v>126.745</v>
      </c>
      <c r="K1320" s="4">
        <v>37.546999999999997</v>
      </c>
      <c r="L1320" s="4">
        <v>37.567</v>
      </c>
      <c r="M1320" s="4">
        <v>126.76111953751099</v>
      </c>
      <c r="N1320" s="4">
        <v>37.5589894978771</v>
      </c>
    </row>
    <row r="1321" spans="1:14" x14ac:dyDescent="0.3">
      <c r="A1321" s="3">
        <v>28245108</v>
      </c>
      <c r="B1321" s="4">
        <v>28245</v>
      </c>
      <c r="C1321" s="4" t="s">
        <v>2564</v>
      </c>
      <c r="D1321" s="4" t="s">
        <v>2589</v>
      </c>
      <c r="E1321" s="4">
        <v>2824510800</v>
      </c>
      <c r="F1321" s="4" t="s">
        <v>2590</v>
      </c>
      <c r="G1321" s="4" t="str">
        <f t="shared" si="20"/>
        <v>인천광역시계양구방축동</v>
      </c>
      <c r="H1321" s="4">
        <v>22</v>
      </c>
      <c r="I1321" s="4">
        <v>126.744</v>
      </c>
      <c r="J1321" s="4">
        <v>126.723</v>
      </c>
      <c r="K1321" s="4">
        <v>37.548999999999999</v>
      </c>
      <c r="L1321" s="4">
        <v>37.56</v>
      </c>
      <c r="M1321" s="4">
        <v>126.73326447341</v>
      </c>
      <c r="N1321" s="4">
        <v>37.5545064261281</v>
      </c>
    </row>
    <row r="1322" spans="1:14" x14ac:dyDescent="0.3">
      <c r="A1322" s="3">
        <v>28245105</v>
      </c>
      <c r="B1322" s="4">
        <v>28245</v>
      </c>
      <c r="C1322" s="4" t="s">
        <v>2564</v>
      </c>
      <c r="D1322" s="4" t="s">
        <v>2591</v>
      </c>
      <c r="E1322" s="4">
        <v>2824510500</v>
      </c>
      <c r="F1322" s="4" t="s">
        <v>2592</v>
      </c>
      <c r="G1322" s="4" t="str">
        <f t="shared" si="20"/>
        <v>인천광역시계양구임학동</v>
      </c>
      <c r="H1322" s="4">
        <v>21</v>
      </c>
      <c r="I1322" s="4">
        <v>126.741</v>
      </c>
      <c r="J1322" s="4">
        <v>126.727</v>
      </c>
      <c r="K1322" s="4">
        <v>37.542999999999999</v>
      </c>
      <c r="L1322" s="4">
        <v>37.551000000000002</v>
      </c>
      <c r="M1322" s="4">
        <v>126.734187273104</v>
      </c>
      <c r="N1322" s="4">
        <v>37.547182291105401</v>
      </c>
    </row>
    <row r="1323" spans="1:14" x14ac:dyDescent="0.3">
      <c r="A1323" s="3">
        <v>28245114</v>
      </c>
      <c r="B1323" s="4">
        <v>28245</v>
      </c>
      <c r="C1323" s="4" t="s">
        <v>2564</v>
      </c>
      <c r="D1323" s="4" t="s">
        <v>21</v>
      </c>
      <c r="E1323" s="4">
        <v>2824511400</v>
      </c>
      <c r="F1323" s="4" t="s">
        <v>2593</v>
      </c>
      <c r="G1323" s="4" t="str">
        <f t="shared" si="20"/>
        <v>인천광역시계양구평동</v>
      </c>
      <c r="H1323" s="4">
        <v>23</v>
      </c>
      <c r="I1323" s="4">
        <v>126.779</v>
      </c>
      <c r="J1323" s="4">
        <v>126.76300000000001</v>
      </c>
      <c r="K1323" s="4">
        <v>37.578000000000003</v>
      </c>
      <c r="L1323" s="4">
        <v>37.588000000000001</v>
      </c>
      <c r="M1323" s="4">
        <v>126.771582658611</v>
      </c>
      <c r="N1323" s="4">
        <v>37.5834898288972</v>
      </c>
    </row>
    <row r="1324" spans="1:14" x14ac:dyDescent="0.3">
      <c r="A1324" s="3">
        <v>28245113</v>
      </c>
      <c r="B1324" s="4">
        <v>28245</v>
      </c>
      <c r="C1324" s="4" t="s">
        <v>2564</v>
      </c>
      <c r="D1324" s="4" t="s">
        <v>2594</v>
      </c>
      <c r="E1324" s="4">
        <v>2824511300</v>
      </c>
      <c r="F1324" s="4" t="s">
        <v>2595</v>
      </c>
      <c r="G1324" s="4" t="str">
        <f t="shared" si="20"/>
        <v>인천광역시계양구하야동</v>
      </c>
      <c r="H1324" s="4">
        <v>20</v>
      </c>
      <c r="I1324" s="4">
        <v>126.794</v>
      </c>
      <c r="J1324" s="4">
        <v>126.777</v>
      </c>
      <c r="K1324" s="4">
        <v>37.576000000000001</v>
      </c>
      <c r="L1324" s="4">
        <v>37.585999999999999</v>
      </c>
      <c r="M1324" s="4">
        <v>126.785930330396</v>
      </c>
      <c r="N1324" s="4">
        <v>37.580889295628999</v>
      </c>
    </row>
    <row r="1325" spans="1:14" x14ac:dyDescent="0.3">
      <c r="A1325" s="3">
        <v>28245121</v>
      </c>
      <c r="B1325" s="4">
        <v>28245</v>
      </c>
      <c r="C1325" s="4" t="s">
        <v>2564</v>
      </c>
      <c r="D1325" s="4" t="s">
        <v>2596</v>
      </c>
      <c r="E1325" s="4">
        <v>2824512100</v>
      </c>
      <c r="F1325" s="4" t="s">
        <v>2597</v>
      </c>
      <c r="G1325" s="4" t="str">
        <f t="shared" si="20"/>
        <v>인천광역시계양구목상동</v>
      </c>
      <c r="H1325" s="4">
        <v>19</v>
      </c>
      <c r="I1325" s="4">
        <v>126.718</v>
      </c>
      <c r="J1325" s="4">
        <v>126.7</v>
      </c>
      <c r="K1325" s="4">
        <v>37.552</v>
      </c>
      <c r="L1325" s="4">
        <v>37.576999999999998</v>
      </c>
      <c r="M1325" s="4">
        <v>126.710162606666</v>
      </c>
      <c r="N1325" s="4">
        <v>37.564265886951901</v>
      </c>
    </row>
    <row r="1326" spans="1:14" x14ac:dyDescent="0.3">
      <c r="A1326" s="3">
        <v>28245102</v>
      </c>
      <c r="B1326" s="4">
        <v>28245</v>
      </c>
      <c r="C1326" s="4" t="s">
        <v>2564</v>
      </c>
      <c r="D1326" s="4" t="s">
        <v>2598</v>
      </c>
      <c r="E1326" s="4">
        <v>2824510200</v>
      </c>
      <c r="F1326" s="4" t="s">
        <v>2599</v>
      </c>
      <c r="G1326" s="4" t="str">
        <f t="shared" si="20"/>
        <v>인천광역시계양구계산동</v>
      </c>
      <c r="H1326" s="4">
        <v>18</v>
      </c>
      <c r="I1326" s="4">
        <v>126.744</v>
      </c>
      <c r="J1326" s="4">
        <v>126.705</v>
      </c>
      <c r="K1326" s="4">
        <v>37.533999999999999</v>
      </c>
      <c r="L1326" s="4">
        <v>37.552999999999997</v>
      </c>
      <c r="M1326" s="4">
        <v>126.723026087067</v>
      </c>
      <c r="N1326" s="4">
        <v>37.542863224016301</v>
      </c>
    </row>
    <row r="1327" spans="1:14" x14ac:dyDescent="0.3">
      <c r="A1327" s="3">
        <v>28245107</v>
      </c>
      <c r="B1327" s="4">
        <v>28245</v>
      </c>
      <c r="C1327" s="4" t="s">
        <v>2564</v>
      </c>
      <c r="D1327" s="4" t="s">
        <v>2600</v>
      </c>
      <c r="E1327" s="4">
        <v>2824510700</v>
      </c>
      <c r="F1327" s="4" t="s">
        <v>2601</v>
      </c>
      <c r="G1327" s="4" t="str">
        <f t="shared" si="20"/>
        <v>인천광역시계양구병방동</v>
      </c>
      <c r="H1327" s="4">
        <v>17</v>
      </c>
      <c r="I1327" s="4">
        <v>126.762</v>
      </c>
      <c r="J1327" s="4">
        <v>126.73699999999999</v>
      </c>
      <c r="K1327" s="4">
        <v>37.537999999999997</v>
      </c>
      <c r="L1327" s="4">
        <v>37.552999999999997</v>
      </c>
      <c r="M1327" s="4">
        <v>126.749119533992</v>
      </c>
      <c r="N1327" s="4">
        <v>37.545483032116202</v>
      </c>
    </row>
    <row r="1328" spans="1:14" x14ac:dyDescent="0.3">
      <c r="A1328" s="3">
        <v>28245106</v>
      </c>
      <c r="B1328" s="4">
        <v>28245</v>
      </c>
      <c r="C1328" s="4" t="s">
        <v>2564</v>
      </c>
      <c r="D1328" s="4" t="s">
        <v>2602</v>
      </c>
      <c r="E1328" s="4">
        <v>2824510600</v>
      </c>
      <c r="F1328" s="4" t="s">
        <v>2603</v>
      </c>
      <c r="G1328" s="4" t="str">
        <f t="shared" si="20"/>
        <v>인천광역시계양구용종동</v>
      </c>
      <c r="H1328" s="4">
        <v>16</v>
      </c>
      <c r="I1328" s="4">
        <v>126.754</v>
      </c>
      <c r="J1328" s="4">
        <v>126.736</v>
      </c>
      <c r="K1328" s="4">
        <v>37.537999999999997</v>
      </c>
      <c r="L1328" s="4">
        <v>37.543999999999997</v>
      </c>
      <c r="M1328" s="4">
        <v>126.74480223852299</v>
      </c>
      <c r="N1328" s="4">
        <v>37.540796383722103</v>
      </c>
    </row>
    <row r="1329" spans="1:14" x14ac:dyDescent="0.3">
      <c r="A1329" s="3">
        <v>28245104</v>
      </c>
      <c r="B1329" s="4">
        <v>28245</v>
      </c>
      <c r="C1329" s="4" t="s">
        <v>2564</v>
      </c>
      <c r="D1329" s="4" t="s">
        <v>2604</v>
      </c>
      <c r="E1329" s="4">
        <v>2824510400</v>
      </c>
      <c r="F1329" s="4" t="s">
        <v>2605</v>
      </c>
      <c r="G1329" s="4" t="str">
        <f t="shared" si="20"/>
        <v>인천광역시계양구서운동</v>
      </c>
      <c r="H1329" s="4">
        <v>15</v>
      </c>
      <c r="I1329" s="4">
        <v>126.761</v>
      </c>
      <c r="J1329" s="4">
        <v>126.741</v>
      </c>
      <c r="K1329" s="4">
        <v>37.524000000000001</v>
      </c>
      <c r="L1329" s="4">
        <v>37.537999999999997</v>
      </c>
      <c r="M1329" s="4">
        <v>126.75159133204301</v>
      </c>
      <c r="N1329" s="4">
        <v>37.530886888689899</v>
      </c>
    </row>
    <row r="1330" spans="1:14" x14ac:dyDescent="0.3">
      <c r="A1330" s="3">
        <v>28260119</v>
      </c>
      <c r="B1330" s="4">
        <v>28260</v>
      </c>
      <c r="C1330" s="4" t="s">
        <v>2606</v>
      </c>
      <c r="D1330" s="4" t="s">
        <v>756</v>
      </c>
      <c r="E1330" s="4">
        <v>2826011900</v>
      </c>
      <c r="F1330" s="4" t="s">
        <v>2607</v>
      </c>
      <c r="G1330" s="4" t="str">
        <f t="shared" si="20"/>
        <v>인천광역시서구오류동</v>
      </c>
      <c r="H1330" s="4">
        <v>4651</v>
      </c>
      <c r="I1330" s="4">
        <v>126.661</v>
      </c>
      <c r="J1330" s="4">
        <v>126.58499999999999</v>
      </c>
      <c r="K1330" s="4">
        <v>37.554000000000002</v>
      </c>
      <c r="L1330" s="4">
        <v>37.606999999999999</v>
      </c>
      <c r="M1330" s="4">
        <v>126.62011866231499</v>
      </c>
      <c r="N1330" s="4">
        <v>37.586386535072698</v>
      </c>
    </row>
    <row r="1331" spans="1:14" x14ac:dyDescent="0.3">
      <c r="A1331" s="3">
        <v>28260122</v>
      </c>
      <c r="B1331" s="4">
        <v>28260</v>
      </c>
      <c r="C1331" s="4" t="s">
        <v>2606</v>
      </c>
      <c r="D1331" s="4" t="s">
        <v>2608</v>
      </c>
      <c r="E1331" s="4">
        <v>2826012200</v>
      </c>
      <c r="F1331" s="4" t="s">
        <v>2609</v>
      </c>
      <c r="G1331" s="4" t="str">
        <f t="shared" si="20"/>
        <v>인천광역시서구청라동</v>
      </c>
      <c r="H1331" s="4">
        <v>4650</v>
      </c>
      <c r="I1331" s="4">
        <v>126.664</v>
      </c>
      <c r="J1331" s="4">
        <v>126.59699999999999</v>
      </c>
      <c r="K1331" s="4">
        <v>37.511000000000003</v>
      </c>
      <c r="L1331" s="4">
        <v>37.561</v>
      </c>
      <c r="M1331" s="4">
        <v>126.627703785503</v>
      </c>
      <c r="N1331" s="4">
        <v>37.534501075098198</v>
      </c>
    </row>
    <row r="1332" spans="1:14" x14ac:dyDescent="0.3">
      <c r="A1332" s="3">
        <v>28260111</v>
      </c>
      <c r="B1332" s="4">
        <v>28260</v>
      </c>
      <c r="C1332" s="4" t="s">
        <v>2606</v>
      </c>
      <c r="D1332" s="4" t="s">
        <v>2610</v>
      </c>
      <c r="E1332" s="4">
        <v>2826011100</v>
      </c>
      <c r="F1332" s="4" t="s">
        <v>2611</v>
      </c>
      <c r="G1332" s="4" t="str">
        <f t="shared" si="20"/>
        <v>인천광역시서구원창동</v>
      </c>
      <c r="H1332" s="4">
        <v>4649</v>
      </c>
      <c r="I1332" s="4">
        <v>126.663</v>
      </c>
      <c r="J1332" s="4">
        <v>126.554</v>
      </c>
      <c r="K1332" s="4">
        <v>37.496000000000002</v>
      </c>
      <c r="L1332" s="4">
        <v>37.579000000000001</v>
      </c>
      <c r="M1332" s="4">
        <v>126.62678126228801</v>
      </c>
      <c r="N1332" s="4">
        <v>37.512675155100801</v>
      </c>
    </row>
    <row r="1333" spans="1:14" x14ac:dyDescent="0.3">
      <c r="A1333" s="3">
        <v>28260115</v>
      </c>
      <c r="B1333" s="4">
        <v>28260</v>
      </c>
      <c r="C1333" s="4" t="s">
        <v>2606</v>
      </c>
      <c r="D1333" s="4" t="s">
        <v>1412</v>
      </c>
      <c r="E1333" s="4">
        <v>2826011500</v>
      </c>
      <c r="F1333" s="4" t="s">
        <v>2612</v>
      </c>
      <c r="G1333" s="4" t="str">
        <f t="shared" si="20"/>
        <v>인천광역시서구원당동</v>
      </c>
      <c r="H1333" s="4">
        <v>4660</v>
      </c>
      <c r="I1333" s="4">
        <v>126.726</v>
      </c>
      <c r="J1333" s="4">
        <v>126.69</v>
      </c>
      <c r="K1333" s="4">
        <v>37.585000000000001</v>
      </c>
      <c r="L1333" s="4">
        <v>37.604999999999997</v>
      </c>
      <c r="M1333" s="4">
        <v>126.707917692805</v>
      </c>
      <c r="N1333" s="4">
        <v>37.596887479338697</v>
      </c>
    </row>
    <row r="1334" spans="1:14" x14ac:dyDescent="0.3">
      <c r="A1334" s="3">
        <v>28260109</v>
      </c>
      <c r="B1334" s="4">
        <v>28260</v>
      </c>
      <c r="C1334" s="4" t="s">
        <v>2606</v>
      </c>
      <c r="D1334" s="4" t="s">
        <v>2613</v>
      </c>
      <c r="E1334" s="4">
        <v>2826010900</v>
      </c>
      <c r="F1334" s="4" t="s">
        <v>2614</v>
      </c>
      <c r="G1334" s="4" t="str">
        <f t="shared" si="20"/>
        <v>인천광역시서구신현동</v>
      </c>
      <c r="H1334" s="4">
        <v>4646</v>
      </c>
      <c r="I1334" s="4">
        <v>126.673</v>
      </c>
      <c r="J1334" s="4">
        <v>126.66</v>
      </c>
      <c r="K1334" s="4">
        <v>37.512999999999998</v>
      </c>
      <c r="L1334" s="4">
        <v>37.526000000000003</v>
      </c>
      <c r="M1334" s="4">
        <v>126.667117125012</v>
      </c>
      <c r="N1334" s="4">
        <v>37.519027057718802</v>
      </c>
    </row>
    <row r="1335" spans="1:14" x14ac:dyDescent="0.3">
      <c r="A1335" s="3">
        <v>28260117</v>
      </c>
      <c r="B1335" s="4">
        <v>28260</v>
      </c>
      <c r="C1335" s="4" t="s">
        <v>2606</v>
      </c>
      <c r="D1335" s="4" t="s">
        <v>2615</v>
      </c>
      <c r="E1335" s="4">
        <v>2826011700</v>
      </c>
      <c r="F1335" s="4" t="s">
        <v>2616</v>
      </c>
      <c r="G1335" s="4" t="str">
        <f t="shared" si="20"/>
        <v>인천광역시서구대곡동</v>
      </c>
      <c r="H1335" s="4">
        <v>3982</v>
      </c>
      <c r="I1335" s="4">
        <v>126.685</v>
      </c>
      <c r="J1335" s="4">
        <v>126.64700000000001</v>
      </c>
      <c r="K1335" s="4">
        <v>37.610999999999997</v>
      </c>
      <c r="L1335" s="4">
        <v>37.64</v>
      </c>
      <c r="M1335" s="4">
        <v>126.665689394479</v>
      </c>
      <c r="N1335" s="4">
        <v>37.625954786512303</v>
      </c>
    </row>
    <row r="1336" spans="1:14" x14ac:dyDescent="0.3">
      <c r="A1336" s="3">
        <v>28260107</v>
      </c>
      <c r="B1336" s="4">
        <v>28260</v>
      </c>
      <c r="C1336" s="4" t="s">
        <v>2606</v>
      </c>
      <c r="D1336" s="4" t="s">
        <v>1154</v>
      </c>
      <c r="E1336" s="4">
        <v>2826010700</v>
      </c>
      <c r="F1336" s="4" t="s">
        <v>2617</v>
      </c>
      <c r="G1336" s="4" t="str">
        <f t="shared" si="20"/>
        <v>인천광역시서구심곡동</v>
      </c>
      <c r="H1336" s="4">
        <v>769</v>
      </c>
      <c r="I1336" s="4">
        <v>126.693</v>
      </c>
      <c r="J1336" s="4">
        <v>126.663</v>
      </c>
      <c r="K1336" s="4">
        <v>37.534999999999997</v>
      </c>
      <c r="L1336" s="4">
        <v>37.548000000000002</v>
      </c>
      <c r="M1336" s="4">
        <v>126.67993761544599</v>
      </c>
      <c r="N1336" s="4">
        <v>37.5415080851932</v>
      </c>
    </row>
    <row r="1337" spans="1:14" x14ac:dyDescent="0.3">
      <c r="A1337" s="3">
        <v>28260113</v>
      </c>
      <c r="B1337" s="4">
        <v>28260</v>
      </c>
      <c r="C1337" s="4" t="s">
        <v>2606</v>
      </c>
      <c r="D1337" s="4" t="s">
        <v>2207</v>
      </c>
      <c r="E1337" s="4">
        <v>2826011300</v>
      </c>
      <c r="F1337" s="4" t="s">
        <v>2618</v>
      </c>
      <c r="G1337" s="4" t="str">
        <f t="shared" si="20"/>
        <v>인천광역시서구마전동</v>
      </c>
      <c r="H1337" s="4">
        <v>4655</v>
      </c>
      <c r="I1337" s="4">
        <v>126.69</v>
      </c>
      <c r="J1337" s="4">
        <v>126.649</v>
      </c>
      <c r="K1337" s="4">
        <v>37.590000000000003</v>
      </c>
      <c r="L1337" s="4">
        <v>37.625999999999998</v>
      </c>
      <c r="M1337" s="4">
        <v>126.667042802908</v>
      </c>
      <c r="N1337" s="4">
        <v>37.6055208767906</v>
      </c>
    </row>
    <row r="1338" spans="1:14" x14ac:dyDescent="0.3">
      <c r="A1338" s="3">
        <v>28260106</v>
      </c>
      <c r="B1338" s="4">
        <v>28260</v>
      </c>
      <c r="C1338" s="4" t="s">
        <v>2606</v>
      </c>
      <c r="D1338" s="4" t="s">
        <v>623</v>
      </c>
      <c r="E1338" s="4">
        <v>2826010600</v>
      </c>
      <c r="F1338" s="4" t="s">
        <v>2619</v>
      </c>
      <c r="G1338" s="4" t="str">
        <f t="shared" si="20"/>
        <v>인천광역시서구연희동</v>
      </c>
      <c r="H1338" s="4">
        <v>4626</v>
      </c>
      <c r="I1338" s="4">
        <v>126.682</v>
      </c>
      <c r="J1338" s="4">
        <v>126.649</v>
      </c>
      <c r="K1338" s="4">
        <v>37.536999999999999</v>
      </c>
      <c r="L1338" s="4">
        <v>37.555999999999997</v>
      </c>
      <c r="M1338" s="4">
        <v>126.665894586211</v>
      </c>
      <c r="N1338" s="4">
        <v>37.547288224876802</v>
      </c>
    </row>
    <row r="1339" spans="1:14" x14ac:dyDescent="0.3">
      <c r="A1339" s="3">
        <v>28260120</v>
      </c>
      <c r="B1339" s="4">
        <v>28260</v>
      </c>
      <c r="C1339" s="4" t="s">
        <v>2606</v>
      </c>
      <c r="D1339" s="4" t="s">
        <v>2620</v>
      </c>
      <c r="E1339" s="4">
        <v>2826012000</v>
      </c>
      <c r="F1339" s="4" t="s">
        <v>2621</v>
      </c>
      <c r="G1339" s="4" t="str">
        <f t="shared" si="20"/>
        <v>인천광역시서구왕길동</v>
      </c>
      <c r="H1339" s="4">
        <v>4625</v>
      </c>
      <c r="I1339" s="4">
        <v>126.67</v>
      </c>
      <c r="J1339" s="4">
        <v>126.63200000000001</v>
      </c>
      <c r="K1339" s="4">
        <v>37.579000000000001</v>
      </c>
      <c r="L1339" s="4">
        <v>37.604999999999997</v>
      </c>
      <c r="M1339" s="4">
        <v>126.650726092178</v>
      </c>
      <c r="N1339" s="4">
        <v>37.591296993190603</v>
      </c>
    </row>
    <row r="1340" spans="1:14" x14ac:dyDescent="0.3">
      <c r="A1340" s="3">
        <v>28260108</v>
      </c>
      <c r="B1340" s="4">
        <v>28260</v>
      </c>
      <c r="C1340" s="4" t="s">
        <v>2606</v>
      </c>
      <c r="D1340" s="4" t="s">
        <v>2622</v>
      </c>
      <c r="E1340" s="4">
        <v>2826010800</v>
      </c>
      <c r="F1340" s="4" t="s">
        <v>2623</v>
      </c>
      <c r="G1340" s="4" t="str">
        <f t="shared" si="20"/>
        <v>인천광역시서구가정동</v>
      </c>
      <c r="H1340" s="4">
        <v>4633</v>
      </c>
      <c r="I1340" s="4">
        <v>126.68899999999999</v>
      </c>
      <c r="J1340" s="4">
        <v>126.663</v>
      </c>
      <c r="K1340" s="4">
        <v>37.512999999999998</v>
      </c>
      <c r="L1340" s="4">
        <v>37.54</v>
      </c>
      <c r="M1340" s="4">
        <v>126.67560468058301</v>
      </c>
      <c r="N1340" s="4">
        <v>37.527297397326798</v>
      </c>
    </row>
    <row r="1341" spans="1:14" x14ac:dyDescent="0.3">
      <c r="A1341" s="3">
        <v>28260121</v>
      </c>
      <c r="B1341" s="4">
        <v>28260</v>
      </c>
      <c r="C1341" s="4" t="s">
        <v>2606</v>
      </c>
      <c r="D1341" s="4" t="s">
        <v>2624</v>
      </c>
      <c r="E1341" s="4">
        <v>2826012100</v>
      </c>
      <c r="F1341" s="4" t="s">
        <v>2625</v>
      </c>
      <c r="G1341" s="4" t="str">
        <f t="shared" si="20"/>
        <v>인천광역시서구불로동</v>
      </c>
      <c r="H1341" s="4">
        <v>4659</v>
      </c>
      <c r="I1341" s="4">
        <v>126.706</v>
      </c>
      <c r="J1341" s="4">
        <v>126.67400000000001</v>
      </c>
      <c r="K1341" s="4">
        <v>37.597000000000001</v>
      </c>
      <c r="L1341" s="4">
        <v>37.624000000000002</v>
      </c>
      <c r="M1341" s="4">
        <v>126.688678871146</v>
      </c>
      <c r="N1341" s="4">
        <v>37.609867131223801</v>
      </c>
    </row>
    <row r="1342" spans="1:14" x14ac:dyDescent="0.3">
      <c r="A1342" s="3">
        <v>28260105</v>
      </c>
      <c r="B1342" s="4">
        <v>28260</v>
      </c>
      <c r="C1342" s="4" t="s">
        <v>2606</v>
      </c>
      <c r="D1342" s="4" t="s">
        <v>2626</v>
      </c>
      <c r="E1342" s="4">
        <v>2826010500</v>
      </c>
      <c r="F1342" s="4" t="s">
        <v>2627</v>
      </c>
      <c r="G1342" s="4" t="str">
        <f t="shared" si="20"/>
        <v>인천광역시서구공촌동</v>
      </c>
      <c r="H1342" s="4">
        <v>4619</v>
      </c>
      <c r="I1342" s="4">
        <v>126.712</v>
      </c>
      <c r="J1342" s="4">
        <v>126.673</v>
      </c>
      <c r="K1342" s="4">
        <v>37.540999999999997</v>
      </c>
      <c r="L1342" s="4">
        <v>37.561999999999998</v>
      </c>
      <c r="M1342" s="4">
        <v>126.694619512598</v>
      </c>
      <c r="N1342" s="4">
        <v>37.551186841225899</v>
      </c>
    </row>
    <row r="1343" spans="1:14" x14ac:dyDescent="0.3">
      <c r="A1343" s="3">
        <v>28260114</v>
      </c>
      <c r="B1343" s="4">
        <v>28260</v>
      </c>
      <c r="C1343" s="4" t="s">
        <v>2606</v>
      </c>
      <c r="D1343" s="4" t="s">
        <v>1919</v>
      </c>
      <c r="E1343" s="4">
        <v>2826011400</v>
      </c>
      <c r="F1343" s="4" t="s">
        <v>2628</v>
      </c>
      <c r="G1343" s="4" t="str">
        <f t="shared" si="20"/>
        <v>인천광역시서구당하동</v>
      </c>
      <c r="H1343" s="4">
        <v>4658</v>
      </c>
      <c r="I1343" s="4">
        <v>126.718</v>
      </c>
      <c r="J1343" s="4">
        <v>126.663</v>
      </c>
      <c r="K1343" s="4">
        <v>37.578000000000003</v>
      </c>
      <c r="L1343" s="4">
        <v>37.597000000000001</v>
      </c>
      <c r="M1343" s="4">
        <v>126.693746579441</v>
      </c>
      <c r="N1343" s="4">
        <v>37.587285533057099</v>
      </c>
    </row>
    <row r="1344" spans="1:14" x14ac:dyDescent="0.3">
      <c r="A1344" s="3">
        <v>28260101</v>
      </c>
      <c r="B1344" s="4">
        <v>28260</v>
      </c>
      <c r="C1344" s="4" t="s">
        <v>2606</v>
      </c>
      <c r="D1344" s="4" t="s">
        <v>1408</v>
      </c>
      <c r="E1344" s="4">
        <v>2826010100</v>
      </c>
      <c r="F1344" s="4" t="s">
        <v>2629</v>
      </c>
      <c r="G1344" s="4" t="str">
        <f t="shared" si="20"/>
        <v>인천광역시서구백석동</v>
      </c>
      <c r="H1344" s="4">
        <v>4657</v>
      </c>
      <c r="I1344" s="4">
        <v>126.68300000000001</v>
      </c>
      <c r="J1344" s="4">
        <v>126.65</v>
      </c>
      <c r="K1344" s="4">
        <v>37.573</v>
      </c>
      <c r="L1344" s="4">
        <v>37.585999999999999</v>
      </c>
      <c r="M1344" s="4">
        <v>126.668842613549</v>
      </c>
      <c r="N1344" s="4">
        <v>37.579215232489801</v>
      </c>
    </row>
    <row r="1345" spans="1:14" x14ac:dyDescent="0.3">
      <c r="A1345" s="3">
        <v>28260103</v>
      </c>
      <c r="B1345" s="4">
        <v>28260</v>
      </c>
      <c r="C1345" s="4" t="s">
        <v>2606</v>
      </c>
      <c r="D1345" s="4" t="s">
        <v>2630</v>
      </c>
      <c r="E1345" s="4">
        <v>2826010300</v>
      </c>
      <c r="F1345" s="4" t="s">
        <v>2631</v>
      </c>
      <c r="G1345" s="4" t="str">
        <f t="shared" si="20"/>
        <v>인천광역시서구검암동</v>
      </c>
      <c r="H1345" s="4">
        <v>4612</v>
      </c>
      <c r="I1345" s="4">
        <v>126.703</v>
      </c>
      <c r="J1345" s="4">
        <v>126.648</v>
      </c>
      <c r="K1345" s="4">
        <v>37.554000000000002</v>
      </c>
      <c r="L1345" s="4">
        <v>37.573</v>
      </c>
      <c r="M1345" s="4">
        <v>126.6749672479</v>
      </c>
      <c r="N1345" s="4">
        <v>37.564504933206301</v>
      </c>
    </row>
    <row r="1346" spans="1:14" x14ac:dyDescent="0.3">
      <c r="A1346" s="3">
        <v>28260102</v>
      </c>
      <c r="B1346" s="4">
        <v>28260</v>
      </c>
      <c r="C1346" s="4" t="s">
        <v>2606</v>
      </c>
      <c r="D1346" s="4" t="s">
        <v>2632</v>
      </c>
      <c r="E1346" s="4">
        <v>2826010200</v>
      </c>
      <c r="F1346" s="4" t="s">
        <v>2633</v>
      </c>
      <c r="G1346" s="4" t="str">
        <f t="shared" si="20"/>
        <v>인천광역시서구시천동</v>
      </c>
      <c r="H1346" s="4">
        <v>4656</v>
      </c>
      <c r="I1346" s="4">
        <v>126.703</v>
      </c>
      <c r="J1346" s="4">
        <v>126.667</v>
      </c>
      <c r="K1346" s="4">
        <v>37.563000000000002</v>
      </c>
      <c r="L1346" s="4">
        <v>37.576999999999998</v>
      </c>
      <c r="M1346" s="4">
        <v>126.687976280032</v>
      </c>
      <c r="N1346" s="4">
        <v>37.570802199235899</v>
      </c>
    </row>
    <row r="1347" spans="1:14" x14ac:dyDescent="0.3">
      <c r="A1347" s="3">
        <v>28260104</v>
      </c>
      <c r="B1347" s="4">
        <v>28260</v>
      </c>
      <c r="C1347" s="4" t="s">
        <v>2606</v>
      </c>
      <c r="D1347" s="4" t="s">
        <v>2634</v>
      </c>
      <c r="E1347" s="4">
        <v>2826010400</v>
      </c>
      <c r="F1347" s="4" t="s">
        <v>2635</v>
      </c>
      <c r="G1347" s="4" t="str">
        <f t="shared" ref="G1347:G1370" si="21">SUBSTITUTE(F1347," ","")</f>
        <v>인천광역시서구경서동</v>
      </c>
      <c r="H1347" s="4">
        <v>4628</v>
      </c>
      <c r="I1347" s="4">
        <v>126.673</v>
      </c>
      <c r="J1347" s="4">
        <v>126.633</v>
      </c>
      <c r="K1347" s="4">
        <v>37.543999999999997</v>
      </c>
      <c r="L1347" s="4">
        <v>37.567999999999998</v>
      </c>
      <c r="M1347" s="4">
        <v>126.649006321587</v>
      </c>
      <c r="N1347" s="4">
        <v>37.556722997719397</v>
      </c>
    </row>
    <row r="1348" spans="1:14" x14ac:dyDescent="0.3">
      <c r="A1348" s="3">
        <v>28260112</v>
      </c>
      <c r="B1348" s="4">
        <v>28260</v>
      </c>
      <c r="C1348" s="4" t="s">
        <v>2606</v>
      </c>
      <c r="D1348" s="4" t="s">
        <v>1465</v>
      </c>
      <c r="E1348" s="4">
        <v>2826011200</v>
      </c>
      <c r="F1348" s="4" t="s">
        <v>2636</v>
      </c>
      <c r="G1348" s="4" t="str">
        <f t="shared" si="21"/>
        <v>인천광역시서구가좌동</v>
      </c>
      <c r="H1348" s="4">
        <v>3329</v>
      </c>
      <c r="I1348" s="4">
        <v>126.7</v>
      </c>
      <c r="J1348" s="4">
        <v>126.64100000000001</v>
      </c>
      <c r="K1348" s="4">
        <v>37.470999999999997</v>
      </c>
      <c r="L1348" s="4">
        <v>37.505000000000003</v>
      </c>
      <c r="M1348" s="4">
        <v>126.673685542306</v>
      </c>
      <c r="N1348" s="4">
        <v>37.489829007859001</v>
      </c>
    </row>
    <row r="1349" spans="1:14" x14ac:dyDescent="0.3">
      <c r="A1349" s="3">
        <v>28260110</v>
      </c>
      <c r="B1349" s="4">
        <v>28260</v>
      </c>
      <c r="C1349" s="4" t="s">
        <v>2606</v>
      </c>
      <c r="D1349" s="4" t="s">
        <v>2637</v>
      </c>
      <c r="E1349" s="4">
        <v>2826011000</v>
      </c>
      <c r="F1349" s="4" t="s">
        <v>2638</v>
      </c>
      <c r="G1349" s="4" t="str">
        <f t="shared" si="21"/>
        <v>인천광역시서구석남동</v>
      </c>
      <c r="H1349" s="4">
        <v>99</v>
      </c>
      <c r="I1349" s="4">
        <v>126.68899999999999</v>
      </c>
      <c r="J1349" s="4">
        <v>126.639</v>
      </c>
      <c r="K1349" s="4">
        <v>37.497</v>
      </c>
      <c r="L1349" s="4">
        <v>37.515000000000001</v>
      </c>
      <c r="M1349" s="4">
        <v>126.66646476711399</v>
      </c>
      <c r="N1349" s="4">
        <v>37.505488561080398</v>
      </c>
    </row>
    <row r="1350" spans="1:14" x14ac:dyDescent="0.3">
      <c r="A1350" s="3">
        <v>28260118</v>
      </c>
      <c r="B1350" s="4">
        <v>28260</v>
      </c>
      <c r="C1350" s="4" t="s">
        <v>2606</v>
      </c>
      <c r="D1350" s="4" t="s">
        <v>1015</v>
      </c>
      <c r="E1350" s="4">
        <v>2826011800</v>
      </c>
      <c r="F1350" s="4" t="s">
        <v>2639</v>
      </c>
      <c r="G1350" s="4" t="str">
        <f t="shared" si="21"/>
        <v>인천광역시서구금곡동</v>
      </c>
      <c r="H1350" s="4">
        <v>2051</v>
      </c>
      <c r="I1350" s="4">
        <v>126.658</v>
      </c>
      <c r="J1350" s="4">
        <v>126.628</v>
      </c>
      <c r="K1350" s="4">
        <v>37.603000000000002</v>
      </c>
      <c r="L1350" s="4">
        <v>37.628999999999998</v>
      </c>
      <c r="M1350" s="4">
        <v>126.64297909082801</v>
      </c>
      <c r="N1350" s="4">
        <v>37.614555495010698</v>
      </c>
    </row>
    <row r="1351" spans="1:14" x14ac:dyDescent="0.3">
      <c r="A1351" s="3">
        <v>28710330</v>
      </c>
      <c r="B1351" s="4">
        <v>28710</v>
      </c>
      <c r="C1351" s="4" t="s">
        <v>2640</v>
      </c>
      <c r="D1351" s="4" t="s">
        <v>2641</v>
      </c>
      <c r="E1351" s="4">
        <v>2871033000</v>
      </c>
      <c r="F1351" s="4" t="s">
        <v>2642</v>
      </c>
      <c r="G1351" s="4" t="str">
        <f t="shared" si="21"/>
        <v>인천광역시강화군길상면</v>
      </c>
      <c r="H1351" s="4">
        <v>4552</v>
      </c>
      <c r="I1351" s="4">
        <v>126.544</v>
      </c>
      <c r="J1351" s="4">
        <v>126.465</v>
      </c>
      <c r="K1351" s="4">
        <v>37.581000000000003</v>
      </c>
      <c r="L1351" s="4">
        <v>37.673999999999999</v>
      </c>
      <c r="M1351" s="4">
        <v>126.49778107217</v>
      </c>
      <c r="N1351" s="4">
        <v>37.627482945130303</v>
      </c>
    </row>
    <row r="1352" spans="1:14" x14ac:dyDescent="0.3">
      <c r="A1352" s="3">
        <v>28710420</v>
      </c>
      <c r="B1352" s="4">
        <v>28710</v>
      </c>
      <c r="C1352" s="4" t="s">
        <v>2640</v>
      </c>
      <c r="D1352" s="4" t="s">
        <v>2643</v>
      </c>
      <c r="E1352" s="4">
        <v>2871042000</v>
      </c>
      <c r="F1352" s="4" t="s">
        <v>2644</v>
      </c>
      <c r="G1352" s="4" t="str">
        <f t="shared" si="21"/>
        <v>인천광역시강화군서도면</v>
      </c>
      <c r="H1352" s="4">
        <v>4545</v>
      </c>
      <c r="I1352" s="4">
        <v>126.271</v>
      </c>
      <c r="J1352" s="4">
        <v>125.97199999999999</v>
      </c>
      <c r="K1352" s="4">
        <v>37.606000000000002</v>
      </c>
      <c r="L1352" s="4">
        <v>37.692999999999998</v>
      </c>
      <c r="M1352" s="4">
        <v>126.199632697238</v>
      </c>
      <c r="N1352" s="4">
        <v>37.662081746951301</v>
      </c>
    </row>
    <row r="1353" spans="1:14" x14ac:dyDescent="0.3">
      <c r="A1353" s="3">
        <v>28710320</v>
      </c>
      <c r="B1353" s="4">
        <v>28710</v>
      </c>
      <c r="C1353" s="4" t="s">
        <v>2640</v>
      </c>
      <c r="D1353" s="4" t="s">
        <v>2645</v>
      </c>
      <c r="E1353" s="4">
        <v>2871032000</v>
      </c>
      <c r="F1353" s="4" t="s">
        <v>2646</v>
      </c>
      <c r="G1353" s="4" t="str">
        <f t="shared" si="21"/>
        <v>인천광역시강화군불은면</v>
      </c>
      <c r="H1353" s="4">
        <v>4551</v>
      </c>
      <c r="I1353" s="4">
        <v>126.533</v>
      </c>
      <c r="J1353" s="4">
        <v>126.42700000000001</v>
      </c>
      <c r="K1353" s="4">
        <v>37.643000000000001</v>
      </c>
      <c r="L1353" s="4">
        <v>37.720999999999997</v>
      </c>
      <c r="M1353" s="4">
        <v>126.481686591205</v>
      </c>
      <c r="N1353" s="4">
        <v>37.684073166089597</v>
      </c>
    </row>
    <row r="1354" spans="1:14" x14ac:dyDescent="0.3">
      <c r="A1354" s="3">
        <v>28710250</v>
      </c>
      <c r="B1354" s="4">
        <v>28710</v>
      </c>
      <c r="C1354" s="4" t="s">
        <v>2640</v>
      </c>
      <c r="D1354" s="4" t="s">
        <v>2647</v>
      </c>
      <c r="E1354" s="4">
        <v>2871025000</v>
      </c>
      <c r="F1354" s="4" t="s">
        <v>2648</v>
      </c>
      <c r="G1354" s="4" t="str">
        <f t="shared" si="21"/>
        <v>인천광역시강화군강화읍</v>
      </c>
      <c r="H1354" s="4">
        <v>690</v>
      </c>
      <c r="I1354" s="4">
        <v>126.526</v>
      </c>
      <c r="J1354" s="4">
        <v>126.437</v>
      </c>
      <c r="K1354" s="4">
        <v>37.728999999999999</v>
      </c>
      <c r="L1354" s="4">
        <v>37.79</v>
      </c>
      <c r="M1354" s="4">
        <v>126.488142098881</v>
      </c>
      <c r="N1354" s="4">
        <v>37.7517440437679</v>
      </c>
    </row>
    <row r="1355" spans="1:14" x14ac:dyDescent="0.3">
      <c r="A1355" s="3">
        <v>28710390</v>
      </c>
      <c r="B1355" s="4">
        <v>28710</v>
      </c>
      <c r="C1355" s="4" t="s">
        <v>2640</v>
      </c>
      <c r="D1355" s="4" t="s">
        <v>2649</v>
      </c>
      <c r="E1355" s="4">
        <v>2871039000</v>
      </c>
      <c r="F1355" s="4" t="s">
        <v>2650</v>
      </c>
      <c r="G1355" s="4" t="str">
        <f t="shared" si="21"/>
        <v>인천광역시강화군송해면</v>
      </c>
      <c r="H1355" s="4">
        <v>689</v>
      </c>
      <c r="I1355" s="4">
        <v>126.486</v>
      </c>
      <c r="J1355" s="4">
        <v>126.426</v>
      </c>
      <c r="K1355" s="4">
        <v>37.744999999999997</v>
      </c>
      <c r="L1355" s="4">
        <v>37.811999999999998</v>
      </c>
      <c r="M1355" s="4">
        <v>126.459587815067</v>
      </c>
      <c r="N1355" s="4">
        <v>37.778893809203602</v>
      </c>
    </row>
    <row r="1356" spans="1:14" x14ac:dyDescent="0.3">
      <c r="A1356" s="3">
        <v>28710310</v>
      </c>
      <c r="B1356" s="4">
        <v>28710</v>
      </c>
      <c r="C1356" s="4" t="s">
        <v>2640</v>
      </c>
      <c r="D1356" s="4" t="s">
        <v>2651</v>
      </c>
      <c r="E1356" s="4">
        <v>2871031000</v>
      </c>
      <c r="F1356" s="4" t="s">
        <v>2652</v>
      </c>
      <c r="G1356" s="4" t="str">
        <f t="shared" si="21"/>
        <v>인천광역시강화군선원면</v>
      </c>
      <c r="H1356" s="4">
        <v>45</v>
      </c>
      <c r="I1356" s="4">
        <v>126.52500000000001</v>
      </c>
      <c r="J1356" s="4">
        <v>126.437</v>
      </c>
      <c r="K1356" s="4">
        <v>37.691000000000003</v>
      </c>
      <c r="L1356" s="4">
        <v>37.738</v>
      </c>
      <c r="M1356" s="4">
        <v>126.486076870491</v>
      </c>
      <c r="N1356" s="4">
        <v>37.716096900076302</v>
      </c>
    </row>
    <row r="1357" spans="1:14" x14ac:dyDescent="0.3">
      <c r="A1357" s="3">
        <v>28710360</v>
      </c>
      <c r="B1357" s="4">
        <v>28710</v>
      </c>
      <c r="C1357" s="4" t="s">
        <v>2640</v>
      </c>
      <c r="D1357" s="4" t="s">
        <v>2653</v>
      </c>
      <c r="E1357" s="4">
        <v>2871036000</v>
      </c>
      <c r="F1357" s="4" t="s">
        <v>2654</v>
      </c>
      <c r="G1357" s="4" t="str">
        <f t="shared" si="21"/>
        <v>인천광역시강화군내가면</v>
      </c>
      <c r="H1357" s="4">
        <v>97</v>
      </c>
      <c r="I1357" s="4">
        <v>126.441</v>
      </c>
      <c r="J1357" s="4">
        <v>126.351</v>
      </c>
      <c r="K1357" s="4">
        <v>37.695</v>
      </c>
      <c r="L1357" s="4">
        <v>37.746000000000002</v>
      </c>
      <c r="M1357" s="4">
        <v>126.394174019549</v>
      </c>
      <c r="N1357" s="4">
        <v>37.723021235013299</v>
      </c>
    </row>
    <row r="1358" spans="1:14" x14ac:dyDescent="0.3">
      <c r="A1358" s="3">
        <v>28710350</v>
      </c>
      <c r="B1358" s="4">
        <v>28710</v>
      </c>
      <c r="C1358" s="4" t="s">
        <v>2640</v>
      </c>
      <c r="D1358" s="4" t="s">
        <v>2655</v>
      </c>
      <c r="E1358" s="4">
        <v>2871035000</v>
      </c>
      <c r="F1358" s="4" t="s">
        <v>2656</v>
      </c>
      <c r="G1358" s="4" t="str">
        <f t="shared" si="21"/>
        <v>인천광역시강화군양도면</v>
      </c>
      <c r="H1358" s="4">
        <v>1329</v>
      </c>
      <c r="I1358" s="4">
        <v>126.47499999999999</v>
      </c>
      <c r="J1358" s="4">
        <v>126.38800000000001</v>
      </c>
      <c r="K1358" s="4">
        <v>37.637</v>
      </c>
      <c r="L1358" s="4">
        <v>37.710999999999999</v>
      </c>
      <c r="M1358" s="4">
        <v>126.432630057697</v>
      </c>
      <c r="N1358" s="4">
        <v>37.672514521478703</v>
      </c>
    </row>
    <row r="1359" spans="1:14" x14ac:dyDescent="0.3">
      <c r="A1359" s="3">
        <v>28710380</v>
      </c>
      <c r="B1359" s="4">
        <v>28710</v>
      </c>
      <c r="C1359" s="4" t="s">
        <v>2640</v>
      </c>
      <c r="D1359" s="4" t="s">
        <v>2657</v>
      </c>
      <c r="E1359" s="4">
        <v>2871038000</v>
      </c>
      <c r="F1359" s="4" t="s">
        <v>2658</v>
      </c>
      <c r="G1359" s="4" t="str">
        <f t="shared" si="21"/>
        <v>인천광역시강화군양사면</v>
      </c>
      <c r="H1359" s="4">
        <v>4548</v>
      </c>
      <c r="I1359" s="4">
        <v>126.45</v>
      </c>
      <c r="J1359" s="4">
        <v>126.35</v>
      </c>
      <c r="K1359" s="4">
        <v>37.774000000000001</v>
      </c>
      <c r="L1359" s="4">
        <v>37.832000000000001</v>
      </c>
      <c r="M1359" s="4">
        <v>126.403123207408</v>
      </c>
      <c r="N1359" s="4">
        <v>37.801472863001003</v>
      </c>
    </row>
    <row r="1360" spans="1:14" x14ac:dyDescent="0.3">
      <c r="A1360" s="3">
        <v>28710370</v>
      </c>
      <c r="B1360" s="4">
        <v>28710</v>
      </c>
      <c r="C1360" s="4" t="s">
        <v>2640</v>
      </c>
      <c r="D1360" s="4" t="s">
        <v>2659</v>
      </c>
      <c r="E1360" s="4">
        <v>2871037000</v>
      </c>
      <c r="F1360" s="4" t="s">
        <v>2660</v>
      </c>
      <c r="G1360" s="4" t="str">
        <f t="shared" si="21"/>
        <v>인천광역시강화군하점면</v>
      </c>
      <c r="H1360" s="4">
        <v>4554</v>
      </c>
      <c r="I1360" s="4">
        <v>126.44499999999999</v>
      </c>
      <c r="J1360" s="4">
        <v>126.35299999999999</v>
      </c>
      <c r="K1360" s="4">
        <v>37.738</v>
      </c>
      <c r="L1360" s="4">
        <v>37.790999999999997</v>
      </c>
      <c r="M1360" s="4">
        <v>126.401203076977</v>
      </c>
      <c r="N1360" s="4">
        <v>37.762350182666999</v>
      </c>
    </row>
    <row r="1361" spans="1:14" x14ac:dyDescent="0.3">
      <c r="A1361" s="3">
        <v>28710410</v>
      </c>
      <c r="B1361" s="4">
        <v>28710</v>
      </c>
      <c r="C1361" s="4" t="s">
        <v>2640</v>
      </c>
      <c r="D1361" s="4" t="s">
        <v>2661</v>
      </c>
      <c r="E1361" s="4">
        <v>2871041000</v>
      </c>
      <c r="F1361" s="4" t="s">
        <v>2662</v>
      </c>
      <c r="G1361" s="4" t="str">
        <f t="shared" si="21"/>
        <v>인천광역시강화군삼산면</v>
      </c>
      <c r="H1361" s="4">
        <v>4225</v>
      </c>
      <c r="I1361" s="4">
        <v>126.379</v>
      </c>
      <c r="J1361" s="4">
        <v>126.21</v>
      </c>
      <c r="K1361" s="4">
        <v>37.640999999999998</v>
      </c>
      <c r="L1361" s="4">
        <v>37.752000000000002</v>
      </c>
      <c r="M1361" s="4">
        <v>126.320238861666</v>
      </c>
      <c r="N1361" s="4">
        <v>37.698771535553199</v>
      </c>
    </row>
    <row r="1362" spans="1:14" x14ac:dyDescent="0.3">
      <c r="A1362" s="3">
        <v>28710340</v>
      </c>
      <c r="B1362" s="4">
        <v>28710</v>
      </c>
      <c r="C1362" s="4" t="s">
        <v>2640</v>
      </c>
      <c r="D1362" s="4" t="s">
        <v>2663</v>
      </c>
      <c r="E1362" s="4">
        <v>2871034000</v>
      </c>
      <c r="F1362" s="4" t="s">
        <v>2664</v>
      </c>
      <c r="G1362" s="4" t="str">
        <f t="shared" si="21"/>
        <v>인천광역시강화군화도면</v>
      </c>
      <c r="H1362" s="4">
        <v>4555</v>
      </c>
      <c r="I1362" s="4">
        <v>126.476</v>
      </c>
      <c r="J1362" s="4">
        <v>126.366</v>
      </c>
      <c r="K1362" s="4">
        <v>37.590000000000003</v>
      </c>
      <c r="L1362" s="4">
        <v>37.651000000000003</v>
      </c>
      <c r="M1362" s="4">
        <v>126.424065264749</v>
      </c>
      <c r="N1362" s="4">
        <v>37.618845111358702</v>
      </c>
    </row>
    <row r="1363" spans="1:14" x14ac:dyDescent="0.3">
      <c r="A1363" s="3">
        <v>28710400</v>
      </c>
      <c r="B1363" s="4">
        <v>28710</v>
      </c>
      <c r="C1363" s="4" t="s">
        <v>2640</v>
      </c>
      <c r="D1363" s="4" t="s">
        <v>2665</v>
      </c>
      <c r="E1363" s="4">
        <v>2871040000</v>
      </c>
      <c r="F1363" s="4" t="s">
        <v>2666</v>
      </c>
      <c r="G1363" s="4" t="str">
        <f t="shared" si="21"/>
        <v>인천광역시강화군교동면</v>
      </c>
      <c r="H1363" s="4">
        <v>4546</v>
      </c>
      <c r="I1363" s="4">
        <v>126.33499999999999</v>
      </c>
      <c r="J1363" s="4">
        <v>126.203</v>
      </c>
      <c r="K1363" s="4">
        <v>37.750999999999998</v>
      </c>
      <c r="L1363" s="4">
        <v>37.817999999999998</v>
      </c>
      <c r="M1363" s="4">
        <v>126.26543536789301</v>
      </c>
      <c r="N1363" s="4">
        <v>37.786770209942901</v>
      </c>
    </row>
    <row r="1364" spans="1:14" x14ac:dyDescent="0.3">
      <c r="A1364" s="3">
        <v>28720310</v>
      </c>
      <c r="B1364" s="4">
        <v>28720</v>
      </c>
      <c r="C1364" s="4" t="s">
        <v>2667</v>
      </c>
      <c r="D1364" s="4" t="s">
        <v>2668</v>
      </c>
      <c r="E1364" s="4">
        <v>2872031000</v>
      </c>
      <c r="F1364" s="4" t="s">
        <v>2669</v>
      </c>
      <c r="G1364" s="4" t="str">
        <f t="shared" si="21"/>
        <v>인천광역시옹진군북도면</v>
      </c>
      <c r="H1364" s="4">
        <v>3706</v>
      </c>
      <c r="I1364" s="4">
        <v>126.473</v>
      </c>
      <c r="J1364" s="4">
        <v>126.045</v>
      </c>
      <c r="K1364" s="4">
        <v>37.479999999999997</v>
      </c>
      <c r="L1364" s="4">
        <v>37.56</v>
      </c>
      <c r="M1364" s="4">
        <v>126.401611241094</v>
      </c>
      <c r="N1364" s="4">
        <v>37.532981227798402</v>
      </c>
    </row>
    <row r="1365" spans="1:14" x14ac:dyDescent="0.3">
      <c r="A1365" s="3">
        <v>28720380</v>
      </c>
      <c r="B1365" s="4">
        <v>28720</v>
      </c>
      <c r="C1365" s="4" t="s">
        <v>2667</v>
      </c>
      <c r="D1365" s="4" t="s">
        <v>2670</v>
      </c>
      <c r="E1365" s="4">
        <v>2872038000</v>
      </c>
      <c r="F1365" s="4" t="s">
        <v>2671</v>
      </c>
      <c r="G1365" s="4" t="str">
        <f t="shared" si="21"/>
        <v>인천광역시옹진군연평면</v>
      </c>
      <c r="H1365" s="4">
        <v>3758</v>
      </c>
      <c r="I1365" s="4">
        <v>125.724</v>
      </c>
      <c r="J1365" s="4">
        <v>125.681</v>
      </c>
      <c r="K1365" s="4">
        <v>37.603999999999999</v>
      </c>
      <c r="L1365" s="4">
        <v>37.680999999999997</v>
      </c>
      <c r="M1365" s="4">
        <v>125.698817709729</v>
      </c>
      <c r="N1365" s="4">
        <v>37.660144392236099</v>
      </c>
    </row>
    <row r="1366" spans="1:14" x14ac:dyDescent="0.3">
      <c r="A1366" s="3">
        <v>28720340</v>
      </c>
      <c r="B1366" s="4">
        <v>28720</v>
      </c>
      <c r="C1366" s="4" t="s">
        <v>2667</v>
      </c>
      <c r="D1366" s="4" t="s">
        <v>2672</v>
      </c>
      <c r="E1366" s="4">
        <v>2872034000</v>
      </c>
      <c r="F1366" s="4" t="s">
        <v>2673</v>
      </c>
      <c r="G1366" s="4" t="str">
        <f t="shared" si="21"/>
        <v>인천광역시옹진군대청면</v>
      </c>
      <c r="H1366" s="4">
        <v>2945</v>
      </c>
      <c r="I1366" s="4">
        <v>124.78</v>
      </c>
      <c r="J1366" s="4">
        <v>124.65900000000001</v>
      </c>
      <c r="K1366" s="4">
        <v>37.750999999999998</v>
      </c>
      <c r="L1366" s="4">
        <v>37.85</v>
      </c>
      <c r="M1366" s="4">
        <v>124.709297685514</v>
      </c>
      <c r="N1366" s="4">
        <v>37.814578640515201</v>
      </c>
    </row>
    <row r="1367" spans="1:14" x14ac:dyDescent="0.3">
      <c r="A1367" s="3">
        <v>28720370</v>
      </c>
      <c r="B1367" s="4">
        <v>28720</v>
      </c>
      <c r="C1367" s="4" t="s">
        <v>2667</v>
      </c>
      <c r="D1367" s="4" t="s">
        <v>2674</v>
      </c>
      <c r="E1367" s="4">
        <v>2872037000</v>
      </c>
      <c r="F1367" s="4" t="s">
        <v>2675</v>
      </c>
      <c r="G1367" s="4" t="str">
        <f t="shared" si="21"/>
        <v>인천광역시옹진군자월면</v>
      </c>
      <c r="H1367" s="4">
        <v>3686</v>
      </c>
      <c r="I1367" s="4">
        <v>126.349</v>
      </c>
      <c r="J1367" s="4">
        <v>126.06100000000001</v>
      </c>
      <c r="K1367" s="4">
        <v>37.082999999999998</v>
      </c>
      <c r="L1367" s="4">
        <v>37.33</v>
      </c>
      <c r="M1367" s="4">
        <v>126.249260748095</v>
      </c>
      <c r="N1367" s="4">
        <v>37.190907597560802</v>
      </c>
    </row>
    <row r="1368" spans="1:14" x14ac:dyDescent="0.3">
      <c r="A1368" s="3">
        <v>28720360</v>
      </c>
      <c r="B1368" s="4">
        <v>28720</v>
      </c>
      <c r="C1368" s="4" t="s">
        <v>2667</v>
      </c>
      <c r="D1368" s="4" t="s">
        <v>2676</v>
      </c>
      <c r="E1368" s="4">
        <v>2872036000</v>
      </c>
      <c r="F1368" s="4" t="s">
        <v>2677</v>
      </c>
      <c r="G1368" s="4" t="str">
        <f t="shared" si="21"/>
        <v>인천광역시옹진군영흥면</v>
      </c>
      <c r="H1368" s="4">
        <v>3586</v>
      </c>
      <c r="I1368" s="4">
        <v>126.55200000000001</v>
      </c>
      <c r="J1368" s="4">
        <v>126.345</v>
      </c>
      <c r="K1368" s="4">
        <v>37.15</v>
      </c>
      <c r="L1368" s="4">
        <v>37.286999999999999</v>
      </c>
      <c r="M1368" s="4">
        <v>126.46809337122301</v>
      </c>
      <c r="N1368" s="4">
        <v>37.257334903357602</v>
      </c>
    </row>
    <row r="1369" spans="1:14" x14ac:dyDescent="0.3">
      <c r="A1369" s="3">
        <v>28720330</v>
      </c>
      <c r="B1369" s="4">
        <v>28720</v>
      </c>
      <c r="C1369" s="4" t="s">
        <v>2667</v>
      </c>
      <c r="D1369" s="4" t="s">
        <v>2678</v>
      </c>
      <c r="E1369" s="4">
        <v>2872033000</v>
      </c>
      <c r="F1369" s="4" t="s">
        <v>2679</v>
      </c>
      <c r="G1369" s="4" t="str">
        <f t="shared" si="21"/>
        <v>인천광역시옹진군백령면</v>
      </c>
      <c r="H1369" s="4">
        <v>3786</v>
      </c>
      <c r="I1369" s="4">
        <v>124.749</v>
      </c>
      <c r="J1369" s="4">
        <v>124.613</v>
      </c>
      <c r="K1369" s="4">
        <v>37.914999999999999</v>
      </c>
      <c r="L1369" s="4">
        <v>37.984000000000002</v>
      </c>
      <c r="M1369" s="4">
        <v>124.674872792193</v>
      </c>
      <c r="N1369" s="4">
        <v>37.953668584679299</v>
      </c>
    </row>
    <row r="1370" spans="1:14" x14ac:dyDescent="0.3">
      <c r="A1370" s="3">
        <v>28720350</v>
      </c>
      <c r="B1370" s="4">
        <v>28720</v>
      </c>
      <c r="C1370" s="4" t="s">
        <v>2667</v>
      </c>
      <c r="D1370" s="4" t="s">
        <v>2680</v>
      </c>
      <c r="E1370" s="4">
        <v>2872035000</v>
      </c>
      <c r="F1370" s="4" t="s">
        <v>2681</v>
      </c>
      <c r="G1370" s="4" t="str">
        <f t="shared" si="21"/>
        <v>인천광역시옹진군덕적면</v>
      </c>
      <c r="H1370" s="4">
        <v>3766</v>
      </c>
      <c r="I1370" s="4">
        <v>126.194</v>
      </c>
      <c r="J1370" s="4">
        <v>125.74299999999999</v>
      </c>
      <c r="K1370" s="4">
        <v>36.92</v>
      </c>
      <c r="L1370" s="4">
        <v>37.29</v>
      </c>
      <c r="M1370" s="4">
        <v>126.09143005425</v>
      </c>
      <c r="N1370" s="4">
        <v>37.1991310906701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87F3-C024-46F2-B921-CF301322C1B2}">
  <sheetPr codeName="Sheet5"/>
  <dimension ref="A1:V1282"/>
  <sheetViews>
    <sheetView topLeftCell="A58" workbookViewId="0">
      <selection activeCell="L32" sqref="L32"/>
    </sheetView>
  </sheetViews>
  <sheetFormatPr defaultRowHeight="12" x14ac:dyDescent="0.3"/>
  <cols>
    <col min="1" max="1" width="9" style="10"/>
    <col min="2" max="2" width="20" style="10" customWidth="1"/>
    <col min="3" max="3" width="32.625" style="10" customWidth="1"/>
    <col min="4" max="16384" width="9" style="10"/>
  </cols>
  <sheetData>
    <row r="1" spans="1:22" x14ac:dyDescent="0.3">
      <c r="A1" s="10" t="s">
        <v>2694</v>
      </c>
      <c r="B1" s="10" t="s">
        <v>2695</v>
      </c>
      <c r="C1" s="10" t="s">
        <v>2696</v>
      </c>
      <c r="D1" s="10" t="s">
        <v>2697</v>
      </c>
      <c r="E1" s="10" t="s">
        <v>2698</v>
      </c>
      <c r="I1" s="10" t="s">
        <v>2699</v>
      </c>
      <c r="J1" s="10" t="s">
        <v>2700</v>
      </c>
      <c r="K1" s="10" t="s">
        <v>2701</v>
      </c>
      <c r="L1" s="10" t="s">
        <v>2702</v>
      </c>
      <c r="P1" s="10" t="s">
        <v>6156</v>
      </c>
      <c r="Q1" s="10" t="s">
        <v>6157</v>
      </c>
      <c r="R1" s="10" t="s">
        <v>6158</v>
      </c>
    </row>
    <row r="2" spans="1:22" x14ac:dyDescent="0.2">
      <c r="A2" s="10" t="s">
        <v>2703</v>
      </c>
      <c r="B2" s="10" t="s">
        <v>2690</v>
      </c>
      <c r="C2" s="10" t="s">
        <v>2704</v>
      </c>
      <c r="D2" s="10">
        <v>37.579817885690296</v>
      </c>
      <c r="E2" s="10">
        <v>127.04602641290499</v>
      </c>
      <c r="I2" s="10" t="s">
        <v>2705</v>
      </c>
      <c r="J2" s="10" t="s">
        <v>2706</v>
      </c>
      <c r="K2" s="10" t="s">
        <v>2707</v>
      </c>
      <c r="L2" s="10">
        <v>129.09762000000001</v>
      </c>
      <c r="P2" s="10" t="s">
        <v>6159</v>
      </c>
      <c r="Q2" s="10" t="s">
        <v>6160</v>
      </c>
      <c r="R2" s="10" t="s">
        <v>2683</v>
      </c>
      <c r="S2" s="11" t="s">
        <v>6163</v>
      </c>
      <c r="T2" s="12" t="s">
        <v>7741</v>
      </c>
      <c r="U2" s="11" t="s">
        <v>6164</v>
      </c>
      <c r="V2" s="12" t="s">
        <v>7742</v>
      </c>
    </row>
    <row r="3" spans="1:22" x14ac:dyDescent="0.2">
      <c r="A3" s="10" t="s">
        <v>2703</v>
      </c>
      <c r="B3" s="10" t="s">
        <v>468</v>
      </c>
      <c r="C3" s="10" t="s">
        <v>2708</v>
      </c>
      <c r="D3" s="10">
        <v>37.578271411780698</v>
      </c>
      <c r="E3" s="10">
        <v>127.038773703339</v>
      </c>
      <c r="I3" s="10" t="s">
        <v>2705</v>
      </c>
      <c r="J3" s="10" t="s">
        <v>2709</v>
      </c>
      <c r="K3" s="10" t="s">
        <v>2710</v>
      </c>
      <c r="L3" s="10" t="s">
        <v>2711</v>
      </c>
      <c r="P3" s="10" t="s">
        <v>6159</v>
      </c>
      <c r="Q3" s="10" t="s">
        <v>6161</v>
      </c>
      <c r="R3" s="10" t="s">
        <v>6162</v>
      </c>
      <c r="S3" s="11" t="s">
        <v>6163</v>
      </c>
      <c r="T3" s="12">
        <v>127.037997209029</v>
      </c>
      <c r="U3" s="11" t="s">
        <v>6164</v>
      </c>
      <c r="V3" s="12" t="s">
        <v>6165</v>
      </c>
    </row>
    <row r="4" spans="1:22" x14ac:dyDescent="0.2">
      <c r="A4" s="10" t="s">
        <v>2703</v>
      </c>
      <c r="B4" s="10" t="s">
        <v>458</v>
      </c>
      <c r="C4" s="10" t="s">
        <v>2712</v>
      </c>
      <c r="D4" s="10">
        <v>37.5764587007057</v>
      </c>
      <c r="E4" s="10">
        <v>127.025960657786</v>
      </c>
      <c r="I4" s="10" t="s">
        <v>2705</v>
      </c>
      <c r="J4" s="10" t="s">
        <v>2713</v>
      </c>
      <c r="K4" s="10" t="s">
        <v>2714</v>
      </c>
      <c r="L4" s="10" t="s">
        <v>2715</v>
      </c>
      <c r="P4" s="10" t="s">
        <v>6159</v>
      </c>
      <c r="Q4" s="10" t="s">
        <v>6166</v>
      </c>
      <c r="R4" s="10" t="s">
        <v>6167</v>
      </c>
      <c r="S4" s="11" t="s">
        <v>6163</v>
      </c>
      <c r="T4" s="12" t="s">
        <v>6168</v>
      </c>
      <c r="U4" s="11" t="s">
        <v>6164</v>
      </c>
      <c r="V4" s="12" t="s">
        <v>6169</v>
      </c>
    </row>
    <row r="5" spans="1:22" x14ac:dyDescent="0.2">
      <c r="A5" s="10" t="s">
        <v>2703</v>
      </c>
      <c r="B5" s="10" t="s">
        <v>2716</v>
      </c>
      <c r="C5" s="10" t="s">
        <v>2717</v>
      </c>
      <c r="D5" s="10">
        <v>37.573596679801199</v>
      </c>
      <c r="E5" s="10">
        <v>127.017139169849</v>
      </c>
      <c r="I5" s="10" t="s">
        <v>2705</v>
      </c>
      <c r="J5" s="10" t="s">
        <v>2718</v>
      </c>
      <c r="K5" s="10" t="s">
        <v>2719</v>
      </c>
      <c r="L5" s="10" t="s">
        <v>2720</v>
      </c>
      <c r="P5" s="10" t="s">
        <v>6159</v>
      </c>
      <c r="Q5" s="10" t="s">
        <v>6170</v>
      </c>
      <c r="R5" s="10" t="s">
        <v>6171</v>
      </c>
      <c r="S5" s="11" t="s">
        <v>6163</v>
      </c>
      <c r="T5" s="12" t="s">
        <v>6172</v>
      </c>
      <c r="U5" s="11" t="s">
        <v>6164</v>
      </c>
      <c r="V5" s="12" t="s">
        <v>6173</v>
      </c>
    </row>
    <row r="6" spans="1:22" x14ac:dyDescent="0.2">
      <c r="A6" s="10" t="s">
        <v>2703</v>
      </c>
      <c r="B6" s="10" t="s">
        <v>2721</v>
      </c>
      <c r="C6" s="10" t="s">
        <v>2722</v>
      </c>
      <c r="D6" s="10">
        <v>37.571767015872602</v>
      </c>
      <c r="E6" s="10">
        <v>127.011257206368</v>
      </c>
      <c r="I6" s="10" t="s">
        <v>2705</v>
      </c>
      <c r="J6" s="10" t="s">
        <v>2723</v>
      </c>
      <c r="K6" s="10">
        <v>35.806331</v>
      </c>
      <c r="L6" s="10" t="s">
        <v>2724</v>
      </c>
      <c r="P6" s="10" t="s">
        <v>6159</v>
      </c>
      <c r="Q6" s="10" t="s">
        <v>6174</v>
      </c>
      <c r="R6" s="10" t="s">
        <v>6175</v>
      </c>
      <c r="S6" s="11" t="s">
        <v>6163</v>
      </c>
      <c r="T6" s="12" t="s">
        <v>6176</v>
      </c>
      <c r="U6" s="11" t="s">
        <v>6164</v>
      </c>
      <c r="V6" s="12" t="s">
        <v>6177</v>
      </c>
    </row>
    <row r="7" spans="1:22" x14ac:dyDescent="0.2">
      <c r="A7" s="10" t="s">
        <v>2703</v>
      </c>
      <c r="B7" s="10" t="s">
        <v>41</v>
      </c>
      <c r="C7" s="10" t="s">
        <v>2725</v>
      </c>
      <c r="D7" s="10">
        <v>37.571031153230798</v>
      </c>
      <c r="E7" s="10">
        <v>127.001942459411</v>
      </c>
      <c r="I7" s="10" t="s">
        <v>2705</v>
      </c>
      <c r="J7" s="10" t="s">
        <v>2726</v>
      </c>
      <c r="K7" s="10" t="s">
        <v>2727</v>
      </c>
      <c r="L7" s="10" t="s">
        <v>2728</v>
      </c>
      <c r="P7" s="10" t="s">
        <v>6159</v>
      </c>
      <c r="Q7" s="10" t="s">
        <v>6178</v>
      </c>
      <c r="R7" s="10" t="s">
        <v>6179</v>
      </c>
      <c r="S7" s="11" t="s">
        <v>6163</v>
      </c>
      <c r="T7" s="12">
        <v>126.798109146069</v>
      </c>
      <c r="U7" s="11" t="s">
        <v>6164</v>
      </c>
      <c r="V7" s="12" t="s">
        <v>6180</v>
      </c>
    </row>
    <row r="8" spans="1:22" x14ac:dyDescent="0.2">
      <c r="A8" s="10" t="s">
        <v>2703</v>
      </c>
      <c r="B8" s="10" t="s">
        <v>23</v>
      </c>
      <c r="C8" s="10" t="s">
        <v>2729</v>
      </c>
      <c r="D8" s="10">
        <v>37.570516997425003</v>
      </c>
      <c r="E8" s="10">
        <v>126.991117384357</v>
      </c>
      <c r="I8" s="10" t="s">
        <v>2705</v>
      </c>
      <c r="J8" s="10" t="s">
        <v>2730</v>
      </c>
      <c r="K8" s="10" t="s">
        <v>2731</v>
      </c>
      <c r="L8" s="10" t="s">
        <v>2732</v>
      </c>
      <c r="P8" s="10" t="s">
        <v>6159</v>
      </c>
      <c r="Q8" s="10" t="s">
        <v>6181</v>
      </c>
      <c r="R8" s="10" t="s">
        <v>6171</v>
      </c>
      <c r="S8" s="11" t="s">
        <v>6163</v>
      </c>
      <c r="T8" s="12" t="s">
        <v>6182</v>
      </c>
      <c r="U8" s="11" t="s">
        <v>6164</v>
      </c>
      <c r="V8" s="12" t="s">
        <v>6183</v>
      </c>
    </row>
    <row r="9" spans="1:22" x14ac:dyDescent="0.2">
      <c r="A9" s="10" t="s">
        <v>2703</v>
      </c>
      <c r="B9" s="10" t="s">
        <v>2733</v>
      </c>
      <c r="C9" s="10" t="s">
        <v>2734</v>
      </c>
      <c r="D9" s="10">
        <v>37.5702325959004</v>
      </c>
      <c r="E9" s="10">
        <v>126.98141575205101</v>
      </c>
      <c r="I9" s="10" t="s">
        <v>2705</v>
      </c>
      <c r="J9" s="10" t="s">
        <v>2735</v>
      </c>
      <c r="K9" s="10" t="s">
        <v>2736</v>
      </c>
      <c r="L9" s="10" t="s">
        <v>2737</v>
      </c>
      <c r="P9" s="10" t="s">
        <v>6159</v>
      </c>
      <c r="Q9" s="10" t="s">
        <v>6184</v>
      </c>
      <c r="R9" s="10" t="s">
        <v>6185</v>
      </c>
      <c r="S9" s="11" t="s">
        <v>6163</v>
      </c>
      <c r="T9" s="12" t="s">
        <v>6186</v>
      </c>
      <c r="U9" s="11" t="s">
        <v>6164</v>
      </c>
      <c r="V9" s="12" t="s">
        <v>6187</v>
      </c>
    </row>
    <row r="10" spans="1:22" x14ac:dyDescent="0.2">
      <c r="A10" s="10" t="s">
        <v>2703</v>
      </c>
      <c r="B10" s="10" t="s">
        <v>2738</v>
      </c>
      <c r="C10" s="10" t="s">
        <v>2739</v>
      </c>
      <c r="D10" s="10">
        <v>37.5656084379833</v>
      </c>
      <c r="E10" s="10">
        <v>126.976944701063</v>
      </c>
      <c r="I10" s="10" t="s">
        <v>2705</v>
      </c>
      <c r="J10" s="10" t="s">
        <v>2740</v>
      </c>
      <c r="K10" s="10" t="s">
        <v>2741</v>
      </c>
      <c r="L10" s="10" t="s">
        <v>2742</v>
      </c>
      <c r="P10" s="10" t="s">
        <v>6159</v>
      </c>
      <c r="Q10" s="10" t="s">
        <v>6188</v>
      </c>
      <c r="R10" s="10" t="s">
        <v>6185</v>
      </c>
      <c r="S10" s="11" t="s">
        <v>6163</v>
      </c>
      <c r="T10" s="12" t="s">
        <v>6189</v>
      </c>
      <c r="U10" s="11" t="s">
        <v>6164</v>
      </c>
      <c r="V10" s="12" t="s">
        <v>6190</v>
      </c>
    </row>
    <row r="11" spans="1:22" x14ac:dyDescent="0.2">
      <c r="A11" s="10" t="s">
        <v>2703</v>
      </c>
      <c r="B11" s="10" t="s">
        <v>2743</v>
      </c>
      <c r="C11" s="10" t="s">
        <v>2744</v>
      </c>
      <c r="D11" s="10">
        <v>37.556902790678201</v>
      </c>
      <c r="E11" s="10">
        <v>126.97255990667701</v>
      </c>
      <c r="I11" s="10" t="s">
        <v>2705</v>
      </c>
      <c r="J11" s="10" t="s">
        <v>2745</v>
      </c>
      <c r="K11" s="10" t="s">
        <v>2746</v>
      </c>
      <c r="L11" s="10" t="s">
        <v>2747</v>
      </c>
      <c r="P11" s="10" t="s">
        <v>6159</v>
      </c>
      <c r="Q11" s="10" t="s">
        <v>6191</v>
      </c>
      <c r="R11" s="10" t="s">
        <v>6171</v>
      </c>
      <c r="S11" s="11" t="s">
        <v>6163</v>
      </c>
      <c r="T11" s="12" t="s">
        <v>6192</v>
      </c>
      <c r="U11" s="11" t="s">
        <v>6164</v>
      </c>
      <c r="V11" s="12" t="s">
        <v>6193</v>
      </c>
    </row>
    <row r="12" spans="1:22" x14ac:dyDescent="0.2">
      <c r="A12" s="10" t="s">
        <v>2703</v>
      </c>
      <c r="B12" s="10" t="s">
        <v>2748</v>
      </c>
      <c r="C12" s="10" t="s">
        <v>2749</v>
      </c>
      <c r="D12" s="10">
        <v>37.948004699628697</v>
      </c>
      <c r="E12" s="10">
        <v>127.06125062972799</v>
      </c>
      <c r="I12" s="10" t="s">
        <v>2705</v>
      </c>
      <c r="J12" s="10" t="s">
        <v>2750</v>
      </c>
      <c r="K12" s="10" t="s">
        <v>2751</v>
      </c>
      <c r="L12" s="10" t="s">
        <v>2752</v>
      </c>
      <c r="P12" s="10" t="s">
        <v>6159</v>
      </c>
      <c r="Q12" s="10" t="s">
        <v>6194</v>
      </c>
      <c r="R12" s="10" t="s">
        <v>6195</v>
      </c>
      <c r="S12" s="11" t="s">
        <v>6163</v>
      </c>
      <c r="T12" s="12" t="s">
        <v>6196</v>
      </c>
      <c r="U12" s="11" t="s">
        <v>6164</v>
      </c>
      <c r="V12" s="12" t="s">
        <v>6197</v>
      </c>
    </row>
    <row r="13" spans="1:22" x14ac:dyDescent="0.2">
      <c r="A13" s="10" t="s">
        <v>2703</v>
      </c>
      <c r="B13" s="10" t="s">
        <v>2753</v>
      </c>
      <c r="C13" s="10" t="s">
        <v>2754</v>
      </c>
      <c r="D13" s="10">
        <v>37.928555698531</v>
      </c>
      <c r="E13" s="10">
        <v>127.05520919152001</v>
      </c>
      <c r="I13" s="10" t="s">
        <v>2705</v>
      </c>
      <c r="J13" s="10" t="s">
        <v>2755</v>
      </c>
      <c r="K13" s="10" t="s">
        <v>2756</v>
      </c>
      <c r="L13" s="10" t="s">
        <v>2757</v>
      </c>
      <c r="P13" s="10" t="s">
        <v>6159</v>
      </c>
      <c r="Q13" s="10" t="s">
        <v>6198</v>
      </c>
      <c r="R13" s="10" t="s">
        <v>6199</v>
      </c>
      <c r="S13" s="11" t="s">
        <v>6163</v>
      </c>
      <c r="T13" s="12" t="s">
        <v>6200</v>
      </c>
      <c r="U13" s="11" t="s">
        <v>6164</v>
      </c>
      <c r="V13" s="12" t="s">
        <v>6201</v>
      </c>
    </row>
    <row r="14" spans="1:22" x14ac:dyDescent="0.2">
      <c r="A14" s="10" t="s">
        <v>2703</v>
      </c>
      <c r="B14" s="10" t="s">
        <v>2758</v>
      </c>
      <c r="C14" s="10" t="s">
        <v>2759</v>
      </c>
      <c r="D14" s="10">
        <v>37.915005249084999</v>
      </c>
      <c r="E14" s="10">
        <v>127.05713961428199</v>
      </c>
      <c r="I14" s="10" t="s">
        <v>2705</v>
      </c>
      <c r="J14" s="10" t="s">
        <v>2760</v>
      </c>
      <c r="K14" s="10" t="s">
        <v>2761</v>
      </c>
      <c r="L14" s="10" t="s">
        <v>2762</v>
      </c>
      <c r="P14" s="10" t="s">
        <v>6159</v>
      </c>
      <c r="Q14" s="10" t="s">
        <v>6202</v>
      </c>
      <c r="R14" s="10" t="s">
        <v>6171</v>
      </c>
      <c r="S14" s="11" t="s">
        <v>6163</v>
      </c>
      <c r="T14" s="12" t="s">
        <v>6203</v>
      </c>
      <c r="U14" s="11" t="s">
        <v>6164</v>
      </c>
      <c r="V14" s="12" t="s">
        <v>6204</v>
      </c>
    </row>
    <row r="15" spans="1:22" x14ac:dyDescent="0.2">
      <c r="A15" s="10" t="s">
        <v>2703</v>
      </c>
      <c r="B15" s="10" t="s">
        <v>2763</v>
      </c>
      <c r="C15" s="10" t="s">
        <v>2764</v>
      </c>
      <c r="D15" s="10">
        <v>37.901320837887702</v>
      </c>
      <c r="E15" s="10">
        <v>127.05635177304799</v>
      </c>
      <c r="I15" s="10" t="s">
        <v>2705</v>
      </c>
      <c r="J15" s="10" t="s">
        <v>2765</v>
      </c>
      <c r="K15" s="10" t="s">
        <v>2766</v>
      </c>
      <c r="L15" s="10" t="s">
        <v>2767</v>
      </c>
      <c r="P15" s="10" t="s">
        <v>6159</v>
      </c>
      <c r="Q15" s="10" t="s">
        <v>6205</v>
      </c>
      <c r="R15" s="10" t="s">
        <v>6171</v>
      </c>
      <c r="S15" s="11" t="s">
        <v>6163</v>
      </c>
      <c r="T15" s="12" t="s">
        <v>6206</v>
      </c>
      <c r="U15" s="11" t="s">
        <v>6164</v>
      </c>
      <c r="V15" s="12" t="s">
        <v>6207</v>
      </c>
    </row>
    <row r="16" spans="1:22" x14ac:dyDescent="0.2">
      <c r="A16" s="10" t="s">
        <v>2703</v>
      </c>
      <c r="B16" s="10" t="s">
        <v>2768</v>
      </c>
      <c r="C16" s="10" t="s">
        <v>2769</v>
      </c>
      <c r="D16" s="10">
        <v>37.891388189904497</v>
      </c>
      <c r="E16" s="10">
        <v>127.055586031812</v>
      </c>
      <c r="I16" s="10" t="s">
        <v>2705</v>
      </c>
      <c r="J16" s="10" t="s">
        <v>2770</v>
      </c>
      <c r="K16" s="10" t="s">
        <v>2771</v>
      </c>
      <c r="L16" s="10" t="s">
        <v>2772</v>
      </c>
      <c r="P16" s="10" t="s">
        <v>6159</v>
      </c>
      <c r="Q16" s="10" t="s">
        <v>6208</v>
      </c>
      <c r="R16" s="10" t="s">
        <v>6209</v>
      </c>
      <c r="S16" s="11" t="s">
        <v>6163</v>
      </c>
      <c r="T16" s="12" t="s">
        <v>6210</v>
      </c>
      <c r="U16" s="11" t="s">
        <v>6164</v>
      </c>
      <c r="V16" s="12" t="s">
        <v>6211</v>
      </c>
    </row>
    <row r="17" spans="1:22" x14ac:dyDescent="0.2">
      <c r="A17" s="10" t="s">
        <v>2703</v>
      </c>
      <c r="B17" s="10" t="s">
        <v>2773</v>
      </c>
      <c r="C17" s="10" t="s">
        <v>2774</v>
      </c>
      <c r="D17" s="10">
        <v>37.842969100463598</v>
      </c>
      <c r="E17" s="10">
        <v>127.061517785246</v>
      </c>
      <c r="I17" s="10" t="s">
        <v>2705</v>
      </c>
      <c r="J17" s="10" t="s">
        <v>2775</v>
      </c>
      <c r="K17" s="10" t="s">
        <v>2776</v>
      </c>
      <c r="L17" s="10" t="s">
        <v>2777</v>
      </c>
      <c r="P17" s="10" t="s">
        <v>6159</v>
      </c>
      <c r="Q17" s="10" t="s">
        <v>6212</v>
      </c>
      <c r="R17" s="10" t="s">
        <v>6213</v>
      </c>
      <c r="S17" s="11" t="s">
        <v>6163</v>
      </c>
      <c r="T17" s="12" t="s">
        <v>6214</v>
      </c>
      <c r="U17" s="11" t="s">
        <v>6164</v>
      </c>
      <c r="V17" s="12" t="s">
        <v>6215</v>
      </c>
    </row>
    <row r="18" spans="1:22" x14ac:dyDescent="0.2">
      <c r="A18" s="10" t="s">
        <v>2703</v>
      </c>
      <c r="B18" s="10" t="s">
        <v>2778</v>
      </c>
      <c r="C18" s="10" t="s">
        <v>2779</v>
      </c>
      <c r="D18" s="10">
        <v>37.818808910900202</v>
      </c>
      <c r="E18" s="10">
        <v>127.056086143656</v>
      </c>
      <c r="I18" s="10" t="s">
        <v>2705</v>
      </c>
      <c r="J18" s="10" t="s">
        <v>2780</v>
      </c>
      <c r="K18" s="10" t="s">
        <v>2781</v>
      </c>
      <c r="L18" s="10" t="s">
        <v>2782</v>
      </c>
      <c r="P18" s="10" t="s">
        <v>6159</v>
      </c>
      <c r="Q18" s="10" t="s">
        <v>6216</v>
      </c>
      <c r="R18" s="10" t="s">
        <v>6217</v>
      </c>
      <c r="S18" s="11" t="s">
        <v>6163</v>
      </c>
      <c r="T18" s="12" t="s">
        <v>6218</v>
      </c>
      <c r="U18" s="11" t="s">
        <v>6164</v>
      </c>
      <c r="V18" s="12" t="s">
        <v>6219</v>
      </c>
    </row>
    <row r="19" spans="1:22" x14ac:dyDescent="0.2">
      <c r="A19" s="10" t="s">
        <v>2703</v>
      </c>
      <c r="B19" s="10" t="s">
        <v>2783</v>
      </c>
      <c r="C19" s="10" t="s">
        <v>2784</v>
      </c>
      <c r="D19" s="10">
        <v>37.774155537223997</v>
      </c>
      <c r="E19" s="10">
        <v>127.044851178499</v>
      </c>
      <c r="I19" s="10" t="s">
        <v>2705</v>
      </c>
      <c r="J19" s="10" t="s">
        <v>2785</v>
      </c>
      <c r="K19" s="10" t="s">
        <v>2786</v>
      </c>
      <c r="L19" s="10" t="s">
        <v>2787</v>
      </c>
      <c r="P19" s="10" t="s">
        <v>6159</v>
      </c>
      <c r="Q19" s="10" t="s">
        <v>6220</v>
      </c>
      <c r="R19" s="10" t="s">
        <v>6221</v>
      </c>
      <c r="S19" s="11" t="s">
        <v>6163</v>
      </c>
      <c r="T19" s="12" t="s">
        <v>6222</v>
      </c>
      <c r="U19" s="11" t="s">
        <v>6164</v>
      </c>
      <c r="V19" s="12" t="s">
        <v>6223</v>
      </c>
    </row>
    <row r="20" spans="1:22" x14ac:dyDescent="0.2">
      <c r="A20" s="10" t="s">
        <v>2703</v>
      </c>
      <c r="B20" s="10" t="s">
        <v>2788</v>
      </c>
      <c r="C20" s="10" t="s">
        <v>2789</v>
      </c>
      <c r="D20" s="10">
        <v>37.760058461817401</v>
      </c>
      <c r="E20" s="10">
        <v>127.042261236819</v>
      </c>
      <c r="I20" s="10" t="s">
        <v>2705</v>
      </c>
      <c r="J20" s="10" t="s">
        <v>2790</v>
      </c>
      <c r="K20" s="10" t="s">
        <v>2791</v>
      </c>
      <c r="L20" s="10">
        <v>127.42096100000001</v>
      </c>
      <c r="P20" s="10" t="s">
        <v>6159</v>
      </c>
      <c r="Q20" s="10" t="s">
        <v>6224</v>
      </c>
      <c r="R20" s="10" t="s">
        <v>6225</v>
      </c>
      <c r="S20" s="11" t="s">
        <v>6163</v>
      </c>
      <c r="T20" s="12" t="s">
        <v>6226</v>
      </c>
      <c r="U20" s="11" t="s">
        <v>6164</v>
      </c>
      <c r="V20" s="12" t="s">
        <v>6227</v>
      </c>
    </row>
    <row r="21" spans="1:22" x14ac:dyDescent="0.2">
      <c r="A21" s="10" t="s">
        <v>2703</v>
      </c>
      <c r="B21" s="10" t="s">
        <v>2792</v>
      </c>
      <c r="C21" s="10" t="s">
        <v>2793</v>
      </c>
      <c r="D21" s="10">
        <v>37.747905806365601</v>
      </c>
      <c r="E21" s="10">
        <v>127.044358094383</v>
      </c>
      <c r="I21" s="10" t="s">
        <v>2705</v>
      </c>
      <c r="J21" s="10" t="s">
        <v>2794</v>
      </c>
      <c r="K21" s="10" t="s">
        <v>2795</v>
      </c>
      <c r="L21" s="10" t="s">
        <v>2796</v>
      </c>
      <c r="P21" s="10" t="s">
        <v>6159</v>
      </c>
      <c r="Q21" s="10" t="s">
        <v>6228</v>
      </c>
      <c r="R21" s="10" t="s">
        <v>6229</v>
      </c>
      <c r="S21" s="11" t="s">
        <v>6163</v>
      </c>
      <c r="T21" s="12" t="s">
        <v>6230</v>
      </c>
      <c r="U21" s="11" t="s">
        <v>6164</v>
      </c>
      <c r="V21" s="12" t="s">
        <v>6231</v>
      </c>
    </row>
    <row r="22" spans="1:22" x14ac:dyDescent="0.2">
      <c r="A22" s="10" t="s">
        <v>2703</v>
      </c>
      <c r="B22" s="10" t="s">
        <v>2797</v>
      </c>
      <c r="C22" s="10" t="s">
        <v>2798</v>
      </c>
      <c r="D22" s="10">
        <v>37.737536441540698</v>
      </c>
      <c r="E22" s="10">
        <v>127.046294056684</v>
      </c>
      <c r="I22" s="10" t="s">
        <v>2705</v>
      </c>
      <c r="J22" s="10" t="s">
        <v>2799</v>
      </c>
      <c r="K22" s="10" t="s">
        <v>2800</v>
      </c>
      <c r="L22" s="10" t="s">
        <v>2801</v>
      </c>
      <c r="P22" s="10" t="s">
        <v>6159</v>
      </c>
      <c r="Q22" s="10" t="s">
        <v>6232</v>
      </c>
      <c r="R22" s="10" t="s">
        <v>6233</v>
      </c>
      <c r="S22" s="11" t="s">
        <v>6163</v>
      </c>
      <c r="T22" s="12" t="s">
        <v>6234</v>
      </c>
      <c r="U22" s="11" t="s">
        <v>6164</v>
      </c>
      <c r="V22" s="12" t="s">
        <v>6235</v>
      </c>
    </row>
    <row r="23" spans="1:22" x14ac:dyDescent="0.2">
      <c r="A23" s="10" t="s">
        <v>2703</v>
      </c>
      <c r="B23" s="10" t="s">
        <v>2802</v>
      </c>
      <c r="C23" s="10" t="s">
        <v>2803</v>
      </c>
      <c r="D23" s="10">
        <v>37.716014815858998</v>
      </c>
      <c r="E23" s="10">
        <v>127.046378541268</v>
      </c>
      <c r="I23" s="10" t="s">
        <v>2705</v>
      </c>
      <c r="J23" s="10" t="s">
        <v>2804</v>
      </c>
      <c r="K23" s="10" t="s">
        <v>2805</v>
      </c>
      <c r="L23" s="10" t="s">
        <v>2806</v>
      </c>
      <c r="P23" s="10" t="s">
        <v>6159</v>
      </c>
      <c r="Q23" s="10" t="s">
        <v>6236</v>
      </c>
      <c r="R23" s="10" t="s">
        <v>6237</v>
      </c>
      <c r="S23" s="11" t="s">
        <v>6163</v>
      </c>
      <c r="T23" s="12" t="s">
        <v>6238</v>
      </c>
      <c r="U23" s="11" t="s">
        <v>6164</v>
      </c>
      <c r="V23" s="12" t="s">
        <v>6239</v>
      </c>
    </row>
    <row r="24" spans="1:22" x14ac:dyDescent="0.2">
      <c r="A24" s="10" t="s">
        <v>2703</v>
      </c>
      <c r="B24" s="10" t="s">
        <v>2807</v>
      </c>
      <c r="C24" s="10" t="s">
        <v>2803</v>
      </c>
      <c r="D24" s="10">
        <v>37.716014815858998</v>
      </c>
      <c r="E24" s="10">
        <v>127.046378541268</v>
      </c>
      <c r="I24" s="10" t="s">
        <v>2705</v>
      </c>
      <c r="J24" s="10" t="s">
        <v>2808</v>
      </c>
      <c r="K24" s="10" t="s">
        <v>2809</v>
      </c>
      <c r="L24" s="10" t="s">
        <v>2810</v>
      </c>
      <c r="P24" s="10" t="s">
        <v>6159</v>
      </c>
      <c r="Q24" s="10" t="s">
        <v>6240</v>
      </c>
      <c r="R24" s="10" t="s">
        <v>6241</v>
      </c>
      <c r="S24" s="11" t="s">
        <v>6163</v>
      </c>
      <c r="T24" s="12" t="s">
        <v>6242</v>
      </c>
      <c r="U24" s="11" t="s">
        <v>6164</v>
      </c>
      <c r="V24" s="12" t="s">
        <v>6243</v>
      </c>
    </row>
    <row r="25" spans="1:22" x14ac:dyDescent="0.2">
      <c r="A25" s="10" t="s">
        <v>2703</v>
      </c>
      <c r="B25" s="10" t="s">
        <v>2811</v>
      </c>
      <c r="C25" s="10" t="s">
        <v>2812</v>
      </c>
      <c r="D25" s="10">
        <v>37.689800657534697</v>
      </c>
      <c r="E25" s="10">
        <v>127.046201328951</v>
      </c>
      <c r="I25" s="10" t="s">
        <v>2705</v>
      </c>
      <c r="J25" s="10" t="s">
        <v>2813</v>
      </c>
      <c r="K25" s="10" t="s">
        <v>2814</v>
      </c>
      <c r="L25" s="10" t="s">
        <v>2815</v>
      </c>
      <c r="P25" s="10" t="s">
        <v>6159</v>
      </c>
      <c r="Q25" s="10" t="s">
        <v>6244</v>
      </c>
      <c r="R25" s="10" t="s">
        <v>6245</v>
      </c>
      <c r="S25" s="11" t="s">
        <v>6163</v>
      </c>
      <c r="T25" s="12" t="s">
        <v>6246</v>
      </c>
      <c r="U25" s="11" t="s">
        <v>6164</v>
      </c>
      <c r="V25" s="12" t="s">
        <v>6247</v>
      </c>
    </row>
    <row r="26" spans="1:22" x14ac:dyDescent="0.2">
      <c r="A26" s="10" t="s">
        <v>2703</v>
      </c>
      <c r="B26" s="10" t="s">
        <v>2816</v>
      </c>
      <c r="C26" s="10" t="s">
        <v>2817</v>
      </c>
      <c r="D26" s="10">
        <v>37.674757021965704</v>
      </c>
      <c r="E26" s="10">
        <v>127.044808736904</v>
      </c>
      <c r="I26" s="10" t="s">
        <v>2705</v>
      </c>
      <c r="J26" s="10" t="s">
        <v>2818</v>
      </c>
      <c r="K26" s="10" t="s">
        <v>2819</v>
      </c>
      <c r="L26" s="10" t="s">
        <v>2820</v>
      </c>
      <c r="P26" s="10" t="s">
        <v>6159</v>
      </c>
      <c r="Q26" s="10" t="s">
        <v>6248</v>
      </c>
      <c r="R26" s="10" t="s">
        <v>6249</v>
      </c>
      <c r="S26" s="11" t="s">
        <v>6163</v>
      </c>
      <c r="T26" s="12" t="s">
        <v>6250</v>
      </c>
      <c r="U26" s="11" t="s">
        <v>6164</v>
      </c>
      <c r="V26" s="12" t="s">
        <v>6251</v>
      </c>
    </row>
    <row r="27" spans="1:22" x14ac:dyDescent="0.2">
      <c r="A27" s="10" t="s">
        <v>2703</v>
      </c>
      <c r="B27" s="10" t="s">
        <v>2821</v>
      </c>
      <c r="C27" s="10" t="s">
        <v>2822</v>
      </c>
      <c r="D27" s="10">
        <v>37.665926665928197</v>
      </c>
      <c r="E27" s="10">
        <v>127.044415235348</v>
      </c>
      <c r="I27" s="10" t="s">
        <v>2705</v>
      </c>
      <c r="J27" s="10" t="s">
        <v>2823</v>
      </c>
      <c r="K27" s="10" t="s">
        <v>2824</v>
      </c>
      <c r="L27" s="10" t="s">
        <v>2825</v>
      </c>
      <c r="P27" s="10" t="s">
        <v>6159</v>
      </c>
      <c r="Q27" s="10" t="s">
        <v>6252</v>
      </c>
      <c r="R27" s="10" t="s">
        <v>6253</v>
      </c>
      <c r="S27" s="11" t="s">
        <v>6163</v>
      </c>
      <c r="T27" s="12" t="s">
        <v>6254</v>
      </c>
      <c r="U27" s="11" t="s">
        <v>6164</v>
      </c>
      <c r="V27" s="12" t="s">
        <v>6255</v>
      </c>
    </row>
    <row r="28" spans="1:22" x14ac:dyDescent="0.2">
      <c r="A28" s="10" t="s">
        <v>2703</v>
      </c>
      <c r="B28" s="10" t="s">
        <v>580</v>
      </c>
      <c r="C28" s="10" t="s">
        <v>2826</v>
      </c>
      <c r="D28" s="10">
        <v>37.653378861309903</v>
      </c>
      <c r="E28" s="10">
        <v>127.047681741082</v>
      </c>
      <c r="I28" s="10" t="s">
        <v>2705</v>
      </c>
      <c r="J28" s="10" t="s">
        <v>2827</v>
      </c>
      <c r="K28" s="10" t="s">
        <v>2828</v>
      </c>
      <c r="L28" s="10" t="s">
        <v>2829</v>
      </c>
      <c r="P28" s="10" t="s">
        <v>6159</v>
      </c>
      <c r="Q28" s="10" t="s">
        <v>6256</v>
      </c>
      <c r="R28" s="10" t="s">
        <v>6257</v>
      </c>
      <c r="S28" s="11" t="s">
        <v>6163</v>
      </c>
      <c r="T28" s="12" t="s">
        <v>6258</v>
      </c>
      <c r="U28" s="11" t="s">
        <v>6164</v>
      </c>
      <c r="V28" s="12" t="s">
        <v>6259</v>
      </c>
    </row>
    <row r="29" spans="1:22" x14ac:dyDescent="0.2">
      <c r="A29" s="10" t="s">
        <v>2703</v>
      </c>
      <c r="B29" s="10" t="s">
        <v>2830</v>
      </c>
      <c r="C29" s="10" t="s">
        <v>2831</v>
      </c>
      <c r="D29" s="10">
        <v>37.645635169936</v>
      </c>
      <c r="E29" s="10">
        <v>127.050942159434</v>
      </c>
      <c r="I29" s="10" t="s">
        <v>2705</v>
      </c>
      <c r="J29" s="10" t="s">
        <v>2832</v>
      </c>
      <c r="K29" s="10" t="s">
        <v>2833</v>
      </c>
      <c r="L29" s="10" t="s">
        <v>2834</v>
      </c>
      <c r="P29" s="10" t="s">
        <v>6159</v>
      </c>
      <c r="Q29" s="10" t="s">
        <v>6260</v>
      </c>
      <c r="R29" s="10" t="s">
        <v>6261</v>
      </c>
      <c r="S29" s="11" t="s">
        <v>6163</v>
      </c>
      <c r="T29" s="12" t="s">
        <v>6262</v>
      </c>
      <c r="U29" s="11" t="s">
        <v>6164</v>
      </c>
      <c r="V29" s="12" t="s">
        <v>6263</v>
      </c>
    </row>
    <row r="30" spans="1:22" x14ac:dyDescent="0.2">
      <c r="A30" s="10" t="s">
        <v>2703</v>
      </c>
      <c r="B30" s="10" t="s">
        <v>2835</v>
      </c>
      <c r="C30" s="10" t="s">
        <v>2836</v>
      </c>
      <c r="D30" s="10">
        <v>37.635070127296402</v>
      </c>
      <c r="E30" s="10">
        <v>127.05889475556199</v>
      </c>
      <c r="I30" s="10" t="s">
        <v>2705</v>
      </c>
      <c r="J30" s="10" t="s">
        <v>2837</v>
      </c>
      <c r="K30" s="10" t="s">
        <v>2838</v>
      </c>
      <c r="L30" s="10" t="s">
        <v>2839</v>
      </c>
      <c r="P30" s="10" t="s">
        <v>6159</v>
      </c>
      <c r="Q30" s="10" t="s">
        <v>6264</v>
      </c>
      <c r="R30" s="10" t="s">
        <v>6265</v>
      </c>
      <c r="S30" s="11" t="s">
        <v>6163</v>
      </c>
      <c r="T30" s="12" t="s">
        <v>6266</v>
      </c>
      <c r="U30" s="11" t="s">
        <v>6164</v>
      </c>
      <c r="V30" s="12" t="s">
        <v>6267</v>
      </c>
    </row>
    <row r="31" spans="1:22" x14ac:dyDescent="0.2">
      <c r="A31" s="10" t="s">
        <v>2703</v>
      </c>
      <c r="B31" s="10" t="s">
        <v>2840</v>
      </c>
      <c r="C31" s="10" t="s">
        <v>2841</v>
      </c>
      <c r="D31" s="10">
        <v>37.623410270319702</v>
      </c>
      <c r="E31" s="10">
        <v>127.06225665810599</v>
      </c>
      <c r="I31" s="10" t="s">
        <v>2705</v>
      </c>
      <c r="J31" s="10" t="s">
        <v>2842</v>
      </c>
      <c r="K31" s="10" t="s">
        <v>2843</v>
      </c>
      <c r="L31" s="10" t="s">
        <v>2844</v>
      </c>
      <c r="P31" s="10" t="s">
        <v>6159</v>
      </c>
      <c r="Q31" s="10" t="s">
        <v>6268</v>
      </c>
      <c r="R31" s="10" t="s">
        <v>2683</v>
      </c>
      <c r="S31" s="11" t="s">
        <v>6163</v>
      </c>
      <c r="T31" s="12" t="s">
        <v>6269</v>
      </c>
      <c r="U31" s="11" t="s">
        <v>6164</v>
      </c>
      <c r="V31" s="12" t="s">
        <v>6270</v>
      </c>
    </row>
    <row r="32" spans="1:22" x14ac:dyDescent="0.2">
      <c r="A32" s="10" t="s">
        <v>2703</v>
      </c>
      <c r="B32" s="10" t="s">
        <v>2845</v>
      </c>
      <c r="C32" s="10" t="s">
        <v>2846</v>
      </c>
      <c r="D32" s="10">
        <v>37.615878839727102</v>
      </c>
      <c r="E32" s="10">
        <v>127.065393025369</v>
      </c>
      <c r="I32" s="10" t="s">
        <v>2705</v>
      </c>
      <c r="J32" s="10" t="s">
        <v>2730</v>
      </c>
      <c r="K32" s="10" t="s">
        <v>2847</v>
      </c>
      <c r="L32" s="10" t="s">
        <v>2848</v>
      </c>
      <c r="P32" s="10" t="s">
        <v>6159</v>
      </c>
      <c r="Q32" s="10" t="s">
        <v>6271</v>
      </c>
      <c r="R32" s="10" t="s">
        <v>6272</v>
      </c>
      <c r="S32" s="11" t="s">
        <v>6163</v>
      </c>
      <c r="T32" s="12" t="s">
        <v>6273</v>
      </c>
      <c r="U32" s="11" t="s">
        <v>6164</v>
      </c>
      <c r="V32" s="12" t="s">
        <v>6274</v>
      </c>
    </row>
    <row r="33" spans="1:22" x14ac:dyDescent="0.2">
      <c r="A33" s="10" t="s">
        <v>2703</v>
      </c>
      <c r="B33" s="10" t="s">
        <v>2849</v>
      </c>
      <c r="C33" s="10" t="s">
        <v>2850</v>
      </c>
      <c r="D33" s="10">
        <v>37.605192696071803</v>
      </c>
      <c r="E33" s="10">
        <v>127.069122234388</v>
      </c>
      <c r="I33" s="10" t="s">
        <v>2705</v>
      </c>
      <c r="J33" s="10" t="s">
        <v>2851</v>
      </c>
      <c r="K33" s="10" t="s">
        <v>2852</v>
      </c>
      <c r="L33" s="10" t="s">
        <v>2853</v>
      </c>
      <c r="P33" s="10" t="s">
        <v>6159</v>
      </c>
      <c r="Q33" s="10" t="s">
        <v>6275</v>
      </c>
      <c r="R33" s="10" t="s">
        <v>6276</v>
      </c>
      <c r="S33" s="11" t="s">
        <v>6163</v>
      </c>
      <c r="T33" s="12" t="s">
        <v>6277</v>
      </c>
      <c r="U33" s="11" t="s">
        <v>6164</v>
      </c>
      <c r="V33" s="12" t="s">
        <v>6278</v>
      </c>
    </row>
    <row r="34" spans="1:22" x14ac:dyDescent="0.2">
      <c r="A34" s="10" t="s">
        <v>2703</v>
      </c>
      <c r="B34" s="10" t="s">
        <v>2854</v>
      </c>
      <c r="C34" s="10" t="s">
        <v>2855</v>
      </c>
      <c r="D34" s="10">
        <v>37.599657184433099</v>
      </c>
      <c r="E34" s="10">
        <v>127.066148066316</v>
      </c>
      <c r="I34" s="10" t="s">
        <v>2705</v>
      </c>
      <c r="J34" s="10" t="s">
        <v>2856</v>
      </c>
      <c r="K34" s="10" t="s">
        <v>2857</v>
      </c>
      <c r="L34" s="10" t="s">
        <v>2858</v>
      </c>
      <c r="P34" s="10" t="s">
        <v>6159</v>
      </c>
      <c r="Q34" s="10" t="s">
        <v>6279</v>
      </c>
      <c r="R34" s="10" t="s">
        <v>6280</v>
      </c>
      <c r="S34" s="11" t="s">
        <v>6163</v>
      </c>
      <c r="T34" s="12" t="s">
        <v>6281</v>
      </c>
      <c r="U34" s="11" t="s">
        <v>6164</v>
      </c>
      <c r="V34" s="12" t="s">
        <v>6282</v>
      </c>
    </row>
    <row r="35" spans="1:22" x14ac:dyDescent="0.2">
      <c r="A35" s="10" t="s">
        <v>2703</v>
      </c>
      <c r="B35" s="10" t="s">
        <v>2859</v>
      </c>
      <c r="C35" s="10" t="s">
        <v>2860</v>
      </c>
      <c r="D35" s="10">
        <v>37.590417351996102</v>
      </c>
      <c r="E35" s="10">
        <v>127.05916073369499</v>
      </c>
      <c r="I35" s="10" t="s">
        <v>2705</v>
      </c>
      <c r="J35" s="10" t="s">
        <v>2755</v>
      </c>
      <c r="K35" s="10" t="s">
        <v>2861</v>
      </c>
      <c r="L35" s="10" t="s">
        <v>2862</v>
      </c>
      <c r="P35" s="10" t="s">
        <v>6159</v>
      </c>
      <c r="Q35" s="10" t="s">
        <v>6283</v>
      </c>
      <c r="R35" s="10" t="s">
        <v>6284</v>
      </c>
      <c r="S35" s="11" t="s">
        <v>6163</v>
      </c>
      <c r="T35" s="12" t="s">
        <v>6285</v>
      </c>
      <c r="U35" s="11" t="s">
        <v>6164</v>
      </c>
      <c r="V35" s="12" t="s">
        <v>6286</v>
      </c>
    </row>
    <row r="36" spans="1:22" x14ac:dyDescent="0.2">
      <c r="A36" s="10" t="s">
        <v>2703</v>
      </c>
      <c r="B36" s="10" t="s">
        <v>2863</v>
      </c>
      <c r="C36" s="10" t="s">
        <v>2864</v>
      </c>
      <c r="D36" s="10">
        <v>37.541625684745597</v>
      </c>
      <c r="E36" s="10">
        <v>126.9712367572</v>
      </c>
      <c r="I36" s="10" t="s">
        <v>2705</v>
      </c>
      <c r="J36" s="10" t="s">
        <v>2760</v>
      </c>
      <c r="K36" s="10" t="s">
        <v>2865</v>
      </c>
      <c r="L36" s="10" t="s">
        <v>2866</v>
      </c>
      <c r="P36" s="10" t="s">
        <v>6159</v>
      </c>
      <c r="Q36" s="10" t="s">
        <v>6287</v>
      </c>
      <c r="R36" s="10" t="s">
        <v>6288</v>
      </c>
      <c r="S36" s="11" t="s">
        <v>6163</v>
      </c>
      <c r="T36" s="12" t="s">
        <v>6289</v>
      </c>
      <c r="U36" s="11" t="s">
        <v>6164</v>
      </c>
      <c r="V36" s="12" t="s">
        <v>6290</v>
      </c>
    </row>
    <row r="37" spans="1:22" x14ac:dyDescent="0.2">
      <c r="A37" s="10" t="s">
        <v>2703</v>
      </c>
      <c r="B37" s="10" t="s">
        <v>2867</v>
      </c>
      <c r="C37" s="10" t="s">
        <v>2868</v>
      </c>
      <c r="D37" s="10">
        <v>37.529768064923402</v>
      </c>
      <c r="E37" s="10">
        <v>126.964300393659</v>
      </c>
      <c r="I37" s="10" t="s">
        <v>2705</v>
      </c>
      <c r="J37" s="10" t="s">
        <v>2869</v>
      </c>
      <c r="K37" s="10" t="s">
        <v>2870</v>
      </c>
      <c r="L37" s="10" t="s">
        <v>2871</v>
      </c>
      <c r="P37" s="10" t="s">
        <v>6159</v>
      </c>
      <c r="Q37" s="10" t="s">
        <v>6291</v>
      </c>
      <c r="R37" s="10" t="s">
        <v>6152</v>
      </c>
      <c r="S37" s="11" t="s">
        <v>6163</v>
      </c>
      <c r="T37" s="12" t="s">
        <v>6292</v>
      </c>
      <c r="U37" s="11" t="s">
        <v>6164</v>
      </c>
      <c r="V37" s="12" t="s">
        <v>6293</v>
      </c>
    </row>
    <row r="38" spans="1:22" x14ac:dyDescent="0.2">
      <c r="A38" s="10" t="s">
        <v>2703</v>
      </c>
      <c r="B38" s="10" t="s">
        <v>2872</v>
      </c>
      <c r="C38" s="10" t="s">
        <v>2873</v>
      </c>
      <c r="D38" s="10">
        <v>37.5140081021258</v>
      </c>
      <c r="E38" s="10">
        <v>126.942433641129</v>
      </c>
      <c r="I38" s="10" t="s">
        <v>2705</v>
      </c>
      <c r="J38" s="10" t="s">
        <v>2874</v>
      </c>
      <c r="K38" s="10" t="s">
        <v>2875</v>
      </c>
      <c r="L38" s="10" t="s">
        <v>2876</v>
      </c>
      <c r="P38" s="10" t="s">
        <v>6159</v>
      </c>
      <c r="Q38" s="10" t="s">
        <v>6294</v>
      </c>
      <c r="R38" s="10" t="s">
        <v>6295</v>
      </c>
      <c r="S38" s="11" t="s">
        <v>6163</v>
      </c>
      <c r="T38" s="12" t="s">
        <v>6296</v>
      </c>
      <c r="U38" s="11" t="s">
        <v>6164</v>
      </c>
      <c r="V38" s="12" t="s">
        <v>6297</v>
      </c>
    </row>
    <row r="39" spans="1:22" x14ac:dyDescent="0.2">
      <c r="A39" s="10" t="s">
        <v>2703</v>
      </c>
      <c r="B39" s="10" t="s">
        <v>2877</v>
      </c>
      <c r="C39" s="10" t="s">
        <v>2878</v>
      </c>
      <c r="D39" s="10">
        <v>37.513310395430899</v>
      </c>
      <c r="E39" s="10">
        <v>126.925701522381</v>
      </c>
      <c r="I39" s="10" t="s">
        <v>2705</v>
      </c>
      <c r="J39" s="10" t="s">
        <v>2879</v>
      </c>
      <c r="K39" s="10" t="s">
        <v>2880</v>
      </c>
      <c r="L39" s="10" t="s">
        <v>2881</v>
      </c>
      <c r="P39" s="10" t="s">
        <v>6159</v>
      </c>
      <c r="Q39" s="10" t="s">
        <v>6298</v>
      </c>
      <c r="R39" s="10" t="s">
        <v>6185</v>
      </c>
      <c r="S39" s="11" t="s">
        <v>6163</v>
      </c>
      <c r="T39" s="12" t="s">
        <v>6299</v>
      </c>
      <c r="U39" s="11" t="s">
        <v>6164</v>
      </c>
      <c r="V39" s="12" t="s">
        <v>6300</v>
      </c>
    </row>
    <row r="40" spans="1:22" x14ac:dyDescent="0.2">
      <c r="A40" s="10" t="s">
        <v>2703</v>
      </c>
      <c r="B40" s="10" t="s">
        <v>2882</v>
      </c>
      <c r="C40" s="10" t="s">
        <v>2883</v>
      </c>
      <c r="D40" s="10">
        <v>37.5163183823637</v>
      </c>
      <c r="E40" s="10">
        <v>126.917019739132</v>
      </c>
      <c r="I40" s="10" t="s">
        <v>2705</v>
      </c>
      <c r="J40" s="10" t="s">
        <v>2884</v>
      </c>
      <c r="K40" s="10" t="s">
        <v>2885</v>
      </c>
      <c r="L40" s="10" t="s">
        <v>2886</v>
      </c>
      <c r="P40" s="10" t="s">
        <v>6159</v>
      </c>
      <c r="Q40" s="10" t="s">
        <v>6301</v>
      </c>
      <c r="R40" s="10" t="s">
        <v>6302</v>
      </c>
      <c r="S40" s="11" t="s">
        <v>6163</v>
      </c>
      <c r="T40" s="12" t="s">
        <v>6303</v>
      </c>
      <c r="U40" s="11" t="s">
        <v>6164</v>
      </c>
      <c r="V40" s="12" t="s">
        <v>6304</v>
      </c>
    </row>
    <row r="41" spans="1:22" x14ac:dyDescent="0.2">
      <c r="A41" s="10" t="s">
        <v>2703</v>
      </c>
      <c r="B41" s="10" t="s">
        <v>2887</v>
      </c>
      <c r="C41" s="10" t="s">
        <v>2888</v>
      </c>
      <c r="D41" s="10">
        <v>37.515974871523397</v>
      </c>
      <c r="E41" s="10">
        <v>126.907035121749</v>
      </c>
      <c r="I41" s="10" t="s">
        <v>2705</v>
      </c>
      <c r="J41" s="10" t="s">
        <v>2889</v>
      </c>
      <c r="K41" s="10" t="s">
        <v>2890</v>
      </c>
      <c r="L41" s="10" t="s">
        <v>2891</v>
      </c>
      <c r="P41" s="10" t="s">
        <v>6159</v>
      </c>
      <c r="Q41" s="10" t="s">
        <v>6305</v>
      </c>
      <c r="R41" s="10" t="s">
        <v>6306</v>
      </c>
      <c r="S41" s="11" t="s">
        <v>6163</v>
      </c>
      <c r="T41" s="12" t="s">
        <v>6307</v>
      </c>
      <c r="U41" s="11" t="s">
        <v>6164</v>
      </c>
      <c r="V41" s="12" t="s">
        <v>6308</v>
      </c>
    </row>
    <row r="42" spans="1:22" x14ac:dyDescent="0.2">
      <c r="A42" s="10" t="s">
        <v>2703</v>
      </c>
      <c r="B42" s="10" t="s">
        <v>2892</v>
      </c>
      <c r="C42" s="10" t="s">
        <v>2893</v>
      </c>
      <c r="D42" s="10">
        <v>37.508738996547301</v>
      </c>
      <c r="E42" s="10">
        <v>126.89110904853599</v>
      </c>
      <c r="I42" s="10" t="s">
        <v>2705</v>
      </c>
      <c r="J42" s="10" t="s">
        <v>2894</v>
      </c>
      <c r="K42" s="10" t="s">
        <v>2895</v>
      </c>
      <c r="L42" s="10" t="s">
        <v>2896</v>
      </c>
      <c r="P42" s="10" t="s">
        <v>6159</v>
      </c>
      <c r="Q42" s="10" t="s">
        <v>6309</v>
      </c>
      <c r="R42" s="10" t="s">
        <v>6310</v>
      </c>
      <c r="S42" s="11" t="s">
        <v>6163</v>
      </c>
      <c r="T42" s="12" t="s">
        <v>6311</v>
      </c>
      <c r="U42" s="11" t="s">
        <v>6164</v>
      </c>
      <c r="V42" s="12" t="s">
        <v>6312</v>
      </c>
    </row>
    <row r="43" spans="1:22" x14ac:dyDescent="0.2">
      <c r="A43" s="10" t="s">
        <v>2703</v>
      </c>
      <c r="B43" s="10" t="s">
        <v>2897</v>
      </c>
      <c r="C43" s="10" t="s">
        <v>2898</v>
      </c>
      <c r="D43" s="10">
        <v>37.502580233972502</v>
      </c>
      <c r="E43" s="10">
        <v>126.88215443239299</v>
      </c>
      <c r="I43" s="10" t="s">
        <v>2705</v>
      </c>
      <c r="J43" s="10" t="s">
        <v>2706</v>
      </c>
      <c r="K43" s="10" t="s">
        <v>2899</v>
      </c>
      <c r="L43" s="10" t="s">
        <v>2900</v>
      </c>
      <c r="P43" s="10" t="s">
        <v>6159</v>
      </c>
      <c r="Q43" s="10" t="s">
        <v>6313</v>
      </c>
      <c r="R43" s="10" t="s">
        <v>6225</v>
      </c>
      <c r="S43" s="11" t="s">
        <v>6163</v>
      </c>
      <c r="T43" s="12" t="s">
        <v>6314</v>
      </c>
      <c r="U43" s="11" t="s">
        <v>6164</v>
      </c>
      <c r="V43" s="12" t="s">
        <v>6315</v>
      </c>
    </row>
    <row r="44" spans="1:22" x14ac:dyDescent="0.2">
      <c r="A44" s="10" t="s">
        <v>2703</v>
      </c>
      <c r="B44" s="10" t="s">
        <v>2901</v>
      </c>
      <c r="C44" s="10" t="s">
        <v>2902</v>
      </c>
      <c r="D44" s="10">
        <v>37.497242550000799</v>
      </c>
      <c r="E44" s="10">
        <v>126.871988640708</v>
      </c>
      <c r="I44" s="10" t="s">
        <v>2705</v>
      </c>
      <c r="J44" s="10" t="s">
        <v>2903</v>
      </c>
      <c r="K44" s="10" t="s">
        <v>2904</v>
      </c>
      <c r="L44" s="10" t="s">
        <v>2905</v>
      </c>
      <c r="P44" s="10" t="s">
        <v>6159</v>
      </c>
      <c r="Q44" s="10" t="s">
        <v>6316</v>
      </c>
      <c r="R44" s="10" t="s">
        <v>6179</v>
      </c>
      <c r="S44" s="11" t="s">
        <v>6163</v>
      </c>
      <c r="T44" s="12" t="s">
        <v>6317</v>
      </c>
      <c r="U44" s="11" t="s">
        <v>6164</v>
      </c>
      <c r="V44" s="12" t="s">
        <v>6318</v>
      </c>
    </row>
    <row r="45" spans="1:22" x14ac:dyDescent="0.2">
      <c r="A45" s="10" t="s">
        <v>2703</v>
      </c>
      <c r="B45" s="10" t="s">
        <v>2906</v>
      </c>
      <c r="C45" s="10" t="s">
        <v>2907</v>
      </c>
      <c r="D45" s="10">
        <v>37.495125923628798</v>
      </c>
      <c r="E45" s="10">
        <v>126.86702839751101</v>
      </c>
      <c r="I45" s="10" t="s">
        <v>2705</v>
      </c>
      <c r="J45" s="10" t="s">
        <v>2908</v>
      </c>
      <c r="K45" s="10" t="s">
        <v>2909</v>
      </c>
      <c r="L45" s="10" t="s">
        <v>2910</v>
      </c>
      <c r="P45" s="10" t="s">
        <v>6159</v>
      </c>
      <c r="Q45" s="10" t="s">
        <v>6319</v>
      </c>
      <c r="R45" s="10" t="s">
        <v>6320</v>
      </c>
      <c r="S45" s="11" t="s">
        <v>6163</v>
      </c>
      <c r="T45" s="12" t="s">
        <v>6321</v>
      </c>
      <c r="U45" s="11" t="s">
        <v>6164</v>
      </c>
      <c r="V45" s="12" t="s">
        <v>6322</v>
      </c>
    </row>
    <row r="46" spans="1:22" x14ac:dyDescent="0.2">
      <c r="A46" s="10" t="s">
        <v>2703</v>
      </c>
      <c r="B46" s="10" t="s">
        <v>756</v>
      </c>
      <c r="C46" s="10" t="s">
        <v>2911</v>
      </c>
      <c r="D46" s="10">
        <v>37.495193465018602</v>
      </c>
      <c r="E46" s="10">
        <v>126.844903955913</v>
      </c>
      <c r="I46" s="10" t="s">
        <v>2705</v>
      </c>
      <c r="J46" s="10" t="s">
        <v>2912</v>
      </c>
      <c r="K46" s="10" t="s">
        <v>2913</v>
      </c>
      <c r="L46" s="10" t="s">
        <v>2914</v>
      </c>
      <c r="P46" s="10" t="s">
        <v>6159</v>
      </c>
      <c r="Q46" s="10" t="s">
        <v>6323</v>
      </c>
      <c r="R46" s="10" t="s">
        <v>6324</v>
      </c>
      <c r="S46" s="11" t="s">
        <v>6163</v>
      </c>
      <c r="T46" s="12" t="s">
        <v>6325</v>
      </c>
      <c r="U46" s="11" t="s">
        <v>6164</v>
      </c>
      <c r="V46" s="12" t="s">
        <v>6326</v>
      </c>
    </row>
    <row r="47" spans="1:22" x14ac:dyDescent="0.2">
      <c r="A47" s="10" t="s">
        <v>2703</v>
      </c>
      <c r="B47" s="10" t="s">
        <v>2915</v>
      </c>
      <c r="C47" s="10" t="s">
        <v>2916</v>
      </c>
      <c r="D47" s="10">
        <v>37.491371764471701</v>
      </c>
      <c r="E47" s="10">
        <v>126.821429490681</v>
      </c>
      <c r="I47" s="10" t="s">
        <v>2705</v>
      </c>
      <c r="J47" s="10" t="s">
        <v>2917</v>
      </c>
      <c r="K47" s="10" t="s">
        <v>2918</v>
      </c>
      <c r="L47" s="10" t="s">
        <v>2919</v>
      </c>
      <c r="P47" s="10" t="s">
        <v>6159</v>
      </c>
      <c r="Q47" s="10" t="s">
        <v>6327</v>
      </c>
      <c r="R47" s="10" t="s">
        <v>6328</v>
      </c>
      <c r="S47" s="11" t="s">
        <v>6163</v>
      </c>
      <c r="T47" s="12" t="s">
        <v>6329</v>
      </c>
      <c r="U47" s="11" t="s">
        <v>6164</v>
      </c>
      <c r="V47" s="12" t="s">
        <v>6330</v>
      </c>
    </row>
    <row r="48" spans="1:22" x14ac:dyDescent="0.2">
      <c r="A48" s="10" t="s">
        <v>2703</v>
      </c>
      <c r="B48" s="10" t="s">
        <v>2920</v>
      </c>
      <c r="C48" s="10" t="s">
        <v>2921</v>
      </c>
      <c r="D48" s="10">
        <v>37.486521916491299</v>
      </c>
      <c r="E48" s="10">
        <v>126.815334170136</v>
      </c>
      <c r="I48" s="10" t="s">
        <v>2705</v>
      </c>
      <c r="J48" s="10" t="s">
        <v>2922</v>
      </c>
      <c r="K48" s="10" t="s">
        <v>2923</v>
      </c>
      <c r="L48" s="10" t="s">
        <v>2924</v>
      </c>
      <c r="P48" s="10" t="s">
        <v>6159</v>
      </c>
      <c r="Q48" s="10" t="s">
        <v>6331</v>
      </c>
      <c r="R48" s="10" t="s">
        <v>6332</v>
      </c>
      <c r="S48" s="11" t="s">
        <v>6163</v>
      </c>
      <c r="T48" s="12" t="s">
        <v>6333</v>
      </c>
      <c r="U48" s="11" t="s">
        <v>6164</v>
      </c>
      <c r="V48" s="12" t="s">
        <v>6334</v>
      </c>
    </row>
    <row r="49" spans="1:22" x14ac:dyDescent="0.2">
      <c r="A49" s="10" t="s">
        <v>2703</v>
      </c>
      <c r="B49" s="10" t="s">
        <v>2925</v>
      </c>
      <c r="C49" s="10" t="s">
        <v>2926</v>
      </c>
      <c r="D49" s="10">
        <v>37.482751139837198</v>
      </c>
      <c r="E49" s="10">
        <v>126.79528441245</v>
      </c>
      <c r="I49" s="10" t="s">
        <v>2705</v>
      </c>
      <c r="J49" s="10" t="s">
        <v>2927</v>
      </c>
      <c r="K49" s="10" t="s">
        <v>2928</v>
      </c>
      <c r="L49" s="10" t="s">
        <v>2929</v>
      </c>
      <c r="P49" s="10" t="s">
        <v>6159</v>
      </c>
      <c r="Q49" s="10" t="s">
        <v>6335</v>
      </c>
      <c r="R49" s="10" t="s">
        <v>6171</v>
      </c>
      <c r="S49" s="11" t="s">
        <v>6163</v>
      </c>
      <c r="T49" s="12" t="s">
        <v>6336</v>
      </c>
      <c r="U49" s="11" t="s">
        <v>6164</v>
      </c>
      <c r="V49" s="12" t="s">
        <v>6337</v>
      </c>
    </row>
    <row r="50" spans="1:22" x14ac:dyDescent="0.2">
      <c r="A50" s="10" t="s">
        <v>2703</v>
      </c>
      <c r="B50" s="10" t="s">
        <v>2930</v>
      </c>
      <c r="C50" s="10" t="s">
        <v>2931</v>
      </c>
      <c r="D50" s="10">
        <v>37.4840786999305</v>
      </c>
      <c r="E50" s="10">
        <v>126.78248562917101</v>
      </c>
      <c r="I50" s="10" t="s">
        <v>2705</v>
      </c>
      <c r="J50" s="10" t="s">
        <v>2932</v>
      </c>
      <c r="K50" s="10" t="s">
        <v>2933</v>
      </c>
      <c r="L50" s="10" t="s">
        <v>2934</v>
      </c>
      <c r="P50" s="10" t="s">
        <v>6159</v>
      </c>
      <c r="Q50" s="10" t="s">
        <v>6338</v>
      </c>
      <c r="R50" s="10" t="s">
        <v>6339</v>
      </c>
      <c r="S50" s="11" t="s">
        <v>6163</v>
      </c>
      <c r="T50" s="12" t="s">
        <v>6340</v>
      </c>
      <c r="U50" s="11" t="s">
        <v>6164</v>
      </c>
      <c r="V50" s="12" t="s">
        <v>6341</v>
      </c>
    </row>
    <row r="51" spans="1:22" x14ac:dyDescent="0.2">
      <c r="A51" s="10" t="s">
        <v>2703</v>
      </c>
      <c r="B51" s="10" t="s">
        <v>672</v>
      </c>
      <c r="C51" s="10" t="s">
        <v>2935</v>
      </c>
      <c r="D51" s="10">
        <v>37.486107417672002</v>
      </c>
      <c r="E51" s="10">
        <v>126.768319846407</v>
      </c>
      <c r="I51" s="10" t="s">
        <v>2705</v>
      </c>
      <c r="J51" s="10" t="s">
        <v>2936</v>
      </c>
      <c r="K51" s="10" t="s">
        <v>2937</v>
      </c>
      <c r="L51" s="10" t="s">
        <v>2938</v>
      </c>
      <c r="P51" s="10" t="s">
        <v>6159</v>
      </c>
      <c r="Q51" s="10" t="s">
        <v>6342</v>
      </c>
      <c r="R51" s="10" t="s">
        <v>6171</v>
      </c>
      <c r="S51" s="11" t="s">
        <v>6163</v>
      </c>
      <c r="T51" s="12" t="s">
        <v>6343</v>
      </c>
      <c r="U51" s="11" t="s">
        <v>6164</v>
      </c>
      <c r="V51" s="12" t="s">
        <v>6344</v>
      </c>
    </row>
    <row r="52" spans="1:22" x14ac:dyDescent="0.2">
      <c r="A52" s="10" t="s">
        <v>2703</v>
      </c>
      <c r="B52" s="10" t="s">
        <v>2939</v>
      </c>
      <c r="C52" s="10" t="s">
        <v>2940</v>
      </c>
      <c r="D52" s="10">
        <v>37.488028524562203</v>
      </c>
      <c r="E52" s="10">
        <v>126.74709076841501</v>
      </c>
      <c r="I52" s="10" t="s">
        <v>2705</v>
      </c>
      <c r="J52" s="10" t="s">
        <v>2941</v>
      </c>
      <c r="K52" s="10" t="s">
        <v>2942</v>
      </c>
      <c r="L52" s="10" t="s">
        <v>2943</v>
      </c>
      <c r="P52" s="10" t="s">
        <v>6159</v>
      </c>
      <c r="Q52" s="10" t="s">
        <v>6345</v>
      </c>
      <c r="R52" s="10" t="s">
        <v>6346</v>
      </c>
      <c r="S52" s="11" t="s">
        <v>6163</v>
      </c>
      <c r="T52" s="12" t="s">
        <v>6347</v>
      </c>
      <c r="U52" s="11" t="s">
        <v>6164</v>
      </c>
      <c r="V52" s="12" t="s">
        <v>6348</v>
      </c>
    </row>
    <row r="53" spans="1:22" x14ac:dyDescent="0.2">
      <c r="A53" s="10" t="s">
        <v>2703</v>
      </c>
      <c r="B53" s="10" t="s">
        <v>2944</v>
      </c>
      <c r="C53" s="10" t="s">
        <v>2945</v>
      </c>
      <c r="D53" s="10">
        <v>37.488653187930304</v>
      </c>
      <c r="E53" s="10">
        <v>126.73770864383999</v>
      </c>
      <c r="I53" s="10" t="s">
        <v>2705</v>
      </c>
      <c r="J53" s="10" t="s">
        <v>2946</v>
      </c>
      <c r="K53" s="10" t="s">
        <v>2947</v>
      </c>
      <c r="L53" s="10" t="s">
        <v>2948</v>
      </c>
      <c r="P53" s="10" t="s">
        <v>6159</v>
      </c>
      <c r="Q53" s="10" t="s">
        <v>6349</v>
      </c>
      <c r="R53" s="10" t="s">
        <v>6350</v>
      </c>
      <c r="S53" s="11" t="s">
        <v>6163</v>
      </c>
      <c r="T53" s="12" t="s">
        <v>6351</v>
      </c>
      <c r="U53" s="11" t="s">
        <v>6164</v>
      </c>
      <c r="V53" s="12" t="s">
        <v>6352</v>
      </c>
    </row>
    <row r="54" spans="1:22" x14ac:dyDescent="0.2">
      <c r="A54" s="10" t="s">
        <v>2703</v>
      </c>
      <c r="B54" s="10" t="s">
        <v>2949</v>
      </c>
      <c r="C54" s="10" t="s">
        <v>2950</v>
      </c>
      <c r="D54" s="10">
        <v>37.489758523130597</v>
      </c>
      <c r="E54" s="10">
        <v>126.72071859924201</v>
      </c>
      <c r="I54" s="10" t="s">
        <v>2705</v>
      </c>
      <c r="J54" s="10" t="s">
        <v>2951</v>
      </c>
      <c r="K54" s="10" t="s">
        <v>2952</v>
      </c>
      <c r="L54" s="10" t="s">
        <v>2953</v>
      </c>
      <c r="P54" s="10" t="s">
        <v>6159</v>
      </c>
      <c r="Q54" s="10" t="s">
        <v>6353</v>
      </c>
      <c r="R54" s="10" t="s">
        <v>6354</v>
      </c>
      <c r="S54" s="11" t="s">
        <v>6163</v>
      </c>
      <c r="T54" s="12" t="s">
        <v>6355</v>
      </c>
      <c r="U54" s="11" t="s">
        <v>6164</v>
      </c>
      <c r="V54" s="12" t="s">
        <v>6356</v>
      </c>
    </row>
    <row r="55" spans="1:22" x14ac:dyDescent="0.2">
      <c r="A55" s="10" t="s">
        <v>2703</v>
      </c>
      <c r="B55" s="10" t="s">
        <v>2954</v>
      </c>
      <c r="C55" s="10" t="s">
        <v>2955</v>
      </c>
      <c r="D55" s="10">
        <v>37.482673853458998</v>
      </c>
      <c r="E55" s="10">
        <v>126.707001243189</v>
      </c>
      <c r="I55" s="10" t="s">
        <v>2705</v>
      </c>
      <c r="J55" s="10" t="s">
        <v>2956</v>
      </c>
      <c r="K55" s="10" t="s">
        <v>2957</v>
      </c>
      <c r="L55" s="10" t="s">
        <v>2958</v>
      </c>
      <c r="P55" s="10" t="s">
        <v>6159</v>
      </c>
      <c r="Q55" s="10" t="s">
        <v>6357</v>
      </c>
      <c r="R55" s="10" t="s">
        <v>6171</v>
      </c>
      <c r="S55" s="11" t="s">
        <v>6163</v>
      </c>
      <c r="T55" s="12" t="s">
        <v>6358</v>
      </c>
      <c r="U55" s="11" t="s">
        <v>6164</v>
      </c>
      <c r="V55" s="12" t="s">
        <v>6359</v>
      </c>
    </row>
    <row r="56" spans="1:22" x14ac:dyDescent="0.2">
      <c r="A56" s="10" t="s">
        <v>2703</v>
      </c>
      <c r="B56" s="10" t="s">
        <v>2959</v>
      </c>
      <c r="C56" s="10" t="s">
        <v>2955</v>
      </c>
      <c r="D56" s="10">
        <v>37.482673853458998</v>
      </c>
      <c r="E56" s="10">
        <v>126.707001243189</v>
      </c>
      <c r="I56" s="10" t="s">
        <v>2705</v>
      </c>
      <c r="J56" s="10" t="s">
        <v>2960</v>
      </c>
      <c r="K56" s="10" t="s">
        <v>2961</v>
      </c>
      <c r="L56" s="10" t="s">
        <v>2962</v>
      </c>
      <c r="P56" s="10" t="s">
        <v>6159</v>
      </c>
      <c r="Q56" s="10" t="s">
        <v>6360</v>
      </c>
      <c r="R56" s="10" t="s">
        <v>6361</v>
      </c>
      <c r="S56" s="11" t="s">
        <v>6163</v>
      </c>
      <c r="T56" s="12" t="s">
        <v>6362</v>
      </c>
      <c r="U56" s="11" t="s">
        <v>6164</v>
      </c>
      <c r="V56" s="12" t="s">
        <v>6363</v>
      </c>
    </row>
    <row r="57" spans="1:22" x14ac:dyDescent="0.2">
      <c r="A57" s="10" t="s">
        <v>2703</v>
      </c>
      <c r="B57" s="10" t="s">
        <v>2963</v>
      </c>
      <c r="C57" s="10" t="s">
        <v>2964</v>
      </c>
      <c r="D57" s="10">
        <v>37.465773569865497</v>
      </c>
      <c r="E57" s="10">
        <v>126.701170149219</v>
      </c>
      <c r="I57" s="10" t="s">
        <v>2705</v>
      </c>
      <c r="J57" s="10" t="s">
        <v>2965</v>
      </c>
      <c r="K57" s="10" t="s">
        <v>2966</v>
      </c>
      <c r="L57" s="10" t="s">
        <v>2967</v>
      </c>
      <c r="P57" s="10" t="s">
        <v>6159</v>
      </c>
      <c r="Q57" s="10" t="s">
        <v>6364</v>
      </c>
      <c r="R57" s="10" t="s">
        <v>6365</v>
      </c>
      <c r="S57" s="11" t="s">
        <v>6163</v>
      </c>
      <c r="T57" s="12" t="s">
        <v>6366</v>
      </c>
      <c r="U57" s="11" t="s">
        <v>6164</v>
      </c>
      <c r="V57" s="12" t="s">
        <v>6367</v>
      </c>
    </row>
    <row r="58" spans="1:22" x14ac:dyDescent="0.2">
      <c r="A58" s="10" t="s">
        <v>2703</v>
      </c>
      <c r="B58" s="10" t="s">
        <v>2968</v>
      </c>
      <c r="C58" s="10" t="s">
        <v>2969</v>
      </c>
      <c r="D58" s="10">
        <v>37.464987030280298</v>
      </c>
      <c r="E58" s="10">
        <v>126.68055509576401</v>
      </c>
      <c r="I58" s="10" t="s">
        <v>2705</v>
      </c>
      <c r="J58" s="10" t="s">
        <v>2970</v>
      </c>
      <c r="K58" s="10" t="s">
        <v>2971</v>
      </c>
      <c r="L58" s="10" t="s">
        <v>2972</v>
      </c>
      <c r="P58" s="10" t="s">
        <v>6159</v>
      </c>
      <c r="Q58" s="10" t="s">
        <v>6368</v>
      </c>
      <c r="R58" s="10" t="s">
        <v>6369</v>
      </c>
      <c r="S58" s="11" t="s">
        <v>6163</v>
      </c>
      <c r="T58" s="12" t="s">
        <v>6370</v>
      </c>
      <c r="U58" s="11" t="s">
        <v>6164</v>
      </c>
      <c r="V58" s="12" t="s">
        <v>6371</v>
      </c>
    </row>
    <row r="59" spans="1:22" x14ac:dyDescent="0.2">
      <c r="A59" s="10" t="s">
        <v>2703</v>
      </c>
      <c r="B59" s="10" t="s">
        <v>2973</v>
      </c>
      <c r="C59" s="10" t="s">
        <v>2974</v>
      </c>
      <c r="D59" s="10">
        <v>37.466362819891899</v>
      </c>
      <c r="E59" s="10">
        <v>126.66562093204</v>
      </c>
      <c r="I59" s="10" t="s">
        <v>2705</v>
      </c>
      <c r="J59" s="10" t="s">
        <v>2975</v>
      </c>
      <c r="K59" s="10" t="s">
        <v>2976</v>
      </c>
      <c r="L59" s="10" t="s">
        <v>2977</v>
      </c>
      <c r="P59" s="10" t="s">
        <v>6159</v>
      </c>
      <c r="Q59" s="10" t="s">
        <v>6372</v>
      </c>
      <c r="R59" s="10" t="s">
        <v>6373</v>
      </c>
      <c r="S59" s="11" t="s">
        <v>6163</v>
      </c>
      <c r="T59" s="12" t="s">
        <v>6374</v>
      </c>
      <c r="U59" s="11" t="s">
        <v>6164</v>
      </c>
      <c r="V59" s="12" t="s">
        <v>6375</v>
      </c>
    </row>
    <row r="60" spans="1:22" x14ac:dyDescent="0.2">
      <c r="A60" s="10" t="s">
        <v>2703</v>
      </c>
      <c r="B60" s="10" t="s">
        <v>2978</v>
      </c>
      <c r="C60" s="10" t="s">
        <v>2979</v>
      </c>
      <c r="D60" s="10">
        <v>37.466692474696202</v>
      </c>
      <c r="E60" s="10">
        <v>126.656409957661</v>
      </c>
      <c r="I60" s="10" t="s">
        <v>2705</v>
      </c>
      <c r="J60" s="10" t="s">
        <v>2980</v>
      </c>
      <c r="K60" s="10" t="s">
        <v>2981</v>
      </c>
      <c r="L60" s="10" t="s">
        <v>2982</v>
      </c>
      <c r="P60" s="10" t="s">
        <v>6159</v>
      </c>
      <c r="Q60" s="10" t="s">
        <v>6376</v>
      </c>
      <c r="R60" s="10" t="s">
        <v>6249</v>
      </c>
      <c r="S60" s="11" t="s">
        <v>6163</v>
      </c>
      <c r="T60" s="12" t="s">
        <v>6377</v>
      </c>
      <c r="U60" s="11" t="s">
        <v>6164</v>
      </c>
      <c r="V60" s="12" t="s">
        <v>6378</v>
      </c>
    </row>
    <row r="61" spans="1:22" x14ac:dyDescent="0.2">
      <c r="A61" s="10" t="s">
        <v>2703</v>
      </c>
      <c r="B61" s="10" t="s">
        <v>2983</v>
      </c>
      <c r="C61" s="10" t="s">
        <v>2984</v>
      </c>
      <c r="D61" s="10">
        <v>37.470834393585903</v>
      </c>
      <c r="E61" s="10">
        <v>126.63805745785299</v>
      </c>
      <c r="I61" s="10" t="s">
        <v>2985</v>
      </c>
      <c r="J61" s="10" t="s">
        <v>2986</v>
      </c>
      <c r="K61" s="10" t="s">
        <v>2987</v>
      </c>
      <c r="L61" s="10" t="s">
        <v>2988</v>
      </c>
      <c r="P61" s="10" t="s">
        <v>6159</v>
      </c>
      <c r="Q61" s="10" t="s">
        <v>6379</v>
      </c>
      <c r="R61" s="10" t="s">
        <v>6185</v>
      </c>
      <c r="S61" s="11" t="s">
        <v>6163</v>
      </c>
      <c r="T61" s="12" t="s">
        <v>6380</v>
      </c>
      <c r="U61" s="11" t="s">
        <v>6164</v>
      </c>
      <c r="V61" s="12" t="s">
        <v>6381</v>
      </c>
    </row>
    <row r="62" spans="1:22" x14ac:dyDescent="0.2">
      <c r="A62" s="10" t="s">
        <v>2703</v>
      </c>
      <c r="B62" s="10" t="s">
        <v>2989</v>
      </c>
      <c r="C62" s="10" t="s">
        <v>2990</v>
      </c>
      <c r="D62" s="10">
        <v>37.474390231482197</v>
      </c>
      <c r="E62" s="10">
        <v>126.633881638039</v>
      </c>
      <c r="I62" s="10" t="s">
        <v>2985</v>
      </c>
      <c r="J62" s="10" t="s">
        <v>2991</v>
      </c>
      <c r="K62" s="10" t="s">
        <v>2992</v>
      </c>
      <c r="L62" s="10" t="s">
        <v>2993</v>
      </c>
      <c r="P62" s="10" t="s">
        <v>6159</v>
      </c>
      <c r="Q62" s="10" t="s">
        <v>6382</v>
      </c>
      <c r="R62" s="10" t="s">
        <v>6383</v>
      </c>
      <c r="S62" s="11" t="s">
        <v>6163</v>
      </c>
      <c r="T62" s="12" t="s">
        <v>6384</v>
      </c>
      <c r="U62" s="11" t="s">
        <v>6164</v>
      </c>
      <c r="V62" s="12" t="s">
        <v>6385</v>
      </c>
    </row>
    <row r="63" spans="1:22" x14ac:dyDescent="0.2">
      <c r="A63" s="10" t="s">
        <v>2703</v>
      </c>
      <c r="B63" s="10" t="s">
        <v>2994</v>
      </c>
      <c r="C63" s="10" t="s">
        <v>2995</v>
      </c>
      <c r="D63" s="10">
        <v>37.478750699170803</v>
      </c>
      <c r="E63" s="10">
        <v>126.617460775108</v>
      </c>
      <c r="I63" s="10" t="s">
        <v>2985</v>
      </c>
      <c r="J63" s="10" t="s">
        <v>2996</v>
      </c>
      <c r="K63" s="10" t="s">
        <v>2997</v>
      </c>
      <c r="L63" s="10" t="s">
        <v>2998</v>
      </c>
      <c r="P63" s="10" t="s">
        <v>6159</v>
      </c>
      <c r="Q63" s="10" t="s">
        <v>6386</v>
      </c>
      <c r="R63" s="10" t="s">
        <v>6249</v>
      </c>
      <c r="S63" s="11" t="s">
        <v>6163</v>
      </c>
      <c r="T63" s="12" t="s">
        <v>6387</v>
      </c>
      <c r="U63" s="11" t="s">
        <v>6164</v>
      </c>
      <c r="V63" s="12" t="s">
        <v>6388</v>
      </c>
    </row>
    <row r="64" spans="1:22" x14ac:dyDescent="0.2">
      <c r="A64" s="10" t="s">
        <v>2703</v>
      </c>
      <c r="B64" s="10" t="s">
        <v>2999</v>
      </c>
      <c r="C64" s="10" t="s">
        <v>3000</v>
      </c>
      <c r="D64" s="10">
        <v>37.482413625419703</v>
      </c>
      <c r="E64" s="10">
        <v>126.88224015686301</v>
      </c>
      <c r="I64" s="10" t="s">
        <v>2985</v>
      </c>
      <c r="J64" s="10" t="s">
        <v>3001</v>
      </c>
      <c r="K64" s="10" t="s">
        <v>3002</v>
      </c>
      <c r="L64" s="10" t="s">
        <v>3003</v>
      </c>
      <c r="P64" s="10" t="s">
        <v>6159</v>
      </c>
      <c r="Q64" s="10" t="s">
        <v>6389</v>
      </c>
      <c r="R64" s="10" t="s">
        <v>6185</v>
      </c>
      <c r="S64" s="11" t="s">
        <v>6163</v>
      </c>
      <c r="T64" s="12" t="s">
        <v>6390</v>
      </c>
      <c r="U64" s="11" t="s">
        <v>6164</v>
      </c>
      <c r="V64" s="12" t="s">
        <v>6391</v>
      </c>
    </row>
    <row r="65" spans="1:22" x14ac:dyDescent="0.2">
      <c r="A65" s="10" t="s">
        <v>2703</v>
      </c>
      <c r="B65" s="10" t="s">
        <v>3004</v>
      </c>
      <c r="C65" s="10" t="s">
        <v>3005</v>
      </c>
      <c r="D65" s="10">
        <v>37.466513715271397</v>
      </c>
      <c r="E65" s="10">
        <v>126.88925509969999</v>
      </c>
      <c r="I65" s="10" t="s">
        <v>2985</v>
      </c>
      <c r="J65" s="10" t="s">
        <v>3006</v>
      </c>
      <c r="K65" s="10" t="s">
        <v>3007</v>
      </c>
      <c r="L65" s="10" t="s">
        <v>3008</v>
      </c>
      <c r="P65" s="10" t="s">
        <v>6159</v>
      </c>
      <c r="Q65" s="10" t="s">
        <v>6392</v>
      </c>
      <c r="R65" s="10" t="s">
        <v>6393</v>
      </c>
      <c r="S65" s="11" t="s">
        <v>6163</v>
      </c>
      <c r="T65" s="12" t="s">
        <v>6394</v>
      </c>
      <c r="U65" s="11" t="s">
        <v>6164</v>
      </c>
      <c r="V65" s="12" t="s">
        <v>6395</v>
      </c>
    </row>
    <row r="66" spans="1:22" x14ac:dyDescent="0.2">
      <c r="A66" s="10" t="s">
        <v>2703</v>
      </c>
      <c r="B66" s="10" t="s">
        <v>3009</v>
      </c>
      <c r="C66" s="10" t="s">
        <v>3010</v>
      </c>
      <c r="D66" s="10">
        <v>37.456921662308801</v>
      </c>
      <c r="E66" s="10">
        <v>126.894200511739</v>
      </c>
      <c r="I66" s="10" t="s">
        <v>2985</v>
      </c>
      <c r="J66" s="10" t="s">
        <v>3011</v>
      </c>
      <c r="K66" s="10" t="s">
        <v>3012</v>
      </c>
      <c r="L66" s="10" t="s">
        <v>3013</v>
      </c>
      <c r="P66" s="10" t="s">
        <v>6159</v>
      </c>
      <c r="Q66" s="10" t="s">
        <v>6396</v>
      </c>
      <c r="R66" s="10" t="s">
        <v>6397</v>
      </c>
      <c r="S66" s="11" t="s">
        <v>6163</v>
      </c>
      <c r="T66" s="12" t="s">
        <v>6398</v>
      </c>
      <c r="U66" s="11" t="s">
        <v>6164</v>
      </c>
      <c r="V66" s="12" t="s">
        <v>6399</v>
      </c>
    </row>
    <row r="67" spans="1:22" x14ac:dyDescent="0.2">
      <c r="A67" s="10" t="s">
        <v>2703</v>
      </c>
      <c r="B67" s="10" t="s">
        <v>3014</v>
      </c>
      <c r="C67" s="10" t="s">
        <v>3015</v>
      </c>
      <c r="D67" s="10">
        <v>37.424726078701497</v>
      </c>
      <c r="E67" s="10">
        <v>126.90538077071599</v>
      </c>
      <c r="I67" s="10" t="s">
        <v>2985</v>
      </c>
      <c r="J67" s="10" t="s">
        <v>3016</v>
      </c>
      <c r="K67" s="10" t="s">
        <v>3017</v>
      </c>
      <c r="L67" s="10" t="s">
        <v>3018</v>
      </c>
      <c r="P67" s="10" t="s">
        <v>6159</v>
      </c>
      <c r="Q67" s="10" t="s">
        <v>6400</v>
      </c>
      <c r="R67" s="10" t="s">
        <v>6401</v>
      </c>
      <c r="S67" s="11" t="s">
        <v>6163</v>
      </c>
      <c r="T67" s="12" t="s">
        <v>6402</v>
      </c>
      <c r="U67" s="11" t="s">
        <v>6164</v>
      </c>
      <c r="V67" s="12" t="s">
        <v>6403</v>
      </c>
    </row>
    <row r="68" spans="1:22" x14ac:dyDescent="0.2">
      <c r="A68" s="10" t="s">
        <v>2703</v>
      </c>
      <c r="B68" s="10" t="s">
        <v>3019</v>
      </c>
      <c r="C68" s="10" t="s">
        <v>3020</v>
      </c>
      <c r="D68" s="10">
        <v>37.422978030005197</v>
      </c>
      <c r="E68" s="10">
        <v>126.908374060524</v>
      </c>
      <c r="I68" s="10" t="s">
        <v>2985</v>
      </c>
      <c r="J68" s="10" t="s">
        <v>3021</v>
      </c>
      <c r="K68" s="10" t="s">
        <v>3022</v>
      </c>
      <c r="L68" s="10" t="s">
        <v>3023</v>
      </c>
      <c r="P68" s="10" t="s">
        <v>6159</v>
      </c>
      <c r="Q68" s="10" t="s">
        <v>6404</v>
      </c>
      <c r="R68" s="10" t="s">
        <v>6405</v>
      </c>
      <c r="S68" s="11" t="s">
        <v>6163</v>
      </c>
      <c r="T68" s="12" t="s">
        <v>6406</v>
      </c>
      <c r="U68" s="11" t="s">
        <v>6164</v>
      </c>
      <c r="V68" s="12" t="s">
        <v>6407</v>
      </c>
    </row>
    <row r="69" spans="1:22" x14ac:dyDescent="0.2">
      <c r="A69" s="10" t="s">
        <v>2703</v>
      </c>
      <c r="B69" s="10" t="s">
        <v>3024</v>
      </c>
      <c r="C69" s="10" t="s">
        <v>3025</v>
      </c>
      <c r="D69" s="10">
        <v>37.406224186824701</v>
      </c>
      <c r="E69" s="10">
        <v>126.91921052680701</v>
      </c>
      <c r="I69" s="10" t="s">
        <v>2985</v>
      </c>
      <c r="J69" s="10" t="s">
        <v>3026</v>
      </c>
      <c r="K69" s="10" t="s">
        <v>3027</v>
      </c>
      <c r="L69" s="10" t="s">
        <v>3028</v>
      </c>
      <c r="P69" s="10" t="s">
        <v>6159</v>
      </c>
      <c r="Q69" s="10" t="s">
        <v>6408</v>
      </c>
      <c r="R69" s="10" t="s">
        <v>6179</v>
      </c>
      <c r="S69" s="11" t="s">
        <v>6163</v>
      </c>
      <c r="T69" s="12" t="s">
        <v>6409</v>
      </c>
      <c r="U69" s="11" t="s">
        <v>6164</v>
      </c>
      <c r="V69" s="12" t="s">
        <v>6410</v>
      </c>
    </row>
    <row r="70" spans="1:22" x14ac:dyDescent="0.2">
      <c r="A70" s="10" t="s">
        <v>2703</v>
      </c>
      <c r="B70" s="10" t="s">
        <v>3029</v>
      </c>
      <c r="C70" s="10" t="s">
        <v>3030</v>
      </c>
      <c r="D70" s="10">
        <v>37.390330543128798</v>
      </c>
      <c r="E70" s="10">
        <v>126.933402226293</v>
      </c>
      <c r="I70" s="10" t="s">
        <v>2985</v>
      </c>
      <c r="J70" s="10" t="s">
        <v>3006</v>
      </c>
      <c r="K70" s="10" t="s">
        <v>3031</v>
      </c>
      <c r="L70" s="10" t="s">
        <v>3032</v>
      </c>
      <c r="P70" s="10" t="s">
        <v>6159</v>
      </c>
      <c r="Q70" s="10" t="s">
        <v>6411</v>
      </c>
      <c r="R70" s="10" t="s">
        <v>6412</v>
      </c>
      <c r="S70" s="11" t="s">
        <v>6163</v>
      </c>
      <c r="T70" s="12" t="s">
        <v>6413</v>
      </c>
      <c r="U70" s="11" t="s">
        <v>6164</v>
      </c>
      <c r="V70" s="12" t="s">
        <v>6414</v>
      </c>
    </row>
    <row r="71" spans="1:22" x14ac:dyDescent="0.2">
      <c r="A71" s="10" t="s">
        <v>2703</v>
      </c>
      <c r="B71" s="10" t="s">
        <v>3033</v>
      </c>
      <c r="C71" s="10" t="s">
        <v>3034</v>
      </c>
      <c r="D71" s="10">
        <v>37.366401020774397</v>
      </c>
      <c r="E71" s="10">
        <v>126.946094019196</v>
      </c>
      <c r="I71" s="10" t="s">
        <v>2985</v>
      </c>
      <c r="J71" s="10" t="s">
        <v>2996</v>
      </c>
      <c r="K71" s="10" t="s">
        <v>3035</v>
      </c>
      <c r="L71" s="10" t="s">
        <v>3036</v>
      </c>
      <c r="P71" s="10" t="s">
        <v>6159</v>
      </c>
      <c r="Q71" s="10" t="s">
        <v>6415</v>
      </c>
      <c r="R71" s="10" t="s">
        <v>6416</v>
      </c>
      <c r="S71" s="11" t="s">
        <v>6163</v>
      </c>
      <c r="T71" s="12" t="s">
        <v>6417</v>
      </c>
      <c r="U71" s="11" t="s">
        <v>6164</v>
      </c>
      <c r="V71" s="12" t="s">
        <v>6418</v>
      </c>
    </row>
    <row r="72" spans="1:22" x14ac:dyDescent="0.2">
      <c r="A72" s="10" t="s">
        <v>2703</v>
      </c>
      <c r="B72" s="10" t="s">
        <v>3037</v>
      </c>
      <c r="C72" s="10" t="s">
        <v>3038</v>
      </c>
      <c r="D72" s="10">
        <v>37.353859270915102</v>
      </c>
      <c r="E72" s="10">
        <v>126.94854628582</v>
      </c>
      <c r="I72" s="10" t="s">
        <v>2985</v>
      </c>
      <c r="J72" s="10" t="s">
        <v>3001</v>
      </c>
      <c r="K72" s="10" t="s">
        <v>3039</v>
      </c>
      <c r="L72" s="10" t="s">
        <v>3040</v>
      </c>
      <c r="P72" s="10" t="s">
        <v>6159</v>
      </c>
      <c r="Q72" s="10" t="s">
        <v>6419</v>
      </c>
      <c r="R72" s="10" t="s">
        <v>6420</v>
      </c>
      <c r="S72" s="11" t="s">
        <v>6163</v>
      </c>
      <c r="T72" s="12" t="s">
        <v>6421</v>
      </c>
      <c r="U72" s="11" t="s">
        <v>6164</v>
      </c>
      <c r="V72" s="12" t="s">
        <v>6422</v>
      </c>
    </row>
    <row r="73" spans="1:22" x14ac:dyDescent="0.2">
      <c r="A73" s="10" t="s">
        <v>2703</v>
      </c>
      <c r="B73" s="10" t="s">
        <v>3041</v>
      </c>
      <c r="C73" s="10" t="s">
        <v>3042</v>
      </c>
      <c r="D73" s="10">
        <v>37.338916618027902</v>
      </c>
      <c r="E73" s="10">
        <v>126.94818002141299</v>
      </c>
      <c r="I73" s="10" t="s">
        <v>2985</v>
      </c>
      <c r="J73" s="10" t="s">
        <v>3011</v>
      </c>
      <c r="K73" s="10" t="s">
        <v>3043</v>
      </c>
      <c r="L73" s="10" t="s">
        <v>3044</v>
      </c>
      <c r="P73" s="10" t="s">
        <v>6159</v>
      </c>
      <c r="Q73" s="10" t="s">
        <v>6423</v>
      </c>
      <c r="R73" s="10" t="s">
        <v>6424</v>
      </c>
      <c r="S73" s="11" t="s">
        <v>6163</v>
      </c>
      <c r="T73" s="12" t="s">
        <v>6425</v>
      </c>
      <c r="U73" s="11" t="s">
        <v>6164</v>
      </c>
      <c r="V73" s="12" t="s">
        <v>6426</v>
      </c>
    </row>
    <row r="74" spans="1:22" x14ac:dyDescent="0.2">
      <c r="A74" s="10" t="s">
        <v>2703</v>
      </c>
      <c r="B74" s="10" t="s">
        <v>3045</v>
      </c>
      <c r="C74" s="10" t="s">
        <v>3046</v>
      </c>
      <c r="D74" s="10">
        <v>37.3204950275085</v>
      </c>
      <c r="E74" s="10">
        <v>126.948615408797</v>
      </c>
      <c r="I74" s="10" t="s">
        <v>3047</v>
      </c>
      <c r="J74" s="10" t="s">
        <v>3048</v>
      </c>
      <c r="K74" s="10" t="s">
        <v>3049</v>
      </c>
      <c r="L74" s="10" t="s">
        <v>3050</v>
      </c>
      <c r="P74" s="10" t="s">
        <v>6159</v>
      </c>
      <c r="Q74" s="10" t="s">
        <v>6427</v>
      </c>
      <c r="R74" s="10" t="s">
        <v>6428</v>
      </c>
      <c r="S74" s="11" t="s">
        <v>6163</v>
      </c>
      <c r="T74" s="12" t="s">
        <v>6429</v>
      </c>
      <c r="U74" s="11" t="s">
        <v>6164</v>
      </c>
      <c r="V74" s="12" t="s">
        <v>6430</v>
      </c>
    </row>
    <row r="75" spans="1:22" x14ac:dyDescent="0.2">
      <c r="A75" s="10" t="s">
        <v>2703</v>
      </c>
      <c r="B75" s="10" t="s">
        <v>3051</v>
      </c>
      <c r="C75" s="10" t="s">
        <v>3052</v>
      </c>
      <c r="D75" s="10">
        <v>37.2997648058181</v>
      </c>
      <c r="E75" s="10">
        <v>126.97470387921901</v>
      </c>
      <c r="I75" s="10" t="s">
        <v>3053</v>
      </c>
      <c r="J75" s="10" t="s">
        <v>3054</v>
      </c>
      <c r="K75" s="10" t="s">
        <v>3055</v>
      </c>
      <c r="L75" s="10" t="s">
        <v>3056</v>
      </c>
      <c r="P75" s="10" t="s">
        <v>6159</v>
      </c>
      <c r="Q75" s="10" t="s">
        <v>6431</v>
      </c>
      <c r="R75" s="10" t="s">
        <v>6152</v>
      </c>
      <c r="S75" s="11" t="s">
        <v>6163</v>
      </c>
      <c r="T75" s="12" t="s">
        <v>6432</v>
      </c>
      <c r="U75" s="11" t="s">
        <v>6164</v>
      </c>
      <c r="V75" s="12" t="s">
        <v>6433</v>
      </c>
    </row>
    <row r="76" spans="1:22" x14ac:dyDescent="0.2">
      <c r="A76" s="10" t="s">
        <v>2703</v>
      </c>
      <c r="B76" s="10" t="s">
        <v>3057</v>
      </c>
      <c r="C76" s="10" t="s">
        <v>3058</v>
      </c>
      <c r="D76" s="10">
        <v>37.280163247312998</v>
      </c>
      <c r="E76" s="10">
        <v>126.99180946085799</v>
      </c>
      <c r="I76" s="10" t="s">
        <v>3053</v>
      </c>
      <c r="J76" s="10" t="s">
        <v>3059</v>
      </c>
      <c r="K76" s="10" t="s">
        <v>3060</v>
      </c>
      <c r="L76" s="10" t="s">
        <v>3061</v>
      </c>
      <c r="P76" s="10" t="s">
        <v>6159</v>
      </c>
      <c r="Q76" s="10" t="s">
        <v>6434</v>
      </c>
      <c r="R76" s="10" t="s">
        <v>6435</v>
      </c>
      <c r="S76" s="11" t="s">
        <v>6163</v>
      </c>
      <c r="T76" s="12" t="s">
        <v>6436</v>
      </c>
      <c r="U76" s="11" t="s">
        <v>6164</v>
      </c>
      <c r="V76" s="12" t="s">
        <v>6437</v>
      </c>
    </row>
    <row r="77" spans="1:22" x14ac:dyDescent="0.2">
      <c r="A77" s="10" t="s">
        <v>2703</v>
      </c>
      <c r="B77" s="10" t="s">
        <v>3062</v>
      </c>
      <c r="C77" s="10" t="s">
        <v>3063</v>
      </c>
      <c r="D77" s="10">
        <v>37.266161897612903</v>
      </c>
      <c r="E77" s="10">
        <v>126.99989244699699</v>
      </c>
      <c r="I77" s="10" t="s">
        <v>3053</v>
      </c>
      <c r="J77" s="10" t="s">
        <v>3064</v>
      </c>
      <c r="K77" s="10" t="s">
        <v>3065</v>
      </c>
      <c r="L77" s="10" t="s">
        <v>3066</v>
      </c>
      <c r="P77" s="10" t="s">
        <v>6159</v>
      </c>
      <c r="Q77" s="10" t="s">
        <v>6438</v>
      </c>
      <c r="R77" s="10" t="s">
        <v>6152</v>
      </c>
      <c r="S77" s="11" t="s">
        <v>6163</v>
      </c>
      <c r="T77" s="12" t="s">
        <v>6439</v>
      </c>
      <c r="U77" s="11" t="s">
        <v>6164</v>
      </c>
      <c r="V77" s="12" t="s">
        <v>6440</v>
      </c>
    </row>
    <row r="78" spans="1:22" x14ac:dyDescent="0.2">
      <c r="A78" s="10" t="s">
        <v>2703</v>
      </c>
      <c r="B78" s="10" t="s">
        <v>3067</v>
      </c>
      <c r="C78" s="10" t="s">
        <v>3068</v>
      </c>
      <c r="D78" s="10">
        <v>37.244466307987402</v>
      </c>
      <c r="E78" s="10">
        <v>127.01380746881701</v>
      </c>
      <c r="I78" s="10" t="s">
        <v>3053</v>
      </c>
      <c r="J78" s="10" t="s">
        <v>3069</v>
      </c>
      <c r="K78" s="10" t="s">
        <v>3070</v>
      </c>
      <c r="L78" s="10" t="s">
        <v>3071</v>
      </c>
      <c r="P78" s="10" t="s">
        <v>6159</v>
      </c>
      <c r="Q78" s="10" t="s">
        <v>6441</v>
      </c>
      <c r="R78" s="10" t="s">
        <v>6442</v>
      </c>
      <c r="S78" s="11" t="s">
        <v>6163</v>
      </c>
      <c r="T78" s="12" t="s">
        <v>6443</v>
      </c>
      <c r="U78" s="11" t="s">
        <v>6164</v>
      </c>
      <c r="V78" s="12" t="s">
        <v>6444</v>
      </c>
    </row>
    <row r="79" spans="1:22" x14ac:dyDescent="0.2">
      <c r="A79" s="10" t="s">
        <v>2703</v>
      </c>
      <c r="B79" s="10" t="s">
        <v>3072</v>
      </c>
      <c r="C79" s="10" t="s">
        <v>3073</v>
      </c>
      <c r="D79" s="10">
        <v>37.206918579578002</v>
      </c>
      <c r="E79" s="10">
        <v>127.03321238674501</v>
      </c>
      <c r="I79" s="10" t="s">
        <v>3053</v>
      </c>
      <c r="J79" s="10" t="s">
        <v>3074</v>
      </c>
      <c r="K79" s="10" t="s">
        <v>3075</v>
      </c>
      <c r="L79" s="10" t="s">
        <v>3076</v>
      </c>
      <c r="P79" s="10" t="s">
        <v>6159</v>
      </c>
      <c r="Q79" s="10" t="s">
        <v>6445</v>
      </c>
      <c r="R79" s="10" t="s">
        <v>6446</v>
      </c>
      <c r="S79" s="11" t="s">
        <v>6163</v>
      </c>
      <c r="T79" s="12" t="s">
        <v>6447</v>
      </c>
      <c r="U79" s="11" t="s">
        <v>6164</v>
      </c>
      <c r="V79" s="12" t="s">
        <v>6448</v>
      </c>
    </row>
    <row r="80" spans="1:22" x14ac:dyDescent="0.2">
      <c r="A80" s="10" t="s">
        <v>2703</v>
      </c>
      <c r="B80" s="10" t="s">
        <v>3077</v>
      </c>
      <c r="C80" s="10" t="s">
        <v>3078</v>
      </c>
      <c r="D80" s="10">
        <v>37.186928349377503</v>
      </c>
      <c r="E80" s="10">
        <v>127.04307971321001</v>
      </c>
      <c r="I80" s="10" t="s">
        <v>3053</v>
      </c>
      <c r="J80" s="10" t="s">
        <v>3079</v>
      </c>
      <c r="K80" s="10" t="s">
        <v>3080</v>
      </c>
      <c r="L80" s="10" t="s">
        <v>3081</v>
      </c>
      <c r="P80" s="10" t="s">
        <v>6159</v>
      </c>
      <c r="Q80" s="10" t="s">
        <v>6449</v>
      </c>
      <c r="R80" s="10" t="s">
        <v>6450</v>
      </c>
      <c r="S80" s="11" t="s">
        <v>6163</v>
      </c>
      <c r="T80" s="12" t="s">
        <v>6451</v>
      </c>
      <c r="U80" s="11" t="s">
        <v>6164</v>
      </c>
      <c r="V80" s="12" t="s">
        <v>6452</v>
      </c>
    </row>
    <row r="81" spans="1:22" x14ac:dyDescent="0.2">
      <c r="A81" s="10" t="s">
        <v>2703</v>
      </c>
      <c r="B81" s="10" t="s">
        <v>3082</v>
      </c>
      <c r="C81" s="10" t="s">
        <v>3083</v>
      </c>
      <c r="D81" s="10">
        <v>37.168054619159001</v>
      </c>
      <c r="E81" s="10">
        <v>127.06343224505601</v>
      </c>
      <c r="I81" s="10" t="s">
        <v>3053</v>
      </c>
      <c r="J81" s="10" t="s">
        <v>3084</v>
      </c>
      <c r="K81" s="10" t="s">
        <v>3085</v>
      </c>
      <c r="L81" s="10" t="s">
        <v>3086</v>
      </c>
      <c r="P81" s="10" t="s">
        <v>6159</v>
      </c>
      <c r="Q81" s="10" t="s">
        <v>6453</v>
      </c>
      <c r="R81" s="10" t="s">
        <v>6454</v>
      </c>
      <c r="S81" s="11" t="s">
        <v>6163</v>
      </c>
      <c r="T81" s="12" t="s">
        <v>6455</v>
      </c>
      <c r="U81" s="11" t="s">
        <v>6164</v>
      </c>
      <c r="V81" s="12" t="s">
        <v>6456</v>
      </c>
    </row>
    <row r="82" spans="1:22" x14ac:dyDescent="0.2">
      <c r="A82" s="10" t="s">
        <v>2703</v>
      </c>
      <c r="B82" s="10" t="s">
        <v>3087</v>
      </c>
      <c r="C82" s="10" t="s">
        <v>3088</v>
      </c>
      <c r="D82" s="10">
        <v>37.1467202778935</v>
      </c>
      <c r="E82" s="10">
        <v>127.066846984736</v>
      </c>
      <c r="I82" s="10" t="s">
        <v>3053</v>
      </c>
      <c r="J82" s="10" t="s">
        <v>3089</v>
      </c>
      <c r="K82" s="10" t="s">
        <v>3090</v>
      </c>
      <c r="L82" s="10" t="s">
        <v>3091</v>
      </c>
      <c r="P82" s="10" t="s">
        <v>6159</v>
      </c>
      <c r="Q82" s="10" t="s">
        <v>6457</v>
      </c>
      <c r="R82" s="10" t="s">
        <v>6458</v>
      </c>
      <c r="S82" s="11" t="s">
        <v>6163</v>
      </c>
      <c r="T82" s="12" t="s">
        <v>6459</v>
      </c>
      <c r="U82" s="11" t="s">
        <v>6164</v>
      </c>
      <c r="V82" s="12" t="s">
        <v>6460</v>
      </c>
    </row>
    <row r="83" spans="1:22" x14ac:dyDescent="0.2">
      <c r="A83" s="10" t="s">
        <v>2703</v>
      </c>
      <c r="B83" s="10" t="s">
        <v>3092</v>
      </c>
      <c r="C83" s="10" t="s">
        <v>3093</v>
      </c>
      <c r="D83" s="10">
        <v>37.107513604058099</v>
      </c>
      <c r="E83" s="10">
        <v>127.062013117631</v>
      </c>
      <c r="I83" s="10" t="s">
        <v>3094</v>
      </c>
      <c r="J83" s="10" t="s">
        <v>3095</v>
      </c>
      <c r="K83" s="10" t="s">
        <v>3096</v>
      </c>
      <c r="L83" s="10" t="s">
        <v>3097</v>
      </c>
      <c r="P83" s="10" t="s">
        <v>6159</v>
      </c>
      <c r="Q83" s="10" t="s">
        <v>6461</v>
      </c>
      <c r="R83" s="10" t="s">
        <v>6462</v>
      </c>
      <c r="S83" s="11" t="s">
        <v>6163</v>
      </c>
      <c r="T83" s="12" t="s">
        <v>6463</v>
      </c>
      <c r="U83" s="11" t="s">
        <v>6164</v>
      </c>
      <c r="V83" s="12" t="s">
        <v>6464</v>
      </c>
    </row>
    <row r="84" spans="1:22" x14ac:dyDescent="0.2">
      <c r="A84" s="10" t="s">
        <v>2703</v>
      </c>
      <c r="B84" s="10" t="s">
        <v>3098</v>
      </c>
      <c r="C84" s="10" t="s">
        <v>3099</v>
      </c>
      <c r="D84" s="10">
        <v>37.074750707142996</v>
      </c>
      <c r="E84" s="10">
        <v>127.054207916967</v>
      </c>
      <c r="I84" s="10" t="s">
        <v>3094</v>
      </c>
      <c r="J84" s="10" t="s">
        <v>3100</v>
      </c>
      <c r="K84" s="10" t="s">
        <v>3101</v>
      </c>
      <c r="L84" s="10" t="s">
        <v>3102</v>
      </c>
      <c r="P84" s="10" t="s">
        <v>6159</v>
      </c>
      <c r="Q84" s="10" t="s">
        <v>6465</v>
      </c>
      <c r="R84" s="10" t="s">
        <v>6466</v>
      </c>
      <c r="S84" s="11" t="s">
        <v>6163</v>
      </c>
      <c r="T84" s="12" t="s">
        <v>6467</v>
      </c>
      <c r="U84" s="11" t="s">
        <v>6164</v>
      </c>
      <c r="V84" s="12" t="s">
        <v>6468</v>
      </c>
    </row>
    <row r="85" spans="1:22" x14ac:dyDescent="0.2">
      <c r="A85" s="10" t="s">
        <v>2703</v>
      </c>
      <c r="B85" s="10" t="s">
        <v>2687</v>
      </c>
      <c r="C85" s="10" t="s">
        <v>3103</v>
      </c>
      <c r="D85" s="10">
        <v>37.056267224297102</v>
      </c>
      <c r="E85" s="10">
        <v>127.052734554976</v>
      </c>
      <c r="I85" s="10" t="s">
        <v>3094</v>
      </c>
      <c r="J85" s="10" t="s">
        <v>3104</v>
      </c>
      <c r="K85" s="10" t="s">
        <v>3105</v>
      </c>
      <c r="L85" s="10" t="s">
        <v>3106</v>
      </c>
      <c r="P85" s="10" t="s">
        <v>6159</v>
      </c>
      <c r="Q85" s="10" t="s">
        <v>6469</v>
      </c>
      <c r="R85" s="10" t="s">
        <v>6470</v>
      </c>
      <c r="S85" s="11" t="s">
        <v>6163</v>
      </c>
      <c r="T85" s="12" t="s">
        <v>6471</v>
      </c>
      <c r="U85" s="11" t="s">
        <v>6164</v>
      </c>
      <c r="V85" s="12" t="s">
        <v>6472</v>
      </c>
    </row>
    <row r="86" spans="1:22" x14ac:dyDescent="0.2">
      <c r="A86" s="10" t="s">
        <v>2703</v>
      </c>
      <c r="B86" s="10" t="s">
        <v>3107</v>
      </c>
      <c r="C86" s="10" t="s">
        <v>3108</v>
      </c>
      <c r="D86" s="10">
        <v>37.018577986474298</v>
      </c>
      <c r="E86" s="10">
        <v>127.071194951661</v>
      </c>
      <c r="I86" s="10" t="s">
        <v>3094</v>
      </c>
      <c r="J86" s="10" t="s">
        <v>3109</v>
      </c>
      <c r="K86" s="10" t="s">
        <v>3110</v>
      </c>
      <c r="L86" s="10" t="s">
        <v>3111</v>
      </c>
      <c r="P86" s="10" t="s">
        <v>6159</v>
      </c>
      <c r="Q86" s="10" t="s">
        <v>6473</v>
      </c>
      <c r="R86" s="10" t="s">
        <v>6179</v>
      </c>
      <c r="S86" s="11" t="s">
        <v>6163</v>
      </c>
      <c r="T86" s="12" t="s">
        <v>6474</v>
      </c>
      <c r="U86" s="11" t="s">
        <v>6164</v>
      </c>
      <c r="V86" s="12" t="s">
        <v>6475</v>
      </c>
    </row>
    <row r="87" spans="1:22" x14ac:dyDescent="0.2">
      <c r="A87" s="10" t="s">
        <v>2703</v>
      </c>
      <c r="B87" s="10" t="s">
        <v>3112</v>
      </c>
      <c r="C87" s="10" t="s">
        <v>3113</v>
      </c>
      <c r="D87" s="10">
        <v>36.990742427715603</v>
      </c>
      <c r="E87" s="10">
        <v>127.08599918537701</v>
      </c>
      <c r="I87" s="10" t="s">
        <v>3114</v>
      </c>
      <c r="J87" s="10" t="s">
        <v>3115</v>
      </c>
      <c r="K87" s="10" t="s">
        <v>3116</v>
      </c>
      <c r="L87" s="10" t="s">
        <v>3117</v>
      </c>
      <c r="P87" s="10" t="s">
        <v>6159</v>
      </c>
      <c r="Q87" s="10" t="s">
        <v>6476</v>
      </c>
      <c r="R87" s="10" t="s">
        <v>6477</v>
      </c>
      <c r="S87" s="11" t="s">
        <v>6163</v>
      </c>
      <c r="T87" s="12" t="s">
        <v>6478</v>
      </c>
      <c r="U87" s="11" t="s">
        <v>6164</v>
      </c>
      <c r="V87" s="12" t="s">
        <v>6479</v>
      </c>
    </row>
    <row r="88" spans="1:22" x14ac:dyDescent="0.2">
      <c r="A88" s="10" t="s">
        <v>2703</v>
      </c>
      <c r="B88" s="10" t="s">
        <v>3118</v>
      </c>
      <c r="C88" s="10" t="s">
        <v>3119</v>
      </c>
      <c r="D88" s="10">
        <v>36.916460124146099</v>
      </c>
      <c r="E88" s="10">
        <v>127.12677948228099</v>
      </c>
      <c r="I88" s="10" t="s">
        <v>3114</v>
      </c>
      <c r="J88" s="10" t="s">
        <v>3120</v>
      </c>
      <c r="K88" s="10" t="s">
        <v>3121</v>
      </c>
      <c r="L88" s="10" t="s">
        <v>3122</v>
      </c>
      <c r="P88" s="10" t="s">
        <v>6159</v>
      </c>
      <c r="Q88" s="10" t="s">
        <v>6480</v>
      </c>
      <c r="R88" s="10" t="s">
        <v>6481</v>
      </c>
      <c r="S88" s="11" t="s">
        <v>6163</v>
      </c>
      <c r="T88" s="12" t="s">
        <v>6482</v>
      </c>
      <c r="U88" s="11" t="s">
        <v>6164</v>
      </c>
      <c r="V88" s="12" t="s">
        <v>6483</v>
      </c>
    </row>
    <row r="89" spans="1:22" x14ac:dyDescent="0.2">
      <c r="A89" s="10" t="s">
        <v>2703</v>
      </c>
      <c r="B89" s="10" t="s">
        <v>3123</v>
      </c>
      <c r="C89" s="10" t="s">
        <v>3124</v>
      </c>
      <c r="D89" s="10">
        <v>36.8705013353703</v>
      </c>
      <c r="E89" s="10">
        <v>127.144095792545</v>
      </c>
      <c r="I89" s="10" t="s">
        <v>3114</v>
      </c>
      <c r="J89" s="10" t="s">
        <v>3125</v>
      </c>
      <c r="K89" s="10" t="s">
        <v>3126</v>
      </c>
      <c r="L89" s="10" t="s">
        <v>3127</v>
      </c>
      <c r="P89" s="10" t="s">
        <v>6159</v>
      </c>
      <c r="Q89" s="10" t="s">
        <v>6484</v>
      </c>
      <c r="R89" s="10" t="s">
        <v>6485</v>
      </c>
      <c r="S89" s="11" t="s">
        <v>6163</v>
      </c>
      <c r="T89" s="12" t="s">
        <v>6486</v>
      </c>
      <c r="U89" s="11" t="s">
        <v>6164</v>
      </c>
      <c r="V89" s="12" t="s">
        <v>6487</v>
      </c>
    </row>
    <row r="90" spans="1:22" x14ac:dyDescent="0.2">
      <c r="A90" s="10" t="s">
        <v>2703</v>
      </c>
      <c r="B90" s="10" t="s">
        <v>3128</v>
      </c>
      <c r="C90" s="10" t="s">
        <v>3129</v>
      </c>
      <c r="D90" s="10">
        <v>36.833126923148498</v>
      </c>
      <c r="E90" s="10">
        <v>127.149023986938</v>
      </c>
      <c r="I90" s="10" t="s">
        <v>3114</v>
      </c>
      <c r="J90" s="10" t="s">
        <v>3130</v>
      </c>
      <c r="K90" s="10" t="s">
        <v>3131</v>
      </c>
      <c r="L90" s="10" t="s">
        <v>3132</v>
      </c>
      <c r="P90" s="10" t="s">
        <v>6159</v>
      </c>
      <c r="Q90" s="10" t="s">
        <v>6488</v>
      </c>
      <c r="R90" s="10" t="s">
        <v>6489</v>
      </c>
      <c r="S90" s="11" t="s">
        <v>6163</v>
      </c>
      <c r="T90" s="12" t="s">
        <v>6490</v>
      </c>
      <c r="U90" s="11" t="s">
        <v>6164</v>
      </c>
      <c r="V90" s="12" t="s">
        <v>6491</v>
      </c>
    </row>
    <row r="91" spans="1:22" x14ac:dyDescent="0.2">
      <c r="A91" s="10" t="s">
        <v>2703</v>
      </c>
      <c r="B91" s="10" t="s">
        <v>3133</v>
      </c>
      <c r="C91" s="10" t="s">
        <v>3134</v>
      </c>
      <c r="D91" s="10">
        <v>36.809462772882497</v>
      </c>
      <c r="E91" s="10">
        <v>127.146813898581</v>
      </c>
      <c r="I91" s="10" t="s">
        <v>3114</v>
      </c>
      <c r="J91" s="10" t="s">
        <v>3135</v>
      </c>
      <c r="K91" s="10" t="s">
        <v>3136</v>
      </c>
      <c r="L91" s="10" t="s">
        <v>3137</v>
      </c>
      <c r="P91" s="10" t="s">
        <v>6159</v>
      </c>
      <c r="Q91" s="10" t="s">
        <v>6492</v>
      </c>
      <c r="R91" s="10" t="s">
        <v>6493</v>
      </c>
      <c r="S91" s="11" t="s">
        <v>6163</v>
      </c>
      <c r="T91" s="12" t="s">
        <v>6494</v>
      </c>
      <c r="U91" s="11" t="s">
        <v>6164</v>
      </c>
      <c r="V91" s="12" t="s">
        <v>6495</v>
      </c>
    </row>
    <row r="92" spans="1:22" x14ac:dyDescent="0.2">
      <c r="A92" s="10" t="s">
        <v>2703</v>
      </c>
      <c r="B92" s="10" t="s">
        <v>3138</v>
      </c>
      <c r="C92" s="10" t="s">
        <v>3139</v>
      </c>
      <c r="D92" s="10">
        <v>36.8015781729572</v>
      </c>
      <c r="E92" s="10">
        <v>127.13634015419601</v>
      </c>
      <c r="I92" s="10" t="s">
        <v>3114</v>
      </c>
      <c r="J92" s="10" t="s">
        <v>3140</v>
      </c>
      <c r="K92" s="10" t="s">
        <v>3141</v>
      </c>
      <c r="L92" s="10" t="s">
        <v>3142</v>
      </c>
      <c r="P92" s="10" t="s">
        <v>6159</v>
      </c>
      <c r="Q92" s="10" t="s">
        <v>6496</v>
      </c>
      <c r="R92" s="10" t="s">
        <v>6497</v>
      </c>
      <c r="S92" s="11" t="s">
        <v>6163</v>
      </c>
      <c r="T92" s="12" t="s">
        <v>6498</v>
      </c>
      <c r="U92" s="11" t="s">
        <v>6164</v>
      </c>
      <c r="V92" s="12" t="s">
        <v>6499</v>
      </c>
    </row>
    <row r="93" spans="1:22" x14ac:dyDescent="0.2">
      <c r="A93" s="10" t="s">
        <v>2703</v>
      </c>
      <c r="B93" s="10" t="s">
        <v>3143</v>
      </c>
      <c r="C93" s="10" t="s">
        <v>3144</v>
      </c>
      <c r="D93" s="10">
        <v>36.793655090373001</v>
      </c>
      <c r="E93" s="10">
        <v>127.121594290099</v>
      </c>
      <c r="I93" s="10" t="s">
        <v>3114</v>
      </c>
      <c r="J93" s="10" t="s">
        <v>3145</v>
      </c>
      <c r="K93" s="10" t="s">
        <v>3146</v>
      </c>
      <c r="L93" s="10" t="s">
        <v>3147</v>
      </c>
      <c r="P93" s="10" t="s">
        <v>6159</v>
      </c>
      <c r="Q93" s="10" t="s">
        <v>6500</v>
      </c>
      <c r="R93" s="10" t="s">
        <v>6152</v>
      </c>
      <c r="S93" s="11" t="s">
        <v>6163</v>
      </c>
      <c r="T93" s="12" t="s">
        <v>6501</v>
      </c>
      <c r="U93" s="11" t="s">
        <v>6164</v>
      </c>
      <c r="V93" s="12" t="s">
        <v>6502</v>
      </c>
    </row>
    <row r="94" spans="1:22" x14ac:dyDescent="0.2">
      <c r="A94" s="10" t="s">
        <v>2703</v>
      </c>
      <c r="B94" s="10" t="s">
        <v>3148</v>
      </c>
      <c r="C94" s="10" t="s">
        <v>3149</v>
      </c>
      <c r="D94" s="10">
        <v>36.792124635678597</v>
      </c>
      <c r="E94" s="10">
        <v>127.104329120855</v>
      </c>
      <c r="I94" s="10" t="s">
        <v>3114</v>
      </c>
      <c r="J94" s="10" t="s">
        <v>3150</v>
      </c>
      <c r="K94" s="10" t="s">
        <v>3151</v>
      </c>
      <c r="L94" s="10" t="s">
        <v>3152</v>
      </c>
      <c r="P94" s="10" t="s">
        <v>6159</v>
      </c>
      <c r="Q94" s="10" t="s">
        <v>6503</v>
      </c>
      <c r="R94" s="10" t="s">
        <v>6504</v>
      </c>
      <c r="S94" s="11" t="s">
        <v>6163</v>
      </c>
      <c r="T94" s="12" t="s">
        <v>6505</v>
      </c>
      <c r="U94" s="11" t="s">
        <v>6164</v>
      </c>
      <c r="V94" s="12" t="s">
        <v>6506</v>
      </c>
    </row>
    <row r="95" spans="1:22" x14ac:dyDescent="0.2">
      <c r="A95" s="10" t="s">
        <v>2703</v>
      </c>
      <c r="B95" s="10" t="s">
        <v>3153</v>
      </c>
      <c r="C95" s="10" t="s">
        <v>3154</v>
      </c>
      <c r="D95" s="10">
        <v>36.788615465026602</v>
      </c>
      <c r="E95" s="10">
        <v>127.08528910059</v>
      </c>
      <c r="I95" s="10" t="s">
        <v>3114</v>
      </c>
      <c r="J95" s="10" t="s">
        <v>3155</v>
      </c>
      <c r="K95" s="10" t="s">
        <v>3156</v>
      </c>
      <c r="L95" s="10" t="s">
        <v>3157</v>
      </c>
      <c r="P95" s="10" t="s">
        <v>6159</v>
      </c>
      <c r="Q95" s="10" t="s">
        <v>6507</v>
      </c>
      <c r="R95" s="10" t="s">
        <v>6508</v>
      </c>
      <c r="S95" s="11" t="s">
        <v>6163</v>
      </c>
      <c r="T95" s="12" t="s">
        <v>6509</v>
      </c>
      <c r="U95" s="11" t="s">
        <v>6164</v>
      </c>
      <c r="V95" s="12" t="s">
        <v>6510</v>
      </c>
    </row>
    <row r="96" spans="1:22" x14ac:dyDescent="0.2">
      <c r="A96" s="10" t="s">
        <v>2703</v>
      </c>
      <c r="B96" s="10" t="s">
        <v>3158</v>
      </c>
      <c r="C96" s="10" t="s">
        <v>3159</v>
      </c>
      <c r="D96" s="10">
        <v>36.777724172370903</v>
      </c>
      <c r="E96" s="10">
        <v>127.05337890086901</v>
      </c>
      <c r="I96" s="10" t="s">
        <v>3114</v>
      </c>
      <c r="J96" s="10" t="s">
        <v>3160</v>
      </c>
      <c r="K96" s="10" t="s">
        <v>3161</v>
      </c>
      <c r="L96" s="10" t="s">
        <v>3162</v>
      </c>
      <c r="P96" s="10" t="s">
        <v>6159</v>
      </c>
      <c r="Q96" s="10" t="s">
        <v>6511</v>
      </c>
      <c r="R96" s="10" t="s">
        <v>6512</v>
      </c>
      <c r="S96" s="11" t="s">
        <v>6163</v>
      </c>
      <c r="T96" s="12" t="s">
        <v>6513</v>
      </c>
      <c r="U96" s="11" t="s">
        <v>6164</v>
      </c>
      <c r="V96" s="12" t="s">
        <v>6514</v>
      </c>
    </row>
    <row r="97" spans="1:22" x14ac:dyDescent="0.2">
      <c r="A97" s="10" t="s">
        <v>2703</v>
      </c>
      <c r="B97" s="10" t="s">
        <v>3163</v>
      </c>
      <c r="C97" s="10" t="s">
        <v>3164</v>
      </c>
      <c r="D97" s="10">
        <v>36.780817406778503</v>
      </c>
      <c r="E97" s="10">
        <v>127.002006015411</v>
      </c>
      <c r="I97" s="10" t="s">
        <v>3114</v>
      </c>
      <c r="J97" s="10" t="s">
        <v>3165</v>
      </c>
      <c r="K97" s="10" t="s">
        <v>3166</v>
      </c>
      <c r="L97" s="10" t="s">
        <v>3167</v>
      </c>
      <c r="P97" s="10" t="s">
        <v>6159</v>
      </c>
      <c r="Q97" s="10" t="s">
        <v>6515</v>
      </c>
      <c r="R97" s="10" t="s">
        <v>6516</v>
      </c>
      <c r="S97" s="11" t="s">
        <v>6163</v>
      </c>
      <c r="T97" s="12" t="s">
        <v>6517</v>
      </c>
      <c r="U97" s="11" t="s">
        <v>6164</v>
      </c>
      <c r="V97" s="12" t="s">
        <v>6518</v>
      </c>
    </row>
    <row r="98" spans="1:22" x14ac:dyDescent="0.2">
      <c r="A98" s="10" t="s">
        <v>2703</v>
      </c>
      <c r="B98" s="10" t="s">
        <v>3168</v>
      </c>
      <c r="C98" s="10" t="s">
        <v>3169</v>
      </c>
      <c r="D98" s="10">
        <v>36.769360006534697</v>
      </c>
      <c r="E98" s="10">
        <v>126.94993638048</v>
      </c>
      <c r="I98" s="10" t="s">
        <v>3114</v>
      </c>
      <c r="J98" s="10" t="s">
        <v>3170</v>
      </c>
      <c r="K98" s="10" t="s">
        <v>3171</v>
      </c>
      <c r="L98" s="10" t="s">
        <v>3172</v>
      </c>
      <c r="P98" s="10" t="s">
        <v>6159</v>
      </c>
      <c r="Q98" s="10" t="s">
        <v>6519</v>
      </c>
      <c r="R98" s="10" t="s">
        <v>6520</v>
      </c>
      <c r="S98" s="11" t="s">
        <v>6163</v>
      </c>
      <c r="T98" s="12" t="s">
        <v>6521</v>
      </c>
      <c r="U98" s="11" t="s">
        <v>6164</v>
      </c>
      <c r="V98" s="12" t="s">
        <v>6522</v>
      </c>
    </row>
    <row r="99" spans="1:22" x14ac:dyDescent="0.2">
      <c r="A99" s="10" t="s">
        <v>2703</v>
      </c>
      <c r="B99" s="10" t="s">
        <v>3173</v>
      </c>
      <c r="C99" s="10" t="s">
        <v>3174</v>
      </c>
      <c r="D99" s="10">
        <v>37.4163583633797</v>
      </c>
      <c r="E99" s="10">
        <v>126.884995930221</v>
      </c>
      <c r="I99" s="10" t="s">
        <v>3114</v>
      </c>
      <c r="J99" s="10" t="s">
        <v>3175</v>
      </c>
      <c r="K99" s="10" t="s">
        <v>3176</v>
      </c>
      <c r="L99" s="10" t="s">
        <v>3177</v>
      </c>
      <c r="P99" s="10" t="s">
        <v>6159</v>
      </c>
      <c r="Q99" s="10" t="s">
        <v>6523</v>
      </c>
      <c r="R99" s="10" t="s">
        <v>6524</v>
      </c>
      <c r="S99" s="11" t="s">
        <v>6163</v>
      </c>
      <c r="T99" s="12" t="s">
        <v>6525</v>
      </c>
      <c r="U99" s="11" t="s">
        <v>6164</v>
      </c>
      <c r="V99" s="12" t="s">
        <v>6526</v>
      </c>
    </row>
    <row r="100" spans="1:22" x14ac:dyDescent="0.2">
      <c r="A100" s="10" t="s">
        <v>2703</v>
      </c>
      <c r="B100" s="10" t="s">
        <v>3178</v>
      </c>
      <c r="C100" s="10" t="s">
        <v>3179</v>
      </c>
      <c r="D100" s="10">
        <v>37.196135043539101</v>
      </c>
      <c r="E100" s="10">
        <v>127.053064272185</v>
      </c>
      <c r="I100" s="10" t="s">
        <v>3114</v>
      </c>
      <c r="J100" s="10" t="s">
        <v>3180</v>
      </c>
      <c r="K100" s="10" t="s">
        <v>3181</v>
      </c>
      <c r="L100" s="10" t="s">
        <v>3182</v>
      </c>
      <c r="P100" s="10" t="s">
        <v>6159</v>
      </c>
      <c r="Q100" s="10" t="s">
        <v>6527</v>
      </c>
      <c r="R100" s="10" t="s">
        <v>6185</v>
      </c>
      <c r="S100" s="11" t="s">
        <v>6163</v>
      </c>
      <c r="T100" s="12" t="s">
        <v>6528</v>
      </c>
      <c r="U100" s="11" t="s">
        <v>6164</v>
      </c>
      <c r="V100" s="12" t="s">
        <v>6529</v>
      </c>
    </row>
    <row r="101" spans="1:22" x14ac:dyDescent="0.2">
      <c r="A101" s="10" t="s">
        <v>3183</v>
      </c>
      <c r="B101" s="10" t="s">
        <v>2738</v>
      </c>
      <c r="C101" s="10" t="s">
        <v>3184</v>
      </c>
      <c r="D101" s="10">
        <v>37.563562889544599</v>
      </c>
      <c r="E101" s="10">
        <v>126.975519079306</v>
      </c>
      <c r="I101" s="10" t="s">
        <v>3114</v>
      </c>
      <c r="J101" s="10" t="s">
        <v>3185</v>
      </c>
      <c r="K101" s="10" t="s">
        <v>3186</v>
      </c>
      <c r="L101" s="10" t="s">
        <v>3187</v>
      </c>
      <c r="P101" s="10" t="s">
        <v>6159</v>
      </c>
      <c r="Q101" s="10" t="s">
        <v>6530</v>
      </c>
      <c r="R101" s="10" t="s">
        <v>6531</v>
      </c>
      <c r="S101" s="11" t="s">
        <v>6163</v>
      </c>
      <c r="T101" s="12" t="s">
        <v>6532</v>
      </c>
      <c r="U101" s="11" t="s">
        <v>6164</v>
      </c>
      <c r="V101" s="12" t="s">
        <v>6533</v>
      </c>
    </row>
    <row r="102" spans="1:22" x14ac:dyDescent="0.2">
      <c r="A102" s="10" t="s">
        <v>3183</v>
      </c>
      <c r="B102" s="10" t="s">
        <v>3188</v>
      </c>
      <c r="C102" s="10" t="s">
        <v>3189</v>
      </c>
      <c r="D102" s="10">
        <v>37.566210708509303</v>
      </c>
      <c r="E102" s="10">
        <v>126.990228451524</v>
      </c>
      <c r="I102" s="10" t="s">
        <v>3114</v>
      </c>
      <c r="J102" s="10" t="s">
        <v>3190</v>
      </c>
      <c r="K102" s="10" t="s">
        <v>3191</v>
      </c>
      <c r="L102" s="10" t="s">
        <v>3192</v>
      </c>
      <c r="P102" s="10" t="s">
        <v>6159</v>
      </c>
      <c r="Q102" s="10" t="s">
        <v>6534</v>
      </c>
      <c r="R102" s="10" t="s">
        <v>6535</v>
      </c>
      <c r="S102" s="11" t="s">
        <v>6163</v>
      </c>
      <c r="T102" s="12" t="s">
        <v>6536</v>
      </c>
      <c r="U102" s="11" t="s">
        <v>6164</v>
      </c>
      <c r="V102" s="12" t="s">
        <v>6537</v>
      </c>
    </row>
    <row r="103" spans="1:22" x14ac:dyDescent="0.2">
      <c r="A103" s="10" t="s">
        <v>3183</v>
      </c>
      <c r="B103" s="10" t="s">
        <v>248</v>
      </c>
      <c r="C103" s="10" t="s">
        <v>3193</v>
      </c>
      <c r="D103" s="10">
        <v>37.566402405499801</v>
      </c>
      <c r="E103" s="10">
        <v>126.99368230402</v>
      </c>
      <c r="I103" s="10" t="s">
        <v>3114</v>
      </c>
      <c r="J103" s="10" t="s">
        <v>3194</v>
      </c>
      <c r="K103" s="10" t="s">
        <v>3195</v>
      </c>
      <c r="L103" s="10" t="s">
        <v>3196</v>
      </c>
      <c r="P103" s="10" t="s">
        <v>6159</v>
      </c>
      <c r="Q103" s="10" t="s">
        <v>6538</v>
      </c>
      <c r="R103" s="10" t="s">
        <v>6539</v>
      </c>
      <c r="S103" s="11" t="s">
        <v>6163</v>
      </c>
      <c r="T103" s="12" t="s">
        <v>6540</v>
      </c>
      <c r="U103" s="11" t="s">
        <v>6164</v>
      </c>
      <c r="V103" s="12" t="s">
        <v>6541</v>
      </c>
    </row>
    <row r="104" spans="1:22" x14ac:dyDescent="0.2">
      <c r="A104" s="10" t="s">
        <v>3183</v>
      </c>
      <c r="B104" s="10" t="s">
        <v>322</v>
      </c>
      <c r="C104" s="10" t="s">
        <v>3197</v>
      </c>
      <c r="D104" s="10">
        <v>37.566528302968102</v>
      </c>
      <c r="E104" s="10">
        <v>126.99654328688899</v>
      </c>
      <c r="I104" s="10" t="s">
        <v>3114</v>
      </c>
      <c r="J104" s="10" t="s">
        <v>3198</v>
      </c>
      <c r="K104" s="10" t="s">
        <v>3199</v>
      </c>
      <c r="L104" s="10" t="s">
        <v>3200</v>
      </c>
      <c r="P104" s="10" t="s">
        <v>6159</v>
      </c>
      <c r="Q104" s="10" t="s">
        <v>6542</v>
      </c>
      <c r="R104" s="10" t="s">
        <v>6543</v>
      </c>
      <c r="S104" s="11" t="s">
        <v>6163</v>
      </c>
      <c r="T104" s="12" t="s">
        <v>6544</v>
      </c>
      <c r="U104" s="11" t="s">
        <v>6164</v>
      </c>
      <c r="V104" s="12" t="s">
        <v>6545</v>
      </c>
    </row>
    <row r="105" spans="1:22" x14ac:dyDescent="0.2">
      <c r="A105" s="10" t="s">
        <v>3183</v>
      </c>
      <c r="B105" s="10" t="s">
        <v>3201</v>
      </c>
      <c r="C105" s="10" t="s">
        <v>3202</v>
      </c>
      <c r="D105" s="10">
        <v>37.565774720382002</v>
      </c>
      <c r="E105" s="10">
        <v>127.008561501324</v>
      </c>
      <c r="I105" s="10" t="s">
        <v>3114</v>
      </c>
      <c r="J105" s="10" t="s">
        <v>3203</v>
      </c>
      <c r="K105" s="10" t="s">
        <v>3204</v>
      </c>
      <c r="L105" s="10" t="s">
        <v>3205</v>
      </c>
      <c r="P105" s="10" t="s">
        <v>6159</v>
      </c>
      <c r="Q105" s="10" t="s">
        <v>6546</v>
      </c>
      <c r="R105" s="10" t="s">
        <v>6547</v>
      </c>
      <c r="S105" s="11" t="s">
        <v>6163</v>
      </c>
      <c r="T105" s="12" t="s">
        <v>6548</v>
      </c>
      <c r="U105" s="11" t="s">
        <v>6164</v>
      </c>
      <c r="V105" s="12" t="s">
        <v>6549</v>
      </c>
    </row>
    <row r="106" spans="1:22" x14ac:dyDescent="0.2">
      <c r="A106" s="10" t="s">
        <v>3183</v>
      </c>
      <c r="B106" s="10" t="s">
        <v>3206</v>
      </c>
      <c r="C106" s="10" t="s">
        <v>3207</v>
      </c>
      <c r="D106" s="10">
        <v>37.5653254285684</v>
      </c>
      <c r="E106" s="10">
        <v>127.016667203663</v>
      </c>
      <c r="I106" s="10" t="s">
        <v>3114</v>
      </c>
      <c r="J106" s="10" t="s">
        <v>3208</v>
      </c>
      <c r="K106" s="10" t="s">
        <v>3209</v>
      </c>
      <c r="L106" s="10" t="s">
        <v>3210</v>
      </c>
      <c r="P106" s="10" t="s">
        <v>6159</v>
      </c>
      <c r="Q106" s="10" t="s">
        <v>6550</v>
      </c>
      <c r="R106" s="10" t="s">
        <v>6551</v>
      </c>
      <c r="S106" s="11" t="s">
        <v>6163</v>
      </c>
      <c r="T106" s="12" t="s">
        <v>6552</v>
      </c>
      <c r="U106" s="11" t="s">
        <v>6164</v>
      </c>
      <c r="V106" s="12" t="s">
        <v>6553</v>
      </c>
    </row>
    <row r="107" spans="1:22" x14ac:dyDescent="0.2">
      <c r="A107" s="10" t="s">
        <v>3183</v>
      </c>
      <c r="B107" s="10" t="s">
        <v>3211</v>
      </c>
      <c r="C107" s="10" t="s">
        <v>3212</v>
      </c>
      <c r="D107" s="10">
        <v>37.563974140773801</v>
      </c>
      <c r="E107" s="10">
        <v>127.029808505842</v>
      </c>
      <c r="I107" s="10" t="s">
        <v>3114</v>
      </c>
      <c r="J107" s="10" t="s">
        <v>3213</v>
      </c>
      <c r="K107" s="10" t="s">
        <v>3214</v>
      </c>
      <c r="L107" s="10" t="s">
        <v>3215</v>
      </c>
      <c r="P107" s="10" t="s">
        <v>6159</v>
      </c>
      <c r="Q107" s="10" t="s">
        <v>6554</v>
      </c>
      <c r="R107" s="10" t="s">
        <v>6152</v>
      </c>
      <c r="S107" s="11" t="s">
        <v>6163</v>
      </c>
      <c r="T107" s="12" t="s">
        <v>6555</v>
      </c>
      <c r="U107" s="11" t="s">
        <v>6164</v>
      </c>
      <c r="V107" s="12" t="s">
        <v>6556</v>
      </c>
    </row>
    <row r="108" spans="1:22" x14ac:dyDescent="0.2">
      <c r="A108" s="10" t="s">
        <v>3183</v>
      </c>
      <c r="B108" s="10" t="s">
        <v>3216</v>
      </c>
      <c r="C108" s="10" t="s">
        <v>3217</v>
      </c>
      <c r="D108" s="10">
        <v>37.561221741519098</v>
      </c>
      <c r="E108" s="10">
        <v>127.036655378283</v>
      </c>
      <c r="I108" s="10" t="s">
        <v>3114</v>
      </c>
      <c r="J108" s="10" t="s">
        <v>3218</v>
      </c>
      <c r="K108" s="10" t="s">
        <v>3219</v>
      </c>
      <c r="L108" s="10" t="s">
        <v>3220</v>
      </c>
      <c r="P108" s="10" t="s">
        <v>6159</v>
      </c>
      <c r="Q108" s="10" t="s">
        <v>6557</v>
      </c>
      <c r="R108" s="10" t="s">
        <v>6249</v>
      </c>
      <c r="S108" s="11" t="s">
        <v>6163</v>
      </c>
      <c r="T108" s="12" t="s">
        <v>6558</v>
      </c>
      <c r="U108" s="11" t="s">
        <v>6164</v>
      </c>
      <c r="V108" s="12" t="s">
        <v>6559</v>
      </c>
    </row>
    <row r="109" spans="1:22" x14ac:dyDescent="0.2">
      <c r="A109" s="10" t="s">
        <v>3183</v>
      </c>
      <c r="B109" s="10" t="s">
        <v>3221</v>
      </c>
      <c r="C109" s="10" t="s">
        <v>3222</v>
      </c>
      <c r="D109" s="10">
        <v>37.555577883540003</v>
      </c>
      <c r="E109" s="10">
        <v>127.04358449354299</v>
      </c>
      <c r="I109" s="10" t="s">
        <v>3114</v>
      </c>
      <c r="J109" s="10" t="s">
        <v>3223</v>
      </c>
      <c r="K109" s="10" t="s">
        <v>3224</v>
      </c>
      <c r="L109" s="10" t="s">
        <v>3225</v>
      </c>
      <c r="P109" s="10" t="s">
        <v>6159</v>
      </c>
      <c r="Q109" s="10" t="s">
        <v>6560</v>
      </c>
      <c r="R109" s="10" t="s">
        <v>6225</v>
      </c>
      <c r="S109" s="11" t="s">
        <v>6163</v>
      </c>
      <c r="T109" s="12" t="s">
        <v>6561</v>
      </c>
      <c r="U109" s="11" t="s">
        <v>6164</v>
      </c>
      <c r="V109" s="12" t="s">
        <v>6562</v>
      </c>
    </row>
    <row r="110" spans="1:22" x14ac:dyDescent="0.2">
      <c r="A110" s="10" t="s">
        <v>3183</v>
      </c>
      <c r="B110" s="10" t="s">
        <v>3226</v>
      </c>
      <c r="C110" s="10" t="s">
        <v>3227</v>
      </c>
      <c r="D110" s="10">
        <v>37.547188224409098</v>
      </c>
      <c r="E110" s="10">
        <v>127.047365178682</v>
      </c>
      <c r="I110" s="10" t="s">
        <v>3114</v>
      </c>
      <c r="J110" s="10" t="s">
        <v>3228</v>
      </c>
      <c r="K110" s="10" t="s">
        <v>3229</v>
      </c>
      <c r="L110" s="10" t="s">
        <v>3230</v>
      </c>
      <c r="P110" s="10" t="s">
        <v>6159</v>
      </c>
      <c r="Q110" s="10" t="s">
        <v>6563</v>
      </c>
      <c r="R110" s="10" t="s">
        <v>6564</v>
      </c>
      <c r="S110" s="11" t="s">
        <v>6163</v>
      </c>
      <c r="T110" s="12" t="s">
        <v>6565</v>
      </c>
      <c r="U110" s="11" t="s">
        <v>6164</v>
      </c>
      <c r="V110" s="12" t="s">
        <v>6566</v>
      </c>
    </row>
    <row r="111" spans="1:22" x14ac:dyDescent="0.2">
      <c r="A111" s="10" t="s">
        <v>3183</v>
      </c>
      <c r="B111" s="10" t="s">
        <v>3231</v>
      </c>
      <c r="C111" s="10" t="s">
        <v>3232</v>
      </c>
      <c r="D111" s="10">
        <v>37.544682531381397</v>
      </c>
      <c r="E111" s="10">
        <v>127.05698284967499</v>
      </c>
      <c r="I111" s="10" t="s">
        <v>3114</v>
      </c>
      <c r="J111" s="10" t="s">
        <v>3233</v>
      </c>
      <c r="K111" s="10" t="s">
        <v>3234</v>
      </c>
      <c r="L111" s="10" t="s">
        <v>3235</v>
      </c>
      <c r="P111" s="10" t="s">
        <v>6159</v>
      </c>
      <c r="Q111" s="10" t="s">
        <v>6567</v>
      </c>
      <c r="R111" s="10" t="s">
        <v>6171</v>
      </c>
      <c r="S111" s="11" t="s">
        <v>6163</v>
      </c>
      <c r="T111" s="12" t="s">
        <v>6568</v>
      </c>
      <c r="U111" s="11" t="s">
        <v>6164</v>
      </c>
      <c r="V111" s="12" t="s">
        <v>6569</v>
      </c>
    </row>
    <row r="112" spans="1:22" x14ac:dyDescent="0.2">
      <c r="A112" s="10" t="s">
        <v>3183</v>
      </c>
      <c r="B112" s="10" t="s">
        <v>3236</v>
      </c>
      <c r="C112" s="10" t="s">
        <v>3237</v>
      </c>
      <c r="D112" s="10">
        <v>37.540816040886</v>
      </c>
      <c r="E112" s="10">
        <v>127.069031304229</v>
      </c>
      <c r="I112" s="10" t="s">
        <v>3114</v>
      </c>
      <c r="J112" s="10" t="s">
        <v>3238</v>
      </c>
      <c r="K112" s="10" t="s">
        <v>3239</v>
      </c>
      <c r="L112" s="10" t="s">
        <v>3240</v>
      </c>
      <c r="P112" s="10" t="s">
        <v>6159</v>
      </c>
      <c r="Q112" s="10" t="s">
        <v>6570</v>
      </c>
      <c r="R112" s="10" t="s">
        <v>6571</v>
      </c>
      <c r="S112" s="11" t="s">
        <v>6163</v>
      </c>
      <c r="T112" s="12" t="s">
        <v>6572</v>
      </c>
      <c r="U112" s="11" t="s">
        <v>6164</v>
      </c>
      <c r="V112" s="12" t="s">
        <v>6573</v>
      </c>
    </row>
    <row r="113" spans="1:22" x14ac:dyDescent="0.2">
      <c r="A113" s="10" t="s">
        <v>3183</v>
      </c>
      <c r="B113" s="10" t="s">
        <v>3241</v>
      </c>
      <c r="C113" s="10" t="s">
        <v>3242</v>
      </c>
      <c r="D113" s="10">
        <v>37.538321242315902</v>
      </c>
      <c r="E113" s="10">
        <v>127.09076711702799</v>
      </c>
      <c r="I113" s="10" t="s">
        <v>3114</v>
      </c>
      <c r="J113" s="10" t="s">
        <v>3243</v>
      </c>
      <c r="K113" s="10" t="s">
        <v>3244</v>
      </c>
      <c r="L113" s="10" t="s">
        <v>3245</v>
      </c>
      <c r="P113" s="10" t="s">
        <v>6159</v>
      </c>
      <c r="Q113" s="10" t="s">
        <v>6574</v>
      </c>
      <c r="R113" s="10" t="s">
        <v>6171</v>
      </c>
      <c r="S113" s="11" t="s">
        <v>6163</v>
      </c>
      <c r="T113" s="12" t="s">
        <v>6575</v>
      </c>
      <c r="U113" s="11" t="s">
        <v>6164</v>
      </c>
      <c r="V113" s="12" t="s">
        <v>6576</v>
      </c>
    </row>
    <row r="114" spans="1:22" x14ac:dyDescent="0.2">
      <c r="A114" s="10" t="s">
        <v>3183</v>
      </c>
      <c r="B114" s="10" t="s">
        <v>3246</v>
      </c>
      <c r="C114" s="10" t="s">
        <v>3247</v>
      </c>
      <c r="D114" s="10">
        <v>37.5353676776014</v>
      </c>
      <c r="E114" s="10">
        <v>127.09455145062999</v>
      </c>
      <c r="I114" s="10" t="s">
        <v>3114</v>
      </c>
      <c r="J114" s="10" t="s">
        <v>3248</v>
      </c>
      <c r="K114" s="10" t="s">
        <v>3249</v>
      </c>
      <c r="L114" s="10" t="s">
        <v>3250</v>
      </c>
      <c r="P114" s="10" t="s">
        <v>6159</v>
      </c>
      <c r="Q114" s="10" t="s">
        <v>6577</v>
      </c>
      <c r="R114" s="10" t="s">
        <v>6152</v>
      </c>
      <c r="S114" s="11" t="s">
        <v>6163</v>
      </c>
      <c r="T114" s="12" t="s">
        <v>6578</v>
      </c>
      <c r="U114" s="11" t="s">
        <v>6164</v>
      </c>
      <c r="V114" s="12" t="s">
        <v>6579</v>
      </c>
    </row>
    <row r="115" spans="1:22" x14ac:dyDescent="0.2">
      <c r="A115" s="10" t="s">
        <v>3183</v>
      </c>
      <c r="B115" s="10" t="s">
        <v>3251</v>
      </c>
      <c r="C115" s="10" t="s">
        <v>3252</v>
      </c>
      <c r="D115" s="10">
        <v>37.518931734627898</v>
      </c>
      <c r="E115" s="10">
        <v>127.104756814328</v>
      </c>
      <c r="I115" s="10" t="s">
        <v>3114</v>
      </c>
      <c r="J115" s="10" t="s">
        <v>3253</v>
      </c>
      <c r="K115" s="10" t="s">
        <v>3254</v>
      </c>
      <c r="L115" s="10" t="s">
        <v>3255</v>
      </c>
      <c r="P115" s="10" t="s">
        <v>6159</v>
      </c>
      <c r="Q115" s="10" t="s">
        <v>6580</v>
      </c>
      <c r="R115" s="10" t="s">
        <v>6581</v>
      </c>
      <c r="S115" s="11" t="s">
        <v>6163</v>
      </c>
      <c r="T115" s="12" t="s">
        <v>6582</v>
      </c>
      <c r="U115" s="11" t="s">
        <v>6164</v>
      </c>
      <c r="V115" s="12" t="s">
        <v>6583</v>
      </c>
    </row>
    <row r="116" spans="1:22" x14ac:dyDescent="0.2">
      <c r="A116" s="10" t="s">
        <v>3183</v>
      </c>
      <c r="B116" s="10" t="s">
        <v>3256</v>
      </c>
      <c r="C116" s="10" t="s">
        <v>3257</v>
      </c>
      <c r="D116" s="10">
        <v>37.517703006696699</v>
      </c>
      <c r="E116" s="10">
        <v>127.074665709643</v>
      </c>
      <c r="I116" s="10" t="s">
        <v>3114</v>
      </c>
      <c r="J116" s="10" t="s">
        <v>3125</v>
      </c>
      <c r="K116" s="10" t="s">
        <v>3258</v>
      </c>
      <c r="L116" s="10" t="s">
        <v>3259</v>
      </c>
      <c r="P116" s="10" t="s">
        <v>6159</v>
      </c>
      <c r="Q116" s="10" t="s">
        <v>6584</v>
      </c>
      <c r="R116" s="10" t="s">
        <v>6585</v>
      </c>
      <c r="S116" s="11" t="s">
        <v>6163</v>
      </c>
      <c r="T116" s="12" t="s">
        <v>6586</v>
      </c>
      <c r="U116" s="11" t="s">
        <v>6164</v>
      </c>
      <c r="V116" s="12" t="s">
        <v>6587</v>
      </c>
    </row>
    <row r="117" spans="1:22" x14ac:dyDescent="0.2">
      <c r="A117" s="10" t="s">
        <v>3183</v>
      </c>
      <c r="B117" s="10" t="s">
        <v>3260</v>
      </c>
      <c r="C117" s="10" t="s">
        <v>3261</v>
      </c>
      <c r="D117" s="10">
        <v>37.511549255508598</v>
      </c>
      <c r="E117" s="10">
        <v>127.089194396018</v>
      </c>
      <c r="I117" s="10" t="s">
        <v>3114</v>
      </c>
      <c r="J117" s="10" t="s">
        <v>3262</v>
      </c>
      <c r="K117" s="10" t="s">
        <v>3263</v>
      </c>
      <c r="L117" s="10" t="s">
        <v>3264</v>
      </c>
      <c r="P117" s="10" t="s">
        <v>6159</v>
      </c>
      <c r="Q117" s="10" t="s">
        <v>6588</v>
      </c>
      <c r="R117" s="10" t="s">
        <v>6589</v>
      </c>
      <c r="S117" s="11" t="s">
        <v>6163</v>
      </c>
      <c r="T117" s="12" t="s">
        <v>6590</v>
      </c>
      <c r="U117" s="11" t="s">
        <v>6164</v>
      </c>
      <c r="V117" s="12" t="s">
        <v>6591</v>
      </c>
    </row>
    <row r="118" spans="1:22" x14ac:dyDescent="0.2">
      <c r="A118" s="10" t="s">
        <v>3183</v>
      </c>
      <c r="B118" s="10" t="s">
        <v>3265</v>
      </c>
      <c r="C118" s="10" t="s">
        <v>3266</v>
      </c>
      <c r="D118" s="10">
        <v>37.511108347075798</v>
      </c>
      <c r="E118" s="10">
        <v>127.07428962155301</v>
      </c>
      <c r="I118" s="10" t="s">
        <v>3114</v>
      </c>
      <c r="J118" s="10" t="s">
        <v>3130</v>
      </c>
      <c r="K118" s="10" t="s">
        <v>3267</v>
      </c>
      <c r="L118" s="10" t="s">
        <v>3268</v>
      </c>
      <c r="P118" s="10" t="s">
        <v>6159</v>
      </c>
      <c r="Q118" s="10" t="s">
        <v>6592</v>
      </c>
      <c r="R118" s="10" t="s">
        <v>6171</v>
      </c>
      <c r="S118" s="11" t="s">
        <v>6163</v>
      </c>
      <c r="T118" s="12" t="s">
        <v>6593</v>
      </c>
      <c r="U118" s="11" t="s">
        <v>6164</v>
      </c>
      <c r="V118" s="12" t="s">
        <v>6594</v>
      </c>
    </row>
    <row r="119" spans="1:22" x14ac:dyDescent="0.2">
      <c r="A119" s="10" t="s">
        <v>3183</v>
      </c>
      <c r="B119" s="10" t="s">
        <v>3269</v>
      </c>
      <c r="C119" s="10" t="s">
        <v>3270</v>
      </c>
      <c r="D119" s="10">
        <v>37.507409371609398</v>
      </c>
      <c r="E119" s="10">
        <v>127.058026248636</v>
      </c>
      <c r="I119" s="10" t="s">
        <v>3114</v>
      </c>
      <c r="J119" s="10" t="s">
        <v>3120</v>
      </c>
      <c r="K119" s="10" t="s">
        <v>3271</v>
      </c>
      <c r="L119" s="10" t="s">
        <v>3272</v>
      </c>
      <c r="P119" s="10" t="s">
        <v>6159</v>
      </c>
      <c r="Q119" s="10" t="s">
        <v>6595</v>
      </c>
      <c r="R119" s="10" t="s">
        <v>6596</v>
      </c>
      <c r="S119" s="11" t="s">
        <v>6163</v>
      </c>
      <c r="T119" s="12" t="s">
        <v>6597</v>
      </c>
      <c r="U119" s="11" t="s">
        <v>6164</v>
      </c>
      <c r="V119" s="12" t="s">
        <v>6598</v>
      </c>
    </row>
    <row r="120" spans="1:22" x14ac:dyDescent="0.2">
      <c r="A120" s="10" t="s">
        <v>3183</v>
      </c>
      <c r="B120" s="10" t="s">
        <v>3273</v>
      </c>
      <c r="C120" s="10" t="s">
        <v>3270</v>
      </c>
      <c r="D120" s="10">
        <v>37.507409371609398</v>
      </c>
      <c r="E120" s="10">
        <v>127.058026248636</v>
      </c>
      <c r="I120" s="10" t="s">
        <v>3114</v>
      </c>
      <c r="J120" s="10" t="s">
        <v>3135</v>
      </c>
      <c r="K120" s="10" t="s">
        <v>3274</v>
      </c>
      <c r="L120" s="10" t="s">
        <v>3275</v>
      </c>
      <c r="P120" s="10" t="s">
        <v>6159</v>
      </c>
      <c r="Q120" s="10" t="s">
        <v>6599</v>
      </c>
      <c r="R120" s="10" t="s">
        <v>6600</v>
      </c>
      <c r="S120" s="11" t="s">
        <v>6163</v>
      </c>
      <c r="T120" s="12" t="s">
        <v>6601</v>
      </c>
      <c r="U120" s="11" t="s">
        <v>6164</v>
      </c>
      <c r="V120" s="12" t="s">
        <v>6602</v>
      </c>
    </row>
    <row r="121" spans="1:22" x14ac:dyDescent="0.2">
      <c r="A121" s="10" t="s">
        <v>3183</v>
      </c>
      <c r="B121" s="10" t="s">
        <v>3276</v>
      </c>
      <c r="C121" s="10" t="s">
        <v>3277</v>
      </c>
      <c r="D121" s="10">
        <v>37.501249391636797</v>
      </c>
      <c r="E121" s="10">
        <v>127.038331573474</v>
      </c>
      <c r="I121" s="10" t="s">
        <v>3114</v>
      </c>
      <c r="J121" s="10" t="s">
        <v>3278</v>
      </c>
      <c r="K121" s="10" t="s">
        <v>3279</v>
      </c>
      <c r="L121" s="10" t="s">
        <v>3280</v>
      </c>
      <c r="P121" s="10" t="s">
        <v>6159</v>
      </c>
      <c r="Q121" s="10" t="s">
        <v>6603</v>
      </c>
      <c r="R121" s="10" t="s">
        <v>6249</v>
      </c>
      <c r="S121" s="11" t="s">
        <v>6163</v>
      </c>
      <c r="T121" s="12" t="s">
        <v>6604</v>
      </c>
      <c r="U121" s="11" t="s">
        <v>6164</v>
      </c>
      <c r="V121" s="12" t="s">
        <v>6605</v>
      </c>
    </row>
    <row r="122" spans="1:22" x14ac:dyDescent="0.2">
      <c r="A122" s="10" t="s">
        <v>3183</v>
      </c>
      <c r="B122" s="10" t="s">
        <v>3281</v>
      </c>
      <c r="C122" s="10" t="s">
        <v>3282</v>
      </c>
      <c r="D122" s="10">
        <v>37.497057254397802</v>
      </c>
      <c r="E122" s="10">
        <v>127.02818071438099</v>
      </c>
      <c r="I122" s="10" t="s">
        <v>3114</v>
      </c>
      <c r="J122" s="10" t="s">
        <v>3283</v>
      </c>
      <c r="K122" s="10" t="s">
        <v>3284</v>
      </c>
      <c r="L122" s="10" t="s">
        <v>3285</v>
      </c>
      <c r="P122" s="10" t="s">
        <v>6159</v>
      </c>
      <c r="Q122" s="10" t="s">
        <v>6606</v>
      </c>
      <c r="R122" s="10" t="s">
        <v>6607</v>
      </c>
      <c r="S122" s="11" t="s">
        <v>6163</v>
      </c>
      <c r="T122" s="12" t="s">
        <v>6608</v>
      </c>
      <c r="U122" s="11" t="s">
        <v>6164</v>
      </c>
      <c r="V122" s="12" t="s">
        <v>6609</v>
      </c>
    </row>
    <row r="123" spans="1:22" x14ac:dyDescent="0.2">
      <c r="A123" s="10" t="s">
        <v>3183</v>
      </c>
      <c r="B123" s="10" t="s">
        <v>3286</v>
      </c>
      <c r="C123" s="10" t="s">
        <v>3287</v>
      </c>
      <c r="D123" s="10">
        <v>37.494869358838798</v>
      </c>
      <c r="E123" s="10">
        <v>127.01732086528401</v>
      </c>
      <c r="I123" s="10" t="s">
        <v>3114</v>
      </c>
      <c r="J123" s="10" t="s">
        <v>3288</v>
      </c>
      <c r="K123" s="10" t="s">
        <v>3289</v>
      </c>
      <c r="L123" s="10" t="s">
        <v>3290</v>
      </c>
      <c r="P123" s="10" t="s">
        <v>6159</v>
      </c>
      <c r="Q123" s="10" t="s">
        <v>6610</v>
      </c>
      <c r="R123" s="10" t="s">
        <v>6611</v>
      </c>
      <c r="S123" s="11" t="s">
        <v>6163</v>
      </c>
      <c r="T123" s="12" t="s">
        <v>6612</v>
      </c>
      <c r="U123" s="11" t="s">
        <v>6164</v>
      </c>
      <c r="V123" s="12" t="s">
        <v>6613</v>
      </c>
    </row>
    <row r="124" spans="1:22" x14ac:dyDescent="0.2">
      <c r="A124" s="10" t="s">
        <v>3183</v>
      </c>
      <c r="B124" s="10" t="s">
        <v>3291</v>
      </c>
      <c r="C124" s="10" t="s">
        <v>3292</v>
      </c>
      <c r="D124" s="10">
        <v>37.492795046428803</v>
      </c>
      <c r="E124" s="10">
        <v>127.010569245266</v>
      </c>
      <c r="I124" s="10" t="s">
        <v>3114</v>
      </c>
      <c r="J124" s="10" t="s">
        <v>3293</v>
      </c>
      <c r="K124" s="10" t="s">
        <v>3294</v>
      </c>
      <c r="L124" s="10" t="s">
        <v>3295</v>
      </c>
      <c r="P124" s="10" t="s">
        <v>6159</v>
      </c>
      <c r="Q124" s="10" t="s">
        <v>6614</v>
      </c>
      <c r="R124" s="10" t="s">
        <v>6152</v>
      </c>
      <c r="S124" s="11" t="s">
        <v>6163</v>
      </c>
      <c r="T124" s="12" t="s">
        <v>6615</v>
      </c>
      <c r="U124" s="11" t="s">
        <v>6164</v>
      </c>
      <c r="V124" s="12" t="s">
        <v>6616</v>
      </c>
    </row>
    <row r="125" spans="1:22" x14ac:dyDescent="0.2">
      <c r="A125" s="10" t="s">
        <v>3183</v>
      </c>
      <c r="B125" s="10" t="s">
        <v>3296</v>
      </c>
      <c r="C125" s="10" t="s">
        <v>3297</v>
      </c>
      <c r="D125" s="10">
        <v>37.481340432658399</v>
      </c>
      <c r="E125" s="10">
        <v>126.99734056755899</v>
      </c>
      <c r="I125" s="10" t="s">
        <v>3114</v>
      </c>
      <c r="J125" s="10" t="s">
        <v>3298</v>
      </c>
      <c r="K125" s="10" t="s">
        <v>3299</v>
      </c>
      <c r="L125" s="10" t="s">
        <v>3300</v>
      </c>
      <c r="P125" s="10" t="s">
        <v>6159</v>
      </c>
      <c r="Q125" s="10" t="s">
        <v>6617</v>
      </c>
      <c r="R125" s="10" t="s">
        <v>6618</v>
      </c>
      <c r="S125" s="11" t="s">
        <v>6163</v>
      </c>
      <c r="T125" s="12" t="s">
        <v>6619</v>
      </c>
      <c r="U125" s="11" t="s">
        <v>6164</v>
      </c>
      <c r="V125" s="12" t="s">
        <v>6620</v>
      </c>
    </row>
    <row r="126" spans="1:22" x14ac:dyDescent="0.2">
      <c r="A126" s="10" t="s">
        <v>3183</v>
      </c>
      <c r="B126" s="10" t="s">
        <v>3301</v>
      </c>
      <c r="C126" s="10" t="s">
        <v>3302</v>
      </c>
      <c r="D126" s="10">
        <v>37.476113773983798</v>
      </c>
      <c r="E126" s="10">
        <v>126.973388761113</v>
      </c>
      <c r="I126" s="10" t="s">
        <v>3114</v>
      </c>
      <c r="J126" s="10" t="s">
        <v>3303</v>
      </c>
      <c r="K126" s="10" t="s">
        <v>3304</v>
      </c>
      <c r="L126" s="10" t="s">
        <v>3305</v>
      </c>
      <c r="P126" s="10" t="s">
        <v>6159</v>
      </c>
      <c r="Q126" s="10" t="s">
        <v>6621</v>
      </c>
      <c r="R126" s="10" t="s">
        <v>6622</v>
      </c>
      <c r="S126" s="11" t="s">
        <v>6163</v>
      </c>
      <c r="T126" s="12" t="s">
        <v>6623</v>
      </c>
      <c r="U126" s="11" t="s">
        <v>6164</v>
      </c>
      <c r="V126" s="12" t="s">
        <v>6624</v>
      </c>
    </row>
    <row r="127" spans="1:22" x14ac:dyDescent="0.2">
      <c r="A127" s="10" t="s">
        <v>3183</v>
      </c>
      <c r="B127" s="10" t="s">
        <v>3306</v>
      </c>
      <c r="C127" s="10" t="s">
        <v>3307</v>
      </c>
      <c r="D127" s="10">
        <v>37.476662077845397</v>
      </c>
      <c r="E127" s="10">
        <v>126.964610228555</v>
      </c>
      <c r="I127" s="10" t="s">
        <v>3114</v>
      </c>
      <c r="J127" s="10" t="s">
        <v>3308</v>
      </c>
      <c r="K127" s="10" t="s">
        <v>3309</v>
      </c>
      <c r="L127" s="10" t="s">
        <v>3310</v>
      </c>
      <c r="P127" s="10" t="s">
        <v>6159</v>
      </c>
      <c r="Q127" s="10" t="s">
        <v>6625</v>
      </c>
      <c r="R127" s="10" t="s">
        <v>6626</v>
      </c>
      <c r="S127" s="11" t="s">
        <v>6163</v>
      </c>
      <c r="T127" s="12" t="s">
        <v>6627</v>
      </c>
      <c r="U127" s="11" t="s">
        <v>6164</v>
      </c>
      <c r="V127" s="12" t="s">
        <v>6628</v>
      </c>
    </row>
    <row r="128" spans="1:22" x14ac:dyDescent="0.2">
      <c r="A128" s="10" t="s">
        <v>3183</v>
      </c>
      <c r="B128" s="10" t="s">
        <v>3311</v>
      </c>
      <c r="C128" s="10" t="s">
        <v>3312</v>
      </c>
      <c r="D128" s="10">
        <v>37.481243248270502</v>
      </c>
      <c r="E128" s="10">
        <v>126.951616302678</v>
      </c>
      <c r="I128" s="10" t="s">
        <v>3313</v>
      </c>
      <c r="J128" s="10" t="s">
        <v>3314</v>
      </c>
      <c r="K128" s="10" t="s">
        <v>3315</v>
      </c>
      <c r="L128" s="10" t="s">
        <v>3316</v>
      </c>
      <c r="P128" s="10" t="s">
        <v>6159</v>
      </c>
      <c r="Q128" s="10" t="s">
        <v>6629</v>
      </c>
      <c r="R128" s="10" t="s">
        <v>6185</v>
      </c>
      <c r="S128" s="11" t="s">
        <v>6163</v>
      </c>
      <c r="T128" s="12" t="s">
        <v>6630</v>
      </c>
      <c r="U128" s="11" t="s">
        <v>6164</v>
      </c>
      <c r="V128" s="12" t="s">
        <v>6631</v>
      </c>
    </row>
    <row r="129" spans="1:22" x14ac:dyDescent="0.2">
      <c r="A129" s="10" t="s">
        <v>3183</v>
      </c>
      <c r="B129" s="10" t="s">
        <v>3317</v>
      </c>
      <c r="C129" s="10" t="s">
        <v>3318</v>
      </c>
      <c r="D129" s="10">
        <v>37.482289902731303</v>
      </c>
      <c r="E129" s="10">
        <v>126.94283595353799</v>
      </c>
      <c r="I129" s="10" t="s">
        <v>3313</v>
      </c>
      <c r="J129" s="10" t="s">
        <v>3319</v>
      </c>
      <c r="K129" s="10" t="s">
        <v>3320</v>
      </c>
      <c r="L129" s="10" t="s">
        <v>3321</v>
      </c>
      <c r="P129" s="10" t="s">
        <v>6159</v>
      </c>
      <c r="Q129" s="10" t="s">
        <v>6632</v>
      </c>
      <c r="R129" s="10" t="s">
        <v>6633</v>
      </c>
      <c r="S129" s="11" t="s">
        <v>6163</v>
      </c>
      <c r="T129" s="12" t="s">
        <v>6634</v>
      </c>
      <c r="U129" s="11" t="s">
        <v>6164</v>
      </c>
      <c r="V129" s="12" t="s">
        <v>6635</v>
      </c>
    </row>
    <row r="130" spans="1:22" x14ac:dyDescent="0.2">
      <c r="A130" s="10" t="s">
        <v>3183</v>
      </c>
      <c r="B130" s="10" t="s">
        <v>3322</v>
      </c>
      <c r="C130" s="10" t="s">
        <v>3323</v>
      </c>
      <c r="D130" s="10">
        <v>37.484119651839201</v>
      </c>
      <c r="E130" s="10">
        <v>126.928712092948</v>
      </c>
      <c r="I130" s="10" t="s">
        <v>3313</v>
      </c>
      <c r="J130" s="10" t="s">
        <v>3314</v>
      </c>
      <c r="K130" s="10" t="s">
        <v>3324</v>
      </c>
      <c r="L130" s="10" t="s">
        <v>3325</v>
      </c>
      <c r="P130" s="10" t="s">
        <v>6159</v>
      </c>
      <c r="Q130" s="10" t="s">
        <v>6636</v>
      </c>
      <c r="R130" s="10" t="s">
        <v>6637</v>
      </c>
      <c r="S130" s="11" t="s">
        <v>6163</v>
      </c>
      <c r="T130" s="12" t="s">
        <v>6638</v>
      </c>
      <c r="U130" s="11" t="s">
        <v>6164</v>
      </c>
      <c r="V130" s="12" t="s">
        <v>6639</v>
      </c>
    </row>
    <row r="131" spans="1:22" x14ac:dyDescent="0.2">
      <c r="A131" s="10" t="s">
        <v>3183</v>
      </c>
      <c r="B131" s="10" t="s">
        <v>3326</v>
      </c>
      <c r="C131" s="10" t="s">
        <v>3327</v>
      </c>
      <c r="D131" s="10">
        <v>37.487550227640398</v>
      </c>
      <c r="E131" s="10">
        <v>126.91296044203</v>
      </c>
      <c r="I131" s="10" t="s">
        <v>3313</v>
      </c>
      <c r="J131" s="10" t="s">
        <v>2922</v>
      </c>
      <c r="K131" s="10" t="s">
        <v>3328</v>
      </c>
      <c r="L131" s="10" t="s">
        <v>3329</v>
      </c>
      <c r="P131" s="10" t="s">
        <v>6159</v>
      </c>
      <c r="Q131" s="10" t="s">
        <v>6640</v>
      </c>
      <c r="R131" s="10" t="s">
        <v>6641</v>
      </c>
      <c r="S131" s="11" t="s">
        <v>6163</v>
      </c>
      <c r="T131" s="12" t="s">
        <v>6642</v>
      </c>
      <c r="U131" s="11" t="s">
        <v>6164</v>
      </c>
      <c r="V131" s="12" t="s">
        <v>6643</v>
      </c>
    </row>
    <row r="132" spans="1:22" x14ac:dyDescent="0.2">
      <c r="A132" s="10" t="s">
        <v>3183</v>
      </c>
      <c r="B132" s="10" t="s">
        <v>3330</v>
      </c>
      <c r="C132" s="10" t="s">
        <v>3331</v>
      </c>
      <c r="D132" s="10">
        <v>37.485446302368402</v>
      </c>
      <c r="E132" s="10">
        <v>126.900861931696</v>
      </c>
      <c r="I132" s="10" t="s">
        <v>3313</v>
      </c>
      <c r="J132" s="10" t="s">
        <v>3332</v>
      </c>
      <c r="K132" s="10" t="s">
        <v>3333</v>
      </c>
      <c r="L132" s="10" t="s">
        <v>3334</v>
      </c>
      <c r="P132" s="10" t="s">
        <v>6159</v>
      </c>
      <c r="Q132" s="10" t="s">
        <v>6644</v>
      </c>
      <c r="R132" s="10" t="s">
        <v>6249</v>
      </c>
      <c r="S132" s="11" t="s">
        <v>6163</v>
      </c>
      <c r="T132" s="12" t="s">
        <v>6645</v>
      </c>
      <c r="U132" s="11" t="s">
        <v>6164</v>
      </c>
      <c r="V132" s="12" t="s">
        <v>6646</v>
      </c>
    </row>
    <row r="133" spans="1:22" x14ac:dyDescent="0.2">
      <c r="A133" s="10" t="s">
        <v>3183</v>
      </c>
      <c r="B133" s="10" t="s">
        <v>3335</v>
      </c>
      <c r="C133" s="10" t="s">
        <v>3336</v>
      </c>
      <c r="D133" s="10">
        <v>37.493431823862998</v>
      </c>
      <c r="E133" s="10">
        <v>126.89479969290301</v>
      </c>
      <c r="I133" s="10" t="s">
        <v>3337</v>
      </c>
      <c r="J133" s="10" t="s">
        <v>3338</v>
      </c>
      <c r="K133" s="10" t="s">
        <v>3339</v>
      </c>
      <c r="L133" s="10" t="s">
        <v>3340</v>
      </c>
      <c r="P133" s="10" t="s">
        <v>6159</v>
      </c>
      <c r="Q133" s="10" t="s">
        <v>6647</v>
      </c>
      <c r="R133" s="10" t="s">
        <v>6171</v>
      </c>
      <c r="S133" s="11" t="s">
        <v>6163</v>
      </c>
      <c r="T133" s="12" t="s">
        <v>6648</v>
      </c>
      <c r="U133" s="11" t="s">
        <v>6164</v>
      </c>
      <c r="V133" s="12" t="s">
        <v>6649</v>
      </c>
    </row>
    <row r="134" spans="1:22" x14ac:dyDescent="0.2">
      <c r="A134" s="10" t="s">
        <v>3183</v>
      </c>
      <c r="B134" s="10" t="s">
        <v>2892</v>
      </c>
      <c r="C134" s="10" t="s">
        <v>2893</v>
      </c>
      <c r="D134" s="10">
        <v>37.508738996547301</v>
      </c>
      <c r="E134" s="10">
        <v>126.89110904853599</v>
      </c>
      <c r="I134" s="10" t="s">
        <v>3337</v>
      </c>
      <c r="J134" s="10" t="s">
        <v>3341</v>
      </c>
      <c r="K134" s="10" t="s">
        <v>3342</v>
      </c>
      <c r="L134" s="10" t="s">
        <v>3343</v>
      </c>
      <c r="P134" s="10" t="s">
        <v>6159</v>
      </c>
      <c r="Q134" s="10" t="s">
        <v>6650</v>
      </c>
      <c r="R134" s="10" t="s">
        <v>6651</v>
      </c>
      <c r="S134" s="11" t="s">
        <v>6163</v>
      </c>
      <c r="T134" s="12" t="s">
        <v>6652</v>
      </c>
      <c r="U134" s="11" t="s">
        <v>6164</v>
      </c>
      <c r="V134" s="12" t="s">
        <v>6653</v>
      </c>
    </row>
    <row r="135" spans="1:22" x14ac:dyDescent="0.2">
      <c r="A135" s="10" t="s">
        <v>3183</v>
      </c>
      <c r="B135" s="10" t="s">
        <v>3344</v>
      </c>
      <c r="C135" s="10" t="s">
        <v>3345</v>
      </c>
      <c r="D135" s="10">
        <v>37.518738116729097</v>
      </c>
      <c r="E135" s="10">
        <v>126.894947426945</v>
      </c>
      <c r="I135" s="10" t="s">
        <v>3337</v>
      </c>
      <c r="J135" s="10" t="s">
        <v>3346</v>
      </c>
      <c r="K135" s="10" t="s">
        <v>3347</v>
      </c>
      <c r="L135" s="10" t="s">
        <v>3348</v>
      </c>
      <c r="P135" s="10" t="s">
        <v>6159</v>
      </c>
      <c r="Q135" s="10" t="s">
        <v>6654</v>
      </c>
      <c r="R135" s="10" t="s">
        <v>6155</v>
      </c>
      <c r="S135" s="11" t="s">
        <v>6163</v>
      </c>
      <c r="T135" s="12" t="s">
        <v>6655</v>
      </c>
      <c r="U135" s="11" t="s">
        <v>6164</v>
      </c>
      <c r="V135" s="12" t="s">
        <v>6656</v>
      </c>
    </row>
    <row r="136" spans="1:22" x14ac:dyDescent="0.2">
      <c r="A136" s="10" t="s">
        <v>3183</v>
      </c>
      <c r="B136" s="10" t="s">
        <v>3349</v>
      </c>
      <c r="C136" s="10" t="s">
        <v>3350</v>
      </c>
      <c r="D136" s="10">
        <v>37.524812570307397</v>
      </c>
      <c r="E136" s="10">
        <v>126.896873381779</v>
      </c>
      <c r="I136" s="10" t="s">
        <v>3337</v>
      </c>
      <c r="J136" s="10" t="s">
        <v>3351</v>
      </c>
      <c r="K136" s="10" t="s">
        <v>3352</v>
      </c>
      <c r="L136" s="10" t="s">
        <v>3353</v>
      </c>
      <c r="P136" s="10" t="s">
        <v>6159</v>
      </c>
      <c r="Q136" s="10" t="s">
        <v>6657</v>
      </c>
      <c r="R136" s="10" t="s">
        <v>6658</v>
      </c>
      <c r="S136" s="11" t="s">
        <v>6163</v>
      </c>
      <c r="T136" s="12" t="s">
        <v>6659</v>
      </c>
      <c r="U136" s="11" t="s">
        <v>6164</v>
      </c>
      <c r="V136" s="12" t="s">
        <v>6660</v>
      </c>
    </row>
    <row r="137" spans="1:22" x14ac:dyDescent="0.2">
      <c r="A137" s="10" t="s">
        <v>3183</v>
      </c>
      <c r="B137" s="10" t="s">
        <v>3354</v>
      </c>
      <c r="C137" s="10" t="s">
        <v>3355</v>
      </c>
      <c r="D137" s="10">
        <v>37.535263037404597</v>
      </c>
      <c r="E137" s="10">
        <v>126.902962933981</v>
      </c>
      <c r="I137" s="10" t="s">
        <v>3337</v>
      </c>
      <c r="J137" s="10" t="s">
        <v>3356</v>
      </c>
      <c r="K137" s="10" t="s">
        <v>3357</v>
      </c>
      <c r="L137" s="10" t="s">
        <v>3358</v>
      </c>
      <c r="P137" s="10" t="s">
        <v>6159</v>
      </c>
      <c r="Q137" s="10" t="s">
        <v>6661</v>
      </c>
      <c r="R137" s="10" t="s">
        <v>6662</v>
      </c>
      <c r="S137" s="11" t="s">
        <v>6163</v>
      </c>
      <c r="T137" s="12" t="s">
        <v>6663</v>
      </c>
      <c r="U137" s="11" t="s">
        <v>6164</v>
      </c>
      <c r="V137" s="12" t="s">
        <v>6664</v>
      </c>
    </row>
    <row r="138" spans="1:22" x14ac:dyDescent="0.2">
      <c r="A138" s="10" t="s">
        <v>3183</v>
      </c>
      <c r="B138" s="10" t="s">
        <v>3359</v>
      </c>
      <c r="C138" s="10" t="s">
        <v>3360</v>
      </c>
      <c r="D138" s="10">
        <v>37.550115206890801</v>
      </c>
      <c r="E138" s="10">
        <v>126.914638180431</v>
      </c>
      <c r="I138" s="10" t="s">
        <v>3337</v>
      </c>
      <c r="J138" s="10" t="s">
        <v>3361</v>
      </c>
      <c r="K138" s="10" t="s">
        <v>3362</v>
      </c>
      <c r="L138" s="10" t="s">
        <v>3363</v>
      </c>
      <c r="P138" s="10" t="s">
        <v>6159</v>
      </c>
      <c r="Q138" s="10" t="s">
        <v>6665</v>
      </c>
      <c r="R138" s="10" t="s">
        <v>6154</v>
      </c>
      <c r="S138" s="11" t="s">
        <v>6163</v>
      </c>
      <c r="T138" s="12" t="s">
        <v>6666</v>
      </c>
      <c r="U138" s="11" t="s">
        <v>6164</v>
      </c>
      <c r="V138" s="12" t="s">
        <v>6667</v>
      </c>
    </row>
    <row r="139" spans="1:22" x14ac:dyDescent="0.2">
      <c r="A139" s="10" t="s">
        <v>3183</v>
      </c>
      <c r="B139" s="10" t="s">
        <v>3364</v>
      </c>
      <c r="C139" s="10" t="s">
        <v>3365</v>
      </c>
      <c r="D139" s="10">
        <v>37.556890409371803</v>
      </c>
      <c r="E139" s="10">
        <v>126.923674307594</v>
      </c>
      <c r="I139" s="10" t="s">
        <v>3337</v>
      </c>
      <c r="J139" s="10" t="s">
        <v>3366</v>
      </c>
      <c r="K139" s="10" t="s">
        <v>3367</v>
      </c>
      <c r="L139" s="10" t="s">
        <v>3368</v>
      </c>
      <c r="P139" s="10" t="s">
        <v>6159</v>
      </c>
      <c r="Q139" s="10" t="s">
        <v>6668</v>
      </c>
      <c r="R139" s="10" t="s">
        <v>6669</v>
      </c>
      <c r="S139" s="11" t="s">
        <v>6163</v>
      </c>
      <c r="T139" s="12" t="s">
        <v>6670</v>
      </c>
      <c r="U139" s="11" t="s">
        <v>6164</v>
      </c>
      <c r="V139" s="12" t="s">
        <v>6671</v>
      </c>
    </row>
    <row r="140" spans="1:22" x14ac:dyDescent="0.2">
      <c r="A140" s="10" t="s">
        <v>3183</v>
      </c>
      <c r="B140" s="10" t="s">
        <v>3369</v>
      </c>
      <c r="C140" s="10" t="s">
        <v>3370</v>
      </c>
      <c r="D140" s="10">
        <v>37.554673736864103</v>
      </c>
      <c r="E140" s="10">
        <v>126.937561435278</v>
      </c>
      <c r="I140" s="10" t="s">
        <v>3371</v>
      </c>
      <c r="J140" s="10" t="s">
        <v>3372</v>
      </c>
      <c r="K140" s="10" t="s">
        <v>3373</v>
      </c>
      <c r="L140" s="10" t="s">
        <v>3374</v>
      </c>
      <c r="P140" s="10" t="s">
        <v>6159</v>
      </c>
      <c r="Q140" s="10" t="s">
        <v>6672</v>
      </c>
      <c r="R140" s="10" t="s">
        <v>6673</v>
      </c>
      <c r="S140" s="11" t="s">
        <v>6163</v>
      </c>
      <c r="T140" s="12" t="s">
        <v>6674</v>
      </c>
      <c r="U140" s="11" t="s">
        <v>6164</v>
      </c>
      <c r="V140" s="12" t="s">
        <v>6675</v>
      </c>
    </row>
    <row r="141" spans="1:22" x14ac:dyDescent="0.2">
      <c r="A141" s="10" t="s">
        <v>3183</v>
      </c>
      <c r="B141" s="10" t="s">
        <v>3375</v>
      </c>
      <c r="C141" s="10" t="s">
        <v>3376</v>
      </c>
      <c r="D141" s="10">
        <v>37.5568526932826</v>
      </c>
      <c r="E141" s="10">
        <v>126.947730357154</v>
      </c>
      <c r="I141" s="10" t="s">
        <v>3371</v>
      </c>
      <c r="J141" s="10" t="s">
        <v>3377</v>
      </c>
      <c r="K141" s="10" t="s">
        <v>3378</v>
      </c>
      <c r="L141" s="10" t="s">
        <v>3379</v>
      </c>
      <c r="P141" s="10" t="s">
        <v>6159</v>
      </c>
      <c r="Q141" s="10" t="s">
        <v>6676</v>
      </c>
      <c r="R141" s="10" t="s">
        <v>6677</v>
      </c>
      <c r="S141" s="11" t="s">
        <v>6163</v>
      </c>
      <c r="T141" s="12" t="s">
        <v>6678</v>
      </c>
      <c r="U141" s="11" t="s">
        <v>6164</v>
      </c>
      <c r="V141" s="12" t="s">
        <v>6679</v>
      </c>
    </row>
    <row r="142" spans="1:22" x14ac:dyDescent="0.2">
      <c r="A142" s="10" t="s">
        <v>3183</v>
      </c>
      <c r="B142" s="10" t="s">
        <v>3380</v>
      </c>
      <c r="C142" s="10" t="s">
        <v>3381</v>
      </c>
      <c r="D142" s="10">
        <v>37.5559369245059</v>
      </c>
      <c r="E142" s="10">
        <v>126.95567185674599</v>
      </c>
      <c r="I142" s="10" t="s">
        <v>3371</v>
      </c>
      <c r="J142" s="10" t="s">
        <v>3382</v>
      </c>
      <c r="K142" s="10" t="s">
        <v>3383</v>
      </c>
      <c r="L142" s="10" t="s">
        <v>3384</v>
      </c>
      <c r="P142" s="10" t="s">
        <v>6159</v>
      </c>
      <c r="Q142" s="10" t="s">
        <v>6680</v>
      </c>
      <c r="R142" s="10" t="s">
        <v>6681</v>
      </c>
      <c r="S142" s="11" t="s">
        <v>6163</v>
      </c>
      <c r="T142" s="12" t="s">
        <v>6682</v>
      </c>
      <c r="U142" s="11" t="s">
        <v>6164</v>
      </c>
      <c r="V142" s="12" t="s">
        <v>6683</v>
      </c>
    </row>
    <row r="143" spans="1:22" x14ac:dyDescent="0.2">
      <c r="A143" s="10" t="s">
        <v>3183</v>
      </c>
      <c r="B143" s="10" t="s">
        <v>3385</v>
      </c>
      <c r="C143" s="10" t="s">
        <v>3386</v>
      </c>
      <c r="D143" s="10">
        <v>37.559549745298398</v>
      </c>
      <c r="E143" s="10">
        <v>126.963876139766</v>
      </c>
      <c r="I143" s="10" t="s">
        <v>3371</v>
      </c>
      <c r="J143" s="10" t="s">
        <v>3387</v>
      </c>
      <c r="K143" s="10" t="s">
        <v>3388</v>
      </c>
      <c r="L143" s="10" t="s">
        <v>3389</v>
      </c>
      <c r="P143" s="10" t="s">
        <v>6159</v>
      </c>
      <c r="Q143" s="10" t="s">
        <v>6684</v>
      </c>
      <c r="R143" s="10" t="s">
        <v>6685</v>
      </c>
      <c r="S143" s="11" t="s">
        <v>6163</v>
      </c>
      <c r="T143" s="12" t="s">
        <v>6686</v>
      </c>
      <c r="U143" s="11" t="s">
        <v>6164</v>
      </c>
      <c r="V143" s="12" t="s">
        <v>6687</v>
      </c>
    </row>
    <row r="144" spans="1:22" x14ac:dyDescent="0.2">
      <c r="A144" s="10" t="s">
        <v>3183</v>
      </c>
      <c r="B144" s="10" t="s">
        <v>3390</v>
      </c>
      <c r="C144" s="10" t="s">
        <v>3391</v>
      </c>
      <c r="D144" s="10">
        <v>37.565436491923997</v>
      </c>
      <c r="E144" s="10">
        <v>127.05445508360199</v>
      </c>
      <c r="I144" s="10" t="s">
        <v>3371</v>
      </c>
      <c r="J144" s="10" t="s">
        <v>3392</v>
      </c>
      <c r="K144" s="10" t="s">
        <v>3393</v>
      </c>
      <c r="L144" s="10" t="s">
        <v>3394</v>
      </c>
      <c r="P144" s="10" t="s">
        <v>6159</v>
      </c>
      <c r="Q144" s="10" t="s">
        <v>6688</v>
      </c>
      <c r="R144" s="10" t="s">
        <v>6689</v>
      </c>
      <c r="S144" s="11" t="s">
        <v>6163</v>
      </c>
      <c r="T144" s="12" t="s">
        <v>6690</v>
      </c>
      <c r="U144" s="11" t="s">
        <v>6164</v>
      </c>
      <c r="V144" s="12" t="s">
        <v>6691</v>
      </c>
    </row>
    <row r="145" spans="1:22" x14ac:dyDescent="0.2">
      <c r="A145" s="10" t="s">
        <v>3183</v>
      </c>
      <c r="B145" s="10" t="s">
        <v>3395</v>
      </c>
      <c r="C145" s="10" t="s">
        <v>3396</v>
      </c>
      <c r="D145" s="10">
        <v>37.570695543893599</v>
      </c>
      <c r="E145" s="10">
        <v>127.04543806350399</v>
      </c>
      <c r="I145" s="10" t="s">
        <v>3371</v>
      </c>
      <c r="J145" s="10" t="s">
        <v>3397</v>
      </c>
      <c r="K145" s="10" t="s">
        <v>3398</v>
      </c>
      <c r="L145" s="10" t="s">
        <v>3399</v>
      </c>
      <c r="P145" s="10" t="s">
        <v>6159</v>
      </c>
      <c r="Q145" s="10" t="s">
        <v>6692</v>
      </c>
      <c r="R145" s="10" t="s">
        <v>6693</v>
      </c>
      <c r="S145" s="11" t="s">
        <v>6163</v>
      </c>
      <c r="T145" s="12" t="s">
        <v>6694</v>
      </c>
      <c r="U145" s="11" t="s">
        <v>6164</v>
      </c>
      <c r="V145" s="12" t="s">
        <v>6695</v>
      </c>
    </row>
    <row r="146" spans="1:22" x14ac:dyDescent="0.2">
      <c r="A146" s="10" t="s">
        <v>3183</v>
      </c>
      <c r="B146" s="10" t="s">
        <v>3400</v>
      </c>
      <c r="C146" s="10" t="s">
        <v>3401</v>
      </c>
      <c r="D146" s="10">
        <v>37.5739418124856</v>
      </c>
      <c r="E146" s="10">
        <v>127.03865372908901</v>
      </c>
      <c r="I146" s="10" t="s">
        <v>3371</v>
      </c>
      <c r="J146" s="10" t="s">
        <v>3402</v>
      </c>
      <c r="K146" s="10" t="s">
        <v>3403</v>
      </c>
      <c r="L146" s="10" t="s">
        <v>3404</v>
      </c>
      <c r="P146" s="10" t="s">
        <v>6159</v>
      </c>
      <c r="Q146" s="10" t="s">
        <v>6696</v>
      </c>
      <c r="R146" s="10" t="s">
        <v>6697</v>
      </c>
      <c r="S146" s="11" t="s">
        <v>6163</v>
      </c>
      <c r="T146" s="12" t="s">
        <v>6698</v>
      </c>
      <c r="U146" s="11" t="s">
        <v>6164</v>
      </c>
      <c r="V146" s="12" t="s">
        <v>6699</v>
      </c>
    </row>
    <row r="147" spans="1:22" x14ac:dyDescent="0.2">
      <c r="A147" s="10" t="s">
        <v>3183</v>
      </c>
      <c r="B147" s="10" t="s">
        <v>458</v>
      </c>
      <c r="C147" s="10" t="s">
        <v>2712</v>
      </c>
      <c r="D147" s="10">
        <v>37.5764587007057</v>
      </c>
      <c r="E147" s="10">
        <v>127.025960657786</v>
      </c>
      <c r="I147" s="10" t="s">
        <v>3371</v>
      </c>
      <c r="J147" s="10" t="s">
        <v>3405</v>
      </c>
      <c r="K147" s="10" t="s">
        <v>3406</v>
      </c>
      <c r="L147" s="10" t="s">
        <v>3407</v>
      </c>
      <c r="P147" s="10" t="s">
        <v>6159</v>
      </c>
      <c r="Q147" s="10" t="s">
        <v>6700</v>
      </c>
      <c r="R147" s="10" t="s">
        <v>6701</v>
      </c>
      <c r="S147" s="11" t="s">
        <v>6163</v>
      </c>
      <c r="T147" s="12" t="s">
        <v>6702</v>
      </c>
      <c r="U147" s="11" t="s">
        <v>6164</v>
      </c>
      <c r="V147" s="12" t="s">
        <v>6703</v>
      </c>
    </row>
    <row r="148" spans="1:22" x14ac:dyDescent="0.2">
      <c r="A148" s="10" t="s">
        <v>3183</v>
      </c>
      <c r="B148" s="10" t="s">
        <v>3408</v>
      </c>
      <c r="C148" s="10" t="s">
        <v>3409</v>
      </c>
      <c r="D148" s="10">
        <v>37.514283831485599</v>
      </c>
      <c r="E148" s="10">
        <v>126.88297169720001</v>
      </c>
      <c r="I148" s="10" t="s">
        <v>3371</v>
      </c>
      <c r="J148" s="10" t="s">
        <v>3410</v>
      </c>
      <c r="K148" s="10" t="s">
        <v>3411</v>
      </c>
      <c r="L148" s="10" t="s">
        <v>3412</v>
      </c>
      <c r="P148" s="10" t="s">
        <v>6159</v>
      </c>
      <c r="Q148" s="10" t="s">
        <v>6704</v>
      </c>
      <c r="R148" s="10" t="s">
        <v>6705</v>
      </c>
      <c r="S148" s="11" t="s">
        <v>6163</v>
      </c>
      <c r="T148" s="12" t="s">
        <v>6706</v>
      </c>
      <c r="U148" s="11" t="s">
        <v>6164</v>
      </c>
      <c r="V148" s="12" t="s">
        <v>6707</v>
      </c>
    </row>
    <row r="149" spans="1:22" x14ac:dyDescent="0.2">
      <c r="A149" s="10" t="s">
        <v>3183</v>
      </c>
      <c r="B149" s="10" t="s">
        <v>3413</v>
      </c>
      <c r="C149" s="10" t="s">
        <v>3414</v>
      </c>
      <c r="D149" s="10">
        <v>37.512561616592798</v>
      </c>
      <c r="E149" s="10">
        <v>126.865742193066</v>
      </c>
      <c r="I149" s="10" t="s">
        <v>3371</v>
      </c>
      <c r="J149" s="10" t="s">
        <v>3415</v>
      </c>
      <c r="K149" s="10" t="s">
        <v>3416</v>
      </c>
      <c r="L149" s="10" t="s">
        <v>3417</v>
      </c>
      <c r="P149" s="10" t="s">
        <v>6159</v>
      </c>
      <c r="Q149" s="10" t="s">
        <v>6708</v>
      </c>
      <c r="R149" s="10" t="s">
        <v>6709</v>
      </c>
      <c r="S149" s="11" t="s">
        <v>6163</v>
      </c>
      <c r="T149" s="12" t="s">
        <v>6710</v>
      </c>
      <c r="U149" s="11" t="s">
        <v>6164</v>
      </c>
      <c r="V149" s="12" t="s">
        <v>6711</v>
      </c>
    </row>
    <row r="150" spans="1:22" x14ac:dyDescent="0.2">
      <c r="A150" s="10" t="s">
        <v>3183</v>
      </c>
      <c r="B150" s="10" t="s">
        <v>3418</v>
      </c>
      <c r="C150" s="10" t="s">
        <v>3419</v>
      </c>
      <c r="D150" s="10">
        <v>37.518330675647498</v>
      </c>
      <c r="E150" s="10">
        <v>126.853629223262</v>
      </c>
      <c r="I150" s="10" t="s">
        <v>3371</v>
      </c>
      <c r="J150" s="10" t="s">
        <v>3420</v>
      </c>
      <c r="K150" s="10" t="s">
        <v>3421</v>
      </c>
      <c r="L150" s="10" t="s">
        <v>3422</v>
      </c>
      <c r="P150" s="10" t="s">
        <v>6159</v>
      </c>
      <c r="Q150" s="10" t="s">
        <v>6712</v>
      </c>
      <c r="R150" s="10" t="s">
        <v>6152</v>
      </c>
      <c r="S150" s="11" t="s">
        <v>6163</v>
      </c>
      <c r="T150" s="12" t="s">
        <v>6713</v>
      </c>
      <c r="U150" s="11" t="s">
        <v>6164</v>
      </c>
      <c r="V150" s="12" t="s">
        <v>6714</v>
      </c>
    </row>
    <row r="151" spans="1:22" x14ac:dyDescent="0.2">
      <c r="A151" s="10" t="s">
        <v>3183</v>
      </c>
      <c r="B151" s="10" t="s">
        <v>3423</v>
      </c>
      <c r="C151" s="10" t="s">
        <v>3424</v>
      </c>
      <c r="D151" s="10">
        <v>37.5325400173123</v>
      </c>
      <c r="E151" s="10">
        <v>126.84626068468</v>
      </c>
      <c r="I151" s="10" t="s">
        <v>3371</v>
      </c>
      <c r="J151" s="10" t="s">
        <v>3425</v>
      </c>
      <c r="K151" s="10" t="s">
        <v>3426</v>
      </c>
      <c r="L151" s="10" t="s">
        <v>3427</v>
      </c>
      <c r="P151" s="10" t="s">
        <v>6159</v>
      </c>
      <c r="Q151" s="10" t="s">
        <v>6715</v>
      </c>
      <c r="R151" s="10" t="s">
        <v>6152</v>
      </c>
      <c r="S151" s="11" t="s">
        <v>6163</v>
      </c>
      <c r="T151" s="12" t="s">
        <v>6716</v>
      </c>
      <c r="U151" s="11" t="s">
        <v>6164</v>
      </c>
      <c r="V151" s="12" t="s">
        <v>6717</v>
      </c>
    </row>
    <row r="152" spans="1:22" x14ac:dyDescent="0.2">
      <c r="A152" s="10" t="s">
        <v>3428</v>
      </c>
      <c r="B152" s="10" t="s">
        <v>3429</v>
      </c>
      <c r="C152" s="10" t="s">
        <v>3430</v>
      </c>
      <c r="D152" s="10">
        <v>37.6758454092748</v>
      </c>
      <c r="E152" s="10">
        <v>126.747351605161</v>
      </c>
      <c r="I152" s="10" t="s">
        <v>3371</v>
      </c>
      <c r="J152" s="10" t="s">
        <v>3431</v>
      </c>
      <c r="K152" s="10" t="s">
        <v>3432</v>
      </c>
      <c r="L152" s="10" t="s">
        <v>3433</v>
      </c>
      <c r="P152" s="10" t="s">
        <v>6159</v>
      </c>
      <c r="Q152" s="10" t="s">
        <v>6718</v>
      </c>
      <c r="R152" s="10" t="s">
        <v>6155</v>
      </c>
      <c r="S152" s="11" t="s">
        <v>6163</v>
      </c>
      <c r="T152" s="12" t="s">
        <v>6719</v>
      </c>
      <c r="U152" s="11" t="s">
        <v>6164</v>
      </c>
      <c r="V152" s="12" t="s">
        <v>6720</v>
      </c>
    </row>
    <row r="153" spans="1:22" x14ac:dyDescent="0.2">
      <c r="A153" s="10" t="s">
        <v>3428</v>
      </c>
      <c r="B153" s="10" t="s">
        <v>3434</v>
      </c>
      <c r="C153" s="10" t="s">
        <v>3435</v>
      </c>
      <c r="D153" s="10">
        <v>37.670568656485699</v>
      </c>
      <c r="E153" s="10">
        <v>126.760746562701</v>
      </c>
      <c r="I153" s="10" t="s">
        <v>3436</v>
      </c>
      <c r="J153" s="10" t="s">
        <v>3437</v>
      </c>
      <c r="K153" s="10" t="s">
        <v>3438</v>
      </c>
      <c r="L153" s="10" t="s">
        <v>3439</v>
      </c>
      <c r="P153" s="10" t="s">
        <v>6159</v>
      </c>
      <c r="Q153" s="10" t="s">
        <v>6721</v>
      </c>
      <c r="R153" s="10" t="s">
        <v>6722</v>
      </c>
      <c r="S153" s="11" t="s">
        <v>6163</v>
      </c>
      <c r="T153" s="12" t="s">
        <v>6723</v>
      </c>
      <c r="U153" s="11" t="s">
        <v>6164</v>
      </c>
      <c r="V153" s="12" t="s">
        <v>6724</v>
      </c>
    </row>
    <row r="154" spans="1:22" x14ac:dyDescent="0.2">
      <c r="A154" s="10" t="s">
        <v>3428</v>
      </c>
      <c r="B154" s="10" t="s">
        <v>3440</v>
      </c>
      <c r="C154" s="10" t="s">
        <v>3441</v>
      </c>
      <c r="D154" s="10">
        <v>37.658980199246301</v>
      </c>
      <c r="E154" s="10">
        <v>126.773725939404</v>
      </c>
      <c r="I154" s="10" t="s">
        <v>3436</v>
      </c>
      <c r="J154" s="10" t="s">
        <v>3442</v>
      </c>
      <c r="K154" s="10" t="s">
        <v>3443</v>
      </c>
      <c r="L154" s="10" t="s">
        <v>3444</v>
      </c>
      <c r="P154" s="10" t="s">
        <v>6159</v>
      </c>
      <c r="Q154" s="10" t="s">
        <v>6725</v>
      </c>
      <c r="R154" s="10" t="s">
        <v>6726</v>
      </c>
      <c r="S154" s="11" t="s">
        <v>6163</v>
      </c>
      <c r="T154" s="12" t="s">
        <v>6727</v>
      </c>
      <c r="U154" s="11" t="s">
        <v>6164</v>
      </c>
      <c r="V154" s="12" t="s">
        <v>6728</v>
      </c>
    </row>
    <row r="155" spans="1:22" x14ac:dyDescent="0.2">
      <c r="A155" s="10" t="s">
        <v>3428</v>
      </c>
      <c r="B155" s="10" t="s">
        <v>3445</v>
      </c>
      <c r="C155" s="10" t="s">
        <v>3446</v>
      </c>
      <c r="D155" s="10">
        <v>37.652324249262698</v>
      </c>
      <c r="E155" s="10">
        <v>126.778208451626</v>
      </c>
      <c r="I155" s="10" t="s">
        <v>3436</v>
      </c>
      <c r="J155" s="10" t="s">
        <v>3447</v>
      </c>
      <c r="K155" s="10" t="s">
        <v>3448</v>
      </c>
      <c r="L155" s="10" t="s">
        <v>3449</v>
      </c>
      <c r="P155" s="10" t="s">
        <v>6159</v>
      </c>
      <c r="Q155" s="10" t="s">
        <v>6729</v>
      </c>
      <c r="R155" s="10" t="s">
        <v>6152</v>
      </c>
      <c r="S155" s="11" t="s">
        <v>6163</v>
      </c>
      <c r="T155" s="12" t="s">
        <v>6730</v>
      </c>
      <c r="U155" s="11" t="s">
        <v>6164</v>
      </c>
      <c r="V155" s="12" t="s">
        <v>6731</v>
      </c>
    </row>
    <row r="156" spans="1:22" x14ac:dyDescent="0.2">
      <c r="A156" s="10" t="s">
        <v>3428</v>
      </c>
      <c r="B156" s="10" t="s">
        <v>3450</v>
      </c>
      <c r="C156" s="10" t="s">
        <v>3451</v>
      </c>
      <c r="D156" s="10">
        <v>37.644020979647898</v>
      </c>
      <c r="E156" s="10">
        <v>126.786709214601</v>
      </c>
      <c r="I156" s="10" t="s">
        <v>3436</v>
      </c>
      <c r="J156" s="10" t="s">
        <v>3452</v>
      </c>
      <c r="K156" s="10" t="s">
        <v>3453</v>
      </c>
      <c r="L156" s="10" t="s">
        <v>3454</v>
      </c>
      <c r="P156" s="10" t="s">
        <v>6159</v>
      </c>
      <c r="Q156" s="10" t="s">
        <v>6732</v>
      </c>
      <c r="R156" s="10" t="s">
        <v>6733</v>
      </c>
      <c r="S156" s="11" t="s">
        <v>6163</v>
      </c>
      <c r="T156" s="12" t="s">
        <v>6734</v>
      </c>
      <c r="U156" s="11" t="s">
        <v>6164</v>
      </c>
      <c r="V156" s="12" t="s">
        <v>6735</v>
      </c>
    </row>
    <row r="157" spans="1:22" x14ac:dyDescent="0.2">
      <c r="A157" s="10" t="s">
        <v>3428</v>
      </c>
      <c r="B157" s="10" t="s">
        <v>3455</v>
      </c>
      <c r="C157" s="10" t="s">
        <v>3456</v>
      </c>
      <c r="D157" s="10">
        <v>37.6323004462607</v>
      </c>
      <c r="E157" s="10">
        <v>126.809620084259</v>
      </c>
      <c r="I157" s="10" t="s">
        <v>3436</v>
      </c>
      <c r="J157" s="10" t="s">
        <v>3457</v>
      </c>
      <c r="K157" s="10" t="s">
        <v>3458</v>
      </c>
      <c r="L157" s="10" t="s">
        <v>3459</v>
      </c>
      <c r="P157" s="10" t="s">
        <v>6159</v>
      </c>
      <c r="Q157" s="10" t="s">
        <v>6736</v>
      </c>
      <c r="R157" s="10" t="s">
        <v>6737</v>
      </c>
      <c r="S157" s="11" t="s">
        <v>6163</v>
      </c>
      <c r="T157" s="12" t="s">
        <v>6738</v>
      </c>
      <c r="U157" s="11" t="s">
        <v>6164</v>
      </c>
      <c r="V157" s="12" t="s">
        <v>6739</v>
      </c>
    </row>
    <row r="158" spans="1:22" x14ac:dyDescent="0.2">
      <c r="A158" s="10" t="s">
        <v>3428</v>
      </c>
      <c r="B158" s="10" t="s">
        <v>3460</v>
      </c>
      <c r="C158" s="10" t="s">
        <v>3461</v>
      </c>
      <c r="D158" s="10">
        <v>37.634562796514501</v>
      </c>
      <c r="E158" s="10">
        <v>126.833239548875</v>
      </c>
      <c r="I158" s="10" t="s">
        <v>3436</v>
      </c>
      <c r="J158" s="10" t="s">
        <v>3462</v>
      </c>
      <c r="K158" s="10" t="s">
        <v>3463</v>
      </c>
      <c r="L158" s="10" t="s">
        <v>3464</v>
      </c>
      <c r="P158" s="10" t="s">
        <v>6159</v>
      </c>
      <c r="Q158" s="10" t="s">
        <v>6740</v>
      </c>
      <c r="R158" s="10" t="s">
        <v>6741</v>
      </c>
      <c r="S158" s="11" t="s">
        <v>6163</v>
      </c>
      <c r="T158" s="12" t="s">
        <v>6742</v>
      </c>
      <c r="U158" s="11" t="s">
        <v>6164</v>
      </c>
      <c r="V158" s="12" t="s">
        <v>6743</v>
      </c>
    </row>
    <row r="159" spans="1:22" x14ac:dyDescent="0.2">
      <c r="A159" s="10" t="s">
        <v>3428</v>
      </c>
      <c r="B159" s="10" t="s">
        <v>3465</v>
      </c>
      <c r="C159" s="10" t="s">
        <v>3466</v>
      </c>
      <c r="D159" s="10">
        <v>37.653440322783403</v>
      </c>
      <c r="E159" s="10">
        <v>126.843119459034</v>
      </c>
      <c r="I159" s="10" t="s">
        <v>3436</v>
      </c>
      <c r="J159" s="10" t="s">
        <v>3467</v>
      </c>
      <c r="K159" s="10" t="s">
        <v>3468</v>
      </c>
      <c r="L159" s="10" t="s">
        <v>3469</v>
      </c>
      <c r="P159" s="10" t="s">
        <v>6159</v>
      </c>
      <c r="Q159" s="10" t="s">
        <v>6744</v>
      </c>
      <c r="R159" s="10" t="s">
        <v>6152</v>
      </c>
      <c r="S159" s="11" t="s">
        <v>6163</v>
      </c>
      <c r="T159" s="12" t="s">
        <v>6745</v>
      </c>
      <c r="U159" s="11" t="s">
        <v>6164</v>
      </c>
      <c r="V159" s="12" t="s">
        <v>6746</v>
      </c>
    </row>
    <row r="160" spans="1:22" x14ac:dyDescent="0.2">
      <c r="A160" s="10" t="s">
        <v>3428</v>
      </c>
      <c r="B160" s="10" t="s">
        <v>3470</v>
      </c>
      <c r="C160" s="10" t="s">
        <v>3471</v>
      </c>
      <c r="D160" s="10">
        <v>37.650920699628301</v>
      </c>
      <c r="E160" s="10">
        <v>126.873307347639</v>
      </c>
      <c r="I160" s="10" t="s">
        <v>3436</v>
      </c>
      <c r="J160" s="10" t="s">
        <v>3472</v>
      </c>
      <c r="K160" s="10" t="s">
        <v>3473</v>
      </c>
      <c r="L160" s="10" t="s">
        <v>3474</v>
      </c>
      <c r="P160" s="10" t="s">
        <v>6159</v>
      </c>
      <c r="Q160" s="10" t="s">
        <v>6747</v>
      </c>
      <c r="R160" s="10" t="s">
        <v>6152</v>
      </c>
      <c r="S160" s="11" t="s">
        <v>6163</v>
      </c>
      <c r="T160" s="12" t="s">
        <v>6748</v>
      </c>
      <c r="U160" s="11" t="s">
        <v>6164</v>
      </c>
      <c r="V160" s="12" t="s">
        <v>6749</v>
      </c>
    </row>
    <row r="161" spans="1:22" x14ac:dyDescent="0.2">
      <c r="A161" s="10" t="s">
        <v>3428</v>
      </c>
      <c r="B161" s="10" t="s">
        <v>3475</v>
      </c>
      <c r="C161" s="10" t="s">
        <v>3476</v>
      </c>
      <c r="D161" s="10">
        <v>37.653325627503499</v>
      </c>
      <c r="E161" s="10">
        <v>126.895390450607</v>
      </c>
      <c r="I161" s="10" t="s">
        <v>3436</v>
      </c>
      <c r="J161" s="10" t="s">
        <v>3477</v>
      </c>
      <c r="K161" s="10" t="s">
        <v>3478</v>
      </c>
      <c r="L161" s="10" t="s">
        <v>3479</v>
      </c>
      <c r="P161" s="10" t="s">
        <v>6159</v>
      </c>
      <c r="Q161" s="10" t="s">
        <v>6750</v>
      </c>
      <c r="R161" s="10" t="s">
        <v>6155</v>
      </c>
      <c r="S161" s="11" t="s">
        <v>6163</v>
      </c>
      <c r="T161" s="12" t="s">
        <v>6751</v>
      </c>
      <c r="U161" s="11" t="s">
        <v>6164</v>
      </c>
      <c r="V161" s="12" t="s">
        <v>6752</v>
      </c>
    </row>
    <row r="162" spans="1:22" x14ac:dyDescent="0.2">
      <c r="A162" s="10" t="s">
        <v>3428</v>
      </c>
      <c r="B162" s="10" t="s">
        <v>3480</v>
      </c>
      <c r="C162" s="10" t="s">
        <v>3481</v>
      </c>
      <c r="D162" s="10">
        <v>37.648846281932201</v>
      </c>
      <c r="E162" s="10">
        <v>126.910834074603</v>
      </c>
      <c r="I162" s="10" t="s">
        <v>3482</v>
      </c>
      <c r="J162" s="10" t="s">
        <v>3483</v>
      </c>
      <c r="K162" s="10" t="s">
        <v>3484</v>
      </c>
      <c r="L162" s="10" t="s">
        <v>3485</v>
      </c>
      <c r="P162" s="10" t="s">
        <v>6159</v>
      </c>
      <c r="Q162" s="10" t="s">
        <v>6753</v>
      </c>
      <c r="R162" s="10" t="s">
        <v>6152</v>
      </c>
      <c r="S162" s="11" t="s">
        <v>6163</v>
      </c>
      <c r="T162" s="12" t="s">
        <v>6754</v>
      </c>
      <c r="U162" s="11" t="s">
        <v>6164</v>
      </c>
      <c r="V162" s="12" t="s">
        <v>6755</v>
      </c>
    </row>
    <row r="163" spans="1:22" x14ac:dyDescent="0.2">
      <c r="A163" s="10" t="s">
        <v>3428</v>
      </c>
      <c r="B163" s="10" t="s">
        <v>3486</v>
      </c>
      <c r="C163" s="10" t="s">
        <v>3487</v>
      </c>
      <c r="D163" s="10">
        <v>37.637150602408802</v>
      </c>
      <c r="E163" s="10">
        <v>126.918812162024</v>
      </c>
      <c r="I163" s="10" t="s">
        <v>3482</v>
      </c>
      <c r="J163" s="10" t="s">
        <v>3488</v>
      </c>
      <c r="K163" s="10" t="s">
        <v>3489</v>
      </c>
      <c r="L163" s="10" t="s">
        <v>3490</v>
      </c>
      <c r="P163" s="10" t="s">
        <v>6159</v>
      </c>
      <c r="Q163" s="10" t="s">
        <v>6756</v>
      </c>
      <c r="R163" s="10" t="s">
        <v>6757</v>
      </c>
      <c r="S163" s="11" t="s">
        <v>6163</v>
      </c>
      <c r="T163" s="12" t="s">
        <v>6758</v>
      </c>
      <c r="U163" s="11" t="s">
        <v>6164</v>
      </c>
      <c r="V163" s="12" t="s">
        <v>6759</v>
      </c>
    </row>
    <row r="164" spans="1:22" x14ac:dyDescent="0.2">
      <c r="A164" s="10" t="s">
        <v>3428</v>
      </c>
      <c r="B164" s="10" t="s">
        <v>3491</v>
      </c>
      <c r="C164" s="10" t="s">
        <v>3492</v>
      </c>
      <c r="D164" s="10">
        <v>37.618932604275898</v>
      </c>
      <c r="E164" s="10">
        <v>126.92085304357801</v>
      </c>
      <c r="I164" s="10" t="s">
        <v>3482</v>
      </c>
      <c r="J164" s="10" t="s">
        <v>3493</v>
      </c>
      <c r="K164" s="10" t="s">
        <v>3494</v>
      </c>
      <c r="L164" s="10" t="s">
        <v>3495</v>
      </c>
      <c r="P164" s="10" t="s">
        <v>6159</v>
      </c>
      <c r="Q164" s="10" t="s">
        <v>6760</v>
      </c>
      <c r="R164" s="10" t="s">
        <v>6761</v>
      </c>
      <c r="S164" s="11" t="s">
        <v>6163</v>
      </c>
      <c r="T164" s="12" t="s">
        <v>6762</v>
      </c>
      <c r="U164" s="11" t="s">
        <v>6164</v>
      </c>
      <c r="V164" s="12" t="s">
        <v>6763</v>
      </c>
    </row>
    <row r="165" spans="1:22" x14ac:dyDescent="0.2">
      <c r="A165" s="10" t="s">
        <v>3428</v>
      </c>
      <c r="B165" s="10" t="s">
        <v>3496</v>
      </c>
      <c r="C165" s="10" t="s">
        <v>3497</v>
      </c>
      <c r="D165" s="10">
        <v>37.610537511303498</v>
      </c>
      <c r="E165" s="10">
        <v>126.92929877678</v>
      </c>
      <c r="I165" s="10" t="s">
        <v>3498</v>
      </c>
      <c r="J165" s="10" t="s">
        <v>3499</v>
      </c>
      <c r="K165" s="10" t="s">
        <v>3500</v>
      </c>
      <c r="L165" s="10" t="s">
        <v>3501</v>
      </c>
      <c r="P165" s="10" t="s">
        <v>6159</v>
      </c>
      <c r="Q165" s="10" t="s">
        <v>6764</v>
      </c>
      <c r="R165" s="10" t="s">
        <v>6152</v>
      </c>
      <c r="S165" s="11" t="s">
        <v>6163</v>
      </c>
      <c r="T165" s="12" t="s">
        <v>6765</v>
      </c>
      <c r="U165" s="11" t="s">
        <v>6164</v>
      </c>
      <c r="V165" s="12" t="s">
        <v>6766</v>
      </c>
    </row>
    <row r="166" spans="1:22" x14ac:dyDescent="0.2">
      <c r="A166" s="10" t="s">
        <v>3428</v>
      </c>
      <c r="B166" s="10" t="s">
        <v>3502</v>
      </c>
      <c r="C166" s="10" t="s">
        <v>3503</v>
      </c>
      <c r="D166" s="10">
        <v>37.600767211388401</v>
      </c>
      <c r="E166" s="10">
        <v>126.93615417902301</v>
      </c>
      <c r="I166" s="10" t="s">
        <v>3498</v>
      </c>
      <c r="J166" s="10" t="s">
        <v>3504</v>
      </c>
      <c r="K166" s="10" t="s">
        <v>3505</v>
      </c>
      <c r="L166" s="10" t="s">
        <v>3506</v>
      </c>
      <c r="P166" s="10" t="s">
        <v>6159</v>
      </c>
      <c r="Q166" s="10" t="s">
        <v>6767</v>
      </c>
      <c r="R166" s="10" t="s">
        <v>6768</v>
      </c>
      <c r="S166" s="11" t="s">
        <v>6163</v>
      </c>
      <c r="T166" s="12" t="s">
        <v>6769</v>
      </c>
      <c r="U166" s="11" t="s">
        <v>6164</v>
      </c>
      <c r="V166" s="12" t="s">
        <v>6770</v>
      </c>
    </row>
    <row r="167" spans="1:22" x14ac:dyDescent="0.2">
      <c r="A167" s="10" t="s">
        <v>3428</v>
      </c>
      <c r="B167" s="10" t="s">
        <v>3507</v>
      </c>
      <c r="C167" s="10" t="s">
        <v>3508</v>
      </c>
      <c r="D167" s="10">
        <v>37.587316375537704</v>
      </c>
      <c r="E167" s="10">
        <v>126.945842944229</v>
      </c>
      <c r="I167" s="10" t="s">
        <v>3498</v>
      </c>
      <c r="J167" s="10" t="s">
        <v>3509</v>
      </c>
      <c r="K167" s="10" t="s">
        <v>3510</v>
      </c>
      <c r="L167" s="10" t="s">
        <v>3511</v>
      </c>
      <c r="P167" s="10" t="s">
        <v>6159</v>
      </c>
      <c r="Q167" s="10" t="s">
        <v>6771</v>
      </c>
      <c r="R167" s="10" t="s">
        <v>6741</v>
      </c>
      <c r="S167" s="11" t="s">
        <v>6163</v>
      </c>
      <c r="T167" s="12" t="s">
        <v>6772</v>
      </c>
      <c r="U167" s="11" t="s">
        <v>6164</v>
      </c>
      <c r="V167" s="12" t="s">
        <v>6773</v>
      </c>
    </row>
    <row r="168" spans="1:22" x14ac:dyDescent="0.2">
      <c r="A168" s="10" t="s">
        <v>3428</v>
      </c>
      <c r="B168" s="10" t="s">
        <v>3512</v>
      </c>
      <c r="C168" s="10" t="s">
        <v>3513</v>
      </c>
      <c r="D168" s="10">
        <v>37.582422902373096</v>
      </c>
      <c r="E168" s="10">
        <v>126.950566274707</v>
      </c>
      <c r="I168" s="10" t="s">
        <v>3498</v>
      </c>
      <c r="J168" s="10" t="s">
        <v>3514</v>
      </c>
      <c r="K168" s="10" t="s">
        <v>3515</v>
      </c>
      <c r="L168" s="10" t="s">
        <v>3516</v>
      </c>
      <c r="P168" s="10" t="s">
        <v>6159</v>
      </c>
      <c r="Q168" s="10" t="s">
        <v>6774</v>
      </c>
      <c r="R168" s="10" t="s">
        <v>6775</v>
      </c>
      <c r="S168" s="11" t="s">
        <v>6163</v>
      </c>
      <c r="T168" s="12" t="s">
        <v>6776</v>
      </c>
      <c r="U168" s="11" t="s">
        <v>6164</v>
      </c>
      <c r="V168" s="12" t="s">
        <v>6777</v>
      </c>
    </row>
    <row r="169" spans="1:22" x14ac:dyDescent="0.2">
      <c r="A169" s="10" t="s">
        <v>3428</v>
      </c>
      <c r="B169" s="10" t="s">
        <v>3517</v>
      </c>
      <c r="C169" s="10" t="s">
        <v>3518</v>
      </c>
      <c r="D169" s="10">
        <v>37.574481723580703</v>
      </c>
      <c r="E169" s="10">
        <v>126.956039075033</v>
      </c>
      <c r="I169" s="10" t="s">
        <v>3498</v>
      </c>
      <c r="J169" s="10" t="s">
        <v>3519</v>
      </c>
      <c r="K169" s="10" t="s">
        <v>3520</v>
      </c>
      <c r="L169" s="10" t="s">
        <v>3521</v>
      </c>
      <c r="P169" s="10" t="s">
        <v>6159</v>
      </c>
      <c r="Q169" s="10" t="s">
        <v>6778</v>
      </c>
      <c r="R169" s="10" t="s">
        <v>6779</v>
      </c>
      <c r="S169" s="11" t="s">
        <v>6163</v>
      </c>
      <c r="T169" s="12" t="s">
        <v>6780</v>
      </c>
      <c r="U169" s="11" t="s">
        <v>6164</v>
      </c>
      <c r="V169" s="12" t="s">
        <v>6781</v>
      </c>
    </row>
    <row r="170" spans="1:22" x14ac:dyDescent="0.2">
      <c r="A170" s="10" t="s">
        <v>3428</v>
      </c>
      <c r="B170" s="10" t="s">
        <v>3522</v>
      </c>
      <c r="C170" s="10" t="s">
        <v>3523</v>
      </c>
      <c r="D170" s="10">
        <v>37.575761144907901</v>
      </c>
      <c r="E170" s="10">
        <v>126.973206515467</v>
      </c>
      <c r="I170" s="10" t="s">
        <v>3498</v>
      </c>
      <c r="J170" s="10" t="s">
        <v>3524</v>
      </c>
      <c r="K170" s="10" t="s">
        <v>3525</v>
      </c>
      <c r="L170" s="10" t="s">
        <v>3526</v>
      </c>
      <c r="P170" s="10" t="s">
        <v>6159</v>
      </c>
      <c r="Q170" s="10" t="s">
        <v>6782</v>
      </c>
      <c r="R170" s="10" t="s">
        <v>6783</v>
      </c>
      <c r="S170" s="11" t="s">
        <v>6163</v>
      </c>
      <c r="T170" s="12" t="s">
        <v>6784</v>
      </c>
      <c r="U170" s="11" t="s">
        <v>6164</v>
      </c>
      <c r="V170" s="12" t="s">
        <v>6785</v>
      </c>
    </row>
    <row r="171" spans="1:22" x14ac:dyDescent="0.2">
      <c r="A171" s="10" t="s">
        <v>3428</v>
      </c>
      <c r="B171" s="10" t="s">
        <v>3527</v>
      </c>
      <c r="C171" s="10" t="s">
        <v>3528</v>
      </c>
      <c r="D171" s="10">
        <v>37.577022563807802</v>
      </c>
      <c r="E171" s="10">
        <v>126.985089637192</v>
      </c>
      <c r="I171" s="10" t="s">
        <v>3498</v>
      </c>
      <c r="J171" s="10" t="s">
        <v>3529</v>
      </c>
      <c r="K171" s="10" t="s">
        <v>3530</v>
      </c>
      <c r="L171" s="10" t="s">
        <v>3531</v>
      </c>
      <c r="P171" s="10" t="s">
        <v>6159</v>
      </c>
      <c r="Q171" s="10" t="s">
        <v>6786</v>
      </c>
      <c r="R171" s="10" t="s">
        <v>6787</v>
      </c>
      <c r="S171" s="11" t="s">
        <v>6163</v>
      </c>
      <c r="T171" s="12" t="s">
        <v>6788</v>
      </c>
      <c r="U171" s="11" t="s">
        <v>6164</v>
      </c>
      <c r="V171" s="12" t="s">
        <v>6789</v>
      </c>
    </row>
    <row r="172" spans="1:22" x14ac:dyDescent="0.2">
      <c r="A172" s="10" t="s">
        <v>3428</v>
      </c>
      <c r="B172" s="10" t="s">
        <v>23</v>
      </c>
      <c r="C172" s="10" t="s">
        <v>3532</v>
      </c>
      <c r="D172" s="10">
        <v>37.5714506651288</v>
      </c>
      <c r="E172" s="10">
        <v>126.991901732632</v>
      </c>
      <c r="I172" s="10" t="s">
        <v>3498</v>
      </c>
      <c r="J172" s="10" t="s">
        <v>3533</v>
      </c>
      <c r="K172" s="10" t="s">
        <v>3534</v>
      </c>
      <c r="L172" s="10" t="s">
        <v>3535</v>
      </c>
      <c r="P172" s="10" t="s">
        <v>6159</v>
      </c>
      <c r="Q172" s="10" t="s">
        <v>6790</v>
      </c>
      <c r="R172" s="10" t="s">
        <v>6791</v>
      </c>
      <c r="S172" s="11" t="s">
        <v>6163</v>
      </c>
      <c r="T172" s="12" t="s">
        <v>6792</v>
      </c>
      <c r="U172" s="11" t="s">
        <v>6164</v>
      </c>
      <c r="V172" s="12" t="s">
        <v>6793</v>
      </c>
    </row>
    <row r="173" spans="1:22" x14ac:dyDescent="0.2">
      <c r="A173" s="10" t="s">
        <v>3428</v>
      </c>
      <c r="B173" s="10" t="s">
        <v>248</v>
      </c>
      <c r="C173" s="10" t="s">
        <v>3536</v>
      </c>
      <c r="D173" s="10">
        <v>37.566402405499801</v>
      </c>
      <c r="E173" s="10">
        <v>126.99368230402</v>
      </c>
      <c r="I173" s="10" t="s">
        <v>3498</v>
      </c>
      <c r="J173" s="10" t="s">
        <v>3537</v>
      </c>
      <c r="K173" s="10" t="s">
        <v>3538</v>
      </c>
      <c r="L173" s="10" t="s">
        <v>3539</v>
      </c>
      <c r="P173" s="10" t="s">
        <v>6159</v>
      </c>
      <c r="Q173" s="10" t="s">
        <v>6794</v>
      </c>
      <c r="R173" s="10" t="s">
        <v>6795</v>
      </c>
      <c r="S173" s="11" t="s">
        <v>6163</v>
      </c>
      <c r="T173" s="12" t="s">
        <v>6796</v>
      </c>
      <c r="U173" s="11" t="s">
        <v>6164</v>
      </c>
      <c r="V173" s="12" t="s">
        <v>6797</v>
      </c>
    </row>
    <row r="174" spans="1:22" x14ac:dyDescent="0.2">
      <c r="A174" s="10" t="s">
        <v>3428</v>
      </c>
      <c r="B174" s="10" t="s">
        <v>3540</v>
      </c>
      <c r="C174" s="10" t="s">
        <v>3541</v>
      </c>
      <c r="D174" s="10">
        <v>37.561209816109397</v>
      </c>
      <c r="E174" s="10">
        <v>126.994329578058</v>
      </c>
      <c r="I174" s="10" t="s">
        <v>3498</v>
      </c>
      <c r="J174" s="10" t="s">
        <v>3542</v>
      </c>
      <c r="K174" s="10" t="s">
        <v>3543</v>
      </c>
      <c r="L174" s="10" t="s">
        <v>3544</v>
      </c>
      <c r="P174" s="10" t="s">
        <v>6159</v>
      </c>
      <c r="Q174" s="10" t="s">
        <v>6798</v>
      </c>
      <c r="R174" s="10" t="s">
        <v>6741</v>
      </c>
      <c r="S174" s="11" t="s">
        <v>6163</v>
      </c>
      <c r="T174" s="12" t="s">
        <v>6799</v>
      </c>
      <c r="U174" s="11" t="s">
        <v>6164</v>
      </c>
      <c r="V174" s="12" t="s">
        <v>6800</v>
      </c>
    </row>
    <row r="175" spans="1:22" x14ac:dyDescent="0.2">
      <c r="A175" s="10" t="s">
        <v>3428</v>
      </c>
      <c r="B175" s="10" t="s">
        <v>3545</v>
      </c>
      <c r="C175" s="10" t="s">
        <v>3546</v>
      </c>
      <c r="D175" s="10">
        <v>37.559213232420802</v>
      </c>
      <c r="E175" s="10">
        <v>127.00511252425299</v>
      </c>
      <c r="I175" s="10" t="s">
        <v>3498</v>
      </c>
      <c r="J175" s="10" t="s">
        <v>3278</v>
      </c>
      <c r="K175" s="10" t="s">
        <v>3547</v>
      </c>
      <c r="L175" s="10" t="s">
        <v>3548</v>
      </c>
      <c r="P175" s="10" t="s">
        <v>6159</v>
      </c>
      <c r="Q175" s="10" t="s">
        <v>6801</v>
      </c>
      <c r="R175" s="10" t="s">
        <v>6802</v>
      </c>
      <c r="S175" s="11" t="s">
        <v>6163</v>
      </c>
      <c r="T175" s="12" t="s">
        <v>6803</v>
      </c>
      <c r="U175" s="11" t="s">
        <v>6164</v>
      </c>
      <c r="V175" s="12" t="s">
        <v>6804</v>
      </c>
    </row>
    <row r="176" spans="1:22" x14ac:dyDescent="0.2">
      <c r="A176" s="10" t="s">
        <v>3428</v>
      </c>
      <c r="B176" s="10" t="s">
        <v>3549</v>
      </c>
      <c r="C176" s="10" t="s">
        <v>3550</v>
      </c>
      <c r="D176" s="10">
        <v>37.554448537335197</v>
      </c>
      <c r="E176" s="10">
        <v>127.010990910392</v>
      </c>
      <c r="I176" s="10" t="s">
        <v>3498</v>
      </c>
      <c r="J176" s="10" t="s">
        <v>2946</v>
      </c>
      <c r="K176" s="10" t="s">
        <v>3551</v>
      </c>
      <c r="L176" s="10" t="s">
        <v>3552</v>
      </c>
      <c r="P176" s="10" t="s">
        <v>6159</v>
      </c>
      <c r="Q176" s="10" t="s">
        <v>6805</v>
      </c>
      <c r="R176" s="10" t="s">
        <v>6152</v>
      </c>
      <c r="S176" s="11" t="s">
        <v>6163</v>
      </c>
      <c r="T176" s="12" t="s">
        <v>6806</v>
      </c>
      <c r="U176" s="11" t="s">
        <v>6164</v>
      </c>
      <c r="V176" s="12" t="s">
        <v>6807</v>
      </c>
    </row>
    <row r="177" spans="1:22" x14ac:dyDescent="0.2">
      <c r="A177" s="10" t="s">
        <v>3428</v>
      </c>
      <c r="B177" s="10" t="s">
        <v>3553</v>
      </c>
      <c r="C177" s="10" t="s">
        <v>3554</v>
      </c>
      <c r="D177" s="10">
        <v>37.548112519698599</v>
      </c>
      <c r="E177" s="10">
        <v>127.015893753726</v>
      </c>
      <c r="I177" s="10" t="s">
        <v>3498</v>
      </c>
      <c r="J177" s="10" t="s">
        <v>3366</v>
      </c>
      <c r="K177" s="10" t="s">
        <v>3555</v>
      </c>
      <c r="L177" s="10" t="s">
        <v>3556</v>
      </c>
      <c r="P177" s="10" t="s">
        <v>6159</v>
      </c>
      <c r="Q177" s="10" t="s">
        <v>6808</v>
      </c>
      <c r="R177" s="10" t="s">
        <v>6809</v>
      </c>
      <c r="S177" s="11" t="s">
        <v>6163</v>
      </c>
      <c r="T177" s="12" t="s">
        <v>6810</v>
      </c>
      <c r="U177" s="11" t="s">
        <v>6164</v>
      </c>
      <c r="V177" s="12" t="s">
        <v>6811</v>
      </c>
    </row>
    <row r="178" spans="1:22" x14ac:dyDescent="0.2">
      <c r="A178" s="10" t="s">
        <v>3428</v>
      </c>
      <c r="B178" s="10" t="s">
        <v>3557</v>
      </c>
      <c r="C178" s="10" t="s">
        <v>3558</v>
      </c>
      <c r="D178" s="10">
        <v>37.539920086356503</v>
      </c>
      <c r="E178" s="10">
        <v>127.01722401505801</v>
      </c>
      <c r="I178" s="10" t="s">
        <v>3498</v>
      </c>
      <c r="J178" s="10" t="s">
        <v>3559</v>
      </c>
      <c r="K178" s="10" t="s">
        <v>3560</v>
      </c>
      <c r="L178" s="10" t="s">
        <v>3561</v>
      </c>
      <c r="P178" s="10" t="s">
        <v>6159</v>
      </c>
      <c r="Q178" s="10" t="s">
        <v>6812</v>
      </c>
      <c r="R178" s="10" t="s">
        <v>6152</v>
      </c>
      <c r="S178" s="11" t="s">
        <v>6163</v>
      </c>
      <c r="T178" s="12" t="s">
        <v>6813</v>
      </c>
      <c r="U178" s="11" t="s">
        <v>6164</v>
      </c>
      <c r="V178" s="12" t="s">
        <v>6814</v>
      </c>
    </row>
    <row r="179" spans="1:22" x14ac:dyDescent="0.2">
      <c r="A179" s="10" t="s">
        <v>3428</v>
      </c>
      <c r="B179" s="10" t="s">
        <v>3562</v>
      </c>
      <c r="C179" s="10" t="s">
        <v>3563</v>
      </c>
      <c r="D179" s="10">
        <v>37.523560091853398</v>
      </c>
      <c r="E179" s="10">
        <v>127.02830753827099</v>
      </c>
      <c r="I179" s="10" t="s">
        <v>3498</v>
      </c>
      <c r="J179" s="10" t="s">
        <v>3564</v>
      </c>
      <c r="K179" s="10" t="s">
        <v>3565</v>
      </c>
      <c r="L179" s="10" t="s">
        <v>3566</v>
      </c>
      <c r="P179" s="10" t="s">
        <v>6159</v>
      </c>
      <c r="Q179" s="10" t="s">
        <v>6815</v>
      </c>
      <c r="R179" s="10" t="s">
        <v>6816</v>
      </c>
      <c r="S179" s="11" t="s">
        <v>6163</v>
      </c>
      <c r="T179" s="12" t="s">
        <v>6817</v>
      </c>
      <c r="U179" s="11" t="s">
        <v>6164</v>
      </c>
      <c r="V179" s="12" t="s">
        <v>6818</v>
      </c>
    </row>
    <row r="180" spans="1:22" x14ac:dyDescent="0.2">
      <c r="A180" s="10" t="s">
        <v>3428</v>
      </c>
      <c r="B180" s="10" t="s">
        <v>3567</v>
      </c>
      <c r="C180" s="10" t="s">
        <v>3568</v>
      </c>
      <c r="D180" s="10">
        <v>37.519672276395198</v>
      </c>
      <c r="E180" s="10">
        <v>127.01875156077401</v>
      </c>
      <c r="I180" s="10" t="s">
        <v>3498</v>
      </c>
      <c r="J180" s="10" t="s">
        <v>3569</v>
      </c>
      <c r="K180" s="10" t="s">
        <v>3570</v>
      </c>
      <c r="L180" s="10" t="s">
        <v>3571</v>
      </c>
      <c r="P180" s="10" t="s">
        <v>6159</v>
      </c>
      <c r="Q180" s="10" t="s">
        <v>6819</v>
      </c>
      <c r="R180" s="10" t="s">
        <v>6820</v>
      </c>
      <c r="S180" s="11" t="s">
        <v>6163</v>
      </c>
      <c r="T180" s="12" t="s">
        <v>6821</v>
      </c>
      <c r="U180" s="11" t="s">
        <v>6164</v>
      </c>
      <c r="V180" s="12" t="s">
        <v>6822</v>
      </c>
    </row>
    <row r="181" spans="1:22" x14ac:dyDescent="0.2">
      <c r="A181" s="10" t="s">
        <v>3428</v>
      </c>
      <c r="B181" s="10" t="s">
        <v>3572</v>
      </c>
      <c r="C181" s="10" t="s">
        <v>3573</v>
      </c>
      <c r="D181" s="10">
        <v>37.513062877755402</v>
      </c>
      <c r="E181" s="10">
        <v>127.011745498864</v>
      </c>
      <c r="I181" s="10" t="s">
        <v>3574</v>
      </c>
      <c r="J181" s="10" t="s">
        <v>3575</v>
      </c>
      <c r="K181" s="10" t="s">
        <v>3576</v>
      </c>
      <c r="L181" s="10" t="s">
        <v>3577</v>
      </c>
      <c r="P181" s="10" t="s">
        <v>6159</v>
      </c>
      <c r="Q181" s="10" t="s">
        <v>6823</v>
      </c>
      <c r="R181" s="10" t="s">
        <v>6824</v>
      </c>
      <c r="S181" s="11" t="s">
        <v>6163</v>
      </c>
      <c r="T181" s="12" t="s">
        <v>6825</v>
      </c>
      <c r="U181" s="11" t="s">
        <v>6164</v>
      </c>
      <c r="V181" s="12" t="s">
        <v>6826</v>
      </c>
    </row>
    <row r="182" spans="1:22" x14ac:dyDescent="0.2">
      <c r="A182" s="10" t="s">
        <v>3428</v>
      </c>
      <c r="B182" s="10" t="s">
        <v>3578</v>
      </c>
      <c r="C182" s="10" t="s">
        <v>3579</v>
      </c>
      <c r="D182" s="10">
        <v>37.504849711663702</v>
      </c>
      <c r="E182" s="10">
        <v>127.00487538273001</v>
      </c>
      <c r="I182" s="10" t="s">
        <v>3574</v>
      </c>
      <c r="J182" s="10" t="s">
        <v>3580</v>
      </c>
      <c r="K182" s="10" t="s">
        <v>3581</v>
      </c>
      <c r="L182" s="10" t="s">
        <v>3582</v>
      </c>
      <c r="P182" s="10" t="s">
        <v>6159</v>
      </c>
      <c r="Q182" s="10" t="s">
        <v>6827</v>
      </c>
      <c r="R182" s="10" t="s">
        <v>6828</v>
      </c>
      <c r="S182" s="11" t="s">
        <v>6163</v>
      </c>
      <c r="T182" s="12" t="s">
        <v>6829</v>
      </c>
      <c r="U182" s="11" t="s">
        <v>6164</v>
      </c>
      <c r="V182" s="12" t="s">
        <v>6830</v>
      </c>
    </row>
    <row r="183" spans="1:22" x14ac:dyDescent="0.2">
      <c r="A183" s="10" t="s">
        <v>3428</v>
      </c>
      <c r="B183" s="10" t="s">
        <v>3286</v>
      </c>
      <c r="C183" s="10" t="s">
        <v>3287</v>
      </c>
      <c r="D183" s="10">
        <v>37.494869358838798</v>
      </c>
      <c r="E183" s="10">
        <v>127.01732086528401</v>
      </c>
      <c r="I183" s="10" t="s">
        <v>3574</v>
      </c>
      <c r="J183" s="10" t="s">
        <v>3583</v>
      </c>
      <c r="K183" s="10" t="s">
        <v>3584</v>
      </c>
      <c r="L183" s="10" t="s">
        <v>3585</v>
      </c>
      <c r="P183" s="10" t="s">
        <v>6159</v>
      </c>
      <c r="Q183" s="10" t="s">
        <v>6831</v>
      </c>
      <c r="R183" s="10" t="s">
        <v>6733</v>
      </c>
      <c r="S183" s="11" t="s">
        <v>6163</v>
      </c>
      <c r="T183" s="12" t="s">
        <v>6832</v>
      </c>
      <c r="U183" s="11" t="s">
        <v>6164</v>
      </c>
      <c r="V183" s="12" t="s">
        <v>6833</v>
      </c>
    </row>
    <row r="184" spans="1:22" x14ac:dyDescent="0.2">
      <c r="A184" s="10" t="s">
        <v>3428</v>
      </c>
      <c r="B184" s="10" t="s">
        <v>3586</v>
      </c>
      <c r="C184" s="10" t="s">
        <v>3587</v>
      </c>
      <c r="D184" s="10">
        <v>37.486594514741299</v>
      </c>
      <c r="E184" s="10">
        <v>127.015296934392</v>
      </c>
      <c r="I184" s="10" t="s">
        <v>3574</v>
      </c>
      <c r="J184" s="10" t="s">
        <v>3588</v>
      </c>
      <c r="K184" s="10" t="s">
        <v>3589</v>
      </c>
      <c r="L184" s="10" t="s">
        <v>3590</v>
      </c>
      <c r="P184" s="10" t="s">
        <v>6159</v>
      </c>
      <c r="Q184" s="10" t="s">
        <v>6834</v>
      </c>
      <c r="R184" s="10" t="s">
        <v>6835</v>
      </c>
      <c r="S184" s="11" t="s">
        <v>6163</v>
      </c>
      <c r="T184" s="12" t="s">
        <v>6836</v>
      </c>
      <c r="U184" s="11" t="s">
        <v>6164</v>
      </c>
      <c r="V184" s="12" t="s">
        <v>6837</v>
      </c>
    </row>
    <row r="185" spans="1:22" x14ac:dyDescent="0.2">
      <c r="A185" s="10" t="s">
        <v>3428</v>
      </c>
      <c r="B185" s="10" t="s">
        <v>3591</v>
      </c>
      <c r="C185" s="10" t="s">
        <v>3592</v>
      </c>
      <c r="D185" s="10">
        <v>37.484778860794599</v>
      </c>
      <c r="E185" s="10">
        <v>127.03338417886</v>
      </c>
      <c r="I185" s="10" t="s">
        <v>3574</v>
      </c>
      <c r="J185" s="10" t="s">
        <v>3593</v>
      </c>
      <c r="K185" s="10" t="s">
        <v>3594</v>
      </c>
      <c r="L185" s="10" t="s">
        <v>3595</v>
      </c>
      <c r="P185" s="10" t="s">
        <v>6159</v>
      </c>
      <c r="Q185" s="10" t="s">
        <v>6838</v>
      </c>
      <c r="R185" s="10" t="s">
        <v>6152</v>
      </c>
      <c r="S185" s="11" t="s">
        <v>6163</v>
      </c>
      <c r="T185" s="12" t="s">
        <v>6839</v>
      </c>
      <c r="U185" s="11" t="s">
        <v>6164</v>
      </c>
      <c r="V185" s="12" t="s">
        <v>6840</v>
      </c>
    </row>
    <row r="186" spans="1:22" x14ac:dyDescent="0.2">
      <c r="A186" s="10" t="s">
        <v>3428</v>
      </c>
      <c r="B186" s="10" t="s">
        <v>3596</v>
      </c>
      <c r="C186" s="10" t="s">
        <v>3597</v>
      </c>
      <c r="D186" s="10">
        <v>37.486993809185499</v>
      </c>
      <c r="E186" s="10">
        <v>127.046680387973</v>
      </c>
      <c r="I186" s="10" t="s">
        <v>3574</v>
      </c>
      <c r="J186" s="10" t="s">
        <v>3598</v>
      </c>
      <c r="K186" s="10" t="s">
        <v>3599</v>
      </c>
      <c r="L186" s="10" t="s">
        <v>3600</v>
      </c>
      <c r="P186" s="10" t="s">
        <v>6159</v>
      </c>
      <c r="Q186" s="10" t="s">
        <v>6841</v>
      </c>
      <c r="R186" s="10" t="s">
        <v>6842</v>
      </c>
      <c r="S186" s="11" t="s">
        <v>6163</v>
      </c>
      <c r="T186" s="12" t="s">
        <v>6843</v>
      </c>
      <c r="U186" s="11" t="s">
        <v>6164</v>
      </c>
      <c r="V186" s="12" t="s">
        <v>6844</v>
      </c>
    </row>
    <row r="187" spans="1:22" x14ac:dyDescent="0.2">
      <c r="A187" s="10" t="s">
        <v>3428</v>
      </c>
      <c r="B187" s="10" t="s">
        <v>3601</v>
      </c>
      <c r="C187" s="10" t="s">
        <v>3602</v>
      </c>
      <c r="D187" s="10">
        <v>37.490720167430297</v>
      </c>
      <c r="E187" s="10">
        <v>127.05492128325599</v>
      </c>
      <c r="I187" s="10" t="s">
        <v>3574</v>
      </c>
      <c r="J187" s="10" t="s">
        <v>3603</v>
      </c>
      <c r="K187" s="10" t="s">
        <v>3604</v>
      </c>
      <c r="L187" s="10" t="s">
        <v>3605</v>
      </c>
      <c r="P187" s="10" t="s">
        <v>6159</v>
      </c>
      <c r="Q187" s="10" t="s">
        <v>6845</v>
      </c>
      <c r="R187" s="10" t="s">
        <v>6846</v>
      </c>
      <c r="S187" s="11" t="s">
        <v>6163</v>
      </c>
      <c r="T187" s="12" t="s">
        <v>6847</v>
      </c>
      <c r="U187" s="11" t="s">
        <v>6164</v>
      </c>
      <c r="V187" s="12" t="s">
        <v>6848</v>
      </c>
    </row>
    <row r="188" spans="1:22" x14ac:dyDescent="0.2">
      <c r="A188" s="10" t="s">
        <v>3428</v>
      </c>
      <c r="B188" s="10" t="s">
        <v>3606</v>
      </c>
      <c r="C188" s="10" t="s">
        <v>3607</v>
      </c>
      <c r="D188" s="10">
        <v>37.494527167372198</v>
      </c>
      <c r="E188" s="10">
        <v>127.063258732024</v>
      </c>
      <c r="I188" s="10" t="s">
        <v>3574</v>
      </c>
      <c r="J188" s="10" t="s">
        <v>3608</v>
      </c>
      <c r="K188" s="10" t="s">
        <v>3609</v>
      </c>
      <c r="L188" s="10" t="s">
        <v>3610</v>
      </c>
      <c r="P188" s="10" t="s">
        <v>6159</v>
      </c>
      <c r="Q188" s="10" t="s">
        <v>6849</v>
      </c>
      <c r="R188" s="10" t="s">
        <v>6850</v>
      </c>
      <c r="S188" s="11" t="s">
        <v>6163</v>
      </c>
      <c r="T188" s="12" t="s">
        <v>6851</v>
      </c>
      <c r="U188" s="11" t="s">
        <v>6164</v>
      </c>
      <c r="V188" s="12" t="s">
        <v>6852</v>
      </c>
    </row>
    <row r="189" spans="1:22" x14ac:dyDescent="0.2">
      <c r="A189" s="10" t="s">
        <v>3428</v>
      </c>
      <c r="B189" s="10" t="s">
        <v>3611</v>
      </c>
      <c r="C189" s="10" t="s">
        <v>3612</v>
      </c>
      <c r="D189" s="10">
        <v>37.4967336913341</v>
      </c>
      <c r="E189" s="10">
        <v>127.071840101329</v>
      </c>
      <c r="I189" s="10" t="s">
        <v>3574</v>
      </c>
      <c r="J189" s="10" t="s">
        <v>3613</v>
      </c>
      <c r="K189" s="10" t="s">
        <v>3614</v>
      </c>
      <c r="L189" s="10" t="s">
        <v>3615</v>
      </c>
      <c r="P189" s="10" t="s">
        <v>6159</v>
      </c>
      <c r="Q189" s="10" t="s">
        <v>6853</v>
      </c>
      <c r="R189" s="10" t="s">
        <v>6854</v>
      </c>
      <c r="S189" s="11" t="s">
        <v>6163</v>
      </c>
      <c r="T189" s="12" t="s">
        <v>6855</v>
      </c>
      <c r="U189" s="11" t="s">
        <v>6164</v>
      </c>
      <c r="V189" s="12" t="s">
        <v>6856</v>
      </c>
    </row>
    <row r="190" spans="1:22" x14ac:dyDescent="0.2">
      <c r="A190" s="10" t="s">
        <v>3428</v>
      </c>
      <c r="B190" s="10" t="s">
        <v>3616</v>
      </c>
      <c r="C190" s="10" t="s">
        <v>3612</v>
      </c>
      <c r="D190" s="10">
        <v>37.4967336913341</v>
      </c>
      <c r="E190" s="10">
        <v>127.071840101329</v>
      </c>
      <c r="I190" s="10" t="s">
        <v>3574</v>
      </c>
      <c r="J190" s="10" t="s">
        <v>3617</v>
      </c>
      <c r="K190" s="10" t="s">
        <v>3618</v>
      </c>
      <c r="L190" s="10" t="s">
        <v>3619</v>
      </c>
      <c r="P190" s="10" t="s">
        <v>6159</v>
      </c>
      <c r="Q190" s="10" t="s">
        <v>6857</v>
      </c>
      <c r="R190" s="10" t="s">
        <v>6828</v>
      </c>
      <c r="S190" s="11" t="s">
        <v>6163</v>
      </c>
      <c r="T190" s="12" t="s">
        <v>6858</v>
      </c>
      <c r="U190" s="11" t="s">
        <v>6164</v>
      </c>
      <c r="V190" s="12" t="s">
        <v>6859</v>
      </c>
    </row>
    <row r="191" spans="1:22" x14ac:dyDescent="0.2">
      <c r="A191" s="10" t="s">
        <v>3428</v>
      </c>
      <c r="B191" s="10" t="s">
        <v>3620</v>
      </c>
      <c r="C191" s="10" t="s">
        <v>3621</v>
      </c>
      <c r="D191" s="10">
        <v>37.484001863824602</v>
      </c>
      <c r="E191" s="10">
        <v>127.084451669321</v>
      </c>
      <c r="I191" s="10" t="s">
        <v>3574</v>
      </c>
      <c r="J191" s="10" t="s">
        <v>3622</v>
      </c>
      <c r="K191" s="10" t="s">
        <v>3623</v>
      </c>
      <c r="L191" s="10" t="s">
        <v>3624</v>
      </c>
      <c r="P191" s="10" t="s">
        <v>6159</v>
      </c>
      <c r="Q191" s="10" t="s">
        <v>6860</v>
      </c>
      <c r="R191" s="10" t="s">
        <v>6861</v>
      </c>
      <c r="S191" s="11" t="s">
        <v>6163</v>
      </c>
      <c r="T191" s="12" t="s">
        <v>6862</v>
      </c>
      <c r="U191" s="11" t="s">
        <v>6164</v>
      </c>
      <c r="V191" s="12" t="s">
        <v>6863</v>
      </c>
    </row>
    <row r="192" spans="1:22" x14ac:dyDescent="0.2">
      <c r="A192" s="10" t="s">
        <v>3428</v>
      </c>
      <c r="B192" s="10" t="s">
        <v>3625</v>
      </c>
      <c r="C192" s="10" t="s">
        <v>3626</v>
      </c>
      <c r="D192" s="10">
        <v>37.4882577599491</v>
      </c>
      <c r="E192" s="10">
        <v>127.10057960552901</v>
      </c>
      <c r="I192" s="10" t="s">
        <v>3574</v>
      </c>
      <c r="J192" s="10" t="s">
        <v>3627</v>
      </c>
      <c r="K192" s="10" t="s">
        <v>3628</v>
      </c>
      <c r="L192" s="10" t="s">
        <v>3629</v>
      </c>
      <c r="P192" s="10" t="s">
        <v>6159</v>
      </c>
      <c r="Q192" s="10" t="s">
        <v>6864</v>
      </c>
      <c r="R192" s="10" t="s">
        <v>6152</v>
      </c>
      <c r="S192" s="11" t="s">
        <v>6163</v>
      </c>
      <c r="T192" s="12" t="s">
        <v>6865</v>
      </c>
      <c r="U192" s="11" t="s">
        <v>6164</v>
      </c>
      <c r="V192" s="12" t="s">
        <v>6866</v>
      </c>
    </row>
    <row r="193" spans="1:22" x14ac:dyDescent="0.2">
      <c r="A193" s="10" t="s">
        <v>3428</v>
      </c>
      <c r="B193" s="10" t="s">
        <v>3630</v>
      </c>
      <c r="C193" s="10" t="s">
        <v>3631</v>
      </c>
      <c r="D193" s="10">
        <v>37.492914773524802</v>
      </c>
      <c r="E193" s="10">
        <v>127.118215300381</v>
      </c>
      <c r="I193" s="10" t="s">
        <v>3574</v>
      </c>
      <c r="J193" s="10" t="s">
        <v>3632</v>
      </c>
      <c r="K193" s="10" t="s">
        <v>3633</v>
      </c>
      <c r="L193" s="10" t="s">
        <v>3634</v>
      </c>
      <c r="P193" s="10" t="s">
        <v>6159</v>
      </c>
      <c r="Q193" s="10" t="s">
        <v>6815</v>
      </c>
      <c r="R193" s="10" t="s">
        <v>6816</v>
      </c>
      <c r="S193" s="11" t="s">
        <v>6163</v>
      </c>
      <c r="T193" s="12" t="s">
        <v>6817</v>
      </c>
      <c r="U193" s="11" t="s">
        <v>6164</v>
      </c>
      <c r="V193" s="12" t="s">
        <v>6818</v>
      </c>
    </row>
    <row r="194" spans="1:22" x14ac:dyDescent="0.2">
      <c r="A194" s="10" t="s">
        <v>3428</v>
      </c>
      <c r="B194" s="10" t="s">
        <v>3635</v>
      </c>
      <c r="C194" s="10" t="s">
        <v>3636</v>
      </c>
      <c r="D194" s="10">
        <v>37.498267109340503</v>
      </c>
      <c r="E194" s="10">
        <v>127.125637604057</v>
      </c>
      <c r="I194" s="10" t="s">
        <v>3574</v>
      </c>
      <c r="J194" s="10" t="s">
        <v>3637</v>
      </c>
      <c r="K194" s="10" t="s">
        <v>3638</v>
      </c>
      <c r="L194" s="10" t="s">
        <v>3639</v>
      </c>
      <c r="P194" s="10" t="s">
        <v>6159</v>
      </c>
      <c r="Q194" s="10" t="s">
        <v>6867</v>
      </c>
      <c r="R194" s="10" t="s">
        <v>6868</v>
      </c>
      <c r="S194" s="11" t="s">
        <v>6163</v>
      </c>
      <c r="T194" s="12" t="s">
        <v>6869</v>
      </c>
      <c r="U194" s="11" t="s">
        <v>6164</v>
      </c>
      <c r="V194" s="12" t="s">
        <v>6870</v>
      </c>
    </row>
    <row r="195" spans="1:22" x14ac:dyDescent="0.2">
      <c r="A195" s="10" t="s">
        <v>3428</v>
      </c>
      <c r="B195" s="10" t="s">
        <v>3640</v>
      </c>
      <c r="C195" s="10" t="s">
        <v>3641</v>
      </c>
      <c r="D195" s="10">
        <v>37.5034129970335</v>
      </c>
      <c r="E195" s="10">
        <v>127.12616793230001</v>
      </c>
      <c r="I195" s="10" t="s">
        <v>3574</v>
      </c>
      <c r="J195" s="10" t="s">
        <v>3642</v>
      </c>
      <c r="K195" s="10" t="s">
        <v>3643</v>
      </c>
      <c r="L195" s="10" t="s">
        <v>3644</v>
      </c>
      <c r="P195" s="10" t="s">
        <v>6159</v>
      </c>
      <c r="Q195" s="10" t="s">
        <v>6871</v>
      </c>
      <c r="R195" s="10" t="s">
        <v>6152</v>
      </c>
      <c r="S195" s="11" t="s">
        <v>6163</v>
      </c>
      <c r="T195" s="12" t="s">
        <v>6872</v>
      </c>
      <c r="U195" s="11" t="s">
        <v>6164</v>
      </c>
      <c r="V195" s="12" t="s">
        <v>6873</v>
      </c>
    </row>
    <row r="196" spans="1:22" x14ac:dyDescent="0.2">
      <c r="A196" s="10" t="s">
        <v>3645</v>
      </c>
      <c r="B196" s="10" t="s">
        <v>3646</v>
      </c>
      <c r="C196" s="10" t="s">
        <v>3647</v>
      </c>
      <c r="D196" s="10">
        <v>37.719733849225598</v>
      </c>
      <c r="E196" s="10">
        <v>127.203235444029</v>
      </c>
      <c r="I196" s="10" t="s">
        <v>3574</v>
      </c>
      <c r="J196" s="10" t="s">
        <v>3648</v>
      </c>
      <c r="K196" s="10" t="s">
        <v>3649</v>
      </c>
      <c r="L196" s="10" t="s">
        <v>3650</v>
      </c>
      <c r="P196" s="10" t="s">
        <v>6159</v>
      </c>
      <c r="Q196" s="10" t="s">
        <v>6874</v>
      </c>
      <c r="R196" s="10" t="s">
        <v>6875</v>
      </c>
      <c r="S196" s="11" t="s">
        <v>6163</v>
      </c>
      <c r="T196" s="12" t="s">
        <v>6876</v>
      </c>
      <c r="U196" s="11" t="s">
        <v>6164</v>
      </c>
      <c r="V196" s="12" t="s">
        <v>6877</v>
      </c>
    </row>
    <row r="197" spans="1:22" x14ac:dyDescent="0.2">
      <c r="A197" s="10" t="s">
        <v>3645</v>
      </c>
      <c r="B197" s="10" t="s">
        <v>3651</v>
      </c>
      <c r="C197" s="10" t="s">
        <v>3652</v>
      </c>
      <c r="D197" s="10">
        <v>37.7052996165677</v>
      </c>
      <c r="E197" s="10">
        <v>127.191129967893</v>
      </c>
      <c r="I197" s="10" t="s">
        <v>3574</v>
      </c>
      <c r="J197" s="10" t="s">
        <v>3653</v>
      </c>
      <c r="K197" s="10" t="s">
        <v>3654</v>
      </c>
      <c r="L197" s="10" t="s">
        <v>3655</v>
      </c>
      <c r="P197" s="10" t="s">
        <v>6159</v>
      </c>
      <c r="Q197" s="10" t="s">
        <v>6878</v>
      </c>
      <c r="R197" s="10" t="s">
        <v>6879</v>
      </c>
      <c r="S197" s="11" t="s">
        <v>6163</v>
      </c>
      <c r="T197" s="12" t="s">
        <v>6880</v>
      </c>
      <c r="U197" s="11" t="s">
        <v>6164</v>
      </c>
      <c r="V197" s="12" t="s">
        <v>6881</v>
      </c>
    </row>
    <row r="198" spans="1:22" x14ac:dyDescent="0.2">
      <c r="A198" s="10" t="s">
        <v>3645</v>
      </c>
      <c r="B198" s="10" t="s">
        <v>3656</v>
      </c>
      <c r="C198" s="10" t="s">
        <v>3657</v>
      </c>
      <c r="D198" s="10">
        <v>37.696692007982797</v>
      </c>
      <c r="E198" s="10">
        <v>127.1713573422</v>
      </c>
      <c r="I198" s="10" t="s">
        <v>3574</v>
      </c>
      <c r="J198" s="10" t="s">
        <v>3658</v>
      </c>
      <c r="K198" s="10" t="s">
        <v>3659</v>
      </c>
      <c r="L198" s="10" t="s">
        <v>3660</v>
      </c>
      <c r="P198" s="10" t="s">
        <v>6159</v>
      </c>
      <c r="Q198" s="10" t="s">
        <v>6882</v>
      </c>
      <c r="R198" s="10" t="s">
        <v>6883</v>
      </c>
      <c r="S198" s="11" t="s">
        <v>6163</v>
      </c>
      <c r="T198" s="12" t="s">
        <v>6884</v>
      </c>
      <c r="U198" s="11" t="s">
        <v>6164</v>
      </c>
      <c r="V198" s="12" t="s">
        <v>6885</v>
      </c>
    </row>
    <row r="199" spans="1:22" x14ac:dyDescent="0.2">
      <c r="A199" s="10" t="s">
        <v>3645</v>
      </c>
      <c r="B199" s="10" t="s">
        <v>3661</v>
      </c>
      <c r="C199" s="10" t="s">
        <v>3662</v>
      </c>
      <c r="D199" s="10">
        <v>37.666557641062198</v>
      </c>
      <c r="E199" s="10">
        <v>127.113267483193</v>
      </c>
      <c r="I199" s="10" t="s">
        <v>3574</v>
      </c>
      <c r="J199" s="10" t="s">
        <v>3663</v>
      </c>
      <c r="K199" s="10" t="s">
        <v>3664</v>
      </c>
      <c r="L199" s="10" t="s">
        <v>3665</v>
      </c>
      <c r="P199" s="10" t="s">
        <v>6159</v>
      </c>
      <c r="Q199" s="10" t="s">
        <v>6886</v>
      </c>
      <c r="R199" s="10" t="s">
        <v>6887</v>
      </c>
      <c r="S199" s="11" t="s">
        <v>6163</v>
      </c>
      <c r="T199" s="12" t="s">
        <v>6888</v>
      </c>
      <c r="U199" s="11" t="s">
        <v>6164</v>
      </c>
      <c r="V199" s="12" t="s">
        <v>6889</v>
      </c>
    </row>
    <row r="200" spans="1:22" x14ac:dyDescent="0.2">
      <c r="A200" s="10" t="s">
        <v>3645</v>
      </c>
      <c r="B200" s="10" t="s">
        <v>3666</v>
      </c>
      <c r="C200" s="10" t="s">
        <v>3667</v>
      </c>
      <c r="D200" s="10">
        <v>37.670292644896499</v>
      </c>
      <c r="E200" s="10">
        <v>127.079011159467</v>
      </c>
      <c r="I200" s="10" t="s">
        <v>3574</v>
      </c>
      <c r="J200" s="10" t="s">
        <v>3668</v>
      </c>
      <c r="K200" s="10" t="s">
        <v>3669</v>
      </c>
      <c r="L200" s="10" t="s">
        <v>3670</v>
      </c>
      <c r="P200" s="10" t="s">
        <v>6159</v>
      </c>
      <c r="Q200" s="10" t="s">
        <v>6890</v>
      </c>
      <c r="R200" s="10" t="s">
        <v>6891</v>
      </c>
      <c r="S200" s="11" t="s">
        <v>6163</v>
      </c>
      <c r="T200" s="12" t="s">
        <v>6892</v>
      </c>
      <c r="U200" s="11" t="s">
        <v>6164</v>
      </c>
      <c r="V200" s="12" t="s">
        <v>6893</v>
      </c>
    </row>
    <row r="201" spans="1:22" x14ac:dyDescent="0.2">
      <c r="A201" s="10" t="s">
        <v>3645</v>
      </c>
      <c r="B201" s="10" t="s">
        <v>3671</v>
      </c>
      <c r="C201" s="10" t="s">
        <v>3672</v>
      </c>
      <c r="D201" s="10">
        <v>37.661057742144699</v>
      </c>
      <c r="E201" s="10">
        <v>127.073630157913</v>
      </c>
      <c r="I201" s="10" t="s">
        <v>3574</v>
      </c>
      <c r="J201" s="10" t="s">
        <v>3673</v>
      </c>
      <c r="K201" s="10" t="s">
        <v>3674</v>
      </c>
      <c r="L201" s="10" t="s">
        <v>3675</v>
      </c>
      <c r="P201" s="10" t="s">
        <v>6894</v>
      </c>
      <c r="Q201" s="10" t="s">
        <v>6798</v>
      </c>
      <c r="R201" s="10" t="s">
        <v>6895</v>
      </c>
      <c r="S201" s="11" t="s">
        <v>6163</v>
      </c>
      <c r="T201" s="12" t="s">
        <v>6799</v>
      </c>
      <c r="U201" s="11" t="s">
        <v>6164</v>
      </c>
      <c r="V201" s="12" t="s">
        <v>6800</v>
      </c>
    </row>
    <row r="202" spans="1:22" x14ac:dyDescent="0.2">
      <c r="A202" s="10" t="s">
        <v>3645</v>
      </c>
      <c r="B202" s="10" t="s">
        <v>3676</v>
      </c>
      <c r="C202" s="10" t="s">
        <v>3677</v>
      </c>
      <c r="D202" s="10">
        <v>37.656115126703</v>
      </c>
      <c r="E202" s="10">
        <v>127.062396487596</v>
      </c>
      <c r="I202" s="10" t="s">
        <v>3574</v>
      </c>
      <c r="J202" s="10" t="s">
        <v>3678</v>
      </c>
      <c r="K202" s="10" t="s">
        <v>3679</v>
      </c>
      <c r="L202" s="10" t="s">
        <v>3680</v>
      </c>
      <c r="P202" s="10" t="s">
        <v>6894</v>
      </c>
      <c r="Q202" s="10" t="s">
        <v>6896</v>
      </c>
      <c r="R202" s="10" t="s">
        <v>6897</v>
      </c>
      <c r="S202" s="11" t="s">
        <v>6163</v>
      </c>
      <c r="T202" s="12" t="s">
        <v>6898</v>
      </c>
      <c r="U202" s="11" t="s">
        <v>6164</v>
      </c>
      <c r="V202" s="12" t="s">
        <v>6899</v>
      </c>
    </row>
    <row r="203" spans="1:22" x14ac:dyDescent="0.2">
      <c r="A203" s="10" t="s">
        <v>3645</v>
      </c>
      <c r="B203" s="10" t="s">
        <v>580</v>
      </c>
      <c r="C203" s="10" t="s">
        <v>2826</v>
      </c>
      <c r="D203" s="10">
        <v>37.653378861309903</v>
      </c>
      <c r="E203" s="10">
        <v>127.047681741082</v>
      </c>
      <c r="I203" s="10" t="s">
        <v>3574</v>
      </c>
      <c r="J203" s="10" t="s">
        <v>3681</v>
      </c>
      <c r="K203" s="10" t="s">
        <v>3682</v>
      </c>
      <c r="L203" s="10" t="s">
        <v>3683</v>
      </c>
      <c r="P203" s="10" t="s">
        <v>6894</v>
      </c>
      <c r="Q203" s="10" t="s">
        <v>6900</v>
      </c>
      <c r="R203" s="10" t="s">
        <v>6901</v>
      </c>
      <c r="S203" s="11" t="s">
        <v>6163</v>
      </c>
      <c r="T203" s="12" t="s">
        <v>6902</v>
      </c>
      <c r="U203" s="11" t="s">
        <v>6164</v>
      </c>
      <c r="V203" s="12" t="s">
        <v>6903</v>
      </c>
    </row>
    <row r="204" spans="1:22" x14ac:dyDescent="0.2">
      <c r="A204" s="10" t="s">
        <v>3645</v>
      </c>
      <c r="B204" s="10" t="s">
        <v>3684</v>
      </c>
      <c r="C204" s="10" t="s">
        <v>3685</v>
      </c>
      <c r="D204" s="10">
        <v>37.649057570642903</v>
      </c>
      <c r="E204" s="10">
        <v>127.03508648153201</v>
      </c>
      <c r="I204" s="10" t="s">
        <v>3574</v>
      </c>
      <c r="J204" s="10" t="s">
        <v>3686</v>
      </c>
      <c r="K204" s="10" t="s">
        <v>3687</v>
      </c>
      <c r="L204" s="10" t="s">
        <v>3688</v>
      </c>
      <c r="P204" s="10" t="s">
        <v>6894</v>
      </c>
      <c r="Q204" s="10" t="s">
        <v>6904</v>
      </c>
      <c r="R204" s="10" t="s">
        <v>6905</v>
      </c>
      <c r="S204" s="11" t="s">
        <v>6163</v>
      </c>
      <c r="T204" s="12" t="s">
        <v>6906</v>
      </c>
      <c r="U204" s="11" t="s">
        <v>6164</v>
      </c>
      <c r="V204" s="12" t="s">
        <v>6907</v>
      </c>
    </row>
    <row r="205" spans="1:22" x14ac:dyDescent="0.2">
      <c r="A205" s="10" t="s">
        <v>3645</v>
      </c>
      <c r="B205" s="10" t="s">
        <v>3689</v>
      </c>
      <c r="C205" s="10" t="s">
        <v>3690</v>
      </c>
      <c r="D205" s="10">
        <v>37.639821948541197</v>
      </c>
      <c r="E205" s="10">
        <v>127.027222545302</v>
      </c>
      <c r="I205" s="10" t="s">
        <v>3574</v>
      </c>
      <c r="J205" s="10" t="s">
        <v>3691</v>
      </c>
      <c r="K205" s="10" t="s">
        <v>3692</v>
      </c>
      <c r="L205" s="10" t="s">
        <v>3693</v>
      </c>
      <c r="P205" s="10" t="s">
        <v>6894</v>
      </c>
      <c r="Q205" s="10" t="s">
        <v>6908</v>
      </c>
      <c r="R205" s="10" t="s">
        <v>6276</v>
      </c>
      <c r="S205" s="11" t="s">
        <v>6163</v>
      </c>
      <c r="T205" s="12" t="s">
        <v>6909</v>
      </c>
      <c r="U205" s="11" t="s">
        <v>6164</v>
      </c>
      <c r="V205" s="12" t="s">
        <v>6910</v>
      </c>
    </row>
    <row r="206" spans="1:22" x14ac:dyDescent="0.2">
      <c r="A206" s="10" t="s">
        <v>3645</v>
      </c>
      <c r="B206" s="10" t="s">
        <v>3694</v>
      </c>
      <c r="C206" s="10" t="s">
        <v>3695</v>
      </c>
      <c r="D206" s="10">
        <v>37.629941301552797</v>
      </c>
      <c r="E206" s="10">
        <v>127.024720753202</v>
      </c>
      <c r="I206" s="10" t="s">
        <v>3574</v>
      </c>
      <c r="J206" s="10" t="s">
        <v>3696</v>
      </c>
      <c r="K206" s="10" t="s">
        <v>3697</v>
      </c>
      <c r="L206" s="10" t="s">
        <v>3698</v>
      </c>
      <c r="P206" s="10" t="s">
        <v>6894</v>
      </c>
      <c r="Q206" s="10" t="s">
        <v>6911</v>
      </c>
      <c r="R206" s="10" t="s">
        <v>6912</v>
      </c>
      <c r="S206" s="11" t="s">
        <v>6163</v>
      </c>
      <c r="T206" s="12" t="s">
        <v>6913</v>
      </c>
      <c r="U206" s="11" t="s">
        <v>6164</v>
      </c>
      <c r="V206" s="12" t="s">
        <v>6914</v>
      </c>
    </row>
    <row r="207" spans="1:22" x14ac:dyDescent="0.2">
      <c r="A207" s="10" t="s">
        <v>3645</v>
      </c>
      <c r="B207" s="10" t="s">
        <v>3699</v>
      </c>
      <c r="C207" s="10" t="s">
        <v>3700</v>
      </c>
      <c r="D207" s="10">
        <v>37.614993049081498</v>
      </c>
      <c r="E207" s="10">
        <v>127.030033187155</v>
      </c>
      <c r="I207" s="10" t="s">
        <v>3574</v>
      </c>
      <c r="J207" s="10" t="s">
        <v>3575</v>
      </c>
      <c r="K207" s="10" t="s">
        <v>3701</v>
      </c>
      <c r="L207" s="10" t="s">
        <v>3702</v>
      </c>
      <c r="P207" s="10" t="s">
        <v>6894</v>
      </c>
      <c r="Q207" s="10" t="s">
        <v>6915</v>
      </c>
      <c r="R207" s="10" t="s">
        <v>6916</v>
      </c>
      <c r="S207" s="11" t="s">
        <v>6163</v>
      </c>
      <c r="T207" s="12" t="s">
        <v>6917</v>
      </c>
      <c r="U207" s="11" t="s">
        <v>6164</v>
      </c>
      <c r="V207" s="12" t="s">
        <v>6918</v>
      </c>
    </row>
    <row r="208" spans="1:22" x14ac:dyDescent="0.2">
      <c r="A208" s="10" t="s">
        <v>3645</v>
      </c>
      <c r="B208" s="10" t="s">
        <v>3703</v>
      </c>
      <c r="C208" s="10" t="s">
        <v>3704</v>
      </c>
      <c r="D208" s="10">
        <v>37.603183910562997</v>
      </c>
      <c r="E208" s="10">
        <v>127.024823216768</v>
      </c>
      <c r="I208" s="10" t="s">
        <v>3574</v>
      </c>
      <c r="J208" s="10" t="s">
        <v>3705</v>
      </c>
      <c r="K208" s="10" t="s">
        <v>3706</v>
      </c>
      <c r="L208" s="10" t="s">
        <v>3707</v>
      </c>
      <c r="P208" s="10" t="s">
        <v>6894</v>
      </c>
      <c r="Q208" s="10" t="s">
        <v>6919</v>
      </c>
      <c r="R208" s="10" t="s">
        <v>6185</v>
      </c>
      <c r="S208" s="11" t="s">
        <v>6163</v>
      </c>
      <c r="T208" s="12" t="s">
        <v>6920</v>
      </c>
      <c r="U208" s="11" t="s">
        <v>6164</v>
      </c>
      <c r="V208" s="12" t="s">
        <v>6921</v>
      </c>
    </row>
    <row r="209" spans="1:22" x14ac:dyDescent="0.2">
      <c r="A209" s="10" t="s">
        <v>3645</v>
      </c>
      <c r="B209" s="10" t="s">
        <v>3708</v>
      </c>
      <c r="C209" s="10" t="s">
        <v>3709</v>
      </c>
      <c r="D209" s="10">
        <v>37.593099453456198</v>
      </c>
      <c r="E209" s="10">
        <v>127.016781077977</v>
      </c>
      <c r="I209" s="10" t="s">
        <v>3574</v>
      </c>
      <c r="J209" s="10" t="s">
        <v>3710</v>
      </c>
      <c r="K209" s="10" t="s">
        <v>3711</v>
      </c>
      <c r="L209" s="10" t="s">
        <v>3712</v>
      </c>
      <c r="P209" s="10" t="s">
        <v>6894</v>
      </c>
      <c r="Q209" s="10" t="s">
        <v>6922</v>
      </c>
      <c r="R209" s="10" t="s">
        <v>6923</v>
      </c>
      <c r="S209" s="11" t="s">
        <v>6163</v>
      </c>
      <c r="T209" s="12" t="s">
        <v>6924</v>
      </c>
      <c r="U209" s="11" t="s">
        <v>6164</v>
      </c>
      <c r="V209" s="12" t="s">
        <v>6925</v>
      </c>
    </row>
    <row r="210" spans="1:22" x14ac:dyDescent="0.2">
      <c r="A210" s="10" t="s">
        <v>3645</v>
      </c>
      <c r="B210" s="10" t="s">
        <v>3713</v>
      </c>
      <c r="C210" s="10" t="s">
        <v>3714</v>
      </c>
      <c r="D210" s="10">
        <v>37.588074768504001</v>
      </c>
      <c r="E210" s="10">
        <v>127.00581013818299</v>
      </c>
      <c r="I210" s="10" t="s">
        <v>3574</v>
      </c>
      <c r="J210" s="10" t="s">
        <v>3715</v>
      </c>
      <c r="K210" s="10" t="s">
        <v>3716</v>
      </c>
      <c r="L210" s="10" t="s">
        <v>3717</v>
      </c>
      <c r="P210" s="10" t="s">
        <v>6894</v>
      </c>
      <c r="Q210" s="10" t="s">
        <v>6926</v>
      </c>
      <c r="R210" s="10" t="s">
        <v>6171</v>
      </c>
      <c r="S210" s="11" t="s">
        <v>6163</v>
      </c>
      <c r="T210" s="12" t="s">
        <v>6927</v>
      </c>
      <c r="U210" s="11" t="s">
        <v>6164</v>
      </c>
      <c r="V210" s="12" t="s">
        <v>6928</v>
      </c>
    </row>
    <row r="211" spans="1:22" x14ac:dyDescent="0.2">
      <c r="A211" s="10" t="s">
        <v>3645</v>
      </c>
      <c r="B211" s="10" t="s">
        <v>3718</v>
      </c>
      <c r="C211" s="10" t="s">
        <v>3719</v>
      </c>
      <c r="D211" s="10">
        <v>37.582132577707803</v>
      </c>
      <c r="E211" s="10">
        <v>127.001814703064</v>
      </c>
      <c r="I211" s="10" t="s">
        <v>3574</v>
      </c>
      <c r="J211" s="10" t="s">
        <v>3720</v>
      </c>
      <c r="K211" s="10" t="s">
        <v>3721</v>
      </c>
      <c r="L211" s="10" t="s">
        <v>3722</v>
      </c>
      <c r="P211" s="10" t="s">
        <v>6894</v>
      </c>
      <c r="Q211" s="10" t="s">
        <v>6929</v>
      </c>
      <c r="R211" s="10" t="s">
        <v>6249</v>
      </c>
      <c r="S211" s="11" t="s">
        <v>6163</v>
      </c>
      <c r="T211" s="12" t="s">
        <v>6930</v>
      </c>
      <c r="U211" s="11" t="s">
        <v>6164</v>
      </c>
      <c r="V211" s="12" t="s">
        <v>6931</v>
      </c>
    </row>
    <row r="212" spans="1:22" x14ac:dyDescent="0.2">
      <c r="A212" s="10" t="s">
        <v>3645</v>
      </c>
      <c r="B212" s="10" t="s">
        <v>2721</v>
      </c>
      <c r="C212" s="10" t="s">
        <v>3723</v>
      </c>
      <c r="D212" s="10">
        <v>37.570627506243099</v>
      </c>
      <c r="E212" s="10">
        <v>127.00944068664499</v>
      </c>
      <c r="I212" s="10" t="s">
        <v>3574</v>
      </c>
      <c r="J212" s="10" t="s">
        <v>3724</v>
      </c>
      <c r="K212" s="10" t="s">
        <v>3725</v>
      </c>
      <c r="L212" s="10" t="s">
        <v>3726</v>
      </c>
      <c r="P212" s="10" t="s">
        <v>6894</v>
      </c>
      <c r="Q212" s="10" t="s">
        <v>6932</v>
      </c>
      <c r="R212" s="10" t="s">
        <v>6933</v>
      </c>
      <c r="S212" s="11" t="s">
        <v>6163</v>
      </c>
      <c r="T212" s="12" t="s">
        <v>6934</v>
      </c>
      <c r="U212" s="11" t="s">
        <v>6164</v>
      </c>
      <c r="V212" s="12" t="s">
        <v>6935</v>
      </c>
    </row>
    <row r="213" spans="1:22" x14ac:dyDescent="0.2">
      <c r="A213" s="10" t="s">
        <v>3645</v>
      </c>
      <c r="B213" s="10" t="s">
        <v>3201</v>
      </c>
      <c r="C213" s="10" t="s">
        <v>3727</v>
      </c>
      <c r="D213" s="10">
        <v>37.5646924375338</v>
      </c>
      <c r="E213" s="10">
        <v>127.00731484525301</v>
      </c>
      <c r="I213" s="10" t="s">
        <v>3728</v>
      </c>
      <c r="J213" s="10" t="s">
        <v>3729</v>
      </c>
      <c r="K213" s="10" t="s">
        <v>3730</v>
      </c>
      <c r="L213" s="10" t="s">
        <v>3731</v>
      </c>
      <c r="P213" s="10" t="s">
        <v>6894</v>
      </c>
      <c r="Q213" s="10" t="s">
        <v>6936</v>
      </c>
      <c r="R213" s="10" t="s">
        <v>6937</v>
      </c>
      <c r="S213" s="11" t="s">
        <v>6163</v>
      </c>
      <c r="T213" s="12" t="s">
        <v>6938</v>
      </c>
      <c r="U213" s="11" t="s">
        <v>6164</v>
      </c>
      <c r="V213" s="12" t="s">
        <v>6939</v>
      </c>
    </row>
    <row r="214" spans="1:22" x14ac:dyDescent="0.2">
      <c r="A214" s="10" t="s">
        <v>3645</v>
      </c>
      <c r="B214" s="10" t="s">
        <v>3540</v>
      </c>
      <c r="C214" s="10" t="s">
        <v>3541</v>
      </c>
      <c r="D214" s="10">
        <v>37.561209816109397</v>
      </c>
      <c r="E214" s="10">
        <v>126.994329578058</v>
      </c>
      <c r="I214" s="10" t="s">
        <v>3728</v>
      </c>
      <c r="J214" s="10" t="s">
        <v>3732</v>
      </c>
      <c r="K214" s="10" t="s">
        <v>3733</v>
      </c>
      <c r="L214" s="10" t="s">
        <v>3734</v>
      </c>
      <c r="P214" s="10" t="s">
        <v>6894</v>
      </c>
      <c r="Q214" s="10" t="s">
        <v>6940</v>
      </c>
      <c r="R214" s="10" t="s">
        <v>6941</v>
      </c>
      <c r="S214" s="11" t="s">
        <v>6163</v>
      </c>
      <c r="T214" s="12" t="s">
        <v>6942</v>
      </c>
      <c r="U214" s="11" t="s">
        <v>6164</v>
      </c>
      <c r="V214" s="12" t="s">
        <v>6943</v>
      </c>
    </row>
    <row r="215" spans="1:22" x14ac:dyDescent="0.2">
      <c r="A215" s="10" t="s">
        <v>3645</v>
      </c>
      <c r="B215" s="10" t="s">
        <v>2691</v>
      </c>
      <c r="C215" s="10" t="s">
        <v>3735</v>
      </c>
      <c r="D215" s="10">
        <v>37.560840763090603</v>
      </c>
      <c r="E215" s="10">
        <v>126.985735507155</v>
      </c>
      <c r="I215" s="10" t="s">
        <v>3728</v>
      </c>
      <c r="J215" s="10" t="s">
        <v>3736</v>
      </c>
      <c r="K215" s="10" t="s">
        <v>3737</v>
      </c>
      <c r="L215" s="10" t="s">
        <v>3738</v>
      </c>
      <c r="P215" s="10" t="s">
        <v>6894</v>
      </c>
      <c r="Q215" s="10" t="s">
        <v>6944</v>
      </c>
      <c r="R215" s="10" t="s">
        <v>6945</v>
      </c>
      <c r="S215" s="11" t="s">
        <v>6163</v>
      </c>
      <c r="T215" s="12" t="s">
        <v>6946</v>
      </c>
      <c r="U215" s="11" t="s">
        <v>6164</v>
      </c>
      <c r="V215" s="12" t="s">
        <v>6947</v>
      </c>
    </row>
    <row r="216" spans="1:22" x14ac:dyDescent="0.2">
      <c r="A216" s="10" t="s">
        <v>3645</v>
      </c>
      <c r="B216" s="10" t="s">
        <v>3739</v>
      </c>
      <c r="C216" s="10" t="s">
        <v>3740</v>
      </c>
      <c r="D216" s="10">
        <v>37.557687732008198</v>
      </c>
      <c r="E216" s="10">
        <v>126.976719543256</v>
      </c>
      <c r="I216" s="10" t="s">
        <v>3728</v>
      </c>
      <c r="J216" s="10" t="s">
        <v>3741</v>
      </c>
      <c r="K216" s="10" t="s">
        <v>3742</v>
      </c>
      <c r="L216" s="10" t="s">
        <v>3743</v>
      </c>
      <c r="P216" s="10" t="s">
        <v>6894</v>
      </c>
      <c r="Q216" s="10" t="s">
        <v>6948</v>
      </c>
      <c r="R216" s="10" t="s">
        <v>6949</v>
      </c>
      <c r="S216" s="11" t="s">
        <v>6163</v>
      </c>
      <c r="T216" s="12" t="s">
        <v>6950</v>
      </c>
      <c r="U216" s="11" t="s">
        <v>6164</v>
      </c>
      <c r="V216" s="12" t="s">
        <v>6951</v>
      </c>
    </row>
    <row r="217" spans="1:22" x14ac:dyDescent="0.2">
      <c r="A217" s="10" t="s">
        <v>3645</v>
      </c>
      <c r="B217" s="10" t="s">
        <v>2743</v>
      </c>
      <c r="C217" s="10" t="s">
        <v>3744</v>
      </c>
      <c r="D217" s="10">
        <v>37.553113610669797</v>
      </c>
      <c r="E217" s="10">
        <v>126.97280132920901</v>
      </c>
      <c r="I217" s="10" t="s">
        <v>3728</v>
      </c>
      <c r="J217" s="10" t="s">
        <v>3745</v>
      </c>
      <c r="K217" s="10" t="s">
        <v>3746</v>
      </c>
      <c r="L217" s="10" t="s">
        <v>3747</v>
      </c>
      <c r="P217" s="10" t="s">
        <v>6894</v>
      </c>
      <c r="Q217" s="10" t="s">
        <v>6952</v>
      </c>
      <c r="R217" s="10" t="s">
        <v>6953</v>
      </c>
      <c r="S217" s="11" t="s">
        <v>6163</v>
      </c>
      <c r="T217" s="12" t="s">
        <v>6954</v>
      </c>
      <c r="U217" s="11" t="s">
        <v>6164</v>
      </c>
      <c r="V217" s="12" t="s">
        <v>6955</v>
      </c>
    </row>
    <row r="218" spans="1:22" x14ac:dyDescent="0.2">
      <c r="A218" s="10" t="s">
        <v>3645</v>
      </c>
      <c r="B218" s="10" t="s">
        <v>3748</v>
      </c>
      <c r="C218" s="10" t="s">
        <v>3749</v>
      </c>
      <c r="D218" s="10">
        <v>37.545565924478502</v>
      </c>
      <c r="E218" s="10">
        <v>126.971940107137</v>
      </c>
      <c r="I218" s="10" t="s">
        <v>3728</v>
      </c>
      <c r="J218" s="10" t="s">
        <v>3750</v>
      </c>
      <c r="K218" s="10" t="s">
        <v>3751</v>
      </c>
      <c r="L218" s="10" t="s">
        <v>3752</v>
      </c>
      <c r="P218" s="10" t="s">
        <v>6894</v>
      </c>
      <c r="Q218" s="10" t="s">
        <v>6956</v>
      </c>
      <c r="R218" s="10" t="s">
        <v>6957</v>
      </c>
      <c r="S218" s="11" t="s">
        <v>6163</v>
      </c>
      <c r="T218" s="12" t="s">
        <v>6958</v>
      </c>
      <c r="U218" s="11" t="s">
        <v>6164</v>
      </c>
      <c r="V218" s="12" t="s">
        <v>6959</v>
      </c>
    </row>
    <row r="219" spans="1:22" x14ac:dyDescent="0.2">
      <c r="A219" s="10" t="s">
        <v>3645</v>
      </c>
      <c r="B219" s="10" t="s">
        <v>3753</v>
      </c>
      <c r="C219" s="10" t="s">
        <v>3754</v>
      </c>
      <c r="D219" s="10">
        <v>37.534653040173403</v>
      </c>
      <c r="E219" s="10">
        <v>126.97322168186901</v>
      </c>
      <c r="I219" s="10" t="s">
        <v>3728</v>
      </c>
      <c r="J219" s="10" t="s">
        <v>3755</v>
      </c>
      <c r="K219" s="10" t="s">
        <v>3756</v>
      </c>
      <c r="L219" s="10" t="s">
        <v>3757</v>
      </c>
      <c r="P219" s="10" t="s">
        <v>6894</v>
      </c>
      <c r="Q219" s="10" t="s">
        <v>6960</v>
      </c>
      <c r="R219" s="10" t="s">
        <v>6961</v>
      </c>
      <c r="S219" s="11" t="s">
        <v>6163</v>
      </c>
      <c r="T219" s="12" t="s">
        <v>6962</v>
      </c>
      <c r="U219" s="11" t="s">
        <v>6164</v>
      </c>
      <c r="V219" s="12" t="s">
        <v>6963</v>
      </c>
    </row>
    <row r="220" spans="1:22" x14ac:dyDescent="0.2">
      <c r="A220" s="10" t="s">
        <v>3645</v>
      </c>
      <c r="B220" s="10" t="s">
        <v>3758</v>
      </c>
      <c r="C220" s="10" t="s">
        <v>3759</v>
      </c>
      <c r="D220" s="10">
        <v>37.529615562847098</v>
      </c>
      <c r="E220" s="10">
        <v>126.96821593179899</v>
      </c>
      <c r="I220" s="10" t="s">
        <v>3728</v>
      </c>
      <c r="J220" s="10" t="s">
        <v>3760</v>
      </c>
      <c r="K220" s="10" t="s">
        <v>3761</v>
      </c>
      <c r="L220" s="10" t="s">
        <v>3762</v>
      </c>
      <c r="P220" s="10" t="s">
        <v>6894</v>
      </c>
      <c r="Q220" s="10" t="s">
        <v>6964</v>
      </c>
      <c r="R220" s="10" t="s">
        <v>6965</v>
      </c>
      <c r="S220" s="11" t="s">
        <v>6163</v>
      </c>
      <c r="T220" s="12" t="s">
        <v>6966</v>
      </c>
      <c r="U220" s="11" t="s">
        <v>6164</v>
      </c>
      <c r="V220" s="12" t="s">
        <v>6967</v>
      </c>
    </row>
    <row r="221" spans="1:22" x14ac:dyDescent="0.2">
      <c r="A221" s="10" t="s">
        <v>3645</v>
      </c>
      <c r="B221" s="10" t="s">
        <v>3763</v>
      </c>
      <c r="C221" s="10" t="s">
        <v>3764</v>
      </c>
      <c r="D221" s="10">
        <v>37.521966396748297</v>
      </c>
      <c r="E221" s="10">
        <v>126.975298512603</v>
      </c>
      <c r="I221" s="10" t="s">
        <v>3728</v>
      </c>
      <c r="J221" s="10" t="s">
        <v>3765</v>
      </c>
      <c r="K221" s="10" t="s">
        <v>3766</v>
      </c>
      <c r="L221" s="10" t="s">
        <v>3767</v>
      </c>
      <c r="P221" s="10" t="s">
        <v>6894</v>
      </c>
      <c r="Q221" s="10" t="s">
        <v>6968</v>
      </c>
      <c r="R221" s="10" t="s">
        <v>6969</v>
      </c>
      <c r="S221" s="11" t="s">
        <v>6163</v>
      </c>
      <c r="T221" s="12" t="s">
        <v>6970</v>
      </c>
      <c r="U221" s="11" t="s">
        <v>6164</v>
      </c>
      <c r="V221" s="12" t="s">
        <v>6971</v>
      </c>
    </row>
    <row r="222" spans="1:22" x14ac:dyDescent="0.2">
      <c r="A222" s="10" t="s">
        <v>3645</v>
      </c>
      <c r="B222" s="10" t="s">
        <v>3768</v>
      </c>
      <c r="C222" s="10" t="s">
        <v>3769</v>
      </c>
      <c r="D222" s="10">
        <v>37.502861039159399</v>
      </c>
      <c r="E222" s="10">
        <v>126.97998553996599</v>
      </c>
      <c r="I222" s="10" t="s">
        <v>3728</v>
      </c>
      <c r="J222" s="10" t="s">
        <v>3770</v>
      </c>
      <c r="K222" s="10" t="s">
        <v>3771</v>
      </c>
      <c r="L222" s="10" t="s">
        <v>3772</v>
      </c>
      <c r="P222" s="10" t="s">
        <v>6894</v>
      </c>
      <c r="Q222" s="10" t="s">
        <v>6972</v>
      </c>
      <c r="R222" s="10" t="s">
        <v>6973</v>
      </c>
      <c r="S222" s="11" t="s">
        <v>6163</v>
      </c>
      <c r="T222" s="12" t="s">
        <v>6974</v>
      </c>
      <c r="U222" s="11" t="s">
        <v>6164</v>
      </c>
      <c r="V222" s="12" t="s">
        <v>6975</v>
      </c>
    </row>
    <row r="223" spans="1:22" x14ac:dyDescent="0.2">
      <c r="A223" s="10" t="s">
        <v>3645</v>
      </c>
      <c r="B223" s="10" t="s">
        <v>3773</v>
      </c>
      <c r="C223" s="10" t="s">
        <v>3774</v>
      </c>
      <c r="D223" s="10">
        <v>37.488071558917902</v>
      </c>
      <c r="E223" s="10">
        <v>126.98227896084801</v>
      </c>
      <c r="I223" s="10" t="s">
        <v>3728</v>
      </c>
      <c r="J223" s="10" t="s">
        <v>3775</v>
      </c>
      <c r="K223" s="10" t="s">
        <v>3776</v>
      </c>
      <c r="L223" s="10" t="s">
        <v>3777</v>
      </c>
      <c r="P223" s="10" t="s">
        <v>6894</v>
      </c>
      <c r="Q223" s="10" t="s">
        <v>6976</v>
      </c>
      <c r="R223" s="10" t="s">
        <v>6681</v>
      </c>
      <c r="S223" s="11" t="s">
        <v>6163</v>
      </c>
      <c r="T223" s="12" t="s">
        <v>6977</v>
      </c>
      <c r="U223" s="11" t="s">
        <v>6164</v>
      </c>
      <c r="V223" s="12" t="s">
        <v>6978</v>
      </c>
    </row>
    <row r="224" spans="1:22" x14ac:dyDescent="0.2">
      <c r="A224" s="10" t="s">
        <v>3645</v>
      </c>
      <c r="B224" s="10" t="s">
        <v>3301</v>
      </c>
      <c r="C224" s="10" t="s">
        <v>3778</v>
      </c>
      <c r="D224" s="10">
        <v>37.476910484222401</v>
      </c>
      <c r="E224" s="10">
        <v>126.98163334028899</v>
      </c>
      <c r="I224" s="10" t="s">
        <v>3728</v>
      </c>
      <c r="J224" s="10" t="s">
        <v>3779</v>
      </c>
      <c r="K224" s="10" t="s">
        <v>3780</v>
      </c>
      <c r="L224" s="10" t="s">
        <v>3781</v>
      </c>
      <c r="P224" s="10" t="s">
        <v>6894</v>
      </c>
      <c r="Q224" s="10" t="s">
        <v>6979</v>
      </c>
      <c r="R224" s="10" t="s">
        <v>6980</v>
      </c>
      <c r="S224" s="11" t="s">
        <v>6163</v>
      </c>
      <c r="T224" s="12" t="s">
        <v>6981</v>
      </c>
      <c r="U224" s="11" t="s">
        <v>6164</v>
      </c>
      <c r="V224" s="12" t="s">
        <v>6982</v>
      </c>
    </row>
    <row r="225" spans="1:22" x14ac:dyDescent="0.2">
      <c r="A225" s="10" t="s">
        <v>3645</v>
      </c>
      <c r="B225" s="10" t="s">
        <v>3782</v>
      </c>
      <c r="C225" s="10" t="s">
        <v>3783</v>
      </c>
      <c r="D225" s="10">
        <v>37.464378277535502</v>
      </c>
      <c r="E225" s="10">
        <v>126.98927797534</v>
      </c>
      <c r="I225" s="10" t="s">
        <v>3728</v>
      </c>
      <c r="J225" s="10" t="s">
        <v>3784</v>
      </c>
      <c r="K225" s="10" t="s">
        <v>3785</v>
      </c>
      <c r="L225" s="10" t="s">
        <v>3786</v>
      </c>
      <c r="P225" s="10" t="s">
        <v>6894</v>
      </c>
      <c r="Q225" s="10" t="s">
        <v>6983</v>
      </c>
      <c r="R225" s="10" t="s">
        <v>6984</v>
      </c>
      <c r="S225" s="11" t="s">
        <v>6163</v>
      </c>
      <c r="T225" s="12" t="s">
        <v>6985</v>
      </c>
      <c r="U225" s="11" t="s">
        <v>6164</v>
      </c>
      <c r="V225" s="12" t="s">
        <v>6986</v>
      </c>
    </row>
    <row r="226" spans="1:22" x14ac:dyDescent="0.2">
      <c r="A226" s="10" t="s">
        <v>3645</v>
      </c>
      <c r="B226" s="10" t="s">
        <v>3787</v>
      </c>
      <c r="C226" s="10" t="s">
        <v>3788</v>
      </c>
      <c r="D226" s="10">
        <v>37.451968019412099</v>
      </c>
      <c r="E226" s="10">
        <v>127.002056123166</v>
      </c>
      <c r="I226" s="10" t="s">
        <v>3728</v>
      </c>
      <c r="J226" s="10" t="s">
        <v>3789</v>
      </c>
      <c r="K226" s="10" t="s">
        <v>3790</v>
      </c>
      <c r="L226" s="10" t="s">
        <v>3791</v>
      </c>
      <c r="P226" s="10" t="s">
        <v>6894</v>
      </c>
      <c r="Q226" s="13" t="s">
        <v>6987</v>
      </c>
      <c r="R226" s="10" t="s">
        <v>6988</v>
      </c>
      <c r="S226" s="11" t="s">
        <v>6163</v>
      </c>
      <c r="T226" s="12" t="s">
        <v>7743</v>
      </c>
      <c r="U226" s="11" t="s">
        <v>6164</v>
      </c>
      <c r="V226" s="12" t="s">
        <v>7744</v>
      </c>
    </row>
    <row r="227" spans="1:22" x14ac:dyDescent="0.2">
      <c r="A227" s="10" t="s">
        <v>3645</v>
      </c>
      <c r="B227" s="10" t="s">
        <v>3792</v>
      </c>
      <c r="C227" s="10" t="s">
        <v>3793</v>
      </c>
      <c r="D227" s="10">
        <v>37.443605279518103</v>
      </c>
      <c r="E227" s="10">
        <v>127.007924340801</v>
      </c>
      <c r="I227" s="10" t="s">
        <v>3728</v>
      </c>
      <c r="J227" s="10" t="s">
        <v>3794</v>
      </c>
      <c r="K227" s="10" t="s">
        <v>3795</v>
      </c>
      <c r="L227" s="10" t="s">
        <v>3796</v>
      </c>
      <c r="P227" s="10" t="s">
        <v>6894</v>
      </c>
      <c r="Q227" s="10" t="s">
        <v>6989</v>
      </c>
      <c r="R227" s="10" t="s">
        <v>6990</v>
      </c>
      <c r="S227" s="11" t="s">
        <v>6163</v>
      </c>
      <c r="T227" s="12" t="s">
        <v>6991</v>
      </c>
      <c r="U227" s="11" t="s">
        <v>6164</v>
      </c>
      <c r="V227" s="12" t="s">
        <v>6992</v>
      </c>
    </row>
    <row r="228" spans="1:22" x14ac:dyDescent="0.2">
      <c r="A228" s="10" t="s">
        <v>3645</v>
      </c>
      <c r="B228" s="10" t="s">
        <v>3797</v>
      </c>
      <c r="C228" s="10" t="s">
        <v>3798</v>
      </c>
      <c r="D228" s="10">
        <v>37.435732073248801</v>
      </c>
      <c r="E228" s="10">
        <v>127.005532920908</v>
      </c>
      <c r="I228" s="10" t="s">
        <v>3728</v>
      </c>
      <c r="J228" s="10" t="s">
        <v>3799</v>
      </c>
      <c r="K228" s="10" t="s">
        <v>3800</v>
      </c>
      <c r="L228" s="10" t="s">
        <v>3801</v>
      </c>
      <c r="P228" s="10" t="s">
        <v>6894</v>
      </c>
      <c r="Q228" s="10" t="s">
        <v>6993</v>
      </c>
      <c r="R228" s="10" t="s">
        <v>6994</v>
      </c>
      <c r="S228" s="11" t="s">
        <v>6163</v>
      </c>
      <c r="T228" s="12" t="s">
        <v>6995</v>
      </c>
      <c r="U228" s="11" t="s">
        <v>6164</v>
      </c>
      <c r="V228" s="12" t="s">
        <v>6996</v>
      </c>
    </row>
    <row r="229" spans="1:22" x14ac:dyDescent="0.2">
      <c r="A229" s="10" t="s">
        <v>3645</v>
      </c>
      <c r="B229" s="10" t="s">
        <v>3802</v>
      </c>
      <c r="C229" s="10" t="s">
        <v>3803</v>
      </c>
      <c r="D229" s="10">
        <v>37.432904504476497</v>
      </c>
      <c r="E229" s="10">
        <v>126.99695450527599</v>
      </c>
      <c r="I229" s="10" t="s">
        <v>3728</v>
      </c>
      <c r="J229" s="10" t="s">
        <v>3804</v>
      </c>
      <c r="K229" s="10" t="s">
        <v>3805</v>
      </c>
      <c r="L229" s="10" t="s">
        <v>3806</v>
      </c>
      <c r="P229" s="10" t="s">
        <v>6894</v>
      </c>
      <c r="Q229" s="10" t="s">
        <v>6997</v>
      </c>
      <c r="R229" s="10" t="s">
        <v>6998</v>
      </c>
      <c r="S229" s="11" t="s">
        <v>6163</v>
      </c>
      <c r="T229" s="12" t="s">
        <v>6999</v>
      </c>
      <c r="U229" s="11" t="s">
        <v>6164</v>
      </c>
      <c r="V229" s="12" t="s">
        <v>7000</v>
      </c>
    </row>
    <row r="230" spans="1:22" x14ac:dyDescent="0.2">
      <c r="A230" s="10" t="s">
        <v>3645</v>
      </c>
      <c r="B230" s="10" t="s">
        <v>3807</v>
      </c>
      <c r="C230" s="10" t="s">
        <v>3808</v>
      </c>
      <c r="D230" s="10">
        <v>37.427489301738198</v>
      </c>
      <c r="E230" s="10">
        <v>126.991421958483</v>
      </c>
      <c r="I230" s="10" t="s">
        <v>3728</v>
      </c>
      <c r="J230" s="10" t="s">
        <v>3809</v>
      </c>
      <c r="K230" s="10" t="s">
        <v>3810</v>
      </c>
      <c r="L230" s="10" t="s">
        <v>3811</v>
      </c>
      <c r="P230" s="10" t="s">
        <v>6894</v>
      </c>
      <c r="Q230" s="10" t="s">
        <v>7001</v>
      </c>
      <c r="R230" s="10" t="s">
        <v>6171</v>
      </c>
      <c r="S230" s="11" t="s">
        <v>6163</v>
      </c>
      <c r="T230" s="12" t="s">
        <v>7002</v>
      </c>
      <c r="U230" s="11" t="s">
        <v>6164</v>
      </c>
      <c r="V230" s="12" t="s">
        <v>7003</v>
      </c>
    </row>
    <row r="231" spans="1:22" x14ac:dyDescent="0.2">
      <c r="A231" s="10" t="s">
        <v>3645</v>
      </c>
      <c r="B231" s="10" t="s">
        <v>3812</v>
      </c>
      <c r="C231" s="10" t="s">
        <v>3813</v>
      </c>
      <c r="D231" s="10">
        <v>37.399849393252197</v>
      </c>
      <c r="E231" s="10">
        <v>126.97686648825</v>
      </c>
      <c r="I231" s="10" t="s">
        <v>3728</v>
      </c>
      <c r="J231" s="10" t="s">
        <v>3814</v>
      </c>
      <c r="K231" s="10" t="s">
        <v>3815</v>
      </c>
      <c r="L231" s="10" t="s">
        <v>3816</v>
      </c>
      <c r="P231" s="10" t="s">
        <v>6894</v>
      </c>
      <c r="Q231" s="10" t="s">
        <v>7004</v>
      </c>
      <c r="R231" s="10" t="s">
        <v>7005</v>
      </c>
      <c r="S231" s="11" t="s">
        <v>6163</v>
      </c>
      <c r="T231" s="12" t="s">
        <v>7006</v>
      </c>
      <c r="U231" s="11" t="s">
        <v>6164</v>
      </c>
      <c r="V231" s="12" t="s">
        <v>7007</v>
      </c>
    </row>
    <row r="232" spans="1:22" x14ac:dyDescent="0.2">
      <c r="A232" s="10" t="s">
        <v>3645</v>
      </c>
      <c r="B232" s="10" t="s">
        <v>3817</v>
      </c>
      <c r="C232" s="10" t="s">
        <v>3818</v>
      </c>
      <c r="D232" s="10">
        <v>37.394259854800701</v>
      </c>
      <c r="E232" s="10">
        <v>126.963751095349</v>
      </c>
      <c r="I232" s="10" t="s">
        <v>3728</v>
      </c>
      <c r="J232" s="10" t="s">
        <v>3819</v>
      </c>
      <c r="K232" s="10" t="s">
        <v>3820</v>
      </c>
      <c r="L232" s="10" t="s">
        <v>3821</v>
      </c>
      <c r="P232" s="10" t="s">
        <v>6894</v>
      </c>
      <c r="Q232" s="10" t="s">
        <v>7008</v>
      </c>
      <c r="R232" s="10" t="s">
        <v>7009</v>
      </c>
      <c r="S232" s="11" t="s">
        <v>6163</v>
      </c>
      <c r="T232" s="12" t="s">
        <v>7010</v>
      </c>
      <c r="U232" s="11" t="s">
        <v>6164</v>
      </c>
      <c r="V232" s="12" t="s">
        <v>7011</v>
      </c>
    </row>
    <row r="233" spans="1:22" x14ac:dyDescent="0.2">
      <c r="A233" s="10" t="s">
        <v>3645</v>
      </c>
      <c r="B233" s="10" t="s">
        <v>3822</v>
      </c>
      <c r="C233" s="10" t="s">
        <v>3823</v>
      </c>
      <c r="D233" s="10">
        <v>37.389748286078202</v>
      </c>
      <c r="E233" s="10">
        <v>126.951078362565</v>
      </c>
      <c r="I233" s="10" t="s">
        <v>3728</v>
      </c>
      <c r="J233" s="10" t="s">
        <v>3824</v>
      </c>
      <c r="K233" s="10" t="s">
        <v>3825</v>
      </c>
      <c r="L233" s="10" t="s">
        <v>3826</v>
      </c>
      <c r="P233" s="10" t="s">
        <v>6894</v>
      </c>
      <c r="Q233" s="10" t="s">
        <v>7012</v>
      </c>
      <c r="R233" s="10" t="s">
        <v>7013</v>
      </c>
      <c r="S233" s="11" t="s">
        <v>6163</v>
      </c>
      <c r="T233" s="12" t="s">
        <v>7014</v>
      </c>
      <c r="U233" s="11" t="s">
        <v>6164</v>
      </c>
      <c r="V233" s="12" t="s">
        <v>7015</v>
      </c>
    </row>
    <row r="234" spans="1:22" x14ac:dyDescent="0.2">
      <c r="A234" s="10" t="s">
        <v>3645</v>
      </c>
      <c r="B234" s="10" t="s">
        <v>3033</v>
      </c>
      <c r="C234" s="10" t="s">
        <v>3034</v>
      </c>
      <c r="D234" s="10">
        <v>37.366401020774397</v>
      </c>
      <c r="E234" s="10">
        <v>126.946094019196</v>
      </c>
      <c r="I234" s="10" t="s">
        <v>3728</v>
      </c>
      <c r="J234" s="10" t="s">
        <v>3827</v>
      </c>
      <c r="K234" s="10" t="s">
        <v>3828</v>
      </c>
      <c r="L234" s="10" t="s">
        <v>3829</v>
      </c>
      <c r="P234" s="10" t="s">
        <v>6894</v>
      </c>
      <c r="Q234" s="10" t="s">
        <v>7016</v>
      </c>
      <c r="R234" s="10" t="s">
        <v>6171</v>
      </c>
      <c r="S234" s="11" t="s">
        <v>6163</v>
      </c>
      <c r="T234" s="12" t="s">
        <v>7017</v>
      </c>
      <c r="U234" s="11" t="s">
        <v>6164</v>
      </c>
      <c r="V234" s="12" t="s">
        <v>7018</v>
      </c>
    </row>
    <row r="235" spans="1:22" x14ac:dyDescent="0.2">
      <c r="A235" s="10" t="s">
        <v>3645</v>
      </c>
      <c r="B235" s="10" t="s">
        <v>3830</v>
      </c>
      <c r="C235" s="10" t="s">
        <v>3831</v>
      </c>
      <c r="D235" s="10">
        <v>37.356491348073298</v>
      </c>
      <c r="E235" s="10">
        <v>126.930243898477</v>
      </c>
      <c r="I235" s="10" t="s">
        <v>3728</v>
      </c>
      <c r="J235" s="10" t="s">
        <v>3832</v>
      </c>
      <c r="K235" s="10" t="s">
        <v>3833</v>
      </c>
      <c r="L235" s="10" t="s">
        <v>3834</v>
      </c>
      <c r="P235" s="10" t="s">
        <v>6894</v>
      </c>
      <c r="Q235" s="10" t="s">
        <v>7019</v>
      </c>
      <c r="R235" s="10" t="s">
        <v>7020</v>
      </c>
      <c r="S235" s="11" t="s">
        <v>6163</v>
      </c>
      <c r="T235" s="12" t="s">
        <v>7021</v>
      </c>
      <c r="U235" s="11" t="s">
        <v>6164</v>
      </c>
      <c r="V235" s="12" t="s">
        <v>7022</v>
      </c>
    </row>
    <row r="236" spans="1:22" x14ac:dyDescent="0.2">
      <c r="A236" s="10" t="s">
        <v>3645</v>
      </c>
      <c r="B236" s="10" t="s">
        <v>3835</v>
      </c>
      <c r="C236" s="10" t="s">
        <v>3836</v>
      </c>
      <c r="D236" s="10">
        <v>37.350079248199201</v>
      </c>
      <c r="E236" s="10">
        <v>126.925480184695</v>
      </c>
      <c r="I236" s="10" t="s">
        <v>3728</v>
      </c>
      <c r="J236" s="10" t="s">
        <v>3837</v>
      </c>
      <c r="K236" s="10" t="s">
        <v>3838</v>
      </c>
      <c r="L236" s="10" t="s">
        <v>3839</v>
      </c>
      <c r="P236" s="10" t="s">
        <v>6894</v>
      </c>
      <c r="Q236" s="10" t="s">
        <v>7023</v>
      </c>
      <c r="R236" s="10" t="s">
        <v>6171</v>
      </c>
      <c r="S236" s="11" t="s">
        <v>6163</v>
      </c>
      <c r="T236" s="12" t="s">
        <v>7024</v>
      </c>
      <c r="U236" s="11" t="s">
        <v>6164</v>
      </c>
      <c r="V236" s="12" t="s">
        <v>7025</v>
      </c>
    </row>
    <row r="237" spans="1:22" x14ac:dyDescent="0.2">
      <c r="A237" s="10" t="s">
        <v>3645</v>
      </c>
      <c r="B237" s="10" t="s">
        <v>3840</v>
      </c>
      <c r="C237" s="10" t="s">
        <v>3841</v>
      </c>
      <c r="D237" s="10">
        <v>37.328210190834</v>
      </c>
      <c r="E237" s="10">
        <v>126.91700331136499</v>
      </c>
      <c r="I237" s="10" t="s">
        <v>3728</v>
      </c>
      <c r="J237" s="10" t="s">
        <v>3741</v>
      </c>
      <c r="K237" s="10" t="s">
        <v>3842</v>
      </c>
      <c r="L237" s="10" t="s">
        <v>3843</v>
      </c>
      <c r="P237" s="10" t="s">
        <v>6894</v>
      </c>
      <c r="Q237" s="10" t="s">
        <v>7026</v>
      </c>
      <c r="R237" s="10" t="s">
        <v>6185</v>
      </c>
      <c r="S237" s="11" t="s">
        <v>6163</v>
      </c>
      <c r="T237" s="12" t="s">
        <v>7027</v>
      </c>
      <c r="U237" s="11" t="s">
        <v>6164</v>
      </c>
      <c r="V237" s="12" t="s">
        <v>7028</v>
      </c>
    </row>
    <row r="238" spans="1:22" x14ac:dyDescent="0.2">
      <c r="A238" s="10" t="s">
        <v>3645</v>
      </c>
      <c r="B238" s="10" t="s">
        <v>3844</v>
      </c>
      <c r="C238" s="10" t="s">
        <v>3845</v>
      </c>
      <c r="D238" s="10">
        <v>37.312075831621797</v>
      </c>
      <c r="E238" s="10">
        <v>126.903565713009</v>
      </c>
      <c r="I238" s="10" t="s">
        <v>3728</v>
      </c>
      <c r="J238" s="10" t="s">
        <v>3745</v>
      </c>
      <c r="K238" s="10" t="s">
        <v>3846</v>
      </c>
      <c r="L238" s="10" t="s">
        <v>3847</v>
      </c>
      <c r="P238" s="10" t="s">
        <v>6894</v>
      </c>
      <c r="Q238" s="10" t="s">
        <v>7029</v>
      </c>
      <c r="R238" s="10" t="s">
        <v>7030</v>
      </c>
      <c r="S238" s="11" t="s">
        <v>6163</v>
      </c>
      <c r="T238" s="12" t="s">
        <v>7031</v>
      </c>
      <c r="U238" s="11" t="s">
        <v>6164</v>
      </c>
      <c r="V238" s="12" t="s">
        <v>7032</v>
      </c>
    </row>
    <row r="239" spans="1:22" x14ac:dyDescent="0.2">
      <c r="A239" s="10" t="s">
        <v>3645</v>
      </c>
      <c r="B239" s="10" t="s">
        <v>3848</v>
      </c>
      <c r="C239" s="10" t="s">
        <v>3849</v>
      </c>
      <c r="D239" s="10">
        <v>37.302683535228603</v>
      </c>
      <c r="E239" s="10">
        <v>126.866712302377</v>
      </c>
      <c r="I239" s="10" t="s">
        <v>3728</v>
      </c>
      <c r="J239" s="10" t="s">
        <v>3760</v>
      </c>
      <c r="K239" s="10" t="s">
        <v>3850</v>
      </c>
      <c r="L239" s="10" t="s">
        <v>3851</v>
      </c>
      <c r="P239" s="10" t="s">
        <v>6894</v>
      </c>
      <c r="Q239" s="10" t="s">
        <v>7033</v>
      </c>
      <c r="R239" s="10" t="s">
        <v>7034</v>
      </c>
      <c r="S239" s="11" t="s">
        <v>6163</v>
      </c>
      <c r="T239" s="12" t="s">
        <v>7035</v>
      </c>
      <c r="U239" s="11" t="s">
        <v>6164</v>
      </c>
      <c r="V239" s="12" t="s">
        <v>7036</v>
      </c>
    </row>
    <row r="240" spans="1:22" x14ac:dyDescent="0.2">
      <c r="A240" s="10" t="s">
        <v>3645</v>
      </c>
      <c r="B240" s="10" t="s">
        <v>3852</v>
      </c>
      <c r="C240" s="10" t="s">
        <v>3853</v>
      </c>
      <c r="D240" s="10">
        <v>37.309849078918099</v>
      </c>
      <c r="E240" s="10">
        <v>126.853720639588</v>
      </c>
      <c r="I240" s="10" t="s">
        <v>3728</v>
      </c>
      <c r="J240" s="10" t="s">
        <v>3809</v>
      </c>
      <c r="K240" s="10" t="s">
        <v>3854</v>
      </c>
      <c r="L240" s="10" t="s">
        <v>3855</v>
      </c>
      <c r="P240" s="10" t="s">
        <v>6894</v>
      </c>
      <c r="Q240" s="10" t="s">
        <v>7037</v>
      </c>
      <c r="R240" s="10" t="s">
        <v>7038</v>
      </c>
      <c r="S240" s="11" t="s">
        <v>6163</v>
      </c>
      <c r="T240" s="12" t="s">
        <v>7039</v>
      </c>
      <c r="U240" s="11" t="s">
        <v>6164</v>
      </c>
      <c r="V240" s="12" t="s">
        <v>7040</v>
      </c>
    </row>
    <row r="241" spans="1:22" x14ac:dyDescent="0.2">
      <c r="A241" s="10" t="s">
        <v>3645</v>
      </c>
      <c r="B241" s="10" t="s">
        <v>3856</v>
      </c>
      <c r="C241" s="10" t="s">
        <v>3857</v>
      </c>
      <c r="D241" s="10">
        <v>37.3160509140044</v>
      </c>
      <c r="E241" s="10">
        <v>126.83895511802601</v>
      </c>
      <c r="I241" s="10" t="s">
        <v>3728</v>
      </c>
      <c r="J241" s="10" t="s">
        <v>3765</v>
      </c>
      <c r="K241" s="10" t="s">
        <v>3858</v>
      </c>
      <c r="L241" s="10" t="s">
        <v>3859</v>
      </c>
      <c r="P241" s="10" t="s">
        <v>6894</v>
      </c>
      <c r="Q241" s="10" t="s">
        <v>7041</v>
      </c>
      <c r="R241" s="10" t="s">
        <v>7042</v>
      </c>
      <c r="S241" s="11" t="s">
        <v>6163</v>
      </c>
      <c r="T241" s="12" t="s">
        <v>7043</v>
      </c>
      <c r="U241" s="11" t="s">
        <v>6164</v>
      </c>
      <c r="V241" s="12" t="s">
        <v>7044</v>
      </c>
    </row>
    <row r="242" spans="1:22" x14ac:dyDescent="0.2">
      <c r="A242" s="10" t="s">
        <v>3645</v>
      </c>
      <c r="B242" s="10" t="s">
        <v>3860</v>
      </c>
      <c r="C242" s="10" t="s">
        <v>3861</v>
      </c>
      <c r="D242" s="10">
        <v>37.317095893664401</v>
      </c>
      <c r="E242" s="10">
        <v>126.82218837022199</v>
      </c>
      <c r="I242" s="10" t="s">
        <v>3728</v>
      </c>
      <c r="J242" s="10" t="s">
        <v>3750</v>
      </c>
      <c r="K242" s="10" t="s">
        <v>3862</v>
      </c>
      <c r="L242" s="10" t="s">
        <v>3863</v>
      </c>
      <c r="P242" s="10" t="s">
        <v>6894</v>
      </c>
      <c r="Q242" s="10" t="s">
        <v>7045</v>
      </c>
      <c r="R242" s="10" t="s">
        <v>7046</v>
      </c>
      <c r="S242" s="11" t="s">
        <v>6163</v>
      </c>
      <c r="T242" s="12" t="s">
        <v>7047</v>
      </c>
      <c r="U242" s="11" t="s">
        <v>6164</v>
      </c>
      <c r="V242" s="12" t="s">
        <v>7048</v>
      </c>
    </row>
    <row r="243" spans="1:22" x14ac:dyDescent="0.2">
      <c r="A243" s="10" t="s">
        <v>3645</v>
      </c>
      <c r="B243" s="10" t="s">
        <v>3864</v>
      </c>
      <c r="C243" s="10" t="s">
        <v>3865</v>
      </c>
      <c r="D243" s="10">
        <v>37.320970028884801</v>
      </c>
      <c r="E243" s="10">
        <v>126.805609161188</v>
      </c>
      <c r="I243" s="10" t="s">
        <v>3728</v>
      </c>
      <c r="J243" s="10" t="s">
        <v>3819</v>
      </c>
      <c r="K243" s="10" t="s">
        <v>3866</v>
      </c>
      <c r="L243" s="10" t="s">
        <v>3867</v>
      </c>
      <c r="P243" s="10" t="s">
        <v>6894</v>
      </c>
      <c r="Q243" s="10" t="s">
        <v>7049</v>
      </c>
      <c r="R243" s="10" t="s">
        <v>7050</v>
      </c>
      <c r="S243" s="11" t="s">
        <v>6163</v>
      </c>
      <c r="T243" s="12" t="s">
        <v>7051</v>
      </c>
      <c r="U243" s="11" t="s">
        <v>6164</v>
      </c>
      <c r="V243" s="12" t="s">
        <v>7052</v>
      </c>
    </row>
    <row r="244" spans="1:22" x14ac:dyDescent="0.2">
      <c r="A244" s="10" t="s">
        <v>3645</v>
      </c>
      <c r="B244" s="10" t="s">
        <v>3868</v>
      </c>
      <c r="C244" s="10" t="s">
        <v>3869</v>
      </c>
      <c r="D244" s="10">
        <v>37.328085926143203</v>
      </c>
      <c r="E244" s="10">
        <v>126.786977846951</v>
      </c>
      <c r="I244" s="10" t="s">
        <v>3728</v>
      </c>
      <c r="J244" s="10" t="s">
        <v>3827</v>
      </c>
      <c r="K244" s="10" t="s">
        <v>3870</v>
      </c>
      <c r="L244" s="10" t="s">
        <v>3871</v>
      </c>
      <c r="P244" s="10" t="s">
        <v>6894</v>
      </c>
      <c r="Q244" s="10" t="s">
        <v>7053</v>
      </c>
      <c r="R244" s="10" t="s">
        <v>7054</v>
      </c>
      <c r="S244" s="11" t="s">
        <v>6163</v>
      </c>
      <c r="T244" s="12" t="s">
        <v>7055</v>
      </c>
      <c r="U244" s="11" t="s">
        <v>6164</v>
      </c>
      <c r="V244" s="12" t="s">
        <v>7056</v>
      </c>
    </row>
    <row r="245" spans="1:22" x14ac:dyDescent="0.2">
      <c r="A245" s="10" t="s">
        <v>3645</v>
      </c>
      <c r="B245" s="10" t="s">
        <v>3872</v>
      </c>
      <c r="C245" s="10" t="s">
        <v>3873</v>
      </c>
      <c r="D245" s="10">
        <v>37.338299357804502</v>
      </c>
      <c r="E245" s="10">
        <v>126.765667509804</v>
      </c>
      <c r="I245" s="10" t="s">
        <v>3728</v>
      </c>
      <c r="J245" s="10" t="s">
        <v>3736</v>
      </c>
      <c r="K245" s="10" t="s">
        <v>3874</v>
      </c>
      <c r="L245" s="10" t="s">
        <v>3875</v>
      </c>
      <c r="P245" s="10" t="s">
        <v>6894</v>
      </c>
      <c r="Q245" s="10" t="s">
        <v>7057</v>
      </c>
      <c r="R245" s="10" t="s">
        <v>7058</v>
      </c>
      <c r="S245" s="11" t="s">
        <v>6163</v>
      </c>
      <c r="T245" s="12" t="s">
        <v>7059</v>
      </c>
      <c r="U245" s="11" t="s">
        <v>6164</v>
      </c>
      <c r="V245" s="12" t="s">
        <v>7060</v>
      </c>
    </row>
    <row r="246" spans="1:22" x14ac:dyDescent="0.2">
      <c r="A246" s="10" t="s">
        <v>3645</v>
      </c>
      <c r="B246" s="10" t="s">
        <v>3876</v>
      </c>
      <c r="C246" s="10" t="s">
        <v>3877</v>
      </c>
      <c r="D246" s="10">
        <v>37.351732369978301</v>
      </c>
      <c r="E246" s="10">
        <v>126.743119607251</v>
      </c>
      <c r="I246" s="10" t="s">
        <v>3728</v>
      </c>
      <c r="J246" s="10" t="s">
        <v>3824</v>
      </c>
      <c r="K246" s="10" t="s">
        <v>3878</v>
      </c>
      <c r="L246" s="10" t="s">
        <v>3879</v>
      </c>
      <c r="P246" s="10" t="s">
        <v>6894</v>
      </c>
      <c r="Q246" s="10" t="s">
        <v>7061</v>
      </c>
      <c r="R246" s="10" t="s">
        <v>7062</v>
      </c>
      <c r="S246" s="11" t="s">
        <v>6163</v>
      </c>
      <c r="T246" s="12" t="s">
        <v>7063</v>
      </c>
      <c r="U246" s="11" t="s">
        <v>6164</v>
      </c>
      <c r="V246" s="12" t="s">
        <v>7064</v>
      </c>
    </row>
    <row r="247" spans="1:22" x14ac:dyDescent="0.2">
      <c r="A247" s="10" t="s">
        <v>3645</v>
      </c>
      <c r="B247" s="10" t="s">
        <v>3880</v>
      </c>
      <c r="C247" s="10" t="s">
        <v>3881</v>
      </c>
      <c r="D247" s="10">
        <v>37.361552870852798</v>
      </c>
      <c r="E247" s="10">
        <v>126.73845179822899</v>
      </c>
      <c r="I247" s="10" t="s">
        <v>3728</v>
      </c>
      <c r="J247" s="10" t="s">
        <v>3755</v>
      </c>
      <c r="K247" s="10" t="s">
        <v>3882</v>
      </c>
      <c r="L247" s="10" t="s">
        <v>3883</v>
      </c>
      <c r="P247" s="10" t="s">
        <v>6894</v>
      </c>
      <c r="Q247" s="10" t="s">
        <v>7065</v>
      </c>
      <c r="R247" s="10" t="s">
        <v>7066</v>
      </c>
      <c r="S247" s="11" t="s">
        <v>6163</v>
      </c>
      <c r="T247" s="12" t="s">
        <v>7067</v>
      </c>
      <c r="U247" s="11" t="s">
        <v>6164</v>
      </c>
      <c r="V247" s="12" t="s">
        <v>7068</v>
      </c>
    </row>
    <row r="248" spans="1:22" x14ac:dyDescent="0.2">
      <c r="A248" s="10" t="s">
        <v>3884</v>
      </c>
      <c r="B248" s="10" t="s">
        <v>3885</v>
      </c>
      <c r="C248" s="10" t="s">
        <v>3886</v>
      </c>
      <c r="D248" s="10">
        <v>37.577259411524103</v>
      </c>
      <c r="E248" s="10">
        <v>126.812668460937</v>
      </c>
      <c r="I248" s="10" t="s">
        <v>3728</v>
      </c>
      <c r="J248" s="10" t="s">
        <v>3732</v>
      </c>
      <c r="K248" s="10" t="s">
        <v>3887</v>
      </c>
      <c r="L248" s="10" t="s">
        <v>3888</v>
      </c>
      <c r="P248" s="10" t="s">
        <v>6894</v>
      </c>
      <c r="Q248" s="13" t="s">
        <v>7069</v>
      </c>
      <c r="R248" s="10" t="s">
        <v>6154</v>
      </c>
      <c r="S248" s="11" t="s">
        <v>6163</v>
      </c>
      <c r="T248" s="12" t="s">
        <v>7745</v>
      </c>
      <c r="U248" s="11" t="s">
        <v>6164</v>
      </c>
      <c r="V248" s="12" t="s">
        <v>7746</v>
      </c>
    </row>
    <row r="249" spans="1:22" x14ac:dyDescent="0.2">
      <c r="A249" s="10" t="s">
        <v>3884</v>
      </c>
      <c r="B249" s="10" t="s">
        <v>3889</v>
      </c>
      <c r="C249" s="10" t="s">
        <v>3890</v>
      </c>
      <c r="D249" s="10">
        <v>37.572315124923797</v>
      </c>
      <c r="E249" s="10">
        <v>126.80575840491601</v>
      </c>
      <c r="I249" s="10" t="s">
        <v>3728</v>
      </c>
      <c r="J249" s="10" t="s">
        <v>3891</v>
      </c>
      <c r="K249" s="10" t="s">
        <v>3892</v>
      </c>
      <c r="L249" s="10" t="s">
        <v>3893</v>
      </c>
      <c r="P249" s="10" t="s">
        <v>6894</v>
      </c>
      <c r="Q249" s="10" t="s">
        <v>7070</v>
      </c>
      <c r="R249" s="10" t="s">
        <v>7071</v>
      </c>
      <c r="S249" s="11" t="s">
        <v>6163</v>
      </c>
      <c r="T249" s="12" t="s">
        <v>7072</v>
      </c>
      <c r="U249" s="11" t="s">
        <v>6164</v>
      </c>
      <c r="V249" s="12" t="s">
        <v>7073</v>
      </c>
    </row>
    <row r="250" spans="1:22" x14ac:dyDescent="0.2">
      <c r="A250" s="10" t="s">
        <v>3884</v>
      </c>
      <c r="B250" s="10" t="s">
        <v>3894</v>
      </c>
      <c r="C250" s="10" t="s">
        <v>3895</v>
      </c>
      <c r="D250" s="10">
        <v>37.566809369494898</v>
      </c>
      <c r="E250" s="10">
        <v>126.802955054368</v>
      </c>
      <c r="I250" s="10" t="s">
        <v>3728</v>
      </c>
      <c r="J250" s="10" t="s">
        <v>3288</v>
      </c>
      <c r="K250" s="10" t="s">
        <v>3896</v>
      </c>
      <c r="L250" s="10" t="s">
        <v>3897</v>
      </c>
      <c r="P250" s="10" t="s">
        <v>6894</v>
      </c>
      <c r="Q250" s="10" t="s">
        <v>7074</v>
      </c>
      <c r="R250" s="10" t="s">
        <v>7075</v>
      </c>
      <c r="S250" s="11" t="s">
        <v>6163</v>
      </c>
      <c r="T250" s="12" t="s">
        <v>7076</v>
      </c>
      <c r="U250" s="11" t="s">
        <v>6164</v>
      </c>
      <c r="V250" s="12" t="s">
        <v>7077</v>
      </c>
    </row>
    <row r="251" spans="1:22" x14ac:dyDescent="0.2">
      <c r="A251" s="10" t="s">
        <v>3884</v>
      </c>
      <c r="B251" s="10" t="s">
        <v>3898</v>
      </c>
      <c r="C251" s="10" t="s">
        <v>3899</v>
      </c>
      <c r="D251" s="10">
        <v>37.561479280529703</v>
      </c>
      <c r="E251" s="10">
        <v>126.810505903064</v>
      </c>
      <c r="I251" s="10" t="s">
        <v>3728</v>
      </c>
      <c r="J251" s="10" t="s">
        <v>2951</v>
      </c>
      <c r="K251" s="10" t="s">
        <v>3900</v>
      </c>
      <c r="L251" s="10" t="s">
        <v>3901</v>
      </c>
      <c r="P251" s="10" t="s">
        <v>6894</v>
      </c>
      <c r="Q251" s="10" t="s">
        <v>7078</v>
      </c>
      <c r="R251" s="10" t="s">
        <v>7079</v>
      </c>
      <c r="S251" s="11" t="s">
        <v>6163</v>
      </c>
      <c r="T251" s="12" t="s">
        <v>7080</v>
      </c>
      <c r="U251" s="11" t="s">
        <v>6164</v>
      </c>
      <c r="V251" s="12" t="s">
        <v>7081</v>
      </c>
    </row>
    <row r="252" spans="1:22" x14ac:dyDescent="0.2">
      <c r="A252" s="10" t="s">
        <v>3884</v>
      </c>
      <c r="B252" s="10" t="s">
        <v>3902</v>
      </c>
      <c r="C252" s="10" t="s">
        <v>3903</v>
      </c>
      <c r="D252" s="10">
        <v>37.5602995419043</v>
      </c>
      <c r="E252" s="10">
        <v>126.824815478202</v>
      </c>
      <c r="I252" s="10" t="s">
        <v>3728</v>
      </c>
      <c r="J252" s="10" t="s">
        <v>3904</v>
      </c>
      <c r="K252" s="10" t="s">
        <v>3905</v>
      </c>
      <c r="L252" s="10" t="s">
        <v>3906</v>
      </c>
      <c r="P252" s="10" t="s">
        <v>6894</v>
      </c>
      <c r="Q252" s="10" t="s">
        <v>7082</v>
      </c>
      <c r="R252" s="10" t="s">
        <v>7083</v>
      </c>
      <c r="S252" s="11" t="s">
        <v>6163</v>
      </c>
      <c r="T252" s="12" t="s">
        <v>7084</v>
      </c>
      <c r="U252" s="11" t="s">
        <v>6164</v>
      </c>
      <c r="V252" s="12" t="s">
        <v>7085</v>
      </c>
    </row>
    <row r="253" spans="1:22" x14ac:dyDescent="0.2">
      <c r="A253" s="10" t="s">
        <v>3884</v>
      </c>
      <c r="B253" s="10" t="s">
        <v>3907</v>
      </c>
      <c r="C253" s="10" t="s">
        <v>3908</v>
      </c>
      <c r="D253" s="10">
        <v>37.5590292668195</v>
      </c>
      <c r="E253" s="10">
        <v>126.837310771961</v>
      </c>
      <c r="I253" s="10" t="s">
        <v>3728</v>
      </c>
      <c r="J253" s="10" t="s">
        <v>3710</v>
      </c>
      <c r="K253" s="10" t="s">
        <v>3909</v>
      </c>
      <c r="L253" s="10" t="s">
        <v>3910</v>
      </c>
      <c r="P253" s="10" t="s">
        <v>6894</v>
      </c>
      <c r="Q253" s="10" t="s">
        <v>7086</v>
      </c>
      <c r="R253" s="10" t="s">
        <v>6185</v>
      </c>
      <c r="S253" s="11" t="s">
        <v>6163</v>
      </c>
      <c r="T253" s="12" t="s">
        <v>7087</v>
      </c>
      <c r="U253" s="11" t="s">
        <v>6164</v>
      </c>
      <c r="V253" s="12" t="s">
        <v>7088</v>
      </c>
    </row>
    <row r="254" spans="1:22" x14ac:dyDescent="0.2">
      <c r="A254" s="10" t="s">
        <v>3884</v>
      </c>
      <c r="B254" s="10" t="s">
        <v>3911</v>
      </c>
      <c r="C254" s="10" t="s">
        <v>3912</v>
      </c>
      <c r="D254" s="10">
        <v>37.549225181503999</v>
      </c>
      <c r="E254" s="10">
        <v>126.836413985102</v>
      </c>
      <c r="I254" s="10" t="s">
        <v>3728</v>
      </c>
      <c r="J254" s="10" t="s">
        <v>3913</v>
      </c>
      <c r="K254" s="10" t="s">
        <v>3914</v>
      </c>
      <c r="L254" s="10" t="s">
        <v>3915</v>
      </c>
      <c r="P254" s="10" t="s">
        <v>6894</v>
      </c>
      <c r="Q254" s="10" t="s">
        <v>7089</v>
      </c>
      <c r="R254" s="10" t="s">
        <v>6276</v>
      </c>
      <c r="S254" s="11" t="s">
        <v>6163</v>
      </c>
      <c r="T254" s="12" t="s">
        <v>7090</v>
      </c>
      <c r="U254" s="11" t="s">
        <v>6164</v>
      </c>
      <c r="V254" s="12" t="s">
        <v>7091</v>
      </c>
    </row>
    <row r="255" spans="1:22" x14ac:dyDescent="0.2">
      <c r="A255" s="10" t="s">
        <v>3884</v>
      </c>
      <c r="B255" s="10" t="s">
        <v>3916</v>
      </c>
      <c r="C255" s="10" t="s">
        <v>3917</v>
      </c>
      <c r="D255" s="10">
        <v>37.541233819732597</v>
      </c>
      <c r="E255" s="10">
        <v>126.840795822727</v>
      </c>
      <c r="I255" s="10" t="s">
        <v>3728</v>
      </c>
      <c r="J255" s="10" t="s">
        <v>3918</v>
      </c>
      <c r="K255" s="10" t="s">
        <v>3919</v>
      </c>
      <c r="L255" s="10" t="s">
        <v>3920</v>
      </c>
      <c r="P255" s="10" t="s">
        <v>6894</v>
      </c>
      <c r="Q255" s="10" t="s">
        <v>7092</v>
      </c>
      <c r="R255" s="10" t="s">
        <v>7093</v>
      </c>
      <c r="S255" s="11" t="s">
        <v>6163</v>
      </c>
      <c r="T255" s="12" t="s">
        <v>7747</v>
      </c>
      <c r="U255" s="11" t="s">
        <v>6164</v>
      </c>
      <c r="V255" s="12" t="s">
        <v>7748</v>
      </c>
    </row>
    <row r="256" spans="1:22" x14ac:dyDescent="0.2">
      <c r="A256" s="10" t="s">
        <v>3884</v>
      </c>
      <c r="B256" s="10" t="s">
        <v>3423</v>
      </c>
      <c r="C256" s="10" t="s">
        <v>3424</v>
      </c>
      <c r="D256" s="10">
        <v>37.5325400173123</v>
      </c>
      <c r="E256" s="10">
        <v>126.84626068468</v>
      </c>
      <c r="I256" s="10" t="s">
        <v>3728</v>
      </c>
      <c r="J256" s="10" t="s">
        <v>3891</v>
      </c>
      <c r="K256" s="10" t="s">
        <v>3921</v>
      </c>
      <c r="L256" s="10" t="s">
        <v>3922</v>
      </c>
      <c r="P256" s="10" t="s">
        <v>6894</v>
      </c>
      <c r="Q256" s="10" t="s">
        <v>7094</v>
      </c>
      <c r="R256" s="10" t="s">
        <v>7095</v>
      </c>
      <c r="S256" s="11" t="s">
        <v>6163</v>
      </c>
      <c r="T256" s="12" t="s">
        <v>7096</v>
      </c>
      <c r="U256" s="11" t="s">
        <v>6164</v>
      </c>
      <c r="V256" s="12" t="s">
        <v>7097</v>
      </c>
    </row>
    <row r="257" spans="1:22" x14ac:dyDescent="0.2">
      <c r="A257" s="10" t="s">
        <v>3884</v>
      </c>
      <c r="B257" s="10" t="s">
        <v>3923</v>
      </c>
      <c r="C257" s="10" t="s">
        <v>3924</v>
      </c>
      <c r="D257" s="10">
        <v>37.524687908376201</v>
      </c>
      <c r="E257" s="10">
        <v>126.85372812063299</v>
      </c>
      <c r="I257" s="10" t="s">
        <v>3925</v>
      </c>
      <c r="J257" s="10" t="s">
        <v>3926</v>
      </c>
      <c r="K257" s="10" t="s">
        <v>3927</v>
      </c>
      <c r="L257" s="10" t="s">
        <v>3928</v>
      </c>
      <c r="P257" s="10" t="s">
        <v>6894</v>
      </c>
      <c r="Q257" s="10" t="s">
        <v>7098</v>
      </c>
      <c r="R257" s="10" t="s">
        <v>7099</v>
      </c>
      <c r="S257" s="11" t="s">
        <v>6163</v>
      </c>
      <c r="T257" s="12" t="s">
        <v>7100</v>
      </c>
      <c r="U257" s="11" t="s">
        <v>6164</v>
      </c>
      <c r="V257" s="12" t="s">
        <v>7101</v>
      </c>
    </row>
    <row r="258" spans="1:22" x14ac:dyDescent="0.2">
      <c r="A258" s="10" t="s">
        <v>3884</v>
      </c>
      <c r="B258" s="10" t="s">
        <v>718</v>
      </c>
      <c r="C258" s="10" t="s">
        <v>3929</v>
      </c>
      <c r="D258" s="10">
        <v>37.526006218069199</v>
      </c>
      <c r="E258" s="10">
        <v>126.866158399555</v>
      </c>
      <c r="I258" s="10" t="s">
        <v>3925</v>
      </c>
      <c r="J258" s="10" t="s">
        <v>3930</v>
      </c>
      <c r="K258" s="10" t="s">
        <v>3931</v>
      </c>
      <c r="L258" s="10" t="s">
        <v>3932</v>
      </c>
      <c r="P258" s="10" t="s">
        <v>6894</v>
      </c>
      <c r="Q258" s="10" t="s">
        <v>7102</v>
      </c>
      <c r="R258" s="10" t="s">
        <v>7103</v>
      </c>
      <c r="S258" s="11" t="s">
        <v>6163</v>
      </c>
      <c r="T258" s="12" t="s">
        <v>7104</v>
      </c>
      <c r="U258" s="11" t="s">
        <v>6164</v>
      </c>
      <c r="V258" s="12" t="s">
        <v>7105</v>
      </c>
    </row>
    <row r="259" spans="1:22" x14ac:dyDescent="0.2">
      <c r="A259" s="10" t="s">
        <v>3884</v>
      </c>
      <c r="B259" s="10" t="s">
        <v>3933</v>
      </c>
      <c r="C259" s="10" t="s">
        <v>3934</v>
      </c>
      <c r="D259" s="10">
        <v>37.5246786692461</v>
      </c>
      <c r="E259" s="10">
        <v>126.87400984712301</v>
      </c>
      <c r="I259" s="10" t="s">
        <v>3925</v>
      </c>
      <c r="J259" s="10" t="s">
        <v>3935</v>
      </c>
      <c r="K259" s="10" t="s">
        <v>3936</v>
      </c>
      <c r="L259" s="10" t="s">
        <v>3937</v>
      </c>
      <c r="P259" s="10" t="s">
        <v>6894</v>
      </c>
      <c r="Q259" s="10" t="s">
        <v>7102</v>
      </c>
      <c r="R259" s="10" t="s">
        <v>7106</v>
      </c>
      <c r="S259" s="11" t="s">
        <v>6163</v>
      </c>
      <c r="T259" s="12" t="s">
        <v>7104</v>
      </c>
      <c r="U259" s="11" t="s">
        <v>6164</v>
      </c>
      <c r="V259" s="12" t="s">
        <v>7105</v>
      </c>
    </row>
    <row r="260" spans="1:22" x14ac:dyDescent="0.2">
      <c r="A260" s="10" t="s">
        <v>3884</v>
      </c>
      <c r="B260" s="10" t="s">
        <v>3938</v>
      </c>
      <c r="C260" s="10" t="s">
        <v>3939</v>
      </c>
      <c r="D260" s="10">
        <v>37.525649288164999</v>
      </c>
      <c r="E260" s="10">
        <v>126.885763033327</v>
      </c>
      <c r="I260" s="10" t="s">
        <v>3925</v>
      </c>
      <c r="J260" s="10" t="s">
        <v>3940</v>
      </c>
      <c r="K260" s="10" t="s">
        <v>3941</v>
      </c>
      <c r="L260" s="10" t="s">
        <v>3942</v>
      </c>
      <c r="P260" s="10" t="s">
        <v>6894</v>
      </c>
      <c r="Q260" s="10" t="s">
        <v>7107</v>
      </c>
      <c r="R260" s="10" t="s">
        <v>7108</v>
      </c>
      <c r="S260" s="11" t="s">
        <v>6163</v>
      </c>
      <c r="T260" s="12" t="s">
        <v>7109</v>
      </c>
      <c r="U260" s="11" t="s">
        <v>6164</v>
      </c>
      <c r="V260" s="12" t="s">
        <v>7110</v>
      </c>
    </row>
    <row r="261" spans="1:22" x14ac:dyDescent="0.2">
      <c r="A261" s="10" t="s">
        <v>3884</v>
      </c>
      <c r="B261" s="10" t="s">
        <v>3349</v>
      </c>
      <c r="C261" s="10" t="s">
        <v>3943</v>
      </c>
      <c r="D261" s="10">
        <v>37.524407698199703</v>
      </c>
      <c r="E261" s="10">
        <v>126.89426716733701</v>
      </c>
      <c r="I261" s="10" t="s">
        <v>3925</v>
      </c>
      <c r="J261" s="10" t="s">
        <v>3944</v>
      </c>
      <c r="K261" s="10" t="s">
        <v>3945</v>
      </c>
      <c r="L261" s="10" t="s">
        <v>3946</v>
      </c>
      <c r="P261" s="10" t="s">
        <v>6894</v>
      </c>
      <c r="Q261" s="10" t="s">
        <v>7111</v>
      </c>
      <c r="R261" s="10" t="s">
        <v>7112</v>
      </c>
      <c r="S261" s="11" t="s">
        <v>6163</v>
      </c>
      <c r="T261" s="12" t="s">
        <v>7113</v>
      </c>
      <c r="U261" s="11" t="s">
        <v>6164</v>
      </c>
      <c r="V261" s="12" t="s">
        <v>7114</v>
      </c>
    </row>
    <row r="262" spans="1:22" x14ac:dyDescent="0.2">
      <c r="A262" s="10" t="s">
        <v>3884</v>
      </c>
      <c r="B262" s="10" t="s">
        <v>3947</v>
      </c>
      <c r="C262" s="10" t="s">
        <v>3948</v>
      </c>
      <c r="D262" s="10">
        <v>37.522183016496797</v>
      </c>
      <c r="E262" s="10">
        <v>126.905289623098</v>
      </c>
      <c r="I262" s="10" t="s">
        <v>3925</v>
      </c>
      <c r="J262" s="10" t="s">
        <v>3949</v>
      </c>
      <c r="K262" s="10" t="s">
        <v>3950</v>
      </c>
      <c r="L262" s="10" t="s">
        <v>3951</v>
      </c>
      <c r="P262" s="10" t="s">
        <v>6894</v>
      </c>
      <c r="Q262" s="10" t="s">
        <v>7115</v>
      </c>
      <c r="R262" s="10" t="s">
        <v>6249</v>
      </c>
      <c r="S262" s="11" t="s">
        <v>6163</v>
      </c>
      <c r="T262" s="12" t="s">
        <v>7116</v>
      </c>
      <c r="U262" s="11" t="s">
        <v>6164</v>
      </c>
      <c r="V262" s="12" t="s">
        <v>7117</v>
      </c>
    </row>
    <row r="263" spans="1:22" x14ac:dyDescent="0.2">
      <c r="A263" s="10" t="s">
        <v>3884</v>
      </c>
      <c r="B263" s="10" t="s">
        <v>2882</v>
      </c>
      <c r="C263" s="10" t="s">
        <v>3952</v>
      </c>
      <c r="D263" s="10">
        <v>37.517714138392002</v>
      </c>
      <c r="E263" s="10">
        <v>126.914509613052</v>
      </c>
      <c r="I263" s="10" t="s">
        <v>3925</v>
      </c>
      <c r="J263" s="10" t="s">
        <v>3953</v>
      </c>
      <c r="K263" s="10" t="s">
        <v>3954</v>
      </c>
      <c r="L263" s="10" t="s">
        <v>3955</v>
      </c>
      <c r="P263" s="10" t="s">
        <v>6894</v>
      </c>
      <c r="Q263" s="10" t="s">
        <v>7118</v>
      </c>
      <c r="R263" s="10" t="s">
        <v>7119</v>
      </c>
      <c r="S263" s="11" t="s">
        <v>6163</v>
      </c>
      <c r="T263" s="12" t="s">
        <v>7120</v>
      </c>
      <c r="U263" s="11" t="s">
        <v>6164</v>
      </c>
      <c r="V263" s="12" t="s">
        <v>7121</v>
      </c>
    </row>
    <row r="264" spans="1:22" x14ac:dyDescent="0.2">
      <c r="A264" s="10" t="s">
        <v>3884</v>
      </c>
      <c r="B264" s="10" t="s">
        <v>3956</v>
      </c>
      <c r="C264" s="10" t="s">
        <v>3957</v>
      </c>
      <c r="D264" s="10">
        <v>37.523094266197901</v>
      </c>
      <c r="E264" s="10">
        <v>126.92651400966</v>
      </c>
      <c r="I264" s="10" t="s">
        <v>3925</v>
      </c>
      <c r="J264" s="10" t="s">
        <v>3958</v>
      </c>
      <c r="K264" s="10" t="s">
        <v>3959</v>
      </c>
      <c r="L264" s="10" t="s">
        <v>3960</v>
      </c>
      <c r="P264" s="10" t="s">
        <v>6894</v>
      </c>
      <c r="Q264" s="10" t="s">
        <v>7122</v>
      </c>
      <c r="R264" s="10" t="s">
        <v>7123</v>
      </c>
      <c r="S264" s="11" t="s">
        <v>6163</v>
      </c>
      <c r="T264" s="12" t="s">
        <v>7124</v>
      </c>
      <c r="U264" s="11" t="s">
        <v>6164</v>
      </c>
      <c r="V264" s="12" t="s">
        <v>7125</v>
      </c>
    </row>
    <row r="265" spans="1:22" x14ac:dyDescent="0.2">
      <c r="A265" s="10" t="s">
        <v>3884</v>
      </c>
      <c r="B265" s="10" t="s">
        <v>3961</v>
      </c>
      <c r="C265" s="10" t="s">
        <v>3962</v>
      </c>
      <c r="D265" s="10">
        <v>37.528172558937797</v>
      </c>
      <c r="E265" s="10">
        <v>126.93251080009701</v>
      </c>
      <c r="I265" s="10" t="s">
        <v>3925</v>
      </c>
      <c r="J265" s="10" t="s">
        <v>3963</v>
      </c>
      <c r="K265" s="10" t="s">
        <v>3964</v>
      </c>
      <c r="L265" s="10" t="s">
        <v>3965</v>
      </c>
      <c r="P265" s="10" t="s">
        <v>6894</v>
      </c>
      <c r="Q265" s="10" t="s">
        <v>7126</v>
      </c>
      <c r="R265" s="10" t="s">
        <v>7127</v>
      </c>
      <c r="S265" s="11" t="s">
        <v>6163</v>
      </c>
      <c r="T265" s="12" t="s">
        <v>7128</v>
      </c>
      <c r="U265" s="11" t="s">
        <v>6164</v>
      </c>
      <c r="V265" s="12" t="s">
        <v>7129</v>
      </c>
    </row>
    <row r="266" spans="1:22" x14ac:dyDescent="0.2">
      <c r="A266" s="10" t="s">
        <v>3884</v>
      </c>
      <c r="B266" s="10" t="s">
        <v>3966</v>
      </c>
      <c r="C266" s="10" t="s">
        <v>3967</v>
      </c>
      <c r="D266" s="10">
        <v>37.539583788564499</v>
      </c>
      <c r="E266" s="10">
        <v>126.945920370023</v>
      </c>
      <c r="I266" s="10" t="s">
        <v>3925</v>
      </c>
      <c r="J266" s="10" t="s">
        <v>3968</v>
      </c>
      <c r="K266" s="10" t="s">
        <v>3969</v>
      </c>
      <c r="L266" s="10" t="s">
        <v>3970</v>
      </c>
      <c r="P266" s="10" t="s">
        <v>6894</v>
      </c>
      <c r="Q266" s="10" t="s">
        <v>7130</v>
      </c>
      <c r="R266" s="10" t="s">
        <v>7131</v>
      </c>
      <c r="S266" s="11" t="s">
        <v>6163</v>
      </c>
      <c r="T266" s="12" t="s">
        <v>7132</v>
      </c>
      <c r="U266" s="11" t="s">
        <v>6164</v>
      </c>
      <c r="V266" s="12" t="s">
        <v>7133</v>
      </c>
    </row>
    <row r="267" spans="1:22" x14ac:dyDescent="0.2">
      <c r="A267" s="10" t="s">
        <v>3884</v>
      </c>
      <c r="B267" s="10" t="s">
        <v>3971</v>
      </c>
      <c r="C267" s="10" t="s">
        <v>3972</v>
      </c>
      <c r="D267" s="10">
        <v>37.544487253948503</v>
      </c>
      <c r="E267" s="10">
        <v>126.95119513916001</v>
      </c>
      <c r="I267" s="10" t="s">
        <v>3925</v>
      </c>
      <c r="J267" s="10" t="s">
        <v>3973</v>
      </c>
      <c r="K267" s="10" t="s">
        <v>3974</v>
      </c>
      <c r="L267" s="10" t="s">
        <v>3975</v>
      </c>
      <c r="P267" s="10" t="s">
        <v>6894</v>
      </c>
      <c r="Q267" s="10" t="s">
        <v>7134</v>
      </c>
      <c r="R267" s="10" t="s">
        <v>7135</v>
      </c>
      <c r="S267" s="11" t="s">
        <v>6163</v>
      </c>
      <c r="T267" s="12" t="s">
        <v>7136</v>
      </c>
      <c r="U267" s="11" t="s">
        <v>6164</v>
      </c>
      <c r="V267" s="12" t="s">
        <v>7137</v>
      </c>
    </row>
    <row r="268" spans="1:22" x14ac:dyDescent="0.2">
      <c r="A268" s="10" t="s">
        <v>3884</v>
      </c>
      <c r="B268" s="10" t="s">
        <v>3976</v>
      </c>
      <c r="C268" s="10" t="s">
        <v>3977</v>
      </c>
      <c r="D268" s="10">
        <v>37.553362402959401</v>
      </c>
      <c r="E268" s="10">
        <v>126.95661326016</v>
      </c>
      <c r="I268" s="10" t="s">
        <v>3925</v>
      </c>
      <c r="J268" s="10" t="s">
        <v>3978</v>
      </c>
      <c r="K268" s="10" t="s">
        <v>3979</v>
      </c>
      <c r="L268" s="10" t="s">
        <v>3980</v>
      </c>
      <c r="P268" s="10" t="s">
        <v>6894</v>
      </c>
      <c r="Q268" s="10" t="s">
        <v>7138</v>
      </c>
      <c r="R268" s="10" t="s">
        <v>7139</v>
      </c>
      <c r="S268" s="11" t="s">
        <v>6163</v>
      </c>
      <c r="T268" s="12" t="s">
        <v>7140</v>
      </c>
      <c r="U268" s="11" t="s">
        <v>6164</v>
      </c>
      <c r="V268" s="12" t="s">
        <v>7141</v>
      </c>
    </row>
    <row r="269" spans="1:22" x14ac:dyDescent="0.2">
      <c r="A269" s="10" t="s">
        <v>3884</v>
      </c>
      <c r="B269" s="10" t="s">
        <v>3385</v>
      </c>
      <c r="C269" s="10" t="s">
        <v>3981</v>
      </c>
      <c r="D269" s="10">
        <v>37.560794839411898</v>
      </c>
      <c r="E269" s="10">
        <v>126.963312913694</v>
      </c>
      <c r="I269" s="10" t="s">
        <v>3925</v>
      </c>
      <c r="J269" s="10" t="s">
        <v>3982</v>
      </c>
      <c r="K269" s="10" t="s">
        <v>3983</v>
      </c>
      <c r="L269" s="10" t="s">
        <v>3984</v>
      </c>
      <c r="P269" s="10" t="s">
        <v>6894</v>
      </c>
      <c r="Q269" s="10" t="s">
        <v>7142</v>
      </c>
      <c r="R269" s="10" t="s">
        <v>7143</v>
      </c>
      <c r="S269" s="11" t="s">
        <v>6163</v>
      </c>
      <c r="T269" s="12" t="s">
        <v>7144</v>
      </c>
      <c r="U269" s="11" t="s">
        <v>6164</v>
      </c>
      <c r="V269" s="12" t="s">
        <v>7145</v>
      </c>
    </row>
    <row r="270" spans="1:22" x14ac:dyDescent="0.2">
      <c r="A270" s="10" t="s">
        <v>3884</v>
      </c>
      <c r="B270" s="10" t="s">
        <v>3985</v>
      </c>
      <c r="C270" s="10" t="s">
        <v>3986</v>
      </c>
      <c r="D270" s="10">
        <v>37.566180626992697</v>
      </c>
      <c r="E270" s="10">
        <v>126.966945356195</v>
      </c>
      <c r="I270" s="10" t="s">
        <v>3925</v>
      </c>
      <c r="J270" s="10" t="s">
        <v>3987</v>
      </c>
      <c r="K270" s="10" t="s">
        <v>3988</v>
      </c>
      <c r="L270" s="10" t="s">
        <v>3989</v>
      </c>
      <c r="P270" s="10" t="s">
        <v>6894</v>
      </c>
      <c r="Q270" s="10" t="s">
        <v>7146</v>
      </c>
      <c r="R270" s="10" t="s">
        <v>7147</v>
      </c>
      <c r="S270" s="11" t="s">
        <v>6163</v>
      </c>
      <c r="T270" s="12" t="s">
        <v>7148</v>
      </c>
      <c r="U270" s="11" t="s">
        <v>6164</v>
      </c>
      <c r="V270" s="12" t="s">
        <v>7149</v>
      </c>
    </row>
    <row r="271" spans="1:22" x14ac:dyDescent="0.2">
      <c r="A271" s="10" t="s">
        <v>3884</v>
      </c>
      <c r="B271" s="10" t="s">
        <v>3990</v>
      </c>
      <c r="C271" s="10" t="s">
        <v>3991</v>
      </c>
      <c r="D271" s="10">
        <v>37.572432479800902</v>
      </c>
      <c r="E271" s="10">
        <v>126.976901845925</v>
      </c>
      <c r="I271" s="10" t="s">
        <v>3925</v>
      </c>
      <c r="J271" s="10" t="s">
        <v>3992</v>
      </c>
      <c r="K271" s="10" t="s">
        <v>3993</v>
      </c>
      <c r="L271" s="10" t="s">
        <v>3994</v>
      </c>
      <c r="P271" s="10" t="s">
        <v>6894</v>
      </c>
      <c r="Q271" s="10" t="s">
        <v>7150</v>
      </c>
      <c r="R271" s="10" t="s">
        <v>7151</v>
      </c>
      <c r="S271" s="11" t="s">
        <v>6163</v>
      </c>
      <c r="T271" s="12" t="s">
        <v>7152</v>
      </c>
      <c r="U271" s="11" t="s">
        <v>6164</v>
      </c>
      <c r="V271" s="12" t="s">
        <v>7153</v>
      </c>
    </row>
    <row r="272" spans="1:22" x14ac:dyDescent="0.2">
      <c r="A272" s="10" t="s">
        <v>3884</v>
      </c>
      <c r="B272" s="10" t="s">
        <v>3995</v>
      </c>
      <c r="C272" s="10" t="s">
        <v>3996</v>
      </c>
      <c r="D272" s="10">
        <v>37.5725529153165</v>
      </c>
      <c r="E272" s="10">
        <v>126.990341614578</v>
      </c>
      <c r="I272" s="10" t="s">
        <v>3925</v>
      </c>
      <c r="J272" s="10" t="s">
        <v>3997</v>
      </c>
      <c r="K272" s="10" t="s">
        <v>3998</v>
      </c>
      <c r="L272" s="10" t="s">
        <v>3999</v>
      </c>
      <c r="P272" s="10" t="s">
        <v>6894</v>
      </c>
      <c r="Q272" s="10" t="s">
        <v>7154</v>
      </c>
      <c r="R272" s="10" t="s">
        <v>7155</v>
      </c>
      <c r="S272" s="11" t="s">
        <v>6163</v>
      </c>
      <c r="T272" s="12" t="s">
        <v>7156</v>
      </c>
      <c r="U272" s="11" t="s">
        <v>6164</v>
      </c>
      <c r="V272" s="12" t="s">
        <v>7157</v>
      </c>
    </row>
    <row r="273" spans="1:22" x14ac:dyDescent="0.2">
      <c r="A273" s="10" t="s">
        <v>3884</v>
      </c>
      <c r="B273" s="10" t="s">
        <v>322</v>
      </c>
      <c r="C273" s="10" t="s">
        <v>4000</v>
      </c>
      <c r="D273" s="10">
        <v>37.567451407428599</v>
      </c>
      <c r="E273" s="10">
        <v>126.998030807161</v>
      </c>
      <c r="I273" s="10" t="s">
        <v>3925</v>
      </c>
      <c r="J273" s="10" t="s">
        <v>4001</v>
      </c>
      <c r="K273" s="10" t="s">
        <v>4002</v>
      </c>
      <c r="L273" s="10" t="s">
        <v>4003</v>
      </c>
      <c r="P273" s="10" t="s">
        <v>6894</v>
      </c>
      <c r="Q273" s="10" t="s">
        <v>7158</v>
      </c>
      <c r="R273" s="10" t="s">
        <v>7159</v>
      </c>
      <c r="S273" s="11" t="s">
        <v>6163</v>
      </c>
      <c r="T273" s="12" t="s">
        <v>7160</v>
      </c>
      <c r="U273" s="11" t="s">
        <v>6164</v>
      </c>
      <c r="V273" s="12" t="s">
        <v>7161</v>
      </c>
    </row>
    <row r="274" spans="1:22" x14ac:dyDescent="0.2">
      <c r="A274" s="10" t="s">
        <v>3884</v>
      </c>
      <c r="B274" s="10" t="s">
        <v>3201</v>
      </c>
      <c r="C274" s="10" t="s">
        <v>4004</v>
      </c>
      <c r="D274" s="10">
        <v>37.564646850901497</v>
      </c>
      <c r="E274" s="10">
        <v>127.005598242593</v>
      </c>
      <c r="I274" s="10" t="s">
        <v>3925</v>
      </c>
      <c r="J274" s="10" t="s">
        <v>4005</v>
      </c>
      <c r="K274" s="10" t="s">
        <v>4006</v>
      </c>
      <c r="L274" s="10" t="s">
        <v>4007</v>
      </c>
      <c r="P274" s="10" t="s">
        <v>6894</v>
      </c>
      <c r="Q274" s="10" t="s">
        <v>7162</v>
      </c>
      <c r="R274" s="10" t="s">
        <v>7163</v>
      </c>
      <c r="S274" s="11" t="s">
        <v>6163</v>
      </c>
      <c r="T274" s="12" t="s">
        <v>7164</v>
      </c>
      <c r="U274" s="11" t="s">
        <v>6164</v>
      </c>
      <c r="V274" s="12" t="s">
        <v>7165</v>
      </c>
    </row>
    <row r="275" spans="1:22" x14ac:dyDescent="0.2">
      <c r="A275" s="10" t="s">
        <v>3884</v>
      </c>
      <c r="B275" s="10" t="s">
        <v>4008</v>
      </c>
      <c r="C275" s="10" t="s">
        <v>4009</v>
      </c>
      <c r="D275" s="10">
        <v>37.560311116266597</v>
      </c>
      <c r="E275" s="10">
        <v>127.013851055901</v>
      </c>
      <c r="I275" s="10" t="s">
        <v>3925</v>
      </c>
      <c r="J275" s="10" t="s">
        <v>4010</v>
      </c>
      <c r="K275" s="10" t="s">
        <v>4011</v>
      </c>
      <c r="L275" s="10" t="s">
        <v>4012</v>
      </c>
      <c r="P275" s="10" t="s">
        <v>6894</v>
      </c>
      <c r="Q275" s="10" t="s">
        <v>7166</v>
      </c>
      <c r="R275" s="10" t="s">
        <v>7167</v>
      </c>
      <c r="S275" s="11" t="s">
        <v>6163</v>
      </c>
      <c r="T275" s="12" t="s">
        <v>7168</v>
      </c>
      <c r="U275" s="11" t="s">
        <v>6164</v>
      </c>
      <c r="V275" s="12" t="s">
        <v>7169</v>
      </c>
    </row>
    <row r="276" spans="1:22" x14ac:dyDescent="0.2">
      <c r="A276" s="10" t="s">
        <v>3884</v>
      </c>
      <c r="B276" s="10" t="s">
        <v>4013</v>
      </c>
      <c r="C276" s="10" t="s">
        <v>4014</v>
      </c>
      <c r="D276" s="10">
        <v>37.554948230047302</v>
      </c>
      <c r="E276" s="10">
        <v>127.01993863612</v>
      </c>
      <c r="I276" s="10" t="s">
        <v>3925</v>
      </c>
      <c r="J276" s="10" t="s">
        <v>4015</v>
      </c>
      <c r="K276" s="10" t="s">
        <v>4016</v>
      </c>
      <c r="L276" s="10" t="s">
        <v>4017</v>
      </c>
      <c r="P276" s="10" t="s">
        <v>6894</v>
      </c>
      <c r="Q276" s="10" t="s">
        <v>7170</v>
      </c>
      <c r="R276" s="10" t="s">
        <v>6637</v>
      </c>
      <c r="S276" s="11" t="s">
        <v>6163</v>
      </c>
      <c r="T276" s="12" t="s">
        <v>7171</v>
      </c>
      <c r="U276" s="11" t="s">
        <v>6164</v>
      </c>
      <c r="V276" s="12" t="s">
        <v>7172</v>
      </c>
    </row>
    <row r="277" spans="1:22" x14ac:dyDescent="0.2">
      <c r="A277" s="10" t="s">
        <v>3884</v>
      </c>
      <c r="B277" s="10" t="s">
        <v>4018</v>
      </c>
      <c r="C277" s="10" t="s">
        <v>4019</v>
      </c>
      <c r="D277" s="10">
        <v>37.557278436926303</v>
      </c>
      <c r="E277" s="10">
        <v>127.029232035475</v>
      </c>
      <c r="I277" s="10" t="s">
        <v>3925</v>
      </c>
      <c r="J277" s="10" t="s">
        <v>4020</v>
      </c>
      <c r="K277" s="10" t="s">
        <v>4021</v>
      </c>
      <c r="L277" s="10" t="s">
        <v>4022</v>
      </c>
      <c r="P277" s="10" t="s">
        <v>6894</v>
      </c>
      <c r="Q277" s="10" t="s">
        <v>7173</v>
      </c>
      <c r="R277" s="10" t="s">
        <v>7174</v>
      </c>
      <c r="S277" s="11" t="s">
        <v>6163</v>
      </c>
      <c r="T277" s="12" t="s">
        <v>7175</v>
      </c>
      <c r="U277" s="11" t="s">
        <v>6164</v>
      </c>
      <c r="V277" s="12" t="s">
        <v>7176</v>
      </c>
    </row>
    <row r="278" spans="1:22" x14ac:dyDescent="0.2">
      <c r="A278" s="10" t="s">
        <v>3884</v>
      </c>
      <c r="B278" s="10" t="s">
        <v>3216</v>
      </c>
      <c r="C278" s="10" t="s">
        <v>3217</v>
      </c>
      <c r="D278" s="10">
        <v>37.561221741519098</v>
      </c>
      <c r="E278" s="10">
        <v>127.036655378283</v>
      </c>
      <c r="I278" s="10" t="s">
        <v>3925</v>
      </c>
      <c r="J278" s="10" t="s">
        <v>4010</v>
      </c>
      <c r="K278" s="10" t="s">
        <v>4023</v>
      </c>
      <c r="L278" s="10" t="s">
        <v>4024</v>
      </c>
      <c r="P278" s="10" t="s">
        <v>6894</v>
      </c>
      <c r="Q278" s="10" t="s">
        <v>7177</v>
      </c>
      <c r="R278" s="10" t="s">
        <v>7178</v>
      </c>
      <c r="S278" s="11" t="s">
        <v>6163</v>
      </c>
      <c r="T278" s="12" t="s">
        <v>7179</v>
      </c>
      <c r="U278" s="11" t="s">
        <v>6164</v>
      </c>
      <c r="V278" s="12" t="s">
        <v>7180</v>
      </c>
    </row>
    <row r="279" spans="1:22" x14ac:dyDescent="0.2">
      <c r="A279" s="10" t="s">
        <v>3884</v>
      </c>
      <c r="B279" s="10" t="s">
        <v>4025</v>
      </c>
      <c r="C279" s="10" t="s">
        <v>4026</v>
      </c>
      <c r="D279" s="10">
        <v>37.567205077228202</v>
      </c>
      <c r="E279" s="10">
        <v>127.04451852904199</v>
      </c>
      <c r="I279" s="10" t="s">
        <v>3925</v>
      </c>
      <c r="J279" s="10" t="s">
        <v>4015</v>
      </c>
      <c r="K279" s="10" t="s">
        <v>4027</v>
      </c>
      <c r="L279" s="10" t="s">
        <v>4028</v>
      </c>
      <c r="P279" s="10" t="s">
        <v>6894</v>
      </c>
      <c r="Q279" s="10" t="s">
        <v>7181</v>
      </c>
      <c r="R279" s="10" t="s">
        <v>7182</v>
      </c>
      <c r="S279" s="11" t="s">
        <v>6163</v>
      </c>
      <c r="T279" s="12" t="s">
        <v>7183</v>
      </c>
      <c r="U279" s="11" t="s">
        <v>6164</v>
      </c>
      <c r="V279" s="12" t="s">
        <v>7184</v>
      </c>
    </row>
    <row r="280" spans="1:22" x14ac:dyDescent="0.2">
      <c r="A280" s="10" t="s">
        <v>3884</v>
      </c>
      <c r="B280" s="10" t="s">
        <v>4029</v>
      </c>
      <c r="C280" s="10" t="s">
        <v>4030</v>
      </c>
      <c r="D280" s="10">
        <v>37.566445827782701</v>
      </c>
      <c r="E280" s="10">
        <v>127.05318095956</v>
      </c>
      <c r="I280" s="10" t="s">
        <v>3925</v>
      </c>
      <c r="J280" s="10" t="s">
        <v>4020</v>
      </c>
      <c r="K280" s="10" t="s">
        <v>4031</v>
      </c>
      <c r="L280" s="10" t="s">
        <v>4032</v>
      </c>
      <c r="P280" s="10" t="s">
        <v>6894</v>
      </c>
      <c r="Q280" s="10" t="s">
        <v>7185</v>
      </c>
      <c r="R280" s="10" t="s">
        <v>7186</v>
      </c>
      <c r="S280" s="11" t="s">
        <v>6163</v>
      </c>
      <c r="T280" s="12" t="s">
        <v>7187</v>
      </c>
      <c r="U280" s="11" t="s">
        <v>6164</v>
      </c>
      <c r="V280" s="12" t="s">
        <v>7188</v>
      </c>
    </row>
    <row r="281" spans="1:22" x14ac:dyDescent="0.2">
      <c r="A281" s="10" t="s">
        <v>3884</v>
      </c>
      <c r="B281" s="10" t="s">
        <v>4033</v>
      </c>
      <c r="C281" s="10" t="s">
        <v>4034</v>
      </c>
      <c r="D281" s="10">
        <v>37.562161417324802</v>
      </c>
      <c r="E281" s="10">
        <v>127.060643724017</v>
      </c>
      <c r="I281" s="10" t="s">
        <v>3925</v>
      </c>
      <c r="J281" s="10" t="s">
        <v>4005</v>
      </c>
      <c r="K281" s="10" t="s">
        <v>4035</v>
      </c>
      <c r="L281" s="10" t="s">
        <v>4036</v>
      </c>
      <c r="P281" s="10" t="s">
        <v>6894</v>
      </c>
      <c r="Q281" s="10" t="s">
        <v>7189</v>
      </c>
      <c r="R281" s="10" t="s">
        <v>7190</v>
      </c>
      <c r="S281" s="11" t="s">
        <v>6163</v>
      </c>
      <c r="T281" s="12" t="s">
        <v>7191</v>
      </c>
      <c r="U281" s="11" t="s">
        <v>6164</v>
      </c>
      <c r="V281" s="12" t="s">
        <v>7192</v>
      </c>
    </row>
    <row r="282" spans="1:22" x14ac:dyDescent="0.2">
      <c r="A282" s="10" t="s">
        <v>3884</v>
      </c>
      <c r="B282" s="10" t="s">
        <v>4037</v>
      </c>
      <c r="C282" s="10" t="s">
        <v>4038</v>
      </c>
      <c r="D282" s="10">
        <v>37.556729848995403</v>
      </c>
      <c r="E282" s="10">
        <v>127.080534516969</v>
      </c>
      <c r="I282" s="10" t="s">
        <v>3925</v>
      </c>
      <c r="J282" s="10" t="s">
        <v>4039</v>
      </c>
      <c r="K282" s="10" t="s">
        <v>4040</v>
      </c>
      <c r="L282" s="10" t="s">
        <v>4041</v>
      </c>
      <c r="P282" s="10" t="s">
        <v>6894</v>
      </c>
      <c r="Q282" s="10" t="s">
        <v>7193</v>
      </c>
      <c r="R282" s="10" t="s">
        <v>7194</v>
      </c>
      <c r="S282" s="11" t="s">
        <v>6163</v>
      </c>
      <c r="T282" s="12" t="s">
        <v>7195</v>
      </c>
      <c r="U282" s="11" t="s">
        <v>6164</v>
      </c>
      <c r="V282" s="12" t="s">
        <v>7196</v>
      </c>
    </row>
    <row r="283" spans="1:22" x14ac:dyDescent="0.2">
      <c r="A283" s="10" t="s">
        <v>3884</v>
      </c>
      <c r="B283" s="10" t="s">
        <v>4042</v>
      </c>
      <c r="C283" s="10" t="s">
        <v>4043</v>
      </c>
      <c r="D283" s="10">
        <v>37.554044490478603</v>
      </c>
      <c r="E283" s="10">
        <v>127.087168213029</v>
      </c>
      <c r="I283" s="10" t="s">
        <v>3925</v>
      </c>
      <c r="J283" s="10" t="s">
        <v>4044</v>
      </c>
      <c r="K283" s="10" t="s">
        <v>4045</v>
      </c>
      <c r="L283" s="10" t="s">
        <v>4046</v>
      </c>
      <c r="P283" s="10" t="s">
        <v>6894</v>
      </c>
      <c r="Q283" s="10" t="s">
        <v>7197</v>
      </c>
      <c r="R283" s="10" t="s">
        <v>7198</v>
      </c>
      <c r="S283" s="11" t="s">
        <v>6163</v>
      </c>
      <c r="T283" s="12" t="s">
        <v>7199</v>
      </c>
      <c r="U283" s="11" t="s">
        <v>6164</v>
      </c>
      <c r="V283" s="12" t="s">
        <v>7200</v>
      </c>
    </row>
    <row r="284" spans="1:22" x14ac:dyDescent="0.2">
      <c r="A284" s="10" t="s">
        <v>3884</v>
      </c>
      <c r="B284" s="10" t="s">
        <v>4047</v>
      </c>
      <c r="C284" s="10" t="s">
        <v>4048</v>
      </c>
      <c r="D284" s="10">
        <v>37.545170344954897</v>
      </c>
      <c r="E284" s="10">
        <v>127.10350295480499</v>
      </c>
      <c r="I284" s="10" t="s">
        <v>3925</v>
      </c>
      <c r="J284" s="10" t="s">
        <v>4049</v>
      </c>
      <c r="K284" s="10" t="s">
        <v>4050</v>
      </c>
      <c r="L284" s="10" t="s">
        <v>4051</v>
      </c>
      <c r="P284" s="10" t="s">
        <v>6894</v>
      </c>
      <c r="Q284" s="10" t="s">
        <v>7201</v>
      </c>
      <c r="R284" s="10" t="s">
        <v>7202</v>
      </c>
      <c r="S284" s="11" t="s">
        <v>6163</v>
      </c>
      <c r="T284" s="12" t="s">
        <v>7203</v>
      </c>
      <c r="U284" s="11" t="s">
        <v>6164</v>
      </c>
      <c r="V284" s="12" t="s">
        <v>7204</v>
      </c>
    </row>
    <row r="285" spans="1:22" x14ac:dyDescent="0.2">
      <c r="A285" s="10" t="s">
        <v>3884</v>
      </c>
      <c r="B285" s="10" t="s">
        <v>4052</v>
      </c>
      <c r="C285" s="10" t="s">
        <v>4053</v>
      </c>
      <c r="D285" s="10">
        <v>37.538503657316099</v>
      </c>
      <c r="E285" s="10">
        <v>127.125111736335</v>
      </c>
      <c r="I285" s="10" t="s">
        <v>4054</v>
      </c>
      <c r="J285" s="10" t="s">
        <v>4055</v>
      </c>
      <c r="K285" s="10" t="s">
        <v>4056</v>
      </c>
      <c r="L285" s="10" t="s">
        <v>4057</v>
      </c>
      <c r="P285" s="10" t="s">
        <v>6894</v>
      </c>
      <c r="Q285" s="10" t="s">
        <v>7205</v>
      </c>
      <c r="R285" s="10" t="s">
        <v>7206</v>
      </c>
      <c r="S285" s="11" t="s">
        <v>6163</v>
      </c>
      <c r="T285" s="12" t="s">
        <v>7207</v>
      </c>
      <c r="U285" s="11" t="s">
        <v>6164</v>
      </c>
      <c r="V285" s="12" t="s">
        <v>7208</v>
      </c>
    </row>
    <row r="286" spans="1:22" x14ac:dyDescent="0.2">
      <c r="A286" s="10" t="s">
        <v>3884</v>
      </c>
      <c r="B286" s="10" t="s">
        <v>2693</v>
      </c>
      <c r="C286" s="10" t="s">
        <v>4058</v>
      </c>
      <c r="D286" s="10">
        <v>37.535779048893502</v>
      </c>
      <c r="E286" s="10">
        <v>127.134127554194</v>
      </c>
      <c r="I286" s="10" t="s">
        <v>4054</v>
      </c>
      <c r="J286" s="10" t="s">
        <v>4059</v>
      </c>
      <c r="K286" s="10" t="s">
        <v>4060</v>
      </c>
      <c r="L286" s="10" t="s">
        <v>4061</v>
      </c>
      <c r="P286" s="10" t="s">
        <v>6894</v>
      </c>
      <c r="Q286" s="10" t="s">
        <v>7209</v>
      </c>
      <c r="R286" s="10" t="s">
        <v>7210</v>
      </c>
      <c r="S286" s="11" t="s">
        <v>6163</v>
      </c>
      <c r="T286" s="12" t="s">
        <v>7211</v>
      </c>
      <c r="U286" s="11" t="s">
        <v>6164</v>
      </c>
      <c r="V286" s="12" t="s">
        <v>7212</v>
      </c>
    </row>
    <row r="287" spans="1:22" x14ac:dyDescent="0.2">
      <c r="A287" s="10" t="s">
        <v>3884</v>
      </c>
      <c r="B287" s="10" t="s">
        <v>957</v>
      </c>
      <c r="C287" s="10" t="s">
        <v>4062</v>
      </c>
      <c r="D287" s="10">
        <v>37.537811557007203</v>
      </c>
      <c r="E287" s="10">
        <v>127.13999920444</v>
      </c>
      <c r="I287" s="10" t="s">
        <v>4054</v>
      </c>
      <c r="J287" s="10" t="s">
        <v>4063</v>
      </c>
      <c r="K287" s="10" t="s">
        <v>4064</v>
      </c>
      <c r="L287" s="10" t="s">
        <v>4065</v>
      </c>
      <c r="P287" s="10" t="s">
        <v>6894</v>
      </c>
      <c r="Q287" s="10" t="s">
        <v>7213</v>
      </c>
      <c r="R287" s="10" t="s">
        <v>7214</v>
      </c>
      <c r="S287" s="11" t="s">
        <v>6163</v>
      </c>
      <c r="T287" s="12" t="s">
        <v>7215</v>
      </c>
      <c r="U287" s="11" t="s">
        <v>6164</v>
      </c>
      <c r="V287" s="12" t="s">
        <v>7216</v>
      </c>
    </row>
    <row r="288" spans="1:22" x14ac:dyDescent="0.2">
      <c r="A288" s="10" t="s">
        <v>3884</v>
      </c>
      <c r="B288" s="10" t="s">
        <v>4066</v>
      </c>
      <c r="C288" s="10" t="s">
        <v>4067</v>
      </c>
      <c r="D288" s="10">
        <v>37.546051988597299</v>
      </c>
      <c r="E288" s="10">
        <v>127.143168017264</v>
      </c>
      <c r="I288" s="10" t="s">
        <v>4054</v>
      </c>
      <c r="J288" s="10" t="s">
        <v>4068</v>
      </c>
      <c r="K288" s="10" t="s">
        <v>4069</v>
      </c>
      <c r="L288" s="10" t="s">
        <v>4070</v>
      </c>
      <c r="P288" s="10" t="s">
        <v>6894</v>
      </c>
      <c r="Q288" s="10" t="s">
        <v>7217</v>
      </c>
      <c r="R288" s="10" t="s">
        <v>7218</v>
      </c>
      <c r="S288" s="11" t="s">
        <v>6163</v>
      </c>
      <c r="T288" s="12" t="s">
        <v>7219</v>
      </c>
      <c r="U288" s="11" t="s">
        <v>6164</v>
      </c>
      <c r="V288" s="12" t="s">
        <v>7220</v>
      </c>
    </row>
    <row r="289" spans="1:22" x14ac:dyDescent="0.2">
      <c r="A289" s="10" t="s">
        <v>3884</v>
      </c>
      <c r="B289" s="10" t="s">
        <v>4071</v>
      </c>
      <c r="C289" s="10" t="s">
        <v>4072</v>
      </c>
      <c r="D289" s="10">
        <v>37.552621601336099</v>
      </c>
      <c r="E289" s="10">
        <v>127.144141501325</v>
      </c>
      <c r="I289" s="10" t="s">
        <v>4054</v>
      </c>
      <c r="J289" s="10" t="s">
        <v>4073</v>
      </c>
      <c r="K289" s="10" t="s">
        <v>4074</v>
      </c>
      <c r="L289" s="10" t="s">
        <v>4075</v>
      </c>
      <c r="P289" s="10" t="s">
        <v>6894</v>
      </c>
      <c r="Q289" s="10" t="s">
        <v>7221</v>
      </c>
      <c r="R289" s="10" t="s">
        <v>7222</v>
      </c>
      <c r="S289" s="11" t="s">
        <v>6163</v>
      </c>
      <c r="T289" s="12" t="s">
        <v>7223</v>
      </c>
      <c r="U289" s="11" t="s">
        <v>6164</v>
      </c>
      <c r="V289" s="12" t="s">
        <v>7224</v>
      </c>
    </row>
    <row r="290" spans="1:22" x14ac:dyDescent="0.2">
      <c r="A290" s="10" t="s">
        <v>3884</v>
      </c>
      <c r="B290" s="10" t="s">
        <v>4076</v>
      </c>
      <c r="C290" s="10" t="s">
        <v>4077</v>
      </c>
      <c r="D290" s="10">
        <v>37.555625792011398</v>
      </c>
      <c r="E290" s="10">
        <v>127.15385486024</v>
      </c>
      <c r="I290" s="10" t="s">
        <v>4054</v>
      </c>
      <c r="J290" s="10" t="s">
        <v>4078</v>
      </c>
      <c r="K290" s="10" t="s">
        <v>4079</v>
      </c>
      <c r="L290" s="10" t="s">
        <v>4080</v>
      </c>
      <c r="P290" s="10" t="s">
        <v>6894</v>
      </c>
      <c r="Q290" s="10" t="s">
        <v>7225</v>
      </c>
      <c r="R290" s="10" t="s">
        <v>7226</v>
      </c>
      <c r="S290" s="11" t="s">
        <v>6163</v>
      </c>
      <c r="T290" s="12" t="s">
        <v>7227</v>
      </c>
      <c r="U290" s="11" t="s">
        <v>6164</v>
      </c>
      <c r="V290" s="12" t="s">
        <v>7228</v>
      </c>
    </row>
    <row r="291" spans="1:22" x14ac:dyDescent="0.2">
      <c r="A291" s="10" t="s">
        <v>3884</v>
      </c>
      <c r="B291" s="10" t="s">
        <v>953</v>
      </c>
      <c r="C291" s="10" t="s">
        <v>4081</v>
      </c>
      <c r="D291" s="10">
        <v>37.554695103363699</v>
      </c>
      <c r="E291" s="10">
        <v>127.15697242298801</v>
      </c>
      <c r="I291" s="10" t="s">
        <v>4054</v>
      </c>
      <c r="J291" s="10" t="s">
        <v>4082</v>
      </c>
      <c r="K291" s="10" t="s">
        <v>4083</v>
      </c>
      <c r="L291" s="10" t="s">
        <v>4084</v>
      </c>
      <c r="P291" s="10" t="s">
        <v>6894</v>
      </c>
      <c r="Q291" s="10" t="s">
        <v>7229</v>
      </c>
      <c r="R291" s="10" t="s">
        <v>7230</v>
      </c>
      <c r="S291" s="11" t="s">
        <v>6163</v>
      </c>
      <c r="T291" s="12" t="s">
        <v>7231</v>
      </c>
      <c r="U291" s="11" t="s">
        <v>6164</v>
      </c>
      <c r="V291" s="12" t="s">
        <v>7232</v>
      </c>
    </row>
    <row r="292" spans="1:22" x14ac:dyDescent="0.2">
      <c r="A292" s="10" t="s">
        <v>3884</v>
      </c>
      <c r="B292" s="10" t="s">
        <v>4085</v>
      </c>
      <c r="C292" s="10" t="s">
        <v>4086</v>
      </c>
      <c r="D292" s="10">
        <v>37.556095035585201</v>
      </c>
      <c r="E292" s="10">
        <v>127.176158728291</v>
      </c>
      <c r="I292" s="10" t="s">
        <v>4054</v>
      </c>
      <c r="J292" s="10" t="s">
        <v>4087</v>
      </c>
      <c r="K292" s="10" t="s">
        <v>4088</v>
      </c>
      <c r="L292" s="10" t="s">
        <v>4089</v>
      </c>
      <c r="P292" s="10" t="s">
        <v>6894</v>
      </c>
      <c r="Q292" s="10" t="s">
        <v>7233</v>
      </c>
      <c r="R292" s="10" t="s">
        <v>7234</v>
      </c>
      <c r="S292" s="11" t="s">
        <v>6163</v>
      </c>
      <c r="T292" s="12" t="s">
        <v>7235</v>
      </c>
      <c r="U292" s="11" t="s">
        <v>6164</v>
      </c>
      <c r="V292" s="12" t="s">
        <v>7236</v>
      </c>
    </row>
    <row r="293" spans="1:22" x14ac:dyDescent="0.2">
      <c r="A293" s="10" t="s">
        <v>3884</v>
      </c>
      <c r="B293" s="10" t="s">
        <v>4090</v>
      </c>
      <c r="C293" s="10" t="s">
        <v>4091</v>
      </c>
      <c r="D293" s="10">
        <v>37.566001955933302</v>
      </c>
      <c r="E293" s="10">
        <v>127.191645959881</v>
      </c>
      <c r="I293" s="10" t="s">
        <v>4054</v>
      </c>
      <c r="J293" s="10" t="s">
        <v>4092</v>
      </c>
      <c r="K293" s="10" t="s">
        <v>4093</v>
      </c>
      <c r="L293" s="10" t="s">
        <v>4094</v>
      </c>
      <c r="P293" s="10" t="s">
        <v>6894</v>
      </c>
      <c r="Q293" s="10" t="s">
        <v>7237</v>
      </c>
      <c r="R293" s="10" t="s">
        <v>7238</v>
      </c>
      <c r="S293" s="11" t="s">
        <v>6163</v>
      </c>
      <c r="T293" s="12" t="s">
        <v>7239</v>
      </c>
      <c r="U293" s="11" t="s">
        <v>6164</v>
      </c>
      <c r="V293" s="12" t="s">
        <v>7240</v>
      </c>
    </row>
    <row r="294" spans="1:22" x14ac:dyDescent="0.2">
      <c r="A294" s="10" t="s">
        <v>3884</v>
      </c>
      <c r="B294" s="10" t="s">
        <v>4095</v>
      </c>
      <c r="C294" s="10" t="s">
        <v>4096</v>
      </c>
      <c r="D294" s="10">
        <v>37.553286848481299</v>
      </c>
      <c r="E294" s="10">
        <v>127.20478693957</v>
      </c>
      <c r="I294" s="10" t="s">
        <v>4054</v>
      </c>
      <c r="J294" s="10" t="s">
        <v>4059</v>
      </c>
      <c r="K294" s="10" t="s">
        <v>4097</v>
      </c>
      <c r="L294" s="10" t="s">
        <v>4098</v>
      </c>
      <c r="P294" s="10" t="s">
        <v>6894</v>
      </c>
      <c r="Q294" s="10" t="s">
        <v>7241</v>
      </c>
      <c r="R294" s="10" t="s">
        <v>7242</v>
      </c>
      <c r="S294" s="11" t="s">
        <v>6163</v>
      </c>
      <c r="T294" s="12" t="s">
        <v>7243</v>
      </c>
      <c r="U294" s="11" t="s">
        <v>6164</v>
      </c>
      <c r="V294" s="12" t="s">
        <v>7244</v>
      </c>
    </row>
    <row r="295" spans="1:22" x14ac:dyDescent="0.2">
      <c r="A295" s="10" t="s">
        <v>3884</v>
      </c>
      <c r="B295" s="10" t="s">
        <v>4099</v>
      </c>
      <c r="C295" s="10" t="s">
        <v>4100</v>
      </c>
      <c r="D295" s="10">
        <v>37.541851876993</v>
      </c>
      <c r="E295" s="10">
        <v>127.20621566723401</v>
      </c>
      <c r="I295" s="10" t="s">
        <v>4054</v>
      </c>
      <c r="J295" s="10" t="s">
        <v>4101</v>
      </c>
      <c r="K295" s="10" t="s">
        <v>4102</v>
      </c>
      <c r="L295" s="10" t="s">
        <v>4103</v>
      </c>
      <c r="P295" s="10" t="s">
        <v>6894</v>
      </c>
      <c r="Q295" s="10" t="s">
        <v>7245</v>
      </c>
      <c r="R295" s="10" t="s">
        <v>6276</v>
      </c>
      <c r="S295" s="11" t="s">
        <v>6163</v>
      </c>
      <c r="T295" s="12" t="s">
        <v>7246</v>
      </c>
      <c r="U295" s="11" t="s">
        <v>6164</v>
      </c>
      <c r="V295" s="12" t="s">
        <v>7247</v>
      </c>
    </row>
    <row r="296" spans="1:22" x14ac:dyDescent="0.2">
      <c r="A296" s="10" t="s">
        <v>3884</v>
      </c>
      <c r="B296" s="10" t="s">
        <v>4104</v>
      </c>
      <c r="C296" s="10" t="s">
        <v>4105</v>
      </c>
      <c r="D296" s="10">
        <v>37.5395479564176</v>
      </c>
      <c r="E296" s="10">
        <v>127.224436626271</v>
      </c>
      <c r="I296" s="10" t="s">
        <v>4054</v>
      </c>
      <c r="J296" s="10" t="s">
        <v>4106</v>
      </c>
      <c r="K296" s="10" t="s">
        <v>4107</v>
      </c>
      <c r="L296" s="10" t="s">
        <v>4108</v>
      </c>
      <c r="P296" s="10" t="s">
        <v>6894</v>
      </c>
      <c r="Q296" s="10" t="s">
        <v>7248</v>
      </c>
      <c r="R296" s="10" t="s">
        <v>7249</v>
      </c>
      <c r="S296" s="11" t="s">
        <v>6163</v>
      </c>
      <c r="T296" s="12" t="s">
        <v>7250</v>
      </c>
      <c r="U296" s="11" t="s">
        <v>6164</v>
      </c>
      <c r="V296" s="12" t="s">
        <v>7251</v>
      </c>
    </row>
    <row r="297" spans="1:22" x14ac:dyDescent="0.2">
      <c r="A297" s="10" t="s">
        <v>3884</v>
      </c>
      <c r="B297" s="10" t="s">
        <v>949</v>
      </c>
      <c r="C297" s="10" t="s">
        <v>4109</v>
      </c>
      <c r="D297" s="10">
        <v>37.527641373327697</v>
      </c>
      <c r="E297" s="10">
        <v>127.136190298465</v>
      </c>
      <c r="I297" s="10" t="s">
        <v>4054</v>
      </c>
      <c r="J297" s="10" t="s">
        <v>4110</v>
      </c>
      <c r="K297" s="10" t="s">
        <v>4111</v>
      </c>
      <c r="L297" s="10" t="s">
        <v>4112</v>
      </c>
      <c r="P297" s="10" t="s">
        <v>6894</v>
      </c>
      <c r="Q297" s="10" t="s">
        <v>7252</v>
      </c>
      <c r="R297" s="10" t="s">
        <v>6185</v>
      </c>
      <c r="S297" s="11" t="s">
        <v>6163</v>
      </c>
      <c r="T297" s="12" t="s">
        <v>7253</v>
      </c>
      <c r="U297" s="11" t="s">
        <v>6164</v>
      </c>
      <c r="V297" s="12" t="s">
        <v>7254</v>
      </c>
    </row>
    <row r="298" spans="1:22" x14ac:dyDescent="0.2">
      <c r="A298" s="10" t="s">
        <v>3884</v>
      </c>
      <c r="B298" s="10" t="s">
        <v>4113</v>
      </c>
      <c r="C298" s="10" t="s">
        <v>4114</v>
      </c>
      <c r="D298" s="10">
        <v>37.516550713870799</v>
      </c>
      <c r="E298" s="10">
        <v>127.13113405652</v>
      </c>
      <c r="I298" s="10" t="s">
        <v>4054</v>
      </c>
      <c r="J298" s="10" t="s">
        <v>4115</v>
      </c>
      <c r="K298" s="10" t="s">
        <v>4116</v>
      </c>
      <c r="L298" s="10" t="s">
        <v>4117</v>
      </c>
      <c r="P298" s="10" t="s">
        <v>6894</v>
      </c>
      <c r="Q298" s="10" t="s">
        <v>7255</v>
      </c>
      <c r="R298" s="10" t="s">
        <v>7256</v>
      </c>
      <c r="S298" s="11" t="s">
        <v>6163</v>
      </c>
      <c r="T298" s="12" t="s">
        <v>7257</v>
      </c>
      <c r="U298" s="11" t="s">
        <v>6164</v>
      </c>
      <c r="V298" s="12" t="s">
        <v>7258</v>
      </c>
    </row>
    <row r="299" spans="1:22" x14ac:dyDescent="0.2">
      <c r="A299" s="10" t="s">
        <v>3884</v>
      </c>
      <c r="B299" s="10" t="s">
        <v>4118</v>
      </c>
      <c r="C299" s="10" t="s">
        <v>4119</v>
      </c>
      <c r="D299" s="10">
        <v>37.508033929696701</v>
      </c>
      <c r="E299" s="10">
        <v>127.12545355496999</v>
      </c>
      <c r="I299" s="10" t="s">
        <v>4054</v>
      </c>
      <c r="J299" s="10" t="s">
        <v>4120</v>
      </c>
      <c r="K299" s="10" t="s">
        <v>4121</v>
      </c>
      <c r="L299" s="10" t="s">
        <v>4122</v>
      </c>
      <c r="P299" s="10" t="s">
        <v>6894</v>
      </c>
      <c r="Q299" s="10" t="s">
        <v>7259</v>
      </c>
      <c r="R299" s="10" t="s">
        <v>7260</v>
      </c>
      <c r="S299" s="11" t="s">
        <v>6163</v>
      </c>
      <c r="T299" s="12" t="s">
        <v>7261</v>
      </c>
      <c r="U299" s="11" t="s">
        <v>6164</v>
      </c>
      <c r="V299" s="12" t="s">
        <v>7262</v>
      </c>
    </row>
    <row r="300" spans="1:22" x14ac:dyDescent="0.2">
      <c r="A300" s="10" t="s">
        <v>3884</v>
      </c>
      <c r="B300" s="10" t="s">
        <v>3640</v>
      </c>
      <c r="C300" s="10" t="s">
        <v>3641</v>
      </c>
      <c r="D300" s="10">
        <v>37.5034129970335</v>
      </c>
      <c r="E300" s="10">
        <v>127.12616793230001</v>
      </c>
      <c r="I300" s="10" t="s">
        <v>4054</v>
      </c>
      <c r="J300" s="10" t="s">
        <v>4123</v>
      </c>
      <c r="K300" s="10" t="s">
        <v>4124</v>
      </c>
      <c r="L300" s="10" t="s">
        <v>4125</v>
      </c>
      <c r="P300" s="10" t="s">
        <v>6894</v>
      </c>
      <c r="Q300" s="10" t="s">
        <v>7263</v>
      </c>
      <c r="R300" s="10" t="s">
        <v>7264</v>
      </c>
      <c r="S300" s="11" t="s">
        <v>6163</v>
      </c>
      <c r="T300" s="12" t="s">
        <v>7265</v>
      </c>
      <c r="U300" s="11" t="s">
        <v>6164</v>
      </c>
      <c r="V300" s="12" t="s">
        <v>7266</v>
      </c>
    </row>
    <row r="301" spans="1:22" x14ac:dyDescent="0.2">
      <c r="A301" s="10" t="s">
        <v>3884</v>
      </c>
      <c r="B301" s="10" t="s">
        <v>4126</v>
      </c>
      <c r="C301" s="10" t="s">
        <v>4127</v>
      </c>
      <c r="D301" s="10">
        <v>37.498932657179701</v>
      </c>
      <c r="E301" s="10">
        <v>127.13306633477799</v>
      </c>
      <c r="I301" s="10" t="s">
        <v>4054</v>
      </c>
      <c r="J301" s="10" t="s">
        <v>4128</v>
      </c>
      <c r="K301" s="10" t="s">
        <v>4129</v>
      </c>
      <c r="L301" s="10" t="s">
        <v>4130</v>
      </c>
      <c r="P301" s="10" t="s">
        <v>6894</v>
      </c>
      <c r="Q301" s="10" t="s">
        <v>7158</v>
      </c>
      <c r="R301" s="10" t="s">
        <v>7267</v>
      </c>
      <c r="S301" s="11" t="s">
        <v>6163</v>
      </c>
      <c r="T301" s="12" t="s">
        <v>7160</v>
      </c>
      <c r="U301" s="11" t="s">
        <v>6164</v>
      </c>
      <c r="V301" s="12" t="s">
        <v>7161</v>
      </c>
    </row>
    <row r="302" spans="1:22" x14ac:dyDescent="0.2">
      <c r="A302" s="10" t="s">
        <v>3884</v>
      </c>
      <c r="B302" s="10" t="s">
        <v>4131</v>
      </c>
      <c r="C302" s="10" t="s">
        <v>4132</v>
      </c>
      <c r="D302" s="10">
        <v>37.494286460229297</v>
      </c>
      <c r="E302" s="10">
        <v>127.141950548563</v>
      </c>
      <c r="I302" s="10" t="s">
        <v>4133</v>
      </c>
      <c r="J302" s="10" t="s">
        <v>4134</v>
      </c>
      <c r="K302" s="10" t="s">
        <v>4135</v>
      </c>
      <c r="L302" s="10" t="s">
        <v>4136</v>
      </c>
      <c r="P302" s="10" t="s">
        <v>6894</v>
      </c>
      <c r="Q302" s="10" t="s">
        <v>7268</v>
      </c>
      <c r="R302" s="10" t="s">
        <v>7269</v>
      </c>
      <c r="S302" s="11" t="s">
        <v>6163</v>
      </c>
      <c r="T302" s="12" t="s">
        <v>7270</v>
      </c>
      <c r="U302" s="11" t="s">
        <v>6164</v>
      </c>
      <c r="V302" s="12" t="s">
        <v>7271</v>
      </c>
    </row>
    <row r="303" spans="1:22" x14ac:dyDescent="0.2">
      <c r="A303" s="10" t="s">
        <v>3884</v>
      </c>
      <c r="B303" s="10" t="s">
        <v>4137</v>
      </c>
      <c r="C303" s="10" t="s">
        <v>4138</v>
      </c>
      <c r="D303" s="10">
        <v>37.494451771217904</v>
      </c>
      <c r="E303" s="10">
        <v>127.151965102598</v>
      </c>
      <c r="I303" s="10" t="s">
        <v>4133</v>
      </c>
      <c r="J303" s="10" t="s">
        <v>4139</v>
      </c>
      <c r="K303" s="10" t="s">
        <v>4140</v>
      </c>
      <c r="L303" s="10" t="s">
        <v>4141</v>
      </c>
      <c r="P303" s="10" t="s">
        <v>6894</v>
      </c>
      <c r="Q303" s="10" t="s">
        <v>7272</v>
      </c>
      <c r="R303" s="10" t="s">
        <v>7273</v>
      </c>
      <c r="S303" s="11" t="s">
        <v>6163</v>
      </c>
      <c r="T303" s="12" t="s">
        <v>7274</v>
      </c>
      <c r="U303" s="11" t="s">
        <v>6164</v>
      </c>
      <c r="V303" s="12" t="s">
        <v>7275</v>
      </c>
    </row>
    <row r="304" spans="1:22" x14ac:dyDescent="0.2">
      <c r="A304" s="10" t="s">
        <v>4142</v>
      </c>
      <c r="B304" s="10" t="s">
        <v>4143</v>
      </c>
      <c r="C304" s="10" t="s">
        <v>4144</v>
      </c>
      <c r="D304" s="10">
        <v>37.599289733090004</v>
      </c>
      <c r="E304" s="10">
        <v>126.91533530190399</v>
      </c>
      <c r="I304" s="10" t="s">
        <v>4133</v>
      </c>
      <c r="J304" s="10" t="s">
        <v>4145</v>
      </c>
      <c r="K304" s="10" t="s">
        <v>4146</v>
      </c>
      <c r="L304" s="10" t="s">
        <v>4147</v>
      </c>
      <c r="P304" s="10" t="s">
        <v>6894</v>
      </c>
      <c r="Q304" s="10" t="s">
        <v>7276</v>
      </c>
      <c r="R304" s="10" t="s">
        <v>7242</v>
      </c>
      <c r="S304" s="11" t="s">
        <v>6163</v>
      </c>
      <c r="T304" s="12" t="s">
        <v>7277</v>
      </c>
      <c r="U304" s="11" t="s">
        <v>6164</v>
      </c>
      <c r="V304" s="12" t="s">
        <v>7278</v>
      </c>
    </row>
    <row r="305" spans="1:22" x14ac:dyDescent="0.2">
      <c r="A305" s="10" t="s">
        <v>4142</v>
      </c>
      <c r="B305" s="10" t="s">
        <v>4148</v>
      </c>
      <c r="C305" s="10" t="s">
        <v>4149</v>
      </c>
      <c r="D305" s="10">
        <v>37.606192453013101</v>
      </c>
      <c r="E305" s="10">
        <v>126.92332316717101</v>
      </c>
      <c r="I305" s="10" t="s">
        <v>4133</v>
      </c>
      <c r="J305" s="10" t="s">
        <v>4150</v>
      </c>
      <c r="K305" s="10" t="s">
        <v>4151</v>
      </c>
      <c r="L305" s="10" t="s">
        <v>4152</v>
      </c>
      <c r="P305" s="10" t="s">
        <v>6894</v>
      </c>
      <c r="Q305" s="10" t="s">
        <v>7279</v>
      </c>
      <c r="R305" s="10" t="s">
        <v>7280</v>
      </c>
      <c r="S305" s="11" t="s">
        <v>6163</v>
      </c>
      <c r="T305" s="12" t="s">
        <v>7281</v>
      </c>
      <c r="U305" s="11" t="s">
        <v>6164</v>
      </c>
      <c r="V305" s="12" t="s">
        <v>7282</v>
      </c>
    </row>
    <row r="306" spans="1:22" x14ac:dyDescent="0.2">
      <c r="A306" s="10" t="s">
        <v>4142</v>
      </c>
      <c r="B306" s="10" t="s">
        <v>3496</v>
      </c>
      <c r="C306" s="10" t="s">
        <v>3497</v>
      </c>
      <c r="D306" s="10">
        <v>37.610537511303498</v>
      </c>
      <c r="E306" s="10">
        <v>126.92929877678</v>
      </c>
      <c r="I306" s="10" t="s">
        <v>4133</v>
      </c>
      <c r="J306" s="10" t="s">
        <v>4153</v>
      </c>
      <c r="K306" s="10" t="s">
        <v>4154</v>
      </c>
      <c r="L306" s="10" t="s">
        <v>4155</v>
      </c>
      <c r="P306" s="10" t="s">
        <v>6894</v>
      </c>
      <c r="Q306" s="10" t="s">
        <v>7283</v>
      </c>
      <c r="R306" s="10" t="s">
        <v>7284</v>
      </c>
      <c r="S306" s="11" t="s">
        <v>6163</v>
      </c>
      <c r="T306" s="12" t="s">
        <v>7285</v>
      </c>
      <c r="U306" s="11" t="s">
        <v>6164</v>
      </c>
      <c r="V306" s="12" t="s">
        <v>7286</v>
      </c>
    </row>
    <row r="307" spans="1:22" x14ac:dyDescent="0.2">
      <c r="A307" s="10" t="s">
        <v>4142</v>
      </c>
      <c r="B307" s="10" t="s">
        <v>4156</v>
      </c>
      <c r="C307" s="10" t="s">
        <v>4157</v>
      </c>
      <c r="D307" s="10">
        <v>37.618376567323999</v>
      </c>
      <c r="E307" s="10">
        <v>126.93285727832</v>
      </c>
      <c r="I307" s="10" t="s">
        <v>4133</v>
      </c>
      <c r="J307" s="10" t="s">
        <v>4158</v>
      </c>
      <c r="K307" s="10" t="s">
        <v>4159</v>
      </c>
      <c r="L307" s="10" t="s">
        <v>4160</v>
      </c>
      <c r="P307" s="10" t="s">
        <v>6894</v>
      </c>
      <c r="Q307" s="10" t="s">
        <v>7287</v>
      </c>
      <c r="R307" s="10" t="s">
        <v>7288</v>
      </c>
      <c r="S307" s="11" t="s">
        <v>6163</v>
      </c>
      <c r="T307" s="12" t="s">
        <v>7289</v>
      </c>
      <c r="U307" s="11" t="s">
        <v>6164</v>
      </c>
      <c r="V307" s="12" t="s">
        <v>7290</v>
      </c>
    </row>
    <row r="308" spans="1:22" x14ac:dyDescent="0.2">
      <c r="A308" s="10" t="s">
        <v>4142</v>
      </c>
      <c r="B308" s="10" t="s">
        <v>3491</v>
      </c>
      <c r="C308" s="10" t="s">
        <v>3492</v>
      </c>
      <c r="D308" s="10">
        <v>37.618932604275898</v>
      </c>
      <c r="E308" s="10">
        <v>126.92085304357801</v>
      </c>
      <c r="I308" s="10" t="s">
        <v>4133</v>
      </c>
      <c r="J308" s="10" t="s">
        <v>4161</v>
      </c>
      <c r="K308" s="10" t="s">
        <v>4162</v>
      </c>
      <c r="L308" s="10" t="s">
        <v>4163</v>
      </c>
      <c r="P308" s="10" t="s">
        <v>6894</v>
      </c>
      <c r="Q308" s="10" t="s">
        <v>7291</v>
      </c>
      <c r="R308" s="10" t="s">
        <v>7292</v>
      </c>
      <c r="S308" s="11" t="s">
        <v>6163</v>
      </c>
      <c r="T308" s="12" t="s">
        <v>7293</v>
      </c>
      <c r="U308" s="11" t="s">
        <v>6164</v>
      </c>
      <c r="V308" s="12" t="s">
        <v>7294</v>
      </c>
    </row>
    <row r="309" spans="1:22" x14ac:dyDescent="0.2">
      <c r="A309" s="10" t="s">
        <v>4142</v>
      </c>
      <c r="B309" s="10" t="s">
        <v>4164</v>
      </c>
      <c r="C309" s="10" t="s">
        <v>4165</v>
      </c>
      <c r="D309" s="10">
        <v>37.6112122196295</v>
      </c>
      <c r="E309" s="10">
        <v>126.917182386796</v>
      </c>
      <c r="I309" s="10" t="s">
        <v>4133</v>
      </c>
      <c r="J309" s="10" t="s">
        <v>4166</v>
      </c>
      <c r="K309" s="10" t="s">
        <v>4167</v>
      </c>
      <c r="L309" s="10" t="s">
        <v>4168</v>
      </c>
      <c r="P309" s="10" t="s">
        <v>6894</v>
      </c>
      <c r="Q309" s="10" t="s">
        <v>7295</v>
      </c>
      <c r="R309" s="10" t="s">
        <v>7296</v>
      </c>
      <c r="S309" s="11" t="s">
        <v>6163</v>
      </c>
      <c r="T309" s="12" t="s">
        <v>7297</v>
      </c>
      <c r="U309" s="11" t="s">
        <v>6164</v>
      </c>
      <c r="V309" s="12" t="s">
        <v>7298</v>
      </c>
    </row>
    <row r="310" spans="1:22" x14ac:dyDescent="0.2">
      <c r="A310" s="10" t="s">
        <v>4142</v>
      </c>
      <c r="B310" s="10" t="s">
        <v>4169</v>
      </c>
      <c r="C310" s="10" t="s">
        <v>4170</v>
      </c>
      <c r="D310" s="10">
        <v>37.591158059329899</v>
      </c>
      <c r="E310" s="10">
        <v>126.913284795138</v>
      </c>
      <c r="I310" s="10" t="s">
        <v>4133</v>
      </c>
      <c r="J310" s="10" t="s">
        <v>4171</v>
      </c>
      <c r="K310" s="10" t="s">
        <v>4172</v>
      </c>
      <c r="L310" s="10" t="s">
        <v>4173</v>
      </c>
      <c r="P310" s="10" t="s">
        <v>6894</v>
      </c>
      <c r="Q310" s="10" t="s">
        <v>7299</v>
      </c>
      <c r="R310" s="10" t="s">
        <v>7300</v>
      </c>
      <c r="S310" s="11" t="s">
        <v>6163</v>
      </c>
      <c r="T310" s="12" t="s">
        <v>7301</v>
      </c>
      <c r="U310" s="11" t="s">
        <v>6164</v>
      </c>
      <c r="V310" s="12" t="s">
        <v>7302</v>
      </c>
    </row>
    <row r="311" spans="1:22" x14ac:dyDescent="0.2">
      <c r="A311" s="10" t="s">
        <v>4142</v>
      </c>
      <c r="B311" s="10" t="s">
        <v>4174</v>
      </c>
      <c r="C311" s="10" t="s">
        <v>4175</v>
      </c>
      <c r="D311" s="10">
        <v>37.583755004363397</v>
      </c>
      <c r="E311" s="10">
        <v>126.909497018523</v>
      </c>
      <c r="I311" s="10" t="s">
        <v>4133</v>
      </c>
      <c r="J311" s="10" t="s">
        <v>4176</v>
      </c>
      <c r="K311" s="10" t="s">
        <v>4177</v>
      </c>
      <c r="L311" s="10" t="s">
        <v>4178</v>
      </c>
      <c r="P311" s="10" t="s">
        <v>6894</v>
      </c>
      <c r="Q311" s="10" t="s">
        <v>7303</v>
      </c>
      <c r="R311" s="10" t="s">
        <v>7304</v>
      </c>
      <c r="S311" s="11" t="s">
        <v>6163</v>
      </c>
      <c r="T311" s="12" t="s">
        <v>7305</v>
      </c>
      <c r="U311" s="11" t="s">
        <v>6164</v>
      </c>
      <c r="V311" s="12" t="s">
        <v>7306</v>
      </c>
    </row>
    <row r="312" spans="1:22" x14ac:dyDescent="0.2">
      <c r="A312" s="10" t="s">
        <v>4142</v>
      </c>
      <c r="B312" s="10" t="s">
        <v>4179</v>
      </c>
      <c r="C312" s="10" t="s">
        <v>4180</v>
      </c>
      <c r="D312" s="10">
        <v>37.577451111534003</v>
      </c>
      <c r="E312" s="10">
        <v>126.90215380378</v>
      </c>
      <c r="I312" s="10" t="s">
        <v>4133</v>
      </c>
      <c r="J312" s="10" t="s">
        <v>4181</v>
      </c>
      <c r="K312" s="10" t="s">
        <v>4182</v>
      </c>
      <c r="L312" s="10" t="s">
        <v>4183</v>
      </c>
      <c r="P312" s="10" t="s">
        <v>6894</v>
      </c>
      <c r="Q312" s="10" t="s">
        <v>7307</v>
      </c>
      <c r="R312" s="10" t="s">
        <v>7308</v>
      </c>
      <c r="S312" s="11" t="s">
        <v>6163</v>
      </c>
      <c r="T312" s="12" t="s">
        <v>7309</v>
      </c>
      <c r="U312" s="11" t="s">
        <v>6164</v>
      </c>
      <c r="V312" s="12" t="s">
        <v>7310</v>
      </c>
    </row>
    <row r="313" spans="1:22" x14ac:dyDescent="0.2">
      <c r="A313" s="10" t="s">
        <v>4142</v>
      </c>
      <c r="B313" s="10" t="s">
        <v>4184</v>
      </c>
      <c r="C313" s="10" t="s">
        <v>4185</v>
      </c>
      <c r="D313" s="10">
        <v>37.569942569033998</v>
      </c>
      <c r="E313" s="10">
        <v>126.899033325814</v>
      </c>
      <c r="I313" s="10" t="s">
        <v>4133</v>
      </c>
      <c r="J313" s="10" t="s">
        <v>4176</v>
      </c>
      <c r="K313" s="10" t="s">
        <v>4186</v>
      </c>
      <c r="L313" s="10" t="s">
        <v>4187</v>
      </c>
      <c r="P313" s="10" t="s">
        <v>6894</v>
      </c>
      <c r="Q313" s="10" t="s">
        <v>7311</v>
      </c>
      <c r="R313" s="10" t="s">
        <v>6171</v>
      </c>
      <c r="S313" s="11" t="s">
        <v>6163</v>
      </c>
      <c r="T313" s="12" t="s">
        <v>7312</v>
      </c>
      <c r="U313" s="11" t="s">
        <v>6164</v>
      </c>
      <c r="V313" s="12" t="s">
        <v>7313</v>
      </c>
    </row>
    <row r="314" spans="1:22" x14ac:dyDescent="0.2">
      <c r="A314" s="10" t="s">
        <v>4142</v>
      </c>
      <c r="B314" s="10" t="s">
        <v>4188</v>
      </c>
      <c r="C314" s="10" t="s">
        <v>4189</v>
      </c>
      <c r="D314" s="10">
        <v>37.563426313196899</v>
      </c>
      <c r="E314" s="10">
        <v>126.90335697384801</v>
      </c>
      <c r="I314" s="10" t="s">
        <v>4133</v>
      </c>
      <c r="J314" s="10" t="s">
        <v>4190</v>
      </c>
      <c r="K314" s="10" t="s">
        <v>4191</v>
      </c>
      <c r="L314" s="10" t="s">
        <v>4192</v>
      </c>
      <c r="P314" s="10" t="s">
        <v>6894</v>
      </c>
      <c r="Q314" s="10" t="s">
        <v>7314</v>
      </c>
      <c r="R314" s="10" t="s">
        <v>7315</v>
      </c>
      <c r="S314" s="11" t="s">
        <v>6163</v>
      </c>
      <c r="T314" s="12" t="s">
        <v>7316</v>
      </c>
      <c r="U314" s="11" t="s">
        <v>6164</v>
      </c>
      <c r="V314" s="12" t="s">
        <v>7317</v>
      </c>
    </row>
    <row r="315" spans="1:22" x14ac:dyDescent="0.2">
      <c r="A315" s="10" t="s">
        <v>4142</v>
      </c>
      <c r="B315" s="10" t="s">
        <v>4193</v>
      </c>
      <c r="C315" s="10" t="s">
        <v>4194</v>
      </c>
      <c r="D315" s="10">
        <v>37.556057292331403</v>
      </c>
      <c r="E315" s="10">
        <v>126.910033925408</v>
      </c>
      <c r="I315" s="10" t="s">
        <v>4133</v>
      </c>
      <c r="J315" s="10" t="s">
        <v>4195</v>
      </c>
      <c r="K315" s="10" t="s">
        <v>4196</v>
      </c>
      <c r="L315" s="10" t="s">
        <v>4197</v>
      </c>
      <c r="P315" s="10" t="s">
        <v>6894</v>
      </c>
      <c r="Q315" s="10" t="s">
        <v>7318</v>
      </c>
      <c r="R315" s="10" t="s">
        <v>7319</v>
      </c>
      <c r="S315" s="11" t="s">
        <v>6163</v>
      </c>
      <c r="T315" s="12" t="s">
        <v>7320</v>
      </c>
      <c r="U315" s="11" t="s">
        <v>6164</v>
      </c>
      <c r="V315" s="12" t="s">
        <v>7321</v>
      </c>
    </row>
    <row r="316" spans="1:22" x14ac:dyDescent="0.2">
      <c r="A316" s="10" t="s">
        <v>4142</v>
      </c>
      <c r="B316" s="10" t="s">
        <v>3359</v>
      </c>
      <c r="C316" s="10" t="s">
        <v>4198</v>
      </c>
      <c r="D316" s="10">
        <v>37.549259194485799</v>
      </c>
      <c r="E316" s="10">
        <v>126.91319088416699</v>
      </c>
      <c r="I316" s="10" t="s">
        <v>4133</v>
      </c>
      <c r="J316" s="10" t="s">
        <v>4199</v>
      </c>
      <c r="K316" s="10" t="s">
        <v>4200</v>
      </c>
      <c r="L316" s="10" t="s">
        <v>4201</v>
      </c>
      <c r="P316" s="10" t="s">
        <v>6894</v>
      </c>
      <c r="Q316" s="10" t="s">
        <v>7322</v>
      </c>
      <c r="R316" s="10" t="s">
        <v>6276</v>
      </c>
      <c r="S316" s="11" t="s">
        <v>6163</v>
      </c>
      <c r="T316" s="12" t="s">
        <v>7323</v>
      </c>
      <c r="U316" s="11" t="s">
        <v>6164</v>
      </c>
      <c r="V316" s="12" t="s">
        <v>7324</v>
      </c>
    </row>
    <row r="317" spans="1:22" x14ac:dyDescent="0.2">
      <c r="A317" s="10" t="s">
        <v>4142</v>
      </c>
      <c r="B317" s="10" t="s">
        <v>4202</v>
      </c>
      <c r="C317" s="10" t="s">
        <v>4203</v>
      </c>
      <c r="D317" s="10">
        <v>37.547943111212</v>
      </c>
      <c r="E317" s="10">
        <v>126.922936675568</v>
      </c>
      <c r="I317" s="10" t="s">
        <v>4133</v>
      </c>
      <c r="J317" s="10" t="s">
        <v>4204</v>
      </c>
      <c r="K317" s="10" t="s">
        <v>4205</v>
      </c>
      <c r="L317" s="10" t="s">
        <v>4206</v>
      </c>
      <c r="P317" s="10" t="s">
        <v>6894</v>
      </c>
      <c r="Q317" s="10" t="s">
        <v>7325</v>
      </c>
      <c r="R317" s="10" t="s">
        <v>7326</v>
      </c>
      <c r="S317" s="11" t="s">
        <v>6163</v>
      </c>
      <c r="T317" s="12" t="s">
        <v>7327</v>
      </c>
      <c r="U317" s="11" t="s">
        <v>6164</v>
      </c>
      <c r="V317" s="12" t="s">
        <v>7328</v>
      </c>
    </row>
    <row r="318" spans="1:22" x14ac:dyDescent="0.2">
      <c r="A318" s="10" t="s">
        <v>4142</v>
      </c>
      <c r="B318" s="10" t="s">
        <v>4207</v>
      </c>
      <c r="C318" s="10" t="s">
        <v>4208</v>
      </c>
      <c r="D318" s="10">
        <v>37.547426372738201</v>
      </c>
      <c r="E318" s="10">
        <v>126.93247669735899</v>
      </c>
      <c r="I318" s="10" t="s">
        <v>4133</v>
      </c>
      <c r="J318" s="10" t="s">
        <v>4209</v>
      </c>
      <c r="K318" s="10" t="s">
        <v>4210</v>
      </c>
      <c r="L318" s="10" t="s">
        <v>4211</v>
      </c>
      <c r="P318" s="10" t="s">
        <v>6894</v>
      </c>
      <c r="Q318" s="10" t="s">
        <v>7329</v>
      </c>
      <c r="R318" s="10" t="s">
        <v>6179</v>
      </c>
      <c r="S318" s="11" t="s">
        <v>6163</v>
      </c>
      <c r="T318" s="12" t="s">
        <v>7330</v>
      </c>
      <c r="U318" s="11" t="s">
        <v>6164</v>
      </c>
      <c r="V318" s="12" t="s">
        <v>7331</v>
      </c>
    </row>
    <row r="319" spans="1:22" x14ac:dyDescent="0.2">
      <c r="A319" s="10" t="s">
        <v>4142</v>
      </c>
      <c r="B319" s="10" t="s">
        <v>4212</v>
      </c>
      <c r="C319" s="10" t="s">
        <v>4213</v>
      </c>
      <c r="D319" s="10">
        <v>37.547729670194499</v>
      </c>
      <c r="E319" s="10">
        <v>126.942378522738</v>
      </c>
      <c r="I319" s="10" t="s">
        <v>4214</v>
      </c>
      <c r="J319" s="10" t="s">
        <v>4215</v>
      </c>
      <c r="K319" s="10" t="s">
        <v>4216</v>
      </c>
      <c r="L319" s="10" t="s">
        <v>4217</v>
      </c>
      <c r="P319" s="10" t="s">
        <v>6894</v>
      </c>
      <c r="Q319" s="10" t="s">
        <v>7332</v>
      </c>
      <c r="R319" s="10" t="s">
        <v>6185</v>
      </c>
      <c r="S319" s="11" t="s">
        <v>6163</v>
      </c>
      <c r="T319" s="12" t="s">
        <v>7333</v>
      </c>
      <c r="U319" s="11" t="s">
        <v>6164</v>
      </c>
      <c r="V319" s="12" t="s">
        <v>7334</v>
      </c>
    </row>
    <row r="320" spans="1:22" x14ac:dyDescent="0.2">
      <c r="A320" s="10" t="s">
        <v>4142</v>
      </c>
      <c r="B320" s="10" t="s">
        <v>3971</v>
      </c>
      <c r="C320" s="10" t="s">
        <v>4218</v>
      </c>
      <c r="D320" s="10">
        <v>37.543526917066998</v>
      </c>
      <c r="E320" s="10">
        <v>126.951947569181</v>
      </c>
      <c r="I320" s="10" t="s">
        <v>4214</v>
      </c>
      <c r="J320" s="10" t="s">
        <v>4219</v>
      </c>
      <c r="K320" s="10" t="s">
        <v>4220</v>
      </c>
      <c r="L320" s="10" t="s">
        <v>4221</v>
      </c>
      <c r="P320" s="10" t="s">
        <v>6894</v>
      </c>
      <c r="Q320" s="10" t="s">
        <v>7177</v>
      </c>
      <c r="R320" s="10" t="s">
        <v>6171</v>
      </c>
      <c r="S320" s="11" t="s">
        <v>6163</v>
      </c>
      <c r="T320" s="12" t="s">
        <v>7179</v>
      </c>
      <c r="U320" s="11" t="s">
        <v>6164</v>
      </c>
      <c r="V320" s="12" t="s">
        <v>7180</v>
      </c>
    </row>
    <row r="321" spans="1:22" x14ac:dyDescent="0.2">
      <c r="A321" s="10" t="s">
        <v>4142</v>
      </c>
      <c r="B321" s="10" t="s">
        <v>4222</v>
      </c>
      <c r="C321" s="10" t="s">
        <v>4223</v>
      </c>
      <c r="D321" s="10">
        <v>37.539622342309997</v>
      </c>
      <c r="E321" s="10">
        <v>126.960983585874</v>
      </c>
      <c r="I321" s="10" t="s">
        <v>4214</v>
      </c>
      <c r="J321" s="10" t="s">
        <v>4224</v>
      </c>
      <c r="K321" s="10" t="s">
        <v>4225</v>
      </c>
      <c r="L321" s="10" t="s">
        <v>4226</v>
      </c>
      <c r="P321" s="10" t="s">
        <v>6894</v>
      </c>
      <c r="Q321" s="10" t="s">
        <v>7335</v>
      </c>
      <c r="R321" s="10" t="s">
        <v>7336</v>
      </c>
      <c r="S321" s="11" t="s">
        <v>6163</v>
      </c>
      <c r="T321" s="12" t="s">
        <v>7337</v>
      </c>
      <c r="U321" s="11" t="s">
        <v>6164</v>
      </c>
      <c r="V321" s="12" t="s">
        <v>7338</v>
      </c>
    </row>
    <row r="322" spans="1:22" x14ac:dyDescent="0.2">
      <c r="A322" s="10" t="s">
        <v>4142</v>
      </c>
      <c r="B322" s="10" t="s">
        <v>3753</v>
      </c>
      <c r="C322" s="10" t="s">
        <v>3754</v>
      </c>
      <c r="D322" s="10">
        <v>37.534653040173403</v>
      </c>
      <c r="E322" s="10">
        <v>126.97322168186901</v>
      </c>
      <c r="I322" s="10" t="s">
        <v>4214</v>
      </c>
      <c r="J322" s="10" t="s">
        <v>4227</v>
      </c>
      <c r="K322" s="10" t="s">
        <v>4228</v>
      </c>
      <c r="L322" s="10" t="s">
        <v>4229</v>
      </c>
      <c r="P322" s="10" t="s">
        <v>6894</v>
      </c>
      <c r="Q322" s="10" t="s">
        <v>7272</v>
      </c>
      <c r="R322" s="10" t="s">
        <v>7339</v>
      </c>
      <c r="S322" s="11" t="s">
        <v>6163</v>
      </c>
      <c r="T322" s="12" t="s">
        <v>7274</v>
      </c>
      <c r="U322" s="11" t="s">
        <v>6164</v>
      </c>
      <c r="V322" s="12" t="s">
        <v>7275</v>
      </c>
    </row>
    <row r="323" spans="1:22" x14ac:dyDescent="0.2">
      <c r="A323" s="10" t="s">
        <v>4142</v>
      </c>
      <c r="B323" s="10" t="s">
        <v>4230</v>
      </c>
      <c r="C323" s="10" t="s">
        <v>4231</v>
      </c>
      <c r="D323" s="10">
        <v>37.534445526139599</v>
      </c>
      <c r="E323" s="10">
        <v>126.985524548735</v>
      </c>
      <c r="I323" s="10" t="s">
        <v>4214</v>
      </c>
      <c r="J323" s="10" t="s">
        <v>4232</v>
      </c>
      <c r="K323" s="10" t="s">
        <v>4233</v>
      </c>
      <c r="L323" s="10" t="s">
        <v>4234</v>
      </c>
      <c r="P323" s="10" t="s">
        <v>6894</v>
      </c>
      <c r="Q323" s="10" t="s">
        <v>7340</v>
      </c>
      <c r="R323" s="10" t="s">
        <v>6179</v>
      </c>
      <c r="S323" s="11" t="s">
        <v>6163</v>
      </c>
      <c r="T323" s="12" t="s">
        <v>7341</v>
      </c>
      <c r="U323" s="11" t="s">
        <v>6164</v>
      </c>
      <c r="V323" s="12" t="s">
        <v>7342</v>
      </c>
    </row>
    <row r="324" spans="1:22" x14ac:dyDescent="0.2">
      <c r="A324" s="10" t="s">
        <v>4142</v>
      </c>
      <c r="B324" s="10" t="s">
        <v>4235</v>
      </c>
      <c r="C324" s="10" t="s">
        <v>4236</v>
      </c>
      <c r="D324" s="10">
        <v>37.534551172148902</v>
      </c>
      <c r="E324" s="10">
        <v>126.99472861160299</v>
      </c>
      <c r="I324" s="10" t="s">
        <v>4214</v>
      </c>
      <c r="J324" s="10" t="s">
        <v>4237</v>
      </c>
      <c r="K324" s="10" t="s">
        <v>4238</v>
      </c>
      <c r="L324" s="10" t="s">
        <v>4239</v>
      </c>
      <c r="P324" s="10" t="s">
        <v>6894</v>
      </c>
      <c r="Q324" s="10" t="s">
        <v>7343</v>
      </c>
      <c r="R324" s="10" t="s">
        <v>7344</v>
      </c>
      <c r="S324" s="11" t="s">
        <v>6163</v>
      </c>
      <c r="T324" s="12" t="s">
        <v>7345</v>
      </c>
      <c r="U324" s="11" t="s">
        <v>6164</v>
      </c>
      <c r="V324" s="12" t="s">
        <v>7346</v>
      </c>
    </row>
    <row r="325" spans="1:22" x14ac:dyDescent="0.2">
      <c r="A325" s="10" t="s">
        <v>4142</v>
      </c>
      <c r="B325" s="10" t="s">
        <v>4240</v>
      </c>
      <c r="C325" s="10" t="s">
        <v>4241</v>
      </c>
      <c r="D325" s="10">
        <v>37.540840257618697</v>
      </c>
      <c r="E325" s="10">
        <v>127.001863148922</v>
      </c>
      <c r="I325" s="10" t="s">
        <v>4214</v>
      </c>
      <c r="J325" s="10" t="s">
        <v>4242</v>
      </c>
      <c r="K325" s="10" t="s">
        <v>4243</v>
      </c>
      <c r="L325" s="10" t="s">
        <v>4244</v>
      </c>
      <c r="P325" s="10" t="s">
        <v>6894</v>
      </c>
      <c r="Q325" s="10" t="s">
        <v>7094</v>
      </c>
      <c r="R325" s="10" t="s">
        <v>7347</v>
      </c>
      <c r="S325" s="11" t="s">
        <v>6163</v>
      </c>
      <c r="T325" s="12" t="s">
        <v>7096</v>
      </c>
      <c r="U325" s="11" t="s">
        <v>6164</v>
      </c>
      <c r="V325" s="12" t="s">
        <v>7097</v>
      </c>
    </row>
    <row r="326" spans="1:22" x14ac:dyDescent="0.2">
      <c r="A326" s="10" t="s">
        <v>4142</v>
      </c>
      <c r="B326" s="10" t="s">
        <v>4245</v>
      </c>
      <c r="C326" s="10" t="s">
        <v>4246</v>
      </c>
      <c r="D326" s="10">
        <v>37.548187349912503</v>
      </c>
      <c r="E326" s="10">
        <v>127.00706642491799</v>
      </c>
      <c r="I326" s="10" t="s">
        <v>4214</v>
      </c>
      <c r="J326" s="10" t="s">
        <v>4247</v>
      </c>
      <c r="K326" s="10" t="s">
        <v>4248</v>
      </c>
      <c r="L326" s="10" t="s">
        <v>4249</v>
      </c>
      <c r="P326" s="10" t="s">
        <v>6894</v>
      </c>
      <c r="Q326" s="10" t="s">
        <v>7348</v>
      </c>
      <c r="R326" s="10" t="s">
        <v>6171</v>
      </c>
      <c r="S326" s="11" t="s">
        <v>6163</v>
      </c>
      <c r="T326" s="12" t="s">
        <v>7349</v>
      </c>
      <c r="U326" s="11" t="s">
        <v>6164</v>
      </c>
      <c r="V326" s="12" t="s">
        <v>7350</v>
      </c>
    </row>
    <row r="327" spans="1:22" x14ac:dyDescent="0.2">
      <c r="A327" s="10" t="s">
        <v>4142</v>
      </c>
      <c r="B327" s="10" t="s">
        <v>3549</v>
      </c>
      <c r="C327" s="10" t="s">
        <v>4250</v>
      </c>
      <c r="D327" s="10">
        <v>37.555062873422401</v>
      </c>
      <c r="E327" s="10">
        <v>127.01059908328899</v>
      </c>
      <c r="I327" s="10" t="s">
        <v>4214</v>
      </c>
      <c r="J327" s="10" t="s">
        <v>4251</v>
      </c>
      <c r="K327" s="10" t="s">
        <v>4252</v>
      </c>
      <c r="L327" s="10" t="s">
        <v>4253</v>
      </c>
      <c r="P327" s="10" t="s">
        <v>6894</v>
      </c>
      <c r="Q327" s="10" t="s">
        <v>7351</v>
      </c>
      <c r="R327" s="10" t="s">
        <v>6185</v>
      </c>
      <c r="S327" s="11" t="s">
        <v>6163</v>
      </c>
      <c r="T327" s="12" t="s">
        <v>7352</v>
      </c>
      <c r="U327" s="11" t="s">
        <v>6164</v>
      </c>
      <c r="V327" s="12" t="s">
        <v>7353</v>
      </c>
    </row>
    <row r="328" spans="1:22" x14ac:dyDescent="0.2">
      <c r="A328" s="10" t="s">
        <v>4142</v>
      </c>
      <c r="B328" s="10" t="s">
        <v>4008</v>
      </c>
      <c r="C328" s="10" t="s">
        <v>4009</v>
      </c>
      <c r="D328" s="10">
        <v>37.560311116266597</v>
      </c>
      <c r="E328" s="10">
        <v>127.013851055901</v>
      </c>
      <c r="I328" s="10" t="s">
        <v>4214</v>
      </c>
      <c r="J328" s="10" t="s">
        <v>4227</v>
      </c>
      <c r="K328" s="10" t="s">
        <v>4254</v>
      </c>
      <c r="L328" s="10" t="s">
        <v>4255</v>
      </c>
      <c r="P328" s="10" t="s">
        <v>6894</v>
      </c>
      <c r="Q328" s="10" t="s">
        <v>7354</v>
      </c>
      <c r="R328" s="10" t="s">
        <v>7355</v>
      </c>
      <c r="S328" s="11" t="s">
        <v>6163</v>
      </c>
      <c r="T328" s="12" t="s">
        <v>7356</v>
      </c>
      <c r="U328" s="11" t="s">
        <v>6164</v>
      </c>
      <c r="V328" s="12" t="s">
        <v>7357</v>
      </c>
    </row>
    <row r="329" spans="1:22" x14ac:dyDescent="0.2">
      <c r="A329" s="10" t="s">
        <v>4142</v>
      </c>
      <c r="B329" s="10" t="s">
        <v>3206</v>
      </c>
      <c r="C329" s="10" t="s">
        <v>4256</v>
      </c>
      <c r="D329" s="10">
        <v>37.567246143363903</v>
      </c>
      <c r="E329" s="10">
        <v>127.016224488042</v>
      </c>
      <c r="I329" s="10" t="s">
        <v>4214</v>
      </c>
      <c r="J329" s="10" t="s">
        <v>4224</v>
      </c>
      <c r="K329" s="10" t="s">
        <v>4257</v>
      </c>
      <c r="L329" s="10" t="s">
        <v>4258</v>
      </c>
      <c r="P329" s="10" t="s">
        <v>6894</v>
      </c>
      <c r="Q329" s="10" t="s">
        <v>7170</v>
      </c>
      <c r="R329" s="10" t="s">
        <v>7358</v>
      </c>
      <c r="S329" s="11" t="s">
        <v>6163</v>
      </c>
      <c r="T329" s="12" t="s">
        <v>7171</v>
      </c>
      <c r="U329" s="11" t="s">
        <v>6164</v>
      </c>
      <c r="V329" s="12" t="s">
        <v>7172</v>
      </c>
    </row>
    <row r="330" spans="1:22" x14ac:dyDescent="0.2">
      <c r="A330" s="10" t="s">
        <v>4142</v>
      </c>
      <c r="B330" s="10" t="s">
        <v>2716</v>
      </c>
      <c r="C330" s="10" t="s">
        <v>2717</v>
      </c>
      <c r="D330" s="10">
        <v>37.573596679801199</v>
      </c>
      <c r="E330" s="10">
        <v>127.017139169849</v>
      </c>
      <c r="I330" s="10" t="s">
        <v>4214</v>
      </c>
      <c r="J330" s="10" t="s">
        <v>4219</v>
      </c>
      <c r="K330" s="10" t="s">
        <v>4259</v>
      </c>
      <c r="L330" s="10" t="s">
        <v>4260</v>
      </c>
      <c r="P330" s="10" t="s">
        <v>6894</v>
      </c>
      <c r="Q330" s="10" t="s">
        <v>7359</v>
      </c>
      <c r="R330" s="10" t="s">
        <v>7360</v>
      </c>
      <c r="S330" s="11" t="s">
        <v>6163</v>
      </c>
      <c r="T330" s="12" t="s">
        <v>7361</v>
      </c>
      <c r="U330" s="11" t="s">
        <v>6164</v>
      </c>
      <c r="V330" s="12" t="s">
        <v>7362</v>
      </c>
    </row>
    <row r="331" spans="1:22" x14ac:dyDescent="0.2">
      <c r="A331" s="10" t="s">
        <v>4142</v>
      </c>
      <c r="B331" s="10" t="s">
        <v>4261</v>
      </c>
      <c r="C331" s="10" t="s">
        <v>4262</v>
      </c>
      <c r="D331" s="10">
        <v>37.579449626225497</v>
      </c>
      <c r="E331" s="10">
        <v>127.015189795434</v>
      </c>
      <c r="I331" s="10" t="s">
        <v>4214</v>
      </c>
      <c r="J331" s="10" t="s">
        <v>4110</v>
      </c>
      <c r="K331" s="10" t="s">
        <v>4263</v>
      </c>
      <c r="L331" s="10" t="s">
        <v>4264</v>
      </c>
      <c r="P331" s="10" t="s">
        <v>6894</v>
      </c>
      <c r="Q331" s="10" t="s">
        <v>7363</v>
      </c>
      <c r="R331" s="10" t="s">
        <v>6185</v>
      </c>
      <c r="S331" s="11" t="s">
        <v>6163</v>
      </c>
      <c r="T331" s="12" t="s">
        <v>7364</v>
      </c>
      <c r="U331" s="11" t="s">
        <v>6164</v>
      </c>
      <c r="V331" s="12" t="s">
        <v>7365</v>
      </c>
    </row>
    <row r="332" spans="1:22" x14ac:dyDescent="0.2">
      <c r="A332" s="10" t="s">
        <v>4142</v>
      </c>
      <c r="B332" s="10" t="s">
        <v>4265</v>
      </c>
      <c r="C332" s="10" t="s">
        <v>4266</v>
      </c>
      <c r="D332" s="10">
        <v>37.585887638433597</v>
      </c>
      <c r="E332" s="10">
        <v>127.019704709218</v>
      </c>
      <c r="I332" s="10" t="s">
        <v>4214</v>
      </c>
      <c r="J332" s="10" t="s">
        <v>4232</v>
      </c>
      <c r="K332" s="10" t="s">
        <v>4267</v>
      </c>
      <c r="L332" s="10" t="s">
        <v>4268</v>
      </c>
      <c r="P332" s="10" t="s">
        <v>6894</v>
      </c>
      <c r="Q332" s="10" t="s">
        <v>7366</v>
      </c>
      <c r="R332" s="10" t="s">
        <v>7367</v>
      </c>
      <c r="S332" s="11" t="s">
        <v>6163</v>
      </c>
      <c r="T332" s="12" t="s">
        <v>7368</v>
      </c>
      <c r="U332" s="11" t="s">
        <v>6164</v>
      </c>
      <c r="V332" s="12" t="s">
        <v>7369</v>
      </c>
    </row>
    <row r="333" spans="1:22" x14ac:dyDescent="0.2">
      <c r="A333" s="10" t="s">
        <v>4142</v>
      </c>
      <c r="B333" s="10" t="s">
        <v>4269</v>
      </c>
      <c r="C333" s="10" t="s">
        <v>4270</v>
      </c>
      <c r="D333" s="10">
        <v>37.5860922265054</v>
      </c>
      <c r="E333" s="10">
        <v>127.029371803828</v>
      </c>
      <c r="I333" s="10" t="s">
        <v>4214</v>
      </c>
      <c r="J333" s="10" t="s">
        <v>4242</v>
      </c>
      <c r="K333" s="10" t="s">
        <v>4271</v>
      </c>
      <c r="L333" s="10" t="s">
        <v>4272</v>
      </c>
      <c r="P333" s="10" t="s">
        <v>6894</v>
      </c>
      <c r="Q333" s="10" t="s">
        <v>7370</v>
      </c>
      <c r="R333" s="10" t="s">
        <v>7308</v>
      </c>
      <c r="S333" s="11" t="s">
        <v>6163</v>
      </c>
      <c r="T333" s="12" t="s">
        <v>7371</v>
      </c>
      <c r="U333" s="11" t="s">
        <v>6164</v>
      </c>
      <c r="V333" s="12" t="s">
        <v>7372</v>
      </c>
    </row>
    <row r="334" spans="1:22" x14ac:dyDescent="0.2">
      <c r="A334" s="10" t="s">
        <v>4142</v>
      </c>
      <c r="B334" s="10" t="s">
        <v>4273</v>
      </c>
      <c r="C334" s="10" t="s">
        <v>4274</v>
      </c>
      <c r="D334" s="10">
        <v>37.589678887026103</v>
      </c>
      <c r="E334" s="10">
        <v>127.035926346178</v>
      </c>
      <c r="I334" s="10" t="s">
        <v>4214</v>
      </c>
      <c r="J334" s="10" t="s">
        <v>4237</v>
      </c>
      <c r="K334" s="10" t="s">
        <v>4275</v>
      </c>
      <c r="L334" s="10" t="s">
        <v>4276</v>
      </c>
      <c r="P334" s="10" t="s">
        <v>6894</v>
      </c>
      <c r="Q334" s="10" t="s">
        <v>7373</v>
      </c>
      <c r="R334" s="10" t="s">
        <v>7374</v>
      </c>
      <c r="S334" s="11" t="s">
        <v>6163</v>
      </c>
      <c r="T334" s="12" t="s">
        <v>7375</v>
      </c>
      <c r="U334" s="11" t="s">
        <v>6164</v>
      </c>
      <c r="V334" s="12" t="s">
        <v>7376</v>
      </c>
    </row>
    <row r="335" spans="1:22" x14ac:dyDescent="0.2">
      <c r="A335" s="10" t="s">
        <v>4142</v>
      </c>
      <c r="B335" s="10" t="s">
        <v>4277</v>
      </c>
      <c r="C335" s="10" t="s">
        <v>4278</v>
      </c>
      <c r="D335" s="10">
        <v>37.601749742998301</v>
      </c>
      <c r="E335" s="10">
        <v>127.041415624579</v>
      </c>
      <c r="I335" s="10" t="s">
        <v>4214</v>
      </c>
      <c r="J335" s="10" t="s">
        <v>4279</v>
      </c>
      <c r="K335" s="10" t="s">
        <v>4280</v>
      </c>
      <c r="L335" s="10" t="s">
        <v>4281</v>
      </c>
      <c r="P335" s="10" t="s">
        <v>6894</v>
      </c>
      <c r="Q335" s="10" t="s">
        <v>7377</v>
      </c>
      <c r="R335" s="10" t="s">
        <v>7378</v>
      </c>
      <c r="S335" s="11" t="s">
        <v>6163</v>
      </c>
      <c r="T335" s="12" t="s">
        <v>7379</v>
      </c>
      <c r="U335" s="11" t="s">
        <v>6164</v>
      </c>
      <c r="V335" s="12" t="s">
        <v>7380</v>
      </c>
    </row>
    <row r="336" spans="1:22" x14ac:dyDescent="0.2">
      <c r="A336" s="10" t="s">
        <v>4142</v>
      </c>
      <c r="B336" s="10" t="s">
        <v>4282</v>
      </c>
      <c r="C336" s="10" t="s">
        <v>4283</v>
      </c>
      <c r="D336" s="10">
        <v>37.607024988005598</v>
      </c>
      <c r="E336" s="10">
        <v>127.049717728817</v>
      </c>
      <c r="I336" s="10" t="s">
        <v>4214</v>
      </c>
      <c r="J336" s="10" t="s">
        <v>2956</v>
      </c>
      <c r="K336" s="10" t="s">
        <v>4284</v>
      </c>
      <c r="L336" s="10" t="s">
        <v>4285</v>
      </c>
      <c r="P336" s="10" t="s">
        <v>6894</v>
      </c>
      <c r="Q336" s="10" t="s">
        <v>7381</v>
      </c>
      <c r="R336" s="10" t="s">
        <v>7382</v>
      </c>
      <c r="S336" s="11" t="s">
        <v>6163</v>
      </c>
      <c r="T336" s="12" t="s">
        <v>7383</v>
      </c>
      <c r="U336" s="11" t="s">
        <v>6164</v>
      </c>
      <c r="V336" s="12" t="s">
        <v>7384</v>
      </c>
    </row>
    <row r="337" spans="1:22" x14ac:dyDescent="0.2">
      <c r="A337" s="10" t="s">
        <v>4142</v>
      </c>
      <c r="B337" s="10" t="s">
        <v>4286</v>
      </c>
      <c r="C337" s="10" t="s">
        <v>4287</v>
      </c>
      <c r="D337" s="10">
        <v>37.610605940308197</v>
      </c>
      <c r="E337" s="10">
        <v>127.057146932195</v>
      </c>
      <c r="I337" s="10" t="s">
        <v>4214</v>
      </c>
      <c r="J337" s="10" t="s">
        <v>4288</v>
      </c>
      <c r="K337" s="10" t="s">
        <v>4289</v>
      </c>
      <c r="L337" s="10" t="s">
        <v>4290</v>
      </c>
      <c r="P337" s="10" t="s">
        <v>6894</v>
      </c>
      <c r="Q337" s="10" t="s">
        <v>7385</v>
      </c>
      <c r="R337" s="10" t="s">
        <v>7386</v>
      </c>
      <c r="S337" s="11" t="s">
        <v>6163</v>
      </c>
      <c r="T337" s="12" t="s">
        <v>7387</v>
      </c>
      <c r="U337" s="11" t="s">
        <v>6164</v>
      </c>
      <c r="V337" s="12" t="s">
        <v>7388</v>
      </c>
    </row>
    <row r="338" spans="1:22" x14ac:dyDescent="0.2">
      <c r="A338" s="10" t="s">
        <v>4142</v>
      </c>
      <c r="B338" s="10" t="s">
        <v>2845</v>
      </c>
      <c r="C338" s="10" t="s">
        <v>4291</v>
      </c>
      <c r="D338" s="10">
        <v>37.615269514425201</v>
      </c>
      <c r="E338" s="10">
        <v>127.066817238902</v>
      </c>
      <c r="I338" s="10" t="s">
        <v>4214</v>
      </c>
      <c r="J338" s="10" t="s">
        <v>4292</v>
      </c>
      <c r="K338" s="10" t="s">
        <v>4293</v>
      </c>
      <c r="L338" s="10" t="s">
        <v>4294</v>
      </c>
      <c r="P338" s="10" t="s">
        <v>6894</v>
      </c>
      <c r="Q338" s="10" t="s">
        <v>7389</v>
      </c>
      <c r="R338" s="10" t="s">
        <v>7390</v>
      </c>
      <c r="S338" s="11" t="s">
        <v>6163</v>
      </c>
      <c r="T338" s="12" t="s">
        <v>7391</v>
      </c>
      <c r="U338" s="11" t="s">
        <v>6164</v>
      </c>
      <c r="V338" s="12" t="s">
        <v>7392</v>
      </c>
    </row>
    <row r="339" spans="1:22" x14ac:dyDescent="0.2">
      <c r="A339" s="10" t="s">
        <v>4142</v>
      </c>
      <c r="B339" s="10" t="s">
        <v>4295</v>
      </c>
      <c r="C339" s="10" t="s">
        <v>4296</v>
      </c>
      <c r="D339" s="10">
        <v>37.619143264404798</v>
      </c>
      <c r="E339" s="10">
        <v>127.07513595588701</v>
      </c>
      <c r="I339" s="10" t="s">
        <v>4214</v>
      </c>
      <c r="J339" s="10" t="s">
        <v>4297</v>
      </c>
      <c r="K339" s="10" t="s">
        <v>4298</v>
      </c>
      <c r="L339" s="10" t="s">
        <v>4299</v>
      </c>
      <c r="P339" s="10" t="s">
        <v>6894</v>
      </c>
      <c r="Q339" s="10" t="s">
        <v>7393</v>
      </c>
      <c r="R339" s="10" t="s">
        <v>7394</v>
      </c>
      <c r="S339" s="11" t="s">
        <v>6163</v>
      </c>
      <c r="T339" s="12" t="s">
        <v>7395</v>
      </c>
      <c r="U339" s="11" t="s">
        <v>6164</v>
      </c>
      <c r="V339" s="12" t="s">
        <v>7396</v>
      </c>
    </row>
    <row r="340" spans="1:22" x14ac:dyDescent="0.2">
      <c r="A340" s="10" t="s">
        <v>4142</v>
      </c>
      <c r="B340" s="10" t="s">
        <v>4300</v>
      </c>
      <c r="C340" s="10" t="s">
        <v>4301</v>
      </c>
      <c r="D340" s="10">
        <v>37.619895883874896</v>
      </c>
      <c r="E340" s="10">
        <v>127.08328701137999</v>
      </c>
      <c r="I340" s="10" t="s">
        <v>4214</v>
      </c>
      <c r="J340" s="10" t="s">
        <v>4302</v>
      </c>
      <c r="K340" s="10" t="s">
        <v>4303</v>
      </c>
      <c r="L340" s="10" t="s">
        <v>4304</v>
      </c>
      <c r="P340" s="10" t="s">
        <v>6894</v>
      </c>
      <c r="Q340" s="10" t="s">
        <v>7393</v>
      </c>
      <c r="R340" s="10" t="s">
        <v>7397</v>
      </c>
      <c r="S340" s="11" t="s">
        <v>6163</v>
      </c>
      <c r="T340" s="12" t="s">
        <v>7395</v>
      </c>
      <c r="U340" s="11" t="s">
        <v>6164</v>
      </c>
      <c r="V340" s="12" t="s">
        <v>7396</v>
      </c>
    </row>
    <row r="341" spans="1:22" x14ac:dyDescent="0.2">
      <c r="A341" s="10" t="s">
        <v>4142</v>
      </c>
      <c r="B341" s="10" t="s">
        <v>4305</v>
      </c>
      <c r="C341" s="10" t="s">
        <v>4306</v>
      </c>
      <c r="D341" s="10">
        <v>37.616423721215398</v>
      </c>
      <c r="E341" s="10">
        <v>127.093315645828</v>
      </c>
      <c r="I341" s="10" t="s">
        <v>4214</v>
      </c>
      <c r="J341" s="10" t="s">
        <v>4307</v>
      </c>
      <c r="K341" s="10" t="s">
        <v>4308</v>
      </c>
      <c r="L341" s="10" t="s">
        <v>4309</v>
      </c>
      <c r="P341" s="10" t="s">
        <v>6894</v>
      </c>
      <c r="Q341" s="10" t="s">
        <v>7398</v>
      </c>
      <c r="R341" s="10" t="s">
        <v>7399</v>
      </c>
      <c r="S341" s="11" t="s">
        <v>6163</v>
      </c>
      <c r="T341" s="12" t="s">
        <v>7400</v>
      </c>
      <c r="U341" s="11" t="s">
        <v>6164</v>
      </c>
      <c r="V341" s="12" t="s">
        <v>7401</v>
      </c>
    </row>
    <row r="342" spans="1:22" x14ac:dyDescent="0.2">
      <c r="A342" s="10" t="s">
        <v>4142</v>
      </c>
      <c r="B342" s="10" t="s">
        <v>4310</v>
      </c>
      <c r="C342" s="10" t="s">
        <v>4311</v>
      </c>
      <c r="D342" s="10">
        <v>37.6120569183078</v>
      </c>
      <c r="E342" s="10">
        <v>127.109057500177</v>
      </c>
      <c r="I342" s="10" t="s">
        <v>4214</v>
      </c>
      <c r="J342" s="10" t="s">
        <v>4312</v>
      </c>
      <c r="K342" s="10" t="s">
        <v>4313</v>
      </c>
      <c r="L342" s="10" t="s">
        <v>4314</v>
      </c>
      <c r="P342" s="10" t="s">
        <v>6894</v>
      </c>
      <c r="Q342" s="10" t="s">
        <v>7402</v>
      </c>
      <c r="R342" s="10" t="s">
        <v>6276</v>
      </c>
      <c r="S342" s="11" t="s">
        <v>6163</v>
      </c>
      <c r="T342" s="12" t="s">
        <v>7403</v>
      </c>
      <c r="U342" s="11" t="s">
        <v>6164</v>
      </c>
      <c r="V342" s="12" t="s">
        <v>7404</v>
      </c>
    </row>
    <row r="343" spans="1:22" x14ac:dyDescent="0.2">
      <c r="A343" s="10" t="s">
        <v>4315</v>
      </c>
      <c r="B343" s="10" t="s">
        <v>4316</v>
      </c>
      <c r="C343" s="10" t="s">
        <v>4317</v>
      </c>
      <c r="D343" s="10">
        <v>37.700302291797499</v>
      </c>
      <c r="E343" s="10">
        <v>127.05297209026099</v>
      </c>
      <c r="I343" s="10" t="s">
        <v>4214</v>
      </c>
      <c r="J343" s="10" t="s">
        <v>4318</v>
      </c>
      <c r="K343" s="10" t="s">
        <v>4319</v>
      </c>
      <c r="L343" s="10" t="s">
        <v>4320</v>
      </c>
      <c r="P343" s="10" t="s">
        <v>6894</v>
      </c>
      <c r="Q343" s="10" t="s">
        <v>7405</v>
      </c>
      <c r="R343" s="10" t="s">
        <v>6912</v>
      </c>
      <c r="S343" s="11" t="s">
        <v>6163</v>
      </c>
      <c r="T343" s="12" t="s">
        <v>7406</v>
      </c>
      <c r="U343" s="11" t="s">
        <v>6164</v>
      </c>
      <c r="V343" s="12" t="s">
        <v>7407</v>
      </c>
    </row>
    <row r="344" spans="1:22" x14ac:dyDescent="0.2">
      <c r="A344" s="10" t="s">
        <v>4315</v>
      </c>
      <c r="B344" s="10" t="s">
        <v>2811</v>
      </c>
      <c r="C344" s="10" t="s">
        <v>4321</v>
      </c>
      <c r="D344" s="10">
        <v>37.6890477896143</v>
      </c>
      <c r="E344" s="10">
        <v>127.04668803883899</v>
      </c>
      <c r="I344" s="10" t="s">
        <v>4214</v>
      </c>
      <c r="J344" s="10" t="s">
        <v>4322</v>
      </c>
      <c r="K344" s="10" t="s">
        <v>4323</v>
      </c>
      <c r="L344" s="10" t="s">
        <v>4324</v>
      </c>
      <c r="P344" s="10" t="s">
        <v>6894</v>
      </c>
      <c r="Q344" s="10" t="s">
        <v>7408</v>
      </c>
      <c r="R344" s="10" t="s">
        <v>7409</v>
      </c>
      <c r="S344" s="11" t="s">
        <v>6163</v>
      </c>
      <c r="T344" s="12" t="s">
        <v>7410</v>
      </c>
      <c r="U344" s="11" t="s">
        <v>6164</v>
      </c>
      <c r="V344" s="12" t="s">
        <v>7411</v>
      </c>
    </row>
    <row r="345" spans="1:22" x14ac:dyDescent="0.2">
      <c r="A345" s="10" t="s">
        <v>4315</v>
      </c>
      <c r="B345" s="10" t="s">
        <v>4325</v>
      </c>
      <c r="C345" s="10" t="s">
        <v>4326</v>
      </c>
      <c r="D345" s="10">
        <v>37.677454853041702</v>
      </c>
      <c r="E345" s="10">
        <v>127.055349178185</v>
      </c>
      <c r="I345" s="10" t="s">
        <v>4214</v>
      </c>
      <c r="J345" s="10" t="s">
        <v>4327</v>
      </c>
      <c r="K345" s="10" t="s">
        <v>4328</v>
      </c>
      <c r="L345" s="10" t="s">
        <v>4329</v>
      </c>
      <c r="P345" s="10" t="s">
        <v>6894</v>
      </c>
      <c r="Q345" s="10" t="s">
        <v>7412</v>
      </c>
      <c r="R345" s="10" t="s">
        <v>6185</v>
      </c>
      <c r="S345" s="11" t="s">
        <v>6163</v>
      </c>
      <c r="T345" s="12" t="s">
        <v>7749</v>
      </c>
      <c r="U345" s="11" t="s">
        <v>6164</v>
      </c>
      <c r="V345" s="12" t="s">
        <v>7750</v>
      </c>
    </row>
    <row r="346" spans="1:22" x14ac:dyDescent="0.2">
      <c r="A346" s="10" t="s">
        <v>4315</v>
      </c>
      <c r="B346" s="10" t="s">
        <v>4330</v>
      </c>
      <c r="C346" s="10" t="s">
        <v>4331</v>
      </c>
      <c r="D346" s="10">
        <v>37.6676176152747</v>
      </c>
      <c r="E346" s="10">
        <v>127.05701368794099</v>
      </c>
      <c r="I346" s="10" t="s">
        <v>4214</v>
      </c>
      <c r="J346" s="10" t="s">
        <v>4332</v>
      </c>
      <c r="K346" s="10" t="s">
        <v>4333</v>
      </c>
      <c r="L346" s="10" t="s">
        <v>4334</v>
      </c>
      <c r="P346" s="10" t="s">
        <v>6894</v>
      </c>
      <c r="Q346" s="10" t="s">
        <v>7413</v>
      </c>
      <c r="R346" s="10" t="s">
        <v>7414</v>
      </c>
      <c r="S346" s="11" t="s">
        <v>6163</v>
      </c>
      <c r="T346" s="12" t="s">
        <v>7415</v>
      </c>
      <c r="U346" s="11" t="s">
        <v>6164</v>
      </c>
      <c r="V346" s="12" t="s">
        <v>7416</v>
      </c>
    </row>
    <row r="347" spans="1:22" x14ac:dyDescent="0.2">
      <c r="A347" s="10" t="s">
        <v>4315</v>
      </c>
      <c r="B347" s="10" t="s">
        <v>3676</v>
      </c>
      <c r="C347" s="10" t="s">
        <v>4335</v>
      </c>
      <c r="D347" s="10">
        <v>37.653508153727103</v>
      </c>
      <c r="E347" s="10">
        <v>127.060806664927</v>
      </c>
      <c r="I347" s="10" t="s">
        <v>4214</v>
      </c>
      <c r="J347" s="10" t="s">
        <v>4336</v>
      </c>
      <c r="K347" s="10" t="s">
        <v>4337</v>
      </c>
      <c r="L347" s="10" t="s">
        <v>4338</v>
      </c>
      <c r="P347" s="10" t="s">
        <v>6894</v>
      </c>
      <c r="Q347" s="10" t="s">
        <v>7417</v>
      </c>
      <c r="R347" s="10" t="s">
        <v>7418</v>
      </c>
      <c r="S347" s="11" t="s">
        <v>6163</v>
      </c>
      <c r="T347" s="12" t="s">
        <v>7419</v>
      </c>
      <c r="U347" s="11" t="s">
        <v>6164</v>
      </c>
      <c r="V347" s="12" t="s">
        <v>7420</v>
      </c>
    </row>
    <row r="348" spans="1:22" x14ac:dyDescent="0.2">
      <c r="A348" s="10" t="s">
        <v>4315</v>
      </c>
      <c r="B348" s="10" t="s">
        <v>4339</v>
      </c>
      <c r="C348" s="10" t="s">
        <v>4340</v>
      </c>
      <c r="D348" s="10">
        <v>37.642699153074503</v>
      </c>
      <c r="E348" s="10">
        <v>127.065182099347</v>
      </c>
      <c r="I348" s="10" t="s">
        <v>4214</v>
      </c>
      <c r="J348" s="10" t="s">
        <v>4341</v>
      </c>
      <c r="K348" s="10" t="s">
        <v>4342</v>
      </c>
      <c r="L348" s="10" t="s">
        <v>4343</v>
      </c>
      <c r="P348" s="10" t="s">
        <v>6894</v>
      </c>
      <c r="Q348" s="10" t="s">
        <v>7421</v>
      </c>
      <c r="R348" s="10" t="s">
        <v>7422</v>
      </c>
      <c r="S348" s="11" t="s">
        <v>6163</v>
      </c>
      <c r="T348" s="12" t="s">
        <v>7423</v>
      </c>
      <c r="U348" s="11" t="s">
        <v>6164</v>
      </c>
      <c r="V348" s="12" t="s">
        <v>7424</v>
      </c>
    </row>
    <row r="349" spans="1:22" x14ac:dyDescent="0.2">
      <c r="A349" s="10" t="s">
        <v>4315</v>
      </c>
      <c r="B349" s="10" t="s">
        <v>4344</v>
      </c>
      <c r="C349" s="10" t="s">
        <v>4345</v>
      </c>
      <c r="D349" s="10">
        <v>37.635252871210596</v>
      </c>
      <c r="E349" s="10">
        <v>127.068527631771</v>
      </c>
      <c r="I349" s="10" t="s">
        <v>4214</v>
      </c>
      <c r="J349" s="10" t="s">
        <v>3293</v>
      </c>
      <c r="K349" s="10" t="s">
        <v>4346</v>
      </c>
      <c r="L349" s="10" t="s">
        <v>4347</v>
      </c>
      <c r="P349" s="10" t="s">
        <v>6894</v>
      </c>
      <c r="Q349" s="10" t="s">
        <v>7425</v>
      </c>
      <c r="R349" s="10" t="s">
        <v>7054</v>
      </c>
      <c r="S349" s="11" t="s">
        <v>6163</v>
      </c>
      <c r="T349" s="12" t="s">
        <v>7426</v>
      </c>
      <c r="U349" s="11" t="s">
        <v>6164</v>
      </c>
      <c r="V349" s="12" t="s">
        <v>7427</v>
      </c>
    </row>
    <row r="350" spans="1:22" x14ac:dyDescent="0.2">
      <c r="A350" s="10" t="s">
        <v>4315</v>
      </c>
      <c r="B350" s="10" t="s">
        <v>4348</v>
      </c>
      <c r="C350" s="10" t="s">
        <v>4349</v>
      </c>
      <c r="D350" s="10">
        <v>37.625762421423502</v>
      </c>
      <c r="E350" s="10">
        <v>127.07274833499901</v>
      </c>
      <c r="I350" s="10" t="s">
        <v>4214</v>
      </c>
      <c r="J350" s="10" t="s">
        <v>4350</v>
      </c>
      <c r="K350" s="10" t="s">
        <v>4351</v>
      </c>
      <c r="L350" s="10" t="s">
        <v>4352</v>
      </c>
      <c r="P350" s="10" t="s">
        <v>6894</v>
      </c>
      <c r="Q350" s="10" t="s">
        <v>7428</v>
      </c>
      <c r="R350" s="10" t="s">
        <v>7429</v>
      </c>
      <c r="S350" s="11" t="s">
        <v>6163</v>
      </c>
      <c r="T350" s="12" t="s">
        <v>7430</v>
      </c>
      <c r="U350" s="11" t="s">
        <v>6164</v>
      </c>
      <c r="V350" s="12" t="s">
        <v>7431</v>
      </c>
    </row>
    <row r="351" spans="1:22" x14ac:dyDescent="0.2">
      <c r="A351" s="10" t="s">
        <v>4315</v>
      </c>
      <c r="B351" s="10" t="s">
        <v>4295</v>
      </c>
      <c r="C351" s="10" t="s">
        <v>4296</v>
      </c>
      <c r="D351" s="10">
        <v>37.619143264404798</v>
      </c>
      <c r="E351" s="10">
        <v>127.07513595588701</v>
      </c>
      <c r="I351" s="10" t="s">
        <v>4214</v>
      </c>
      <c r="J351" s="10" t="s">
        <v>4353</v>
      </c>
      <c r="K351" s="10" t="s">
        <v>4354</v>
      </c>
      <c r="L351" s="10" t="s">
        <v>4355</v>
      </c>
      <c r="P351" s="10" t="s">
        <v>6894</v>
      </c>
      <c r="Q351" s="10" t="s">
        <v>7432</v>
      </c>
      <c r="R351" s="10" t="s">
        <v>7433</v>
      </c>
      <c r="S351" s="11" t="s">
        <v>6163</v>
      </c>
      <c r="T351" s="12" t="s">
        <v>7434</v>
      </c>
      <c r="U351" s="11" t="s">
        <v>6164</v>
      </c>
      <c r="V351" s="12" t="s">
        <v>7435</v>
      </c>
    </row>
    <row r="352" spans="1:22" x14ac:dyDescent="0.2">
      <c r="A352" s="10" t="s">
        <v>4315</v>
      </c>
      <c r="B352" s="10" t="s">
        <v>4356</v>
      </c>
      <c r="C352" s="10" t="s">
        <v>4357</v>
      </c>
      <c r="D352" s="10">
        <v>37.610863762125099</v>
      </c>
      <c r="E352" s="10">
        <v>127.077717705796</v>
      </c>
      <c r="I352" s="10" t="s">
        <v>4214</v>
      </c>
      <c r="J352" s="10" t="s">
        <v>4358</v>
      </c>
      <c r="K352" s="10" t="s">
        <v>4359</v>
      </c>
      <c r="L352" s="10" t="s">
        <v>4360</v>
      </c>
      <c r="P352" s="10" t="s">
        <v>6894</v>
      </c>
      <c r="Q352" s="10" t="s">
        <v>7436</v>
      </c>
      <c r="R352" s="10" t="s">
        <v>7437</v>
      </c>
      <c r="S352" s="11" t="s">
        <v>6163</v>
      </c>
      <c r="T352" s="12" t="s">
        <v>7438</v>
      </c>
      <c r="U352" s="11" t="s">
        <v>6164</v>
      </c>
      <c r="V352" s="12" t="s">
        <v>7439</v>
      </c>
    </row>
    <row r="353" spans="1:22" x14ac:dyDescent="0.2">
      <c r="A353" s="10" t="s">
        <v>4315</v>
      </c>
      <c r="B353" s="10" t="s">
        <v>4361</v>
      </c>
      <c r="C353" s="10" t="s">
        <v>4362</v>
      </c>
      <c r="D353" s="10">
        <v>37.601801736228502</v>
      </c>
      <c r="E353" s="10">
        <v>127.079420293401</v>
      </c>
      <c r="I353" s="10" t="s">
        <v>4363</v>
      </c>
      <c r="J353" s="10" t="s">
        <v>4364</v>
      </c>
      <c r="K353" s="10" t="s">
        <v>4365</v>
      </c>
      <c r="L353" s="10" t="s">
        <v>4366</v>
      </c>
      <c r="P353" s="10" t="s">
        <v>6894</v>
      </c>
      <c r="Q353" s="10" t="s">
        <v>7440</v>
      </c>
      <c r="R353" s="10" t="s">
        <v>7441</v>
      </c>
      <c r="S353" s="11" t="s">
        <v>6163</v>
      </c>
      <c r="T353" s="12" t="s">
        <v>7442</v>
      </c>
      <c r="U353" s="11" t="s">
        <v>6164</v>
      </c>
      <c r="V353" s="12" t="s">
        <v>7443</v>
      </c>
    </row>
    <row r="354" spans="1:22" x14ac:dyDescent="0.2">
      <c r="A354" s="10" t="s">
        <v>4315</v>
      </c>
      <c r="B354" s="10" t="s">
        <v>4367</v>
      </c>
      <c r="C354" s="10" t="s">
        <v>4368</v>
      </c>
      <c r="D354" s="10">
        <v>37.596768942526801</v>
      </c>
      <c r="E354" s="10">
        <v>127.08603290190599</v>
      </c>
      <c r="I354" s="10" t="s">
        <v>4363</v>
      </c>
      <c r="J354" s="10" t="s">
        <v>4369</v>
      </c>
      <c r="K354" s="10" t="s">
        <v>4370</v>
      </c>
      <c r="L354" s="10" t="s">
        <v>4371</v>
      </c>
      <c r="P354" s="10" t="s">
        <v>6894</v>
      </c>
      <c r="Q354" s="10" t="s">
        <v>7444</v>
      </c>
      <c r="R354" s="10" t="s">
        <v>6637</v>
      </c>
      <c r="S354" s="11" t="s">
        <v>6163</v>
      </c>
      <c r="T354" s="12" t="s">
        <v>7445</v>
      </c>
      <c r="U354" s="11" t="s">
        <v>6164</v>
      </c>
      <c r="V354" s="12" t="s">
        <v>7446</v>
      </c>
    </row>
    <row r="355" spans="1:22" x14ac:dyDescent="0.2">
      <c r="A355" s="10" t="s">
        <v>4315</v>
      </c>
      <c r="B355" s="10" t="s">
        <v>4372</v>
      </c>
      <c r="C355" s="10" t="s">
        <v>4373</v>
      </c>
      <c r="D355" s="10">
        <v>37.589219012674803</v>
      </c>
      <c r="E355" s="10">
        <v>127.087355503902</v>
      </c>
      <c r="I355" s="10" t="s">
        <v>4363</v>
      </c>
      <c r="J355" s="10" t="s">
        <v>4364</v>
      </c>
      <c r="K355" s="10" t="s">
        <v>4374</v>
      </c>
      <c r="L355" s="10" t="s">
        <v>4375</v>
      </c>
      <c r="P355" s="10" t="s">
        <v>6894</v>
      </c>
      <c r="Q355" s="10" t="s">
        <v>7447</v>
      </c>
      <c r="R355" s="10" t="s">
        <v>7448</v>
      </c>
      <c r="S355" s="11" t="s">
        <v>6163</v>
      </c>
      <c r="T355" s="12" t="s">
        <v>7449</v>
      </c>
      <c r="U355" s="11" t="s">
        <v>6164</v>
      </c>
      <c r="V355" s="12" t="s">
        <v>7450</v>
      </c>
    </row>
    <row r="356" spans="1:22" x14ac:dyDescent="0.2">
      <c r="A356" s="10" t="s">
        <v>4315</v>
      </c>
      <c r="B356" s="10" t="s">
        <v>4376</v>
      </c>
      <c r="C356" s="10" t="s">
        <v>4377</v>
      </c>
      <c r="D356" s="10">
        <v>37.580760224767197</v>
      </c>
      <c r="E356" s="10">
        <v>127.08868027183</v>
      </c>
      <c r="I356" s="10" t="s">
        <v>4363</v>
      </c>
      <c r="J356" s="10" t="s">
        <v>4378</v>
      </c>
      <c r="K356" s="10" t="s">
        <v>4379</v>
      </c>
      <c r="L356" s="10" t="s">
        <v>4380</v>
      </c>
      <c r="P356" s="10" t="s">
        <v>6894</v>
      </c>
      <c r="Q356" s="10" t="s">
        <v>7451</v>
      </c>
      <c r="R356" s="10" t="s">
        <v>7042</v>
      </c>
      <c r="S356" s="11" t="s">
        <v>6163</v>
      </c>
      <c r="T356" s="12" t="s">
        <v>7452</v>
      </c>
      <c r="U356" s="11" t="s">
        <v>6164</v>
      </c>
      <c r="V356" s="12" t="s">
        <v>7453</v>
      </c>
    </row>
    <row r="357" spans="1:22" x14ac:dyDescent="0.2">
      <c r="A357" s="10" t="s">
        <v>4315</v>
      </c>
      <c r="B357" s="10" t="s">
        <v>4381</v>
      </c>
      <c r="C357" s="10" t="s">
        <v>4382</v>
      </c>
      <c r="D357" s="10">
        <v>37.574033079195999</v>
      </c>
      <c r="E357" s="10">
        <v>127.08705815476</v>
      </c>
      <c r="I357" s="10" t="s">
        <v>4363</v>
      </c>
      <c r="J357" s="10" t="s">
        <v>4383</v>
      </c>
      <c r="K357" s="10" t="s">
        <v>4384</v>
      </c>
      <c r="L357" s="10" t="s">
        <v>4385</v>
      </c>
      <c r="P357" s="10" t="s">
        <v>6894</v>
      </c>
      <c r="Q357" s="10" t="s">
        <v>7454</v>
      </c>
      <c r="R357" s="10" t="s">
        <v>7455</v>
      </c>
      <c r="S357" s="11" t="s">
        <v>6163</v>
      </c>
      <c r="T357" s="12" t="s">
        <v>7456</v>
      </c>
      <c r="U357" s="11" t="s">
        <v>6164</v>
      </c>
      <c r="V357" s="12" t="s">
        <v>7457</v>
      </c>
    </row>
    <row r="358" spans="1:22" x14ac:dyDescent="0.2">
      <c r="A358" s="10" t="s">
        <v>4315</v>
      </c>
      <c r="B358" s="10" t="s">
        <v>4386</v>
      </c>
      <c r="C358" s="10" t="s">
        <v>4387</v>
      </c>
      <c r="D358" s="10">
        <v>37.565525884208398</v>
      </c>
      <c r="E358" s="10">
        <v>127.084072412789</v>
      </c>
      <c r="I358" s="10" t="s">
        <v>4388</v>
      </c>
      <c r="J358" s="10" t="s">
        <v>4389</v>
      </c>
      <c r="K358" s="10" t="s">
        <v>4390</v>
      </c>
      <c r="L358" s="10" t="s">
        <v>4391</v>
      </c>
      <c r="P358" s="10" t="s">
        <v>6894</v>
      </c>
      <c r="Q358" s="10" t="s">
        <v>7458</v>
      </c>
      <c r="R358" s="10" t="s">
        <v>7459</v>
      </c>
      <c r="S358" s="11" t="s">
        <v>6163</v>
      </c>
      <c r="T358" s="12" t="s">
        <v>7751</v>
      </c>
      <c r="U358" s="11" t="s">
        <v>6164</v>
      </c>
      <c r="V358" s="12" t="s">
        <v>7752</v>
      </c>
    </row>
    <row r="359" spans="1:22" x14ac:dyDescent="0.2">
      <c r="A359" s="10" t="s">
        <v>4315</v>
      </c>
      <c r="B359" s="10" t="s">
        <v>4037</v>
      </c>
      <c r="C359" s="10" t="s">
        <v>4038</v>
      </c>
      <c r="D359" s="10">
        <v>37.556729848995403</v>
      </c>
      <c r="E359" s="10">
        <v>127.080534516969</v>
      </c>
      <c r="I359" s="10" t="s">
        <v>4388</v>
      </c>
      <c r="J359" s="10" t="s">
        <v>4392</v>
      </c>
      <c r="K359" s="10" t="s">
        <v>4393</v>
      </c>
      <c r="L359" s="10" t="s">
        <v>4394</v>
      </c>
      <c r="P359" s="10" t="s">
        <v>6894</v>
      </c>
      <c r="Q359" s="10" t="s">
        <v>7460</v>
      </c>
      <c r="R359" s="10" t="s">
        <v>7042</v>
      </c>
      <c r="S359" s="11" t="s">
        <v>6163</v>
      </c>
      <c r="T359" s="12" t="s">
        <v>7461</v>
      </c>
      <c r="U359" s="11" t="s">
        <v>6164</v>
      </c>
      <c r="V359" s="12" t="s">
        <v>7462</v>
      </c>
    </row>
    <row r="360" spans="1:22" x14ac:dyDescent="0.2">
      <c r="A360" s="10" t="s">
        <v>4315</v>
      </c>
      <c r="B360" s="10" t="s">
        <v>4395</v>
      </c>
      <c r="C360" s="10" t="s">
        <v>4396</v>
      </c>
      <c r="D360" s="10">
        <v>37.547134285393</v>
      </c>
      <c r="E360" s="10">
        <v>127.073962678957</v>
      </c>
      <c r="I360" s="10" t="s">
        <v>4388</v>
      </c>
      <c r="J360" s="10" t="s">
        <v>4397</v>
      </c>
      <c r="K360" s="10" t="s">
        <v>4398</v>
      </c>
      <c r="L360" s="10" t="s">
        <v>4399</v>
      </c>
      <c r="P360" s="10" t="s">
        <v>6894</v>
      </c>
      <c r="Q360" s="10" t="s">
        <v>7463</v>
      </c>
      <c r="R360" s="10" t="s">
        <v>6937</v>
      </c>
      <c r="S360" s="11" t="s">
        <v>6163</v>
      </c>
      <c r="T360" s="12" t="s">
        <v>7464</v>
      </c>
      <c r="U360" s="11" t="s">
        <v>6164</v>
      </c>
      <c r="V360" s="12" t="s">
        <v>7465</v>
      </c>
    </row>
    <row r="361" spans="1:22" x14ac:dyDescent="0.2">
      <c r="A361" s="10" t="s">
        <v>4315</v>
      </c>
      <c r="B361" s="10" t="s">
        <v>3236</v>
      </c>
      <c r="C361" s="10" t="s">
        <v>4400</v>
      </c>
      <c r="D361" s="10">
        <v>37.540297550612202</v>
      </c>
      <c r="E361" s="10">
        <v>127.07079823600201</v>
      </c>
      <c r="I361" s="10" t="s">
        <v>4388</v>
      </c>
      <c r="J361" s="10" t="s">
        <v>4392</v>
      </c>
      <c r="K361" s="10" t="s">
        <v>4401</v>
      </c>
      <c r="L361" s="10" t="s">
        <v>4402</v>
      </c>
      <c r="P361" s="10" t="s">
        <v>6894</v>
      </c>
      <c r="Q361" s="10" t="s">
        <v>7466</v>
      </c>
      <c r="R361" s="10" t="s">
        <v>7467</v>
      </c>
      <c r="S361" s="11" t="s">
        <v>6163</v>
      </c>
      <c r="T361" s="12" t="s">
        <v>7468</v>
      </c>
      <c r="U361" s="11" t="s">
        <v>6164</v>
      </c>
      <c r="V361" s="12" t="s">
        <v>7469</v>
      </c>
    </row>
    <row r="362" spans="1:22" x14ac:dyDescent="0.2">
      <c r="A362" s="10" t="s">
        <v>4315</v>
      </c>
      <c r="B362" s="10" t="s">
        <v>4403</v>
      </c>
      <c r="C362" s="10" t="s">
        <v>4404</v>
      </c>
      <c r="D362" s="10">
        <v>37.531949200595797</v>
      </c>
      <c r="E362" s="10">
        <v>127.067006902087</v>
      </c>
      <c r="I362" s="10" t="s">
        <v>4388</v>
      </c>
      <c r="J362" s="10" t="s">
        <v>4405</v>
      </c>
      <c r="K362" s="10" t="s">
        <v>4406</v>
      </c>
      <c r="L362" s="10" t="s">
        <v>4407</v>
      </c>
      <c r="P362" s="10" t="s">
        <v>6894</v>
      </c>
      <c r="Q362" s="10" t="s">
        <v>7470</v>
      </c>
      <c r="R362" s="10" t="s">
        <v>7471</v>
      </c>
      <c r="S362" s="11" t="s">
        <v>6163</v>
      </c>
      <c r="T362" s="12" t="s">
        <v>7472</v>
      </c>
      <c r="U362" s="11" t="s">
        <v>6164</v>
      </c>
      <c r="V362" s="12" t="s">
        <v>7473</v>
      </c>
    </row>
    <row r="363" spans="1:22" x14ac:dyDescent="0.2">
      <c r="A363" s="10" t="s">
        <v>4315</v>
      </c>
      <c r="B363" s="10" t="s">
        <v>4408</v>
      </c>
      <c r="C363" s="10" t="s">
        <v>4409</v>
      </c>
      <c r="D363" s="10">
        <v>37.518722236132497</v>
      </c>
      <c r="E363" s="10">
        <v>127.049208534359</v>
      </c>
      <c r="I363" s="10" t="s">
        <v>4388</v>
      </c>
      <c r="J363" s="10" t="s">
        <v>4389</v>
      </c>
      <c r="K363" s="10" t="s">
        <v>4410</v>
      </c>
      <c r="L363" s="10" t="s">
        <v>4411</v>
      </c>
      <c r="P363" s="10" t="s">
        <v>6894</v>
      </c>
      <c r="Q363" s="10" t="s">
        <v>7474</v>
      </c>
      <c r="R363" s="10" t="s">
        <v>6171</v>
      </c>
      <c r="S363" s="11" t="s">
        <v>6163</v>
      </c>
      <c r="T363" s="12" t="s">
        <v>7475</v>
      </c>
      <c r="U363" s="11" t="s">
        <v>6164</v>
      </c>
      <c r="V363" s="12" t="s">
        <v>7476</v>
      </c>
    </row>
    <row r="364" spans="1:22" x14ac:dyDescent="0.2">
      <c r="A364" s="10" t="s">
        <v>4315</v>
      </c>
      <c r="B364" s="10" t="s">
        <v>4412</v>
      </c>
      <c r="C364" s="10" t="s">
        <v>4413</v>
      </c>
      <c r="D364" s="10">
        <v>37.518171643458103</v>
      </c>
      <c r="E364" s="10">
        <v>127.046970039269</v>
      </c>
      <c r="I364" s="10" t="s">
        <v>4388</v>
      </c>
      <c r="J364" s="10" t="s">
        <v>4414</v>
      </c>
      <c r="K364" s="10" t="s">
        <v>4415</v>
      </c>
      <c r="L364" s="10" t="s">
        <v>4416</v>
      </c>
      <c r="P364" s="10" t="s">
        <v>6894</v>
      </c>
      <c r="Q364" s="10" t="s">
        <v>7477</v>
      </c>
      <c r="R364" s="10" t="s">
        <v>6154</v>
      </c>
      <c r="S364" s="11" t="s">
        <v>6163</v>
      </c>
      <c r="T364" s="12" t="s">
        <v>7478</v>
      </c>
      <c r="U364" s="11" t="s">
        <v>6164</v>
      </c>
      <c r="V364" s="12" t="s">
        <v>7479</v>
      </c>
    </row>
    <row r="365" spans="1:22" x14ac:dyDescent="0.2">
      <c r="A365" s="10" t="s">
        <v>4315</v>
      </c>
      <c r="B365" s="10" t="s">
        <v>2686</v>
      </c>
      <c r="C365" s="10" t="s">
        <v>4417</v>
      </c>
      <c r="D365" s="10">
        <v>37.514301131884601</v>
      </c>
      <c r="E365" s="10">
        <v>127.03177451841999</v>
      </c>
      <c r="I365" s="10" t="s">
        <v>4418</v>
      </c>
      <c r="J365" s="10" t="s">
        <v>4419</v>
      </c>
      <c r="K365" s="10" t="s">
        <v>4420</v>
      </c>
      <c r="L365" s="10" t="s">
        <v>4421</v>
      </c>
      <c r="P365" s="10" t="s">
        <v>7480</v>
      </c>
      <c r="Q365" s="10" t="s">
        <v>7481</v>
      </c>
      <c r="R365" s="10" t="s">
        <v>7482</v>
      </c>
      <c r="S365" s="11" t="s">
        <v>6163</v>
      </c>
      <c r="T365" s="12" t="s">
        <v>7483</v>
      </c>
      <c r="U365" s="11" t="s">
        <v>6164</v>
      </c>
      <c r="V365" s="12" t="s">
        <v>7484</v>
      </c>
    </row>
    <row r="366" spans="1:22" x14ac:dyDescent="0.2">
      <c r="A366" s="10" t="s">
        <v>4315</v>
      </c>
      <c r="B366" s="10" t="s">
        <v>4422</v>
      </c>
      <c r="C366" s="10" t="s">
        <v>4417</v>
      </c>
      <c r="D366" s="10">
        <v>37.514301131884601</v>
      </c>
      <c r="E366" s="10">
        <v>127.03177451841999</v>
      </c>
      <c r="I366" s="10" t="s">
        <v>4418</v>
      </c>
      <c r="J366" s="10" t="s">
        <v>4423</v>
      </c>
      <c r="K366" s="10" t="s">
        <v>4424</v>
      </c>
      <c r="L366" s="10" t="s">
        <v>4425</v>
      </c>
      <c r="P366" s="10" t="s">
        <v>7480</v>
      </c>
      <c r="Q366" s="10" t="s">
        <v>7485</v>
      </c>
      <c r="R366" s="10" t="s">
        <v>7486</v>
      </c>
      <c r="S366" s="11" t="s">
        <v>6163</v>
      </c>
      <c r="T366" s="12" t="s">
        <v>7487</v>
      </c>
      <c r="U366" s="11" t="s">
        <v>6164</v>
      </c>
      <c r="V366" s="12" t="s">
        <v>7488</v>
      </c>
    </row>
    <row r="367" spans="1:22" x14ac:dyDescent="0.2">
      <c r="A367" s="10" t="s">
        <v>4315</v>
      </c>
      <c r="B367" s="10" t="s">
        <v>4426</v>
      </c>
      <c r="C367" s="10" t="s">
        <v>4427</v>
      </c>
      <c r="D367" s="10">
        <v>37.508311599365904</v>
      </c>
      <c r="E367" s="10">
        <v>127.01185989237599</v>
      </c>
      <c r="I367" s="10" t="s">
        <v>4418</v>
      </c>
      <c r="J367" s="10" t="s">
        <v>4428</v>
      </c>
      <c r="K367" s="10" t="s">
        <v>4429</v>
      </c>
      <c r="L367" s="10" t="s">
        <v>4430</v>
      </c>
      <c r="P367" s="10" t="s">
        <v>7480</v>
      </c>
      <c r="Q367" s="10" t="s">
        <v>7489</v>
      </c>
      <c r="R367" s="10" t="s">
        <v>7490</v>
      </c>
      <c r="S367" s="11" t="s">
        <v>6163</v>
      </c>
      <c r="T367" s="12" t="s">
        <v>7491</v>
      </c>
      <c r="U367" s="11" t="s">
        <v>6164</v>
      </c>
      <c r="V367" s="12" t="s">
        <v>7492</v>
      </c>
    </row>
    <row r="368" spans="1:22" x14ac:dyDescent="0.2">
      <c r="A368" s="10" t="s">
        <v>4315</v>
      </c>
      <c r="B368" s="10" t="s">
        <v>3578</v>
      </c>
      <c r="C368" s="10" t="s">
        <v>3579</v>
      </c>
      <c r="D368" s="10">
        <v>37.504849711663702</v>
      </c>
      <c r="E368" s="10">
        <v>127.00487538273001</v>
      </c>
      <c r="I368" s="10" t="s">
        <v>4418</v>
      </c>
      <c r="J368" s="10" t="s">
        <v>4431</v>
      </c>
      <c r="K368" s="10" t="s">
        <v>4432</v>
      </c>
      <c r="L368" s="10" t="s">
        <v>4433</v>
      </c>
      <c r="P368" s="10" t="s">
        <v>7480</v>
      </c>
      <c r="Q368" s="10" t="s">
        <v>7493</v>
      </c>
      <c r="R368" s="10" t="s">
        <v>7494</v>
      </c>
      <c r="S368" s="11" t="s">
        <v>6163</v>
      </c>
      <c r="T368" s="12" t="s">
        <v>7495</v>
      </c>
      <c r="U368" s="11" t="s">
        <v>6164</v>
      </c>
      <c r="V368" s="12" t="s">
        <v>7496</v>
      </c>
    </row>
    <row r="369" spans="1:22" x14ac:dyDescent="0.2">
      <c r="A369" s="10" t="s">
        <v>4315</v>
      </c>
      <c r="B369" s="10" t="s">
        <v>4434</v>
      </c>
      <c r="C369" s="10" t="s">
        <v>3579</v>
      </c>
      <c r="D369" s="10">
        <v>37.504849711663702</v>
      </c>
      <c r="E369" s="10">
        <v>127.00487538273001</v>
      </c>
      <c r="I369" s="10" t="s">
        <v>4418</v>
      </c>
      <c r="J369" s="10" t="s">
        <v>4435</v>
      </c>
      <c r="K369" s="10" t="s">
        <v>4436</v>
      </c>
      <c r="L369" s="10" t="s">
        <v>4437</v>
      </c>
      <c r="P369" s="10" t="s">
        <v>7480</v>
      </c>
      <c r="Q369" s="10" t="s">
        <v>7497</v>
      </c>
      <c r="R369" s="10" t="s">
        <v>7498</v>
      </c>
      <c r="S369" s="11" t="s">
        <v>6163</v>
      </c>
      <c r="T369" s="12" t="s">
        <v>7499</v>
      </c>
      <c r="U369" s="11" t="s">
        <v>6164</v>
      </c>
      <c r="V369" s="12" t="s">
        <v>7500</v>
      </c>
    </row>
    <row r="370" spans="1:22" x14ac:dyDescent="0.2">
      <c r="A370" s="10" t="s">
        <v>4315</v>
      </c>
      <c r="B370" s="10" t="s">
        <v>3773</v>
      </c>
      <c r="C370" s="10" t="s">
        <v>4438</v>
      </c>
      <c r="D370" s="10">
        <v>37.485543360706998</v>
      </c>
      <c r="E370" s="10">
        <v>126.981886647335</v>
      </c>
      <c r="I370" s="10" t="s">
        <v>4418</v>
      </c>
      <c r="J370" s="10" t="s">
        <v>4353</v>
      </c>
      <c r="K370" s="10" t="s">
        <v>4439</v>
      </c>
      <c r="L370" s="10" t="s">
        <v>4440</v>
      </c>
      <c r="P370" s="10" t="s">
        <v>7480</v>
      </c>
      <c r="Q370" s="10" t="s">
        <v>7501</v>
      </c>
      <c r="R370" s="10" t="s">
        <v>7502</v>
      </c>
      <c r="S370" s="11" t="s">
        <v>6163</v>
      </c>
      <c r="T370" s="12" t="s">
        <v>7503</v>
      </c>
      <c r="U370" s="11" t="s">
        <v>6164</v>
      </c>
      <c r="V370" s="12" t="s">
        <v>7504</v>
      </c>
    </row>
    <row r="371" spans="1:22" x14ac:dyDescent="0.2">
      <c r="A371" s="10" t="s">
        <v>4315</v>
      </c>
      <c r="B371" s="10" t="s">
        <v>4441</v>
      </c>
      <c r="C371" s="10" t="s">
        <v>4442</v>
      </c>
      <c r="D371" s="10">
        <v>37.484736618134797</v>
      </c>
      <c r="E371" s="10">
        <v>126.971116343137</v>
      </c>
      <c r="I371" s="10" t="s">
        <v>4443</v>
      </c>
      <c r="J371" s="10" t="s">
        <v>4444</v>
      </c>
      <c r="K371" s="10" t="s">
        <v>4445</v>
      </c>
      <c r="L371" s="10" t="s">
        <v>4446</v>
      </c>
      <c r="P371" s="10" t="s">
        <v>7480</v>
      </c>
      <c r="Q371" s="10" t="s">
        <v>7505</v>
      </c>
      <c r="R371" s="10" t="s">
        <v>7506</v>
      </c>
      <c r="S371" s="11" t="s">
        <v>6163</v>
      </c>
      <c r="T371" s="12" t="s">
        <v>7507</v>
      </c>
      <c r="U371" s="11" t="s">
        <v>6164</v>
      </c>
      <c r="V371" s="12" t="s">
        <v>7508</v>
      </c>
    </row>
    <row r="372" spans="1:22" x14ac:dyDescent="0.2">
      <c r="A372" s="10" t="s">
        <v>4315</v>
      </c>
      <c r="B372" s="10" t="s">
        <v>4447</v>
      </c>
      <c r="C372" s="10" t="s">
        <v>4448</v>
      </c>
      <c r="D372" s="10">
        <v>37.495825590693897</v>
      </c>
      <c r="E372" s="10">
        <v>126.954053114921</v>
      </c>
      <c r="I372" s="10" t="s">
        <v>4443</v>
      </c>
      <c r="J372" s="10" t="s">
        <v>4449</v>
      </c>
      <c r="K372" s="10" t="s">
        <v>4450</v>
      </c>
      <c r="L372" s="10" t="s">
        <v>4451</v>
      </c>
      <c r="P372" s="10" t="s">
        <v>7480</v>
      </c>
      <c r="Q372" s="10" t="s">
        <v>6327</v>
      </c>
      <c r="R372" s="10" t="s">
        <v>7509</v>
      </c>
      <c r="S372" s="11" t="s">
        <v>6163</v>
      </c>
      <c r="T372" s="12" t="s">
        <v>6329</v>
      </c>
      <c r="U372" s="11" t="s">
        <v>6164</v>
      </c>
      <c r="V372" s="12" t="s">
        <v>6330</v>
      </c>
    </row>
    <row r="373" spans="1:22" x14ac:dyDescent="0.2">
      <c r="A373" s="10" t="s">
        <v>4315</v>
      </c>
      <c r="B373" s="10" t="s">
        <v>4452</v>
      </c>
      <c r="C373" s="10" t="s">
        <v>4453</v>
      </c>
      <c r="D373" s="10">
        <v>37.503517627560399</v>
      </c>
      <c r="E373" s="10">
        <v>126.947286908877</v>
      </c>
      <c r="I373" s="10" t="s">
        <v>4443</v>
      </c>
      <c r="J373" s="10" t="s">
        <v>4454</v>
      </c>
      <c r="K373" s="10" t="s">
        <v>4455</v>
      </c>
      <c r="L373" s="10" t="s">
        <v>4456</v>
      </c>
      <c r="P373" s="10" t="s">
        <v>7480</v>
      </c>
      <c r="Q373" s="10" t="s">
        <v>6944</v>
      </c>
      <c r="R373" s="10" t="s">
        <v>7510</v>
      </c>
      <c r="S373" s="11" t="s">
        <v>6163</v>
      </c>
      <c r="T373" s="12" t="s">
        <v>6946</v>
      </c>
      <c r="U373" s="11" t="s">
        <v>6164</v>
      </c>
      <c r="V373" s="12" t="s">
        <v>6947</v>
      </c>
    </row>
    <row r="374" spans="1:22" x14ac:dyDescent="0.2">
      <c r="A374" s="10" t="s">
        <v>4315</v>
      </c>
      <c r="B374" s="10" t="s">
        <v>4457</v>
      </c>
      <c r="C374" s="10" t="s">
        <v>4458</v>
      </c>
      <c r="D374" s="10">
        <v>37.504319116821598</v>
      </c>
      <c r="E374" s="10">
        <v>126.938093666452</v>
      </c>
      <c r="I374" s="10" t="s">
        <v>4443</v>
      </c>
      <c r="J374" s="10" t="s">
        <v>4459</v>
      </c>
      <c r="K374" s="10" t="s">
        <v>4460</v>
      </c>
      <c r="L374" s="10" t="s">
        <v>4461</v>
      </c>
      <c r="P374" s="10" t="s">
        <v>7480</v>
      </c>
      <c r="Q374" s="10" t="s">
        <v>7511</v>
      </c>
      <c r="R374" s="10" t="s">
        <v>7512</v>
      </c>
      <c r="S374" s="11" t="s">
        <v>6163</v>
      </c>
      <c r="T374" s="12" t="s">
        <v>7753</v>
      </c>
      <c r="U374" s="11" t="s">
        <v>6164</v>
      </c>
      <c r="V374" s="12" t="s">
        <v>7754</v>
      </c>
    </row>
    <row r="375" spans="1:22" x14ac:dyDescent="0.2">
      <c r="A375" s="10" t="s">
        <v>4315</v>
      </c>
      <c r="B375" s="10" t="s">
        <v>4462</v>
      </c>
      <c r="C375" s="10" t="s">
        <v>4463</v>
      </c>
      <c r="D375" s="10">
        <v>37.499653395720401</v>
      </c>
      <c r="E375" s="10">
        <v>126.92770655471</v>
      </c>
      <c r="I375" s="10" t="s">
        <v>4443</v>
      </c>
      <c r="J375" s="10" t="s">
        <v>4464</v>
      </c>
      <c r="K375" s="10" t="s">
        <v>4465</v>
      </c>
      <c r="L375" s="10" t="s">
        <v>4466</v>
      </c>
      <c r="P375" s="10" t="s">
        <v>7480</v>
      </c>
      <c r="Q375" s="10" t="s">
        <v>7513</v>
      </c>
      <c r="R375" s="10" t="s">
        <v>7514</v>
      </c>
      <c r="S375" s="11" t="s">
        <v>6163</v>
      </c>
      <c r="T375" s="12" t="s">
        <v>7515</v>
      </c>
      <c r="U375" s="11" t="s">
        <v>6164</v>
      </c>
      <c r="V375" s="12" t="s">
        <v>7516</v>
      </c>
    </row>
    <row r="376" spans="1:22" x14ac:dyDescent="0.2">
      <c r="A376" s="10" t="s">
        <v>4315</v>
      </c>
      <c r="B376" s="10" t="s">
        <v>4467</v>
      </c>
      <c r="C376" s="10" t="s">
        <v>4468</v>
      </c>
      <c r="D376" s="10">
        <v>37.499273026198402</v>
      </c>
      <c r="E376" s="10">
        <v>126.92033649157899</v>
      </c>
      <c r="I376" s="10" t="s">
        <v>4443</v>
      </c>
      <c r="J376" s="10" t="s">
        <v>4469</v>
      </c>
      <c r="K376" s="10" t="s">
        <v>4470</v>
      </c>
      <c r="L376" s="10" t="s">
        <v>4471</v>
      </c>
      <c r="P376" s="10" t="s">
        <v>7480</v>
      </c>
      <c r="Q376" s="10" t="s">
        <v>7517</v>
      </c>
      <c r="R376" s="10" t="s">
        <v>7518</v>
      </c>
      <c r="S376" s="11" t="s">
        <v>6163</v>
      </c>
      <c r="T376" s="12" t="s">
        <v>7519</v>
      </c>
      <c r="U376" s="11" t="s">
        <v>6164</v>
      </c>
      <c r="V376" s="12" t="s">
        <v>7520</v>
      </c>
    </row>
    <row r="377" spans="1:22" x14ac:dyDescent="0.2">
      <c r="A377" s="10" t="s">
        <v>4315</v>
      </c>
      <c r="B377" s="10" t="s">
        <v>4472</v>
      </c>
      <c r="C377" s="10" t="s">
        <v>4473</v>
      </c>
      <c r="D377" s="10">
        <v>37.500309862028999</v>
      </c>
      <c r="E377" s="10">
        <v>126.90940105182101</v>
      </c>
      <c r="I377" s="10" t="s">
        <v>4443</v>
      </c>
      <c r="J377" s="10" t="s">
        <v>4474</v>
      </c>
      <c r="K377" s="10" t="s">
        <v>4475</v>
      </c>
      <c r="L377" s="10" t="s">
        <v>4476</v>
      </c>
      <c r="P377" s="10" t="s">
        <v>7480</v>
      </c>
      <c r="Q377" s="10" t="s">
        <v>7521</v>
      </c>
      <c r="R377" s="10" t="s">
        <v>7522</v>
      </c>
      <c r="S377" s="11" t="s">
        <v>6163</v>
      </c>
      <c r="T377" s="12" t="s">
        <v>7523</v>
      </c>
      <c r="U377" s="11" t="s">
        <v>6164</v>
      </c>
      <c r="V377" s="12" t="s">
        <v>7524</v>
      </c>
    </row>
    <row r="378" spans="1:22" x14ac:dyDescent="0.2">
      <c r="A378" s="10" t="s">
        <v>4315</v>
      </c>
      <c r="B378" s="10" t="s">
        <v>3335</v>
      </c>
      <c r="C378" s="10" t="s">
        <v>4477</v>
      </c>
      <c r="D378" s="10">
        <v>37.492850002365799</v>
      </c>
      <c r="E378" s="10">
        <v>126.896795784223</v>
      </c>
      <c r="I378" s="10" t="s">
        <v>4478</v>
      </c>
      <c r="J378" s="10" t="s">
        <v>4479</v>
      </c>
      <c r="K378" s="10" t="s">
        <v>4480</v>
      </c>
      <c r="L378" s="10" t="s">
        <v>4481</v>
      </c>
      <c r="P378" s="10" t="s">
        <v>7480</v>
      </c>
      <c r="Q378" s="10" t="s">
        <v>7525</v>
      </c>
      <c r="R378" s="10" t="s">
        <v>7526</v>
      </c>
      <c r="S378" s="11" t="s">
        <v>6163</v>
      </c>
      <c r="T378" s="12" t="s">
        <v>7527</v>
      </c>
      <c r="U378" s="11" t="s">
        <v>6164</v>
      </c>
      <c r="V378" s="12" t="s">
        <v>7528</v>
      </c>
    </row>
    <row r="379" spans="1:22" x14ac:dyDescent="0.2">
      <c r="A379" s="10" t="s">
        <v>4315</v>
      </c>
      <c r="B379" s="10" t="s">
        <v>4482</v>
      </c>
      <c r="C379" s="10" t="s">
        <v>4483</v>
      </c>
      <c r="D379" s="10">
        <v>37.484919737143898</v>
      </c>
      <c r="E379" s="10">
        <v>126.886712086858</v>
      </c>
      <c r="I379" s="10" t="s">
        <v>4478</v>
      </c>
      <c r="J379" s="10" t="s">
        <v>4484</v>
      </c>
      <c r="K379" s="10" t="s">
        <v>4485</v>
      </c>
      <c r="L379" s="10" t="s">
        <v>4486</v>
      </c>
      <c r="P379" s="10" t="s">
        <v>7480</v>
      </c>
      <c r="Q379" s="10" t="s">
        <v>7529</v>
      </c>
      <c r="R379" s="10" t="s">
        <v>7530</v>
      </c>
      <c r="S379" s="11" t="s">
        <v>6163</v>
      </c>
      <c r="T379" s="12" t="s">
        <v>7531</v>
      </c>
      <c r="U379" s="11" t="s">
        <v>6164</v>
      </c>
      <c r="V379" s="12" t="s">
        <v>7532</v>
      </c>
    </row>
    <row r="380" spans="1:22" x14ac:dyDescent="0.2">
      <c r="A380" s="10" t="s">
        <v>4315</v>
      </c>
      <c r="B380" s="10" t="s">
        <v>2999</v>
      </c>
      <c r="C380" s="10" t="s">
        <v>3000</v>
      </c>
      <c r="D380" s="10">
        <v>37.482413625419703</v>
      </c>
      <c r="E380" s="10">
        <v>126.88224015686301</v>
      </c>
      <c r="I380" s="10" t="s">
        <v>4478</v>
      </c>
      <c r="J380" s="10" t="s">
        <v>4487</v>
      </c>
      <c r="K380" s="10" t="s">
        <v>4488</v>
      </c>
      <c r="L380" s="10" t="s">
        <v>4489</v>
      </c>
      <c r="P380" s="10" t="s">
        <v>7533</v>
      </c>
      <c r="Q380" s="10" t="s">
        <v>7534</v>
      </c>
      <c r="R380" s="10" t="s">
        <v>7535</v>
      </c>
      <c r="S380" s="11" t="s">
        <v>6163</v>
      </c>
      <c r="T380" s="12" t="s">
        <v>7536</v>
      </c>
      <c r="U380" s="11" t="s">
        <v>6164</v>
      </c>
      <c r="V380" s="12" t="s">
        <v>7537</v>
      </c>
    </row>
    <row r="381" spans="1:22" x14ac:dyDescent="0.2">
      <c r="A381" s="10" t="s">
        <v>4315</v>
      </c>
      <c r="B381" s="10" t="s">
        <v>4490</v>
      </c>
      <c r="C381" s="10" t="s">
        <v>4491</v>
      </c>
      <c r="D381" s="10">
        <v>37.476710002347602</v>
      </c>
      <c r="E381" s="10">
        <v>126.869982812484</v>
      </c>
      <c r="I381" s="10" t="s">
        <v>4478</v>
      </c>
      <c r="J381" s="10" t="s">
        <v>4492</v>
      </c>
      <c r="K381" s="10" t="s">
        <v>4493</v>
      </c>
      <c r="L381" s="10" t="s">
        <v>4494</v>
      </c>
      <c r="P381" s="10" t="s">
        <v>7533</v>
      </c>
      <c r="Q381" s="10" t="s">
        <v>7538</v>
      </c>
      <c r="R381" s="10" t="s">
        <v>7539</v>
      </c>
      <c r="S381" s="11" t="s">
        <v>6163</v>
      </c>
      <c r="T381" s="12" t="s">
        <v>7265</v>
      </c>
      <c r="U381" s="11" t="s">
        <v>6164</v>
      </c>
      <c r="V381" s="12" t="s">
        <v>7266</v>
      </c>
    </row>
    <row r="382" spans="1:22" x14ac:dyDescent="0.2">
      <c r="A382" s="10" t="s">
        <v>4315</v>
      </c>
      <c r="B382" s="10" t="s">
        <v>4495</v>
      </c>
      <c r="C382" s="10" t="s">
        <v>4496</v>
      </c>
      <c r="D382" s="10">
        <v>37.479803172540997</v>
      </c>
      <c r="E382" s="10">
        <v>126.853074780215</v>
      </c>
      <c r="I382" s="10" t="s">
        <v>4478</v>
      </c>
      <c r="J382" s="10" t="s">
        <v>4497</v>
      </c>
      <c r="K382" s="10" t="s">
        <v>4498</v>
      </c>
      <c r="L382" s="10" t="s">
        <v>4499</v>
      </c>
      <c r="P382" s="10" t="s">
        <v>7533</v>
      </c>
      <c r="Q382" s="10" t="s">
        <v>7540</v>
      </c>
      <c r="R382" s="10" t="s">
        <v>7541</v>
      </c>
      <c r="S382" s="11" t="s">
        <v>6163</v>
      </c>
      <c r="T382" s="12" t="s">
        <v>7542</v>
      </c>
      <c r="U382" s="11" t="s">
        <v>6164</v>
      </c>
      <c r="V382" s="12" t="s">
        <v>7543</v>
      </c>
    </row>
    <row r="383" spans="1:22" x14ac:dyDescent="0.2">
      <c r="A383" s="10" t="s">
        <v>4315</v>
      </c>
      <c r="B383" s="10" t="s">
        <v>4500</v>
      </c>
      <c r="C383" s="10" t="s">
        <v>4501</v>
      </c>
      <c r="D383" s="10">
        <v>37.487101026132898</v>
      </c>
      <c r="E383" s="10">
        <v>126.838414183938</v>
      </c>
      <c r="I383" s="10" t="s">
        <v>4478</v>
      </c>
      <c r="J383" s="10" t="s">
        <v>4502</v>
      </c>
      <c r="K383" s="10" t="s">
        <v>4503</v>
      </c>
      <c r="L383" s="10" t="s">
        <v>4504</v>
      </c>
      <c r="P383" s="10" t="s">
        <v>7533</v>
      </c>
      <c r="Q383" s="10" t="s">
        <v>7544</v>
      </c>
      <c r="R383" s="10" t="s">
        <v>7545</v>
      </c>
      <c r="S383" s="11" t="s">
        <v>6163</v>
      </c>
      <c r="T383" s="12" t="s">
        <v>7546</v>
      </c>
      <c r="U383" s="11" t="s">
        <v>6164</v>
      </c>
      <c r="V383" s="12" t="s">
        <v>7547</v>
      </c>
    </row>
    <row r="384" spans="1:22" x14ac:dyDescent="0.2">
      <c r="A384" s="10" t="s">
        <v>4315</v>
      </c>
      <c r="B384" s="10" t="s">
        <v>4505</v>
      </c>
      <c r="C384" s="10" t="s">
        <v>2916</v>
      </c>
      <c r="D384" s="10">
        <v>37.491371764471701</v>
      </c>
      <c r="E384" s="10">
        <v>126.821429490681</v>
      </c>
      <c r="I384" s="10" t="s">
        <v>4478</v>
      </c>
      <c r="J384" s="10" t="s">
        <v>4506</v>
      </c>
      <c r="K384" s="10" t="s">
        <v>4507</v>
      </c>
      <c r="L384" s="10" t="s">
        <v>4508</v>
      </c>
      <c r="P384" s="10" t="s">
        <v>7533</v>
      </c>
      <c r="Q384" s="10" t="s">
        <v>7548</v>
      </c>
      <c r="R384" s="10" t="s">
        <v>7549</v>
      </c>
      <c r="S384" s="11" t="s">
        <v>6163</v>
      </c>
      <c r="T384" s="12" t="s">
        <v>7550</v>
      </c>
      <c r="U384" s="11" t="s">
        <v>6164</v>
      </c>
      <c r="V384" s="12" t="s">
        <v>7551</v>
      </c>
    </row>
    <row r="385" spans="1:22" x14ac:dyDescent="0.2">
      <c r="A385" s="10" t="s">
        <v>4315</v>
      </c>
      <c r="B385" s="10" t="s">
        <v>4509</v>
      </c>
      <c r="C385" s="10" t="s">
        <v>4510</v>
      </c>
      <c r="D385" s="10">
        <v>37.506138428361297</v>
      </c>
      <c r="E385" s="10">
        <v>126.800966432837</v>
      </c>
      <c r="I385" s="10" t="s">
        <v>4511</v>
      </c>
      <c r="J385" s="10" t="s">
        <v>4512</v>
      </c>
      <c r="K385" s="10" t="s">
        <v>4513</v>
      </c>
      <c r="L385" s="10" t="s">
        <v>4514</v>
      </c>
      <c r="P385" s="10" t="s">
        <v>7533</v>
      </c>
      <c r="Q385" s="10" t="s">
        <v>7552</v>
      </c>
      <c r="R385" s="10" t="s">
        <v>7553</v>
      </c>
      <c r="S385" s="11" t="s">
        <v>6163</v>
      </c>
      <c r="T385" s="12" t="s">
        <v>7554</v>
      </c>
      <c r="U385" s="11" t="s">
        <v>6164</v>
      </c>
      <c r="V385" s="12" t="s">
        <v>7555</v>
      </c>
    </row>
    <row r="386" spans="1:22" x14ac:dyDescent="0.2">
      <c r="A386" s="10" t="s">
        <v>4315</v>
      </c>
      <c r="B386" s="10" t="s">
        <v>4515</v>
      </c>
      <c r="C386" s="10" t="s">
        <v>4516</v>
      </c>
      <c r="D386" s="10">
        <v>37.505622094580701</v>
      </c>
      <c r="E386" s="10">
        <v>126.797591378314</v>
      </c>
      <c r="I386" s="10" t="s">
        <v>4511</v>
      </c>
      <c r="J386" s="10" t="s">
        <v>4517</v>
      </c>
      <c r="K386" s="10" t="s">
        <v>4518</v>
      </c>
      <c r="L386" s="10" t="s">
        <v>4519</v>
      </c>
      <c r="P386" s="10" t="s">
        <v>7533</v>
      </c>
      <c r="Q386" s="10" t="s">
        <v>7556</v>
      </c>
      <c r="R386" s="10" t="s">
        <v>7557</v>
      </c>
      <c r="S386" s="11" t="s">
        <v>6163</v>
      </c>
      <c r="T386" s="12" t="s">
        <v>7558</v>
      </c>
      <c r="U386" s="11" t="s">
        <v>6164</v>
      </c>
      <c r="V386" s="12" t="s">
        <v>7559</v>
      </c>
    </row>
    <row r="387" spans="1:22" x14ac:dyDescent="0.2">
      <c r="A387" s="10" t="s">
        <v>4315</v>
      </c>
      <c r="B387" s="10" t="s">
        <v>4520</v>
      </c>
      <c r="C387" s="10" t="s">
        <v>4521</v>
      </c>
      <c r="D387" s="10">
        <v>37.5039100094506</v>
      </c>
      <c r="E387" s="10">
        <v>126.78783700485801</v>
      </c>
      <c r="I387" s="10" t="s">
        <v>4511</v>
      </c>
      <c r="J387" s="10" t="s">
        <v>4512</v>
      </c>
      <c r="K387" s="10" t="s">
        <v>4522</v>
      </c>
      <c r="L387" s="10" t="s">
        <v>4523</v>
      </c>
      <c r="P387" s="10" t="s">
        <v>7533</v>
      </c>
      <c r="Q387" s="10" t="s">
        <v>7560</v>
      </c>
      <c r="R387" s="10" t="s">
        <v>7561</v>
      </c>
      <c r="S387" s="11" t="s">
        <v>6163</v>
      </c>
      <c r="T387" s="12" t="s">
        <v>7562</v>
      </c>
      <c r="U387" s="11" t="s">
        <v>6164</v>
      </c>
      <c r="V387" s="12" t="s">
        <v>7563</v>
      </c>
    </row>
    <row r="388" spans="1:22" x14ac:dyDescent="0.2">
      <c r="A388" s="10" t="s">
        <v>4315</v>
      </c>
      <c r="B388" s="10" t="s">
        <v>4524</v>
      </c>
      <c r="C388" s="10" t="s">
        <v>4525</v>
      </c>
      <c r="D388" s="10">
        <v>37.501993298914897</v>
      </c>
      <c r="E388" s="10">
        <v>126.776213135566</v>
      </c>
      <c r="I388" s="10" t="s">
        <v>4511</v>
      </c>
      <c r="J388" s="10" t="s">
        <v>4526</v>
      </c>
      <c r="K388" s="10" t="s">
        <v>4527</v>
      </c>
      <c r="L388" s="10" t="s">
        <v>4528</v>
      </c>
      <c r="P388" s="10" t="s">
        <v>7533</v>
      </c>
      <c r="Q388" s="10" t="s">
        <v>7564</v>
      </c>
      <c r="R388" s="10" t="s">
        <v>7565</v>
      </c>
      <c r="S388" s="11" t="s">
        <v>6163</v>
      </c>
      <c r="T388" s="12" t="s">
        <v>7566</v>
      </c>
      <c r="U388" s="11" t="s">
        <v>6164</v>
      </c>
      <c r="V388" s="12" t="s">
        <v>7567</v>
      </c>
    </row>
    <row r="389" spans="1:22" x14ac:dyDescent="0.2">
      <c r="A389" s="10" t="s">
        <v>4315</v>
      </c>
      <c r="B389" s="10" t="s">
        <v>4529</v>
      </c>
      <c r="C389" s="10" t="s">
        <v>4530</v>
      </c>
      <c r="D389" s="10">
        <v>37.504180874667</v>
      </c>
      <c r="E389" s="10">
        <v>126.767503892569</v>
      </c>
      <c r="I389" s="10" t="s">
        <v>4511</v>
      </c>
      <c r="J389" s="10" t="s">
        <v>4526</v>
      </c>
      <c r="K389" s="10" t="s">
        <v>4531</v>
      </c>
      <c r="L389" s="10" t="s">
        <v>4532</v>
      </c>
      <c r="P389" s="10" t="s">
        <v>7533</v>
      </c>
      <c r="Q389" s="10" t="s">
        <v>7568</v>
      </c>
      <c r="R389" s="10" t="s">
        <v>7569</v>
      </c>
      <c r="S389" s="11" t="s">
        <v>6163</v>
      </c>
      <c r="T389" s="12" t="s">
        <v>7570</v>
      </c>
      <c r="U389" s="11" t="s">
        <v>6164</v>
      </c>
      <c r="V389" s="12" t="s">
        <v>7571</v>
      </c>
    </row>
    <row r="390" spans="1:22" x14ac:dyDescent="0.2">
      <c r="A390" s="10" t="s">
        <v>4315</v>
      </c>
      <c r="B390" s="10" t="s">
        <v>2320</v>
      </c>
      <c r="C390" s="10" t="s">
        <v>4533</v>
      </c>
      <c r="D390" s="10">
        <v>37.505837420061098</v>
      </c>
      <c r="E390" s="10">
        <v>126.75253835605299</v>
      </c>
      <c r="I390" s="10" t="s">
        <v>4534</v>
      </c>
      <c r="J390" s="10" t="s">
        <v>4535</v>
      </c>
      <c r="K390" s="10" t="s">
        <v>4536</v>
      </c>
      <c r="L390" s="10" t="s">
        <v>4537</v>
      </c>
      <c r="P390" s="10" t="s">
        <v>7533</v>
      </c>
      <c r="Q390" s="10" t="s">
        <v>7572</v>
      </c>
      <c r="R390" s="10" t="s">
        <v>7573</v>
      </c>
      <c r="S390" s="11" t="s">
        <v>6163</v>
      </c>
      <c r="T390" s="12" t="s">
        <v>7574</v>
      </c>
      <c r="U390" s="11" t="s">
        <v>6164</v>
      </c>
      <c r="V390" s="12" t="s">
        <v>7575</v>
      </c>
    </row>
    <row r="391" spans="1:22" x14ac:dyDescent="0.2">
      <c r="A391" s="10" t="s">
        <v>4315</v>
      </c>
      <c r="B391" s="10" t="s">
        <v>4538</v>
      </c>
      <c r="C391" s="10" t="s">
        <v>4539</v>
      </c>
      <c r="D391" s="10">
        <v>37.506812333620502</v>
      </c>
      <c r="E391" s="10">
        <v>126.73679529232599</v>
      </c>
      <c r="I391" s="10" t="s">
        <v>4534</v>
      </c>
      <c r="J391" s="10" t="s">
        <v>2980</v>
      </c>
      <c r="K391" s="10" t="s">
        <v>4540</v>
      </c>
      <c r="L391" s="10" t="s">
        <v>4541</v>
      </c>
      <c r="P391" s="10" t="s">
        <v>7533</v>
      </c>
      <c r="Q391" s="10" t="s">
        <v>7564</v>
      </c>
      <c r="R391" s="10" t="s">
        <v>7576</v>
      </c>
      <c r="S391" s="11" t="s">
        <v>6163</v>
      </c>
      <c r="T391" s="12" t="s">
        <v>7566</v>
      </c>
      <c r="U391" s="11" t="s">
        <v>6164</v>
      </c>
      <c r="V391" s="12" t="s">
        <v>7567</v>
      </c>
    </row>
    <row r="392" spans="1:22" x14ac:dyDescent="0.2">
      <c r="A392" s="10" t="s">
        <v>4315</v>
      </c>
      <c r="B392" s="10" t="s">
        <v>4542</v>
      </c>
      <c r="C392" s="10" t="s">
        <v>4539</v>
      </c>
      <c r="D392" s="10">
        <v>37.506812333620502</v>
      </c>
      <c r="E392" s="10">
        <v>126.73679529232599</v>
      </c>
      <c r="I392" s="10" t="s">
        <v>4543</v>
      </c>
      <c r="J392" s="10" t="s">
        <v>4544</v>
      </c>
      <c r="K392" s="10" t="s">
        <v>4545</v>
      </c>
      <c r="L392" s="10" t="s">
        <v>4546</v>
      </c>
      <c r="P392" s="10" t="s">
        <v>7533</v>
      </c>
      <c r="Q392" s="10" t="s">
        <v>7577</v>
      </c>
      <c r="R392" s="10" t="s">
        <v>7578</v>
      </c>
      <c r="S392" s="11" t="s">
        <v>6163</v>
      </c>
      <c r="T392" s="12" t="s">
        <v>7579</v>
      </c>
      <c r="U392" s="11" t="s">
        <v>6164</v>
      </c>
      <c r="V392" s="12" t="s">
        <v>7580</v>
      </c>
    </row>
    <row r="393" spans="1:22" x14ac:dyDescent="0.2">
      <c r="A393" s="10" t="s">
        <v>4315</v>
      </c>
      <c r="B393" s="10" t="s">
        <v>4547</v>
      </c>
      <c r="C393" s="10" t="s">
        <v>4548</v>
      </c>
      <c r="D393" s="10">
        <v>37.5076269607532</v>
      </c>
      <c r="E393" s="10">
        <v>126.72087360834701</v>
      </c>
      <c r="I393" s="10" t="s">
        <v>4543</v>
      </c>
      <c r="J393" s="10" t="s">
        <v>4549</v>
      </c>
      <c r="K393" s="10" t="s">
        <v>4550</v>
      </c>
      <c r="L393" s="10" t="s">
        <v>4551</v>
      </c>
      <c r="P393" s="10" t="s">
        <v>7533</v>
      </c>
      <c r="Q393" s="10" t="s">
        <v>7581</v>
      </c>
      <c r="R393" s="10" t="s">
        <v>7582</v>
      </c>
      <c r="S393" s="11" t="s">
        <v>6163</v>
      </c>
      <c r="T393" s="12" t="s">
        <v>7583</v>
      </c>
      <c r="U393" s="11" t="s">
        <v>6164</v>
      </c>
      <c r="V393" s="12" t="s">
        <v>7584</v>
      </c>
    </row>
    <row r="394" spans="1:22" x14ac:dyDescent="0.2">
      <c r="A394" s="10" t="s">
        <v>4315</v>
      </c>
      <c r="B394" s="10" t="s">
        <v>4552</v>
      </c>
      <c r="C394" s="10" t="s">
        <v>4553</v>
      </c>
      <c r="D394" s="10">
        <v>37.506458413033599</v>
      </c>
      <c r="E394" s="10">
        <v>126.670270592156</v>
      </c>
      <c r="I394" s="10" t="s">
        <v>4543</v>
      </c>
      <c r="J394" s="10" t="s">
        <v>4554</v>
      </c>
      <c r="K394" s="10" t="s">
        <v>4555</v>
      </c>
      <c r="L394" s="10" t="s">
        <v>4556</v>
      </c>
      <c r="P394" s="10" t="s">
        <v>7533</v>
      </c>
      <c r="Q394" s="10" t="s">
        <v>7585</v>
      </c>
      <c r="R394" s="10" t="s">
        <v>7586</v>
      </c>
      <c r="S394" s="11" t="s">
        <v>6163</v>
      </c>
      <c r="T394" s="12" t="s">
        <v>7587</v>
      </c>
      <c r="U394" s="11" t="s">
        <v>6164</v>
      </c>
      <c r="V394" s="12" t="s">
        <v>7588</v>
      </c>
    </row>
    <row r="395" spans="1:22" x14ac:dyDescent="0.2">
      <c r="A395" s="10" t="s">
        <v>4557</v>
      </c>
      <c r="B395" s="10" t="s">
        <v>4558</v>
      </c>
      <c r="C395" s="10" t="s">
        <v>4559</v>
      </c>
      <c r="D395" s="10">
        <v>37.513858209508399</v>
      </c>
      <c r="E395" s="10">
        <v>126.668938518521</v>
      </c>
      <c r="I395" s="10" t="s">
        <v>4543</v>
      </c>
      <c r="J395" s="10" t="s">
        <v>4560</v>
      </c>
      <c r="K395" s="10" t="s">
        <v>4561</v>
      </c>
      <c r="L395" s="10" t="s">
        <v>4562</v>
      </c>
      <c r="P395" s="10" t="s">
        <v>7533</v>
      </c>
      <c r="Q395" s="10" t="s">
        <v>7577</v>
      </c>
      <c r="R395" s="10" t="s">
        <v>7578</v>
      </c>
      <c r="S395" s="11" t="s">
        <v>6163</v>
      </c>
      <c r="T395" s="12" t="s">
        <v>7579</v>
      </c>
      <c r="U395" s="11" t="s">
        <v>6164</v>
      </c>
      <c r="V395" s="12" t="s">
        <v>7580</v>
      </c>
    </row>
    <row r="396" spans="1:22" x14ac:dyDescent="0.2">
      <c r="A396" s="10" t="s">
        <v>4557</v>
      </c>
      <c r="B396" s="10" t="s">
        <v>4563</v>
      </c>
      <c r="C396" s="10" t="s">
        <v>4564</v>
      </c>
      <c r="D396" s="10">
        <v>37.526375972839404</v>
      </c>
      <c r="E396" s="10">
        <v>126.669100075532</v>
      </c>
      <c r="I396" s="10" t="s">
        <v>4543</v>
      </c>
      <c r="J396" s="10" t="s">
        <v>4565</v>
      </c>
      <c r="K396" s="10" t="s">
        <v>4566</v>
      </c>
      <c r="L396" s="10" t="s">
        <v>4567</v>
      </c>
      <c r="P396" s="10" t="s">
        <v>7589</v>
      </c>
      <c r="Q396" s="10" t="s">
        <v>7590</v>
      </c>
      <c r="R396" s="10" t="s">
        <v>6637</v>
      </c>
      <c r="S396" s="11" t="s">
        <v>6163</v>
      </c>
      <c r="T396" s="12" t="s">
        <v>7591</v>
      </c>
      <c r="U396" s="11" t="s">
        <v>6164</v>
      </c>
      <c r="V396" s="12" t="s">
        <v>7592</v>
      </c>
    </row>
    <row r="397" spans="1:22" x14ac:dyDescent="0.2">
      <c r="A397" s="10" t="s">
        <v>4557</v>
      </c>
      <c r="B397" s="10" t="s">
        <v>4568</v>
      </c>
      <c r="C397" s="10" t="s">
        <v>4569</v>
      </c>
      <c r="D397" s="10">
        <v>37.532819728983497</v>
      </c>
      <c r="E397" s="10">
        <v>126.66443846705801</v>
      </c>
      <c r="I397" s="10" t="s">
        <v>4543</v>
      </c>
      <c r="J397" s="10" t="s">
        <v>4570</v>
      </c>
      <c r="K397" s="10" t="s">
        <v>4571</v>
      </c>
      <c r="L397" s="10" t="s">
        <v>4572</v>
      </c>
      <c r="P397" s="10" t="s">
        <v>7589</v>
      </c>
      <c r="Q397" s="10" t="s">
        <v>7593</v>
      </c>
      <c r="R397" s="10" t="s">
        <v>6152</v>
      </c>
      <c r="S397" s="11" t="s">
        <v>6163</v>
      </c>
      <c r="T397" s="12" t="s">
        <v>7594</v>
      </c>
      <c r="U397" s="11" t="s">
        <v>6164</v>
      </c>
      <c r="V397" s="12" t="s">
        <v>7595</v>
      </c>
    </row>
    <row r="398" spans="1:22" x14ac:dyDescent="0.2">
      <c r="A398" s="10" t="s">
        <v>4557</v>
      </c>
      <c r="B398" s="10" t="s">
        <v>4573</v>
      </c>
      <c r="C398" s="10" t="s">
        <v>4574</v>
      </c>
      <c r="D398" s="10">
        <v>37.5329988894268</v>
      </c>
      <c r="E398" s="10">
        <v>126.65154186576299</v>
      </c>
      <c r="I398" s="10" t="s">
        <v>4543</v>
      </c>
      <c r="J398" s="10" t="s">
        <v>4575</v>
      </c>
      <c r="K398" s="10" t="s">
        <v>4576</v>
      </c>
      <c r="L398" s="10" t="s">
        <v>4577</v>
      </c>
      <c r="P398" s="10" t="s">
        <v>7589</v>
      </c>
      <c r="Q398" s="10" t="s">
        <v>7596</v>
      </c>
      <c r="R398" s="10" t="s">
        <v>7597</v>
      </c>
      <c r="S398" s="11" t="s">
        <v>6163</v>
      </c>
      <c r="T398" s="12" t="s">
        <v>7598</v>
      </c>
      <c r="U398" s="11" t="s">
        <v>6164</v>
      </c>
      <c r="V398" s="12" t="s">
        <v>7599</v>
      </c>
    </row>
    <row r="399" spans="1:22" x14ac:dyDescent="0.2">
      <c r="A399" s="10" t="s">
        <v>4557</v>
      </c>
      <c r="B399" s="10" t="s">
        <v>4578</v>
      </c>
      <c r="C399" s="10" t="s">
        <v>4579</v>
      </c>
      <c r="D399" s="10">
        <v>37.5331990582375</v>
      </c>
      <c r="E399" s="10">
        <v>126.63424931104601</v>
      </c>
      <c r="I399" s="10" t="s">
        <v>4543</v>
      </c>
      <c r="J399" s="10" t="s">
        <v>4580</v>
      </c>
      <c r="K399" s="10" t="s">
        <v>4581</v>
      </c>
      <c r="L399" s="10" t="s">
        <v>4582</v>
      </c>
      <c r="P399" s="10" t="s">
        <v>7589</v>
      </c>
      <c r="Q399" s="10" t="s">
        <v>7600</v>
      </c>
      <c r="R399" s="10" t="s">
        <v>6154</v>
      </c>
      <c r="S399" s="11" t="s">
        <v>6163</v>
      </c>
      <c r="T399" s="12" t="s">
        <v>7601</v>
      </c>
      <c r="U399" s="11" t="s">
        <v>6164</v>
      </c>
      <c r="V399" s="12" t="s">
        <v>7602</v>
      </c>
    </row>
    <row r="400" spans="1:22" x14ac:dyDescent="0.2">
      <c r="A400" s="10" t="s">
        <v>4557</v>
      </c>
      <c r="B400" s="10" t="s">
        <v>4583</v>
      </c>
      <c r="C400" s="10" t="s">
        <v>4584</v>
      </c>
      <c r="D400" s="10">
        <v>37.532882174219701</v>
      </c>
      <c r="E400" s="10">
        <v>126.622311678036</v>
      </c>
      <c r="I400" s="10" t="s">
        <v>4585</v>
      </c>
      <c r="J400" s="10" t="s">
        <v>4586</v>
      </c>
      <c r="K400" s="10" t="s">
        <v>4587</v>
      </c>
      <c r="L400" s="10" t="s">
        <v>4588</v>
      </c>
      <c r="P400" s="10" t="s">
        <v>7589</v>
      </c>
      <c r="Q400" s="10" t="s">
        <v>7603</v>
      </c>
      <c r="R400" s="10" t="s">
        <v>6185</v>
      </c>
      <c r="S400" s="11" t="s">
        <v>6163</v>
      </c>
      <c r="T400" s="12" t="s">
        <v>7604</v>
      </c>
      <c r="U400" s="11" t="s">
        <v>6164</v>
      </c>
      <c r="V400" s="12" t="s">
        <v>7605</v>
      </c>
    </row>
    <row r="401" spans="1:22" x14ac:dyDescent="0.2">
      <c r="A401" s="10" t="s">
        <v>4557</v>
      </c>
      <c r="B401" s="10" t="s">
        <v>4589</v>
      </c>
      <c r="C401" s="10" t="s">
        <v>4590</v>
      </c>
      <c r="D401" s="10">
        <v>37.555222787321</v>
      </c>
      <c r="E401" s="10">
        <v>126.62579500758</v>
      </c>
      <c r="I401" s="10" t="s">
        <v>4585</v>
      </c>
      <c r="J401" s="10" t="s">
        <v>4591</v>
      </c>
      <c r="K401" s="10" t="s">
        <v>4592</v>
      </c>
      <c r="L401" s="10" t="s">
        <v>4593</v>
      </c>
      <c r="P401" s="10" t="s">
        <v>7589</v>
      </c>
      <c r="Q401" s="10" t="s">
        <v>7606</v>
      </c>
      <c r="R401" s="10" t="s">
        <v>7607</v>
      </c>
      <c r="S401" s="11" t="s">
        <v>6163</v>
      </c>
      <c r="T401" s="12" t="s">
        <v>7608</v>
      </c>
      <c r="U401" s="11" t="s">
        <v>6164</v>
      </c>
      <c r="V401" s="12" t="s">
        <v>7609</v>
      </c>
    </row>
    <row r="402" spans="1:22" x14ac:dyDescent="0.2">
      <c r="A402" s="10" t="s">
        <v>4594</v>
      </c>
      <c r="B402" s="10" t="s">
        <v>4595</v>
      </c>
      <c r="C402" s="10" t="s">
        <v>4596</v>
      </c>
      <c r="D402" s="10">
        <v>37.642199737918602</v>
      </c>
      <c r="E402" s="10">
        <v>127.12726521217</v>
      </c>
      <c r="I402" s="10" t="s">
        <v>4585</v>
      </c>
      <c r="J402" s="10" t="s">
        <v>4597</v>
      </c>
      <c r="K402" s="10" t="s">
        <v>4598</v>
      </c>
      <c r="L402" s="10" t="s">
        <v>4599</v>
      </c>
      <c r="P402" s="10" t="s">
        <v>7589</v>
      </c>
      <c r="Q402" s="10" t="s">
        <v>7610</v>
      </c>
      <c r="R402" s="10" t="s">
        <v>7611</v>
      </c>
      <c r="S402" s="11" t="s">
        <v>6163</v>
      </c>
      <c r="T402" s="12" t="s">
        <v>7612</v>
      </c>
      <c r="U402" s="11" t="s">
        <v>6164</v>
      </c>
      <c r="V402" s="12" t="s">
        <v>7613</v>
      </c>
    </row>
    <row r="403" spans="1:22" x14ac:dyDescent="0.2">
      <c r="A403" s="10" t="s">
        <v>4594</v>
      </c>
      <c r="B403" s="10" t="s">
        <v>4600</v>
      </c>
      <c r="C403" s="10" t="s">
        <v>4601</v>
      </c>
      <c r="D403" s="10">
        <v>37.624418115055001</v>
      </c>
      <c r="E403" s="10">
        <v>127.149794156095</v>
      </c>
      <c r="I403" s="10" t="s">
        <v>4602</v>
      </c>
      <c r="J403" s="10" t="s">
        <v>4603</v>
      </c>
      <c r="K403" s="10" t="s">
        <v>4604</v>
      </c>
      <c r="L403" s="10" t="s">
        <v>4605</v>
      </c>
      <c r="P403" s="10" t="s">
        <v>7589</v>
      </c>
      <c r="Q403" s="10" t="s">
        <v>7614</v>
      </c>
      <c r="R403" s="10" t="s">
        <v>6154</v>
      </c>
      <c r="S403" s="11" t="s">
        <v>6163</v>
      </c>
      <c r="T403" s="12" t="s">
        <v>7615</v>
      </c>
      <c r="U403" s="11" t="s">
        <v>6164</v>
      </c>
      <c r="V403" s="12" t="s">
        <v>7616</v>
      </c>
    </row>
    <row r="404" spans="1:22" x14ac:dyDescent="0.2">
      <c r="A404" s="10" t="s">
        <v>4594</v>
      </c>
      <c r="B404" s="10" t="s">
        <v>4606</v>
      </c>
      <c r="C404" s="10" t="s">
        <v>4607</v>
      </c>
      <c r="D404" s="10">
        <v>37.610704779719299</v>
      </c>
      <c r="E404" s="10">
        <v>127.13800242190101</v>
      </c>
      <c r="I404" s="10" t="s">
        <v>4602</v>
      </c>
      <c r="J404" s="10" t="s">
        <v>4608</v>
      </c>
      <c r="K404" s="10" t="s">
        <v>4609</v>
      </c>
      <c r="L404" s="10" t="s">
        <v>4610</v>
      </c>
      <c r="P404" s="10" t="s">
        <v>7589</v>
      </c>
      <c r="Q404" s="10" t="s">
        <v>7617</v>
      </c>
      <c r="R404" s="10" t="s">
        <v>6179</v>
      </c>
      <c r="S404" s="11" t="s">
        <v>6163</v>
      </c>
      <c r="T404" s="12" t="s">
        <v>7618</v>
      </c>
      <c r="U404" s="11" t="s">
        <v>6164</v>
      </c>
      <c r="V404" s="12" t="s">
        <v>7619</v>
      </c>
    </row>
    <row r="405" spans="1:22" x14ac:dyDescent="0.2">
      <c r="A405" s="10" t="s">
        <v>4594</v>
      </c>
      <c r="B405" s="10" t="s">
        <v>4611</v>
      </c>
      <c r="C405" s="10" t="s">
        <v>4612</v>
      </c>
      <c r="D405" s="10">
        <v>37.603675923013299</v>
      </c>
      <c r="E405" s="10">
        <v>127.145040943342</v>
      </c>
      <c r="I405" s="10" t="s">
        <v>4602</v>
      </c>
      <c r="J405" s="10" t="s">
        <v>4613</v>
      </c>
      <c r="K405" s="10" t="s">
        <v>4614</v>
      </c>
      <c r="L405" s="10" t="s">
        <v>4615</v>
      </c>
      <c r="P405" s="10" t="s">
        <v>7620</v>
      </c>
      <c r="Q405" s="10" t="s">
        <v>7621</v>
      </c>
      <c r="R405" s="10" t="s">
        <v>7622</v>
      </c>
      <c r="S405" s="11" t="s">
        <v>6163</v>
      </c>
      <c r="T405" s="12" t="s">
        <v>7623</v>
      </c>
      <c r="U405" s="11" t="s">
        <v>6164</v>
      </c>
      <c r="V405" s="12" t="s">
        <v>7624</v>
      </c>
    </row>
    <row r="406" spans="1:22" x14ac:dyDescent="0.2">
      <c r="A406" s="10" t="s">
        <v>4594</v>
      </c>
      <c r="B406" s="10" t="s">
        <v>4616</v>
      </c>
      <c r="C406" s="10" t="s">
        <v>4617</v>
      </c>
      <c r="D406" s="10">
        <v>37.5875377023604</v>
      </c>
      <c r="E406" s="10">
        <v>127.138160041606</v>
      </c>
      <c r="I406" s="10" t="s">
        <v>4602</v>
      </c>
      <c r="J406" s="10" t="s">
        <v>4618</v>
      </c>
      <c r="K406" s="10" t="s">
        <v>4619</v>
      </c>
      <c r="L406" s="10" t="s">
        <v>4620</v>
      </c>
      <c r="P406" s="10" t="s">
        <v>7620</v>
      </c>
      <c r="Q406" s="10" t="s">
        <v>7625</v>
      </c>
      <c r="R406" s="10" t="s">
        <v>6276</v>
      </c>
      <c r="S406" s="11" t="s">
        <v>6163</v>
      </c>
      <c r="T406" s="12" t="s">
        <v>7626</v>
      </c>
      <c r="U406" s="11" t="s">
        <v>6164</v>
      </c>
      <c r="V406" s="12" t="s">
        <v>7627</v>
      </c>
    </row>
    <row r="407" spans="1:22" x14ac:dyDescent="0.2">
      <c r="A407" s="10" t="s">
        <v>4594</v>
      </c>
      <c r="B407" s="10" t="s">
        <v>4621</v>
      </c>
      <c r="C407" s="10" t="s">
        <v>4622</v>
      </c>
      <c r="D407" s="10">
        <v>37.557291563736399</v>
      </c>
      <c r="E407" s="10">
        <v>127.138029821884</v>
      </c>
      <c r="I407" s="10" t="s">
        <v>4623</v>
      </c>
      <c r="J407" s="10" t="s">
        <v>4624</v>
      </c>
      <c r="K407" s="10" t="s">
        <v>4625</v>
      </c>
      <c r="L407" s="10" t="s">
        <v>4626</v>
      </c>
      <c r="P407" s="10" t="s">
        <v>7620</v>
      </c>
      <c r="Q407" s="10" t="s">
        <v>7628</v>
      </c>
      <c r="R407" s="10" t="s">
        <v>6276</v>
      </c>
      <c r="S407" s="11" t="s">
        <v>6163</v>
      </c>
      <c r="T407" s="12" t="s">
        <v>7629</v>
      </c>
      <c r="U407" s="11" t="s">
        <v>6164</v>
      </c>
      <c r="V407" s="12" t="s">
        <v>7630</v>
      </c>
    </row>
    <row r="408" spans="1:22" x14ac:dyDescent="0.2">
      <c r="A408" s="10" t="s">
        <v>4594</v>
      </c>
      <c r="B408" s="10" t="s">
        <v>4052</v>
      </c>
      <c r="C408" s="10" t="s">
        <v>4053</v>
      </c>
      <c r="D408" s="10">
        <v>37.538503657316099</v>
      </c>
      <c r="E408" s="10">
        <v>127.125111736335</v>
      </c>
      <c r="I408" s="10" t="s">
        <v>4623</v>
      </c>
      <c r="J408" s="10" t="s">
        <v>4627</v>
      </c>
      <c r="K408" s="10" t="s">
        <v>4628</v>
      </c>
      <c r="L408" s="10" t="s">
        <v>4629</v>
      </c>
      <c r="P408" s="10" t="s">
        <v>7620</v>
      </c>
      <c r="Q408" s="10" t="s">
        <v>7631</v>
      </c>
      <c r="R408" s="10" t="s">
        <v>6154</v>
      </c>
      <c r="S408" s="11" t="s">
        <v>6163</v>
      </c>
      <c r="T408" s="12" t="s">
        <v>7632</v>
      </c>
      <c r="U408" s="11" t="s">
        <v>6164</v>
      </c>
      <c r="V408" s="12" t="s">
        <v>7633</v>
      </c>
    </row>
    <row r="409" spans="1:22" x14ac:dyDescent="0.2">
      <c r="A409" s="10" t="s">
        <v>4594</v>
      </c>
      <c r="B409" s="10" t="s">
        <v>4630</v>
      </c>
      <c r="C409" s="10" t="s">
        <v>4631</v>
      </c>
      <c r="D409" s="10">
        <v>37.530674087712399</v>
      </c>
      <c r="E409" s="10">
        <v>127.12057605164</v>
      </c>
      <c r="I409" s="10" t="s">
        <v>4623</v>
      </c>
      <c r="J409" s="10" t="s">
        <v>4632</v>
      </c>
      <c r="K409" s="10" t="s">
        <v>4633</v>
      </c>
      <c r="L409" s="10" t="s">
        <v>4634</v>
      </c>
      <c r="P409" s="10" t="s">
        <v>7620</v>
      </c>
      <c r="Q409" s="10" t="s">
        <v>7634</v>
      </c>
      <c r="R409" s="10" t="s">
        <v>7635</v>
      </c>
      <c r="S409" s="11" t="s">
        <v>6163</v>
      </c>
      <c r="T409" s="12" t="s">
        <v>7636</v>
      </c>
      <c r="U409" s="11" t="s">
        <v>6164</v>
      </c>
      <c r="V409" s="12" t="s">
        <v>7637</v>
      </c>
    </row>
    <row r="410" spans="1:22" x14ac:dyDescent="0.2">
      <c r="A410" s="10" t="s">
        <v>4594</v>
      </c>
      <c r="B410" s="10" t="s">
        <v>4635</v>
      </c>
      <c r="C410" s="10" t="s">
        <v>4636</v>
      </c>
      <c r="D410" s="10">
        <v>37.516985043499297</v>
      </c>
      <c r="E410" s="10">
        <v>127.110763564037</v>
      </c>
      <c r="I410" s="10" t="s">
        <v>4623</v>
      </c>
      <c r="J410" s="10" t="s">
        <v>4637</v>
      </c>
      <c r="K410" s="10" t="s">
        <v>4638</v>
      </c>
      <c r="L410" s="10" t="s">
        <v>4639</v>
      </c>
      <c r="P410" s="10" t="s">
        <v>7620</v>
      </c>
      <c r="Q410" s="10" t="s">
        <v>7638</v>
      </c>
      <c r="R410" s="10" t="s">
        <v>7639</v>
      </c>
      <c r="S410" s="11" t="s">
        <v>6163</v>
      </c>
      <c r="T410" s="12" t="s">
        <v>7640</v>
      </c>
      <c r="U410" s="11" t="s">
        <v>6164</v>
      </c>
      <c r="V410" s="12" t="s">
        <v>7641</v>
      </c>
    </row>
    <row r="411" spans="1:22" x14ac:dyDescent="0.2">
      <c r="A411" s="10" t="s">
        <v>4594</v>
      </c>
      <c r="B411" s="10" t="s">
        <v>3256</v>
      </c>
      <c r="C411" s="10" t="s">
        <v>4640</v>
      </c>
      <c r="D411" s="10">
        <v>37.514912416830299</v>
      </c>
      <c r="E411" s="10">
        <v>127.104080554503</v>
      </c>
      <c r="I411" s="10" t="s">
        <v>4623</v>
      </c>
      <c r="J411" s="10" t="s">
        <v>4641</v>
      </c>
      <c r="K411" s="10" t="s">
        <v>4642</v>
      </c>
      <c r="L411" s="10" t="s">
        <v>4643</v>
      </c>
      <c r="P411" s="10" t="s">
        <v>7620</v>
      </c>
      <c r="Q411" s="10" t="s">
        <v>7642</v>
      </c>
      <c r="R411" s="10" t="s">
        <v>7643</v>
      </c>
      <c r="S411" s="11" t="s">
        <v>6163</v>
      </c>
      <c r="T411" s="12" t="s">
        <v>7644</v>
      </c>
      <c r="U411" s="11" t="s">
        <v>6164</v>
      </c>
      <c r="V411" s="12" t="s">
        <v>7645</v>
      </c>
    </row>
    <row r="412" spans="1:22" x14ac:dyDescent="0.2">
      <c r="A412" s="10" t="s">
        <v>4594</v>
      </c>
      <c r="B412" s="10" t="s">
        <v>4644</v>
      </c>
      <c r="C412" s="10" t="s">
        <v>4645</v>
      </c>
      <c r="D412" s="10">
        <v>37.506636857307498</v>
      </c>
      <c r="E412" s="10">
        <v>127.105622486941</v>
      </c>
      <c r="I412" s="10" t="s">
        <v>4623</v>
      </c>
      <c r="J412" s="10" t="s">
        <v>4646</v>
      </c>
      <c r="K412" s="10" t="s">
        <v>4647</v>
      </c>
      <c r="L412" s="10" t="s">
        <v>4648</v>
      </c>
      <c r="P412" s="10" t="s">
        <v>7620</v>
      </c>
      <c r="Q412" s="10" t="s">
        <v>7646</v>
      </c>
      <c r="R412" s="10" t="s">
        <v>7647</v>
      </c>
      <c r="S412" s="11" t="s">
        <v>6163</v>
      </c>
      <c r="T412" s="12" t="s">
        <v>7648</v>
      </c>
      <c r="U412" s="11" t="s">
        <v>6164</v>
      </c>
      <c r="V412" s="12" t="s">
        <v>7649</v>
      </c>
    </row>
    <row r="413" spans="1:22" x14ac:dyDescent="0.2">
      <c r="A413" s="10" t="s">
        <v>4594</v>
      </c>
      <c r="B413" s="10" t="s">
        <v>4649</v>
      </c>
      <c r="C413" s="10" t="s">
        <v>4650</v>
      </c>
      <c r="D413" s="10">
        <v>37.499760509197301</v>
      </c>
      <c r="E413" s="10">
        <v>127.112230554691</v>
      </c>
      <c r="I413" s="10" t="s">
        <v>4623</v>
      </c>
      <c r="J413" s="10" t="s">
        <v>4651</v>
      </c>
      <c r="K413" s="10" t="s">
        <v>4652</v>
      </c>
      <c r="L413" s="10" t="s">
        <v>4653</v>
      </c>
      <c r="P413" s="10" t="s">
        <v>7620</v>
      </c>
      <c r="Q413" s="10" t="s">
        <v>7650</v>
      </c>
      <c r="R413" s="10" t="s">
        <v>7639</v>
      </c>
      <c r="S413" s="11" t="s">
        <v>6163</v>
      </c>
      <c r="T413" s="12" t="s">
        <v>7651</v>
      </c>
      <c r="U413" s="11" t="s">
        <v>6164</v>
      </c>
      <c r="V413" s="12" t="s">
        <v>7652</v>
      </c>
    </row>
    <row r="414" spans="1:22" x14ac:dyDescent="0.2">
      <c r="A414" s="10" t="s">
        <v>4594</v>
      </c>
      <c r="B414" s="10" t="s">
        <v>3630</v>
      </c>
      <c r="C414" s="10" t="s">
        <v>3631</v>
      </c>
      <c r="D414" s="10">
        <v>37.492914773524802</v>
      </c>
      <c r="E414" s="10">
        <v>127.118215300381</v>
      </c>
      <c r="I414" s="10" t="s">
        <v>4623</v>
      </c>
      <c r="J414" s="10" t="s">
        <v>4654</v>
      </c>
      <c r="K414" s="10" t="s">
        <v>4655</v>
      </c>
      <c r="L414" s="10" t="s">
        <v>4656</v>
      </c>
      <c r="P414" s="10" t="s">
        <v>7620</v>
      </c>
      <c r="Q414" s="10" t="s">
        <v>7653</v>
      </c>
      <c r="R414" s="10" t="s">
        <v>7654</v>
      </c>
      <c r="S414" s="11" t="s">
        <v>6163</v>
      </c>
      <c r="T414" s="12" t="s">
        <v>7655</v>
      </c>
      <c r="U414" s="11" t="s">
        <v>6164</v>
      </c>
      <c r="V414" s="12" t="s">
        <v>7656</v>
      </c>
    </row>
    <row r="415" spans="1:22" x14ac:dyDescent="0.2">
      <c r="A415" s="10" t="s">
        <v>4594</v>
      </c>
      <c r="B415" s="10" t="s">
        <v>4657</v>
      </c>
      <c r="C415" s="10" t="s">
        <v>4658</v>
      </c>
      <c r="D415" s="10">
        <v>37.488149159916603</v>
      </c>
      <c r="E415" s="10">
        <v>127.121157265226</v>
      </c>
      <c r="I415" s="10" t="s">
        <v>4623</v>
      </c>
      <c r="J415" s="10" t="s">
        <v>4659</v>
      </c>
      <c r="K415" s="10" t="s">
        <v>4660</v>
      </c>
      <c r="L415" s="10" t="s">
        <v>4661</v>
      </c>
      <c r="P415" s="10" t="s">
        <v>7620</v>
      </c>
      <c r="Q415" s="10" t="s">
        <v>7657</v>
      </c>
      <c r="R415" s="10" t="s">
        <v>7658</v>
      </c>
      <c r="S415" s="11" t="s">
        <v>6163</v>
      </c>
      <c r="T415" s="12" t="s">
        <v>7659</v>
      </c>
      <c r="U415" s="11" t="s">
        <v>6164</v>
      </c>
      <c r="V415" s="12" t="s">
        <v>7660</v>
      </c>
    </row>
    <row r="416" spans="1:22" x14ac:dyDescent="0.2">
      <c r="A416" s="10" t="s">
        <v>4594</v>
      </c>
      <c r="B416" s="10" t="s">
        <v>4662</v>
      </c>
      <c r="C416" s="10" t="s">
        <v>4663</v>
      </c>
      <c r="D416" s="10">
        <v>37.477628197097602</v>
      </c>
      <c r="E416" s="10">
        <v>127.126553391079</v>
      </c>
      <c r="I416" s="10" t="s">
        <v>4623</v>
      </c>
      <c r="J416" s="10" t="s">
        <v>4664</v>
      </c>
      <c r="K416" s="10" t="s">
        <v>4665</v>
      </c>
      <c r="L416" s="10" t="s">
        <v>4666</v>
      </c>
      <c r="P416" s="10" t="s">
        <v>7620</v>
      </c>
      <c r="Q416" s="10" t="s">
        <v>7661</v>
      </c>
      <c r="R416" s="10" t="s">
        <v>7662</v>
      </c>
      <c r="S416" s="11" t="s">
        <v>6163</v>
      </c>
      <c r="T416" s="12" t="s">
        <v>7663</v>
      </c>
      <c r="U416" s="11" t="s">
        <v>6164</v>
      </c>
      <c r="V416" s="12" t="s">
        <v>7664</v>
      </c>
    </row>
    <row r="417" spans="1:22" x14ac:dyDescent="0.2">
      <c r="A417" s="10" t="s">
        <v>4594</v>
      </c>
      <c r="B417" s="10" t="s">
        <v>4667</v>
      </c>
      <c r="C417" s="10" t="s">
        <v>4668</v>
      </c>
      <c r="D417" s="10">
        <v>37.470746998774999</v>
      </c>
      <c r="E417" s="10">
        <v>127.12672955762299</v>
      </c>
      <c r="I417" s="10" t="s">
        <v>4623</v>
      </c>
      <c r="J417" s="10" t="s">
        <v>4669</v>
      </c>
      <c r="K417" s="10" t="s">
        <v>4670</v>
      </c>
      <c r="L417" s="10" t="s">
        <v>4671</v>
      </c>
      <c r="P417" s="10" t="s">
        <v>7620</v>
      </c>
      <c r="Q417" s="10" t="s">
        <v>7665</v>
      </c>
      <c r="R417" s="10" t="s">
        <v>6276</v>
      </c>
      <c r="S417" s="11" t="s">
        <v>6163</v>
      </c>
      <c r="T417" s="12" t="s">
        <v>7666</v>
      </c>
      <c r="U417" s="11" t="s">
        <v>6164</v>
      </c>
      <c r="V417" s="12" t="s">
        <v>7667</v>
      </c>
    </row>
    <row r="418" spans="1:22" x14ac:dyDescent="0.2">
      <c r="A418" s="10" t="s">
        <v>4594</v>
      </c>
      <c r="B418" s="10" t="s">
        <v>4672</v>
      </c>
      <c r="C418" s="10" t="s">
        <v>4673</v>
      </c>
      <c r="D418" s="10">
        <v>37.463076618135197</v>
      </c>
      <c r="E418" s="10">
        <v>127.139133385188</v>
      </c>
      <c r="P418" s="10" t="s">
        <v>7620</v>
      </c>
      <c r="Q418" s="10" t="s">
        <v>7668</v>
      </c>
      <c r="R418" s="10" t="s">
        <v>7669</v>
      </c>
      <c r="S418" s="11" t="s">
        <v>6163</v>
      </c>
      <c r="T418" s="12" t="s">
        <v>7670</v>
      </c>
      <c r="U418" s="11" t="s">
        <v>6164</v>
      </c>
      <c r="V418" s="12" t="s">
        <v>7671</v>
      </c>
    </row>
    <row r="419" spans="1:22" x14ac:dyDescent="0.2">
      <c r="A419" s="10" t="s">
        <v>4594</v>
      </c>
      <c r="B419" s="10" t="s">
        <v>4674</v>
      </c>
      <c r="C419" s="10" t="s">
        <v>4675</v>
      </c>
      <c r="D419" s="10">
        <v>37.454004411251802</v>
      </c>
      <c r="E419" s="10">
        <v>127.14968566593301</v>
      </c>
      <c r="P419" s="10" t="s">
        <v>7620</v>
      </c>
      <c r="Q419" s="10" t="s">
        <v>7672</v>
      </c>
      <c r="R419" s="10" t="s">
        <v>7673</v>
      </c>
      <c r="S419" s="11" t="s">
        <v>6163</v>
      </c>
      <c r="T419" s="12" t="s">
        <v>7674</v>
      </c>
      <c r="U419" s="11" t="s">
        <v>6164</v>
      </c>
      <c r="V419" s="12" t="s">
        <v>7675</v>
      </c>
    </row>
    <row r="420" spans="1:22" x14ac:dyDescent="0.2">
      <c r="A420" s="10" t="s">
        <v>4594</v>
      </c>
      <c r="B420" s="10" t="s">
        <v>4676</v>
      </c>
      <c r="C420" s="10" t="s">
        <v>4677</v>
      </c>
      <c r="D420" s="10">
        <v>37.450228175596202</v>
      </c>
      <c r="E420" s="10">
        <v>127.159068067452</v>
      </c>
      <c r="P420" s="10" t="s">
        <v>7620</v>
      </c>
      <c r="Q420" s="10" t="s">
        <v>7676</v>
      </c>
      <c r="R420" s="10" t="s">
        <v>7677</v>
      </c>
      <c r="S420" s="11" t="s">
        <v>6163</v>
      </c>
      <c r="T420" s="12" t="s">
        <v>7678</v>
      </c>
      <c r="U420" s="11" t="s">
        <v>6164</v>
      </c>
      <c r="V420" s="12" t="s">
        <v>7679</v>
      </c>
    </row>
    <row r="421" spans="1:22" x14ac:dyDescent="0.2">
      <c r="A421" s="10" t="s">
        <v>4594</v>
      </c>
      <c r="B421" s="10" t="s">
        <v>4678</v>
      </c>
      <c r="C421" s="10" t="s">
        <v>4679</v>
      </c>
      <c r="D421" s="10">
        <v>37.445143153171898</v>
      </c>
      <c r="E421" s="10">
        <v>127.15668788592301</v>
      </c>
      <c r="P421" s="10" t="s">
        <v>7620</v>
      </c>
      <c r="Q421" s="10" t="s">
        <v>7680</v>
      </c>
      <c r="R421" s="10" t="s">
        <v>6249</v>
      </c>
      <c r="S421" s="11" t="s">
        <v>6163</v>
      </c>
      <c r="T421" s="12" t="s">
        <v>7681</v>
      </c>
      <c r="U421" s="11" t="s">
        <v>6164</v>
      </c>
      <c r="V421" s="12" t="s">
        <v>7682</v>
      </c>
    </row>
    <row r="422" spans="1:22" x14ac:dyDescent="0.2">
      <c r="A422" s="10" t="s">
        <v>4594</v>
      </c>
      <c r="B422" s="10" t="s">
        <v>4680</v>
      </c>
      <c r="C422" s="10" t="s">
        <v>4681</v>
      </c>
      <c r="D422" s="10">
        <v>37.441184078518802</v>
      </c>
      <c r="E422" s="10">
        <v>127.148107604929</v>
      </c>
      <c r="P422" s="10" t="s">
        <v>7620</v>
      </c>
      <c r="Q422" s="10" t="s">
        <v>7683</v>
      </c>
      <c r="R422" s="10" t="s">
        <v>7684</v>
      </c>
      <c r="S422" s="11" t="s">
        <v>6163</v>
      </c>
      <c r="T422" s="12" t="s">
        <v>7685</v>
      </c>
      <c r="U422" s="11" t="s">
        <v>6164</v>
      </c>
      <c r="V422" s="12" t="s">
        <v>7686</v>
      </c>
    </row>
    <row r="423" spans="1:22" x14ac:dyDescent="0.2">
      <c r="A423" s="10" t="s">
        <v>4594</v>
      </c>
      <c r="B423" s="10" t="s">
        <v>4682</v>
      </c>
      <c r="C423" s="10" t="s">
        <v>4683</v>
      </c>
      <c r="D423" s="10">
        <v>37.437750873489399</v>
      </c>
      <c r="E423" s="10">
        <v>127.140639952802</v>
      </c>
      <c r="P423" s="10" t="s">
        <v>7620</v>
      </c>
      <c r="Q423" s="10" t="s">
        <v>7687</v>
      </c>
      <c r="R423" s="10" t="s">
        <v>6249</v>
      </c>
      <c r="S423" s="11" t="s">
        <v>6163</v>
      </c>
      <c r="T423" s="12" t="s">
        <v>7688</v>
      </c>
      <c r="U423" s="11" t="s">
        <v>6164</v>
      </c>
      <c r="V423" s="12" t="s">
        <v>7689</v>
      </c>
    </row>
    <row r="424" spans="1:22" x14ac:dyDescent="0.2">
      <c r="A424" s="10" t="s">
        <v>4594</v>
      </c>
      <c r="B424" s="10" t="s">
        <v>4684</v>
      </c>
      <c r="C424" s="10" t="s">
        <v>4685</v>
      </c>
      <c r="D424" s="10">
        <v>37.434260646848799</v>
      </c>
      <c r="E424" s="10">
        <v>127.129572324571</v>
      </c>
      <c r="P424" s="10" t="s">
        <v>7690</v>
      </c>
      <c r="Q424" s="10" t="s">
        <v>7691</v>
      </c>
      <c r="R424" s="10" t="s">
        <v>7692</v>
      </c>
      <c r="S424" s="11" t="s">
        <v>6163</v>
      </c>
      <c r="T424" s="12" t="s">
        <v>7693</v>
      </c>
      <c r="U424" s="11" t="s">
        <v>6164</v>
      </c>
      <c r="V424" s="12" t="s">
        <v>7694</v>
      </c>
    </row>
    <row r="425" spans="1:22" x14ac:dyDescent="0.2">
      <c r="A425" s="10" t="s">
        <v>4686</v>
      </c>
      <c r="B425" s="10" t="s">
        <v>4687</v>
      </c>
      <c r="C425" s="10" t="s">
        <v>4688</v>
      </c>
      <c r="D425" s="10">
        <v>37.577963383332097</v>
      </c>
      <c r="E425" s="10">
        <v>126.798145262463</v>
      </c>
      <c r="P425" s="10" t="s">
        <v>7690</v>
      </c>
      <c r="Q425" s="10" t="s">
        <v>7695</v>
      </c>
      <c r="R425" s="10" t="s">
        <v>7696</v>
      </c>
      <c r="S425" s="11" t="s">
        <v>6163</v>
      </c>
      <c r="T425" s="12" t="s">
        <v>7697</v>
      </c>
      <c r="U425" s="11" t="s">
        <v>6164</v>
      </c>
      <c r="V425" s="12" t="s">
        <v>7698</v>
      </c>
    </row>
    <row r="426" spans="1:22" x14ac:dyDescent="0.2">
      <c r="A426" s="10" t="s">
        <v>4686</v>
      </c>
      <c r="B426" s="10" t="s">
        <v>3894</v>
      </c>
      <c r="C426" s="10" t="s">
        <v>3895</v>
      </c>
      <c r="D426" s="10">
        <v>37.566809369494898</v>
      </c>
      <c r="E426" s="10">
        <v>126.802955054368</v>
      </c>
      <c r="P426" s="10" t="s">
        <v>7690</v>
      </c>
      <c r="Q426" s="10" t="s">
        <v>7699</v>
      </c>
      <c r="R426" s="10" t="s">
        <v>6185</v>
      </c>
      <c r="S426" s="11" t="s">
        <v>6163</v>
      </c>
      <c r="T426" s="12" t="s">
        <v>7700</v>
      </c>
      <c r="U426" s="11" t="s">
        <v>6164</v>
      </c>
      <c r="V426" s="12" t="s">
        <v>7701</v>
      </c>
    </row>
    <row r="427" spans="1:22" x14ac:dyDescent="0.2">
      <c r="A427" s="10" t="s">
        <v>4686</v>
      </c>
      <c r="B427" s="10" t="s">
        <v>4689</v>
      </c>
      <c r="C427" s="10" t="s">
        <v>4690</v>
      </c>
      <c r="D427" s="10">
        <v>37.563605667054702</v>
      </c>
      <c r="E427" s="10">
        <v>126.810585519612</v>
      </c>
      <c r="P427" s="10" t="s">
        <v>7690</v>
      </c>
      <c r="Q427" s="10" t="s">
        <v>7702</v>
      </c>
      <c r="R427" s="10" t="s">
        <v>7703</v>
      </c>
      <c r="S427" s="11" t="s">
        <v>6163</v>
      </c>
      <c r="T427" s="12" t="s">
        <v>7704</v>
      </c>
      <c r="U427" s="11" t="s">
        <v>6164</v>
      </c>
      <c r="V427" s="12" t="s">
        <v>7705</v>
      </c>
    </row>
    <row r="428" spans="1:22" x14ac:dyDescent="0.2">
      <c r="A428" s="10" t="s">
        <v>4686</v>
      </c>
      <c r="B428" s="10" t="s">
        <v>4691</v>
      </c>
      <c r="C428" s="10" t="s">
        <v>4692</v>
      </c>
      <c r="D428" s="10">
        <v>37.567458979207302</v>
      </c>
      <c r="E428" s="10">
        <v>126.816015513767</v>
      </c>
      <c r="P428" s="10" t="s">
        <v>7690</v>
      </c>
      <c r="Q428" s="10" t="s">
        <v>7706</v>
      </c>
      <c r="R428" s="10" t="s">
        <v>7707</v>
      </c>
      <c r="S428" s="11" t="s">
        <v>6163</v>
      </c>
      <c r="T428" s="12" t="s">
        <v>7708</v>
      </c>
      <c r="U428" s="11" t="s">
        <v>6164</v>
      </c>
      <c r="V428" s="12" t="s">
        <v>7709</v>
      </c>
    </row>
    <row r="429" spans="1:22" x14ac:dyDescent="0.2">
      <c r="A429" s="10" t="s">
        <v>4686</v>
      </c>
      <c r="B429" s="10" t="s">
        <v>4693</v>
      </c>
      <c r="C429" s="10" t="s">
        <v>4694</v>
      </c>
      <c r="D429" s="10">
        <v>37.566755081620002</v>
      </c>
      <c r="E429" s="10">
        <v>126.826461542388</v>
      </c>
      <c r="P429" s="10" t="s">
        <v>7690</v>
      </c>
      <c r="Q429" s="10" t="s">
        <v>7710</v>
      </c>
      <c r="R429" s="10" t="s">
        <v>7711</v>
      </c>
      <c r="S429" s="11" t="s">
        <v>6163</v>
      </c>
      <c r="T429" s="12" t="s">
        <v>7755</v>
      </c>
      <c r="U429" s="11" t="s">
        <v>6164</v>
      </c>
      <c r="V429" s="12" t="s">
        <v>7756</v>
      </c>
    </row>
    <row r="430" spans="1:22" x14ac:dyDescent="0.2">
      <c r="A430" s="10" t="s">
        <v>4686</v>
      </c>
      <c r="B430" s="10" t="s">
        <v>4695</v>
      </c>
      <c r="C430" s="10" t="s">
        <v>4696</v>
      </c>
      <c r="D430" s="10">
        <v>37.568688925861601</v>
      </c>
      <c r="E430" s="10">
        <v>126.84074476279</v>
      </c>
      <c r="P430" s="10" t="s">
        <v>7690</v>
      </c>
      <c r="Q430" s="10" t="s">
        <v>7712</v>
      </c>
      <c r="R430" s="10" t="s">
        <v>7713</v>
      </c>
      <c r="S430" s="11" t="s">
        <v>6163</v>
      </c>
      <c r="T430" s="12" t="s">
        <v>7757</v>
      </c>
      <c r="U430" s="11" t="s">
        <v>6164</v>
      </c>
      <c r="V430" s="12" t="s">
        <v>7758</v>
      </c>
    </row>
    <row r="431" spans="1:22" x14ac:dyDescent="0.2">
      <c r="A431" s="10" t="s">
        <v>4686</v>
      </c>
      <c r="B431" s="10" t="s">
        <v>4697</v>
      </c>
      <c r="C431" s="10" t="s">
        <v>4698</v>
      </c>
      <c r="D431" s="10">
        <v>37.561758032881997</v>
      </c>
      <c r="E431" s="10">
        <v>126.853997037516</v>
      </c>
      <c r="P431" s="10" t="s">
        <v>7690</v>
      </c>
      <c r="Q431" s="10" t="s">
        <v>7714</v>
      </c>
      <c r="R431" s="10" t="s">
        <v>7715</v>
      </c>
      <c r="S431" s="11" t="s">
        <v>6163</v>
      </c>
      <c r="T431" s="12" t="s">
        <v>7716</v>
      </c>
      <c r="U431" s="11" t="s">
        <v>6164</v>
      </c>
      <c r="V431" s="12" t="s">
        <v>7717</v>
      </c>
    </row>
    <row r="432" spans="1:22" x14ac:dyDescent="0.2">
      <c r="A432" s="10" t="s">
        <v>4686</v>
      </c>
      <c r="B432" s="10" t="s">
        <v>4699</v>
      </c>
      <c r="C432" s="10" t="s">
        <v>4700</v>
      </c>
      <c r="D432" s="10">
        <v>37.557545911116101</v>
      </c>
      <c r="E432" s="10">
        <v>126.86158196644401</v>
      </c>
      <c r="P432" s="10" t="s">
        <v>7690</v>
      </c>
      <c r="Q432" s="10" t="s">
        <v>7718</v>
      </c>
      <c r="R432" s="10" t="s">
        <v>7719</v>
      </c>
      <c r="S432" s="11" t="s">
        <v>6163</v>
      </c>
      <c r="T432" s="12" t="s">
        <v>6817</v>
      </c>
      <c r="U432" s="11" t="s">
        <v>6164</v>
      </c>
      <c r="V432" s="12" t="s">
        <v>6818</v>
      </c>
    </row>
    <row r="433" spans="1:22" x14ac:dyDescent="0.2">
      <c r="A433" s="10" t="s">
        <v>4686</v>
      </c>
      <c r="B433" s="10" t="s">
        <v>4701</v>
      </c>
      <c r="C433" s="10" t="s">
        <v>4702</v>
      </c>
      <c r="D433" s="10">
        <v>37.551172224456899</v>
      </c>
      <c r="E433" s="10">
        <v>126.864819800733</v>
      </c>
      <c r="P433" s="10" t="s">
        <v>7720</v>
      </c>
      <c r="Q433" s="10" t="s">
        <v>7721</v>
      </c>
      <c r="R433" s="10" t="s">
        <v>6154</v>
      </c>
      <c r="S433" s="11" t="s">
        <v>6163</v>
      </c>
      <c r="T433" s="12" t="s">
        <v>7722</v>
      </c>
      <c r="U433" s="11" t="s">
        <v>6164</v>
      </c>
      <c r="V433" s="12" t="s">
        <v>7723</v>
      </c>
    </row>
    <row r="434" spans="1:22" x14ac:dyDescent="0.2">
      <c r="A434" s="10" t="s">
        <v>4686</v>
      </c>
      <c r="B434" s="10" t="s">
        <v>4703</v>
      </c>
      <c r="C434" s="10" t="s">
        <v>4704</v>
      </c>
      <c r="D434" s="10">
        <v>37.547066071058197</v>
      </c>
      <c r="E434" s="10">
        <v>126.875181298786</v>
      </c>
      <c r="P434" s="10" t="s">
        <v>7720</v>
      </c>
      <c r="Q434" s="10" t="s">
        <v>7724</v>
      </c>
      <c r="R434" s="10" t="s">
        <v>6154</v>
      </c>
      <c r="S434" s="11" t="s">
        <v>6163</v>
      </c>
      <c r="T434" s="12" t="s">
        <v>7725</v>
      </c>
      <c r="U434" s="11" t="s">
        <v>6164</v>
      </c>
      <c r="V434" s="12" t="s">
        <v>7726</v>
      </c>
    </row>
    <row r="435" spans="1:22" x14ac:dyDescent="0.2">
      <c r="A435" s="10" t="s">
        <v>4686</v>
      </c>
      <c r="B435" s="10" t="s">
        <v>4705</v>
      </c>
      <c r="C435" s="10" t="s">
        <v>4706</v>
      </c>
      <c r="D435" s="10">
        <v>37.544614101907399</v>
      </c>
      <c r="E435" s="10">
        <v>126.882839886452</v>
      </c>
      <c r="P435" s="10" t="s">
        <v>7720</v>
      </c>
      <c r="Q435" s="10" t="s">
        <v>7727</v>
      </c>
      <c r="R435" s="10" t="s">
        <v>6154</v>
      </c>
      <c r="S435" s="11" t="s">
        <v>6163</v>
      </c>
      <c r="T435" s="12" t="s">
        <v>7728</v>
      </c>
      <c r="U435" s="11" t="s">
        <v>6164</v>
      </c>
      <c r="V435" s="12" t="s">
        <v>7729</v>
      </c>
    </row>
    <row r="436" spans="1:22" x14ac:dyDescent="0.2">
      <c r="A436" s="10" t="s">
        <v>4686</v>
      </c>
      <c r="B436" s="10" t="s">
        <v>4707</v>
      </c>
      <c r="C436" s="10" t="s">
        <v>4708</v>
      </c>
      <c r="D436" s="10">
        <v>37.538542510403801</v>
      </c>
      <c r="E436" s="10">
        <v>126.894367827631</v>
      </c>
      <c r="P436" s="10" t="s">
        <v>7720</v>
      </c>
      <c r="Q436" s="10" t="s">
        <v>7730</v>
      </c>
      <c r="S436" s="11" t="s">
        <v>6163</v>
      </c>
      <c r="T436" s="12" t="s">
        <v>7759</v>
      </c>
      <c r="U436" s="11" t="s">
        <v>6164</v>
      </c>
      <c r="V436" s="12" t="s">
        <v>7760</v>
      </c>
    </row>
    <row r="437" spans="1:22" x14ac:dyDescent="0.2">
      <c r="A437" s="10" t="s">
        <v>4686</v>
      </c>
      <c r="B437" s="10" t="s">
        <v>3354</v>
      </c>
      <c r="C437" s="10" t="s">
        <v>3355</v>
      </c>
      <c r="D437" s="10">
        <v>37.535263037404597</v>
      </c>
      <c r="E437" s="10">
        <v>126.902962933981</v>
      </c>
      <c r="P437" s="10" t="s">
        <v>7720</v>
      </c>
      <c r="Q437" s="10" t="s">
        <v>7731</v>
      </c>
      <c r="R437" s="10" t="s">
        <v>6154</v>
      </c>
      <c r="S437" s="11" t="s">
        <v>6163</v>
      </c>
      <c r="T437" s="12" t="s">
        <v>7732</v>
      </c>
      <c r="U437" s="11" t="s">
        <v>6164</v>
      </c>
      <c r="V437" s="12" t="s">
        <v>7733</v>
      </c>
    </row>
    <row r="438" spans="1:22" x14ac:dyDescent="0.2">
      <c r="A438" s="10" t="s">
        <v>4686</v>
      </c>
      <c r="B438" s="10" t="s">
        <v>4709</v>
      </c>
      <c r="C438" s="10" t="s">
        <v>4710</v>
      </c>
      <c r="D438" s="10">
        <v>37.527391784193803</v>
      </c>
      <c r="E438" s="10">
        <v>126.918559404672</v>
      </c>
      <c r="P438" s="10" t="s">
        <v>7720</v>
      </c>
      <c r="Q438" s="10" t="s">
        <v>7590</v>
      </c>
      <c r="R438" s="10" t="s">
        <v>6154</v>
      </c>
      <c r="S438" s="11" t="s">
        <v>6163</v>
      </c>
      <c r="T438" s="12" t="s">
        <v>7591</v>
      </c>
      <c r="U438" s="11" t="s">
        <v>6164</v>
      </c>
      <c r="V438" s="12" t="s">
        <v>7592</v>
      </c>
    </row>
    <row r="439" spans="1:22" x14ac:dyDescent="0.2">
      <c r="A439" s="10" t="s">
        <v>4686</v>
      </c>
      <c r="B439" s="10" t="s">
        <v>3956</v>
      </c>
      <c r="C439" s="10" t="s">
        <v>4711</v>
      </c>
      <c r="D439" s="10">
        <v>37.522812739322902</v>
      </c>
      <c r="E439" s="10">
        <v>126.92303459092</v>
      </c>
      <c r="P439" s="10" t="s">
        <v>7720</v>
      </c>
      <c r="Q439" s="10" t="s">
        <v>7734</v>
      </c>
      <c r="R439" s="10" t="s">
        <v>6185</v>
      </c>
      <c r="S439" s="11" t="s">
        <v>6163</v>
      </c>
      <c r="T439" s="12" t="s">
        <v>7735</v>
      </c>
      <c r="U439" s="11" t="s">
        <v>6164</v>
      </c>
      <c r="V439" s="12" t="s">
        <v>7736</v>
      </c>
    </row>
    <row r="440" spans="1:22" x14ac:dyDescent="0.3">
      <c r="A440" s="10" t="s">
        <v>4686</v>
      </c>
      <c r="B440" s="10" t="s">
        <v>4712</v>
      </c>
      <c r="C440" s="10" t="s">
        <v>4713</v>
      </c>
      <c r="D440" s="10">
        <v>37.517140110449603</v>
      </c>
      <c r="E440" s="10">
        <v>126.930129249915</v>
      </c>
    </row>
    <row r="441" spans="1:22" x14ac:dyDescent="0.3">
      <c r="A441" s="10" t="s">
        <v>4686</v>
      </c>
      <c r="B441" s="10" t="s">
        <v>2872</v>
      </c>
      <c r="C441" s="10" t="s">
        <v>4714</v>
      </c>
      <c r="D441" s="10">
        <v>37.513517700652798</v>
      </c>
      <c r="E441" s="10">
        <v>126.94082299207101</v>
      </c>
    </row>
    <row r="442" spans="1:22" x14ac:dyDescent="0.3">
      <c r="A442" s="10" t="s">
        <v>4686</v>
      </c>
      <c r="B442" s="10" t="s">
        <v>4715</v>
      </c>
      <c r="C442" s="10" t="s">
        <v>4716</v>
      </c>
      <c r="D442" s="10">
        <v>37.513992352776299</v>
      </c>
      <c r="E442" s="10">
        <v>126.956113037425</v>
      </c>
    </row>
    <row r="443" spans="1:22" x14ac:dyDescent="0.3">
      <c r="A443" s="10" t="s">
        <v>4686</v>
      </c>
      <c r="B443" s="10" t="s">
        <v>4717</v>
      </c>
      <c r="C443" s="10" t="s">
        <v>4718</v>
      </c>
      <c r="D443" s="10">
        <v>37.508502229787801</v>
      </c>
      <c r="E443" s="10">
        <v>126.964009105551</v>
      </c>
    </row>
    <row r="444" spans="1:22" x14ac:dyDescent="0.3">
      <c r="A444" s="10" t="s">
        <v>4686</v>
      </c>
      <c r="B444" s="10" t="s">
        <v>4719</v>
      </c>
      <c r="C444" s="10" t="s">
        <v>4720</v>
      </c>
      <c r="D444" s="10">
        <v>37.502398450838498</v>
      </c>
      <c r="E444" s="10">
        <v>126.977896605176</v>
      </c>
    </row>
    <row r="445" spans="1:22" x14ac:dyDescent="0.3">
      <c r="A445" s="10" t="s">
        <v>4686</v>
      </c>
      <c r="B445" s="10" t="s">
        <v>4721</v>
      </c>
      <c r="C445" s="10" t="s">
        <v>4722</v>
      </c>
      <c r="D445" s="10">
        <v>37.501637925731899</v>
      </c>
      <c r="E445" s="10">
        <v>126.986315856936</v>
      </c>
    </row>
    <row r="446" spans="1:22" x14ac:dyDescent="0.3">
      <c r="A446" s="10" t="s">
        <v>4686</v>
      </c>
      <c r="B446" s="10" t="s">
        <v>4723</v>
      </c>
      <c r="C446" s="10" t="s">
        <v>4724</v>
      </c>
      <c r="D446" s="10">
        <v>37.503730180948303</v>
      </c>
      <c r="E446" s="10">
        <v>126.996852672356</v>
      </c>
    </row>
    <row r="447" spans="1:22" x14ac:dyDescent="0.3">
      <c r="A447" s="10" t="s">
        <v>4686</v>
      </c>
      <c r="B447" s="10" t="s">
        <v>3578</v>
      </c>
      <c r="C447" s="10" t="s">
        <v>3579</v>
      </c>
      <c r="D447" s="10">
        <v>37.504849711663702</v>
      </c>
      <c r="E447" s="10">
        <v>127.00487538273001</v>
      </c>
    </row>
    <row r="448" spans="1:22" x14ac:dyDescent="0.3">
      <c r="A448" s="10" t="s">
        <v>4686</v>
      </c>
      <c r="B448" s="10" t="s">
        <v>4725</v>
      </c>
      <c r="C448" s="10" t="s">
        <v>4726</v>
      </c>
      <c r="D448" s="10">
        <v>37.503979998757302</v>
      </c>
      <c r="E448" s="10">
        <v>127.015855327913</v>
      </c>
    </row>
    <row r="449" spans="1:5" x14ac:dyDescent="0.3">
      <c r="A449" s="10" t="s">
        <v>4686</v>
      </c>
      <c r="B449" s="10" t="s">
        <v>4727</v>
      </c>
      <c r="C449" s="10" t="s">
        <v>4728</v>
      </c>
      <c r="D449" s="10">
        <v>37.504897489397401</v>
      </c>
      <c r="E449" s="10">
        <v>127.024779441242</v>
      </c>
    </row>
    <row r="450" spans="1:5" x14ac:dyDescent="0.3">
      <c r="A450" s="10" t="s">
        <v>4686</v>
      </c>
      <c r="B450" s="10" t="s">
        <v>4729</v>
      </c>
      <c r="C450" s="10" t="s">
        <v>4730</v>
      </c>
      <c r="D450" s="10">
        <v>37.5075032615458</v>
      </c>
      <c r="E450" s="10">
        <v>127.034253976201</v>
      </c>
    </row>
    <row r="451" spans="1:5" x14ac:dyDescent="0.3">
      <c r="A451" s="10" t="s">
        <v>4686</v>
      </c>
      <c r="B451" s="10" t="s">
        <v>4731</v>
      </c>
      <c r="C451" s="10" t="s">
        <v>4732</v>
      </c>
      <c r="D451" s="10">
        <v>37.512145536775101</v>
      </c>
      <c r="E451" s="10">
        <v>127.043229855167</v>
      </c>
    </row>
    <row r="452" spans="1:5" x14ac:dyDescent="0.3">
      <c r="A452" s="10" t="s">
        <v>4686</v>
      </c>
      <c r="B452" s="10" t="s">
        <v>4733</v>
      </c>
      <c r="C452" s="10" t="s">
        <v>4734</v>
      </c>
      <c r="D452" s="10">
        <v>37.511636135629303</v>
      </c>
      <c r="E452" s="10">
        <v>127.048498319372</v>
      </c>
    </row>
    <row r="453" spans="1:5" x14ac:dyDescent="0.3">
      <c r="A453" s="10" t="s">
        <v>4686</v>
      </c>
      <c r="B453" s="10" t="s">
        <v>4735</v>
      </c>
      <c r="C453" s="10" t="s">
        <v>4736</v>
      </c>
      <c r="D453" s="10">
        <v>37.514770965740901</v>
      </c>
      <c r="E453" s="10">
        <v>127.063236452081</v>
      </c>
    </row>
    <row r="454" spans="1:5" x14ac:dyDescent="0.3">
      <c r="A454" s="10" t="s">
        <v>4686</v>
      </c>
      <c r="B454" s="10" t="s">
        <v>4737</v>
      </c>
      <c r="C454" s="10" t="s">
        <v>3266</v>
      </c>
      <c r="D454" s="10">
        <v>37.511108347075798</v>
      </c>
      <c r="E454" s="10">
        <v>127.07428962155301</v>
      </c>
    </row>
    <row r="455" spans="1:5" x14ac:dyDescent="0.3">
      <c r="A455" s="10" t="s">
        <v>4686</v>
      </c>
      <c r="B455" s="10" t="s">
        <v>4738</v>
      </c>
      <c r="C455" s="10" t="s">
        <v>4739</v>
      </c>
      <c r="D455" s="10">
        <v>37.504607175696599</v>
      </c>
      <c r="E455" s="10">
        <v>127.08680160915399</v>
      </c>
    </row>
    <row r="456" spans="1:5" x14ac:dyDescent="0.3">
      <c r="A456" s="10" t="s">
        <v>4686</v>
      </c>
      <c r="B456" s="10" t="s">
        <v>4740</v>
      </c>
      <c r="C456" s="10" t="s">
        <v>4741</v>
      </c>
      <c r="D456" s="10">
        <v>37.503191014216704</v>
      </c>
      <c r="E456" s="10">
        <v>127.09694668576699</v>
      </c>
    </row>
    <row r="457" spans="1:5" x14ac:dyDescent="0.3">
      <c r="A457" s="10" t="s">
        <v>4686</v>
      </c>
      <c r="B457" s="10" t="s">
        <v>4742</v>
      </c>
      <c r="C457" s="10" t="s">
        <v>4645</v>
      </c>
      <c r="D457" s="10">
        <v>37.506636857307498</v>
      </c>
      <c r="E457" s="10">
        <v>127.105622486941</v>
      </c>
    </row>
    <row r="458" spans="1:5" x14ac:dyDescent="0.3">
      <c r="A458" s="10" t="s">
        <v>4686</v>
      </c>
      <c r="B458" s="10" t="s">
        <v>4743</v>
      </c>
      <c r="C458" s="10" t="s">
        <v>4744</v>
      </c>
      <c r="D458" s="10">
        <v>37.510964473681902</v>
      </c>
      <c r="E458" s="10">
        <v>127.11273605951899</v>
      </c>
    </row>
    <row r="459" spans="1:5" x14ac:dyDescent="0.3">
      <c r="A459" s="10" t="s">
        <v>4686</v>
      </c>
      <c r="B459" s="10" t="s">
        <v>4745</v>
      </c>
      <c r="C459" s="10" t="s">
        <v>4746</v>
      </c>
      <c r="D459" s="10">
        <v>37.515770522424503</v>
      </c>
      <c r="E459" s="10">
        <v>127.11807907198801</v>
      </c>
    </row>
    <row r="460" spans="1:5" x14ac:dyDescent="0.3">
      <c r="A460" s="10" t="s">
        <v>4686</v>
      </c>
      <c r="B460" s="10" t="s">
        <v>4747</v>
      </c>
      <c r="C460" s="10" t="s">
        <v>4114</v>
      </c>
      <c r="D460" s="10">
        <v>37.516550713870799</v>
      </c>
      <c r="E460" s="10">
        <v>127.13113405652</v>
      </c>
    </row>
    <row r="461" spans="1:5" x14ac:dyDescent="0.3">
      <c r="A461" s="10" t="s">
        <v>4686</v>
      </c>
      <c r="B461" s="10" t="s">
        <v>4748</v>
      </c>
      <c r="C461" s="10" t="s">
        <v>4749</v>
      </c>
      <c r="D461" s="10">
        <v>37.519424248605397</v>
      </c>
      <c r="E461" s="10">
        <v>127.138427332482</v>
      </c>
    </row>
    <row r="462" spans="1:5" x14ac:dyDescent="0.3">
      <c r="A462" s="10" t="s">
        <v>4686</v>
      </c>
      <c r="B462" s="10" t="s">
        <v>4750</v>
      </c>
      <c r="C462" s="10" t="s">
        <v>4751</v>
      </c>
      <c r="D462" s="10">
        <v>37.528895724189198</v>
      </c>
      <c r="E462" s="10">
        <v>127.148541966332</v>
      </c>
    </row>
    <row r="463" spans="1:5" x14ac:dyDescent="0.3">
      <c r="A463" s="10" t="s">
        <v>4752</v>
      </c>
      <c r="B463" s="10" t="s">
        <v>4753</v>
      </c>
      <c r="C463" s="10" t="s">
        <v>4754</v>
      </c>
      <c r="D463" s="10">
        <v>37.394794842261497</v>
      </c>
      <c r="E463" s="10">
        <v>127.11098972272499</v>
      </c>
    </row>
    <row r="464" spans="1:5" x14ac:dyDescent="0.3">
      <c r="A464" s="10" t="s">
        <v>4752</v>
      </c>
      <c r="B464" s="10" t="s">
        <v>4755</v>
      </c>
      <c r="C464" s="10" t="s">
        <v>4756</v>
      </c>
      <c r="D464" s="10">
        <v>37.398201008013103</v>
      </c>
      <c r="E464" s="10">
        <v>127.128318852879</v>
      </c>
    </row>
    <row r="465" spans="1:5" x14ac:dyDescent="0.3">
      <c r="A465" s="10" t="s">
        <v>4752</v>
      </c>
      <c r="B465" s="10" t="s">
        <v>1709</v>
      </c>
      <c r="C465" s="10" t="s">
        <v>4757</v>
      </c>
      <c r="D465" s="10">
        <v>37.408619204053203</v>
      </c>
      <c r="E465" s="10">
        <v>127.20456927299399</v>
      </c>
    </row>
    <row r="466" spans="1:5" x14ac:dyDescent="0.3">
      <c r="A466" s="10" t="s">
        <v>4752</v>
      </c>
      <c r="B466" s="10" t="s">
        <v>4758</v>
      </c>
      <c r="C466" s="10" t="s">
        <v>4759</v>
      </c>
      <c r="D466" s="10">
        <v>37.399132591567003</v>
      </c>
      <c r="E466" s="10">
        <v>127.25264396377101</v>
      </c>
    </row>
    <row r="467" spans="1:5" x14ac:dyDescent="0.3">
      <c r="A467" s="10" t="s">
        <v>4752</v>
      </c>
      <c r="B467" s="10" t="s">
        <v>4760</v>
      </c>
      <c r="C467" s="10" t="s">
        <v>4761</v>
      </c>
      <c r="D467" s="10">
        <v>37.373855752027701</v>
      </c>
      <c r="E467" s="10">
        <v>127.29902277842901</v>
      </c>
    </row>
    <row r="468" spans="1:5" x14ac:dyDescent="0.3">
      <c r="A468" s="10" t="s">
        <v>4752</v>
      </c>
      <c r="B468" s="10" t="s">
        <v>4762</v>
      </c>
      <c r="C468" s="10" t="s">
        <v>4763</v>
      </c>
      <c r="D468" s="10">
        <v>37.350688296524197</v>
      </c>
      <c r="E468" s="10">
        <v>127.345513665876</v>
      </c>
    </row>
    <row r="469" spans="1:5" x14ac:dyDescent="0.3">
      <c r="A469" s="10" t="s">
        <v>4752</v>
      </c>
      <c r="B469" s="10" t="s">
        <v>4764</v>
      </c>
      <c r="C469" s="10" t="s">
        <v>4765</v>
      </c>
      <c r="D469" s="10">
        <v>37.315177079939502</v>
      </c>
      <c r="E469" s="10">
        <v>127.405647912772</v>
      </c>
    </row>
    <row r="470" spans="1:5" x14ac:dyDescent="0.3">
      <c r="A470" s="10" t="s">
        <v>4752</v>
      </c>
      <c r="B470" s="10" t="s">
        <v>4766</v>
      </c>
      <c r="C470" s="10" t="s">
        <v>4767</v>
      </c>
      <c r="D470" s="10">
        <v>37.264549168509298</v>
      </c>
      <c r="E470" s="10">
        <v>127.442233466658</v>
      </c>
    </row>
    <row r="471" spans="1:5" x14ac:dyDescent="0.3">
      <c r="A471" s="10" t="s">
        <v>4752</v>
      </c>
      <c r="B471" s="10" t="s">
        <v>4768</v>
      </c>
      <c r="C471" s="10" t="s">
        <v>4769</v>
      </c>
      <c r="D471" s="10">
        <v>37.259570976710201</v>
      </c>
      <c r="E471" s="10">
        <v>127.49023140624099</v>
      </c>
    </row>
    <row r="472" spans="1:5" x14ac:dyDescent="0.3">
      <c r="A472" s="10" t="s">
        <v>4752</v>
      </c>
      <c r="B472" s="10" t="s">
        <v>4770</v>
      </c>
      <c r="C472" s="10" t="s">
        <v>4771</v>
      </c>
      <c r="D472" s="10">
        <v>37.294031214186802</v>
      </c>
      <c r="E472" s="10">
        <v>127.57085087754299</v>
      </c>
    </row>
    <row r="473" spans="1:5" x14ac:dyDescent="0.3">
      <c r="A473" s="10" t="s">
        <v>4752</v>
      </c>
      <c r="B473" s="10" t="s">
        <v>4772</v>
      </c>
      <c r="C473" s="10" t="s">
        <v>4773</v>
      </c>
      <c r="D473" s="10">
        <v>37.2832489837878</v>
      </c>
      <c r="E473" s="10">
        <v>127.62817201524599</v>
      </c>
    </row>
    <row r="474" spans="1:5" x14ac:dyDescent="0.3">
      <c r="A474" s="10" t="s">
        <v>4774</v>
      </c>
      <c r="B474" s="10" t="s">
        <v>2867</v>
      </c>
      <c r="C474" s="10" t="s">
        <v>2868</v>
      </c>
      <c r="D474" s="10">
        <v>37.529768064923402</v>
      </c>
      <c r="E474" s="10">
        <v>126.964300393659</v>
      </c>
    </row>
    <row r="475" spans="1:5" x14ac:dyDescent="0.3">
      <c r="A475" s="10" t="s">
        <v>4774</v>
      </c>
      <c r="B475" s="10" t="s">
        <v>4775</v>
      </c>
      <c r="C475" s="10" t="s">
        <v>4776</v>
      </c>
      <c r="D475" s="10">
        <v>37.522229391439097</v>
      </c>
      <c r="E475" s="10">
        <v>126.973595696064</v>
      </c>
    </row>
    <row r="476" spans="1:5" x14ac:dyDescent="0.3">
      <c r="A476" s="10" t="s">
        <v>4774</v>
      </c>
      <c r="B476" s="10" t="s">
        <v>4777</v>
      </c>
      <c r="C476" s="10" t="s">
        <v>4778</v>
      </c>
      <c r="D476" s="10">
        <v>37.519944997577298</v>
      </c>
      <c r="E476" s="10">
        <v>126.990042184519</v>
      </c>
    </row>
    <row r="477" spans="1:5" x14ac:dyDescent="0.3">
      <c r="A477" s="10" t="s">
        <v>4774</v>
      </c>
      <c r="B477" s="10" t="s">
        <v>4779</v>
      </c>
      <c r="C477" s="10" t="s">
        <v>4780</v>
      </c>
      <c r="D477" s="10">
        <v>37.529743487849402</v>
      </c>
      <c r="E477" s="10">
        <v>127.009958891666</v>
      </c>
    </row>
    <row r="478" spans="1:5" x14ac:dyDescent="0.3">
      <c r="A478" s="10" t="s">
        <v>4774</v>
      </c>
      <c r="B478" s="10" t="s">
        <v>3557</v>
      </c>
      <c r="C478" s="10" t="s">
        <v>3558</v>
      </c>
      <c r="D478" s="10">
        <v>37.539920086356503</v>
      </c>
      <c r="E478" s="10">
        <v>127.01722401505801</v>
      </c>
    </row>
    <row r="479" spans="1:5" x14ac:dyDescent="0.3">
      <c r="A479" s="10" t="s">
        <v>4774</v>
      </c>
      <c r="B479" s="10" t="s">
        <v>4781</v>
      </c>
      <c r="C479" s="10" t="s">
        <v>4782</v>
      </c>
      <c r="D479" s="10">
        <v>37.550448226674803</v>
      </c>
      <c r="E479" s="10">
        <v>127.034927944532</v>
      </c>
    </row>
    <row r="480" spans="1:5" x14ac:dyDescent="0.3">
      <c r="A480" s="10" t="s">
        <v>4774</v>
      </c>
      <c r="B480" s="10" t="s">
        <v>3216</v>
      </c>
      <c r="C480" s="10" t="s">
        <v>4783</v>
      </c>
      <c r="D480" s="10">
        <v>37.560897194293098</v>
      </c>
      <c r="E480" s="10">
        <v>127.03838237043099</v>
      </c>
    </row>
    <row r="481" spans="1:5" x14ac:dyDescent="0.3">
      <c r="A481" s="10" t="s">
        <v>4774</v>
      </c>
      <c r="B481" s="10" t="s">
        <v>2690</v>
      </c>
      <c r="C481" s="10" t="s">
        <v>4784</v>
      </c>
      <c r="D481" s="10">
        <v>37.580158616073902</v>
      </c>
      <c r="E481" s="10">
        <v>127.04790218502799</v>
      </c>
    </row>
    <row r="482" spans="1:5" x14ac:dyDescent="0.3">
      <c r="A482" s="10" t="s">
        <v>4774</v>
      </c>
      <c r="B482" s="10" t="s">
        <v>2859</v>
      </c>
      <c r="C482" s="10" t="s">
        <v>2860</v>
      </c>
      <c r="D482" s="10">
        <v>37.590417351996102</v>
      </c>
      <c r="E482" s="10">
        <v>127.05916073369499</v>
      </c>
    </row>
    <row r="483" spans="1:5" x14ac:dyDescent="0.3">
      <c r="A483" s="10" t="s">
        <v>4774</v>
      </c>
      <c r="B483" s="10" t="s">
        <v>4785</v>
      </c>
      <c r="C483" s="10" t="s">
        <v>4786</v>
      </c>
      <c r="D483" s="10">
        <v>37.594812074983402</v>
      </c>
      <c r="E483" s="10">
        <v>127.075787938826</v>
      </c>
    </row>
    <row r="484" spans="1:5" x14ac:dyDescent="0.3">
      <c r="A484" s="10" t="s">
        <v>4774</v>
      </c>
      <c r="B484" s="10" t="s">
        <v>4787</v>
      </c>
      <c r="C484" s="10" t="s">
        <v>4788</v>
      </c>
      <c r="D484" s="10">
        <v>37.596699580966501</v>
      </c>
      <c r="E484" s="10">
        <v>127.085392247264</v>
      </c>
    </row>
    <row r="485" spans="1:5" x14ac:dyDescent="0.3">
      <c r="A485" s="10" t="s">
        <v>4774</v>
      </c>
      <c r="B485" s="10" t="s">
        <v>4789</v>
      </c>
      <c r="C485" s="10" t="s">
        <v>4790</v>
      </c>
      <c r="D485" s="10">
        <v>37.5992354426837</v>
      </c>
      <c r="E485" s="10">
        <v>127.09126095750401</v>
      </c>
    </row>
    <row r="486" spans="1:5" x14ac:dyDescent="0.3">
      <c r="A486" s="10" t="s">
        <v>4774</v>
      </c>
      <c r="B486" s="10" t="s">
        <v>4791</v>
      </c>
      <c r="C486" s="10" t="s">
        <v>4792</v>
      </c>
      <c r="D486" s="10">
        <v>37.606621938518003</v>
      </c>
      <c r="E486" s="10">
        <v>127.10791841565501</v>
      </c>
    </row>
    <row r="487" spans="1:5" x14ac:dyDescent="0.3">
      <c r="A487" s="10" t="s">
        <v>4774</v>
      </c>
      <c r="B487" s="10" t="s">
        <v>4611</v>
      </c>
      <c r="C487" s="10" t="s">
        <v>4612</v>
      </c>
      <c r="D487" s="10">
        <v>37.603675923013299</v>
      </c>
      <c r="E487" s="10">
        <v>127.145040943342</v>
      </c>
    </row>
    <row r="488" spans="1:5" x14ac:dyDescent="0.3">
      <c r="A488" s="10" t="s">
        <v>4774</v>
      </c>
      <c r="B488" s="10" t="s">
        <v>4793</v>
      </c>
      <c r="C488" s="10" t="s">
        <v>4794</v>
      </c>
      <c r="D488" s="10">
        <v>37.607991530808903</v>
      </c>
      <c r="E488" s="10">
        <v>127.159392453205</v>
      </c>
    </row>
    <row r="489" spans="1:5" x14ac:dyDescent="0.3">
      <c r="A489" s="10" t="s">
        <v>4774</v>
      </c>
      <c r="B489" s="10" t="s">
        <v>4795</v>
      </c>
      <c r="C489" s="10" t="s">
        <v>4796</v>
      </c>
      <c r="D489" s="10">
        <v>37.604701251742199</v>
      </c>
      <c r="E489" s="10">
        <v>127.19424378379399</v>
      </c>
    </row>
    <row r="490" spans="1:5" x14ac:dyDescent="0.3">
      <c r="A490" s="10" t="s">
        <v>4774</v>
      </c>
      <c r="B490" s="10" t="s">
        <v>4797</v>
      </c>
      <c r="C490" s="10" t="s">
        <v>4798</v>
      </c>
      <c r="D490" s="10">
        <v>37.587231674716797</v>
      </c>
      <c r="E490" s="10">
        <v>127.208253441813</v>
      </c>
    </row>
    <row r="491" spans="1:5" x14ac:dyDescent="0.3">
      <c r="A491" s="10" t="s">
        <v>4774</v>
      </c>
      <c r="B491" s="10" t="s">
        <v>4799</v>
      </c>
      <c r="C491" s="10" t="s">
        <v>4800</v>
      </c>
      <c r="D491" s="10">
        <v>37.579428331596802</v>
      </c>
      <c r="E491" s="10">
        <v>127.222685041585</v>
      </c>
    </row>
    <row r="492" spans="1:5" x14ac:dyDescent="0.3">
      <c r="A492" s="10" t="s">
        <v>4774</v>
      </c>
      <c r="B492" s="10" t="s">
        <v>4801</v>
      </c>
      <c r="C492" s="10" t="s">
        <v>4802</v>
      </c>
      <c r="D492" s="10">
        <v>37.546746933061598</v>
      </c>
      <c r="E492" s="10">
        <v>127.24361867852799</v>
      </c>
    </row>
    <row r="493" spans="1:5" x14ac:dyDescent="0.3">
      <c r="A493" s="10" t="s">
        <v>4774</v>
      </c>
      <c r="B493" s="10" t="s">
        <v>4803</v>
      </c>
      <c r="C493" s="10" t="s">
        <v>4804</v>
      </c>
      <c r="D493" s="10">
        <v>37.555042212337199</v>
      </c>
      <c r="E493" s="10">
        <v>127.309377682698</v>
      </c>
    </row>
    <row r="494" spans="1:5" x14ac:dyDescent="0.3">
      <c r="A494" s="10" t="s">
        <v>4774</v>
      </c>
      <c r="B494" s="10" t="s">
        <v>4805</v>
      </c>
      <c r="C494" s="10" t="s">
        <v>4806</v>
      </c>
      <c r="D494" s="10">
        <v>37.545520886265201</v>
      </c>
      <c r="E494" s="10">
        <v>127.329031764188</v>
      </c>
    </row>
    <row r="495" spans="1:5" x14ac:dyDescent="0.3">
      <c r="A495" s="10" t="s">
        <v>4774</v>
      </c>
      <c r="B495" s="10" t="s">
        <v>4807</v>
      </c>
      <c r="C495" s="10" t="s">
        <v>4808</v>
      </c>
      <c r="D495" s="10">
        <v>37.526039978743803</v>
      </c>
      <c r="E495" s="10">
        <v>127.372334192121</v>
      </c>
    </row>
    <row r="496" spans="1:5" x14ac:dyDescent="0.3">
      <c r="A496" s="10" t="s">
        <v>4774</v>
      </c>
      <c r="B496" s="10" t="s">
        <v>4809</v>
      </c>
      <c r="C496" s="10" t="s">
        <v>4810</v>
      </c>
      <c r="D496" s="10">
        <v>37.515866632241803</v>
      </c>
      <c r="E496" s="10">
        <v>127.399496114838</v>
      </c>
    </row>
    <row r="497" spans="1:5" x14ac:dyDescent="0.3">
      <c r="A497" s="10" t="s">
        <v>4774</v>
      </c>
      <c r="B497" s="10" t="s">
        <v>4811</v>
      </c>
      <c r="C497" s="10" t="s">
        <v>4812</v>
      </c>
      <c r="D497" s="10">
        <v>37.5136938387664</v>
      </c>
      <c r="E497" s="10">
        <v>127.443105656936</v>
      </c>
    </row>
    <row r="498" spans="1:5" x14ac:dyDescent="0.3">
      <c r="A498" s="10" t="s">
        <v>4774</v>
      </c>
      <c r="B498" s="10" t="s">
        <v>4813</v>
      </c>
      <c r="C498" s="10" t="s">
        <v>4814</v>
      </c>
      <c r="D498" s="10">
        <v>37.505849567786598</v>
      </c>
      <c r="E498" s="10">
        <v>127.47381977265201</v>
      </c>
    </row>
    <row r="499" spans="1:5" x14ac:dyDescent="0.3">
      <c r="A499" s="10" t="s">
        <v>4774</v>
      </c>
      <c r="B499" s="10" t="s">
        <v>3938</v>
      </c>
      <c r="C499" s="10" t="s">
        <v>4815</v>
      </c>
      <c r="D499" s="10">
        <v>37.493382893980602</v>
      </c>
      <c r="E499" s="10">
        <v>127.491032756941</v>
      </c>
    </row>
    <row r="500" spans="1:5" x14ac:dyDescent="0.3">
      <c r="A500" s="10" t="s">
        <v>4774</v>
      </c>
      <c r="B500" s="10" t="s">
        <v>4816</v>
      </c>
      <c r="C500" s="10" t="s">
        <v>4817</v>
      </c>
      <c r="D500" s="10">
        <v>37.469001962401599</v>
      </c>
      <c r="E500" s="10">
        <v>127.547390799637</v>
      </c>
    </row>
    <row r="501" spans="1:5" x14ac:dyDescent="0.3">
      <c r="A501" s="10" t="s">
        <v>4774</v>
      </c>
      <c r="B501" s="10" t="s">
        <v>4818</v>
      </c>
      <c r="C501" s="10" t="s">
        <v>4819</v>
      </c>
      <c r="D501" s="10">
        <v>37.482837941335603</v>
      </c>
      <c r="E501" s="10">
        <v>127.59397456763</v>
      </c>
    </row>
    <row r="502" spans="1:5" x14ac:dyDescent="0.3">
      <c r="A502" s="10" t="s">
        <v>4774</v>
      </c>
      <c r="B502" s="10" t="s">
        <v>4820</v>
      </c>
      <c r="C502" s="10" t="s">
        <v>4821</v>
      </c>
      <c r="D502" s="10">
        <v>37.476009211355397</v>
      </c>
      <c r="E502" s="10">
        <v>127.630200412607</v>
      </c>
    </row>
    <row r="503" spans="1:5" x14ac:dyDescent="0.3">
      <c r="A503" s="10" t="s">
        <v>4774</v>
      </c>
      <c r="B503" s="10" t="s">
        <v>4222</v>
      </c>
      <c r="C503" s="10" t="s">
        <v>4223</v>
      </c>
      <c r="D503" s="10">
        <v>37.539622342309997</v>
      </c>
      <c r="E503" s="10">
        <v>126.960983585874</v>
      </c>
    </row>
    <row r="504" spans="1:5" x14ac:dyDescent="0.3">
      <c r="A504" s="10" t="s">
        <v>4774</v>
      </c>
      <c r="B504" s="10" t="s">
        <v>3971</v>
      </c>
      <c r="C504" s="10" t="s">
        <v>4822</v>
      </c>
      <c r="D504" s="10">
        <v>37.5430172635213</v>
      </c>
      <c r="E504" s="10">
        <v>126.95117097710499</v>
      </c>
    </row>
    <row r="505" spans="1:5" x14ac:dyDescent="0.3">
      <c r="A505" s="10" t="s">
        <v>4774</v>
      </c>
      <c r="B505" s="10" t="s">
        <v>4823</v>
      </c>
      <c r="C505" s="10" t="s">
        <v>4824</v>
      </c>
      <c r="D505" s="10">
        <v>37.5522607406199</v>
      </c>
      <c r="E505" s="10">
        <v>126.935322258958</v>
      </c>
    </row>
    <row r="506" spans="1:5" x14ac:dyDescent="0.3">
      <c r="A506" s="10" t="s">
        <v>4774</v>
      </c>
      <c r="B506" s="10" t="s">
        <v>3364</v>
      </c>
      <c r="C506" s="10" t="s">
        <v>4825</v>
      </c>
      <c r="D506" s="10">
        <v>37.5594113610099</v>
      </c>
      <c r="E506" s="10">
        <v>126.924879359583</v>
      </c>
    </row>
    <row r="507" spans="1:5" x14ac:dyDescent="0.3">
      <c r="A507" s="10" t="s">
        <v>4774</v>
      </c>
      <c r="B507" s="10" t="s">
        <v>4826</v>
      </c>
      <c r="C507" s="10" t="s">
        <v>4827</v>
      </c>
      <c r="D507" s="10">
        <v>37.568838910520697</v>
      </c>
      <c r="E507" s="10">
        <v>126.915137620946</v>
      </c>
    </row>
    <row r="508" spans="1:5" x14ac:dyDescent="0.3">
      <c r="A508" s="10" t="s">
        <v>4774</v>
      </c>
      <c r="B508" s="10" t="s">
        <v>4179</v>
      </c>
      <c r="C508" s="10" t="s">
        <v>4828</v>
      </c>
      <c r="D508" s="10">
        <v>37.577947842622301</v>
      </c>
      <c r="E508" s="10">
        <v>126.90023191165</v>
      </c>
    </row>
    <row r="509" spans="1:5" x14ac:dyDescent="0.3">
      <c r="A509" s="10" t="s">
        <v>4774</v>
      </c>
      <c r="B509" s="10" t="s">
        <v>4829</v>
      </c>
      <c r="C509" s="10" t="s">
        <v>4830</v>
      </c>
      <c r="D509" s="10">
        <v>37.580569633411599</v>
      </c>
      <c r="E509" s="10">
        <v>126.895838644026</v>
      </c>
    </row>
    <row r="510" spans="1:5" x14ac:dyDescent="0.3">
      <c r="A510" s="10" t="s">
        <v>4774</v>
      </c>
      <c r="B510" s="10" t="s">
        <v>4831</v>
      </c>
      <c r="C510" s="10" t="s">
        <v>4832</v>
      </c>
      <c r="D510" s="10">
        <v>37.603556717398902</v>
      </c>
      <c r="E510" s="10">
        <v>126.868247247618</v>
      </c>
    </row>
    <row r="511" spans="1:5" x14ac:dyDescent="0.3">
      <c r="A511" s="10" t="s">
        <v>4774</v>
      </c>
      <c r="B511" s="10" t="s">
        <v>4833</v>
      </c>
      <c r="C511" s="10" t="s">
        <v>4834</v>
      </c>
      <c r="D511" s="10">
        <v>37.612694432306398</v>
      </c>
      <c r="E511" s="10">
        <v>126.845082377154</v>
      </c>
    </row>
    <row r="512" spans="1:5" x14ac:dyDescent="0.3">
      <c r="A512" s="10" t="s">
        <v>4774</v>
      </c>
      <c r="B512" s="10" t="s">
        <v>4835</v>
      </c>
      <c r="C512" s="10" t="s">
        <v>4836</v>
      </c>
      <c r="D512" s="10">
        <v>37.612506250750798</v>
      </c>
      <c r="E512" s="10">
        <v>126.834104622262</v>
      </c>
    </row>
    <row r="513" spans="1:5" x14ac:dyDescent="0.3">
      <c r="A513" s="10" t="s">
        <v>4774</v>
      </c>
      <c r="B513" s="10" t="s">
        <v>4837</v>
      </c>
      <c r="C513" s="10" t="s">
        <v>4838</v>
      </c>
      <c r="D513" s="10">
        <v>37.619945462799699</v>
      </c>
      <c r="E513" s="10">
        <v>126.819750147202</v>
      </c>
    </row>
    <row r="514" spans="1:5" x14ac:dyDescent="0.3">
      <c r="A514" s="10" t="s">
        <v>4774</v>
      </c>
      <c r="B514" s="10" t="s">
        <v>3455</v>
      </c>
      <c r="C514" s="10" t="s">
        <v>3456</v>
      </c>
      <c r="D514" s="10">
        <v>37.6323004462607</v>
      </c>
      <c r="E514" s="10">
        <v>126.809620084259</v>
      </c>
    </row>
    <row r="515" spans="1:5" x14ac:dyDescent="0.3">
      <c r="A515" s="10" t="s">
        <v>4774</v>
      </c>
      <c r="B515" s="10" t="s">
        <v>4839</v>
      </c>
      <c r="C515" s="10" t="s">
        <v>4840</v>
      </c>
      <c r="D515" s="10">
        <v>37.646165786721802</v>
      </c>
      <c r="E515" s="10">
        <v>126.80116299654399</v>
      </c>
    </row>
    <row r="516" spans="1:5" x14ac:dyDescent="0.3">
      <c r="A516" s="10" t="s">
        <v>4774</v>
      </c>
      <c r="B516" s="10" t="s">
        <v>4841</v>
      </c>
      <c r="C516" s="10" t="s">
        <v>4842</v>
      </c>
      <c r="D516" s="10">
        <v>37.658429939114399</v>
      </c>
      <c r="E516" s="10">
        <v>126.79406953713899</v>
      </c>
    </row>
    <row r="517" spans="1:5" x14ac:dyDescent="0.3">
      <c r="A517" s="10" t="s">
        <v>4774</v>
      </c>
      <c r="B517" s="10" t="s">
        <v>4843</v>
      </c>
      <c r="C517" s="10" t="s">
        <v>4844</v>
      </c>
      <c r="D517" s="10">
        <v>37.671813660390498</v>
      </c>
      <c r="E517" s="10">
        <v>126.786537312253</v>
      </c>
    </row>
    <row r="518" spans="1:5" x14ac:dyDescent="0.3">
      <c r="A518" s="10" t="s">
        <v>4774</v>
      </c>
      <c r="B518" s="10" t="s">
        <v>4845</v>
      </c>
      <c r="C518" s="10" t="s">
        <v>4846</v>
      </c>
      <c r="D518" s="10">
        <v>37.6823290917417</v>
      </c>
      <c r="E518" s="10">
        <v>126.76919126348599</v>
      </c>
    </row>
    <row r="519" spans="1:5" x14ac:dyDescent="0.3">
      <c r="A519" s="10" t="s">
        <v>4774</v>
      </c>
      <c r="B519" s="10" t="s">
        <v>4847</v>
      </c>
      <c r="C519" s="10" t="s">
        <v>4848</v>
      </c>
      <c r="D519" s="10">
        <v>37.690339047464398</v>
      </c>
      <c r="E519" s="10">
        <v>126.759503024072</v>
      </c>
    </row>
    <row r="520" spans="1:5" x14ac:dyDescent="0.3">
      <c r="A520" s="10" t="s">
        <v>4774</v>
      </c>
      <c r="B520" s="10" t="s">
        <v>4849</v>
      </c>
      <c r="C520" s="10" t="s">
        <v>4850</v>
      </c>
      <c r="D520" s="10">
        <v>37.712973789169801</v>
      </c>
      <c r="E520" s="10">
        <v>126.76120784982299</v>
      </c>
    </row>
    <row r="521" spans="1:5" x14ac:dyDescent="0.3">
      <c r="A521" s="10" t="s">
        <v>4774</v>
      </c>
      <c r="B521" s="10" t="s">
        <v>4851</v>
      </c>
      <c r="C521" s="10" t="s">
        <v>4852</v>
      </c>
      <c r="D521" s="10">
        <v>37.725408925805198</v>
      </c>
      <c r="E521" s="10">
        <v>126.76739700733</v>
      </c>
    </row>
    <row r="522" spans="1:5" x14ac:dyDescent="0.3">
      <c r="A522" s="10" t="s">
        <v>4774</v>
      </c>
      <c r="B522" s="10" t="s">
        <v>4853</v>
      </c>
      <c r="C522" s="10" t="s">
        <v>4854</v>
      </c>
      <c r="D522" s="10">
        <v>37.751943094100497</v>
      </c>
      <c r="E522" s="10">
        <v>126.76505440732799</v>
      </c>
    </row>
    <row r="523" spans="1:5" x14ac:dyDescent="0.3">
      <c r="A523" s="10" t="s">
        <v>4774</v>
      </c>
      <c r="B523" s="10" t="s">
        <v>4855</v>
      </c>
      <c r="C523" s="10" t="s">
        <v>4856</v>
      </c>
      <c r="D523" s="10">
        <v>37.765398248188603</v>
      </c>
      <c r="E523" s="10">
        <v>126.773740427776</v>
      </c>
    </row>
    <row r="524" spans="1:5" x14ac:dyDescent="0.3">
      <c r="A524" s="10" t="s">
        <v>4774</v>
      </c>
      <c r="B524" s="10" t="s">
        <v>4857</v>
      </c>
      <c r="C524" s="10" t="s">
        <v>4858</v>
      </c>
      <c r="D524" s="10">
        <v>37.796262884870103</v>
      </c>
      <c r="E524" s="10">
        <v>126.792151565414</v>
      </c>
    </row>
    <row r="525" spans="1:5" x14ac:dyDescent="0.3">
      <c r="A525" s="10" t="s">
        <v>4774</v>
      </c>
      <c r="B525" s="10" t="s">
        <v>4859</v>
      </c>
      <c r="C525" s="10" t="s">
        <v>4860</v>
      </c>
      <c r="D525" s="10">
        <v>37.814950725900999</v>
      </c>
      <c r="E525" s="10">
        <v>126.792710179531</v>
      </c>
    </row>
    <row r="526" spans="1:5" x14ac:dyDescent="0.3">
      <c r="A526" s="10" t="s">
        <v>4774</v>
      </c>
      <c r="B526" s="10" t="s">
        <v>4861</v>
      </c>
      <c r="C526" s="10" t="s">
        <v>4862</v>
      </c>
      <c r="D526" s="10">
        <v>37.854328725542501</v>
      </c>
      <c r="E526" s="10">
        <v>126.78781995602</v>
      </c>
    </row>
    <row r="527" spans="1:5" x14ac:dyDescent="0.3">
      <c r="A527" s="10" t="s">
        <v>4774</v>
      </c>
      <c r="B527" s="10" t="s">
        <v>4863</v>
      </c>
      <c r="C527" s="10" t="s">
        <v>4864</v>
      </c>
      <c r="D527" s="10">
        <v>37.888405541117102</v>
      </c>
      <c r="E527" s="10">
        <v>126.74679835360099</v>
      </c>
    </row>
    <row r="528" spans="1:5" x14ac:dyDescent="0.3">
      <c r="A528" s="10" t="s">
        <v>4774</v>
      </c>
      <c r="B528" s="10" t="s">
        <v>2743</v>
      </c>
      <c r="C528" s="10" t="s">
        <v>4865</v>
      </c>
      <c r="D528" s="10">
        <v>37.556042914372902</v>
      </c>
      <c r="E528" s="10">
        <v>126.97156824962499</v>
      </c>
    </row>
    <row r="529" spans="1:5" x14ac:dyDescent="0.3">
      <c r="A529" s="10" t="s">
        <v>4774</v>
      </c>
      <c r="B529" s="10" t="s">
        <v>3369</v>
      </c>
      <c r="C529" s="10" t="s">
        <v>4866</v>
      </c>
      <c r="D529" s="10">
        <v>37.559795606702302</v>
      </c>
      <c r="E529" s="10">
        <v>126.941917644201</v>
      </c>
    </row>
    <row r="530" spans="1:5" x14ac:dyDescent="0.3">
      <c r="A530" s="10" t="s">
        <v>4867</v>
      </c>
      <c r="B530" s="10" t="s">
        <v>2840</v>
      </c>
      <c r="C530" s="10" t="s">
        <v>2841</v>
      </c>
      <c r="D530" s="10">
        <v>37.623410270319702</v>
      </c>
      <c r="E530" s="10">
        <v>127.06225665810599</v>
      </c>
    </row>
    <row r="531" spans="1:5" x14ac:dyDescent="0.3">
      <c r="A531" s="10" t="s">
        <v>4867</v>
      </c>
      <c r="B531" s="10" t="s">
        <v>2690</v>
      </c>
      <c r="C531" s="10" t="s">
        <v>4784</v>
      </c>
      <c r="D531" s="10">
        <v>37.580158616073902</v>
      </c>
      <c r="E531" s="10">
        <v>127.04790218502799</v>
      </c>
    </row>
    <row r="532" spans="1:5" x14ac:dyDescent="0.3">
      <c r="A532" s="10" t="s">
        <v>4867</v>
      </c>
      <c r="B532" s="10" t="s">
        <v>2859</v>
      </c>
      <c r="C532" s="10" t="s">
        <v>2860</v>
      </c>
      <c r="D532" s="10">
        <v>37.590417351996102</v>
      </c>
      <c r="E532" s="10">
        <v>127.05916073369499</v>
      </c>
    </row>
    <row r="533" spans="1:5" x14ac:dyDescent="0.3">
      <c r="A533" s="10" t="s">
        <v>4867</v>
      </c>
      <c r="B533" s="10" t="s">
        <v>4785</v>
      </c>
      <c r="C533" s="10" t="s">
        <v>4786</v>
      </c>
      <c r="D533" s="10">
        <v>37.594812074983402</v>
      </c>
      <c r="E533" s="10">
        <v>127.075787938826</v>
      </c>
    </row>
    <row r="534" spans="1:5" x14ac:dyDescent="0.3">
      <c r="A534" s="10" t="s">
        <v>4867</v>
      </c>
      <c r="B534" s="10" t="s">
        <v>4787</v>
      </c>
      <c r="C534" s="10" t="s">
        <v>4788</v>
      </c>
      <c r="D534" s="10">
        <v>37.596699580966501</v>
      </c>
      <c r="E534" s="10">
        <v>127.085392247264</v>
      </c>
    </row>
    <row r="535" spans="1:5" x14ac:dyDescent="0.3">
      <c r="A535" s="10" t="s">
        <v>4867</v>
      </c>
      <c r="B535" s="10" t="s">
        <v>4789</v>
      </c>
      <c r="C535" s="10" t="s">
        <v>4790</v>
      </c>
      <c r="D535" s="10">
        <v>37.5992354426837</v>
      </c>
      <c r="E535" s="10">
        <v>127.09126095750401</v>
      </c>
    </row>
    <row r="536" spans="1:5" x14ac:dyDescent="0.3">
      <c r="A536" s="10" t="s">
        <v>4867</v>
      </c>
      <c r="B536" s="10" t="s">
        <v>4310</v>
      </c>
      <c r="C536" s="10" t="s">
        <v>4868</v>
      </c>
      <c r="D536" s="10">
        <v>37.612655871963703</v>
      </c>
      <c r="E536" s="10">
        <v>127.103890776469</v>
      </c>
    </row>
    <row r="537" spans="1:5" x14ac:dyDescent="0.3">
      <c r="A537" s="10" t="s">
        <v>4867</v>
      </c>
      <c r="B537" s="10" t="s">
        <v>4869</v>
      </c>
      <c r="C537" s="10" t="s">
        <v>4870</v>
      </c>
      <c r="D537" s="10">
        <v>37.634042900032703</v>
      </c>
      <c r="E537" s="10">
        <v>127.114561646263</v>
      </c>
    </row>
    <row r="538" spans="1:5" x14ac:dyDescent="0.3">
      <c r="A538" s="10" t="s">
        <v>4867</v>
      </c>
      <c r="B538" s="10" t="s">
        <v>4595</v>
      </c>
      <c r="C538" s="10" t="s">
        <v>4596</v>
      </c>
      <c r="D538" s="10">
        <v>37.642199737918602</v>
      </c>
      <c r="E538" s="10">
        <v>127.12726521217</v>
      </c>
    </row>
    <row r="539" spans="1:5" x14ac:dyDescent="0.3">
      <c r="A539" s="10" t="s">
        <v>4867</v>
      </c>
      <c r="B539" s="10" t="s">
        <v>4871</v>
      </c>
      <c r="C539" s="10" t="s">
        <v>4872</v>
      </c>
      <c r="D539" s="10">
        <v>37.647953788657802</v>
      </c>
      <c r="E539" s="10">
        <v>127.143729509097</v>
      </c>
    </row>
    <row r="540" spans="1:5" x14ac:dyDescent="0.3">
      <c r="A540" s="10" t="s">
        <v>4867</v>
      </c>
      <c r="B540" s="10" t="s">
        <v>4873</v>
      </c>
      <c r="C540" s="10" t="s">
        <v>4874</v>
      </c>
      <c r="D540" s="10">
        <v>37.651375303691403</v>
      </c>
      <c r="E540" s="10">
        <v>127.177338712438</v>
      </c>
    </row>
    <row r="541" spans="1:5" x14ac:dyDescent="0.3">
      <c r="A541" s="10" t="s">
        <v>4867</v>
      </c>
      <c r="B541" s="10" t="s">
        <v>4875</v>
      </c>
      <c r="C541" s="10" t="s">
        <v>4876</v>
      </c>
      <c r="D541" s="10">
        <v>37.637557413812601</v>
      </c>
      <c r="E541" s="10">
        <v>127.208453647309</v>
      </c>
    </row>
    <row r="542" spans="1:5" x14ac:dyDescent="0.3">
      <c r="A542" s="10" t="s">
        <v>4867</v>
      </c>
      <c r="B542" s="10" t="s">
        <v>4877</v>
      </c>
      <c r="C542" s="10" t="s">
        <v>4878</v>
      </c>
      <c r="D542" s="10">
        <v>37.653233227962502</v>
      </c>
      <c r="E542" s="10">
        <v>127.24389531656099</v>
      </c>
    </row>
    <row r="543" spans="1:5" x14ac:dyDescent="0.3">
      <c r="A543" s="10" t="s">
        <v>4867</v>
      </c>
      <c r="B543" s="10" t="s">
        <v>4879</v>
      </c>
      <c r="C543" s="10" t="s">
        <v>4880</v>
      </c>
      <c r="D543" s="10">
        <v>37.659215833573903</v>
      </c>
      <c r="E543" s="10">
        <v>127.28545239808599</v>
      </c>
    </row>
    <row r="544" spans="1:5" x14ac:dyDescent="0.3">
      <c r="A544" s="10" t="s">
        <v>4867</v>
      </c>
      <c r="B544" s="10" t="s">
        <v>4881</v>
      </c>
      <c r="C544" s="10" t="s">
        <v>4882</v>
      </c>
      <c r="D544" s="10">
        <v>37.652848377698099</v>
      </c>
      <c r="E544" s="10">
        <v>127.310478905495</v>
      </c>
    </row>
    <row r="545" spans="1:5" x14ac:dyDescent="0.3">
      <c r="A545" s="10" t="s">
        <v>4867</v>
      </c>
      <c r="B545" s="10" t="s">
        <v>2689</v>
      </c>
      <c r="C545" s="10" t="s">
        <v>4883</v>
      </c>
      <c r="D545" s="10">
        <v>37.683712179677798</v>
      </c>
      <c r="E545" s="10">
        <v>127.378988696604</v>
      </c>
    </row>
    <row r="546" spans="1:5" x14ac:dyDescent="0.3">
      <c r="A546" s="10" t="s">
        <v>4867</v>
      </c>
      <c r="B546" s="10" t="s">
        <v>4884</v>
      </c>
      <c r="C546" s="10" t="s">
        <v>4885</v>
      </c>
      <c r="D546" s="10">
        <v>37.735265885161901</v>
      </c>
      <c r="E546" s="10">
        <v>127.426336787987</v>
      </c>
    </row>
    <row r="547" spans="1:5" x14ac:dyDescent="0.3">
      <c r="A547" s="10" t="s">
        <v>4867</v>
      </c>
      <c r="B547" s="10" t="s">
        <v>4886</v>
      </c>
      <c r="C547" s="10" t="s">
        <v>4887</v>
      </c>
      <c r="D547" s="10">
        <v>37.770007680473199</v>
      </c>
      <c r="E547" s="10">
        <v>127.454560376473</v>
      </c>
    </row>
    <row r="548" spans="1:5" x14ac:dyDescent="0.3">
      <c r="A548" s="10" t="s">
        <v>4867</v>
      </c>
      <c r="B548" s="10" t="s">
        <v>4888</v>
      </c>
      <c r="C548" s="10" t="s">
        <v>4889</v>
      </c>
      <c r="D548" s="10">
        <v>37.8140700354869</v>
      </c>
      <c r="E548" s="10">
        <v>127.510321808892</v>
      </c>
    </row>
    <row r="549" spans="1:5" x14ac:dyDescent="0.3">
      <c r="A549" s="10" t="s">
        <v>4867</v>
      </c>
      <c r="B549" s="10" t="s">
        <v>4890</v>
      </c>
      <c r="C549" s="10" t="s">
        <v>4891</v>
      </c>
      <c r="D549" s="10">
        <v>37.832110112742697</v>
      </c>
      <c r="E549" s="10">
        <v>127.557703285638</v>
      </c>
    </row>
    <row r="550" spans="1:5" x14ac:dyDescent="0.3">
      <c r="A550" s="10" t="s">
        <v>4867</v>
      </c>
      <c r="B550" s="10" t="s">
        <v>4892</v>
      </c>
      <c r="C550" s="10" t="s">
        <v>4893</v>
      </c>
      <c r="D550" s="10">
        <v>37.830922364288803</v>
      </c>
      <c r="E550" s="10">
        <v>127.58981537815301</v>
      </c>
    </row>
    <row r="551" spans="1:5" x14ac:dyDescent="0.3">
      <c r="A551" s="10" t="s">
        <v>4867</v>
      </c>
      <c r="B551" s="10" t="s">
        <v>4894</v>
      </c>
      <c r="C551" s="10" t="s">
        <v>4895</v>
      </c>
      <c r="D551" s="10">
        <v>37.805991622858201</v>
      </c>
      <c r="E551" s="10">
        <v>127.63418601607199</v>
      </c>
    </row>
    <row r="552" spans="1:5" x14ac:dyDescent="0.3">
      <c r="A552" s="10" t="s">
        <v>4867</v>
      </c>
      <c r="B552" s="10" t="s">
        <v>4896</v>
      </c>
      <c r="C552" s="10" t="s">
        <v>4897</v>
      </c>
      <c r="D552" s="10">
        <v>37.818258009895999</v>
      </c>
      <c r="E552" s="10">
        <v>127.714264205813</v>
      </c>
    </row>
    <row r="553" spans="1:5" x14ac:dyDescent="0.3">
      <c r="A553" s="10" t="s">
        <v>4867</v>
      </c>
      <c r="B553" s="10" t="s">
        <v>4898</v>
      </c>
      <c r="C553" s="10" t="s">
        <v>4899</v>
      </c>
      <c r="D553" s="10">
        <v>37.864005969799699</v>
      </c>
      <c r="E553" s="10">
        <v>127.72383321493901</v>
      </c>
    </row>
    <row r="554" spans="1:5" x14ac:dyDescent="0.3">
      <c r="A554" s="10" t="s">
        <v>4867</v>
      </c>
      <c r="B554" s="10" t="s">
        <v>4900</v>
      </c>
      <c r="C554" s="10" t="s">
        <v>4901</v>
      </c>
      <c r="D554" s="10">
        <v>37.8850412709021</v>
      </c>
      <c r="E554" s="10">
        <v>127.716942203456</v>
      </c>
    </row>
    <row r="555" spans="1:5" x14ac:dyDescent="0.3">
      <c r="A555" s="10" t="s">
        <v>4902</v>
      </c>
      <c r="B555" s="10" t="s">
        <v>2690</v>
      </c>
      <c r="C555" s="10" t="s">
        <v>4784</v>
      </c>
      <c r="D555" s="10">
        <v>37.580158616073902</v>
      </c>
      <c r="E555" s="10">
        <v>127.04790218502799</v>
      </c>
    </row>
    <row r="556" spans="1:5" x14ac:dyDescent="0.3">
      <c r="A556" s="10" t="s">
        <v>4902</v>
      </c>
      <c r="B556" s="10" t="s">
        <v>3216</v>
      </c>
      <c r="C556" s="10" t="s">
        <v>4783</v>
      </c>
      <c r="D556" s="10">
        <v>37.560897194293098</v>
      </c>
      <c r="E556" s="10">
        <v>127.03838237043099</v>
      </c>
    </row>
    <row r="557" spans="1:5" x14ac:dyDescent="0.3">
      <c r="A557" s="10" t="s">
        <v>4902</v>
      </c>
      <c r="B557" s="10" t="s">
        <v>4903</v>
      </c>
      <c r="C557" s="10" t="s">
        <v>4904</v>
      </c>
      <c r="D557" s="10">
        <v>37.544018851909001</v>
      </c>
      <c r="E557" s="10">
        <v>127.044874079373</v>
      </c>
    </row>
    <row r="558" spans="1:5" x14ac:dyDescent="0.3">
      <c r="A558" s="10" t="s">
        <v>4902</v>
      </c>
      <c r="B558" s="10" t="s">
        <v>4905</v>
      </c>
      <c r="C558" s="10" t="s">
        <v>4906</v>
      </c>
      <c r="D558" s="10">
        <v>37.529440360849001</v>
      </c>
      <c r="E558" s="10">
        <v>127.04126032799201</v>
      </c>
    </row>
    <row r="559" spans="1:5" x14ac:dyDescent="0.3">
      <c r="A559" s="10" t="s">
        <v>4902</v>
      </c>
      <c r="B559" s="10" t="s">
        <v>4412</v>
      </c>
      <c r="C559" s="10" t="s">
        <v>4413</v>
      </c>
      <c r="D559" s="10">
        <v>37.518171643458103</v>
      </c>
      <c r="E559" s="10">
        <v>127.046970039269</v>
      </c>
    </row>
    <row r="560" spans="1:5" x14ac:dyDescent="0.3">
      <c r="A560" s="10" t="s">
        <v>4902</v>
      </c>
      <c r="B560" s="10" t="s">
        <v>4907</v>
      </c>
      <c r="C560" s="10" t="s">
        <v>4413</v>
      </c>
      <c r="D560" s="10">
        <v>37.518171643458103</v>
      </c>
      <c r="E560" s="10">
        <v>127.046970039269</v>
      </c>
    </row>
    <row r="561" spans="1:5" x14ac:dyDescent="0.3">
      <c r="A561" s="10" t="s">
        <v>4902</v>
      </c>
      <c r="B561" s="10" t="s">
        <v>3273</v>
      </c>
      <c r="C561" s="10" t="s">
        <v>3270</v>
      </c>
      <c r="D561" s="10">
        <v>37.507409371609398</v>
      </c>
      <c r="E561" s="10">
        <v>127.058026248636</v>
      </c>
    </row>
    <row r="562" spans="1:5" x14ac:dyDescent="0.3">
      <c r="A562" s="10" t="s">
        <v>4902</v>
      </c>
      <c r="B562" s="10" t="s">
        <v>4908</v>
      </c>
      <c r="C562" s="10" t="s">
        <v>4909</v>
      </c>
      <c r="D562" s="10">
        <v>37.499223491609797</v>
      </c>
      <c r="E562" s="10">
        <v>127.051561433136</v>
      </c>
    </row>
    <row r="563" spans="1:5" x14ac:dyDescent="0.3">
      <c r="A563" s="10" t="s">
        <v>4902</v>
      </c>
      <c r="B563" s="10" t="s">
        <v>3601</v>
      </c>
      <c r="C563" s="10" t="s">
        <v>4910</v>
      </c>
      <c r="D563" s="10">
        <v>37.4905591586176</v>
      </c>
      <c r="E563" s="10">
        <v>127.055112149675</v>
      </c>
    </row>
    <row r="564" spans="1:5" x14ac:dyDescent="0.3">
      <c r="A564" s="10" t="s">
        <v>4902</v>
      </c>
      <c r="B564" s="10" t="s">
        <v>4911</v>
      </c>
      <c r="C564" s="10" t="s">
        <v>4912</v>
      </c>
      <c r="D564" s="10">
        <v>37.487023347735096</v>
      </c>
      <c r="E564" s="10">
        <v>127.059001649091</v>
      </c>
    </row>
    <row r="565" spans="1:5" x14ac:dyDescent="0.3">
      <c r="A565" s="10" t="s">
        <v>4902</v>
      </c>
      <c r="B565" s="10" t="s">
        <v>894</v>
      </c>
      <c r="C565" s="10" t="s">
        <v>4913</v>
      </c>
      <c r="D565" s="10">
        <v>37.489670962088702</v>
      </c>
      <c r="E565" s="10">
        <v>127.069438768259</v>
      </c>
    </row>
    <row r="566" spans="1:5" x14ac:dyDescent="0.3">
      <c r="A566" s="10" t="s">
        <v>4902</v>
      </c>
      <c r="B566" s="10" t="s">
        <v>4914</v>
      </c>
      <c r="C566" s="10" t="s">
        <v>4915</v>
      </c>
      <c r="D566" s="10">
        <v>37.490908642340798</v>
      </c>
      <c r="E566" s="10">
        <v>127.073079713825</v>
      </c>
    </row>
    <row r="567" spans="1:5" x14ac:dyDescent="0.3">
      <c r="A567" s="10" t="s">
        <v>4902</v>
      </c>
      <c r="B567" s="10" t="s">
        <v>3625</v>
      </c>
      <c r="C567" s="10" t="s">
        <v>3626</v>
      </c>
      <c r="D567" s="10">
        <v>37.4882577599491</v>
      </c>
      <c r="E567" s="10">
        <v>127.10057960552901</v>
      </c>
    </row>
    <row r="568" spans="1:5" x14ac:dyDescent="0.3">
      <c r="A568" s="10" t="s">
        <v>4902</v>
      </c>
      <c r="B568" s="10" t="s">
        <v>4916</v>
      </c>
      <c r="C568" s="10" t="s">
        <v>4668</v>
      </c>
      <c r="D568" s="10">
        <v>37.470746998774999</v>
      </c>
      <c r="E568" s="10">
        <v>127.12672955762299</v>
      </c>
    </row>
    <row r="569" spans="1:5" x14ac:dyDescent="0.3">
      <c r="A569" s="10" t="s">
        <v>4902</v>
      </c>
      <c r="B569" s="10" t="s">
        <v>4917</v>
      </c>
      <c r="C569" s="10" t="s">
        <v>4918</v>
      </c>
      <c r="D569" s="10">
        <v>37.447474838741698</v>
      </c>
      <c r="E569" s="10">
        <v>127.12657671549999</v>
      </c>
    </row>
    <row r="570" spans="1:5" x14ac:dyDescent="0.3">
      <c r="A570" s="10" t="s">
        <v>4902</v>
      </c>
      <c r="B570" s="10" t="s">
        <v>4919</v>
      </c>
      <c r="C570" s="10" t="s">
        <v>4920</v>
      </c>
      <c r="D570" s="10">
        <v>37.437828450306597</v>
      </c>
      <c r="E570" s="10">
        <v>127.128118342074</v>
      </c>
    </row>
    <row r="571" spans="1:5" x14ac:dyDescent="0.3">
      <c r="A571" s="10" t="s">
        <v>4902</v>
      </c>
      <c r="B571" s="10" t="s">
        <v>4684</v>
      </c>
      <c r="C571" s="10" t="s">
        <v>4921</v>
      </c>
      <c r="D571" s="10">
        <v>37.430905883439998</v>
      </c>
      <c r="E571" s="10">
        <v>127.129253346113</v>
      </c>
    </row>
    <row r="572" spans="1:5" x14ac:dyDescent="0.3">
      <c r="A572" s="10" t="s">
        <v>4902</v>
      </c>
      <c r="B572" s="10" t="s">
        <v>4922</v>
      </c>
      <c r="C572" s="10" t="s">
        <v>4923</v>
      </c>
      <c r="D572" s="10">
        <v>37.410909988687997</v>
      </c>
      <c r="E572" s="10">
        <v>127.128731579543</v>
      </c>
    </row>
    <row r="573" spans="1:5" x14ac:dyDescent="0.3">
      <c r="A573" s="10" t="s">
        <v>4902</v>
      </c>
      <c r="B573" s="10" t="s">
        <v>4924</v>
      </c>
      <c r="C573" s="10" t="s">
        <v>4925</v>
      </c>
      <c r="D573" s="10">
        <v>37.393996306291498</v>
      </c>
      <c r="E573" s="10">
        <v>127.128231391594</v>
      </c>
    </row>
    <row r="574" spans="1:5" x14ac:dyDescent="0.3">
      <c r="A574" s="10" t="s">
        <v>4902</v>
      </c>
      <c r="B574" s="10" t="s">
        <v>4926</v>
      </c>
      <c r="C574" s="10" t="s">
        <v>4927</v>
      </c>
      <c r="D574" s="10">
        <v>37.385049754321301</v>
      </c>
      <c r="E574" s="10">
        <v>127.123346622559</v>
      </c>
    </row>
    <row r="575" spans="1:5" x14ac:dyDescent="0.3">
      <c r="A575" s="10" t="s">
        <v>4902</v>
      </c>
      <c r="B575" s="10" t="s">
        <v>4928</v>
      </c>
      <c r="C575" s="10" t="s">
        <v>4929</v>
      </c>
      <c r="D575" s="10">
        <v>37.378460923040898</v>
      </c>
      <c r="E575" s="10">
        <v>127.114294479728</v>
      </c>
    </row>
    <row r="576" spans="1:5" x14ac:dyDescent="0.3">
      <c r="A576" s="10" t="s">
        <v>4902</v>
      </c>
      <c r="B576" s="10" t="s">
        <v>4930</v>
      </c>
      <c r="C576" s="10" t="s">
        <v>4931</v>
      </c>
      <c r="D576" s="10">
        <v>37.366218929741102</v>
      </c>
      <c r="E576" s="10">
        <v>127.108101811759</v>
      </c>
    </row>
    <row r="577" spans="1:5" x14ac:dyDescent="0.3">
      <c r="A577" s="10" t="s">
        <v>4902</v>
      </c>
      <c r="B577" s="10" t="s">
        <v>4932</v>
      </c>
      <c r="C577" s="10" t="s">
        <v>4933</v>
      </c>
      <c r="D577" s="10">
        <v>37.351641380082</v>
      </c>
      <c r="E577" s="10">
        <v>127.10889851161301</v>
      </c>
    </row>
    <row r="578" spans="1:5" x14ac:dyDescent="0.3">
      <c r="A578" s="10" t="s">
        <v>4902</v>
      </c>
      <c r="B578" s="10" t="s">
        <v>2685</v>
      </c>
      <c r="C578" s="10" t="s">
        <v>4934</v>
      </c>
      <c r="D578" s="10">
        <v>37.339336775920003</v>
      </c>
      <c r="E578" s="10">
        <v>127.10896143004101</v>
      </c>
    </row>
    <row r="579" spans="1:5" x14ac:dyDescent="0.3">
      <c r="A579" s="10" t="s">
        <v>4902</v>
      </c>
      <c r="B579" s="10" t="s">
        <v>4935</v>
      </c>
      <c r="C579" s="10" t="s">
        <v>4936</v>
      </c>
      <c r="D579" s="10">
        <v>37.325425449697804</v>
      </c>
      <c r="E579" s="10">
        <v>127.107421554669</v>
      </c>
    </row>
    <row r="580" spans="1:5" x14ac:dyDescent="0.3">
      <c r="A580" s="10" t="s">
        <v>4902</v>
      </c>
      <c r="B580" s="10" t="s">
        <v>4937</v>
      </c>
      <c r="C580" s="10" t="s">
        <v>4938</v>
      </c>
      <c r="D580" s="10">
        <v>37.312318556357397</v>
      </c>
      <c r="E580" s="10">
        <v>127.1082251592</v>
      </c>
    </row>
    <row r="581" spans="1:5" x14ac:dyDescent="0.3">
      <c r="A581" s="10" t="s">
        <v>4902</v>
      </c>
      <c r="B581" s="10" t="s">
        <v>4939</v>
      </c>
      <c r="C581" s="10" t="s">
        <v>4940</v>
      </c>
      <c r="D581" s="10">
        <v>37.298928447492102</v>
      </c>
      <c r="E581" s="10">
        <v>127.105634521396</v>
      </c>
    </row>
    <row r="582" spans="1:5" x14ac:dyDescent="0.3">
      <c r="A582" s="10" t="s">
        <v>4902</v>
      </c>
      <c r="B582" s="10" t="s">
        <v>4941</v>
      </c>
      <c r="C582" s="10" t="s">
        <v>4942</v>
      </c>
      <c r="D582" s="10">
        <v>37.286116954027698</v>
      </c>
      <c r="E582" s="10">
        <v>127.11133984775</v>
      </c>
    </row>
    <row r="583" spans="1:5" x14ac:dyDescent="0.3">
      <c r="A583" s="10" t="s">
        <v>4902</v>
      </c>
      <c r="B583" s="10" t="s">
        <v>4943</v>
      </c>
      <c r="C583" s="10" t="s">
        <v>4944</v>
      </c>
      <c r="D583" s="10">
        <v>37.275318707074803</v>
      </c>
      <c r="E583" s="10">
        <v>127.115952887482</v>
      </c>
    </row>
    <row r="584" spans="1:5" x14ac:dyDescent="0.3">
      <c r="A584" s="10" t="s">
        <v>4902</v>
      </c>
      <c r="B584" s="10" t="s">
        <v>4945</v>
      </c>
      <c r="C584" s="10" t="s">
        <v>4946</v>
      </c>
      <c r="D584" s="10">
        <v>37.2643086525676</v>
      </c>
      <c r="E584" s="10">
        <v>127.10253888865</v>
      </c>
    </row>
    <row r="585" spans="1:5" x14ac:dyDescent="0.3">
      <c r="A585" s="10" t="s">
        <v>4902</v>
      </c>
      <c r="B585" s="10" t="s">
        <v>4947</v>
      </c>
      <c r="C585" s="10" t="s">
        <v>4948</v>
      </c>
      <c r="D585" s="10">
        <v>37.257578943271902</v>
      </c>
      <c r="E585" s="10">
        <v>127.07713143348199</v>
      </c>
    </row>
    <row r="586" spans="1:5" x14ac:dyDescent="0.3">
      <c r="A586" s="10" t="s">
        <v>4902</v>
      </c>
      <c r="B586" s="10" t="s">
        <v>4949</v>
      </c>
      <c r="C586" s="10" t="s">
        <v>4948</v>
      </c>
      <c r="D586" s="10">
        <v>37.257578943271902</v>
      </c>
      <c r="E586" s="10">
        <v>127.07713143348199</v>
      </c>
    </row>
    <row r="587" spans="1:5" x14ac:dyDescent="0.3">
      <c r="A587" s="10" t="s">
        <v>4902</v>
      </c>
      <c r="B587" s="10" t="s">
        <v>4950</v>
      </c>
      <c r="C587" s="10" t="s">
        <v>4951</v>
      </c>
      <c r="D587" s="10">
        <v>37.246717286581699</v>
      </c>
      <c r="E587" s="10">
        <v>127.07067413899399</v>
      </c>
    </row>
    <row r="588" spans="1:5" x14ac:dyDescent="0.3">
      <c r="A588" s="10" t="s">
        <v>4902</v>
      </c>
      <c r="B588" s="10" t="s">
        <v>4952</v>
      </c>
      <c r="C588" s="10" t="s">
        <v>4953</v>
      </c>
      <c r="D588" s="10">
        <v>37.2528497852336</v>
      </c>
      <c r="E588" s="10">
        <v>127.040578557789</v>
      </c>
    </row>
    <row r="589" spans="1:5" x14ac:dyDescent="0.3">
      <c r="A589" s="10" t="s">
        <v>4902</v>
      </c>
      <c r="B589" s="10" t="s">
        <v>4954</v>
      </c>
      <c r="C589" s="10" t="s">
        <v>4955</v>
      </c>
      <c r="D589" s="10">
        <v>37.260905580035399</v>
      </c>
      <c r="E589" s="10">
        <v>127.03131942184601</v>
      </c>
    </row>
    <row r="590" spans="1:5" x14ac:dyDescent="0.3">
      <c r="A590" s="10" t="s">
        <v>4902</v>
      </c>
      <c r="B590" s="10" t="s">
        <v>4956</v>
      </c>
      <c r="C590" s="10" t="s">
        <v>4957</v>
      </c>
      <c r="D590" s="10">
        <v>37.269369055199903</v>
      </c>
      <c r="E590" s="10">
        <v>127.01735036542399</v>
      </c>
    </row>
    <row r="591" spans="1:5" x14ac:dyDescent="0.3">
      <c r="A591" s="10" t="s">
        <v>4902</v>
      </c>
      <c r="B591" s="10" t="s">
        <v>3062</v>
      </c>
      <c r="C591" s="10" t="s">
        <v>3063</v>
      </c>
      <c r="D591" s="10">
        <v>37.266161897612903</v>
      </c>
      <c r="E591" s="10">
        <v>126.99989244699699</v>
      </c>
    </row>
    <row r="592" spans="1:5" x14ac:dyDescent="0.3">
      <c r="A592" s="10" t="s">
        <v>4902</v>
      </c>
      <c r="B592" s="10" t="s">
        <v>4958</v>
      </c>
      <c r="C592" s="10" t="s">
        <v>4959</v>
      </c>
      <c r="D592" s="10">
        <v>37.2493952261243</v>
      </c>
      <c r="E592" s="10">
        <v>126.979508141905</v>
      </c>
    </row>
    <row r="593" spans="1:5" x14ac:dyDescent="0.3">
      <c r="A593" s="10" t="s">
        <v>4902</v>
      </c>
      <c r="B593" s="10" t="s">
        <v>4960</v>
      </c>
      <c r="C593" s="10" t="s">
        <v>4961</v>
      </c>
      <c r="D593" s="10">
        <v>37.2431775351779</v>
      </c>
      <c r="E593" s="10">
        <v>126.96361980838699</v>
      </c>
    </row>
    <row r="594" spans="1:5" x14ac:dyDescent="0.3">
      <c r="A594" s="10" t="s">
        <v>4902</v>
      </c>
      <c r="B594" s="10" t="s">
        <v>4962</v>
      </c>
      <c r="C594" s="10" t="s">
        <v>4963</v>
      </c>
      <c r="D594" s="10">
        <v>37.250403824496203</v>
      </c>
      <c r="E594" s="10">
        <v>126.907379756681</v>
      </c>
    </row>
    <row r="595" spans="1:5" x14ac:dyDescent="0.3">
      <c r="A595" s="10" t="s">
        <v>4902</v>
      </c>
      <c r="B595" s="10" t="s">
        <v>4964</v>
      </c>
      <c r="C595" s="10" t="s">
        <v>4965</v>
      </c>
      <c r="D595" s="10">
        <v>37.261759350380103</v>
      </c>
      <c r="E595" s="10">
        <v>126.883271335549</v>
      </c>
    </row>
    <row r="596" spans="1:5" x14ac:dyDescent="0.3">
      <c r="A596" s="10" t="s">
        <v>4902</v>
      </c>
      <c r="B596" s="10" t="s">
        <v>2688</v>
      </c>
      <c r="C596" s="10" t="s">
        <v>4966</v>
      </c>
      <c r="D596" s="10">
        <v>37.289599433396603</v>
      </c>
      <c r="E596" s="10">
        <v>126.856787264749</v>
      </c>
    </row>
    <row r="597" spans="1:5" x14ac:dyDescent="0.3">
      <c r="A597" s="10" t="s">
        <v>4902</v>
      </c>
      <c r="B597" s="10" t="s">
        <v>3852</v>
      </c>
      <c r="C597" s="10" t="s">
        <v>3853</v>
      </c>
      <c r="D597" s="10">
        <v>37.309849078918099</v>
      </c>
      <c r="E597" s="10">
        <v>126.853720639588</v>
      </c>
    </row>
    <row r="598" spans="1:5" x14ac:dyDescent="0.3">
      <c r="A598" s="10" t="s">
        <v>4902</v>
      </c>
      <c r="B598" s="10" t="s">
        <v>3856</v>
      </c>
      <c r="C598" s="10" t="s">
        <v>3857</v>
      </c>
      <c r="D598" s="10">
        <v>37.3160509140044</v>
      </c>
      <c r="E598" s="10">
        <v>126.83895511802601</v>
      </c>
    </row>
    <row r="599" spans="1:5" x14ac:dyDescent="0.3">
      <c r="A599" s="10" t="s">
        <v>4902</v>
      </c>
      <c r="B599" s="10" t="s">
        <v>3860</v>
      </c>
      <c r="C599" s="10" t="s">
        <v>3861</v>
      </c>
      <c r="D599" s="10">
        <v>37.317095893664401</v>
      </c>
      <c r="E599" s="10">
        <v>126.82218837022199</v>
      </c>
    </row>
    <row r="600" spans="1:5" x14ac:dyDescent="0.3">
      <c r="A600" s="10" t="s">
        <v>4902</v>
      </c>
      <c r="B600" s="10" t="s">
        <v>3864</v>
      </c>
      <c r="C600" s="10" t="s">
        <v>3865</v>
      </c>
      <c r="D600" s="10">
        <v>37.320970028884801</v>
      </c>
      <c r="E600" s="10">
        <v>126.805609161188</v>
      </c>
    </row>
    <row r="601" spans="1:5" x14ac:dyDescent="0.3">
      <c r="A601" s="10" t="s">
        <v>4902</v>
      </c>
      <c r="B601" s="10" t="s">
        <v>3868</v>
      </c>
      <c r="C601" s="10" t="s">
        <v>3869</v>
      </c>
      <c r="D601" s="10">
        <v>37.328085926143203</v>
      </c>
      <c r="E601" s="10">
        <v>126.786977846951</v>
      </c>
    </row>
    <row r="602" spans="1:5" x14ac:dyDescent="0.3">
      <c r="A602" s="10" t="s">
        <v>4902</v>
      </c>
      <c r="B602" s="10" t="s">
        <v>3872</v>
      </c>
      <c r="C602" s="10" t="s">
        <v>3873</v>
      </c>
      <c r="D602" s="10">
        <v>37.338299357804502</v>
      </c>
      <c r="E602" s="10">
        <v>126.765667509804</v>
      </c>
    </row>
    <row r="603" spans="1:5" x14ac:dyDescent="0.3">
      <c r="A603" s="10" t="s">
        <v>4902</v>
      </c>
      <c r="B603" s="10" t="s">
        <v>3876</v>
      </c>
      <c r="C603" s="10" t="s">
        <v>3877</v>
      </c>
      <c r="D603" s="10">
        <v>37.351732369978301</v>
      </c>
      <c r="E603" s="10">
        <v>126.743119607251</v>
      </c>
    </row>
    <row r="604" spans="1:5" x14ac:dyDescent="0.3">
      <c r="A604" s="10" t="s">
        <v>4902</v>
      </c>
      <c r="B604" s="10" t="s">
        <v>3880</v>
      </c>
      <c r="C604" s="10" t="s">
        <v>3881</v>
      </c>
      <c r="D604" s="10">
        <v>37.361552870852798</v>
      </c>
      <c r="E604" s="10">
        <v>126.73845179822899</v>
      </c>
    </row>
    <row r="605" spans="1:5" x14ac:dyDescent="0.3">
      <c r="A605" s="10" t="s">
        <v>4902</v>
      </c>
      <c r="B605" s="10" t="s">
        <v>4967</v>
      </c>
      <c r="C605" s="10" t="s">
        <v>4968</v>
      </c>
      <c r="D605" s="10">
        <v>37.380273915315101</v>
      </c>
      <c r="E605" s="10">
        <v>126.74573809447</v>
      </c>
    </row>
    <row r="606" spans="1:5" x14ac:dyDescent="0.3">
      <c r="A606" s="10" t="s">
        <v>4902</v>
      </c>
      <c r="B606" s="10" t="s">
        <v>4969</v>
      </c>
      <c r="C606" s="10" t="s">
        <v>4970</v>
      </c>
      <c r="D606" s="10">
        <v>37.391446890666103</v>
      </c>
      <c r="E606" s="10">
        <v>126.742468193359</v>
      </c>
    </row>
    <row r="607" spans="1:5" x14ac:dyDescent="0.3">
      <c r="A607" s="10" t="s">
        <v>4902</v>
      </c>
      <c r="B607" s="10" t="s">
        <v>4971</v>
      </c>
      <c r="C607" s="10" t="s">
        <v>4972</v>
      </c>
      <c r="D607" s="10">
        <v>37.399641266500602</v>
      </c>
      <c r="E607" s="10">
        <v>126.735270491237</v>
      </c>
    </row>
    <row r="608" spans="1:5" x14ac:dyDescent="0.3">
      <c r="A608" s="10" t="s">
        <v>4902</v>
      </c>
      <c r="B608" s="10" t="s">
        <v>4973</v>
      </c>
      <c r="C608" s="10" t="s">
        <v>4974</v>
      </c>
      <c r="D608" s="10">
        <v>37.401124444192398</v>
      </c>
      <c r="E608" s="10">
        <v>126.722695896018</v>
      </c>
    </row>
    <row r="609" spans="1:5" x14ac:dyDescent="0.3">
      <c r="A609" s="10" t="s">
        <v>4902</v>
      </c>
      <c r="B609" s="10" t="s">
        <v>4975</v>
      </c>
      <c r="C609" s="10" t="s">
        <v>4976</v>
      </c>
      <c r="D609" s="10">
        <v>37.401887772487001</v>
      </c>
      <c r="E609" s="10">
        <v>126.708237117392</v>
      </c>
    </row>
    <row r="610" spans="1:5" x14ac:dyDescent="0.3">
      <c r="A610" s="10" t="s">
        <v>4902</v>
      </c>
      <c r="B610" s="10" t="s">
        <v>4977</v>
      </c>
      <c r="C610" s="10" t="s">
        <v>4978</v>
      </c>
      <c r="D610" s="10">
        <v>37.407460843346499</v>
      </c>
      <c r="E610" s="10">
        <v>126.69565851950099</v>
      </c>
    </row>
    <row r="611" spans="1:5" x14ac:dyDescent="0.3">
      <c r="A611" s="10" t="s">
        <v>4902</v>
      </c>
      <c r="B611" s="10" t="s">
        <v>4979</v>
      </c>
      <c r="C611" s="10" t="s">
        <v>4980</v>
      </c>
      <c r="D611" s="10">
        <v>37.413239328956898</v>
      </c>
      <c r="E611" s="10">
        <v>126.68638315292699</v>
      </c>
    </row>
    <row r="612" spans="1:5" x14ac:dyDescent="0.3">
      <c r="A612" s="10" t="s">
        <v>4902</v>
      </c>
      <c r="B612" s="10" t="s">
        <v>4981</v>
      </c>
      <c r="C612" s="10" t="s">
        <v>4982</v>
      </c>
      <c r="D612" s="10">
        <v>37.418923365413001</v>
      </c>
      <c r="E612" s="10">
        <v>126.67727000311901</v>
      </c>
    </row>
    <row r="613" spans="1:5" x14ac:dyDescent="0.3">
      <c r="A613" s="10" t="s">
        <v>4902</v>
      </c>
      <c r="B613" s="10" t="s">
        <v>4983</v>
      </c>
      <c r="C613" s="10" t="s">
        <v>4984</v>
      </c>
      <c r="D613" s="10">
        <v>37.429179114217497</v>
      </c>
      <c r="E613" s="10">
        <v>126.656070235263</v>
      </c>
    </row>
    <row r="614" spans="1:5" x14ac:dyDescent="0.3">
      <c r="A614" s="10" t="s">
        <v>4902</v>
      </c>
      <c r="B614" s="10" t="s">
        <v>4985</v>
      </c>
      <c r="C614" s="10" t="s">
        <v>4986</v>
      </c>
      <c r="D614" s="10">
        <v>37.447698565832702</v>
      </c>
      <c r="E614" s="10">
        <v>126.649802791708</v>
      </c>
    </row>
    <row r="615" spans="1:5" x14ac:dyDescent="0.3">
      <c r="A615" s="10" t="s">
        <v>4902</v>
      </c>
      <c r="B615" s="10" t="s">
        <v>4987</v>
      </c>
      <c r="C615" s="10" t="s">
        <v>4988</v>
      </c>
      <c r="D615" s="10">
        <v>37.460423136955299</v>
      </c>
      <c r="E615" s="10">
        <v>126.63881181866201</v>
      </c>
    </row>
    <row r="616" spans="1:5" x14ac:dyDescent="0.3">
      <c r="A616" s="10" t="s">
        <v>4902</v>
      </c>
      <c r="B616" s="10" t="s">
        <v>4989</v>
      </c>
      <c r="C616" s="10" t="s">
        <v>4990</v>
      </c>
      <c r="D616" s="10">
        <v>37.4683932257932</v>
      </c>
      <c r="E616" s="10">
        <v>126.62517324141599</v>
      </c>
    </row>
    <row r="617" spans="1:5" x14ac:dyDescent="0.3">
      <c r="A617" s="10" t="s">
        <v>4902</v>
      </c>
      <c r="B617" s="10" t="s">
        <v>2994</v>
      </c>
      <c r="C617" s="10" t="s">
        <v>4991</v>
      </c>
      <c r="D617" s="10">
        <v>37.4769725178584</v>
      </c>
      <c r="E617" s="10">
        <v>126.617612513666</v>
      </c>
    </row>
    <row r="618" spans="1:5" x14ac:dyDescent="0.3">
      <c r="A618" s="10" t="s">
        <v>4992</v>
      </c>
      <c r="B618" s="10" t="s">
        <v>4993</v>
      </c>
      <c r="C618" s="10" t="s">
        <v>4994</v>
      </c>
      <c r="D618" s="10">
        <v>37.662438336548703</v>
      </c>
      <c r="E618" s="10">
        <v>127.01289759022001</v>
      </c>
    </row>
    <row r="619" spans="1:5" x14ac:dyDescent="0.3">
      <c r="A619" s="10" t="s">
        <v>4992</v>
      </c>
      <c r="B619" s="10" t="s">
        <v>4995</v>
      </c>
      <c r="C619" s="10" t="s">
        <v>4996</v>
      </c>
      <c r="D619" s="10">
        <v>37.656635960179599</v>
      </c>
      <c r="E619" s="10">
        <v>127.013383891578</v>
      </c>
    </row>
    <row r="620" spans="1:5" x14ac:dyDescent="0.3">
      <c r="A620" s="10" t="s">
        <v>4992</v>
      </c>
      <c r="B620" s="10" t="s">
        <v>4997</v>
      </c>
      <c r="C620" s="10" t="s">
        <v>4998</v>
      </c>
      <c r="D620" s="10">
        <v>37.6500768027337</v>
      </c>
      <c r="E620" s="10">
        <v>127.013416709436</v>
      </c>
    </row>
    <row r="621" spans="1:5" x14ac:dyDescent="0.3">
      <c r="A621" s="10" t="s">
        <v>4992</v>
      </c>
      <c r="B621" s="10" t="s">
        <v>2692</v>
      </c>
      <c r="C621" s="10" t="s">
        <v>4999</v>
      </c>
      <c r="D621" s="10">
        <v>37.642026822209097</v>
      </c>
      <c r="E621" s="10">
        <v>127.01664512171099</v>
      </c>
    </row>
    <row r="622" spans="1:5" x14ac:dyDescent="0.3">
      <c r="A622" s="10" t="s">
        <v>4992</v>
      </c>
      <c r="B622" s="10" t="s">
        <v>5000</v>
      </c>
      <c r="C622" s="10" t="s">
        <v>5001</v>
      </c>
      <c r="D622" s="10">
        <v>37.633552206221303</v>
      </c>
      <c r="E622" s="10">
        <v>127.017548885126</v>
      </c>
    </row>
    <row r="623" spans="1:5" x14ac:dyDescent="0.3">
      <c r="A623" s="10" t="s">
        <v>4992</v>
      </c>
      <c r="B623" s="10" t="s">
        <v>5002</v>
      </c>
      <c r="C623" s="10" t="s">
        <v>5003</v>
      </c>
      <c r="D623" s="10">
        <v>37.6274704660892</v>
      </c>
      <c r="E623" s="10">
        <v>127.018102539252</v>
      </c>
    </row>
    <row r="624" spans="1:5" x14ac:dyDescent="0.3">
      <c r="A624" s="10" t="s">
        <v>4992</v>
      </c>
      <c r="B624" s="10" t="s">
        <v>5004</v>
      </c>
      <c r="C624" s="10" t="s">
        <v>5005</v>
      </c>
      <c r="D624" s="10">
        <v>37.621951389515502</v>
      </c>
      <c r="E624" s="10">
        <v>127.020260545008</v>
      </c>
    </row>
    <row r="625" spans="1:5" x14ac:dyDescent="0.3">
      <c r="A625" s="10" t="s">
        <v>4992</v>
      </c>
      <c r="B625" s="10" t="s">
        <v>5006</v>
      </c>
      <c r="C625" s="10" t="s">
        <v>5007</v>
      </c>
      <c r="D625" s="10">
        <v>37.620263237089901</v>
      </c>
      <c r="E625" s="10">
        <v>127.013037553925</v>
      </c>
    </row>
    <row r="626" spans="1:5" x14ac:dyDescent="0.3">
      <c r="A626" s="10" t="s">
        <v>4992</v>
      </c>
      <c r="B626" s="10" t="s">
        <v>5008</v>
      </c>
      <c r="C626" s="10" t="s">
        <v>5009</v>
      </c>
      <c r="D626" s="10">
        <v>37.611490712163899</v>
      </c>
      <c r="E626" s="10">
        <v>127.008705933686</v>
      </c>
    </row>
    <row r="627" spans="1:5" x14ac:dyDescent="0.3">
      <c r="A627" s="10" t="s">
        <v>4992</v>
      </c>
      <c r="B627" s="10" t="s">
        <v>5010</v>
      </c>
      <c r="C627" s="10" t="s">
        <v>5011</v>
      </c>
      <c r="D627" s="10">
        <v>37.603197736475998</v>
      </c>
      <c r="E627" s="10">
        <v>127.01346207746499</v>
      </c>
    </row>
    <row r="628" spans="1:5" x14ac:dyDescent="0.3">
      <c r="A628" s="10" t="s">
        <v>4992</v>
      </c>
      <c r="B628" s="10" t="s">
        <v>5012</v>
      </c>
      <c r="C628" s="10" t="s">
        <v>5013</v>
      </c>
      <c r="D628" s="10">
        <v>37.593099453456198</v>
      </c>
      <c r="E628" s="10">
        <v>127.016781077977</v>
      </c>
    </row>
    <row r="629" spans="1:5" x14ac:dyDescent="0.3">
      <c r="A629" s="10" t="s">
        <v>4992</v>
      </c>
      <c r="B629" s="10" t="s">
        <v>4265</v>
      </c>
      <c r="C629" s="10" t="s">
        <v>5014</v>
      </c>
      <c r="D629" s="10">
        <v>37.585887638433597</v>
      </c>
      <c r="E629" s="10">
        <v>127.019704709218</v>
      </c>
    </row>
    <row r="630" spans="1:5" x14ac:dyDescent="0.3">
      <c r="A630" s="10" t="s">
        <v>4992</v>
      </c>
      <c r="B630" s="10" t="s">
        <v>458</v>
      </c>
      <c r="C630" s="10" t="s">
        <v>2712</v>
      </c>
      <c r="D630" s="10">
        <v>37.5764587007057</v>
      </c>
      <c r="E630" s="10">
        <v>127.025960657786</v>
      </c>
    </row>
    <row r="631" spans="1:5" x14ac:dyDescent="0.3">
      <c r="A631" s="10" t="s">
        <v>5015</v>
      </c>
      <c r="B631" s="10" t="s">
        <v>5016</v>
      </c>
      <c r="C631" s="10" t="s">
        <v>5017</v>
      </c>
      <c r="D631" s="10">
        <v>37.727735496920701</v>
      </c>
      <c r="E631" s="10">
        <v>127.053148731679</v>
      </c>
    </row>
    <row r="632" spans="1:5" x14ac:dyDescent="0.3">
      <c r="A632" s="10" t="s">
        <v>5015</v>
      </c>
      <c r="B632" s="10" t="s">
        <v>2802</v>
      </c>
      <c r="C632" s="10" t="s">
        <v>2803</v>
      </c>
      <c r="D632" s="10">
        <v>37.716014815858998</v>
      </c>
      <c r="E632" s="10">
        <v>127.046378541268</v>
      </c>
    </row>
    <row r="633" spans="1:5" x14ac:dyDescent="0.3">
      <c r="A633" s="10" t="s">
        <v>5015</v>
      </c>
      <c r="B633" s="10" t="s">
        <v>5018</v>
      </c>
      <c r="C633" s="10" t="s">
        <v>5019</v>
      </c>
      <c r="D633" s="10">
        <v>37.728289530892397</v>
      </c>
      <c r="E633" s="10">
        <v>127.04364660557501</v>
      </c>
    </row>
    <row r="634" spans="1:5" x14ac:dyDescent="0.3">
      <c r="A634" s="10" t="s">
        <v>5015</v>
      </c>
      <c r="B634" s="10" t="s">
        <v>5020</v>
      </c>
      <c r="C634" s="10" t="s">
        <v>5021</v>
      </c>
      <c r="D634" s="10">
        <v>37.735662275321701</v>
      </c>
      <c r="E634" s="10">
        <v>127.043369130771</v>
      </c>
    </row>
    <row r="635" spans="1:5" x14ac:dyDescent="0.3">
      <c r="A635" s="10" t="s">
        <v>5015</v>
      </c>
      <c r="B635" s="10" t="s">
        <v>5022</v>
      </c>
      <c r="C635" s="10" t="s">
        <v>5023</v>
      </c>
      <c r="D635" s="10">
        <v>37.736576749226799</v>
      </c>
      <c r="E635" s="10">
        <v>127.034998525744</v>
      </c>
    </row>
    <row r="636" spans="1:5" x14ac:dyDescent="0.3">
      <c r="A636" s="10" t="s">
        <v>5015</v>
      </c>
      <c r="B636" s="10" t="s">
        <v>5024</v>
      </c>
      <c r="C636" s="10" t="s">
        <v>5025</v>
      </c>
      <c r="D636" s="10">
        <v>37.743266629546198</v>
      </c>
      <c r="E636" s="10">
        <v>127.037053349533</v>
      </c>
    </row>
    <row r="637" spans="1:5" x14ac:dyDescent="0.3">
      <c r="A637" s="10" t="s">
        <v>5015</v>
      </c>
      <c r="B637" s="10" t="s">
        <v>5026</v>
      </c>
      <c r="C637" s="10" t="s">
        <v>5027</v>
      </c>
      <c r="D637" s="10">
        <v>37.743680702316098</v>
      </c>
      <c r="E637" s="10">
        <v>127.05168674840399</v>
      </c>
    </row>
    <row r="638" spans="1:5" x14ac:dyDescent="0.3">
      <c r="A638" s="10" t="s">
        <v>5015</v>
      </c>
      <c r="B638" s="10" t="s">
        <v>5028</v>
      </c>
      <c r="C638" s="10" t="s">
        <v>5029</v>
      </c>
      <c r="D638" s="10">
        <v>37.745085943289901</v>
      </c>
      <c r="E638" s="10">
        <v>127.05640227741399</v>
      </c>
    </row>
    <row r="639" spans="1:5" x14ac:dyDescent="0.3">
      <c r="A639" s="10" t="s">
        <v>5015</v>
      </c>
      <c r="B639" s="10" t="s">
        <v>5030</v>
      </c>
      <c r="C639" s="10" t="s">
        <v>5031</v>
      </c>
      <c r="D639" s="10">
        <v>37.748354660736098</v>
      </c>
      <c r="E639" s="10">
        <v>127.06161207517999</v>
      </c>
    </row>
    <row r="640" spans="1:5" x14ac:dyDescent="0.3">
      <c r="A640" s="10" t="s">
        <v>5015</v>
      </c>
      <c r="B640" s="10" t="s">
        <v>5032</v>
      </c>
      <c r="C640" s="10" t="s">
        <v>5033</v>
      </c>
      <c r="D640" s="10">
        <v>37.751846620774799</v>
      </c>
      <c r="E640" s="10">
        <v>127.073858805097</v>
      </c>
    </row>
    <row r="641" spans="1:5" x14ac:dyDescent="0.3">
      <c r="A641" s="10" t="s">
        <v>5015</v>
      </c>
      <c r="B641" s="10" t="s">
        <v>5034</v>
      </c>
      <c r="C641" s="10" t="s">
        <v>5035</v>
      </c>
      <c r="D641" s="10">
        <v>37.753500685700701</v>
      </c>
      <c r="E641" s="10">
        <v>127.07615671574</v>
      </c>
    </row>
    <row r="642" spans="1:5" x14ac:dyDescent="0.3">
      <c r="A642" s="10" t="s">
        <v>5015</v>
      </c>
      <c r="B642" s="10" t="s">
        <v>5036</v>
      </c>
      <c r="C642" s="10" t="s">
        <v>5037</v>
      </c>
      <c r="D642" s="10">
        <v>37.750476031852699</v>
      </c>
      <c r="E642" s="10">
        <v>127.083878065807</v>
      </c>
    </row>
    <row r="643" spans="1:5" x14ac:dyDescent="0.3">
      <c r="A643" s="10" t="s">
        <v>5015</v>
      </c>
      <c r="B643" s="10" t="s">
        <v>5038</v>
      </c>
      <c r="C643" s="10" t="s">
        <v>5039</v>
      </c>
      <c r="D643" s="10">
        <v>37.744403188311203</v>
      </c>
      <c r="E643" s="10">
        <v>127.08457693583399</v>
      </c>
    </row>
    <row r="644" spans="1:5" x14ac:dyDescent="0.3">
      <c r="A644" s="10" t="s">
        <v>5015</v>
      </c>
      <c r="B644" s="10" t="s">
        <v>5040</v>
      </c>
      <c r="C644" s="10" t="s">
        <v>5041</v>
      </c>
      <c r="D644" s="10">
        <v>37.734615305471699</v>
      </c>
      <c r="E644" s="10">
        <v>127.088295321058</v>
      </c>
    </row>
    <row r="645" spans="1:5" x14ac:dyDescent="0.3">
      <c r="A645" s="10" t="s">
        <v>5015</v>
      </c>
      <c r="B645" s="10" t="s">
        <v>5042</v>
      </c>
      <c r="C645" s="10" t="s">
        <v>5041</v>
      </c>
      <c r="D645" s="10">
        <v>37.734615305471699</v>
      </c>
      <c r="E645" s="10">
        <v>127.088295321058</v>
      </c>
    </row>
    <row r="646" spans="1:5" x14ac:dyDescent="0.3">
      <c r="A646" s="10" t="s">
        <v>5043</v>
      </c>
      <c r="B646" s="10" t="s">
        <v>5044</v>
      </c>
      <c r="C646" s="10" t="s">
        <v>5045</v>
      </c>
      <c r="D646" s="10">
        <v>37.602386843495204</v>
      </c>
      <c r="E646" s="10">
        <v>126.688397481254</v>
      </c>
    </row>
    <row r="647" spans="1:5" x14ac:dyDescent="0.3">
      <c r="A647" s="10" t="s">
        <v>5043</v>
      </c>
      <c r="B647" s="10" t="s">
        <v>5046</v>
      </c>
      <c r="C647" s="10" t="s">
        <v>5047</v>
      </c>
      <c r="D647" s="10">
        <v>37.602607285207803</v>
      </c>
      <c r="E647" s="10">
        <v>126.69855027616499</v>
      </c>
    </row>
    <row r="648" spans="1:5" x14ac:dyDescent="0.3">
      <c r="A648" s="10" t="s">
        <v>5043</v>
      </c>
      <c r="B648" s="10" t="s">
        <v>5048</v>
      </c>
      <c r="C648" s="10" t="s">
        <v>5049</v>
      </c>
      <c r="D648" s="10">
        <v>37.593431243687</v>
      </c>
      <c r="E648" s="10">
        <v>126.68089164275401</v>
      </c>
    </row>
    <row r="649" spans="1:5" x14ac:dyDescent="0.3">
      <c r="A649" s="10" t="s">
        <v>5050</v>
      </c>
      <c r="B649" s="10" t="s">
        <v>5051</v>
      </c>
      <c r="C649" s="10" t="s">
        <v>5052</v>
      </c>
      <c r="D649" s="10">
        <v>37.5717862619017</v>
      </c>
      <c r="E649" s="10">
        <v>126.73676161816999</v>
      </c>
    </row>
    <row r="650" spans="1:5" x14ac:dyDescent="0.3">
      <c r="A650" s="10" t="s">
        <v>5050</v>
      </c>
      <c r="B650" s="10" t="s">
        <v>5053</v>
      </c>
      <c r="C650" s="10" t="s">
        <v>5054</v>
      </c>
      <c r="D650" s="10">
        <v>37.566913443377501</v>
      </c>
      <c r="E650" s="10">
        <v>126.74265640476099</v>
      </c>
    </row>
    <row r="651" spans="1:5" x14ac:dyDescent="0.3">
      <c r="A651" s="10" t="s">
        <v>5050</v>
      </c>
      <c r="B651" s="10" t="s">
        <v>5055</v>
      </c>
      <c r="C651" s="10" t="s">
        <v>5056</v>
      </c>
      <c r="D651" s="10">
        <v>37.553644116762101</v>
      </c>
      <c r="E651" s="10">
        <v>126.74505632198399</v>
      </c>
    </row>
    <row r="652" spans="1:5" x14ac:dyDescent="0.3">
      <c r="A652" s="10" t="s">
        <v>5050</v>
      </c>
      <c r="B652" s="10" t="s">
        <v>5057</v>
      </c>
      <c r="C652" s="10" t="s">
        <v>5058</v>
      </c>
      <c r="D652" s="10">
        <v>37.545220338024002</v>
      </c>
      <c r="E652" s="10">
        <v>126.738747394162</v>
      </c>
    </row>
    <row r="653" spans="1:5" x14ac:dyDescent="0.3">
      <c r="A653" s="10" t="s">
        <v>5050</v>
      </c>
      <c r="B653" s="10" t="s">
        <v>5059</v>
      </c>
      <c r="C653" s="10" t="s">
        <v>5060</v>
      </c>
      <c r="D653" s="10">
        <v>37.543355333920402</v>
      </c>
      <c r="E653" s="10">
        <v>126.726711972967</v>
      </c>
    </row>
    <row r="654" spans="1:5" x14ac:dyDescent="0.3">
      <c r="A654" s="10" t="s">
        <v>5050</v>
      </c>
      <c r="B654" s="10" t="s">
        <v>5061</v>
      </c>
      <c r="C654" s="10" t="s">
        <v>5062</v>
      </c>
      <c r="D654" s="10">
        <v>37.537999141712802</v>
      </c>
      <c r="E654" s="10">
        <v>126.722601330027</v>
      </c>
    </row>
    <row r="655" spans="1:5" x14ac:dyDescent="0.3">
      <c r="A655" s="10" t="s">
        <v>5050</v>
      </c>
      <c r="B655" s="10" t="s">
        <v>5063</v>
      </c>
      <c r="C655" s="10" t="s">
        <v>5064</v>
      </c>
      <c r="D655" s="10">
        <v>37.532205535727897</v>
      </c>
      <c r="E655" s="10">
        <v>126.72255931879801</v>
      </c>
    </row>
    <row r="656" spans="1:5" x14ac:dyDescent="0.3">
      <c r="A656" s="10" t="s">
        <v>5050</v>
      </c>
      <c r="B656" s="10" t="s">
        <v>5065</v>
      </c>
      <c r="C656" s="10" t="s">
        <v>5066</v>
      </c>
      <c r="D656" s="10">
        <v>37.517092426263403</v>
      </c>
      <c r="E656" s="10">
        <v>126.71160805497399</v>
      </c>
    </row>
    <row r="657" spans="1:5" x14ac:dyDescent="0.3">
      <c r="A657" s="10" t="s">
        <v>5050</v>
      </c>
      <c r="B657" s="10" t="s">
        <v>4547</v>
      </c>
      <c r="C657" s="10" t="s">
        <v>5066</v>
      </c>
      <c r="D657" s="10">
        <v>37.517092426263403</v>
      </c>
      <c r="E657" s="10">
        <v>126.71160805497399</v>
      </c>
    </row>
    <row r="658" spans="1:5" x14ac:dyDescent="0.3">
      <c r="A658" s="10" t="s">
        <v>5050</v>
      </c>
      <c r="B658" s="10" t="s">
        <v>5067</v>
      </c>
      <c r="C658" s="10" t="s">
        <v>5068</v>
      </c>
      <c r="D658" s="10">
        <v>37.495629792293698</v>
      </c>
      <c r="E658" s="10">
        <v>126.722653745683</v>
      </c>
    </row>
    <row r="659" spans="1:5" x14ac:dyDescent="0.3">
      <c r="A659" s="10" t="s">
        <v>5050</v>
      </c>
      <c r="B659" s="10" t="s">
        <v>2949</v>
      </c>
      <c r="C659" s="10" t="s">
        <v>2950</v>
      </c>
      <c r="D659" s="10">
        <v>37.489758523130597</v>
      </c>
      <c r="E659" s="10">
        <v>126.72071859924201</v>
      </c>
    </row>
    <row r="660" spans="1:5" x14ac:dyDescent="0.3">
      <c r="A660" s="10" t="s">
        <v>5050</v>
      </c>
      <c r="B660" s="10" t="s">
        <v>5069</v>
      </c>
      <c r="C660" s="10" t="s">
        <v>5070</v>
      </c>
      <c r="D660" s="10">
        <v>37.4867063468173</v>
      </c>
      <c r="E660" s="10">
        <v>126.72124363541801</v>
      </c>
    </row>
    <row r="661" spans="1:5" x14ac:dyDescent="0.3">
      <c r="A661" s="10" t="s">
        <v>5050</v>
      </c>
      <c r="B661" s="10" t="s">
        <v>5071</v>
      </c>
      <c r="C661" s="10" t="s">
        <v>5072</v>
      </c>
      <c r="D661" s="10">
        <v>37.480878409006102</v>
      </c>
      <c r="E661" s="10">
        <v>126.711390023465</v>
      </c>
    </row>
    <row r="662" spans="1:5" x14ac:dyDescent="0.3">
      <c r="A662" s="10" t="s">
        <v>5050</v>
      </c>
      <c r="B662" s="10" t="s">
        <v>5073</v>
      </c>
      <c r="C662" s="10" t="s">
        <v>5074</v>
      </c>
      <c r="D662" s="10">
        <v>37.466848916184397</v>
      </c>
      <c r="E662" s="10">
        <v>126.70743254005799</v>
      </c>
    </row>
    <row r="663" spans="1:5" x14ac:dyDescent="0.3">
      <c r="A663" s="10" t="s">
        <v>5050</v>
      </c>
      <c r="B663" s="10" t="s">
        <v>5075</v>
      </c>
      <c r="C663" s="10" t="s">
        <v>5076</v>
      </c>
      <c r="D663" s="10">
        <v>37.458029136271797</v>
      </c>
      <c r="E663" s="10">
        <v>126.70235100736799</v>
      </c>
    </row>
    <row r="664" spans="1:5" x14ac:dyDescent="0.3">
      <c r="A664" s="10" t="s">
        <v>5050</v>
      </c>
      <c r="B664" s="10" t="s">
        <v>5077</v>
      </c>
      <c r="C664" s="10" t="s">
        <v>5078</v>
      </c>
      <c r="D664" s="10">
        <v>37.448158663044502</v>
      </c>
      <c r="E664" s="10">
        <v>126.70017747336399</v>
      </c>
    </row>
    <row r="665" spans="1:5" x14ac:dyDescent="0.3">
      <c r="A665" s="10" t="s">
        <v>5050</v>
      </c>
      <c r="B665" s="10" t="s">
        <v>5079</v>
      </c>
      <c r="C665" s="10" t="s">
        <v>5080</v>
      </c>
      <c r="D665" s="10">
        <v>37.441668626094597</v>
      </c>
      <c r="E665" s="10">
        <v>126.69923472259499</v>
      </c>
    </row>
    <row r="666" spans="1:5" x14ac:dyDescent="0.3">
      <c r="A666" s="10" t="s">
        <v>5050</v>
      </c>
      <c r="B666" s="10" t="s">
        <v>5081</v>
      </c>
      <c r="C666" s="10" t="s">
        <v>5082</v>
      </c>
      <c r="D666" s="10">
        <v>37.434750150640397</v>
      </c>
      <c r="E666" s="10">
        <v>126.69836548686401</v>
      </c>
    </row>
    <row r="667" spans="1:5" x14ac:dyDescent="0.3">
      <c r="A667" s="10" t="s">
        <v>5050</v>
      </c>
      <c r="B667" s="10" t="s">
        <v>5083</v>
      </c>
      <c r="C667" s="10" t="s">
        <v>5084</v>
      </c>
      <c r="D667" s="10">
        <v>37.427710767584699</v>
      </c>
      <c r="E667" s="10">
        <v>126.69895219351601</v>
      </c>
    </row>
    <row r="668" spans="1:5" x14ac:dyDescent="0.3">
      <c r="A668" s="10" t="s">
        <v>5050</v>
      </c>
      <c r="B668" s="10" t="s">
        <v>5085</v>
      </c>
      <c r="C668" s="10" t="s">
        <v>5086</v>
      </c>
      <c r="D668" s="10">
        <v>37.420320368358198</v>
      </c>
      <c r="E668" s="10">
        <v>126.696552489765</v>
      </c>
    </row>
    <row r="669" spans="1:5" x14ac:dyDescent="0.3">
      <c r="A669" s="10" t="s">
        <v>5050</v>
      </c>
      <c r="B669" s="10" t="s">
        <v>4979</v>
      </c>
      <c r="C669" s="10" t="s">
        <v>5087</v>
      </c>
      <c r="D669" s="10">
        <v>37.412995384176597</v>
      </c>
      <c r="E669" s="10">
        <v>126.68858369292001</v>
      </c>
    </row>
    <row r="670" spans="1:5" x14ac:dyDescent="0.3">
      <c r="A670" s="10" t="s">
        <v>5050</v>
      </c>
      <c r="B670" s="10" t="s">
        <v>5088</v>
      </c>
      <c r="C670" s="10" t="s">
        <v>5089</v>
      </c>
      <c r="D670" s="10">
        <v>37.404408296934598</v>
      </c>
      <c r="E670" s="10">
        <v>126.68043114983</v>
      </c>
    </row>
    <row r="671" spans="1:5" x14ac:dyDescent="0.3">
      <c r="A671" s="10" t="s">
        <v>5050</v>
      </c>
      <c r="B671" s="10" t="s">
        <v>5090</v>
      </c>
      <c r="C671" s="10" t="s">
        <v>5091</v>
      </c>
      <c r="D671" s="10">
        <v>37.399274126599401</v>
      </c>
      <c r="E671" s="10">
        <v>126.675045047007</v>
      </c>
    </row>
    <row r="672" spans="1:5" x14ac:dyDescent="0.3">
      <c r="A672" s="10" t="s">
        <v>5050</v>
      </c>
      <c r="B672" s="10" t="s">
        <v>5092</v>
      </c>
      <c r="C672" s="10" t="s">
        <v>5093</v>
      </c>
      <c r="D672" s="10">
        <v>37.3875394271017</v>
      </c>
      <c r="E672" s="10">
        <v>126.66126559922699</v>
      </c>
    </row>
    <row r="673" spans="1:5" x14ac:dyDescent="0.3">
      <c r="A673" s="10" t="s">
        <v>5050</v>
      </c>
      <c r="B673" s="10" t="s">
        <v>5094</v>
      </c>
      <c r="C673" s="10" t="s">
        <v>5095</v>
      </c>
      <c r="D673" s="10">
        <v>37.382523515751203</v>
      </c>
      <c r="E673" s="10">
        <v>126.656477528575</v>
      </c>
    </row>
    <row r="674" spans="1:5" x14ac:dyDescent="0.3">
      <c r="A674" s="10" t="s">
        <v>5050</v>
      </c>
      <c r="B674" s="10" t="s">
        <v>5096</v>
      </c>
      <c r="C674" s="10" t="s">
        <v>5097</v>
      </c>
      <c r="D674" s="10">
        <v>37.379844944035099</v>
      </c>
      <c r="E674" s="10">
        <v>126.644040128808</v>
      </c>
    </row>
    <row r="675" spans="1:5" x14ac:dyDescent="0.3">
      <c r="A675" s="10" t="s">
        <v>5050</v>
      </c>
      <c r="B675" s="10" t="s">
        <v>5098</v>
      </c>
      <c r="C675" s="10" t="s">
        <v>5097</v>
      </c>
      <c r="D675" s="10">
        <v>37.379844944035099</v>
      </c>
      <c r="E675" s="10">
        <v>126.644040128808</v>
      </c>
    </row>
    <row r="676" spans="1:5" x14ac:dyDescent="0.3">
      <c r="A676" s="10" t="s">
        <v>5050</v>
      </c>
      <c r="B676" s="10" t="s">
        <v>5099</v>
      </c>
      <c r="C676" s="10" t="s">
        <v>5100</v>
      </c>
      <c r="D676" s="10">
        <v>37.398156309346099</v>
      </c>
      <c r="E676" s="10">
        <v>126.631528682454</v>
      </c>
    </row>
    <row r="677" spans="1:5" x14ac:dyDescent="0.3">
      <c r="A677" s="10" t="s">
        <v>5050</v>
      </c>
      <c r="B677" s="10" t="s">
        <v>5101</v>
      </c>
      <c r="C677" s="10" t="s">
        <v>5100</v>
      </c>
      <c r="D677" s="10">
        <v>37.398156309346099</v>
      </c>
      <c r="E677" s="10">
        <v>126.631528682454</v>
      </c>
    </row>
    <row r="678" spans="1:5" x14ac:dyDescent="0.3">
      <c r="A678" s="10" t="s">
        <v>5102</v>
      </c>
      <c r="B678" s="10" t="s">
        <v>5103</v>
      </c>
      <c r="C678" s="10" t="s">
        <v>5104</v>
      </c>
      <c r="D678" s="10">
        <v>37.594966721683299</v>
      </c>
      <c r="E678" s="10">
        <v>126.62796705274199</v>
      </c>
    </row>
    <row r="679" spans="1:5" x14ac:dyDescent="0.3">
      <c r="A679" s="10" t="s">
        <v>5102</v>
      </c>
      <c r="B679" s="10" t="s">
        <v>5105</v>
      </c>
      <c r="C679" s="10" t="s">
        <v>5106</v>
      </c>
      <c r="D679" s="10">
        <v>37.595263842865101</v>
      </c>
      <c r="E679" s="10">
        <v>126.64265563551599</v>
      </c>
    </row>
    <row r="680" spans="1:5" x14ac:dyDescent="0.3">
      <c r="A680" s="10" t="s">
        <v>5102</v>
      </c>
      <c r="B680" s="10" t="s">
        <v>5107</v>
      </c>
      <c r="C680" s="10" t="s">
        <v>5108</v>
      </c>
      <c r="D680" s="10">
        <v>37.601666285430099</v>
      </c>
      <c r="E680" s="10">
        <v>126.65647290851901</v>
      </c>
    </row>
    <row r="681" spans="1:5" x14ac:dyDescent="0.3">
      <c r="A681" s="10" t="s">
        <v>5102</v>
      </c>
      <c r="B681" s="10" t="s">
        <v>5109</v>
      </c>
      <c r="C681" s="10" t="s">
        <v>5110</v>
      </c>
      <c r="D681" s="10">
        <v>37.597658038353998</v>
      </c>
      <c r="E681" s="10">
        <v>126.667409964643</v>
      </c>
    </row>
    <row r="682" spans="1:5" x14ac:dyDescent="0.3">
      <c r="A682" s="10" t="s">
        <v>5102</v>
      </c>
      <c r="B682" s="10" t="s">
        <v>5111</v>
      </c>
      <c r="C682" s="10" t="s">
        <v>5112</v>
      </c>
      <c r="D682" s="10">
        <v>37.5929889067625</v>
      </c>
      <c r="E682" s="10">
        <v>126.67313888086299</v>
      </c>
    </row>
    <row r="683" spans="1:5" x14ac:dyDescent="0.3">
      <c r="A683" s="10" t="s">
        <v>5102</v>
      </c>
      <c r="B683" s="10" t="s">
        <v>5113</v>
      </c>
      <c r="C683" s="10" t="s">
        <v>5114</v>
      </c>
      <c r="D683" s="10">
        <v>37.584501079133297</v>
      </c>
      <c r="E683" s="10">
        <v>126.6758934274</v>
      </c>
    </row>
    <row r="684" spans="1:5" x14ac:dyDescent="0.3">
      <c r="A684" s="10" t="s">
        <v>5102</v>
      </c>
      <c r="B684" s="10" t="s">
        <v>5115</v>
      </c>
      <c r="C684" s="10" t="s">
        <v>5116</v>
      </c>
      <c r="D684" s="10">
        <v>37.568599447393503</v>
      </c>
      <c r="E684" s="10">
        <v>126.67574501201599</v>
      </c>
    </row>
    <row r="685" spans="1:5" x14ac:dyDescent="0.3">
      <c r="A685" s="10" t="s">
        <v>5102</v>
      </c>
      <c r="B685" s="10" t="s">
        <v>5117</v>
      </c>
      <c r="C685" s="10" t="s">
        <v>5118</v>
      </c>
      <c r="D685" s="10">
        <v>37.561227950006902</v>
      </c>
      <c r="E685" s="10">
        <v>126.677544292945</v>
      </c>
    </row>
    <row r="686" spans="1:5" x14ac:dyDescent="0.3">
      <c r="A686" s="10" t="s">
        <v>5102</v>
      </c>
      <c r="B686" s="10" t="s">
        <v>5119</v>
      </c>
      <c r="C686" s="10" t="s">
        <v>5120</v>
      </c>
      <c r="D686" s="10">
        <v>37.551381409197298</v>
      </c>
      <c r="E686" s="10">
        <v>126.67713767363701</v>
      </c>
    </row>
    <row r="687" spans="1:5" x14ac:dyDescent="0.3">
      <c r="A687" s="10" t="s">
        <v>5102</v>
      </c>
      <c r="B687" s="10" t="s">
        <v>5121</v>
      </c>
      <c r="C687" s="10" t="s">
        <v>5122</v>
      </c>
      <c r="D687" s="10">
        <v>37.543804352423997</v>
      </c>
      <c r="E687" s="10">
        <v>126.676823644864</v>
      </c>
    </row>
    <row r="688" spans="1:5" x14ac:dyDescent="0.3">
      <c r="A688" s="10" t="s">
        <v>5102</v>
      </c>
      <c r="B688" s="10" t="s">
        <v>5123</v>
      </c>
      <c r="C688" s="10" t="s">
        <v>5124</v>
      </c>
      <c r="D688" s="10">
        <v>37.524657356114403</v>
      </c>
      <c r="E688" s="10">
        <v>126.674986503415</v>
      </c>
    </row>
    <row r="689" spans="1:5" x14ac:dyDescent="0.3">
      <c r="A689" s="10" t="s">
        <v>5102</v>
      </c>
      <c r="B689" s="10" t="s">
        <v>5125</v>
      </c>
      <c r="C689" s="10" t="s">
        <v>5126</v>
      </c>
      <c r="D689" s="10">
        <v>37.517981814392598</v>
      </c>
      <c r="E689" s="10">
        <v>126.677074401281</v>
      </c>
    </row>
    <row r="690" spans="1:5" x14ac:dyDescent="0.3">
      <c r="A690" s="10" t="s">
        <v>5102</v>
      </c>
      <c r="B690" s="10" t="s">
        <v>4552</v>
      </c>
      <c r="C690" s="10" t="s">
        <v>5127</v>
      </c>
      <c r="D690" s="10">
        <v>37.5062357453576</v>
      </c>
      <c r="E690" s="10">
        <v>126.67622032886599</v>
      </c>
    </row>
    <row r="691" spans="1:5" x14ac:dyDescent="0.3">
      <c r="A691" s="10" t="s">
        <v>5102</v>
      </c>
      <c r="B691" s="10" t="s">
        <v>5128</v>
      </c>
      <c r="C691" s="10" t="s">
        <v>5129</v>
      </c>
      <c r="D691" s="10">
        <v>37.5003701151591</v>
      </c>
      <c r="E691" s="10">
        <v>126.676213766883</v>
      </c>
    </row>
    <row r="692" spans="1:5" x14ac:dyDescent="0.3">
      <c r="A692" s="10" t="s">
        <v>5102</v>
      </c>
      <c r="B692" s="10" t="s">
        <v>5130</v>
      </c>
      <c r="C692" s="10" t="s">
        <v>5131</v>
      </c>
      <c r="D692" s="10">
        <v>37.495960462626002</v>
      </c>
      <c r="E692" s="10">
        <v>126.675602367892</v>
      </c>
    </row>
    <row r="693" spans="1:5" x14ac:dyDescent="0.3">
      <c r="A693" s="10" t="s">
        <v>5102</v>
      </c>
      <c r="B693" s="10" t="s">
        <v>5132</v>
      </c>
      <c r="C693" s="10" t="s">
        <v>5133</v>
      </c>
      <c r="D693" s="10">
        <v>37.483795863529402</v>
      </c>
      <c r="E693" s="10">
        <v>126.68412781502001</v>
      </c>
    </row>
    <row r="694" spans="1:5" x14ac:dyDescent="0.3">
      <c r="A694" s="10" t="s">
        <v>5102</v>
      </c>
      <c r="B694" s="10" t="s">
        <v>5134</v>
      </c>
      <c r="C694" s="10" t="s">
        <v>5135</v>
      </c>
      <c r="D694" s="10">
        <v>37.474162077373798</v>
      </c>
      <c r="E694" s="10">
        <v>126.681289765534</v>
      </c>
    </row>
    <row r="695" spans="1:5" x14ac:dyDescent="0.3">
      <c r="A695" s="10" t="s">
        <v>5102</v>
      </c>
      <c r="B695" s="10" t="s">
        <v>2968</v>
      </c>
      <c r="C695" s="10" t="s">
        <v>5136</v>
      </c>
      <c r="D695" s="10">
        <v>37.464987030280298</v>
      </c>
      <c r="E695" s="10">
        <v>126.68055509576401</v>
      </c>
    </row>
    <row r="696" spans="1:5" x14ac:dyDescent="0.3">
      <c r="A696" s="10" t="s">
        <v>5102</v>
      </c>
      <c r="B696" s="10" t="s">
        <v>5137</v>
      </c>
      <c r="C696" s="10" t="s">
        <v>5138</v>
      </c>
      <c r="D696" s="10">
        <v>37.458362552217302</v>
      </c>
      <c r="E696" s="10">
        <v>126.681859683772</v>
      </c>
    </row>
    <row r="697" spans="1:5" x14ac:dyDescent="0.3">
      <c r="A697" s="10" t="s">
        <v>5102</v>
      </c>
      <c r="B697" s="10" t="s">
        <v>5139</v>
      </c>
      <c r="C697" s="10" t="s">
        <v>5140</v>
      </c>
      <c r="D697" s="10">
        <v>37.457702265526898</v>
      </c>
      <c r="E697" s="10">
        <v>126.69226116174301</v>
      </c>
    </row>
    <row r="698" spans="1:5" x14ac:dyDescent="0.3">
      <c r="A698" s="10" t="s">
        <v>5102</v>
      </c>
      <c r="B698" s="10" t="s">
        <v>5075</v>
      </c>
      <c r="C698" s="10" t="s">
        <v>5076</v>
      </c>
      <c r="D698" s="10">
        <v>37.458029136271797</v>
      </c>
      <c r="E698" s="10">
        <v>126.70235100736799</v>
      </c>
    </row>
    <row r="699" spans="1:5" x14ac:dyDescent="0.3">
      <c r="A699" s="10" t="s">
        <v>5102</v>
      </c>
      <c r="B699" s="10" t="s">
        <v>5141</v>
      </c>
      <c r="C699" s="10" t="s">
        <v>5142</v>
      </c>
      <c r="D699" s="10">
        <v>37.456792696255</v>
      </c>
      <c r="E699" s="10">
        <v>126.71037112749001</v>
      </c>
    </row>
    <row r="700" spans="1:5" x14ac:dyDescent="0.3">
      <c r="A700" s="10" t="s">
        <v>5102</v>
      </c>
      <c r="B700" s="10" t="s">
        <v>5143</v>
      </c>
      <c r="C700" s="10" t="s">
        <v>5144</v>
      </c>
      <c r="D700" s="10">
        <v>37.455904243582701</v>
      </c>
      <c r="E700" s="10">
        <v>126.72014515078</v>
      </c>
    </row>
    <row r="701" spans="1:5" x14ac:dyDescent="0.3">
      <c r="A701" s="10" t="s">
        <v>5102</v>
      </c>
      <c r="B701" s="10" t="s">
        <v>5145</v>
      </c>
      <c r="C701" s="10" t="s">
        <v>5146</v>
      </c>
      <c r="D701" s="10">
        <v>37.455318850269201</v>
      </c>
      <c r="E701" s="10">
        <v>126.72758451639601</v>
      </c>
    </row>
    <row r="702" spans="1:5" x14ac:dyDescent="0.3">
      <c r="A702" s="10" t="s">
        <v>5102</v>
      </c>
      <c r="B702" s="10" t="s">
        <v>5147</v>
      </c>
      <c r="C702" s="10" t="s">
        <v>5148</v>
      </c>
      <c r="D702" s="10">
        <v>37.4481472398177</v>
      </c>
      <c r="E702" s="10">
        <v>126.73716754122</v>
      </c>
    </row>
    <row r="703" spans="1:5" x14ac:dyDescent="0.3">
      <c r="A703" s="10" t="s">
        <v>5102</v>
      </c>
      <c r="B703" s="10" t="s">
        <v>5149</v>
      </c>
      <c r="C703" s="10" t="s">
        <v>5150</v>
      </c>
      <c r="D703" s="10">
        <v>37.448344187267203</v>
      </c>
      <c r="E703" s="10">
        <v>126.753295404648</v>
      </c>
    </row>
    <row r="704" spans="1:5" x14ac:dyDescent="0.3">
      <c r="A704" s="10" t="s">
        <v>5102</v>
      </c>
      <c r="B704" s="10" t="s">
        <v>5151</v>
      </c>
      <c r="C704" s="10" t="s">
        <v>5152</v>
      </c>
      <c r="D704" s="10">
        <v>37.439259279364997</v>
      </c>
      <c r="E704" s="10">
        <v>126.75959265925501</v>
      </c>
    </row>
    <row r="705" spans="1:5" x14ac:dyDescent="0.3">
      <c r="A705" s="10" t="s">
        <v>5153</v>
      </c>
      <c r="B705" s="10" t="s">
        <v>2743</v>
      </c>
      <c r="C705" s="10" t="s">
        <v>5154</v>
      </c>
      <c r="D705" s="10">
        <v>37.553524529247703</v>
      </c>
      <c r="E705" s="10">
        <v>126.969730186609</v>
      </c>
    </row>
    <row r="706" spans="1:5" x14ac:dyDescent="0.3">
      <c r="A706" s="10" t="s">
        <v>5153</v>
      </c>
      <c r="B706" s="10" t="s">
        <v>3971</v>
      </c>
      <c r="C706" s="10" t="s">
        <v>4822</v>
      </c>
      <c r="D706" s="10">
        <v>37.5430172635213</v>
      </c>
      <c r="E706" s="10">
        <v>126.95117097710499</v>
      </c>
    </row>
    <row r="707" spans="1:5" x14ac:dyDescent="0.3">
      <c r="A707" s="10" t="s">
        <v>5153</v>
      </c>
      <c r="B707" s="10" t="s">
        <v>3364</v>
      </c>
      <c r="C707" s="10" t="s">
        <v>4825</v>
      </c>
      <c r="D707" s="10">
        <v>37.5594113610099</v>
      </c>
      <c r="E707" s="10">
        <v>126.924879359583</v>
      </c>
    </row>
    <row r="708" spans="1:5" x14ac:dyDescent="0.3">
      <c r="A708" s="10" t="s">
        <v>5153</v>
      </c>
      <c r="B708" s="10" t="s">
        <v>4179</v>
      </c>
      <c r="C708" s="10" t="s">
        <v>5155</v>
      </c>
      <c r="D708" s="10">
        <v>37.576793757535903</v>
      </c>
      <c r="E708" s="10">
        <v>126.89927471310899</v>
      </c>
    </row>
    <row r="709" spans="1:5" x14ac:dyDescent="0.3">
      <c r="A709" s="10" t="s">
        <v>5153</v>
      </c>
      <c r="B709" s="10" t="s">
        <v>3894</v>
      </c>
      <c r="C709" s="10" t="s">
        <v>3895</v>
      </c>
      <c r="D709" s="10">
        <v>37.566809369494898</v>
      </c>
      <c r="E709" s="10">
        <v>126.802955054368</v>
      </c>
    </row>
    <row r="710" spans="1:5" x14ac:dyDescent="0.3">
      <c r="A710" s="10" t="s">
        <v>5153</v>
      </c>
      <c r="B710" s="10" t="s">
        <v>5051</v>
      </c>
      <c r="C710" s="10" t="s">
        <v>5052</v>
      </c>
      <c r="D710" s="10">
        <v>37.5717862619017</v>
      </c>
      <c r="E710" s="10">
        <v>126.73676161816999</v>
      </c>
    </row>
    <row r="711" spans="1:5" x14ac:dyDescent="0.3">
      <c r="A711" s="10" t="s">
        <v>5153</v>
      </c>
      <c r="B711" s="10" t="s">
        <v>5115</v>
      </c>
      <c r="C711" s="10" t="s">
        <v>5156</v>
      </c>
      <c r="D711" s="10">
        <v>37.569139365027802</v>
      </c>
      <c r="E711" s="10">
        <v>126.67301674319199</v>
      </c>
    </row>
    <row r="712" spans="1:5" x14ac:dyDescent="0.3">
      <c r="A712" s="10" t="s">
        <v>5153</v>
      </c>
      <c r="B712" s="10" t="s">
        <v>5157</v>
      </c>
      <c r="C712" s="10" t="s">
        <v>5158</v>
      </c>
      <c r="D712" s="10">
        <v>37.492798343442701</v>
      </c>
      <c r="E712" s="10">
        <v>126.493688287559</v>
      </c>
    </row>
    <row r="713" spans="1:5" x14ac:dyDescent="0.3">
      <c r="A713" s="10" t="s">
        <v>5153</v>
      </c>
      <c r="B713" s="10" t="s">
        <v>5159</v>
      </c>
      <c r="C713" s="10" t="s">
        <v>5160</v>
      </c>
      <c r="D713" s="10">
        <v>37.4590715552905</v>
      </c>
      <c r="E713" s="10">
        <v>126.47738097187001</v>
      </c>
    </row>
    <row r="714" spans="1:5" x14ac:dyDescent="0.3">
      <c r="A714" s="10" t="s">
        <v>5153</v>
      </c>
      <c r="B714" s="10" t="s">
        <v>5161</v>
      </c>
      <c r="C714" s="10" t="s">
        <v>5162</v>
      </c>
      <c r="D714" s="10">
        <v>37.446814771034703</v>
      </c>
      <c r="E714" s="10">
        <v>126.454045630823</v>
      </c>
    </row>
    <row r="715" spans="1:5" x14ac:dyDescent="0.3">
      <c r="A715" s="10" t="s">
        <v>5153</v>
      </c>
      <c r="B715" s="10" t="s">
        <v>5163</v>
      </c>
      <c r="C715" s="10" t="s">
        <v>5164</v>
      </c>
      <c r="D715" s="10">
        <v>37.468640955440598</v>
      </c>
      <c r="E715" s="10">
        <v>126.43378033879</v>
      </c>
    </row>
    <row r="716" spans="1:5" x14ac:dyDescent="0.3">
      <c r="A716" s="10" t="s">
        <v>5153</v>
      </c>
      <c r="B716" s="10" t="s">
        <v>4693</v>
      </c>
      <c r="C716" s="10" t="s">
        <v>4694</v>
      </c>
      <c r="D716" s="10">
        <v>37.566755081620002</v>
      </c>
      <c r="E716" s="10">
        <v>126.826461542388</v>
      </c>
    </row>
    <row r="717" spans="1:5" x14ac:dyDescent="0.3">
      <c r="A717" s="10" t="s">
        <v>5153</v>
      </c>
      <c r="B717" s="10" t="s">
        <v>4589</v>
      </c>
      <c r="C717" s="10" t="s">
        <v>5165</v>
      </c>
      <c r="D717" s="10">
        <v>37.555171574620999</v>
      </c>
      <c r="E717" s="10">
        <v>126.61840816794199</v>
      </c>
    </row>
    <row r="718" spans="1:5" x14ac:dyDescent="0.3">
      <c r="A718" s="10" t="s">
        <v>5153</v>
      </c>
      <c r="B718" s="10" t="s">
        <v>5166</v>
      </c>
      <c r="C718" s="10" t="s">
        <v>5167</v>
      </c>
      <c r="D718" s="10">
        <v>37.511934087131799</v>
      </c>
      <c r="E718" s="10">
        <v>126.52373791103599</v>
      </c>
    </row>
    <row r="719" spans="1:5" x14ac:dyDescent="0.3">
      <c r="A719" s="10" t="s">
        <v>5168</v>
      </c>
      <c r="B719" s="10" t="s">
        <v>5161</v>
      </c>
      <c r="C719" s="10" t="s">
        <v>5162</v>
      </c>
      <c r="D719" s="10">
        <v>37.446814771034703</v>
      </c>
      <c r="E719" s="10">
        <v>126.454045630823</v>
      </c>
    </row>
    <row r="720" spans="1:5" x14ac:dyDescent="0.3">
      <c r="A720" s="10" t="s">
        <v>5168</v>
      </c>
      <c r="B720" s="10" t="s">
        <v>5169</v>
      </c>
      <c r="C720" s="10" t="s">
        <v>5170</v>
      </c>
      <c r="D720" s="10">
        <v>37.447610966372899</v>
      </c>
      <c r="E720" s="10">
        <v>126.45234673858801</v>
      </c>
    </row>
    <row r="721" spans="1:5" x14ac:dyDescent="0.3">
      <c r="A721" s="10" t="s">
        <v>5168</v>
      </c>
      <c r="B721" s="10" t="s">
        <v>5171</v>
      </c>
      <c r="C721" s="10" t="s">
        <v>5172</v>
      </c>
      <c r="D721" s="10">
        <v>37.440658723509202</v>
      </c>
      <c r="E721" s="10">
        <v>126.458505114324</v>
      </c>
    </row>
    <row r="722" spans="1:5" x14ac:dyDescent="0.3">
      <c r="A722" s="10" t="s">
        <v>5168</v>
      </c>
      <c r="B722" s="10" t="s">
        <v>5173</v>
      </c>
      <c r="C722" s="10" t="s">
        <v>5174</v>
      </c>
      <c r="D722" s="10">
        <v>37.437412274746002</v>
      </c>
      <c r="E722" s="10">
        <v>126.455554729128</v>
      </c>
    </row>
    <row r="723" spans="1:5" x14ac:dyDescent="0.3">
      <c r="A723" s="10" t="s">
        <v>5168</v>
      </c>
      <c r="B723" s="10" t="s">
        <v>5175</v>
      </c>
      <c r="C723" s="10" t="s">
        <v>5176</v>
      </c>
      <c r="D723" s="10">
        <v>37.427303084726198</v>
      </c>
      <c r="E723" s="10">
        <v>126.431103869072</v>
      </c>
    </row>
    <row r="724" spans="1:5" x14ac:dyDescent="0.3">
      <c r="A724" s="10" t="s">
        <v>5168</v>
      </c>
      <c r="B724" s="10" t="s">
        <v>5177</v>
      </c>
      <c r="C724" s="10" t="s">
        <v>5178</v>
      </c>
      <c r="D724" s="10">
        <v>37.432158000920502</v>
      </c>
      <c r="E724" s="10">
        <v>126.435243768844</v>
      </c>
    </row>
    <row r="725" spans="1:5" x14ac:dyDescent="0.3">
      <c r="A725" s="10" t="s">
        <v>5179</v>
      </c>
      <c r="B725" s="10" t="s">
        <v>4851</v>
      </c>
      <c r="C725" s="10" t="s">
        <v>4852</v>
      </c>
      <c r="D725" s="10">
        <v>37.725408925805198</v>
      </c>
      <c r="E725" s="10">
        <v>126.76739700733</v>
      </c>
    </row>
    <row r="726" spans="1:5" x14ac:dyDescent="0.3">
      <c r="A726" s="10" t="s">
        <v>5179</v>
      </c>
      <c r="B726" s="10" t="s">
        <v>5180</v>
      </c>
      <c r="C726" s="10" t="s">
        <v>5181</v>
      </c>
      <c r="D726" s="10">
        <v>37.6662204680812</v>
      </c>
      <c r="E726" s="10">
        <v>126.746020060863</v>
      </c>
    </row>
    <row r="727" spans="1:5" x14ac:dyDescent="0.3">
      <c r="A727" s="10" t="s">
        <v>5179</v>
      </c>
      <c r="B727" s="10" t="s">
        <v>3455</v>
      </c>
      <c r="C727" s="10" t="s">
        <v>3456</v>
      </c>
      <c r="D727" s="10">
        <v>37.6323004462607</v>
      </c>
      <c r="E727" s="10">
        <v>126.809620084259</v>
      </c>
    </row>
    <row r="728" spans="1:5" x14ac:dyDescent="0.3">
      <c r="A728" s="10" t="s">
        <v>5179</v>
      </c>
      <c r="B728" s="10" t="s">
        <v>5182</v>
      </c>
      <c r="C728" s="10" t="s">
        <v>5183</v>
      </c>
      <c r="D728" s="10">
        <v>37.622541827906602</v>
      </c>
      <c r="E728" s="10">
        <v>126.880102292099</v>
      </c>
    </row>
    <row r="729" spans="1:5" x14ac:dyDescent="0.3">
      <c r="A729" s="10" t="s">
        <v>5179</v>
      </c>
      <c r="B729" s="10" t="s">
        <v>3491</v>
      </c>
      <c r="C729" s="10" t="s">
        <v>3492</v>
      </c>
      <c r="D729" s="10">
        <v>37.618932604275898</v>
      </c>
      <c r="E729" s="10">
        <v>126.92085304357801</v>
      </c>
    </row>
    <row r="730" spans="1:5" x14ac:dyDescent="0.3">
      <c r="A730" s="10" t="s">
        <v>5179</v>
      </c>
      <c r="B730" s="10" t="s">
        <v>2743</v>
      </c>
      <c r="C730" s="10" t="s">
        <v>2744</v>
      </c>
      <c r="D730" s="10">
        <v>37.556902790678201</v>
      </c>
      <c r="E730" s="10">
        <v>126.97255990667701</v>
      </c>
    </row>
    <row r="731" spans="1:5" x14ac:dyDescent="0.3">
      <c r="A731" s="10" t="s">
        <v>5179</v>
      </c>
      <c r="B731" s="10" t="s">
        <v>3269</v>
      </c>
      <c r="C731" s="10" t="s">
        <v>3270</v>
      </c>
      <c r="D731" s="10">
        <v>37.507409371609398</v>
      </c>
      <c r="E731" s="10">
        <v>127.058026248636</v>
      </c>
    </row>
    <row r="732" spans="1:5" x14ac:dyDescent="0.3">
      <c r="A732" s="10" t="s">
        <v>5179</v>
      </c>
      <c r="B732" s="10" t="s">
        <v>3625</v>
      </c>
      <c r="C732" s="10" t="s">
        <v>3626</v>
      </c>
      <c r="D732" s="10">
        <v>37.4882577599491</v>
      </c>
      <c r="E732" s="10">
        <v>127.10057960552901</v>
      </c>
    </row>
    <row r="733" spans="1:5" x14ac:dyDescent="0.3">
      <c r="A733" s="10" t="s">
        <v>5179</v>
      </c>
      <c r="B733" s="10" t="s">
        <v>5184</v>
      </c>
      <c r="C733" s="10" t="s">
        <v>5185</v>
      </c>
      <c r="D733" s="10">
        <v>37.394498169556201</v>
      </c>
      <c r="E733" s="10">
        <v>127.120439001191</v>
      </c>
    </row>
    <row r="734" spans="1:5" x14ac:dyDescent="0.3">
      <c r="A734" s="10" t="s">
        <v>5179</v>
      </c>
      <c r="B734" s="10" t="s">
        <v>5186</v>
      </c>
      <c r="C734" s="10" t="s">
        <v>4940</v>
      </c>
      <c r="D734" s="10">
        <v>37.298928447492102</v>
      </c>
      <c r="E734" s="10">
        <v>127.105634521396</v>
      </c>
    </row>
    <row r="735" spans="1:5" x14ac:dyDescent="0.3">
      <c r="A735" s="10" t="s">
        <v>5179</v>
      </c>
      <c r="B735" s="10" t="s">
        <v>5187</v>
      </c>
      <c r="C735" s="10" t="s">
        <v>5188</v>
      </c>
      <c r="D735" s="10">
        <v>37.200044553244602</v>
      </c>
      <c r="E735" s="10">
        <v>127.095993089373</v>
      </c>
    </row>
    <row r="736" spans="1:5" x14ac:dyDescent="0.3">
      <c r="A736" s="10" t="s">
        <v>5179</v>
      </c>
      <c r="B736" s="10" t="s">
        <v>5189</v>
      </c>
      <c r="C736" s="10" t="s">
        <v>5190</v>
      </c>
      <c r="D736" s="10">
        <v>37.018864822007203</v>
      </c>
      <c r="E736" s="10">
        <v>127.070250840271</v>
      </c>
    </row>
    <row r="737" spans="1:5" x14ac:dyDescent="0.3">
      <c r="A737" s="10" t="s">
        <v>5191</v>
      </c>
      <c r="B737" s="10" t="s">
        <v>5098</v>
      </c>
      <c r="C737" s="10" t="s">
        <v>5097</v>
      </c>
      <c r="D737" s="10">
        <v>37.379844944035099</v>
      </c>
      <c r="E737" s="10">
        <v>126.644040128808</v>
      </c>
    </row>
    <row r="738" spans="1:5" x14ac:dyDescent="0.3">
      <c r="A738" s="10" t="s">
        <v>5191</v>
      </c>
      <c r="B738" s="10" t="s">
        <v>5075</v>
      </c>
      <c r="C738" s="10" t="s">
        <v>5076</v>
      </c>
      <c r="D738" s="10">
        <v>37.458029136271797</v>
      </c>
      <c r="E738" s="10">
        <v>126.70235100736799</v>
      </c>
    </row>
    <row r="739" spans="1:5" x14ac:dyDescent="0.3">
      <c r="A739" s="10" t="s">
        <v>5191</v>
      </c>
      <c r="B739" s="10" t="s">
        <v>2949</v>
      </c>
      <c r="C739" s="10" t="s">
        <v>2950</v>
      </c>
      <c r="D739" s="10">
        <v>37.489758523130597</v>
      </c>
      <c r="E739" s="10">
        <v>126.72071859924201</v>
      </c>
    </row>
    <row r="740" spans="1:5" x14ac:dyDescent="0.3">
      <c r="A740" s="10" t="s">
        <v>5191</v>
      </c>
      <c r="B740" s="10" t="s">
        <v>4515</v>
      </c>
      <c r="C740" s="10" t="s">
        <v>4516</v>
      </c>
      <c r="D740" s="10">
        <v>37.505622094580701</v>
      </c>
      <c r="E740" s="10">
        <v>126.797591378314</v>
      </c>
    </row>
    <row r="741" spans="1:5" x14ac:dyDescent="0.3">
      <c r="A741" s="10" t="s">
        <v>5191</v>
      </c>
      <c r="B741" s="10" t="s">
        <v>2892</v>
      </c>
      <c r="C741" s="10" t="s">
        <v>2893</v>
      </c>
      <c r="D741" s="10">
        <v>37.508738996547301</v>
      </c>
      <c r="E741" s="10">
        <v>126.89110904853599</v>
      </c>
    </row>
    <row r="742" spans="1:5" x14ac:dyDescent="0.3">
      <c r="A742" s="10" t="s">
        <v>5191</v>
      </c>
      <c r="B742" s="10" t="s">
        <v>3956</v>
      </c>
      <c r="C742" s="10" t="s">
        <v>3957</v>
      </c>
      <c r="D742" s="10">
        <v>37.523094266197901</v>
      </c>
      <c r="E742" s="10">
        <v>126.92651400966</v>
      </c>
    </row>
    <row r="743" spans="1:5" x14ac:dyDescent="0.3">
      <c r="A743" s="10" t="s">
        <v>5191</v>
      </c>
      <c r="B743" s="10" t="s">
        <v>2867</v>
      </c>
      <c r="C743" s="10" t="s">
        <v>2868</v>
      </c>
      <c r="D743" s="10">
        <v>37.529768064923402</v>
      </c>
      <c r="E743" s="10">
        <v>126.964300393659</v>
      </c>
    </row>
    <row r="744" spans="1:5" x14ac:dyDescent="0.3">
      <c r="A744" s="10" t="s">
        <v>5191</v>
      </c>
      <c r="B744" s="10" t="s">
        <v>2743</v>
      </c>
      <c r="C744" s="10" t="s">
        <v>2744</v>
      </c>
      <c r="D744" s="10">
        <v>37.556902790678201</v>
      </c>
      <c r="E744" s="10">
        <v>126.97255990667701</v>
      </c>
    </row>
    <row r="745" spans="1:5" x14ac:dyDescent="0.3">
      <c r="A745" s="10" t="s">
        <v>5191</v>
      </c>
      <c r="B745" s="10" t="s">
        <v>2690</v>
      </c>
      <c r="C745" s="10" t="s">
        <v>2704</v>
      </c>
      <c r="D745" s="10">
        <v>37.579817885690296</v>
      </c>
      <c r="E745" s="10">
        <v>127.04602641290499</v>
      </c>
    </row>
    <row r="746" spans="1:5" x14ac:dyDescent="0.3">
      <c r="A746" s="10" t="s">
        <v>5191</v>
      </c>
      <c r="B746" s="10" t="s">
        <v>4787</v>
      </c>
      <c r="C746" s="10" t="s">
        <v>4368</v>
      </c>
      <c r="D746" s="10">
        <v>37.596768942526801</v>
      </c>
      <c r="E746" s="10">
        <v>127.08603290190599</v>
      </c>
    </row>
    <row r="747" spans="1:5" x14ac:dyDescent="0.3">
      <c r="A747" s="10" t="s">
        <v>5191</v>
      </c>
      <c r="B747" s="10" t="s">
        <v>4595</v>
      </c>
      <c r="C747" s="10" t="s">
        <v>4596</v>
      </c>
      <c r="D747" s="10">
        <v>37.642199737918602</v>
      </c>
      <c r="E747" s="10">
        <v>127.12726521217</v>
      </c>
    </row>
    <row r="748" spans="1:5" x14ac:dyDescent="0.3">
      <c r="A748" s="10" t="s">
        <v>5191</v>
      </c>
      <c r="B748" s="10" t="s">
        <v>5192</v>
      </c>
      <c r="C748" s="10" t="s">
        <v>5193</v>
      </c>
      <c r="D748" s="10">
        <v>37.653882544981002</v>
      </c>
      <c r="E748" s="10">
        <v>127.160416112628</v>
      </c>
    </row>
    <row r="749" spans="1:5" x14ac:dyDescent="0.3">
      <c r="A749" s="10" t="s">
        <v>5191</v>
      </c>
      <c r="B749" s="10" t="s">
        <v>4877</v>
      </c>
      <c r="C749" s="10" t="s">
        <v>4878</v>
      </c>
      <c r="D749" s="10">
        <v>37.653233227962502</v>
      </c>
      <c r="E749" s="10">
        <v>127.24389531656099</v>
      </c>
    </row>
    <row r="750" spans="1:5" x14ac:dyDescent="0.3">
      <c r="A750" s="10" t="s">
        <v>5191</v>
      </c>
      <c r="B750" s="10" t="s">
        <v>4881</v>
      </c>
      <c r="C750" s="10" t="s">
        <v>4882</v>
      </c>
      <c r="D750" s="10">
        <v>37.652848377698099</v>
      </c>
      <c r="E750" s="10">
        <v>127.310478905495</v>
      </c>
    </row>
    <row r="751" spans="1:5" x14ac:dyDescent="0.3">
      <c r="A751" s="10" t="s">
        <v>5191</v>
      </c>
      <c r="B751" s="10" t="s">
        <v>4888</v>
      </c>
      <c r="C751" s="10" t="s">
        <v>4889</v>
      </c>
      <c r="D751" s="10">
        <v>37.8140700354869</v>
      </c>
      <c r="E751" s="10">
        <v>127.510321808892</v>
      </c>
    </row>
    <row r="752" spans="1:5" x14ac:dyDescent="0.3">
      <c r="A752" s="10" t="s">
        <v>5191</v>
      </c>
      <c r="B752" s="10" t="s">
        <v>5194</v>
      </c>
      <c r="C752" s="10" t="s">
        <v>4901</v>
      </c>
      <c r="D752" s="10">
        <v>37.8850412709021</v>
      </c>
      <c r="E752" s="10">
        <v>127.716942203456</v>
      </c>
    </row>
    <row r="753" spans="1:5" x14ac:dyDescent="0.3">
      <c r="A753" s="10" t="s">
        <v>5195</v>
      </c>
      <c r="B753" s="10" t="s">
        <v>2753</v>
      </c>
      <c r="C753" s="10" t="s">
        <v>2754</v>
      </c>
      <c r="D753" s="10">
        <v>37.928555698531</v>
      </c>
      <c r="E753" s="10">
        <v>127.05520919152001</v>
      </c>
    </row>
    <row r="754" spans="1:5" x14ac:dyDescent="0.3">
      <c r="A754" s="10" t="s">
        <v>5195</v>
      </c>
      <c r="B754" s="10" t="s">
        <v>2773</v>
      </c>
      <c r="C754" s="10" t="s">
        <v>2774</v>
      </c>
      <c r="D754" s="10">
        <v>37.842969100463598</v>
      </c>
      <c r="E754" s="10">
        <v>127.061517785246</v>
      </c>
    </row>
    <row r="755" spans="1:5" x14ac:dyDescent="0.3">
      <c r="A755" s="10" t="s">
        <v>5195</v>
      </c>
      <c r="B755" s="10" t="s">
        <v>2797</v>
      </c>
      <c r="C755" s="10" t="s">
        <v>2798</v>
      </c>
      <c r="D755" s="10">
        <v>37.737536441540698</v>
      </c>
      <c r="E755" s="10">
        <v>127.046294056684</v>
      </c>
    </row>
    <row r="756" spans="1:5" x14ac:dyDescent="0.3">
      <c r="A756" s="10" t="s">
        <v>5195</v>
      </c>
      <c r="B756" s="10" t="s">
        <v>580</v>
      </c>
      <c r="C756" s="10" t="s">
        <v>2826</v>
      </c>
      <c r="D756" s="10">
        <v>37.653378861309903</v>
      </c>
      <c r="E756" s="10">
        <v>127.047681741082</v>
      </c>
    </row>
    <row r="757" spans="1:5" x14ac:dyDescent="0.3">
      <c r="A757" s="10" t="s">
        <v>5195</v>
      </c>
      <c r="B757" s="10" t="s">
        <v>2840</v>
      </c>
      <c r="C757" s="10" t="s">
        <v>2841</v>
      </c>
      <c r="D757" s="10">
        <v>37.623410270319702</v>
      </c>
      <c r="E757" s="10">
        <v>127.06225665810599</v>
      </c>
    </row>
    <row r="758" spans="1:5" x14ac:dyDescent="0.3">
      <c r="A758" s="10" t="s">
        <v>5195</v>
      </c>
      <c r="B758" s="10" t="s">
        <v>2690</v>
      </c>
      <c r="C758" s="10" t="s">
        <v>2704</v>
      </c>
      <c r="D758" s="10">
        <v>37.579817885690296</v>
      </c>
      <c r="E758" s="10">
        <v>127.04602641290499</v>
      </c>
    </row>
    <row r="759" spans="1:5" x14ac:dyDescent="0.3">
      <c r="A759" s="10" t="s">
        <v>5195</v>
      </c>
      <c r="B759" s="10" t="s">
        <v>3216</v>
      </c>
      <c r="C759" s="10" t="s">
        <v>3217</v>
      </c>
      <c r="D759" s="10">
        <v>37.561221741519098</v>
      </c>
      <c r="E759" s="10">
        <v>127.036655378283</v>
      </c>
    </row>
    <row r="760" spans="1:5" x14ac:dyDescent="0.3">
      <c r="A760" s="10" t="s">
        <v>5195</v>
      </c>
      <c r="B760" s="10" t="s">
        <v>3269</v>
      </c>
      <c r="C760" s="10" t="s">
        <v>3270</v>
      </c>
      <c r="D760" s="10">
        <v>37.507409371609398</v>
      </c>
      <c r="E760" s="10">
        <v>127.058026248636</v>
      </c>
    </row>
    <row r="761" spans="1:5" x14ac:dyDescent="0.3">
      <c r="A761" s="10" t="s">
        <v>5195</v>
      </c>
      <c r="B761" s="10" t="s">
        <v>5196</v>
      </c>
      <c r="C761" s="10" t="s">
        <v>3592</v>
      </c>
      <c r="D761" s="10">
        <v>37.484778860794599</v>
      </c>
      <c r="E761" s="10">
        <v>127.03338417886</v>
      </c>
    </row>
    <row r="762" spans="1:5" x14ac:dyDescent="0.3">
      <c r="A762" s="10" t="s">
        <v>5195</v>
      </c>
      <c r="B762" s="10" t="s">
        <v>3807</v>
      </c>
      <c r="C762" s="10" t="s">
        <v>3808</v>
      </c>
      <c r="D762" s="10">
        <v>37.427489301738198</v>
      </c>
      <c r="E762" s="10">
        <v>126.991421958483</v>
      </c>
    </row>
    <row r="763" spans="1:5" x14ac:dyDescent="0.3">
      <c r="A763" s="10" t="s">
        <v>5195</v>
      </c>
      <c r="B763" s="10" t="s">
        <v>3812</v>
      </c>
      <c r="C763" s="10" t="s">
        <v>3813</v>
      </c>
      <c r="D763" s="10">
        <v>37.399849393252197</v>
      </c>
      <c r="E763" s="10">
        <v>126.97686648825</v>
      </c>
    </row>
    <row r="764" spans="1:5" x14ac:dyDescent="0.3">
      <c r="A764" s="10" t="s">
        <v>5195</v>
      </c>
      <c r="B764" s="10" t="s">
        <v>3033</v>
      </c>
      <c r="C764" s="10" t="s">
        <v>3034</v>
      </c>
      <c r="D764" s="10">
        <v>37.366401020774397</v>
      </c>
      <c r="E764" s="10">
        <v>126.946094019196</v>
      </c>
    </row>
    <row r="765" spans="1:5" x14ac:dyDescent="0.3">
      <c r="A765" s="10" t="s">
        <v>5195</v>
      </c>
      <c r="B765" s="10" t="s">
        <v>3848</v>
      </c>
      <c r="C765" s="10" t="s">
        <v>3849</v>
      </c>
      <c r="D765" s="10">
        <v>37.302683535228603</v>
      </c>
      <c r="E765" s="10">
        <v>126.866712302377</v>
      </c>
    </row>
    <row r="766" spans="1:5" x14ac:dyDescent="0.3">
      <c r="A766" s="10" t="s">
        <v>5195</v>
      </c>
      <c r="B766" s="10" t="s">
        <v>3045</v>
      </c>
      <c r="C766" s="10" t="s">
        <v>3046</v>
      </c>
      <c r="D766" s="10">
        <v>37.3204950275085</v>
      </c>
      <c r="E766" s="10">
        <v>126.948615408797</v>
      </c>
    </row>
    <row r="767" spans="1:5" x14ac:dyDescent="0.3">
      <c r="A767" s="10" t="s">
        <v>5195</v>
      </c>
      <c r="B767" s="10" t="s">
        <v>3062</v>
      </c>
      <c r="C767" s="10" t="s">
        <v>3063</v>
      </c>
      <c r="D767" s="10">
        <v>37.266161897612903</v>
      </c>
      <c r="E767" s="10">
        <v>126.99989244699699</v>
      </c>
    </row>
    <row r="768" spans="1:5" x14ac:dyDescent="0.3">
      <c r="A768" s="10" t="s">
        <v>5195</v>
      </c>
      <c r="B768" s="10" t="s">
        <v>3072</v>
      </c>
      <c r="C768" s="10" t="s">
        <v>3073</v>
      </c>
      <c r="D768" s="10">
        <v>37.206918579578002</v>
      </c>
      <c r="E768" s="10">
        <v>127.03321238674501</v>
      </c>
    </row>
    <row r="769" spans="1:5" x14ac:dyDescent="0.3">
      <c r="A769" s="10" t="s">
        <v>5195</v>
      </c>
      <c r="B769" s="10" t="s">
        <v>3087</v>
      </c>
      <c r="C769" s="10" t="s">
        <v>3083</v>
      </c>
      <c r="D769" s="10">
        <v>37.168054619159001</v>
      </c>
      <c r="E769" s="10">
        <v>127.06343224505601</v>
      </c>
    </row>
    <row r="770" spans="1:5" x14ac:dyDescent="0.3">
      <c r="A770" s="10" t="s">
        <v>5195</v>
      </c>
      <c r="B770" s="10" t="s">
        <v>5189</v>
      </c>
      <c r="C770" s="10" t="s">
        <v>5190</v>
      </c>
      <c r="D770" s="10">
        <v>37.018864822007203</v>
      </c>
      <c r="E770" s="10">
        <v>127.070250840271</v>
      </c>
    </row>
    <row r="771" spans="1:5" x14ac:dyDescent="0.3">
      <c r="A771" s="10" t="s">
        <v>5195</v>
      </c>
      <c r="B771" s="10" t="s">
        <v>3133</v>
      </c>
      <c r="C771" s="10" t="s">
        <v>3134</v>
      </c>
      <c r="D771" s="10">
        <v>36.809462772882497</v>
      </c>
      <c r="E771" s="10">
        <v>127.146813898581</v>
      </c>
    </row>
    <row r="772" spans="1:5" x14ac:dyDescent="0.3">
      <c r="A772" s="10" t="s">
        <v>5195</v>
      </c>
      <c r="B772" s="10" t="s">
        <v>3148</v>
      </c>
      <c r="C772" s="10" t="s">
        <v>3149</v>
      </c>
      <c r="D772" s="10">
        <v>36.792124635678597</v>
      </c>
      <c r="E772" s="10">
        <v>127.104329120855</v>
      </c>
    </row>
    <row r="773" spans="1:5" x14ac:dyDescent="0.3">
      <c r="A773" s="10" t="s">
        <v>5197</v>
      </c>
      <c r="B773" s="10" t="s">
        <v>5198</v>
      </c>
      <c r="C773" s="10" t="s">
        <v>5199</v>
      </c>
      <c r="D773" s="10">
        <v>37.643591104516801</v>
      </c>
      <c r="E773" s="10">
        <v>126.66988463535699</v>
      </c>
    </row>
    <row r="774" spans="1:5" x14ac:dyDescent="0.3">
      <c r="A774" s="10" t="s">
        <v>5197</v>
      </c>
      <c r="B774" s="10" t="s">
        <v>5200</v>
      </c>
      <c r="C774" s="10" t="s">
        <v>5104</v>
      </c>
      <c r="D774" s="10">
        <v>37.594966721683299</v>
      </c>
      <c r="E774" s="10">
        <v>126.62796705274199</v>
      </c>
    </row>
    <row r="775" spans="1:5" x14ac:dyDescent="0.3">
      <c r="A775" s="10" t="s">
        <v>5197</v>
      </c>
      <c r="B775" s="10" t="s">
        <v>5051</v>
      </c>
      <c r="C775" s="10" t="s">
        <v>5052</v>
      </c>
      <c r="D775" s="10">
        <v>37.5717862619017</v>
      </c>
      <c r="E775" s="10">
        <v>126.73676161816999</v>
      </c>
    </row>
    <row r="776" spans="1:5" x14ac:dyDescent="0.3">
      <c r="A776" s="10" t="s">
        <v>5197</v>
      </c>
      <c r="B776" s="10" t="s">
        <v>5201</v>
      </c>
      <c r="C776" s="10" t="s">
        <v>5202</v>
      </c>
      <c r="D776" s="10">
        <v>37.537566528331503</v>
      </c>
      <c r="E776" s="10">
        <v>126.77611060344201</v>
      </c>
    </row>
    <row r="777" spans="1:5" x14ac:dyDescent="0.3">
      <c r="A777" s="10" t="s">
        <v>5197</v>
      </c>
      <c r="B777" s="10" t="s">
        <v>4515</v>
      </c>
      <c r="C777" s="10" t="s">
        <v>4516</v>
      </c>
      <c r="D777" s="10">
        <v>37.505622094580701</v>
      </c>
      <c r="E777" s="10">
        <v>126.797591378314</v>
      </c>
    </row>
    <row r="778" spans="1:5" x14ac:dyDescent="0.3">
      <c r="A778" s="10" t="s">
        <v>5197</v>
      </c>
      <c r="B778" s="10" t="s">
        <v>5203</v>
      </c>
      <c r="C778" s="10" t="s">
        <v>5204</v>
      </c>
      <c r="D778" s="10">
        <v>37.442463442348199</v>
      </c>
      <c r="E778" s="10">
        <v>126.83848852491801</v>
      </c>
    </row>
    <row r="779" spans="1:5" x14ac:dyDescent="0.3">
      <c r="A779" s="10" t="s">
        <v>5197</v>
      </c>
      <c r="B779" s="10" t="s">
        <v>5205</v>
      </c>
      <c r="C779" s="10" t="s">
        <v>3000</v>
      </c>
      <c r="D779" s="10">
        <v>37.482413625419703</v>
      </c>
      <c r="E779" s="10">
        <v>126.88224015686301</v>
      </c>
    </row>
    <row r="780" spans="1:5" x14ac:dyDescent="0.3">
      <c r="A780" s="10" t="s">
        <v>5197</v>
      </c>
      <c r="B780" s="10" t="s">
        <v>3322</v>
      </c>
      <c r="C780" s="10" t="s">
        <v>3323</v>
      </c>
      <c r="D780" s="10">
        <v>37.484119651839201</v>
      </c>
      <c r="E780" s="10">
        <v>126.928712092948</v>
      </c>
    </row>
    <row r="781" spans="1:5" x14ac:dyDescent="0.3">
      <c r="A781" s="10" t="s">
        <v>5197</v>
      </c>
      <c r="B781" s="10" t="s">
        <v>3301</v>
      </c>
      <c r="C781" s="10" t="s">
        <v>3302</v>
      </c>
      <c r="D781" s="10">
        <v>37.476113773983798</v>
      </c>
      <c r="E781" s="10">
        <v>126.973388761113</v>
      </c>
    </row>
    <row r="782" spans="1:5" x14ac:dyDescent="0.3">
      <c r="A782" s="10" t="s">
        <v>5197</v>
      </c>
      <c r="B782" s="10" t="s">
        <v>3281</v>
      </c>
      <c r="C782" s="10" t="s">
        <v>3282</v>
      </c>
      <c r="D782" s="10">
        <v>37.497057254397802</v>
      </c>
      <c r="E782" s="10">
        <v>127.02818071438099</v>
      </c>
    </row>
    <row r="783" spans="1:5" x14ac:dyDescent="0.3">
      <c r="A783" s="10" t="s">
        <v>5197</v>
      </c>
      <c r="B783" s="10" t="s">
        <v>3269</v>
      </c>
      <c r="C783" s="10" t="s">
        <v>3270</v>
      </c>
      <c r="D783" s="10">
        <v>37.507409371609398</v>
      </c>
      <c r="E783" s="10">
        <v>127.058026248636</v>
      </c>
    </row>
    <row r="784" spans="1:5" x14ac:dyDescent="0.3">
      <c r="A784" s="10" t="s">
        <v>5197</v>
      </c>
      <c r="B784" s="10" t="s">
        <v>5206</v>
      </c>
      <c r="C784" s="10" t="s">
        <v>3252</v>
      </c>
      <c r="D784" s="10">
        <v>37.518931734627898</v>
      </c>
      <c r="E784" s="10">
        <v>127.104756814328</v>
      </c>
    </row>
    <row r="785" spans="1:5" x14ac:dyDescent="0.3">
      <c r="A785" s="10" t="s">
        <v>5197</v>
      </c>
      <c r="B785" s="10" t="s">
        <v>2693</v>
      </c>
      <c r="C785" s="10" t="s">
        <v>4058</v>
      </c>
      <c r="D785" s="10">
        <v>37.535779048893502</v>
      </c>
      <c r="E785" s="10">
        <v>127.134127554194</v>
      </c>
    </row>
    <row r="786" spans="1:5" x14ac:dyDescent="0.3">
      <c r="A786" s="10" t="s">
        <v>5197</v>
      </c>
      <c r="B786" s="10" t="s">
        <v>5207</v>
      </c>
      <c r="C786" s="10" t="s">
        <v>5208</v>
      </c>
      <c r="D786" s="10">
        <v>37.526124772451801</v>
      </c>
      <c r="E786" s="10">
        <v>127.203502866226</v>
      </c>
    </row>
    <row r="787" spans="1:5" x14ac:dyDescent="0.3">
      <c r="A787" s="10" t="s">
        <v>5197</v>
      </c>
      <c r="B787" s="10" t="s">
        <v>4801</v>
      </c>
      <c r="C787" s="10" t="s">
        <v>5209</v>
      </c>
      <c r="D787" s="10">
        <v>37.546746933061598</v>
      </c>
      <c r="E787" s="10">
        <v>127.24361867852799</v>
      </c>
    </row>
    <row r="788" spans="1:5" x14ac:dyDescent="0.3">
      <c r="A788" s="10" t="s">
        <v>5197</v>
      </c>
      <c r="B788" s="10" t="s">
        <v>3625</v>
      </c>
      <c r="C788" s="10" t="s">
        <v>5210</v>
      </c>
      <c r="D788" s="10">
        <v>37.4882577599491</v>
      </c>
      <c r="E788" s="10">
        <v>127.10057960552901</v>
      </c>
    </row>
    <row r="789" spans="1:5" x14ac:dyDescent="0.3">
      <c r="A789" s="10" t="s">
        <v>5197</v>
      </c>
      <c r="B789" s="10" t="s">
        <v>4684</v>
      </c>
      <c r="C789" s="10" t="s">
        <v>5211</v>
      </c>
      <c r="D789" s="10">
        <v>37.434260646848799</v>
      </c>
      <c r="E789" s="10">
        <v>127.129572324571</v>
      </c>
    </row>
    <row r="790" spans="1:5" x14ac:dyDescent="0.3">
      <c r="A790" s="10" t="s">
        <v>5197</v>
      </c>
      <c r="B790" s="10" t="s">
        <v>4758</v>
      </c>
      <c r="C790" s="10" t="s">
        <v>5212</v>
      </c>
      <c r="D790" s="10">
        <v>37.399132591567003</v>
      </c>
      <c r="E790" s="10">
        <v>127.25264396377101</v>
      </c>
    </row>
    <row r="791" spans="1:5" x14ac:dyDescent="0.3">
      <c r="A791" s="10" t="s">
        <v>5197</v>
      </c>
      <c r="B791" s="10" t="s">
        <v>4762</v>
      </c>
      <c r="C791" s="10" t="s">
        <v>5213</v>
      </c>
      <c r="D791" s="10">
        <v>37.350688296524197</v>
      </c>
      <c r="E791" s="10">
        <v>127.345513665876</v>
      </c>
    </row>
    <row r="792" spans="1:5" x14ac:dyDescent="0.3">
      <c r="A792" s="10" t="s">
        <v>5197</v>
      </c>
      <c r="B792" s="10" t="s">
        <v>4766</v>
      </c>
      <c r="C792" s="10" t="s">
        <v>5214</v>
      </c>
      <c r="D792" s="10">
        <v>37.264549168509298</v>
      </c>
      <c r="E792" s="10">
        <v>127.442233466658</v>
      </c>
    </row>
    <row r="793" spans="1:5" x14ac:dyDescent="0.3">
      <c r="A793" s="10" t="s">
        <v>5197</v>
      </c>
      <c r="B793" s="10" t="s">
        <v>4768</v>
      </c>
      <c r="C793" s="10" t="s">
        <v>5215</v>
      </c>
      <c r="D793" s="10">
        <v>37.259570976710201</v>
      </c>
      <c r="E793" s="10">
        <v>127.49023140624099</v>
      </c>
    </row>
    <row r="794" spans="1:5" x14ac:dyDescent="0.3">
      <c r="A794" s="10" t="s">
        <v>5197</v>
      </c>
      <c r="B794" s="10" t="s">
        <v>4772</v>
      </c>
      <c r="C794" s="10" t="s">
        <v>5216</v>
      </c>
      <c r="D794" s="10">
        <v>37.2832489837878</v>
      </c>
      <c r="E794" s="10">
        <v>127.62817201524599</v>
      </c>
    </row>
    <row r="795" spans="1:5" x14ac:dyDescent="0.3">
      <c r="A795" s="10" t="s">
        <v>5197</v>
      </c>
      <c r="B795" s="10" t="s">
        <v>5217</v>
      </c>
      <c r="C795" s="10" t="s">
        <v>5218</v>
      </c>
      <c r="D795" s="10">
        <v>37.3157604615933</v>
      </c>
      <c r="E795" s="10">
        <v>127.9218406664</v>
      </c>
    </row>
    <row r="796" spans="1:5" x14ac:dyDescent="0.3">
      <c r="A796" s="10" t="s">
        <v>5219</v>
      </c>
      <c r="B796" s="10" t="s">
        <v>3455</v>
      </c>
      <c r="C796" s="10" t="s">
        <v>5220</v>
      </c>
      <c r="D796" s="10">
        <v>37.6323004462607</v>
      </c>
      <c r="E796" s="10">
        <v>126.809620084259</v>
      </c>
    </row>
    <row r="797" spans="1:5" x14ac:dyDescent="0.3">
      <c r="A797" s="10" t="s">
        <v>5219</v>
      </c>
      <c r="B797" s="10" t="s">
        <v>4837</v>
      </c>
      <c r="C797" s="10" t="s">
        <v>5221</v>
      </c>
      <c r="D797" s="10">
        <v>37.619945462799699</v>
      </c>
      <c r="E797" s="10">
        <v>126.819750147202</v>
      </c>
    </row>
    <row r="798" spans="1:5" x14ac:dyDescent="0.3">
      <c r="A798" s="10" t="s">
        <v>5219</v>
      </c>
      <c r="B798" s="10" t="s">
        <v>3894</v>
      </c>
      <c r="C798" s="10" t="s">
        <v>5222</v>
      </c>
      <c r="D798" s="10">
        <v>37.566809369494898</v>
      </c>
      <c r="E798" s="10">
        <v>126.802955054368</v>
      </c>
    </row>
    <row r="799" spans="1:5" x14ac:dyDescent="0.3">
      <c r="A799" s="10" t="s">
        <v>5219</v>
      </c>
      <c r="B799" s="10" t="s">
        <v>5223</v>
      </c>
      <c r="C799" s="10" t="s">
        <v>5224</v>
      </c>
      <c r="D799" s="10">
        <v>37.524816373618101</v>
      </c>
      <c r="E799" s="10">
        <v>126.804845719356</v>
      </c>
    </row>
    <row r="800" spans="1:5" x14ac:dyDescent="0.3">
      <c r="A800" s="10" t="s">
        <v>5219</v>
      </c>
      <c r="B800" s="10" t="s">
        <v>4515</v>
      </c>
      <c r="C800" s="10" t="s">
        <v>5225</v>
      </c>
      <c r="D800" s="10">
        <v>37.505622094580701</v>
      </c>
      <c r="E800" s="10">
        <v>126.797591378314</v>
      </c>
    </row>
    <row r="801" spans="1:5" x14ac:dyDescent="0.3">
      <c r="A801" s="10" t="s">
        <v>5219</v>
      </c>
      <c r="B801" s="10" t="s">
        <v>2925</v>
      </c>
      <c r="C801" s="10" t="s">
        <v>5226</v>
      </c>
      <c r="D801" s="10">
        <v>37.482751139837198</v>
      </c>
      <c r="E801" s="10">
        <v>126.79528441245</v>
      </c>
    </row>
    <row r="802" spans="1:5" x14ac:dyDescent="0.3">
      <c r="A802" s="10" t="s">
        <v>5219</v>
      </c>
      <c r="B802" s="10" t="s">
        <v>5227</v>
      </c>
      <c r="C802" s="10" t="s">
        <v>5228</v>
      </c>
      <c r="D802" s="10">
        <v>37.469179837339198</v>
      </c>
      <c r="E802" s="10">
        <v>126.79724394940899</v>
      </c>
    </row>
    <row r="803" spans="1:5" x14ac:dyDescent="0.3">
      <c r="A803" s="10" t="s">
        <v>5219</v>
      </c>
      <c r="B803" s="10" t="s">
        <v>5229</v>
      </c>
      <c r="C803" s="10" t="s">
        <v>5230</v>
      </c>
      <c r="D803" s="10">
        <v>37.4506356373697</v>
      </c>
      <c r="E803" s="10">
        <v>126.793264234079</v>
      </c>
    </row>
    <row r="804" spans="1:5" x14ac:dyDescent="0.3">
      <c r="A804" s="10" t="s">
        <v>5219</v>
      </c>
      <c r="B804" s="10" t="s">
        <v>5231</v>
      </c>
      <c r="C804" s="10" t="s">
        <v>5232</v>
      </c>
      <c r="D804" s="10">
        <v>37.439134348979699</v>
      </c>
      <c r="E804" s="10">
        <v>126.78685138884001</v>
      </c>
    </row>
    <row r="805" spans="1:5" x14ac:dyDescent="0.3">
      <c r="A805" s="10" t="s">
        <v>5219</v>
      </c>
      <c r="B805" s="10" t="s">
        <v>5233</v>
      </c>
      <c r="C805" s="10" t="s">
        <v>5234</v>
      </c>
      <c r="D805" s="10">
        <v>37.409218669236203</v>
      </c>
      <c r="E805" s="10">
        <v>126.787923607978</v>
      </c>
    </row>
    <row r="806" spans="1:5" x14ac:dyDescent="0.3">
      <c r="A806" s="10" t="s">
        <v>5219</v>
      </c>
      <c r="B806" s="10" t="s">
        <v>5235</v>
      </c>
      <c r="C806" s="10" t="s">
        <v>5236</v>
      </c>
      <c r="D806" s="10">
        <v>37.381405186304598</v>
      </c>
      <c r="E806" s="10">
        <v>126.80599355158201</v>
      </c>
    </row>
    <row r="807" spans="1:5" x14ac:dyDescent="0.3">
      <c r="A807" s="10" t="s">
        <v>5219</v>
      </c>
      <c r="B807" s="10" t="s">
        <v>5237</v>
      </c>
      <c r="C807" s="10" t="s">
        <v>5238</v>
      </c>
      <c r="D807" s="10">
        <v>37.3695775816999</v>
      </c>
      <c r="E807" s="10">
        <v>126.81102981813</v>
      </c>
    </row>
    <row r="808" spans="1:5" x14ac:dyDescent="0.3">
      <c r="A808" s="10" t="s">
        <v>5219</v>
      </c>
      <c r="B808" s="10" t="s">
        <v>5239</v>
      </c>
      <c r="C808" s="10" t="s">
        <v>5240</v>
      </c>
      <c r="D808" s="10">
        <v>37.349068688284</v>
      </c>
      <c r="E808" s="10">
        <v>126.808952529116</v>
      </c>
    </row>
    <row r="809" spans="1:5" x14ac:dyDescent="0.3">
      <c r="A809" s="10" t="s">
        <v>5219</v>
      </c>
      <c r="B809" s="10" t="s">
        <v>5241</v>
      </c>
      <c r="C809" s="10" t="s">
        <v>5242</v>
      </c>
      <c r="D809" s="10">
        <v>37.334375834538697</v>
      </c>
      <c r="E809" s="10">
        <v>126.80998793413001</v>
      </c>
    </row>
    <row r="810" spans="1:5" x14ac:dyDescent="0.3">
      <c r="A810" s="10" t="s">
        <v>5219</v>
      </c>
      <c r="B810" s="10" t="s">
        <v>3864</v>
      </c>
      <c r="C810" s="10" t="s">
        <v>5243</v>
      </c>
      <c r="D810" s="10">
        <v>37.320970028884801</v>
      </c>
      <c r="E810" s="10">
        <v>126.805609161188</v>
      </c>
    </row>
    <row r="811" spans="1:5" x14ac:dyDescent="0.3">
      <c r="A811" s="10" t="s">
        <v>5219</v>
      </c>
      <c r="B811" s="10" t="s">
        <v>5244</v>
      </c>
      <c r="C811" s="10" t="s">
        <v>5245</v>
      </c>
      <c r="D811" s="10">
        <v>37.313246561297198</v>
      </c>
      <c r="E811" s="10">
        <v>126.796133908892</v>
      </c>
    </row>
    <row r="812" spans="1:5" x14ac:dyDescent="0.3">
      <c r="A812" s="10" t="s">
        <v>5219</v>
      </c>
      <c r="B812" s="10" t="s">
        <v>5246</v>
      </c>
      <c r="C812" s="10" t="s">
        <v>5247</v>
      </c>
      <c r="D812" s="10">
        <v>37.309958862664601</v>
      </c>
      <c r="E812" s="10">
        <v>126.790098964824</v>
      </c>
    </row>
    <row r="813" spans="1:5" x14ac:dyDescent="0.3">
      <c r="A813" s="10" t="s">
        <v>5219</v>
      </c>
      <c r="B813" s="10" t="s">
        <v>5248</v>
      </c>
      <c r="C813" s="10" t="s">
        <v>5249</v>
      </c>
      <c r="D813" s="10">
        <v>37.276262008644899</v>
      </c>
      <c r="E813" s="10">
        <v>126.82630605457101</v>
      </c>
    </row>
    <row r="814" spans="1:5" x14ac:dyDescent="0.3">
      <c r="A814" s="10" t="s">
        <v>5219</v>
      </c>
      <c r="B814" s="10" t="s">
        <v>5250</v>
      </c>
      <c r="C814" s="10" t="s">
        <v>5251</v>
      </c>
      <c r="D814" s="10">
        <v>37.247618948852796</v>
      </c>
      <c r="E814" s="10">
        <v>126.790377047817</v>
      </c>
    </row>
    <row r="815" spans="1:5" x14ac:dyDescent="0.3">
      <c r="A815" s="10" t="s">
        <v>5252</v>
      </c>
      <c r="B815" s="10" t="s">
        <v>5253</v>
      </c>
      <c r="C815" s="10" t="s">
        <v>5254</v>
      </c>
      <c r="D815" s="10">
        <v>35.048453366563997</v>
      </c>
      <c r="E815" s="10">
        <v>128.965874115384</v>
      </c>
    </row>
    <row r="816" spans="1:5" x14ac:dyDescent="0.3">
      <c r="A816" s="10" t="s">
        <v>5252</v>
      </c>
      <c r="B816" s="10" t="s">
        <v>5255</v>
      </c>
      <c r="C816" s="10" t="s">
        <v>5256</v>
      </c>
      <c r="D816" s="10">
        <v>35.0572234219457</v>
      </c>
      <c r="E816" s="10">
        <v>128.971275454134</v>
      </c>
    </row>
    <row r="817" spans="1:5" x14ac:dyDescent="0.3">
      <c r="A817" s="10" t="s">
        <v>5252</v>
      </c>
      <c r="B817" s="10" t="s">
        <v>5257</v>
      </c>
      <c r="C817" s="10" t="s">
        <v>5258</v>
      </c>
      <c r="D817" s="10">
        <v>35.065137391258702</v>
      </c>
      <c r="E817" s="10">
        <v>128.97989965203999</v>
      </c>
    </row>
    <row r="818" spans="1:5" x14ac:dyDescent="0.3">
      <c r="A818" s="10" t="s">
        <v>5252</v>
      </c>
      <c r="B818" s="10" t="s">
        <v>5259</v>
      </c>
      <c r="C818" s="10" t="s">
        <v>5260</v>
      </c>
      <c r="D818" s="10">
        <v>35.074442678609998</v>
      </c>
      <c r="E818" s="10">
        <v>128.976980021185</v>
      </c>
    </row>
    <row r="819" spans="1:5" x14ac:dyDescent="0.3">
      <c r="A819" s="10" t="s">
        <v>5252</v>
      </c>
      <c r="B819" s="10" t="s">
        <v>5261</v>
      </c>
      <c r="C819" s="10" t="s">
        <v>5262</v>
      </c>
      <c r="D819" s="10">
        <v>35.081556476649602</v>
      </c>
      <c r="E819" s="10">
        <v>128.97795243039101</v>
      </c>
    </row>
    <row r="820" spans="1:5" x14ac:dyDescent="0.3">
      <c r="A820" s="10" t="s">
        <v>5252</v>
      </c>
      <c r="B820" s="10" t="s">
        <v>5263</v>
      </c>
      <c r="C820" s="10" t="s">
        <v>5264</v>
      </c>
      <c r="D820" s="10">
        <v>35.090131427959101</v>
      </c>
      <c r="E820" s="10">
        <v>128.974084271252</v>
      </c>
    </row>
    <row r="821" spans="1:5" x14ac:dyDescent="0.3">
      <c r="A821" s="10" t="s">
        <v>5252</v>
      </c>
      <c r="B821" s="10" t="s">
        <v>5265</v>
      </c>
      <c r="C821" s="10" t="s">
        <v>5266</v>
      </c>
      <c r="D821" s="10">
        <v>35.094182762777798</v>
      </c>
      <c r="E821" s="10">
        <v>128.960940544073</v>
      </c>
    </row>
    <row r="822" spans="1:5" x14ac:dyDescent="0.3">
      <c r="A822" s="10" t="s">
        <v>5252</v>
      </c>
      <c r="B822" s="10" t="s">
        <v>5267</v>
      </c>
      <c r="C822" s="10" t="s">
        <v>5268</v>
      </c>
      <c r="D822" s="10">
        <v>35.109598386957799</v>
      </c>
      <c r="E822" s="10">
        <v>128.96622464468501</v>
      </c>
    </row>
    <row r="823" spans="1:5" x14ac:dyDescent="0.3">
      <c r="A823" s="10" t="s">
        <v>5252</v>
      </c>
      <c r="B823" s="10" t="s">
        <v>5269</v>
      </c>
      <c r="C823" s="10" t="s">
        <v>5270</v>
      </c>
      <c r="D823" s="10">
        <v>35.1028032779274</v>
      </c>
      <c r="E823" s="10">
        <v>128.97598109780199</v>
      </c>
    </row>
    <row r="824" spans="1:5" x14ac:dyDescent="0.3">
      <c r="A824" s="10" t="s">
        <v>5252</v>
      </c>
      <c r="B824" s="10" t="s">
        <v>5271</v>
      </c>
      <c r="C824" s="10" t="s">
        <v>5272</v>
      </c>
      <c r="D824" s="10">
        <v>35.098609825350799</v>
      </c>
      <c r="E824" s="10">
        <v>128.979403121258</v>
      </c>
    </row>
    <row r="825" spans="1:5" x14ac:dyDescent="0.3">
      <c r="A825" s="10" t="s">
        <v>5252</v>
      </c>
      <c r="B825" s="10" t="s">
        <v>5273</v>
      </c>
      <c r="C825" s="10" t="s">
        <v>5274</v>
      </c>
      <c r="D825" s="10">
        <v>35.099734796324398</v>
      </c>
      <c r="E825" s="10">
        <v>128.99190433944801</v>
      </c>
    </row>
    <row r="826" spans="1:5" x14ac:dyDescent="0.3">
      <c r="A826" s="10" t="s">
        <v>5252</v>
      </c>
      <c r="B826" s="10" t="s">
        <v>5275</v>
      </c>
      <c r="C826" s="10" t="s">
        <v>5276</v>
      </c>
      <c r="D826" s="10">
        <v>35.1031468809147</v>
      </c>
      <c r="E826" s="10">
        <v>128.99976609613199</v>
      </c>
    </row>
    <row r="827" spans="1:5" x14ac:dyDescent="0.3">
      <c r="A827" s="10" t="s">
        <v>5252</v>
      </c>
      <c r="B827" s="10" t="s">
        <v>5277</v>
      </c>
      <c r="C827" s="10" t="s">
        <v>5278</v>
      </c>
      <c r="D827" s="10">
        <v>35.110946402748297</v>
      </c>
      <c r="E827" s="10">
        <v>129.012032408891</v>
      </c>
    </row>
    <row r="828" spans="1:5" x14ac:dyDescent="0.3">
      <c r="A828" s="10" t="s">
        <v>5252</v>
      </c>
      <c r="B828" s="10" t="s">
        <v>5279</v>
      </c>
      <c r="C828" s="10" t="s">
        <v>5280</v>
      </c>
      <c r="D828" s="10">
        <v>35.1102512270581</v>
      </c>
      <c r="E828" s="10">
        <v>129.018005129503</v>
      </c>
    </row>
    <row r="829" spans="1:5" x14ac:dyDescent="0.3">
      <c r="A829" s="10" t="s">
        <v>5252</v>
      </c>
      <c r="B829" s="10" t="s">
        <v>5281</v>
      </c>
      <c r="C829" s="10" t="s">
        <v>5282</v>
      </c>
      <c r="D829" s="10">
        <v>35.1008818438183</v>
      </c>
      <c r="E829" s="10">
        <v>129.019883871346</v>
      </c>
    </row>
    <row r="830" spans="1:5" x14ac:dyDescent="0.3">
      <c r="A830" s="10" t="s">
        <v>5252</v>
      </c>
      <c r="B830" s="10" t="s">
        <v>5283</v>
      </c>
      <c r="C830" s="10" t="s">
        <v>5284</v>
      </c>
      <c r="D830" s="10">
        <v>35.097396600320401</v>
      </c>
      <c r="E830" s="10">
        <v>129.02658498924799</v>
      </c>
    </row>
    <row r="831" spans="1:5" x14ac:dyDescent="0.3">
      <c r="A831" s="10" t="s">
        <v>5252</v>
      </c>
      <c r="B831" s="10" t="s">
        <v>5285</v>
      </c>
      <c r="C831" s="10" t="s">
        <v>5286</v>
      </c>
      <c r="D831" s="10">
        <v>35.097884652056599</v>
      </c>
      <c r="E831" s="10">
        <v>129.03458466854801</v>
      </c>
    </row>
    <row r="832" spans="1:5" x14ac:dyDescent="0.3">
      <c r="A832" s="10" t="s">
        <v>5252</v>
      </c>
      <c r="B832" s="10" t="s">
        <v>5287</v>
      </c>
      <c r="C832" s="10" t="s">
        <v>5288</v>
      </c>
      <c r="D832" s="10">
        <v>35.104844918242797</v>
      </c>
      <c r="E832" s="10">
        <v>129.03629884239601</v>
      </c>
    </row>
    <row r="833" spans="1:5" x14ac:dyDescent="0.3">
      <c r="A833" s="10" t="s">
        <v>5252</v>
      </c>
      <c r="B833" s="10" t="s">
        <v>5289</v>
      </c>
      <c r="C833" s="10" t="s">
        <v>5290</v>
      </c>
      <c r="D833" s="10">
        <v>35.114552633971897</v>
      </c>
      <c r="E833" s="10">
        <v>129.03922401716099</v>
      </c>
    </row>
    <row r="834" spans="1:5" x14ac:dyDescent="0.3">
      <c r="A834" s="10" t="s">
        <v>5252</v>
      </c>
      <c r="B834" s="10" t="s">
        <v>5291</v>
      </c>
      <c r="C834" s="10" t="s">
        <v>5292</v>
      </c>
      <c r="D834" s="10">
        <v>35.123486279115198</v>
      </c>
      <c r="E834" s="10">
        <v>129.04562439601401</v>
      </c>
    </row>
    <row r="835" spans="1:5" x14ac:dyDescent="0.3">
      <c r="A835" s="10" t="s">
        <v>5252</v>
      </c>
      <c r="B835" s="10" t="s">
        <v>5293</v>
      </c>
      <c r="C835" s="10" t="s">
        <v>5292</v>
      </c>
      <c r="D835" s="10">
        <v>35.123486279115198</v>
      </c>
      <c r="E835" s="10">
        <v>129.04562439601401</v>
      </c>
    </row>
    <row r="836" spans="1:5" x14ac:dyDescent="0.3">
      <c r="A836" s="10" t="s">
        <v>5252</v>
      </c>
      <c r="B836" s="10" t="s">
        <v>5294</v>
      </c>
      <c r="C836" s="10" t="s">
        <v>5295</v>
      </c>
      <c r="D836" s="10">
        <v>35.134274941440403</v>
      </c>
      <c r="E836" s="10">
        <v>129.05431765325</v>
      </c>
    </row>
    <row r="837" spans="1:5" x14ac:dyDescent="0.3">
      <c r="A837" s="10" t="s">
        <v>5252</v>
      </c>
      <c r="B837" s="10" t="s">
        <v>5296</v>
      </c>
      <c r="C837" s="10" t="s">
        <v>5297</v>
      </c>
      <c r="D837" s="10">
        <v>35.139469931209497</v>
      </c>
      <c r="E837" s="10">
        <v>129.05942084277001</v>
      </c>
    </row>
    <row r="838" spans="1:5" x14ac:dyDescent="0.3">
      <c r="A838" s="10" t="s">
        <v>5252</v>
      </c>
      <c r="B838" s="10" t="s">
        <v>5298</v>
      </c>
      <c r="C838" s="10" t="s">
        <v>5299</v>
      </c>
      <c r="D838" s="10">
        <v>35.148355977481401</v>
      </c>
      <c r="E838" s="10">
        <v>129.06235327243499</v>
      </c>
    </row>
    <row r="839" spans="1:5" x14ac:dyDescent="0.3">
      <c r="A839" s="10" t="s">
        <v>5252</v>
      </c>
      <c r="B839" s="10" t="s">
        <v>5300</v>
      </c>
      <c r="C839" s="10" t="s">
        <v>5301</v>
      </c>
      <c r="D839" s="10">
        <v>35.157746791952903</v>
      </c>
      <c r="E839" s="10">
        <v>129.060051089457</v>
      </c>
    </row>
    <row r="840" spans="1:5" x14ac:dyDescent="0.3">
      <c r="A840" s="10" t="s">
        <v>5252</v>
      </c>
      <c r="B840" s="10" t="s">
        <v>5302</v>
      </c>
      <c r="C840" s="10" t="s">
        <v>5301</v>
      </c>
      <c r="D840" s="10">
        <v>35.157746791952903</v>
      </c>
      <c r="E840" s="10">
        <v>129.060051089457</v>
      </c>
    </row>
    <row r="841" spans="1:5" x14ac:dyDescent="0.3">
      <c r="A841" s="10" t="s">
        <v>5252</v>
      </c>
      <c r="B841" s="10" t="s">
        <v>5303</v>
      </c>
      <c r="C841" s="10" t="s">
        <v>5304</v>
      </c>
      <c r="D841" s="10">
        <v>35.1718046519022</v>
      </c>
      <c r="E841" s="10">
        <v>129.07031093900599</v>
      </c>
    </row>
    <row r="842" spans="1:5" x14ac:dyDescent="0.3">
      <c r="A842" s="10" t="s">
        <v>5252</v>
      </c>
      <c r="B842" s="10" t="s">
        <v>5305</v>
      </c>
      <c r="C842" s="10" t="s">
        <v>5306</v>
      </c>
      <c r="D842" s="10">
        <v>35.180947154867098</v>
      </c>
      <c r="E842" s="10">
        <v>129.07766589924</v>
      </c>
    </row>
    <row r="843" spans="1:5" x14ac:dyDescent="0.3">
      <c r="A843" s="10" t="s">
        <v>5252</v>
      </c>
      <c r="B843" s="10" t="s">
        <v>5307</v>
      </c>
      <c r="C843" s="10" t="s">
        <v>5308</v>
      </c>
      <c r="D843" s="10">
        <v>35.189171500052403</v>
      </c>
      <c r="E843" s="10">
        <v>129.080842900335</v>
      </c>
    </row>
    <row r="844" spans="1:5" x14ac:dyDescent="0.3">
      <c r="A844" s="10" t="s">
        <v>5252</v>
      </c>
      <c r="B844" s="10" t="s">
        <v>5309</v>
      </c>
      <c r="C844" s="10" t="s">
        <v>5310</v>
      </c>
      <c r="D844" s="10">
        <v>35.195820813149702</v>
      </c>
      <c r="E844" s="10">
        <v>129.079995182087</v>
      </c>
    </row>
    <row r="845" spans="1:5" x14ac:dyDescent="0.3">
      <c r="A845" s="10" t="s">
        <v>5252</v>
      </c>
      <c r="B845" s="10" t="s">
        <v>5311</v>
      </c>
      <c r="C845" s="10" t="s">
        <v>5312</v>
      </c>
      <c r="D845" s="10">
        <v>35.203710775616898</v>
      </c>
      <c r="E845" s="10">
        <v>129.078352695635</v>
      </c>
    </row>
    <row r="846" spans="1:5" x14ac:dyDescent="0.3">
      <c r="A846" s="10" t="s">
        <v>5252</v>
      </c>
      <c r="B846" s="10" t="s">
        <v>5313</v>
      </c>
      <c r="C846" s="10" t="s">
        <v>5314</v>
      </c>
      <c r="D846" s="10">
        <v>35.212041369976902</v>
      </c>
      <c r="E846" s="10">
        <v>129.07966508065601</v>
      </c>
    </row>
    <row r="847" spans="1:5" x14ac:dyDescent="0.3">
      <c r="A847" s="10" t="s">
        <v>5252</v>
      </c>
      <c r="B847" s="10" t="s">
        <v>5315</v>
      </c>
      <c r="C847" s="10" t="s">
        <v>5316</v>
      </c>
      <c r="D847" s="10">
        <v>35.213577921336899</v>
      </c>
      <c r="E847" s="10">
        <v>129.080147566215</v>
      </c>
    </row>
    <row r="848" spans="1:5" x14ac:dyDescent="0.3">
      <c r="A848" s="10" t="s">
        <v>5252</v>
      </c>
      <c r="B848" s="10" t="s">
        <v>5317</v>
      </c>
      <c r="C848" s="10" t="s">
        <v>5318</v>
      </c>
      <c r="D848" s="10">
        <v>35.232572970143799</v>
      </c>
      <c r="E848" s="10">
        <v>129.08912892239201</v>
      </c>
    </row>
    <row r="849" spans="1:5" x14ac:dyDescent="0.3">
      <c r="A849" s="10" t="s">
        <v>5252</v>
      </c>
      <c r="B849" s="10" t="s">
        <v>5319</v>
      </c>
      <c r="C849" s="10" t="s">
        <v>5320</v>
      </c>
      <c r="D849" s="10">
        <v>35.24085028028</v>
      </c>
      <c r="E849" s="10">
        <v>129.08829315849499</v>
      </c>
    </row>
    <row r="850" spans="1:5" x14ac:dyDescent="0.3">
      <c r="A850" s="10" t="s">
        <v>5252</v>
      </c>
      <c r="B850" s="10" t="s">
        <v>5321</v>
      </c>
      <c r="C850" s="10" t="s">
        <v>5322</v>
      </c>
      <c r="D850" s="10">
        <v>35.245001864859297</v>
      </c>
      <c r="E850" s="10">
        <v>129.09109419098701</v>
      </c>
    </row>
    <row r="851" spans="1:5" x14ac:dyDescent="0.3">
      <c r="A851" s="10" t="s">
        <v>5252</v>
      </c>
      <c r="B851" s="10" t="s">
        <v>5323</v>
      </c>
      <c r="C851" s="10" t="s">
        <v>5324</v>
      </c>
      <c r="D851" s="10">
        <v>35.254052109867999</v>
      </c>
      <c r="E851" s="10">
        <v>129.08905194665499</v>
      </c>
    </row>
    <row r="852" spans="1:5" x14ac:dyDescent="0.3">
      <c r="A852" s="10" t="s">
        <v>5252</v>
      </c>
      <c r="B852" s="10" t="s">
        <v>5325</v>
      </c>
      <c r="C852" s="10" t="s">
        <v>5326</v>
      </c>
      <c r="D852" s="10">
        <v>35.266113929122398</v>
      </c>
      <c r="E852" s="10">
        <v>129.09162661813701</v>
      </c>
    </row>
    <row r="853" spans="1:5" x14ac:dyDescent="0.3">
      <c r="A853" s="10" t="s">
        <v>5252</v>
      </c>
      <c r="B853" s="10" t="s">
        <v>5327</v>
      </c>
      <c r="C853" s="10" t="s">
        <v>5328</v>
      </c>
      <c r="D853" s="10">
        <v>35.272696373309103</v>
      </c>
      <c r="E853" s="10">
        <v>129.092665184369</v>
      </c>
    </row>
    <row r="854" spans="1:5" x14ac:dyDescent="0.3">
      <c r="A854" s="10" t="s">
        <v>5252</v>
      </c>
      <c r="B854" s="10" t="s">
        <v>5329</v>
      </c>
      <c r="C854" s="10" t="s">
        <v>5330</v>
      </c>
      <c r="D854" s="10">
        <v>35.283906267400198</v>
      </c>
      <c r="E854" s="10">
        <v>129.09655225037901</v>
      </c>
    </row>
    <row r="855" spans="1:5" x14ac:dyDescent="0.3">
      <c r="A855" s="10" t="s">
        <v>5331</v>
      </c>
      <c r="B855" s="10" t="s">
        <v>5332</v>
      </c>
      <c r="C855" s="10" t="s">
        <v>5333</v>
      </c>
      <c r="D855" s="10">
        <v>35.171080300114802</v>
      </c>
      <c r="E855" s="10">
        <v>129.179350158707</v>
      </c>
    </row>
    <row r="856" spans="1:5" x14ac:dyDescent="0.3">
      <c r="A856" s="10" t="s">
        <v>5331</v>
      </c>
      <c r="B856" s="10" t="s">
        <v>5334</v>
      </c>
      <c r="C856" s="10" t="s">
        <v>5335</v>
      </c>
      <c r="D856" s="10">
        <v>35.166674918283398</v>
      </c>
      <c r="E856" s="10">
        <v>129.16808040161899</v>
      </c>
    </row>
    <row r="857" spans="1:5" x14ac:dyDescent="0.3">
      <c r="A857" s="10" t="s">
        <v>5331</v>
      </c>
      <c r="B857" s="10" t="s">
        <v>5336</v>
      </c>
      <c r="C857" s="10" t="s">
        <v>5337</v>
      </c>
      <c r="D857" s="10">
        <v>35.161200073058303</v>
      </c>
      <c r="E857" s="10">
        <v>129.15451202850201</v>
      </c>
    </row>
    <row r="858" spans="1:5" x14ac:dyDescent="0.3">
      <c r="A858" s="10" t="s">
        <v>5331</v>
      </c>
      <c r="B858" s="10" t="s">
        <v>5338</v>
      </c>
      <c r="C858" s="10" t="s">
        <v>5339</v>
      </c>
      <c r="D858" s="10">
        <v>35.1614157472385</v>
      </c>
      <c r="E858" s="10">
        <v>129.147885349999</v>
      </c>
    </row>
    <row r="859" spans="1:5" x14ac:dyDescent="0.3">
      <c r="A859" s="10" t="s">
        <v>5331</v>
      </c>
      <c r="B859" s="10" t="s">
        <v>5340</v>
      </c>
      <c r="C859" s="10" t="s">
        <v>5341</v>
      </c>
      <c r="D859" s="10">
        <v>35.168240770216798</v>
      </c>
      <c r="E859" s="10">
        <v>129.13963810229299</v>
      </c>
    </row>
    <row r="860" spans="1:5" x14ac:dyDescent="0.3">
      <c r="A860" s="10" t="s">
        <v>5331</v>
      </c>
      <c r="B860" s="10" t="s">
        <v>5342</v>
      </c>
      <c r="C860" s="10" t="s">
        <v>5343</v>
      </c>
      <c r="D860" s="10">
        <v>35.167519355147597</v>
      </c>
      <c r="E860" s="10">
        <v>129.13377315728201</v>
      </c>
    </row>
    <row r="861" spans="1:5" x14ac:dyDescent="0.3">
      <c r="A861" s="10" t="s">
        <v>5331</v>
      </c>
      <c r="B861" s="10" t="s">
        <v>5344</v>
      </c>
      <c r="C861" s="10" t="s">
        <v>5345</v>
      </c>
      <c r="D861" s="10">
        <v>35.166715771700702</v>
      </c>
      <c r="E861" s="10">
        <v>129.122715651931</v>
      </c>
    </row>
    <row r="862" spans="1:5" x14ac:dyDescent="0.3">
      <c r="A862" s="10" t="s">
        <v>5331</v>
      </c>
      <c r="B862" s="10" t="s">
        <v>5346</v>
      </c>
      <c r="C862" s="10" t="s">
        <v>5347</v>
      </c>
      <c r="D862" s="10">
        <v>35.167830017258403</v>
      </c>
      <c r="E862" s="10">
        <v>129.11643125358901</v>
      </c>
    </row>
    <row r="863" spans="1:5" x14ac:dyDescent="0.3">
      <c r="A863" s="10" t="s">
        <v>5331</v>
      </c>
      <c r="B863" s="10" t="s">
        <v>5348</v>
      </c>
      <c r="C863" s="10" t="s">
        <v>5349</v>
      </c>
      <c r="D863" s="10">
        <v>35.158325927742297</v>
      </c>
      <c r="E863" s="10">
        <v>129.11681885881299</v>
      </c>
    </row>
    <row r="864" spans="1:5" x14ac:dyDescent="0.3">
      <c r="A864" s="10" t="s">
        <v>5331</v>
      </c>
      <c r="B864" s="10" t="s">
        <v>5350</v>
      </c>
      <c r="C864" s="10" t="s">
        <v>5351</v>
      </c>
      <c r="D864" s="10">
        <v>35.145256136859203</v>
      </c>
      <c r="E864" s="10">
        <v>129.10969783321499</v>
      </c>
    </row>
    <row r="865" spans="1:5" x14ac:dyDescent="0.3">
      <c r="A865" s="10" t="s">
        <v>5331</v>
      </c>
      <c r="B865" s="10" t="s">
        <v>5352</v>
      </c>
      <c r="C865" s="10" t="s">
        <v>5351</v>
      </c>
      <c r="D865" s="10">
        <v>35.145256136859203</v>
      </c>
      <c r="E865" s="10">
        <v>129.10969783321499</v>
      </c>
    </row>
    <row r="866" spans="1:5" x14ac:dyDescent="0.3">
      <c r="A866" s="10" t="s">
        <v>5331</v>
      </c>
      <c r="B866" s="10" t="s">
        <v>5353</v>
      </c>
      <c r="C866" s="10" t="s">
        <v>5354</v>
      </c>
      <c r="D866" s="10">
        <v>35.137460042711602</v>
      </c>
      <c r="E866" s="10">
        <v>129.10024555118599</v>
      </c>
    </row>
    <row r="867" spans="1:5" x14ac:dyDescent="0.3">
      <c r="A867" s="10" t="s">
        <v>5331</v>
      </c>
      <c r="B867" s="10" t="s">
        <v>5355</v>
      </c>
      <c r="C867" s="10" t="s">
        <v>5356</v>
      </c>
      <c r="D867" s="10">
        <v>35.1342611954611</v>
      </c>
      <c r="E867" s="10">
        <v>129.09444262993901</v>
      </c>
    </row>
    <row r="868" spans="1:5" x14ac:dyDescent="0.3">
      <c r="A868" s="10" t="s">
        <v>5331</v>
      </c>
      <c r="B868" s="10" t="s">
        <v>5357</v>
      </c>
      <c r="C868" s="10" t="s">
        <v>5356</v>
      </c>
      <c r="D868" s="10">
        <v>35.1342611954611</v>
      </c>
      <c r="E868" s="10">
        <v>129.09444262993901</v>
      </c>
    </row>
    <row r="869" spans="1:5" x14ac:dyDescent="0.3">
      <c r="A869" s="10" t="s">
        <v>5331</v>
      </c>
      <c r="B869" s="10" t="s">
        <v>5358</v>
      </c>
      <c r="C869" s="10" t="s">
        <v>5359</v>
      </c>
      <c r="D869" s="10">
        <v>35.135545826646101</v>
      </c>
      <c r="E869" s="10">
        <v>129.07447201241499</v>
      </c>
    </row>
    <row r="870" spans="1:5" x14ac:dyDescent="0.3">
      <c r="A870" s="10" t="s">
        <v>5331</v>
      </c>
      <c r="B870" s="10" t="s">
        <v>5360</v>
      </c>
      <c r="C870" s="10" t="s">
        <v>5361</v>
      </c>
      <c r="D870" s="10">
        <v>35.139436966788203</v>
      </c>
      <c r="E870" s="10">
        <v>129.06733416558299</v>
      </c>
    </row>
    <row r="871" spans="1:5" x14ac:dyDescent="0.3">
      <c r="A871" s="10" t="s">
        <v>5331</v>
      </c>
      <c r="B871" s="10" t="s">
        <v>5362</v>
      </c>
      <c r="C871" s="10" t="s">
        <v>5363</v>
      </c>
      <c r="D871" s="10">
        <v>35.1463788448714</v>
      </c>
      <c r="E871" s="10">
        <v>129.06660825046501</v>
      </c>
    </row>
    <row r="872" spans="1:5" x14ac:dyDescent="0.3">
      <c r="A872" s="10" t="s">
        <v>5331</v>
      </c>
      <c r="B872" s="10" t="s">
        <v>5364</v>
      </c>
      <c r="C872" s="10" t="s">
        <v>5365</v>
      </c>
      <c r="D872" s="10">
        <v>35.153766772028497</v>
      </c>
      <c r="E872" s="10">
        <v>129.06543421447</v>
      </c>
    </row>
    <row r="873" spans="1:5" x14ac:dyDescent="0.3">
      <c r="A873" s="10" t="s">
        <v>5331</v>
      </c>
      <c r="B873" s="10" t="s">
        <v>5300</v>
      </c>
      <c r="C873" s="10" t="s">
        <v>5301</v>
      </c>
      <c r="D873" s="10">
        <v>35.157746791952903</v>
      </c>
      <c r="E873" s="10">
        <v>129.060051089457</v>
      </c>
    </row>
    <row r="874" spans="1:5" x14ac:dyDescent="0.3">
      <c r="A874" s="10" t="s">
        <v>5331</v>
      </c>
      <c r="B874" s="10" t="s">
        <v>5366</v>
      </c>
      <c r="C874" s="10" t="s">
        <v>5367</v>
      </c>
      <c r="D874" s="10">
        <v>35.1578041324777</v>
      </c>
      <c r="E874" s="10">
        <v>129.051183250257</v>
      </c>
    </row>
    <row r="875" spans="1:5" x14ac:dyDescent="0.3">
      <c r="A875" s="10" t="s">
        <v>5331</v>
      </c>
      <c r="B875" s="10" t="s">
        <v>5368</v>
      </c>
      <c r="C875" s="10" t="s">
        <v>5369</v>
      </c>
      <c r="D875" s="10">
        <v>35.155764229581898</v>
      </c>
      <c r="E875" s="10">
        <v>129.04269132352599</v>
      </c>
    </row>
    <row r="876" spans="1:5" x14ac:dyDescent="0.3">
      <c r="A876" s="10" t="s">
        <v>5331</v>
      </c>
      <c r="B876" s="10" t="s">
        <v>5370</v>
      </c>
      <c r="C876" s="10" t="s">
        <v>5371</v>
      </c>
      <c r="D876" s="10">
        <v>35.1538409923876</v>
      </c>
      <c r="E876" s="10">
        <v>129.031695923858</v>
      </c>
    </row>
    <row r="877" spans="1:5" x14ac:dyDescent="0.3">
      <c r="A877" s="10" t="s">
        <v>5331</v>
      </c>
      <c r="B877" s="10" t="s">
        <v>5372</v>
      </c>
      <c r="C877" s="10" t="s">
        <v>5373</v>
      </c>
      <c r="D877" s="10">
        <v>35.153054397834801</v>
      </c>
      <c r="E877" s="10">
        <v>129.01928943427399</v>
      </c>
    </row>
    <row r="878" spans="1:5" x14ac:dyDescent="0.3">
      <c r="A878" s="10" t="s">
        <v>5331</v>
      </c>
      <c r="B878" s="10" t="s">
        <v>5374</v>
      </c>
      <c r="C878" s="10" t="s">
        <v>5375</v>
      </c>
      <c r="D878" s="10">
        <v>35.151229164966402</v>
      </c>
      <c r="E878" s="10">
        <v>129.01154520750501</v>
      </c>
    </row>
    <row r="879" spans="1:5" x14ac:dyDescent="0.3">
      <c r="A879" s="10" t="s">
        <v>5331</v>
      </c>
      <c r="B879" s="10" t="s">
        <v>5376</v>
      </c>
      <c r="C879" s="10" t="s">
        <v>5377</v>
      </c>
      <c r="D879" s="10">
        <v>35.150303370221103</v>
      </c>
      <c r="E879" s="10">
        <v>129.003178212893</v>
      </c>
    </row>
    <row r="880" spans="1:5" x14ac:dyDescent="0.3">
      <c r="A880" s="10" t="s">
        <v>5331</v>
      </c>
      <c r="B880" s="10" t="s">
        <v>5378</v>
      </c>
      <c r="C880" s="10" t="s">
        <v>5379</v>
      </c>
      <c r="D880" s="10">
        <v>35.151979466240803</v>
      </c>
      <c r="E880" s="10">
        <v>128.975221571205</v>
      </c>
    </row>
    <row r="881" spans="1:5" x14ac:dyDescent="0.3">
      <c r="A881" s="10" t="s">
        <v>5331</v>
      </c>
      <c r="B881" s="10" t="s">
        <v>5380</v>
      </c>
      <c r="C881" s="10" t="s">
        <v>5381</v>
      </c>
      <c r="D881" s="10">
        <v>35.160313923072898</v>
      </c>
      <c r="E881" s="10">
        <v>128.97617172548601</v>
      </c>
    </row>
    <row r="882" spans="1:5" x14ac:dyDescent="0.3">
      <c r="A882" s="10" t="s">
        <v>5331</v>
      </c>
      <c r="B882" s="10" t="s">
        <v>5382</v>
      </c>
      <c r="C882" s="10" t="s">
        <v>5383</v>
      </c>
      <c r="D882" s="10">
        <v>35.174434643326201</v>
      </c>
      <c r="E882" s="10">
        <v>128.98560764590499</v>
      </c>
    </row>
    <row r="883" spans="1:5" x14ac:dyDescent="0.3">
      <c r="A883" s="10" t="s">
        <v>5331</v>
      </c>
      <c r="B883" s="10" t="s">
        <v>5384</v>
      </c>
      <c r="C883" s="10" t="s">
        <v>5385</v>
      </c>
      <c r="D883" s="10">
        <v>35.181079772226703</v>
      </c>
      <c r="E883" s="10">
        <v>128.98548886257399</v>
      </c>
    </row>
    <row r="884" spans="1:5" x14ac:dyDescent="0.3">
      <c r="A884" s="10" t="s">
        <v>5331</v>
      </c>
      <c r="B884" s="10" t="s">
        <v>5386</v>
      </c>
      <c r="C884" s="10" t="s">
        <v>5387</v>
      </c>
      <c r="D884" s="10">
        <v>35.188782160910598</v>
      </c>
      <c r="E884" s="10">
        <v>128.988334563519</v>
      </c>
    </row>
    <row r="885" spans="1:5" x14ac:dyDescent="0.3">
      <c r="A885" s="10" t="s">
        <v>5331</v>
      </c>
      <c r="B885" s="10" t="s">
        <v>5388</v>
      </c>
      <c r="C885" s="10" t="s">
        <v>5389</v>
      </c>
      <c r="D885" s="10">
        <v>35.196925188180501</v>
      </c>
      <c r="E885" s="10">
        <v>128.99502482824201</v>
      </c>
    </row>
    <row r="886" spans="1:5" x14ac:dyDescent="0.3">
      <c r="A886" s="10" t="s">
        <v>5331</v>
      </c>
      <c r="B886" s="10" t="s">
        <v>5390</v>
      </c>
      <c r="C886" s="10" t="s">
        <v>5391</v>
      </c>
      <c r="D886" s="10">
        <v>35.202420641263103</v>
      </c>
      <c r="E886" s="10">
        <v>128.99923374675299</v>
      </c>
    </row>
    <row r="887" spans="1:5" x14ac:dyDescent="0.3">
      <c r="A887" s="10" t="s">
        <v>5331</v>
      </c>
      <c r="B887" s="10" t="s">
        <v>5392</v>
      </c>
      <c r="C887" s="10" t="s">
        <v>5393</v>
      </c>
      <c r="D887" s="10">
        <v>35.210257913465597</v>
      </c>
      <c r="E887" s="10">
        <v>129.00586747327901</v>
      </c>
    </row>
    <row r="888" spans="1:5" x14ac:dyDescent="0.3">
      <c r="A888" s="10" t="s">
        <v>5331</v>
      </c>
      <c r="B888" s="10" t="s">
        <v>5394</v>
      </c>
      <c r="C888" s="10" t="s">
        <v>5395</v>
      </c>
      <c r="D888" s="10">
        <v>35.222995861994001</v>
      </c>
      <c r="E888" s="10">
        <v>129.00902992140601</v>
      </c>
    </row>
    <row r="889" spans="1:5" x14ac:dyDescent="0.3">
      <c r="A889" s="10" t="s">
        <v>5331</v>
      </c>
      <c r="B889" s="10" t="s">
        <v>5396</v>
      </c>
      <c r="C889" s="10" t="s">
        <v>5397</v>
      </c>
      <c r="D889" s="10">
        <v>35.236251400305299</v>
      </c>
      <c r="E889" s="10">
        <v>129.01396912969</v>
      </c>
    </row>
    <row r="890" spans="1:5" x14ac:dyDescent="0.3">
      <c r="A890" s="10" t="s">
        <v>5331</v>
      </c>
      <c r="B890" s="10" t="s">
        <v>5398</v>
      </c>
      <c r="C890" s="10" t="s">
        <v>5399</v>
      </c>
      <c r="D890" s="10">
        <v>35.247526022736899</v>
      </c>
      <c r="E890" s="10">
        <v>129.01292769552501</v>
      </c>
    </row>
    <row r="891" spans="1:5" x14ac:dyDescent="0.3">
      <c r="A891" s="10" t="s">
        <v>5331</v>
      </c>
      <c r="B891" s="10" t="s">
        <v>5400</v>
      </c>
      <c r="C891" s="10" t="s">
        <v>5401</v>
      </c>
      <c r="D891" s="10">
        <v>35.258942514863001</v>
      </c>
      <c r="E891" s="10">
        <v>129.01278783650301</v>
      </c>
    </row>
    <row r="892" spans="1:5" x14ac:dyDescent="0.3">
      <c r="A892" s="10" t="s">
        <v>5331</v>
      </c>
      <c r="B892" s="10" t="s">
        <v>5402</v>
      </c>
      <c r="C892" s="10" t="s">
        <v>5403</v>
      </c>
      <c r="D892" s="10">
        <v>35.267579570685697</v>
      </c>
      <c r="E892" s="10">
        <v>129.01699596092499</v>
      </c>
    </row>
    <row r="893" spans="1:5" x14ac:dyDescent="0.3">
      <c r="A893" s="10" t="s">
        <v>5331</v>
      </c>
      <c r="B893" s="10" t="s">
        <v>5404</v>
      </c>
      <c r="C893" s="10" t="s">
        <v>5405</v>
      </c>
      <c r="D893" s="10">
        <v>35.279904372120399</v>
      </c>
      <c r="E893" s="10">
        <v>129.018115639093</v>
      </c>
    </row>
    <row r="894" spans="1:5" x14ac:dyDescent="0.3">
      <c r="A894" s="10" t="s">
        <v>5331</v>
      </c>
      <c r="B894" s="10" t="s">
        <v>5406</v>
      </c>
      <c r="C894" s="10" t="s">
        <v>5407</v>
      </c>
      <c r="D894" s="10">
        <v>35.309535088735501</v>
      </c>
      <c r="E894" s="10">
        <v>129.01081416494301</v>
      </c>
    </row>
    <row r="895" spans="1:5" x14ac:dyDescent="0.3">
      <c r="A895" s="10" t="s">
        <v>5331</v>
      </c>
      <c r="B895" s="10" t="s">
        <v>5408</v>
      </c>
      <c r="C895" s="10" t="s">
        <v>5409</v>
      </c>
      <c r="D895" s="10">
        <v>35.317715889087999</v>
      </c>
      <c r="E895" s="10">
        <v>129.01453384063399</v>
      </c>
    </row>
    <row r="896" spans="1:5" x14ac:dyDescent="0.3">
      <c r="A896" s="10" t="s">
        <v>5331</v>
      </c>
      <c r="B896" s="10" t="s">
        <v>5410</v>
      </c>
      <c r="C896" s="10" t="s">
        <v>5411</v>
      </c>
      <c r="D896" s="10">
        <v>35.325398370234801</v>
      </c>
      <c r="E896" s="10">
        <v>129.01978714904001</v>
      </c>
    </row>
    <row r="897" spans="1:5" x14ac:dyDescent="0.3">
      <c r="A897" s="10" t="s">
        <v>5331</v>
      </c>
      <c r="B897" s="10" t="s">
        <v>5412</v>
      </c>
      <c r="C897" s="10" t="s">
        <v>5413</v>
      </c>
      <c r="D897" s="10">
        <v>35.340140682740703</v>
      </c>
      <c r="E897" s="10">
        <v>129.02747123228801</v>
      </c>
    </row>
    <row r="898" spans="1:5" x14ac:dyDescent="0.3">
      <c r="A898" s="10" t="s">
        <v>5414</v>
      </c>
      <c r="B898" s="10" t="s">
        <v>5346</v>
      </c>
      <c r="C898" s="10" t="s">
        <v>5347</v>
      </c>
      <c r="D898" s="10">
        <v>35.167830017258403</v>
      </c>
      <c r="E898" s="10">
        <v>129.11643125358901</v>
      </c>
    </row>
    <row r="899" spans="1:5" x14ac:dyDescent="0.3">
      <c r="A899" s="10" t="s">
        <v>5414</v>
      </c>
      <c r="B899" s="10" t="s">
        <v>5415</v>
      </c>
      <c r="C899" s="10" t="s">
        <v>5416</v>
      </c>
      <c r="D899" s="10">
        <v>35.172292146783299</v>
      </c>
      <c r="E899" s="10">
        <v>129.10982209263801</v>
      </c>
    </row>
    <row r="900" spans="1:5" x14ac:dyDescent="0.3">
      <c r="A900" s="10" t="s">
        <v>5414</v>
      </c>
      <c r="B900" s="10" t="s">
        <v>5417</v>
      </c>
      <c r="C900" s="10" t="s">
        <v>5418</v>
      </c>
      <c r="D900" s="10">
        <v>35.1733698594442</v>
      </c>
      <c r="E900" s="10">
        <v>129.09616475669199</v>
      </c>
    </row>
    <row r="901" spans="1:5" x14ac:dyDescent="0.3">
      <c r="A901" s="10" t="s">
        <v>5414</v>
      </c>
      <c r="B901" s="10" t="s">
        <v>5419</v>
      </c>
      <c r="C901" s="10" t="s">
        <v>5420</v>
      </c>
      <c r="D901" s="10">
        <v>35.180168255148303</v>
      </c>
      <c r="E901" s="10">
        <v>129.08423188124701</v>
      </c>
    </row>
    <row r="902" spans="1:5" x14ac:dyDescent="0.3">
      <c r="A902" s="10" t="s">
        <v>5414</v>
      </c>
      <c r="B902" s="10" t="s">
        <v>5307</v>
      </c>
      <c r="C902" s="10" t="s">
        <v>5308</v>
      </c>
      <c r="D902" s="10">
        <v>35.189171500052403</v>
      </c>
      <c r="E902" s="10">
        <v>129.080842900335</v>
      </c>
    </row>
    <row r="903" spans="1:5" x14ac:dyDescent="0.3">
      <c r="A903" s="10" t="s">
        <v>5414</v>
      </c>
      <c r="B903" s="10" t="s">
        <v>5421</v>
      </c>
      <c r="C903" s="10" t="s">
        <v>5422</v>
      </c>
      <c r="D903" s="10">
        <v>35.188628677736602</v>
      </c>
      <c r="E903" s="10">
        <v>129.07385122042001</v>
      </c>
    </row>
    <row r="904" spans="1:5" x14ac:dyDescent="0.3">
      <c r="A904" s="10" t="s">
        <v>5414</v>
      </c>
      <c r="B904" s="10" t="s">
        <v>5423</v>
      </c>
      <c r="C904" s="10" t="s">
        <v>5424</v>
      </c>
      <c r="D904" s="10">
        <v>35.191463505624803</v>
      </c>
      <c r="E904" s="10">
        <v>129.06726705781301</v>
      </c>
    </row>
    <row r="905" spans="1:5" x14ac:dyDescent="0.3">
      <c r="A905" s="10" t="s">
        <v>5414</v>
      </c>
      <c r="B905" s="10" t="s">
        <v>5425</v>
      </c>
      <c r="C905" s="10" t="s">
        <v>5426</v>
      </c>
      <c r="D905" s="10">
        <v>35.198805070856302</v>
      </c>
      <c r="E905" s="10">
        <v>129.07211406721501</v>
      </c>
    </row>
    <row r="906" spans="1:5" x14ac:dyDescent="0.3">
      <c r="A906" s="10" t="s">
        <v>5414</v>
      </c>
      <c r="B906" s="10" t="s">
        <v>5427</v>
      </c>
      <c r="C906" s="10" t="s">
        <v>5428</v>
      </c>
      <c r="D906" s="10">
        <v>35.2065619637523</v>
      </c>
      <c r="E906" s="10">
        <v>129.072864887695</v>
      </c>
    </row>
    <row r="907" spans="1:5" x14ac:dyDescent="0.3">
      <c r="A907" s="10" t="s">
        <v>5414</v>
      </c>
      <c r="B907" s="10" t="s">
        <v>5429</v>
      </c>
      <c r="C907" s="10" t="s">
        <v>5430</v>
      </c>
      <c r="D907" s="10">
        <v>35.21318864829</v>
      </c>
      <c r="E907" s="10">
        <v>129.03506677740799</v>
      </c>
    </row>
    <row r="908" spans="1:5" x14ac:dyDescent="0.3">
      <c r="A908" s="10" t="s">
        <v>5414</v>
      </c>
      <c r="B908" s="10" t="s">
        <v>5431</v>
      </c>
      <c r="C908" s="10" t="s">
        <v>5432</v>
      </c>
      <c r="D908" s="10">
        <v>35.2134657095582</v>
      </c>
      <c r="E908" s="10">
        <v>129.02504468029099</v>
      </c>
    </row>
    <row r="909" spans="1:5" x14ac:dyDescent="0.3">
      <c r="A909" s="10" t="s">
        <v>5414</v>
      </c>
      <c r="B909" s="10" t="s">
        <v>5433</v>
      </c>
      <c r="C909" s="10" t="s">
        <v>5434</v>
      </c>
      <c r="D909" s="10">
        <v>35.211245123620202</v>
      </c>
      <c r="E909" s="10">
        <v>129.00987180931</v>
      </c>
    </row>
    <row r="910" spans="1:5" x14ac:dyDescent="0.3">
      <c r="A910" s="10" t="s">
        <v>5414</v>
      </c>
      <c r="B910" s="10" t="s">
        <v>5392</v>
      </c>
      <c r="C910" s="10" t="s">
        <v>5393</v>
      </c>
      <c r="D910" s="10">
        <v>35.210257913465597</v>
      </c>
      <c r="E910" s="10">
        <v>129.00586747327901</v>
      </c>
    </row>
    <row r="911" spans="1:5" x14ac:dyDescent="0.3">
      <c r="A911" s="10" t="s">
        <v>5414</v>
      </c>
      <c r="B911" s="10" t="s">
        <v>5435</v>
      </c>
      <c r="C911" s="10" t="s">
        <v>5436</v>
      </c>
      <c r="D911" s="10">
        <v>35.205553247047703</v>
      </c>
      <c r="E911" s="10">
        <v>128.99727614333301</v>
      </c>
    </row>
    <row r="912" spans="1:5" x14ac:dyDescent="0.3">
      <c r="A912" s="10" t="s">
        <v>5414</v>
      </c>
      <c r="B912" s="10" t="s">
        <v>5437</v>
      </c>
      <c r="C912" s="10" t="s">
        <v>5438</v>
      </c>
      <c r="D912" s="10">
        <v>35.211325221305202</v>
      </c>
      <c r="E912" s="10">
        <v>128.980947284059</v>
      </c>
    </row>
    <row r="913" spans="1:5" x14ac:dyDescent="0.3">
      <c r="A913" s="10" t="s">
        <v>5414</v>
      </c>
      <c r="B913" s="10" t="s">
        <v>5439</v>
      </c>
      <c r="C913" s="10" t="s">
        <v>5440</v>
      </c>
      <c r="D913" s="10">
        <v>35.208650553954598</v>
      </c>
      <c r="E913" s="10">
        <v>128.97785564088099</v>
      </c>
    </row>
    <row r="914" spans="1:5" x14ac:dyDescent="0.3">
      <c r="A914" s="10" t="s">
        <v>5414</v>
      </c>
      <c r="B914" s="10" t="s">
        <v>5441</v>
      </c>
      <c r="C914" s="10" t="s">
        <v>5442</v>
      </c>
      <c r="D914" s="10">
        <v>35.213159700394399</v>
      </c>
      <c r="E914" s="10">
        <v>128.96272956118301</v>
      </c>
    </row>
    <row r="915" spans="1:5" x14ac:dyDescent="0.3">
      <c r="A915" s="10" t="s">
        <v>5443</v>
      </c>
      <c r="B915" s="10" t="s">
        <v>5427</v>
      </c>
      <c r="C915" s="10" t="s">
        <v>5428</v>
      </c>
      <c r="D915" s="10">
        <v>35.2065619637523</v>
      </c>
      <c r="E915" s="10">
        <v>129.072864887695</v>
      </c>
    </row>
    <row r="916" spans="1:5" x14ac:dyDescent="0.3">
      <c r="A916" s="10" t="s">
        <v>5443</v>
      </c>
      <c r="B916" s="10" t="s">
        <v>5311</v>
      </c>
      <c r="C916" s="10" t="s">
        <v>5444</v>
      </c>
      <c r="D916" s="10">
        <v>35.203280313979299</v>
      </c>
      <c r="E916" s="10">
        <v>129.070280197854</v>
      </c>
    </row>
    <row r="917" spans="1:5" x14ac:dyDescent="0.3">
      <c r="A917" s="10" t="s">
        <v>5443</v>
      </c>
      <c r="B917" s="10" t="s">
        <v>5445</v>
      </c>
      <c r="C917" s="10" t="s">
        <v>5446</v>
      </c>
      <c r="D917" s="10">
        <v>35.201594238043398</v>
      </c>
      <c r="E917" s="10">
        <v>129.08422229162099</v>
      </c>
    </row>
    <row r="918" spans="1:5" x14ac:dyDescent="0.3">
      <c r="A918" s="10" t="s">
        <v>5443</v>
      </c>
      <c r="B918" s="10" t="s">
        <v>5447</v>
      </c>
      <c r="C918" s="10" t="s">
        <v>5448</v>
      </c>
      <c r="D918" s="10">
        <v>35.200355167950697</v>
      </c>
      <c r="E918" s="10">
        <v>129.09046604350399</v>
      </c>
    </row>
    <row r="919" spans="1:5" x14ac:dyDescent="0.3">
      <c r="A919" s="10" t="s">
        <v>5443</v>
      </c>
      <c r="B919" s="10" t="s">
        <v>5449</v>
      </c>
      <c r="C919" s="10" t="s">
        <v>5450</v>
      </c>
      <c r="D919" s="10">
        <v>35.199803026026501</v>
      </c>
      <c r="E919" s="10">
        <v>129.09751420458099</v>
      </c>
    </row>
    <row r="920" spans="1:5" x14ac:dyDescent="0.3">
      <c r="A920" s="10" t="s">
        <v>5443</v>
      </c>
      <c r="B920" s="10" t="s">
        <v>5451</v>
      </c>
      <c r="C920" s="10" t="s">
        <v>5452</v>
      </c>
      <c r="D920" s="10">
        <v>35.204655156988899</v>
      </c>
      <c r="E920" s="10">
        <v>129.10718546247699</v>
      </c>
    </row>
    <row r="921" spans="1:5" x14ac:dyDescent="0.3">
      <c r="A921" s="10" t="s">
        <v>5443</v>
      </c>
      <c r="B921" s="10" t="s">
        <v>5453</v>
      </c>
      <c r="C921" s="10" t="s">
        <v>5454</v>
      </c>
      <c r="D921" s="10">
        <v>35.215227981899702</v>
      </c>
      <c r="E921" s="10">
        <v>129.10438682571001</v>
      </c>
    </row>
    <row r="922" spans="1:5" x14ac:dyDescent="0.3">
      <c r="A922" s="10" t="s">
        <v>5443</v>
      </c>
      <c r="B922" s="10" t="s">
        <v>5455</v>
      </c>
      <c r="C922" s="10" t="s">
        <v>5456</v>
      </c>
      <c r="D922" s="10">
        <v>35.215412835595302</v>
      </c>
      <c r="E922" s="10">
        <v>129.11400210071901</v>
      </c>
    </row>
    <row r="923" spans="1:5" x14ac:dyDescent="0.3">
      <c r="A923" s="10" t="s">
        <v>5443</v>
      </c>
      <c r="B923" s="10" t="s">
        <v>5457</v>
      </c>
      <c r="C923" s="10" t="s">
        <v>5458</v>
      </c>
      <c r="D923" s="10">
        <v>35.217759325488302</v>
      </c>
      <c r="E923" s="10">
        <v>129.12401666074999</v>
      </c>
    </row>
    <row r="924" spans="1:5" x14ac:dyDescent="0.3">
      <c r="A924" s="10" t="s">
        <v>5443</v>
      </c>
      <c r="B924" s="10" t="s">
        <v>5459</v>
      </c>
      <c r="C924" s="10" t="s">
        <v>5460</v>
      </c>
      <c r="D924" s="10">
        <v>35.218104711581603</v>
      </c>
      <c r="E924" s="10">
        <v>129.13714617937899</v>
      </c>
    </row>
    <row r="925" spans="1:5" x14ac:dyDescent="0.3">
      <c r="A925" s="10" t="s">
        <v>5443</v>
      </c>
      <c r="B925" s="10" t="s">
        <v>5461</v>
      </c>
      <c r="C925" s="10" t="s">
        <v>5462</v>
      </c>
      <c r="D925" s="10">
        <v>35.225967112738701</v>
      </c>
      <c r="E925" s="10">
        <v>129.14625618611299</v>
      </c>
    </row>
    <row r="926" spans="1:5" x14ac:dyDescent="0.3">
      <c r="A926" s="10" t="s">
        <v>5443</v>
      </c>
      <c r="B926" s="10" t="s">
        <v>5463</v>
      </c>
      <c r="C926" s="10" t="s">
        <v>5464</v>
      </c>
      <c r="D926" s="10">
        <v>35.232423912601398</v>
      </c>
      <c r="E926" s="10">
        <v>129.15380800677599</v>
      </c>
    </row>
    <row r="927" spans="1:5" x14ac:dyDescent="0.3">
      <c r="A927" s="10" t="s">
        <v>5443</v>
      </c>
      <c r="B927" s="10" t="s">
        <v>5465</v>
      </c>
      <c r="C927" s="10" t="s">
        <v>5466</v>
      </c>
      <c r="D927" s="10">
        <v>35.236027206356901</v>
      </c>
      <c r="E927" s="10">
        <v>129.16051856179399</v>
      </c>
    </row>
    <row r="928" spans="1:5" x14ac:dyDescent="0.3">
      <c r="A928" s="10" t="s">
        <v>5443</v>
      </c>
      <c r="B928" s="10" t="s">
        <v>5467</v>
      </c>
      <c r="C928" s="10" t="s">
        <v>5468</v>
      </c>
      <c r="D928" s="10">
        <v>35.237537885524098</v>
      </c>
      <c r="E928" s="10">
        <v>129.17208210933401</v>
      </c>
    </row>
    <row r="929" spans="1:5" x14ac:dyDescent="0.3">
      <c r="A929" s="10" t="s">
        <v>5469</v>
      </c>
      <c r="B929" s="10" t="s">
        <v>5470</v>
      </c>
      <c r="C929" s="10" t="s">
        <v>5471</v>
      </c>
      <c r="D929" s="10">
        <v>35.164756788198197</v>
      </c>
      <c r="E929" s="10">
        <v>129.060747865042</v>
      </c>
    </row>
    <row r="930" spans="1:5" x14ac:dyDescent="0.3">
      <c r="A930" s="10" t="s">
        <v>5469</v>
      </c>
      <c r="B930" s="10" t="s">
        <v>5472</v>
      </c>
      <c r="C930" s="10" t="s">
        <v>5473</v>
      </c>
      <c r="D930" s="10">
        <v>35.182448240488</v>
      </c>
      <c r="E930" s="10">
        <v>129.06907124753999</v>
      </c>
    </row>
    <row r="931" spans="1:5" x14ac:dyDescent="0.3">
      <c r="A931" s="10" t="s">
        <v>5469</v>
      </c>
      <c r="B931" s="10" t="s">
        <v>5421</v>
      </c>
      <c r="C931" s="10" t="s">
        <v>5474</v>
      </c>
      <c r="D931" s="10">
        <v>35.189590891361902</v>
      </c>
      <c r="E931" s="10">
        <v>129.07431641718</v>
      </c>
    </row>
    <row r="932" spans="1:5" x14ac:dyDescent="0.3">
      <c r="A932" s="10" t="s">
        <v>5469</v>
      </c>
      <c r="B932" s="10" t="s">
        <v>5309</v>
      </c>
      <c r="C932" s="10" t="s">
        <v>5475</v>
      </c>
      <c r="D932" s="10">
        <v>35.194218261211603</v>
      </c>
      <c r="E932" s="10">
        <v>129.08041648517801</v>
      </c>
    </row>
    <row r="933" spans="1:5" x14ac:dyDescent="0.3">
      <c r="A933" s="10" t="s">
        <v>5469</v>
      </c>
      <c r="B933" s="10" t="s">
        <v>5311</v>
      </c>
      <c r="C933" s="10" t="s">
        <v>5476</v>
      </c>
      <c r="D933" s="10">
        <v>35.1972168439871</v>
      </c>
      <c r="E933" s="10">
        <v>129.091215887098</v>
      </c>
    </row>
    <row r="934" spans="1:5" x14ac:dyDescent="0.3">
      <c r="A934" s="10" t="s">
        <v>5469</v>
      </c>
      <c r="B934" s="10" t="s">
        <v>5477</v>
      </c>
      <c r="C934" s="10" t="s">
        <v>5478</v>
      </c>
      <c r="D934" s="10">
        <v>35.196012362756903</v>
      </c>
      <c r="E934" s="10">
        <v>129.10169509333701</v>
      </c>
    </row>
    <row r="935" spans="1:5" x14ac:dyDescent="0.3">
      <c r="A935" s="10" t="s">
        <v>5469</v>
      </c>
      <c r="B935" s="10" t="s">
        <v>5479</v>
      </c>
      <c r="C935" s="10" t="s">
        <v>5480</v>
      </c>
      <c r="D935" s="10">
        <v>35.1940419010905</v>
      </c>
      <c r="E935" s="10">
        <v>129.11402254992399</v>
      </c>
    </row>
    <row r="936" spans="1:5" x14ac:dyDescent="0.3">
      <c r="A936" s="10" t="s">
        <v>5469</v>
      </c>
      <c r="B936" s="10" t="s">
        <v>5481</v>
      </c>
      <c r="C936" s="10" t="s">
        <v>5482</v>
      </c>
      <c r="D936" s="10">
        <v>35.188376141568398</v>
      </c>
      <c r="E936" s="10">
        <v>129.12046687283899</v>
      </c>
    </row>
    <row r="937" spans="1:5" x14ac:dyDescent="0.3">
      <c r="A937" s="10" t="s">
        <v>5469</v>
      </c>
      <c r="B937" s="10" t="s">
        <v>5483</v>
      </c>
      <c r="C937" s="10" t="s">
        <v>5484</v>
      </c>
      <c r="D937" s="10">
        <v>35.179211883379203</v>
      </c>
      <c r="E937" s="10">
        <v>129.12475097200701</v>
      </c>
    </row>
    <row r="938" spans="1:5" x14ac:dyDescent="0.3">
      <c r="A938" s="10" t="s">
        <v>5469</v>
      </c>
      <c r="B938" s="10" t="s">
        <v>5485</v>
      </c>
      <c r="C938" s="10" t="s">
        <v>5486</v>
      </c>
      <c r="D938" s="10">
        <v>35.171190769473498</v>
      </c>
      <c r="E938" s="10">
        <v>129.136738984565</v>
      </c>
    </row>
    <row r="939" spans="1:5" x14ac:dyDescent="0.3">
      <c r="A939" s="10" t="s">
        <v>5469</v>
      </c>
      <c r="B939" s="10" t="s">
        <v>5487</v>
      </c>
      <c r="C939" s="10" t="s">
        <v>5488</v>
      </c>
      <c r="D939" s="10">
        <v>35.181544590862202</v>
      </c>
      <c r="E939" s="10">
        <v>129.17732035964701</v>
      </c>
    </row>
    <row r="940" spans="1:5" x14ac:dyDescent="0.3">
      <c r="A940" s="10" t="s">
        <v>5469</v>
      </c>
      <c r="B940" s="10" t="s">
        <v>5489</v>
      </c>
      <c r="C940" s="10" t="s">
        <v>5490</v>
      </c>
      <c r="D940" s="10">
        <v>35.1875173567894</v>
      </c>
      <c r="E940" s="10">
        <v>129.20236483280601</v>
      </c>
    </row>
    <row r="941" spans="1:5" x14ac:dyDescent="0.3">
      <c r="A941" s="10" t="s">
        <v>5469</v>
      </c>
      <c r="B941" s="10" t="s">
        <v>5491</v>
      </c>
      <c r="C941" s="10" t="s">
        <v>5492</v>
      </c>
      <c r="D941" s="10">
        <v>35.196313604171898</v>
      </c>
      <c r="E941" s="10">
        <v>129.20878594610201</v>
      </c>
    </row>
    <row r="942" spans="1:5" x14ac:dyDescent="0.3">
      <c r="A942" s="10" t="s">
        <v>5469</v>
      </c>
      <c r="B942" s="10" t="s">
        <v>5493</v>
      </c>
      <c r="C942" s="10" t="s">
        <v>5494</v>
      </c>
      <c r="D942" s="10">
        <v>35.243497405760699</v>
      </c>
      <c r="E942" s="10">
        <v>129.21854520731199</v>
      </c>
    </row>
    <row r="943" spans="1:5" x14ac:dyDescent="0.3">
      <c r="A943" s="10" t="s">
        <v>5469</v>
      </c>
      <c r="B943" s="10" t="s">
        <v>5495</v>
      </c>
      <c r="C943" s="10" t="s">
        <v>5496</v>
      </c>
      <c r="D943" s="10">
        <v>35.266607532392499</v>
      </c>
      <c r="E943" s="10">
        <v>129.233220273737</v>
      </c>
    </row>
    <row r="944" spans="1:5" x14ac:dyDescent="0.3">
      <c r="A944" s="10" t="s">
        <v>5497</v>
      </c>
      <c r="B944" s="10" t="s">
        <v>5380</v>
      </c>
      <c r="C944" s="10" t="s">
        <v>5381</v>
      </c>
      <c r="D944" s="10">
        <v>35.160313923072898</v>
      </c>
      <c r="E944" s="10">
        <v>128.97617172548601</v>
      </c>
    </row>
    <row r="945" spans="1:5" x14ac:dyDescent="0.3">
      <c r="A945" s="10" t="s">
        <v>5497</v>
      </c>
      <c r="B945" s="10" t="s">
        <v>5498</v>
      </c>
      <c r="C945" s="10" t="s">
        <v>5499</v>
      </c>
      <c r="D945" s="10">
        <v>35.163161211867198</v>
      </c>
      <c r="E945" s="10">
        <v>128.97752863281599</v>
      </c>
    </row>
    <row r="946" spans="1:5" x14ac:dyDescent="0.3">
      <c r="A946" s="10" t="s">
        <v>5497</v>
      </c>
      <c r="B946" s="10" t="s">
        <v>5500</v>
      </c>
      <c r="C946" s="10" t="s">
        <v>5501</v>
      </c>
      <c r="D946" s="10">
        <v>35.1654809720348</v>
      </c>
      <c r="E946" s="10">
        <v>128.95540536586699</v>
      </c>
    </row>
    <row r="947" spans="1:5" x14ac:dyDescent="0.3">
      <c r="A947" s="10" t="s">
        <v>5497</v>
      </c>
      <c r="B947" s="10" t="s">
        <v>5502</v>
      </c>
      <c r="C947" s="10" t="s">
        <v>5503</v>
      </c>
      <c r="D947" s="10">
        <v>35.172019211772898</v>
      </c>
      <c r="E947" s="10">
        <v>128.94840613351701</v>
      </c>
    </row>
    <row r="948" spans="1:5" x14ac:dyDescent="0.3">
      <c r="A948" s="10" t="s">
        <v>5497</v>
      </c>
      <c r="B948" s="10" t="s">
        <v>5504</v>
      </c>
      <c r="C948" s="10" t="s">
        <v>5505</v>
      </c>
      <c r="D948" s="10">
        <v>35.182088049060901</v>
      </c>
      <c r="E948" s="10">
        <v>128.95440324917499</v>
      </c>
    </row>
    <row r="949" spans="1:5" x14ac:dyDescent="0.3">
      <c r="A949" s="10" t="s">
        <v>5497</v>
      </c>
      <c r="B949" s="10" t="s">
        <v>5506</v>
      </c>
      <c r="C949" s="10" t="s">
        <v>5507</v>
      </c>
      <c r="D949" s="10">
        <v>35.1975299376832</v>
      </c>
      <c r="E949" s="10">
        <v>128.96360624996299</v>
      </c>
    </row>
    <row r="950" spans="1:5" x14ac:dyDescent="0.3">
      <c r="A950" s="10" t="s">
        <v>5497</v>
      </c>
      <c r="B950" s="10" t="s">
        <v>5441</v>
      </c>
      <c r="C950" s="10" t="s">
        <v>5508</v>
      </c>
      <c r="D950" s="10">
        <v>35.213208085490699</v>
      </c>
      <c r="E950" s="10">
        <v>128.960784175443</v>
      </c>
    </row>
    <row r="951" spans="1:5" x14ac:dyDescent="0.3">
      <c r="A951" s="10" t="s">
        <v>5497</v>
      </c>
      <c r="B951" s="10" t="s">
        <v>5509</v>
      </c>
      <c r="C951" s="10" t="s">
        <v>5510</v>
      </c>
      <c r="D951" s="10">
        <v>35.214588738175799</v>
      </c>
      <c r="E951" s="10">
        <v>128.95070374827</v>
      </c>
    </row>
    <row r="952" spans="1:5" x14ac:dyDescent="0.3">
      <c r="A952" s="10" t="s">
        <v>5497</v>
      </c>
      <c r="B952" s="10" t="s">
        <v>5511</v>
      </c>
      <c r="C952" s="10" t="s">
        <v>5512</v>
      </c>
      <c r="D952" s="10">
        <v>35.217814758437797</v>
      </c>
      <c r="E952" s="10">
        <v>128.937959987737</v>
      </c>
    </row>
    <row r="953" spans="1:5" x14ac:dyDescent="0.3">
      <c r="A953" s="10" t="s">
        <v>5497</v>
      </c>
      <c r="B953" s="10" t="s">
        <v>5513</v>
      </c>
      <c r="C953" s="10" t="s">
        <v>5514</v>
      </c>
      <c r="D953" s="10">
        <v>35.2220031699758</v>
      </c>
      <c r="E953" s="10">
        <v>128.92802954547</v>
      </c>
    </row>
    <row r="954" spans="1:5" x14ac:dyDescent="0.3">
      <c r="A954" s="10" t="s">
        <v>5497</v>
      </c>
      <c r="B954" s="10" t="s">
        <v>5515</v>
      </c>
      <c r="C954" s="10" t="s">
        <v>5516</v>
      </c>
      <c r="D954" s="10">
        <v>35.227189961538699</v>
      </c>
      <c r="E954" s="10">
        <v>128.924045307819</v>
      </c>
    </row>
    <row r="955" spans="1:5" x14ac:dyDescent="0.3">
      <c r="A955" s="10" t="s">
        <v>5497</v>
      </c>
      <c r="B955" s="10" t="s">
        <v>5517</v>
      </c>
      <c r="C955" s="10" t="s">
        <v>5518</v>
      </c>
      <c r="D955" s="10">
        <v>35.229032297342698</v>
      </c>
      <c r="E955" s="10">
        <v>128.91506018247799</v>
      </c>
    </row>
    <row r="956" spans="1:5" x14ac:dyDescent="0.3">
      <c r="A956" s="10" t="s">
        <v>5497</v>
      </c>
      <c r="B956" s="10" t="s">
        <v>5519</v>
      </c>
      <c r="C956" s="10" t="s">
        <v>5520</v>
      </c>
      <c r="D956" s="10">
        <v>35.228231268835103</v>
      </c>
      <c r="E956" s="10">
        <v>128.90160086466801</v>
      </c>
    </row>
    <row r="957" spans="1:5" x14ac:dyDescent="0.3">
      <c r="A957" s="10" t="s">
        <v>5497</v>
      </c>
      <c r="B957" s="10" t="s">
        <v>5521</v>
      </c>
      <c r="C957" s="10" t="s">
        <v>5522</v>
      </c>
      <c r="D957" s="10">
        <v>35.227190591441698</v>
      </c>
      <c r="E957" s="10">
        <v>128.89147454110099</v>
      </c>
    </row>
    <row r="958" spans="1:5" x14ac:dyDescent="0.3">
      <c r="A958" s="10" t="s">
        <v>5497</v>
      </c>
      <c r="B958" s="10" t="s">
        <v>5523</v>
      </c>
      <c r="C958" s="10" t="s">
        <v>5524</v>
      </c>
      <c r="D958" s="10">
        <v>35.226931258968797</v>
      </c>
      <c r="E958" s="10">
        <v>128.88728234696501</v>
      </c>
    </row>
    <row r="959" spans="1:5" x14ac:dyDescent="0.3">
      <c r="A959" s="10" t="s">
        <v>5497</v>
      </c>
      <c r="B959" s="10" t="s">
        <v>5525</v>
      </c>
      <c r="C959" s="10" t="s">
        <v>5526</v>
      </c>
      <c r="D959" s="10">
        <v>35.2183905962696</v>
      </c>
      <c r="E959" s="10">
        <v>128.87586587868799</v>
      </c>
    </row>
    <row r="960" spans="1:5" x14ac:dyDescent="0.3">
      <c r="A960" s="10" t="s">
        <v>5497</v>
      </c>
      <c r="B960" s="10" t="s">
        <v>5527</v>
      </c>
      <c r="C960" s="10" t="s">
        <v>5528</v>
      </c>
      <c r="D960" s="10">
        <v>35.232343344200601</v>
      </c>
      <c r="E960" s="10">
        <v>128.872535778394</v>
      </c>
    </row>
    <row r="961" spans="1:5" x14ac:dyDescent="0.3">
      <c r="A961" s="10" t="s">
        <v>5497</v>
      </c>
      <c r="B961" s="10" t="s">
        <v>5529</v>
      </c>
      <c r="C961" s="10" t="s">
        <v>5530</v>
      </c>
      <c r="D961" s="10">
        <v>35.243549932198597</v>
      </c>
      <c r="E961" s="10">
        <v>128.871640032014</v>
      </c>
    </row>
    <row r="962" spans="1:5" x14ac:dyDescent="0.3">
      <c r="A962" s="10" t="s">
        <v>5497</v>
      </c>
      <c r="B962" s="10" t="s">
        <v>5531</v>
      </c>
      <c r="C962" s="10" t="s">
        <v>5532</v>
      </c>
      <c r="D962" s="10">
        <v>35.250346806083201</v>
      </c>
      <c r="E962" s="10">
        <v>128.86929380597201</v>
      </c>
    </row>
    <row r="963" spans="1:5" x14ac:dyDescent="0.3">
      <c r="A963" s="10" t="s">
        <v>5497</v>
      </c>
      <c r="B963" s="10" t="s">
        <v>5533</v>
      </c>
      <c r="C963" s="10" t="s">
        <v>5534</v>
      </c>
      <c r="D963" s="10">
        <v>35.2640222683657</v>
      </c>
      <c r="E963" s="10">
        <v>128.86684901663901</v>
      </c>
    </row>
    <row r="964" spans="1:5" x14ac:dyDescent="0.3">
      <c r="A964" s="10" t="s">
        <v>5497</v>
      </c>
      <c r="B964" s="10" t="s">
        <v>5535</v>
      </c>
      <c r="C964" s="10" t="s">
        <v>5536</v>
      </c>
      <c r="D964" s="10">
        <v>35.267722717250003</v>
      </c>
      <c r="E964" s="10">
        <v>128.86479780677001</v>
      </c>
    </row>
    <row r="965" spans="1:5" x14ac:dyDescent="0.3">
      <c r="A965" s="10" t="s">
        <v>5537</v>
      </c>
      <c r="B965" s="10" t="s">
        <v>5538</v>
      </c>
      <c r="C965" s="10" t="s">
        <v>5539</v>
      </c>
      <c r="D965" s="10">
        <v>35.867909897882903</v>
      </c>
      <c r="E965" s="10">
        <v>128.72420877988699</v>
      </c>
    </row>
    <row r="966" spans="1:5" x14ac:dyDescent="0.3">
      <c r="A966" s="10" t="s">
        <v>5537</v>
      </c>
      <c r="B966" s="10" t="s">
        <v>5540</v>
      </c>
      <c r="C966" s="10" t="s">
        <v>5541</v>
      </c>
      <c r="D966" s="10">
        <v>35.850052448551203</v>
      </c>
      <c r="E966" s="10">
        <v>128.59055428873</v>
      </c>
    </row>
    <row r="967" spans="1:5" x14ac:dyDescent="0.3">
      <c r="A967" s="10" t="s">
        <v>5537</v>
      </c>
      <c r="B967" s="10" t="s">
        <v>5542</v>
      </c>
      <c r="C967" s="10" t="s">
        <v>5543</v>
      </c>
      <c r="D967" s="10">
        <v>35.8087377114826</v>
      </c>
      <c r="E967" s="10">
        <v>128.511105154593</v>
      </c>
    </row>
    <row r="968" spans="1:5" x14ac:dyDescent="0.3">
      <c r="A968" s="10" t="s">
        <v>5537</v>
      </c>
      <c r="B968" s="10" t="s">
        <v>5544</v>
      </c>
      <c r="C968" s="10" t="s">
        <v>5545</v>
      </c>
      <c r="D968" s="10">
        <v>35.876227532692397</v>
      </c>
      <c r="E968" s="10">
        <v>128.59696528702699</v>
      </c>
    </row>
    <row r="969" spans="1:5" x14ac:dyDescent="0.3">
      <c r="A969" s="10" t="s">
        <v>5537</v>
      </c>
      <c r="B969" s="10" t="s">
        <v>5546</v>
      </c>
      <c r="C969" s="10" t="s">
        <v>5547</v>
      </c>
      <c r="D969" s="10">
        <v>35.839571941015002</v>
      </c>
      <c r="E969" s="10">
        <v>128.57865767474701</v>
      </c>
    </row>
    <row r="970" spans="1:5" x14ac:dyDescent="0.3">
      <c r="A970" s="10" t="s">
        <v>5537</v>
      </c>
      <c r="B970" s="10" t="s">
        <v>5548</v>
      </c>
      <c r="C970" s="10" t="s">
        <v>5549</v>
      </c>
      <c r="D970" s="10">
        <v>35.877429868291699</v>
      </c>
      <c r="E970" s="10">
        <v>128.62732526466999</v>
      </c>
    </row>
    <row r="971" spans="1:5" x14ac:dyDescent="0.3">
      <c r="A971" s="10" t="s">
        <v>5537</v>
      </c>
      <c r="B971" s="10" t="s">
        <v>5550</v>
      </c>
      <c r="C971" s="10" t="s">
        <v>5551</v>
      </c>
      <c r="D971" s="10">
        <v>35.886741835919999</v>
      </c>
      <c r="E971" s="10">
        <v>128.64881551275801</v>
      </c>
    </row>
    <row r="972" spans="1:5" x14ac:dyDescent="0.3">
      <c r="A972" s="10" t="s">
        <v>5537</v>
      </c>
      <c r="B972" s="10" t="s">
        <v>5552</v>
      </c>
      <c r="C972" s="10" t="s">
        <v>5553</v>
      </c>
      <c r="D972" s="10">
        <v>35.858059521026902</v>
      </c>
      <c r="E972" s="10">
        <v>128.57908389420501</v>
      </c>
    </row>
    <row r="973" spans="1:5" x14ac:dyDescent="0.3">
      <c r="A973" s="10" t="s">
        <v>5537</v>
      </c>
      <c r="B973" s="10" t="s">
        <v>5554</v>
      </c>
      <c r="C973" s="10" t="s">
        <v>5555</v>
      </c>
      <c r="D973" s="10">
        <v>35.8655667552041</v>
      </c>
      <c r="E973" s="10">
        <v>128.713595547534</v>
      </c>
    </row>
    <row r="974" spans="1:5" x14ac:dyDescent="0.3">
      <c r="A974" s="10" t="s">
        <v>5537</v>
      </c>
      <c r="B974" s="10" t="s">
        <v>5556</v>
      </c>
      <c r="C974" s="10" t="s">
        <v>5557</v>
      </c>
      <c r="D974" s="10">
        <v>35.8658738964291</v>
      </c>
      <c r="E974" s="10">
        <v>128.592985536697</v>
      </c>
    </row>
    <row r="975" spans="1:5" x14ac:dyDescent="0.3">
      <c r="A975" s="10" t="s">
        <v>5537</v>
      </c>
      <c r="B975" s="10" t="s">
        <v>5558</v>
      </c>
      <c r="C975" s="10" t="s">
        <v>5559</v>
      </c>
      <c r="D975" s="10">
        <v>35.879724707890702</v>
      </c>
      <c r="E975" s="10">
        <v>128.66989980039401</v>
      </c>
    </row>
    <row r="976" spans="1:5" x14ac:dyDescent="0.3">
      <c r="A976" s="10" t="s">
        <v>5537</v>
      </c>
      <c r="B976" s="10" t="s">
        <v>5560</v>
      </c>
      <c r="C976" s="10" t="s">
        <v>5561</v>
      </c>
      <c r="D976" s="10">
        <v>35.8189927052874</v>
      </c>
      <c r="E976" s="10">
        <v>128.53783464097</v>
      </c>
    </row>
    <row r="977" spans="1:5" x14ac:dyDescent="0.3">
      <c r="A977" s="10" t="s">
        <v>5537</v>
      </c>
      <c r="B977" s="10" t="s">
        <v>5562</v>
      </c>
      <c r="C977" s="10" t="s">
        <v>5563</v>
      </c>
      <c r="D977" s="10">
        <v>35.7981898383904</v>
      </c>
      <c r="E977" s="10">
        <v>128.488630903923</v>
      </c>
    </row>
    <row r="978" spans="1:5" x14ac:dyDescent="0.3">
      <c r="A978" s="10" t="s">
        <v>5537</v>
      </c>
      <c r="B978" s="10" t="s">
        <v>5564</v>
      </c>
      <c r="C978" s="10" t="s">
        <v>5565</v>
      </c>
      <c r="D978" s="10">
        <v>35.837124879429098</v>
      </c>
      <c r="E978" s="10">
        <v>128.557069211227</v>
      </c>
    </row>
    <row r="979" spans="1:5" x14ac:dyDescent="0.3">
      <c r="A979" s="10" t="s">
        <v>5537</v>
      </c>
      <c r="B979" s="10" t="s">
        <v>5566</v>
      </c>
      <c r="C979" s="10" t="s">
        <v>5567</v>
      </c>
      <c r="D979" s="10">
        <v>35.833166278050101</v>
      </c>
      <c r="E979" s="10">
        <v>128.551057499748</v>
      </c>
    </row>
    <row r="980" spans="1:5" x14ac:dyDescent="0.3">
      <c r="A980" s="10" t="s">
        <v>5537</v>
      </c>
      <c r="B980" s="10" t="s">
        <v>5568</v>
      </c>
      <c r="C980" s="10" t="s">
        <v>5569</v>
      </c>
      <c r="D980" s="10">
        <v>35.866664762618399</v>
      </c>
      <c r="E980" s="10">
        <v>128.702100935581</v>
      </c>
    </row>
    <row r="981" spans="1:5" x14ac:dyDescent="0.3">
      <c r="A981" s="10" t="s">
        <v>5537</v>
      </c>
      <c r="B981" s="10" t="s">
        <v>5570</v>
      </c>
      <c r="C981" s="10" t="s">
        <v>5571</v>
      </c>
      <c r="D981" s="10">
        <v>35.872172112217299</v>
      </c>
      <c r="E981" s="10">
        <v>128.62152055671899</v>
      </c>
    </row>
    <row r="982" spans="1:5" x14ac:dyDescent="0.3">
      <c r="A982" s="10" t="s">
        <v>5537</v>
      </c>
      <c r="B982" s="10" t="s">
        <v>5572</v>
      </c>
      <c r="C982" s="10" t="s">
        <v>5573</v>
      </c>
      <c r="D982" s="10">
        <v>35.887081874936001</v>
      </c>
      <c r="E982" s="10">
        <v>128.639559274569</v>
      </c>
    </row>
    <row r="983" spans="1:5" x14ac:dyDescent="0.3">
      <c r="A983" s="10" t="s">
        <v>5537</v>
      </c>
      <c r="B983" s="10" t="s">
        <v>5574</v>
      </c>
      <c r="C983" s="10" t="s">
        <v>5575</v>
      </c>
      <c r="D983" s="10">
        <v>35.871423728803201</v>
      </c>
      <c r="E983" s="10">
        <v>128.73472868843101</v>
      </c>
    </row>
    <row r="984" spans="1:5" x14ac:dyDescent="0.3">
      <c r="A984" s="10" t="s">
        <v>5537</v>
      </c>
      <c r="B984" s="10" t="s">
        <v>5576</v>
      </c>
      <c r="C984" s="10" t="s">
        <v>5547</v>
      </c>
      <c r="D984" s="10">
        <v>35.839571941015002</v>
      </c>
      <c r="E984" s="10">
        <v>128.57865767474701</v>
      </c>
    </row>
    <row r="985" spans="1:5" x14ac:dyDescent="0.3">
      <c r="A985" s="10" t="s">
        <v>5537</v>
      </c>
      <c r="B985" s="10" t="s">
        <v>5577</v>
      </c>
      <c r="C985" s="10" t="s">
        <v>5578</v>
      </c>
      <c r="D985" s="10">
        <v>35.844930415708497</v>
      </c>
      <c r="E985" s="10">
        <v>128.58962189177799</v>
      </c>
    </row>
    <row r="986" spans="1:5" x14ac:dyDescent="0.3">
      <c r="A986" s="10" t="s">
        <v>5537</v>
      </c>
      <c r="B986" s="10" t="s">
        <v>5579</v>
      </c>
      <c r="C986" s="10" t="s">
        <v>5580</v>
      </c>
      <c r="D986" s="10">
        <v>35.876132944237902</v>
      </c>
      <c r="E986" s="10">
        <v>128.68206742988099</v>
      </c>
    </row>
    <row r="987" spans="1:5" x14ac:dyDescent="0.3">
      <c r="A987" s="10" t="s">
        <v>5537</v>
      </c>
      <c r="B987" s="10" t="s">
        <v>5581</v>
      </c>
      <c r="C987" s="10" t="s">
        <v>5582</v>
      </c>
      <c r="D987" s="10">
        <v>35.816234817237799</v>
      </c>
      <c r="E987" s="10">
        <v>128.53026518207301</v>
      </c>
    </row>
    <row r="988" spans="1:5" x14ac:dyDescent="0.3">
      <c r="A988" s="10" t="s">
        <v>5537</v>
      </c>
      <c r="B988" s="10" t="s">
        <v>5583</v>
      </c>
      <c r="C988" s="10" t="s">
        <v>5584</v>
      </c>
      <c r="D988" s="10">
        <v>35.826726808147697</v>
      </c>
      <c r="E988" s="10">
        <v>128.548080475609</v>
      </c>
    </row>
    <row r="989" spans="1:5" x14ac:dyDescent="0.3">
      <c r="A989" s="10" t="s">
        <v>5537</v>
      </c>
      <c r="B989" s="10" t="s">
        <v>5585</v>
      </c>
      <c r="C989" s="10" t="s">
        <v>5586</v>
      </c>
      <c r="D989" s="10">
        <v>35.870013751795597</v>
      </c>
      <c r="E989" s="10">
        <v>128.69258497441399</v>
      </c>
    </row>
    <row r="990" spans="1:5" x14ac:dyDescent="0.3">
      <c r="A990" s="10" t="s">
        <v>5537</v>
      </c>
      <c r="B990" s="10" t="s">
        <v>5587</v>
      </c>
      <c r="C990" s="10" t="s">
        <v>5588</v>
      </c>
      <c r="D990" s="10">
        <v>35.8709646122443</v>
      </c>
      <c r="E990" s="10">
        <v>128.59401292493601</v>
      </c>
    </row>
    <row r="991" spans="1:5" x14ac:dyDescent="0.3">
      <c r="A991" s="10" t="s">
        <v>5537</v>
      </c>
      <c r="B991" s="10" t="s">
        <v>5589</v>
      </c>
      <c r="C991" s="10" t="s">
        <v>5590</v>
      </c>
      <c r="D991" s="10">
        <v>35.813912963508898</v>
      </c>
      <c r="E991" s="10">
        <v>128.522610637843</v>
      </c>
    </row>
    <row r="992" spans="1:5" x14ac:dyDescent="0.3">
      <c r="A992" s="10" t="s">
        <v>5537</v>
      </c>
      <c r="B992" s="10" t="s">
        <v>5591</v>
      </c>
      <c r="C992" s="10" t="s">
        <v>5592</v>
      </c>
      <c r="D992" s="10">
        <v>35.8759926616193</v>
      </c>
      <c r="E992" s="10">
        <v>128.60565916304901</v>
      </c>
    </row>
    <row r="993" spans="1:5" x14ac:dyDescent="0.3">
      <c r="A993" s="10" t="s">
        <v>5537</v>
      </c>
      <c r="B993" s="10" t="s">
        <v>5593</v>
      </c>
      <c r="C993" s="10" t="s">
        <v>5594</v>
      </c>
      <c r="D993" s="10">
        <v>35.882750333844299</v>
      </c>
      <c r="E993" s="10">
        <v>128.63087444272301</v>
      </c>
    </row>
    <row r="994" spans="1:5" x14ac:dyDescent="0.3">
      <c r="A994" s="10" t="s">
        <v>5537</v>
      </c>
      <c r="B994" s="10" t="s">
        <v>5595</v>
      </c>
      <c r="C994" s="10" t="s">
        <v>5596</v>
      </c>
      <c r="D994" s="10">
        <v>35.880774334634602</v>
      </c>
      <c r="E994" s="10">
        <v>128.666715705158</v>
      </c>
    </row>
    <row r="995" spans="1:5" x14ac:dyDescent="0.3">
      <c r="A995" s="10" t="s">
        <v>5537</v>
      </c>
      <c r="B995" s="10" t="s">
        <v>5597</v>
      </c>
      <c r="C995" s="10" t="s">
        <v>5592</v>
      </c>
      <c r="D995" s="10">
        <v>35.8759926616193</v>
      </c>
      <c r="E995" s="10">
        <v>128.60565916304901</v>
      </c>
    </row>
    <row r="996" spans="1:5" x14ac:dyDescent="0.3">
      <c r="A996" s="10" t="s">
        <v>5537</v>
      </c>
      <c r="B996" s="10" t="s">
        <v>5598</v>
      </c>
      <c r="C996" s="10" t="s">
        <v>5599</v>
      </c>
      <c r="D996" s="10">
        <v>35.804751230886303</v>
      </c>
      <c r="E996" s="10">
        <v>128.501390193242</v>
      </c>
    </row>
    <row r="997" spans="1:5" x14ac:dyDescent="0.3">
      <c r="A997" s="10" t="s">
        <v>5600</v>
      </c>
      <c r="B997" s="10" t="s">
        <v>5601</v>
      </c>
      <c r="C997" s="10" t="s">
        <v>5602</v>
      </c>
      <c r="D997" s="10">
        <v>35.852957739421797</v>
      </c>
      <c r="E997" s="10">
        <v>128.54458916889001</v>
      </c>
    </row>
    <row r="998" spans="1:5" x14ac:dyDescent="0.3">
      <c r="A998" s="10" t="s">
        <v>5600</v>
      </c>
      <c r="B998" s="10" t="s">
        <v>5603</v>
      </c>
      <c r="C998" s="10" t="s">
        <v>5604</v>
      </c>
      <c r="D998" s="10">
        <v>35.853132186719698</v>
      </c>
      <c r="E998" s="10">
        <v>128.478997189149</v>
      </c>
    </row>
    <row r="999" spans="1:5" x14ac:dyDescent="0.3">
      <c r="A999" s="10" t="s">
        <v>5600</v>
      </c>
      <c r="B999" s="10" t="s">
        <v>5605</v>
      </c>
      <c r="C999" s="10" t="s">
        <v>5606</v>
      </c>
      <c r="D999" s="10">
        <v>35.864229235063299</v>
      </c>
      <c r="E999" s="10">
        <v>128.60425085773201</v>
      </c>
    </row>
    <row r="1000" spans="1:5" x14ac:dyDescent="0.3">
      <c r="A1000" s="10" t="s">
        <v>5600</v>
      </c>
      <c r="B1000" s="10" t="s">
        <v>5607</v>
      </c>
      <c r="C1000" s="10" t="s">
        <v>5608</v>
      </c>
      <c r="D1000" s="10">
        <v>35.851527021651698</v>
      </c>
      <c r="E1000" s="10">
        <v>128.49327655157001</v>
      </c>
    </row>
    <row r="1001" spans="1:5" x14ac:dyDescent="0.3">
      <c r="A1001" s="10" t="s">
        <v>5600</v>
      </c>
      <c r="B1001" s="10" t="s">
        <v>5609</v>
      </c>
      <c r="C1001" s="10" t="s">
        <v>5610</v>
      </c>
      <c r="D1001" s="10">
        <v>35.842900834208997</v>
      </c>
      <c r="E1001" s="10">
        <v>128.69416133115999</v>
      </c>
    </row>
    <row r="1002" spans="1:5" x14ac:dyDescent="0.3">
      <c r="A1002" s="10" t="s">
        <v>5600</v>
      </c>
      <c r="B1002" s="10" t="s">
        <v>5611</v>
      </c>
      <c r="C1002" s="10" t="s">
        <v>5612</v>
      </c>
      <c r="D1002" s="10">
        <v>35.8587364382294</v>
      </c>
      <c r="E1002" s="10">
        <v>128.55973881021799</v>
      </c>
    </row>
    <row r="1003" spans="1:5" x14ac:dyDescent="0.3">
      <c r="A1003" s="10" t="s">
        <v>5600</v>
      </c>
      <c r="B1003" s="10" t="s">
        <v>5613</v>
      </c>
      <c r="C1003" s="10" t="s">
        <v>5614</v>
      </c>
      <c r="D1003" s="10">
        <v>35.864477512869399</v>
      </c>
      <c r="E1003" s="10">
        <v>128.45874713335101</v>
      </c>
    </row>
    <row r="1004" spans="1:5" x14ac:dyDescent="0.3">
      <c r="A1004" s="10" t="s">
        <v>5600</v>
      </c>
      <c r="B1004" s="10" t="s">
        <v>5615</v>
      </c>
      <c r="C1004" s="10" t="s">
        <v>5616</v>
      </c>
      <c r="D1004" s="10">
        <v>35.855411757469803</v>
      </c>
      <c r="E1004" s="10">
        <v>128.652595544517</v>
      </c>
    </row>
    <row r="1005" spans="1:5" x14ac:dyDescent="0.3">
      <c r="A1005" s="10" t="s">
        <v>5600</v>
      </c>
      <c r="B1005" s="10" t="s">
        <v>5617</v>
      </c>
      <c r="C1005" s="10" t="s">
        <v>5618</v>
      </c>
      <c r="D1005" s="10">
        <v>35.843717413194803</v>
      </c>
      <c r="E1005" s="10">
        <v>128.677285857203</v>
      </c>
    </row>
    <row r="1006" spans="1:5" x14ac:dyDescent="0.3">
      <c r="A1006" s="10" t="s">
        <v>5600</v>
      </c>
      <c r="B1006" s="10" t="s">
        <v>5619</v>
      </c>
      <c r="C1006" s="10" t="s">
        <v>5620</v>
      </c>
      <c r="D1006" s="10">
        <v>35.8598697221165</v>
      </c>
      <c r="E1006" s="10">
        <v>128.614243556682</v>
      </c>
    </row>
    <row r="1007" spans="1:5" x14ac:dyDescent="0.3">
      <c r="A1007" s="10" t="s">
        <v>5600</v>
      </c>
      <c r="B1007" s="10" t="s">
        <v>5621</v>
      </c>
      <c r="C1007" s="10" t="s">
        <v>5622</v>
      </c>
      <c r="D1007" s="10">
        <v>35.856900489475798</v>
      </c>
      <c r="E1007" s="10">
        <v>128.46636768025701</v>
      </c>
    </row>
    <row r="1008" spans="1:5" x14ac:dyDescent="0.3">
      <c r="A1008" s="10" t="s">
        <v>5600</v>
      </c>
      <c r="B1008" s="10" t="s">
        <v>5623</v>
      </c>
      <c r="C1008" s="10" t="s">
        <v>5624</v>
      </c>
      <c r="D1008" s="10">
        <v>35.857934781397802</v>
      </c>
      <c r="E1008" s="10">
        <v>128.55810657692601</v>
      </c>
    </row>
    <row r="1009" spans="1:5" x14ac:dyDescent="0.3">
      <c r="A1009" s="10" t="s">
        <v>5600</v>
      </c>
      <c r="B1009" s="10" t="s">
        <v>5625</v>
      </c>
      <c r="C1009" s="10" t="s">
        <v>5626</v>
      </c>
      <c r="D1009" s="10">
        <v>35.858481822805501</v>
      </c>
      <c r="E1009" s="10">
        <v>128.64697397206601</v>
      </c>
    </row>
    <row r="1010" spans="1:5" x14ac:dyDescent="0.3">
      <c r="A1010" s="10" t="s">
        <v>5600</v>
      </c>
      <c r="B1010" s="10" t="s">
        <v>5627</v>
      </c>
      <c r="C1010" s="10" t="s">
        <v>5628</v>
      </c>
      <c r="D1010" s="10">
        <v>35.864717392452903</v>
      </c>
      <c r="E1010" s="10">
        <v>128.43561303768101</v>
      </c>
    </row>
    <row r="1011" spans="1:5" x14ac:dyDescent="0.3">
      <c r="A1011" s="10" t="s">
        <v>5600</v>
      </c>
      <c r="B1011" s="10" t="s">
        <v>5629</v>
      </c>
      <c r="C1011" s="10" t="s">
        <v>5630</v>
      </c>
      <c r="D1011" s="10">
        <v>35.862024879845997</v>
      </c>
      <c r="E1011" s="10">
        <v>128.572314104508</v>
      </c>
    </row>
    <row r="1012" spans="1:5" x14ac:dyDescent="0.3">
      <c r="A1012" s="10" t="s">
        <v>5600</v>
      </c>
      <c r="B1012" s="10" t="s">
        <v>5556</v>
      </c>
      <c r="C1012" s="10" t="s">
        <v>5557</v>
      </c>
      <c r="D1012" s="10">
        <v>35.8658738964291</v>
      </c>
      <c r="E1012" s="10">
        <v>128.592985536697</v>
      </c>
    </row>
    <row r="1013" spans="1:5" x14ac:dyDescent="0.3">
      <c r="A1013" s="10" t="s">
        <v>5600</v>
      </c>
      <c r="B1013" s="10" t="s">
        <v>5631</v>
      </c>
      <c r="C1013" s="10" t="s">
        <v>5632</v>
      </c>
      <c r="D1013" s="10">
        <v>35.858921567628201</v>
      </c>
      <c r="E1013" s="10">
        <v>128.63547256447399</v>
      </c>
    </row>
    <row r="1014" spans="1:5" x14ac:dyDescent="0.3">
      <c r="A1014" s="10" t="s">
        <v>5600</v>
      </c>
      <c r="B1014" s="10" t="s">
        <v>5633</v>
      </c>
      <c r="C1014" s="10" t="s">
        <v>5634</v>
      </c>
      <c r="D1014" s="10">
        <v>35.836894873444002</v>
      </c>
      <c r="E1014" s="10">
        <v>128.715619295875</v>
      </c>
    </row>
    <row r="1015" spans="1:5" x14ac:dyDescent="0.3">
      <c r="A1015" s="10" t="s">
        <v>5600</v>
      </c>
      <c r="B1015" s="10" t="s">
        <v>5635</v>
      </c>
      <c r="C1015" s="10" t="s">
        <v>5636</v>
      </c>
      <c r="D1015" s="10">
        <v>35.851543662285103</v>
      </c>
      <c r="E1015" s="10">
        <v>128.50723490604199</v>
      </c>
    </row>
    <row r="1016" spans="1:5" x14ac:dyDescent="0.3">
      <c r="A1016" s="10" t="s">
        <v>5600</v>
      </c>
      <c r="B1016" s="10" t="s">
        <v>5637</v>
      </c>
      <c r="C1016" s="10" t="s">
        <v>5632</v>
      </c>
      <c r="D1016" s="10">
        <v>35.858921567628201</v>
      </c>
      <c r="E1016" s="10">
        <v>128.63547256447399</v>
      </c>
    </row>
    <row r="1017" spans="1:5" x14ac:dyDescent="0.3">
      <c r="A1017" s="10" t="s">
        <v>5600</v>
      </c>
      <c r="B1017" s="10" t="s">
        <v>5638</v>
      </c>
      <c r="C1017" s="10" t="s">
        <v>5639</v>
      </c>
      <c r="D1017" s="10">
        <v>35.8649080168924</v>
      </c>
      <c r="E1017" s="10">
        <v>128.58246914648799</v>
      </c>
    </row>
    <row r="1018" spans="1:5" x14ac:dyDescent="0.3">
      <c r="A1018" s="10" t="s">
        <v>5600</v>
      </c>
      <c r="B1018" s="10" t="s">
        <v>5640</v>
      </c>
      <c r="C1018" s="10" t="s">
        <v>5641</v>
      </c>
      <c r="D1018" s="10">
        <v>35.841011606056398</v>
      </c>
      <c r="E1018" s="10">
        <v>128.704374484726</v>
      </c>
    </row>
    <row r="1019" spans="1:5" x14ac:dyDescent="0.3">
      <c r="A1019" s="10" t="s">
        <v>5600</v>
      </c>
      <c r="B1019" s="10" t="s">
        <v>5642</v>
      </c>
      <c r="C1019" s="10" t="s">
        <v>5643</v>
      </c>
      <c r="D1019" s="10">
        <v>35.846255477839399</v>
      </c>
      <c r="E1019" s="10">
        <v>128.672922186287</v>
      </c>
    </row>
    <row r="1020" spans="1:5" x14ac:dyDescent="0.3">
      <c r="A1020" s="10" t="s">
        <v>5600</v>
      </c>
      <c r="B1020" s="10" t="s">
        <v>5644</v>
      </c>
      <c r="C1020" s="10" t="s">
        <v>5645</v>
      </c>
      <c r="D1020" s="10">
        <v>35.835860364497201</v>
      </c>
      <c r="E1020" s="10">
        <v>128.75225360914101</v>
      </c>
    </row>
    <row r="1021" spans="1:5" x14ac:dyDescent="0.3">
      <c r="A1021" s="10" t="s">
        <v>5600</v>
      </c>
      <c r="B1021" s="10" t="s">
        <v>5646</v>
      </c>
      <c r="C1021" s="10" t="s">
        <v>5647</v>
      </c>
      <c r="D1021" s="10">
        <v>35.849099359479403</v>
      </c>
      <c r="E1021" s="10">
        <v>128.52806501540701</v>
      </c>
    </row>
    <row r="1022" spans="1:5" x14ac:dyDescent="0.3">
      <c r="A1022" s="10" t="s">
        <v>5600</v>
      </c>
      <c r="B1022" s="10" t="s">
        <v>5648</v>
      </c>
      <c r="C1022" s="10" t="s">
        <v>5649</v>
      </c>
      <c r="D1022" s="10">
        <v>35.850556651589002</v>
      </c>
      <c r="E1022" s="10">
        <v>128.51574179974901</v>
      </c>
    </row>
    <row r="1023" spans="1:5" x14ac:dyDescent="0.3">
      <c r="A1023" s="10" t="s">
        <v>5600</v>
      </c>
      <c r="B1023" s="10" t="s">
        <v>5650</v>
      </c>
      <c r="C1023" s="10" t="s">
        <v>5651</v>
      </c>
      <c r="D1023" s="10">
        <v>35.834036370233598</v>
      </c>
      <c r="E1023" s="10">
        <v>128.741122981302</v>
      </c>
    </row>
    <row r="1024" spans="1:5" x14ac:dyDescent="0.3">
      <c r="A1024" s="10" t="s">
        <v>5600</v>
      </c>
      <c r="B1024" s="10" t="s">
        <v>5652</v>
      </c>
      <c r="C1024" s="10" t="s">
        <v>5653</v>
      </c>
      <c r="D1024" s="10">
        <v>35.834086119296202</v>
      </c>
      <c r="E1024" s="10">
        <v>128.72936745617301</v>
      </c>
    </row>
    <row r="1025" spans="1:5" x14ac:dyDescent="0.3">
      <c r="A1025" s="10" t="s">
        <v>5600</v>
      </c>
      <c r="B1025" s="10" t="s">
        <v>5654</v>
      </c>
      <c r="C1025" s="10" t="s">
        <v>5655</v>
      </c>
      <c r="D1025" s="10">
        <v>35.8543192521077</v>
      </c>
      <c r="E1025" s="10">
        <v>128.537433790618</v>
      </c>
    </row>
    <row r="1026" spans="1:5" x14ac:dyDescent="0.3">
      <c r="A1026" s="10" t="s">
        <v>5656</v>
      </c>
      <c r="B1026" s="10" t="s">
        <v>5657</v>
      </c>
      <c r="C1026" s="10" t="s">
        <v>5658</v>
      </c>
      <c r="D1026" s="10">
        <v>35.855335735852798</v>
      </c>
      <c r="E1026" s="10">
        <v>128.59969855294901</v>
      </c>
    </row>
    <row r="1027" spans="1:5" x14ac:dyDescent="0.3">
      <c r="A1027" s="10" t="s">
        <v>5656</v>
      </c>
      <c r="B1027" s="10" t="s">
        <v>5659</v>
      </c>
      <c r="C1027" s="10" t="s">
        <v>5660</v>
      </c>
      <c r="D1027" s="10">
        <v>35.891706756261797</v>
      </c>
      <c r="E1027" s="10">
        <v>128.553736327671</v>
      </c>
    </row>
    <row r="1028" spans="1:5" x14ac:dyDescent="0.3">
      <c r="A1028" s="10" t="s">
        <v>5656</v>
      </c>
      <c r="B1028" s="10" t="s">
        <v>5661</v>
      </c>
      <c r="C1028" s="10" t="s">
        <v>5662</v>
      </c>
      <c r="D1028" s="10">
        <v>35.926424037549403</v>
      </c>
      <c r="E1028" s="10">
        <v>128.55082908755799</v>
      </c>
    </row>
    <row r="1029" spans="1:5" x14ac:dyDescent="0.3">
      <c r="A1029" s="10" t="s">
        <v>5656</v>
      </c>
      <c r="B1029" s="10" t="s">
        <v>5663</v>
      </c>
      <c r="C1029" s="10" t="s">
        <v>5664</v>
      </c>
      <c r="D1029" s="10">
        <v>35.856721892551697</v>
      </c>
      <c r="E1029" s="10">
        <v>128.58338735094</v>
      </c>
    </row>
    <row r="1030" spans="1:5" x14ac:dyDescent="0.3">
      <c r="A1030" s="10" t="s">
        <v>5656</v>
      </c>
      <c r="B1030" s="10" t="s">
        <v>5665</v>
      </c>
      <c r="C1030" s="10" t="s">
        <v>5666</v>
      </c>
      <c r="D1030" s="10">
        <v>35.875594098720498</v>
      </c>
      <c r="E1030" s="10">
        <v>128.582172144292</v>
      </c>
    </row>
    <row r="1031" spans="1:5" x14ac:dyDescent="0.3">
      <c r="A1031" s="10" t="s">
        <v>5656</v>
      </c>
      <c r="B1031" s="10" t="s">
        <v>5667</v>
      </c>
      <c r="C1031" s="10" t="s">
        <v>5668</v>
      </c>
      <c r="D1031" s="10">
        <v>35.854938270953298</v>
      </c>
      <c r="E1031" s="10">
        <v>128.606462449503</v>
      </c>
    </row>
    <row r="1032" spans="1:5" x14ac:dyDescent="0.3">
      <c r="A1032" s="10" t="s">
        <v>5656</v>
      </c>
      <c r="B1032" s="10" t="s">
        <v>5669</v>
      </c>
      <c r="C1032" s="10" t="s">
        <v>5670</v>
      </c>
      <c r="D1032" s="10">
        <v>35.9377962161998</v>
      </c>
      <c r="E1032" s="10">
        <v>128.55665756116301</v>
      </c>
    </row>
    <row r="1033" spans="1:5" x14ac:dyDescent="0.3">
      <c r="A1033" s="10" t="s">
        <v>5656</v>
      </c>
      <c r="B1033" s="10" t="s">
        <v>5671</v>
      </c>
      <c r="C1033" s="10" t="s">
        <v>5672</v>
      </c>
      <c r="D1033" s="10">
        <v>35.895151575924899</v>
      </c>
      <c r="E1033" s="10">
        <v>128.571820127188</v>
      </c>
    </row>
    <row r="1034" spans="1:5" x14ac:dyDescent="0.3">
      <c r="A1034" s="10" t="s">
        <v>5656</v>
      </c>
      <c r="B1034" s="10" t="s">
        <v>5673</v>
      </c>
      <c r="C1034" s="10" t="s">
        <v>5674</v>
      </c>
      <c r="D1034" s="10">
        <v>35.909502370773602</v>
      </c>
      <c r="E1034" s="10">
        <v>128.545792547292</v>
      </c>
    </row>
    <row r="1035" spans="1:5" x14ac:dyDescent="0.3">
      <c r="A1035" s="10" t="s">
        <v>5656</v>
      </c>
      <c r="B1035" s="10" t="s">
        <v>5675</v>
      </c>
      <c r="C1035" s="10" t="s">
        <v>5676</v>
      </c>
      <c r="D1035" s="10">
        <v>35.9045491802312</v>
      </c>
      <c r="E1035" s="10">
        <v>128.54599237475799</v>
      </c>
    </row>
    <row r="1036" spans="1:5" x14ac:dyDescent="0.3">
      <c r="A1036" s="10" t="s">
        <v>5656</v>
      </c>
      <c r="B1036" s="10" t="s">
        <v>5552</v>
      </c>
      <c r="C1036" s="10" t="s">
        <v>5677</v>
      </c>
      <c r="D1036" s="10">
        <v>35.854628028490197</v>
      </c>
      <c r="E1036" s="10">
        <v>128.590641933082</v>
      </c>
    </row>
    <row r="1037" spans="1:5" x14ac:dyDescent="0.3">
      <c r="A1037" s="10" t="s">
        <v>5656</v>
      </c>
      <c r="B1037" s="10" t="s">
        <v>5678</v>
      </c>
      <c r="C1037" s="10" t="s">
        <v>5679</v>
      </c>
      <c r="D1037" s="10">
        <v>35.819434380835098</v>
      </c>
      <c r="E1037" s="10">
        <v>128.64272506415199</v>
      </c>
    </row>
    <row r="1038" spans="1:5" x14ac:dyDescent="0.3">
      <c r="A1038" s="10" t="s">
        <v>5656</v>
      </c>
      <c r="B1038" s="10" t="s">
        <v>5680</v>
      </c>
      <c r="C1038" s="10" t="s">
        <v>5681</v>
      </c>
      <c r="D1038" s="10">
        <v>35.8844187532112</v>
      </c>
      <c r="E1038" s="10">
        <v>128.57996612019099</v>
      </c>
    </row>
    <row r="1039" spans="1:5" x14ac:dyDescent="0.3">
      <c r="A1039" s="10" t="s">
        <v>5656</v>
      </c>
      <c r="B1039" s="10" t="s">
        <v>5682</v>
      </c>
      <c r="C1039" s="10" t="s">
        <v>5683</v>
      </c>
      <c r="D1039" s="10">
        <v>35.869307900882198</v>
      </c>
      <c r="E1039" s="10">
        <v>128.58231539995299</v>
      </c>
    </row>
    <row r="1040" spans="1:5" x14ac:dyDescent="0.3">
      <c r="A1040" s="10" t="s">
        <v>5656</v>
      </c>
      <c r="B1040" s="10" t="s">
        <v>5684</v>
      </c>
      <c r="C1040" s="10" t="s">
        <v>5685</v>
      </c>
      <c r="D1040" s="10">
        <v>35.853931083114396</v>
      </c>
      <c r="E1040" s="10">
        <v>128.62389975330501</v>
      </c>
    </row>
    <row r="1041" spans="1:5" x14ac:dyDescent="0.3">
      <c r="A1041" s="10" t="s">
        <v>5656</v>
      </c>
      <c r="B1041" s="10" t="s">
        <v>5686</v>
      </c>
      <c r="C1041" s="10" t="s">
        <v>5687</v>
      </c>
      <c r="D1041" s="10">
        <v>35.835095422314602</v>
      </c>
      <c r="E1041" s="10">
        <v>128.623885031518</v>
      </c>
    </row>
    <row r="1042" spans="1:5" x14ac:dyDescent="0.3">
      <c r="A1042" s="10" t="s">
        <v>5656</v>
      </c>
      <c r="B1042" s="10" t="s">
        <v>5688</v>
      </c>
      <c r="C1042" s="10" t="s">
        <v>5689</v>
      </c>
      <c r="D1042" s="10">
        <v>35.854411309001897</v>
      </c>
      <c r="E1042" s="10">
        <v>128.61654320028299</v>
      </c>
    </row>
    <row r="1043" spans="1:5" x14ac:dyDescent="0.3">
      <c r="A1043" s="10" t="s">
        <v>5656</v>
      </c>
      <c r="B1043" s="10" t="s">
        <v>5690</v>
      </c>
      <c r="C1043" s="10" t="s">
        <v>5691</v>
      </c>
      <c r="D1043" s="10">
        <v>35.864365612348202</v>
      </c>
      <c r="E1043" s="10">
        <v>128.582435334249</v>
      </c>
    </row>
    <row r="1044" spans="1:5" x14ac:dyDescent="0.3">
      <c r="A1044" s="10" t="s">
        <v>5656</v>
      </c>
      <c r="B1044" s="10" t="s">
        <v>5692</v>
      </c>
      <c r="C1044" s="10" t="s">
        <v>5693</v>
      </c>
      <c r="D1044" s="10">
        <v>35.843028386212197</v>
      </c>
      <c r="E1044" s="10">
        <v>128.62439682731701</v>
      </c>
    </row>
    <row r="1045" spans="1:5" x14ac:dyDescent="0.3">
      <c r="A1045" s="10" t="s">
        <v>5656</v>
      </c>
      <c r="B1045" s="10" t="s">
        <v>5694</v>
      </c>
      <c r="C1045" s="10" t="s">
        <v>5695</v>
      </c>
      <c r="D1045" s="10">
        <v>35.818493010372201</v>
      </c>
      <c r="E1045" s="10">
        <v>128.64729641870699</v>
      </c>
    </row>
    <row r="1046" spans="1:5" x14ac:dyDescent="0.3">
      <c r="A1046" s="10" t="s">
        <v>5656</v>
      </c>
      <c r="B1046" s="10" t="s">
        <v>5696</v>
      </c>
      <c r="C1046" s="10" t="s">
        <v>5697</v>
      </c>
      <c r="D1046" s="10">
        <v>35.887244432988197</v>
      </c>
      <c r="E1046" s="10">
        <v>128.57572349682599</v>
      </c>
    </row>
    <row r="1047" spans="1:5" x14ac:dyDescent="0.3">
      <c r="A1047" s="10" t="s">
        <v>5656</v>
      </c>
      <c r="B1047" s="10" t="s">
        <v>5698</v>
      </c>
      <c r="C1047" s="10" t="s">
        <v>5699</v>
      </c>
      <c r="D1047" s="10">
        <v>35.824983015089003</v>
      </c>
      <c r="E1047" s="10">
        <v>128.63197614609999</v>
      </c>
    </row>
    <row r="1048" spans="1:5" x14ac:dyDescent="0.3">
      <c r="A1048" s="10" t="s">
        <v>5656</v>
      </c>
      <c r="B1048" s="10" t="s">
        <v>5700</v>
      </c>
      <c r="C1048" s="10" t="s">
        <v>5701</v>
      </c>
      <c r="D1048" s="10">
        <v>35.958540609545103</v>
      </c>
      <c r="E1048" s="10">
        <v>128.55989543612</v>
      </c>
    </row>
    <row r="1049" spans="1:5" x14ac:dyDescent="0.3">
      <c r="A1049" s="10" t="s">
        <v>5656</v>
      </c>
      <c r="B1049" s="10" t="s">
        <v>5702</v>
      </c>
      <c r="C1049" s="10" t="s">
        <v>5703</v>
      </c>
      <c r="D1049" s="10">
        <v>35.931837293863801</v>
      </c>
      <c r="E1049" s="10">
        <v>128.55497209524199</v>
      </c>
    </row>
    <row r="1050" spans="1:5" x14ac:dyDescent="0.3">
      <c r="A1050" s="10" t="s">
        <v>5656</v>
      </c>
      <c r="B1050" s="10" t="s">
        <v>5704</v>
      </c>
      <c r="C1050" s="10" t="s">
        <v>5705</v>
      </c>
      <c r="D1050" s="10">
        <v>35.9176750903422</v>
      </c>
      <c r="E1050" s="10">
        <v>128.54808789513999</v>
      </c>
    </row>
    <row r="1051" spans="1:5" x14ac:dyDescent="0.3">
      <c r="A1051" s="10" t="s">
        <v>5656</v>
      </c>
      <c r="B1051" s="10" t="s">
        <v>5706</v>
      </c>
      <c r="C1051" s="10" t="s">
        <v>5707</v>
      </c>
      <c r="D1051" s="10">
        <v>35.943387998885697</v>
      </c>
      <c r="E1051" s="10">
        <v>128.558202995302</v>
      </c>
    </row>
    <row r="1052" spans="1:5" x14ac:dyDescent="0.3">
      <c r="A1052" s="10" t="s">
        <v>5656</v>
      </c>
      <c r="B1052" s="10" t="s">
        <v>5708</v>
      </c>
      <c r="C1052" s="10" t="s">
        <v>5709</v>
      </c>
      <c r="D1052" s="10">
        <v>35.898156225799603</v>
      </c>
      <c r="E1052" s="10">
        <v>128.546395104884</v>
      </c>
    </row>
    <row r="1053" spans="1:5" x14ac:dyDescent="0.3">
      <c r="A1053" s="10" t="s">
        <v>5656</v>
      </c>
      <c r="B1053" s="10" t="s">
        <v>5710</v>
      </c>
      <c r="C1053" s="10" t="s">
        <v>5711</v>
      </c>
      <c r="D1053" s="10">
        <v>35.891210613231301</v>
      </c>
      <c r="E1053" s="10">
        <v>128.55445134476199</v>
      </c>
    </row>
    <row r="1054" spans="1:5" x14ac:dyDescent="0.3">
      <c r="A1054" s="10" t="s">
        <v>5656</v>
      </c>
      <c r="B1054" s="10" t="s">
        <v>5712</v>
      </c>
      <c r="C1054" s="10" t="s">
        <v>5713</v>
      </c>
      <c r="D1054" s="10">
        <v>35.9505820376557</v>
      </c>
      <c r="E1054" s="10">
        <v>128.55909181375301</v>
      </c>
    </row>
    <row r="1055" spans="1:5" x14ac:dyDescent="0.3">
      <c r="A1055" s="10" t="s">
        <v>5656</v>
      </c>
      <c r="B1055" s="10" t="s">
        <v>5714</v>
      </c>
      <c r="C1055" s="10" t="s">
        <v>5715</v>
      </c>
      <c r="D1055" s="10">
        <v>35.834886145055798</v>
      </c>
      <c r="E1055" s="10">
        <v>128.623480601126</v>
      </c>
    </row>
    <row r="1056" spans="1:5" x14ac:dyDescent="0.3">
      <c r="A1056" s="10" t="s">
        <v>5716</v>
      </c>
      <c r="B1056" s="10" t="s">
        <v>5717</v>
      </c>
      <c r="C1056" s="10" t="s">
        <v>5718</v>
      </c>
      <c r="D1056" s="10">
        <v>36.317983552632299</v>
      </c>
      <c r="E1056" s="10">
        <v>127.45244678248601</v>
      </c>
    </row>
    <row r="1057" spans="1:5" x14ac:dyDescent="0.3">
      <c r="A1057" s="10" t="s">
        <v>5716</v>
      </c>
      <c r="B1057" s="10" t="s">
        <v>5719</v>
      </c>
      <c r="C1057" s="10" t="s">
        <v>5720</v>
      </c>
      <c r="D1057" s="10">
        <v>36.3193290254396</v>
      </c>
      <c r="E1057" s="10">
        <v>127.449456773509</v>
      </c>
    </row>
    <row r="1058" spans="1:5" x14ac:dyDescent="0.3">
      <c r="A1058" s="10" t="s">
        <v>5716</v>
      </c>
      <c r="B1058" s="10" t="s">
        <v>5721</v>
      </c>
      <c r="C1058" s="10" t="s">
        <v>5722</v>
      </c>
      <c r="D1058" s="10">
        <v>36.3316963779438</v>
      </c>
      <c r="E1058" s="10">
        <v>127.444355692622</v>
      </c>
    </row>
    <row r="1059" spans="1:5" x14ac:dyDescent="0.3">
      <c r="A1059" s="10" t="s">
        <v>5716</v>
      </c>
      <c r="B1059" s="10" t="s">
        <v>5723</v>
      </c>
      <c r="C1059" s="10" t="s">
        <v>5724</v>
      </c>
      <c r="D1059" s="10">
        <v>36.3304212158613</v>
      </c>
      <c r="E1059" s="10">
        <v>127.43051713930301</v>
      </c>
    </row>
    <row r="1060" spans="1:5" x14ac:dyDescent="0.3">
      <c r="A1060" s="10" t="s">
        <v>5716</v>
      </c>
      <c r="B1060" s="10" t="s">
        <v>5725</v>
      </c>
      <c r="C1060" s="10" t="s">
        <v>5726</v>
      </c>
      <c r="D1060" s="10">
        <v>36.329578633676398</v>
      </c>
      <c r="E1060" s="10">
        <v>127.42484558597801</v>
      </c>
    </row>
    <row r="1061" spans="1:5" x14ac:dyDescent="0.3">
      <c r="A1061" s="10" t="s">
        <v>5716</v>
      </c>
      <c r="B1061" s="10" t="s">
        <v>5727</v>
      </c>
      <c r="C1061" s="10" t="s">
        <v>5728</v>
      </c>
      <c r="D1061" s="10">
        <v>36.327141905528698</v>
      </c>
      <c r="E1061" s="10">
        <v>127.421521430708</v>
      </c>
    </row>
    <row r="1062" spans="1:5" x14ac:dyDescent="0.3">
      <c r="A1062" s="10" t="s">
        <v>5716</v>
      </c>
      <c r="B1062" s="10" t="s">
        <v>5729</v>
      </c>
      <c r="C1062" s="10" t="s">
        <v>5730</v>
      </c>
      <c r="D1062" s="10">
        <v>36.327643266662598</v>
      </c>
      <c r="E1062" s="10">
        <v>127.406340028004</v>
      </c>
    </row>
    <row r="1063" spans="1:5" x14ac:dyDescent="0.3">
      <c r="A1063" s="10" t="s">
        <v>5716</v>
      </c>
      <c r="B1063" s="10" t="s">
        <v>5731</v>
      </c>
      <c r="C1063" s="10" t="s">
        <v>5732</v>
      </c>
      <c r="D1063" s="10">
        <v>36.3262795860268</v>
      </c>
      <c r="E1063" s="10">
        <v>127.407721609221</v>
      </c>
    </row>
    <row r="1064" spans="1:5" x14ac:dyDescent="0.3">
      <c r="A1064" s="10" t="s">
        <v>5716</v>
      </c>
      <c r="B1064" s="10" t="s">
        <v>5733</v>
      </c>
      <c r="C1064" s="10" t="s">
        <v>5734</v>
      </c>
      <c r="D1064" s="10">
        <v>36.336653790888299</v>
      </c>
      <c r="E1064" s="10">
        <v>127.39523640273001</v>
      </c>
    </row>
    <row r="1065" spans="1:5" x14ac:dyDescent="0.3">
      <c r="A1065" s="10" t="s">
        <v>5716</v>
      </c>
      <c r="B1065" s="10" t="s">
        <v>5735</v>
      </c>
      <c r="C1065" s="10" t="s">
        <v>5736</v>
      </c>
      <c r="D1065" s="10">
        <v>36.3447797273137</v>
      </c>
      <c r="E1065" s="10">
        <v>127.38504043740301</v>
      </c>
    </row>
    <row r="1066" spans="1:5" x14ac:dyDescent="0.3">
      <c r="A1066" s="10" t="s">
        <v>5716</v>
      </c>
      <c r="B1066" s="10" t="s">
        <v>5737</v>
      </c>
      <c r="C1066" s="10" t="s">
        <v>5738</v>
      </c>
      <c r="D1066" s="10">
        <v>36.351574018187499</v>
      </c>
      <c r="E1066" s="10">
        <v>127.386528844404</v>
      </c>
    </row>
    <row r="1067" spans="1:5" x14ac:dyDescent="0.3">
      <c r="A1067" s="10" t="s">
        <v>5716</v>
      </c>
      <c r="B1067" s="10" t="s">
        <v>5739</v>
      </c>
      <c r="C1067" s="10" t="s">
        <v>5740</v>
      </c>
      <c r="D1067" s="10">
        <v>36.357732919196501</v>
      </c>
      <c r="E1067" s="10">
        <v>127.386721736542</v>
      </c>
    </row>
    <row r="1068" spans="1:5" x14ac:dyDescent="0.3">
      <c r="A1068" s="10" t="s">
        <v>5716</v>
      </c>
      <c r="B1068" s="10" t="s">
        <v>5741</v>
      </c>
      <c r="C1068" s="10" t="s">
        <v>5742</v>
      </c>
      <c r="D1068" s="10">
        <v>36.357642655444202</v>
      </c>
      <c r="E1068" s="10">
        <v>127.371080784643</v>
      </c>
    </row>
    <row r="1069" spans="1:5" x14ac:dyDescent="0.3">
      <c r="A1069" s="10" t="s">
        <v>5716</v>
      </c>
      <c r="B1069" s="10" t="s">
        <v>5743</v>
      </c>
      <c r="C1069" s="10" t="s">
        <v>5744</v>
      </c>
      <c r="D1069" s="10">
        <v>36.358052702806098</v>
      </c>
      <c r="E1069" s="10">
        <v>127.37029224515599</v>
      </c>
    </row>
    <row r="1070" spans="1:5" x14ac:dyDescent="0.3">
      <c r="A1070" s="10" t="s">
        <v>5716</v>
      </c>
      <c r="B1070" s="10" t="s">
        <v>5745</v>
      </c>
      <c r="C1070" s="10" t="s">
        <v>5746</v>
      </c>
      <c r="D1070" s="10">
        <v>36.355952237823097</v>
      </c>
      <c r="E1070" s="10">
        <v>127.356606974684</v>
      </c>
    </row>
    <row r="1071" spans="1:5" x14ac:dyDescent="0.3">
      <c r="A1071" s="10" t="s">
        <v>5716</v>
      </c>
      <c r="B1071" s="10" t="s">
        <v>5747</v>
      </c>
      <c r="C1071" s="10" t="s">
        <v>5748</v>
      </c>
      <c r="D1071" s="10">
        <v>36.353460058953303</v>
      </c>
      <c r="E1071" s="10">
        <v>127.34063038880301</v>
      </c>
    </row>
    <row r="1072" spans="1:5" x14ac:dyDescent="0.3">
      <c r="A1072" s="10" t="s">
        <v>5716</v>
      </c>
      <c r="B1072" s="10" t="s">
        <v>5749</v>
      </c>
      <c r="C1072" s="10" t="s">
        <v>5750</v>
      </c>
      <c r="D1072" s="10">
        <v>36.356907111941901</v>
      </c>
      <c r="E1072" s="10">
        <v>127.330371680429</v>
      </c>
    </row>
    <row r="1073" spans="1:5" x14ac:dyDescent="0.3">
      <c r="A1073" s="10" t="s">
        <v>5716</v>
      </c>
      <c r="B1073" s="10" t="s">
        <v>5751</v>
      </c>
      <c r="C1073" s="10" t="s">
        <v>5752</v>
      </c>
      <c r="D1073" s="10">
        <v>36.359400959706797</v>
      </c>
      <c r="E1073" s="10">
        <v>127.321005956806</v>
      </c>
    </row>
    <row r="1074" spans="1:5" x14ac:dyDescent="0.3">
      <c r="A1074" s="10" t="s">
        <v>5716</v>
      </c>
      <c r="B1074" s="10" t="s">
        <v>5753</v>
      </c>
      <c r="C1074" s="10" t="s">
        <v>5754</v>
      </c>
      <c r="D1074" s="10">
        <v>36.365167906306702</v>
      </c>
      <c r="E1074" s="10">
        <v>127.320178245435</v>
      </c>
    </row>
    <row r="1075" spans="1:5" x14ac:dyDescent="0.3">
      <c r="A1075" s="10" t="s">
        <v>5716</v>
      </c>
      <c r="B1075" s="10" t="s">
        <v>5755</v>
      </c>
      <c r="C1075" s="10" t="s">
        <v>5756</v>
      </c>
      <c r="D1075" s="10">
        <v>36.374074834081</v>
      </c>
      <c r="E1075" s="10">
        <v>127.317884919221</v>
      </c>
    </row>
    <row r="1076" spans="1:5" x14ac:dyDescent="0.3">
      <c r="A1076" s="10" t="s">
        <v>5716</v>
      </c>
      <c r="B1076" s="10" t="s">
        <v>5757</v>
      </c>
      <c r="C1076" s="10" t="s">
        <v>5758</v>
      </c>
      <c r="D1076" s="10">
        <v>36.384158220851901</v>
      </c>
      <c r="E1076" s="10">
        <v>127.319544350456</v>
      </c>
    </row>
    <row r="1077" spans="1:5" x14ac:dyDescent="0.3">
      <c r="A1077" s="10" t="s">
        <v>5716</v>
      </c>
      <c r="B1077" s="10" t="s">
        <v>5759</v>
      </c>
      <c r="C1077" s="10" t="s">
        <v>5760</v>
      </c>
      <c r="D1077" s="10">
        <v>36.3925536075932</v>
      </c>
      <c r="E1077" s="10">
        <v>127.314284506497</v>
      </c>
    </row>
    <row r="1078" spans="1:5" x14ac:dyDescent="0.3">
      <c r="A1078" s="10" t="s">
        <v>5761</v>
      </c>
      <c r="B1078" s="10" t="s">
        <v>5762</v>
      </c>
      <c r="C1078" s="10" t="s">
        <v>5763</v>
      </c>
      <c r="D1078" s="10">
        <v>35.110668230365</v>
      </c>
      <c r="E1078" s="10">
        <v>126.935253400878</v>
      </c>
    </row>
    <row r="1079" spans="1:5" x14ac:dyDescent="0.3">
      <c r="A1079" s="10" t="s">
        <v>5761</v>
      </c>
      <c r="B1079" s="10" t="s">
        <v>5764</v>
      </c>
      <c r="C1079" s="10" t="s">
        <v>5765</v>
      </c>
      <c r="D1079" s="10">
        <v>35.123032515493101</v>
      </c>
      <c r="E1079" s="10">
        <v>126.93256982325499</v>
      </c>
    </row>
    <row r="1080" spans="1:5" x14ac:dyDescent="0.3">
      <c r="A1080" s="10" t="s">
        <v>5761</v>
      </c>
      <c r="B1080" s="10" t="s">
        <v>5766</v>
      </c>
      <c r="C1080" s="10" t="s">
        <v>5767</v>
      </c>
      <c r="D1080" s="10">
        <v>35.133398704357298</v>
      </c>
      <c r="E1080" s="10">
        <v>126.928109545328</v>
      </c>
    </row>
    <row r="1081" spans="1:5" x14ac:dyDescent="0.3">
      <c r="A1081" s="10" t="s">
        <v>5761</v>
      </c>
      <c r="B1081" s="10" t="s">
        <v>5768</v>
      </c>
      <c r="C1081" s="10" t="s">
        <v>5769</v>
      </c>
      <c r="D1081" s="10">
        <v>35.139783381993801</v>
      </c>
      <c r="E1081" s="10">
        <v>126.922493980086</v>
      </c>
    </row>
    <row r="1082" spans="1:5" x14ac:dyDescent="0.3">
      <c r="A1082" s="10" t="s">
        <v>5761</v>
      </c>
      <c r="B1082" s="10" t="s">
        <v>5770</v>
      </c>
      <c r="C1082" s="10" t="s">
        <v>5771</v>
      </c>
      <c r="D1082" s="10">
        <v>35.146440859317998</v>
      </c>
      <c r="E1082" s="10">
        <v>126.919889157722</v>
      </c>
    </row>
    <row r="1083" spans="1:5" x14ac:dyDescent="0.3">
      <c r="A1083" s="10" t="s">
        <v>5761</v>
      </c>
      <c r="B1083" s="10" t="s">
        <v>5772</v>
      </c>
      <c r="C1083" s="10" t="s">
        <v>5773</v>
      </c>
      <c r="D1083" s="10">
        <v>35.150594435711497</v>
      </c>
      <c r="E1083" s="10">
        <v>126.914758476579</v>
      </c>
    </row>
    <row r="1084" spans="1:5" x14ac:dyDescent="0.3">
      <c r="A1084" s="10" t="s">
        <v>5761</v>
      </c>
      <c r="B1084" s="10" t="s">
        <v>5774</v>
      </c>
      <c r="C1084" s="10" t="s">
        <v>5775</v>
      </c>
      <c r="D1084" s="10">
        <v>35.1541177110863</v>
      </c>
      <c r="E1084" s="10">
        <v>126.909587802476</v>
      </c>
    </row>
    <row r="1085" spans="1:5" x14ac:dyDescent="0.3">
      <c r="A1085" s="10" t="s">
        <v>5761</v>
      </c>
      <c r="B1085" s="10" t="s">
        <v>5776</v>
      </c>
      <c r="C1085" s="10" t="s">
        <v>5777</v>
      </c>
      <c r="D1085" s="10">
        <v>35.153592201633401</v>
      </c>
      <c r="E1085" s="10">
        <v>126.900371912689</v>
      </c>
    </row>
    <row r="1086" spans="1:5" x14ac:dyDescent="0.3">
      <c r="A1086" s="10" t="s">
        <v>5761</v>
      </c>
      <c r="B1086" s="10" t="s">
        <v>5778</v>
      </c>
      <c r="C1086" s="10" t="s">
        <v>5779</v>
      </c>
      <c r="D1086" s="10">
        <v>35.151924058949803</v>
      </c>
      <c r="E1086" s="10">
        <v>126.89545632009499</v>
      </c>
    </row>
    <row r="1087" spans="1:5" x14ac:dyDescent="0.3">
      <c r="A1087" s="10" t="s">
        <v>5761</v>
      </c>
      <c r="B1087" s="10" t="s">
        <v>5780</v>
      </c>
      <c r="C1087" s="10" t="s">
        <v>5781</v>
      </c>
      <c r="D1087" s="10">
        <v>35.153957768970599</v>
      </c>
      <c r="E1087" s="10">
        <v>126.884505147308</v>
      </c>
    </row>
    <row r="1088" spans="1:5" x14ac:dyDescent="0.3">
      <c r="A1088" s="10" t="s">
        <v>5761</v>
      </c>
      <c r="B1088" s="10" t="s">
        <v>5782</v>
      </c>
      <c r="C1088" s="10" t="s">
        <v>5783</v>
      </c>
      <c r="D1088" s="10">
        <v>35.153133892897998</v>
      </c>
      <c r="E1088" s="10">
        <v>126.87911186838301</v>
      </c>
    </row>
    <row r="1089" spans="1:5" x14ac:dyDescent="0.3">
      <c r="A1089" s="10" t="s">
        <v>5761</v>
      </c>
      <c r="B1089" s="10" t="s">
        <v>5784</v>
      </c>
      <c r="C1089" s="10" t="s">
        <v>5785</v>
      </c>
      <c r="D1089" s="10">
        <v>35.151305283447101</v>
      </c>
      <c r="E1089" s="10">
        <v>126.864120590656</v>
      </c>
    </row>
    <row r="1090" spans="1:5" x14ac:dyDescent="0.3">
      <c r="A1090" s="10" t="s">
        <v>5761</v>
      </c>
      <c r="B1090" s="10" t="s">
        <v>5786</v>
      </c>
      <c r="C1090" s="10" t="s">
        <v>5785</v>
      </c>
      <c r="D1090" s="10">
        <v>35.151305283447101</v>
      </c>
      <c r="E1090" s="10">
        <v>126.864120590656</v>
      </c>
    </row>
    <row r="1091" spans="1:5" x14ac:dyDescent="0.3">
      <c r="A1091" s="10" t="s">
        <v>5761</v>
      </c>
      <c r="B1091" s="10" t="s">
        <v>5787</v>
      </c>
      <c r="C1091" s="10" t="s">
        <v>5788</v>
      </c>
      <c r="D1091" s="10">
        <v>35.146766272773</v>
      </c>
      <c r="E1091" s="10">
        <v>126.84887304108101</v>
      </c>
    </row>
    <row r="1092" spans="1:5" x14ac:dyDescent="0.3">
      <c r="A1092" s="10" t="s">
        <v>5761</v>
      </c>
      <c r="B1092" s="10" t="s">
        <v>5789</v>
      </c>
      <c r="C1092" s="10" t="s">
        <v>5790</v>
      </c>
      <c r="D1092" s="10">
        <v>35.143454081999302</v>
      </c>
      <c r="E1092" s="10">
        <v>126.842048382998</v>
      </c>
    </row>
    <row r="1093" spans="1:5" x14ac:dyDescent="0.3">
      <c r="A1093" s="10" t="s">
        <v>5761</v>
      </c>
      <c r="B1093" s="10" t="s">
        <v>5791</v>
      </c>
      <c r="C1093" s="10" t="s">
        <v>5792</v>
      </c>
      <c r="D1093" s="10">
        <v>35.143444475760901</v>
      </c>
      <c r="E1093" s="10">
        <v>126.816128908528</v>
      </c>
    </row>
    <row r="1094" spans="1:5" x14ac:dyDescent="0.3">
      <c r="A1094" s="10" t="s">
        <v>5761</v>
      </c>
      <c r="B1094" s="10" t="s">
        <v>5793</v>
      </c>
      <c r="C1094" s="10" t="s">
        <v>5794</v>
      </c>
      <c r="D1094" s="10">
        <v>35.143370808668003</v>
      </c>
      <c r="E1094" s="10">
        <v>126.798538153885</v>
      </c>
    </row>
    <row r="1095" spans="1:5" x14ac:dyDescent="0.3">
      <c r="A1095" s="10" t="s">
        <v>5761</v>
      </c>
      <c r="B1095" s="10" t="s">
        <v>5795</v>
      </c>
      <c r="C1095" s="10" t="s">
        <v>5796</v>
      </c>
      <c r="D1095" s="10">
        <v>35.137597984693798</v>
      </c>
      <c r="E1095" s="10">
        <v>126.790945992613</v>
      </c>
    </row>
    <row r="1096" spans="1:5" x14ac:dyDescent="0.3">
      <c r="A1096" s="10" t="s">
        <v>5761</v>
      </c>
      <c r="B1096" s="10" t="s">
        <v>5797</v>
      </c>
      <c r="C1096" s="10" t="s">
        <v>5798</v>
      </c>
      <c r="D1096" s="10">
        <v>35.131748953869497</v>
      </c>
      <c r="E1096" s="10">
        <v>126.787572706782</v>
      </c>
    </row>
    <row r="1097" spans="1:5" x14ac:dyDescent="0.3">
      <c r="A1097" s="10" t="s">
        <v>5761</v>
      </c>
      <c r="B1097" s="10" t="s">
        <v>5799</v>
      </c>
      <c r="C1097" s="10" t="s">
        <v>5800</v>
      </c>
      <c r="D1097" s="10">
        <v>35.124611054314201</v>
      </c>
      <c r="E1097" s="10">
        <v>126.76875334879</v>
      </c>
    </row>
    <row r="1098" spans="1:5" x14ac:dyDescent="0.3">
      <c r="A1098" s="10" t="s">
        <v>5801</v>
      </c>
      <c r="B1098" s="10" t="s">
        <v>5802</v>
      </c>
      <c r="C1098" s="10" t="s">
        <v>5803</v>
      </c>
      <c r="D1098" s="10">
        <v>37.642052592611201</v>
      </c>
      <c r="E1098" s="10">
        <v>126.61423423075399</v>
      </c>
    </row>
    <row r="1099" spans="1:5" x14ac:dyDescent="0.3">
      <c r="A1099" s="10" t="s">
        <v>5801</v>
      </c>
      <c r="B1099" s="10" t="s">
        <v>5804</v>
      </c>
      <c r="C1099" s="10" t="s">
        <v>5805</v>
      </c>
      <c r="D1099" s="10">
        <v>37.645269905471601</v>
      </c>
      <c r="E1099" s="10">
        <v>126.627954139248</v>
      </c>
    </row>
    <row r="1100" spans="1:5" x14ac:dyDescent="0.3">
      <c r="A1100" s="10" t="s">
        <v>5801</v>
      </c>
      <c r="B1100" s="10" t="s">
        <v>5806</v>
      </c>
      <c r="C1100" s="10" t="s">
        <v>5807</v>
      </c>
      <c r="D1100" s="10">
        <v>37.640244093229498</v>
      </c>
      <c r="E1100" s="10">
        <v>126.642802976449</v>
      </c>
    </row>
    <row r="1101" spans="1:5" x14ac:dyDescent="0.3">
      <c r="A1101" s="10" t="s">
        <v>5801</v>
      </c>
      <c r="B1101" s="10" t="s">
        <v>5198</v>
      </c>
      <c r="C1101" s="10" t="s">
        <v>5199</v>
      </c>
      <c r="D1101" s="10">
        <v>37.643591104516801</v>
      </c>
      <c r="E1101" s="10">
        <v>126.66988463535699</v>
      </c>
    </row>
    <row r="1102" spans="1:5" x14ac:dyDescent="0.3">
      <c r="A1102" s="10" t="s">
        <v>5801</v>
      </c>
      <c r="B1102" s="10" t="s">
        <v>5808</v>
      </c>
      <c r="C1102" s="10" t="s">
        <v>5809</v>
      </c>
      <c r="D1102" s="10">
        <v>37.654024424721797</v>
      </c>
      <c r="E1102" s="10">
        <v>126.68341877460099</v>
      </c>
    </row>
    <row r="1103" spans="1:5" x14ac:dyDescent="0.3">
      <c r="A1103" s="10" t="s">
        <v>5801</v>
      </c>
      <c r="B1103" s="10" t="s">
        <v>5810</v>
      </c>
      <c r="C1103" s="10" t="s">
        <v>5811</v>
      </c>
      <c r="D1103" s="10">
        <v>37.631892107751398</v>
      </c>
      <c r="E1103" s="10">
        <v>126.7058394111</v>
      </c>
    </row>
    <row r="1104" spans="1:5" x14ac:dyDescent="0.3">
      <c r="A1104" s="10" t="s">
        <v>5801</v>
      </c>
      <c r="B1104" s="10" t="s">
        <v>5812</v>
      </c>
      <c r="C1104" s="10" t="s">
        <v>5813</v>
      </c>
      <c r="D1104" s="10">
        <v>37.620022865460498</v>
      </c>
      <c r="E1104" s="10">
        <v>126.720424377101</v>
      </c>
    </row>
    <row r="1105" spans="1:5" x14ac:dyDescent="0.3">
      <c r="A1105" s="10" t="s">
        <v>5801</v>
      </c>
      <c r="B1105" s="10" t="s">
        <v>5814</v>
      </c>
      <c r="C1105" s="10" t="s">
        <v>5815</v>
      </c>
      <c r="D1105" s="10">
        <v>37.612599066252201</v>
      </c>
      <c r="E1105" s="10">
        <v>126.73241691342299</v>
      </c>
    </row>
    <row r="1106" spans="1:5" x14ac:dyDescent="0.3">
      <c r="A1106" s="10" t="s">
        <v>5801</v>
      </c>
      <c r="B1106" s="10" t="s">
        <v>5816</v>
      </c>
      <c r="C1106" s="10" t="s">
        <v>5817</v>
      </c>
      <c r="D1106" s="10">
        <v>37.601704911482202</v>
      </c>
      <c r="E1106" s="10">
        <v>126.770238031568</v>
      </c>
    </row>
    <row r="1107" spans="1:5" x14ac:dyDescent="0.3">
      <c r="A1107" s="10" t="s">
        <v>5801</v>
      </c>
      <c r="B1107" s="10" t="s">
        <v>3894</v>
      </c>
      <c r="C1107" s="10" t="s">
        <v>5222</v>
      </c>
      <c r="D1107" s="10">
        <v>37.566809369494898</v>
      </c>
      <c r="E1107" s="10">
        <v>126.802955054368</v>
      </c>
    </row>
    <row r="1108" spans="1:5" x14ac:dyDescent="0.3">
      <c r="A1108" s="10" t="s">
        <v>5818</v>
      </c>
      <c r="B1108" s="10" t="s">
        <v>4712</v>
      </c>
      <c r="C1108" s="10" t="s">
        <v>5819</v>
      </c>
      <c r="D1108" s="10">
        <v>37.517140110449603</v>
      </c>
      <c r="E1108" s="10">
        <v>126.930129249915</v>
      </c>
    </row>
    <row r="1109" spans="1:5" x14ac:dyDescent="0.3">
      <c r="A1109" s="10" t="s">
        <v>5818</v>
      </c>
      <c r="B1109" s="10" t="s">
        <v>2877</v>
      </c>
      <c r="C1109" s="10" t="s">
        <v>5820</v>
      </c>
      <c r="D1109" s="10">
        <v>37.513310395430899</v>
      </c>
      <c r="E1109" s="10">
        <v>126.925701522381</v>
      </c>
    </row>
    <row r="1110" spans="1:5" x14ac:dyDescent="0.3">
      <c r="A1110" s="10" t="s">
        <v>5818</v>
      </c>
      <c r="B1110" s="10" t="s">
        <v>5821</v>
      </c>
      <c r="C1110" s="10" t="s">
        <v>5822</v>
      </c>
      <c r="D1110" s="10">
        <v>37.505766178554801</v>
      </c>
      <c r="E1110" s="10">
        <v>126.922726823845</v>
      </c>
    </row>
    <row r="1111" spans="1:5" x14ac:dyDescent="0.3">
      <c r="A1111" s="10" t="s">
        <v>5818</v>
      </c>
      <c r="B1111" s="10" t="s">
        <v>4467</v>
      </c>
      <c r="C1111" s="10" t="s">
        <v>5823</v>
      </c>
      <c r="D1111" s="10">
        <v>37.499273026198402</v>
      </c>
      <c r="E1111" s="10">
        <v>126.92033649157899</v>
      </c>
    </row>
    <row r="1112" spans="1:5" x14ac:dyDescent="0.3">
      <c r="A1112" s="10" t="s">
        <v>5818</v>
      </c>
      <c r="B1112" s="10" t="s">
        <v>5824</v>
      </c>
      <c r="C1112" s="10" t="s">
        <v>5825</v>
      </c>
      <c r="D1112" s="10">
        <v>37.493083349789302</v>
      </c>
      <c r="E1112" s="10">
        <v>126.919756411477</v>
      </c>
    </row>
    <row r="1113" spans="1:5" x14ac:dyDescent="0.3">
      <c r="A1113" s="10" t="s">
        <v>5818</v>
      </c>
      <c r="B1113" s="10" t="s">
        <v>5826</v>
      </c>
      <c r="C1113" s="10" t="s">
        <v>5827</v>
      </c>
      <c r="D1113" s="10">
        <v>37.491731318520799</v>
      </c>
      <c r="E1113" s="10">
        <v>126.924010801683</v>
      </c>
    </row>
    <row r="1114" spans="1:5" x14ac:dyDescent="0.3">
      <c r="A1114" s="10" t="s">
        <v>5818</v>
      </c>
      <c r="B1114" s="10" t="s">
        <v>5828</v>
      </c>
      <c r="C1114" s="10" t="s">
        <v>5829</v>
      </c>
      <c r="D1114" s="10">
        <v>37.489890724488902</v>
      </c>
      <c r="E1114" s="10">
        <v>126.927718112844</v>
      </c>
    </row>
    <row r="1115" spans="1:5" x14ac:dyDescent="0.3">
      <c r="A1115" s="10" t="s">
        <v>5818</v>
      </c>
      <c r="B1115" s="10" t="s">
        <v>3322</v>
      </c>
      <c r="C1115" s="10" t="s">
        <v>5830</v>
      </c>
      <c r="D1115" s="10">
        <v>37.484119651839201</v>
      </c>
      <c r="E1115" s="10">
        <v>126.928712092948</v>
      </c>
    </row>
    <row r="1116" spans="1:5" x14ac:dyDescent="0.3">
      <c r="A1116" s="10" t="s">
        <v>5818</v>
      </c>
      <c r="B1116" s="10" t="s">
        <v>5831</v>
      </c>
      <c r="C1116" s="10" t="s">
        <v>5832</v>
      </c>
      <c r="D1116" s="10">
        <v>37.478307071003101</v>
      </c>
      <c r="E1116" s="10">
        <v>126.933036727695</v>
      </c>
    </row>
    <row r="1117" spans="1:5" x14ac:dyDescent="0.3">
      <c r="A1117" s="10" t="s">
        <v>5818</v>
      </c>
      <c r="B1117" s="10" t="s">
        <v>5833</v>
      </c>
      <c r="C1117" s="10" t="s">
        <v>5834</v>
      </c>
      <c r="D1117" s="10">
        <v>37.472090538562497</v>
      </c>
      <c r="E1117" s="10">
        <v>126.933969602866</v>
      </c>
    </row>
    <row r="1118" spans="1:5" x14ac:dyDescent="0.3">
      <c r="A1118" s="10" t="s">
        <v>5818</v>
      </c>
      <c r="B1118" s="10" t="s">
        <v>5835</v>
      </c>
      <c r="C1118" s="10" t="s">
        <v>5836</v>
      </c>
      <c r="D1118" s="10">
        <v>37.468779261488599</v>
      </c>
      <c r="E1118" s="10">
        <v>126.945310683854</v>
      </c>
    </row>
    <row r="1119" spans="1:5" x14ac:dyDescent="0.3">
      <c r="A1119" s="10" t="s">
        <v>5837</v>
      </c>
      <c r="B1119" s="10" t="s">
        <v>2867</v>
      </c>
      <c r="C1119" s="10" t="s">
        <v>5838</v>
      </c>
      <c r="D1119" s="10">
        <v>37.529768064923402</v>
      </c>
      <c r="E1119" s="10">
        <v>126.964300393659</v>
      </c>
    </row>
    <row r="1120" spans="1:5" x14ac:dyDescent="0.3">
      <c r="A1120" s="10" t="s">
        <v>5837</v>
      </c>
      <c r="B1120" s="10" t="s">
        <v>5839</v>
      </c>
      <c r="C1120" s="10" t="s">
        <v>5840</v>
      </c>
      <c r="D1120" s="10">
        <v>37.5225181679263</v>
      </c>
      <c r="E1120" s="10">
        <v>126.981719904907</v>
      </c>
    </row>
    <row r="1121" spans="1:5" x14ac:dyDescent="0.3">
      <c r="A1121" s="10" t="s">
        <v>5837</v>
      </c>
      <c r="B1121" s="10" t="s">
        <v>5841</v>
      </c>
      <c r="C1121" s="10" t="s">
        <v>5842</v>
      </c>
      <c r="D1121" s="10">
        <v>37.524503728301198</v>
      </c>
      <c r="E1121" s="10">
        <v>126.994413129786</v>
      </c>
    </row>
    <row r="1122" spans="1:5" x14ac:dyDescent="0.3">
      <c r="A1122" s="10" t="s">
        <v>5843</v>
      </c>
      <c r="B1122" s="10" t="s">
        <v>3567</v>
      </c>
      <c r="C1122" s="10" t="s">
        <v>5844</v>
      </c>
      <c r="D1122" s="10">
        <v>37.519672276395198</v>
      </c>
      <c r="E1122" s="10">
        <v>127.01875156077401</v>
      </c>
    </row>
    <row r="1123" spans="1:5" x14ac:dyDescent="0.3">
      <c r="A1123" s="10" t="s">
        <v>5843</v>
      </c>
      <c r="B1123" s="10" t="s">
        <v>4422</v>
      </c>
      <c r="C1123" s="10" t="s">
        <v>5845</v>
      </c>
      <c r="D1123" s="10">
        <v>37.510302098171202</v>
      </c>
      <c r="E1123" s="10">
        <v>127.02194104410199</v>
      </c>
    </row>
    <row r="1124" spans="1:5" x14ac:dyDescent="0.3">
      <c r="A1124" s="10" t="s">
        <v>5843</v>
      </c>
      <c r="B1124" s="10" t="s">
        <v>4727</v>
      </c>
      <c r="C1124" s="10" t="s">
        <v>4728</v>
      </c>
      <c r="D1124" s="10">
        <v>37.504897489397401</v>
      </c>
      <c r="E1124" s="10">
        <v>127.024779441242</v>
      </c>
    </row>
    <row r="1125" spans="1:5" x14ac:dyDescent="0.3">
      <c r="A1125" s="10" t="s">
        <v>5843</v>
      </c>
      <c r="B1125" s="10" t="s">
        <v>3281</v>
      </c>
      <c r="C1125" s="10" t="s">
        <v>5846</v>
      </c>
      <c r="D1125" s="10">
        <v>37.497057254397802</v>
      </c>
      <c r="E1125" s="10">
        <v>127.02818071438099</v>
      </c>
    </row>
    <row r="1126" spans="1:5" x14ac:dyDescent="0.3">
      <c r="A1126" s="10" t="s">
        <v>5843</v>
      </c>
      <c r="B1126" s="10" t="s">
        <v>5196</v>
      </c>
      <c r="C1126" s="10" t="s">
        <v>5847</v>
      </c>
      <c r="D1126" s="10">
        <v>37.484778860794599</v>
      </c>
      <c r="E1126" s="10">
        <v>127.03338417886</v>
      </c>
    </row>
    <row r="1127" spans="1:5" x14ac:dyDescent="0.3">
      <c r="A1127" s="10" t="s">
        <v>5843</v>
      </c>
      <c r="B1127" s="10" t="s">
        <v>5848</v>
      </c>
      <c r="C1127" s="10" t="s">
        <v>5849</v>
      </c>
      <c r="D1127" s="10">
        <v>37.469972782888902</v>
      </c>
      <c r="E1127" s="10">
        <v>127.03832746673601</v>
      </c>
    </row>
    <row r="1128" spans="1:5" x14ac:dyDescent="0.3">
      <c r="A1128" s="10" t="s">
        <v>5843</v>
      </c>
      <c r="B1128" s="10" t="s">
        <v>5850</v>
      </c>
      <c r="C1128" s="10" t="s">
        <v>5851</v>
      </c>
      <c r="D1128" s="10">
        <v>37.448543931345299</v>
      </c>
      <c r="E1128" s="10">
        <v>127.0545693678</v>
      </c>
    </row>
    <row r="1129" spans="1:5" x14ac:dyDescent="0.3">
      <c r="A1129" s="10" t="s">
        <v>5843</v>
      </c>
      <c r="B1129" s="10" t="s">
        <v>5852</v>
      </c>
      <c r="C1129" s="10" t="s">
        <v>5853</v>
      </c>
      <c r="D1129" s="10">
        <v>37.394794842261497</v>
      </c>
      <c r="E1129" s="10">
        <v>127.11098972272499</v>
      </c>
    </row>
    <row r="1130" spans="1:5" x14ac:dyDescent="0.3">
      <c r="A1130" s="10" t="s">
        <v>5843</v>
      </c>
      <c r="B1130" s="10" t="s">
        <v>4930</v>
      </c>
      <c r="C1130" s="10" t="s">
        <v>5854</v>
      </c>
      <c r="D1130" s="10">
        <v>37.366218929741102</v>
      </c>
      <c r="E1130" s="10">
        <v>127.108101811759</v>
      </c>
    </row>
    <row r="1131" spans="1:5" x14ac:dyDescent="0.3">
      <c r="A1131" s="10" t="s">
        <v>5843</v>
      </c>
      <c r="B1131" s="10" t="s">
        <v>5855</v>
      </c>
      <c r="C1131" s="10" t="s">
        <v>5856</v>
      </c>
      <c r="D1131" s="10">
        <v>37.351641380082</v>
      </c>
      <c r="E1131" s="10">
        <v>127.10889851161301</v>
      </c>
    </row>
    <row r="1132" spans="1:5" x14ac:dyDescent="0.3">
      <c r="A1132" s="10" t="s">
        <v>5843</v>
      </c>
      <c r="B1132" s="10" t="s">
        <v>5857</v>
      </c>
      <c r="C1132" s="10" t="s">
        <v>5858</v>
      </c>
      <c r="D1132" s="10">
        <v>37.338149995357902</v>
      </c>
      <c r="E1132" s="10">
        <v>127.102859010625</v>
      </c>
    </row>
    <row r="1133" spans="1:5" x14ac:dyDescent="0.3">
      <c r="A1133" s="10" t="s">
        <v>5843</v>
      </c>
      <c r="B1133" s="10" t="s">
        <v>5859</v>
      </c>
      <c r="C1133" s="10" t="s">
        <v>5860</v>
      </c>
      <c r="D1133" s="10">
        <v>37.322504825512603</v>
      </c>
      <c r="E1133" s="10">
        <v>127.09467459682401</v>
      </c>
    </row>
    <row r="1134" spans="1:5" x14ac:dyDescent="0.3">
      <c r="A1134" s="10" t="s">
        <v>5843</v>
      </c>
      <c r="B1134" s="10" t="s">
        <v>5861</v>
      </c>
      <c r="C1134" s="10" t="s">
        <v>5862</v>
      </c>
      <c r="D1134" s="10">
        <v>37.313352724201302</v>
      </c>
      <c r="E1134" s="10">
        <v>127.08034038660401</v>
      </c>
    </row>
    <row r="1135" spans="1:5" x14ac:dyDescent="0.3">
      <c r="A1135" s="10" t="s">
        <v>5843</v>
      </c>
      <c r="B1135" s="10" t="s">
        <v>5863</v>
      </c>
      <c r="C1135" s="10" t="s">
        <v>5864</v>
      </c>
      <c r="D1135" s="10">
        <v>37.297724105987399</v>
      </c>
      <c r="E1135" s="10">
        <v>127.069328812487</v>
      </c>
    </row>
    <row r="1136" spans="1:5" x14ac:dyDescent="0.3">
      <c r="A1136" s="10" t="s">
        <v>5843</v>
      </c>
      <c r="B1136" s="10" t="s">
        <v>5865</v>
      </c>
      <c r="C1136" s="10" t="s">
        <v>5866</v>
      </c>
      <c r="D1136" s="10">
        <v>37.288258621507801</v>
      </c>
      <c r="E1136" s="10">
        <v>127.051898779769</v>
      </c>
    </row>
    <row r="1137" spans="1:5" x14ac:dyDescent="0.3">
      <c r="A1137" s="10" t="s">
        <v>5843</v>
      </c>
      <c r="B1137" s="10" t="s">
        <v>5867</v>
      </c>
      <c r="C1137" s="10" t="s">
        <v>5868</v>
      </c>
      <c r="D1137" s="10">
        <v>37.302049547070602</v>
      </c>
      <c r="E1137" s="10">
        <v>127.043123295545</v>
      </c>
    </row>
    <row r="1138" spans="1:5" x14ac:dyDescent="0.3">
      <c r="A1138" s="10" t="s">
        <v>5843</v>
      </c>
      <c r="B1138" s="10" t="s">
        <v>5869</v>
      </c>
      <c r="C1138" s="10" t="s">
        <v>5870</v>
      </c>
      <c r="D1138" s="10">
        <v>37.287238681804197</v>
      </c>
      <c r="E1138" s="10">
        <v>127.03358337288</v>
      </c>
    </row>
    <row r="1139" spans="1:5" x14ac:dyDescent="0.3">
      <c r="A1139" s="10" t="s">
        <v>5843</v>
      </c>
      <c r="B1139" s="10" t="s">
        <v>5871</v>
      </c>
      <c r="C1139" s="10" t="s">
        <v>5872</v>
      </c>
      <c r="D1139" s="10">
        <v>37.292786108246901</v>
      </c>
      <c r="E1139" s="10">
        <v>127.01114479241301</v>
      </c>
    </row>
    <row r="1140" spans="1:5" x14ac:dyDescent="0.3">
      <c r="A1140" s="10" t="s">
        <v>5843</v>
      </c>
      <c r="B1140" s="10" t="s">
        <v>5873</v>
      </c>
      <c r="C1140" s="10" t="s">
        <v>5874</v>
      </c>
      <c r="D1140" s="10">
        <v>37.284893674715597</v>
      </c>
      <c r="E1140" s="10">
        <v>126.989199634131</v>
      </c>
    </row>
    <row r="1141" spans="1:5" x14ac:dyDescent="0.3">
      <c r="A1141" s="10" t="s">
        <v>5843</v>
      </c>
      <c r="B1141" s="10" t="s">
        <v>5875</v>
      </c>
      <c r="C1141" s="10" t="s">
        <v>5876</v>
      </c>
      <c r="D1141" s="10">
        <v>37.2812277857551</v>
      </c>
      <c r="E1141" s="10">
        <v>126.97021496157301</v>
      </c>
    </row>
    <row r="1142" spans="1:5" x14ac:dyDescent="0.3">
      <c r="A1142" s="10" t="s">
        <v>5843</v>
      </c>
      <c r="B1142" s="10" t="s">
        <v>5877</v>
      </c>
      <c r="C1142" s="10" t="s">
        <v>5878</v>
      </c>
      <c r="D1142" s="10">
        <v>37.274247387451297</v>
      </c>
      <c r="E1142" s="10">
        <v>126.953802287087</v>
      </c>
    </row>
    <row r="1143" spans="1:5" x14ac:dyDescent="0.3">
      <c r="A1143" s="10" t="s">
        <v>5879</v>
      </c>
      <c r="B1143" s="10" t="s">
        <v>5852</v>
      </c>
      <c r="C1143" s="10" t="s">
        <v>5853</v>
      </c>
      <c r="D1143" s="10">
        <v>37.394794842261497</v>
      </c>
      <c r="E1143" s="10">
        <v>127.11098972272499</v>
      </c>
    </row>
    <row r="1144" spans="1:5" x14ac:dyDescent="0.3">
      <c r="A1144" s="10" t="s">
        <v>5879</v>
      </c>
      <c r="B1144" s="10" t="s">
        <v>5880</v>
      </c>
      <c r="C1144" s="10" t="s">
        <v>5881</v>
      </c>
      <c r="D1144" s="10">
        <v>37.394729055679498</v>
      </c>
      <c r="E1144" s="10">
        <v>127.119418020789</v>
      </c>
    </row>
    <row r="1145" spans="1:5" x14ac:dyDescent="0.3">
      <c r="A1145" s="10" t="s">
        <v>5879</v>
      </c>
      <c r="B1145" s="10" t="s">
        <v>4755</v>
      </c>
      <c r="C1145" s="10" t="s">
        <v>5882</v>
      </c>
      <c r="D1145" s="10">
        <v>37.393996306291498</v>
      </c>
      <c r="E1145" s="10">
        <v>127.128231391594</v>
      </c>
    </row>
    <row r="1146" spans="1:5" x14ac:dyDescent="0.3">
      <c r="A1146" s="10" t="s">
        <v>5879</v>
      </c>
      <c r="B1146" s="10" t="s">
        <v>1709</v>
      </c>
      <c r="C1146" s="10" t="s">
        <v>5883</v>
      </c>
      <c r="D1146" s="10">
        <v>37.408631706216298</v>
      </c>
      <c r="E1146" s="10">
        <v>127.203328416895</v>
      </c>
    </row>
    <row r="1147" spans="1:5" x14ac:dyDescent="0.3">
      <c r="A1147" s="10" t="s">
        <v>5879</v>
      </c>
      <c r="B1147" s="10" t="s">
        <v>4758</v>
      </c>
      <c r="C1147" s="10" t="s">
        <v>5884</v>
      </c>
      <c r="D1147" s="10">
        <v>37.398903570542799</v>
      </c>
      <c r="E1147" s="10">
        <v>127.253267286176</v>
      </c>
    </row>
    <row r="1148" spans="1:5" x14ac:dyDescent="0.3">
      <c r="A1148" s="10" t="s">
        <v>5879</v>
      </c>
      <c r="B1148" s="10" t="s">
        <v>4760</v>
      </c>
      <c r="C1148" s="10" t="s">
        <v>5885</v>
      </c>
      <c r="D1148" s="10">
        <v>37.3733548531211</v>
      </c>
      <c r="E1148" s="10">
        <v>127.299991606989</v>
      </c>
    </row>
    <row r="1149" spans="1:5" x14ac:dyDescent="0.3">
      <c r="A1149" s="10" t="s">
        <v>5879</v>
      </c>
      <c r="B1149" s="10" t="s">
        <v>4762</v>
      </c>
      <c r="C1149" s="10" t="s">
        <v>5886</v>
      </c>
      <c r="D1149" s="10">
        <v>37.350552747099599</v>
      </c>
      <c r="E1149" s="10">
        <v>127.346172963513</v>
      </c>
    </row>
    <row r="1150" spans="1:5" x14ac:dyDescent="0.3">
      <c r="A1150" s="10" t="s">
        <v>5879</v>
      </c>
      <c r="B1150" s="10" t="s">
        <v>4764</v>
      </c>
      <c r="C1150" s="10" t="s">
        <v>5887</v>
      </c>
      <c r="D1150" s="10">
        <v>37.315566901016197</v>
      </c>
      <c r="E1150" s="10">
        <v>127.405242869086</v>
      </c>
    </row>
    <row r="1151" spans="1:5" x14ac:dyDescent="0.3">
      <c r="A1151" s="10" t="s">
        <v>5879</v>
      </c>
      <c r="B1151" s="10" t="s">
        <v>4766</v>
      </c>
      <c r="C1151" s="10" t="s">
        <v>5888</v>
      </c>
      <c r="D1151" s="10">
        <v>37.264575995467702</v>
      </c>
      <c r="E1151" s="10">
        <v>127.44236045122101</v>
      </c>
    </row>
    <row r="1152" spans="1:5" x14ac:dyDescent="0.3">
      <c r="A1152" s="10" t="s">
        <v>5879</v>
      </c>
      <c r="B1152" s="10" t="s">
        <v>4768</v>
      </c>
      <c r="C1152" s="10" t="s">
        <v>5889</v>
      </c>
      <c r="D1152" s="10">
        <v>37.259854704718897</v>
      </c>
      <c r="E1152" s="10">
        <v>127.490363784678</v>
      </c>
    </row>
    <row r="1153" spans="1:5" x14ac:dyDescent="0.3">
      <c r="A1153" s="10" t="s">
        <v>5879</v>
      </c>
      <c r="B1153" s="10" t="s">
        <v>4770</v>
      </c>
      <c r="C1153" s="10" t="s">
        <v>5890</v>
      </c>
      <c r="D1153" s="10">
        <v>37.293937563703103</v>
      </c>
      <c r="E1153" s="10">
        <v>127.570727128078</v>
      </c>
    </row>
    <row r="1154" spans="1:5" x14ac:dyDescent="0.3">
      <c r="A1154" s="10" t="s">
        <v>5879</v>
      </c>
      <c r="B1154" s="10" t="s">
        <v>4772</v>
      </c>
      <c r="C1154" s="10" t="s">
        <v>5891</v>
      </c>
      <c r="D1154" s="10">
        <v>37.282473756713102</v>
      </c>
      <c r="E1154" s="10">
        <v>127.62867841107099</v>
      </c>
    </row>
    <row r="1155" spans="1:5" x14ac:dyDescent="0.3">
      <c r="A1155" s="10" t="s">
        <v>5892</v>
      </c>
      <c r="B1155" s="10" t="s">
        <v>3625</v>
      </c>
      <c r="C1155" s="10" t="s">
        <v>3626</v>
      </c>
      <c r="D1155" s="10">
        <v>37.4882577599491</v>
      </c>
      <c r="E1155" s="10">
        <v>127.10057960552901</v>
      </c>
    </row>
    <row r="1156" spans="1:5" x14ac:dyDescent="0.3">
      <c r="A1156" s="10" t="s">
        <v>5892</v>
      </c>
      <c r="B1156" s="10" t="s">
        <v>5187</v>
      </c>
      <c r="C1156" s="10" t="s">
        <v>5893</v>
      </c>
      <c r="D1156" s="10">
        <v>37.200044553244602</v>
      </c>
      <c r="E1156" s="10">
        <v>127.095993089373</v>
      </c>
    </row>
    <row r="1157" spans="1:5" x14ac:dyDescent="0.3">
      <c r="A1157" s="10" t="s">
        <v>5892</v>
      </c>
      <c r="B1157" s="10" t="s">
        <v>3107</v>
      </c>
      <c r="C1157" s="10" t="s">
        <v>5894</v>
      </c>
      <c r="D1157" s="10">
        <v>37.018577986474298</v>
      </c>
      <c r="E1157" s="10">
        <v>127.071194951661</v>
      </c>
    </row>
    <row r="1158" spans="1:5" x14ac:dyDescent="0.3">
      <c r="A1158" s="10" t="s">
        <v>5895</v>
      </c>
      <c r="B1158" s="10" t="s">
        <v>2743</v>
      </c>
      <c r="C1158" s="10" t="s">
        <v>2744</v>
      </c>
      <c r="D1158" s="10">
        <v>37.556902790678201</v>
      </c>
      <c r="E1158" s="10">
        <v>126.97255990667701</v>
      </c>
    </row>
    <row r="1159" spans="1:5" x14ac:dyDescent="0.3">
      <c r="A1159" s="10" t="s">
        <v>5895</v>
      </c>
      <c r="B1159" s="10" t="s">
        <v>2887</v>
      </c>
      <c r="C1159" s="10" t="s">
        <v>2888</v>
      </c>
      <c r="D1159" s="10">
        <v>37.515974871523397</v>
      </c>
      <c r="E1159" s="10">
        <v>126.907035121749</v>
      </c>
    </row>
    <row r="1160" spans="1:5" x14ac:dyDescent="0.3">
      <c r="A1160" s="10" t="s">
        <v>5895</v>
      </c>
      <c r="B1160" s="10" t="s">
        <v>3062</v>
      </c>
      <c r="C1160" s="10" t="s">
        <v>5896</v>
      </c>
      <c r="D1160" s="10">
        <v>37.266161897612903</v>
      </c>
      <c r="E1160" s="10">
        <v>126.99989244699699</v>
      </c>
    </row>
    <row r="1161" spans="1:5" x14ac:dyDescent="0.3">
      <c r="A1161" s="10" t="s">
        <v>5895</v>
      </c>
      <c r="B1161" s="10" t="s">
        <v>3112</v>
      </c>
      <c r="C1161" s="10" t="s">
        <v>3113</v>
      </c>
      <c r="D1161" s="10">
        <v>36.990742427715603</v>
      </c>
      <c r="E1161" s="10">
        <v>127.08599918537701</v>
      </c>
    </row>
    <row r="1162" spans="1:5" x14ac:dyDescent="0.3">
      <c r="A1162" s="10" t="s">
        <v>5897</v>
      </c>
      <c r="B1162" s="10" t="s">
        <v>4835</v>
      </c>
      <c r="C1162" s="10" t="s">
        <v>5898</v>
      </c>
      <c r="D1162" s="10">
        <v>37.612130747509603</v>
      </c>
      <c r="E1162" s="10">
        <v>126.834189041595</v>
      </c>
    </row>
    <row r="1163" spans="1:5" x14ac:dyDescent="0.3">
      <c r="A1163" s="10" t="s">
        <v>5897</v>
      </c>
      <c r="B1163" s="10" t="s">
        <v>2743</v>
      </c>
      <c r="C1163" s="10" t="s">
        <v>5899</v>
      </c>
      <c r="D1163" s="10">
        <v>37.552395103318702</v>
      </c>
      <c r="E1163" s="10">
        <v>126.971068297901</v>
      </c>
    </row>
    <row r="1164" spans="1:5" x14ac:dyDescent="0.3">
      <c r="A1164" s="10" t="s">
        <v>5897</v>
      </c>
      <c r="B1164" s="10" t="s">
        <v>2887</v>
      </c>
      <c r="C1164" s="10" t="s">
        <v>5900</v>
      </c>
      <c r="D1164" s="10">
        <v>37.515668034119798</v>
      </c>
      <c r="E1164" s="10">
        <v>126.907665995469</v>
      </c>
    </row>
    <row r="1165" spans="1:5" x14ac:dyDescent="0.3">
      <c r="A1165" s="10" t="s">
        <v>5897</v>
      </c>
      <c r="B1165" s="10" t="s">
        <v>5203</v>
      </c>
      <c r="C1165" s="10" t="s">
        <v>5901</v>
      </c>
      <c r="D1165" s="10">
        <v>37.416363563830302</v>
      </c>
      <c r="E1165" s="10">
        <v>126.88487719743399</v>
      </c>
    </row>
    <row r="1166" spans="1:5" x14ac:dyDescent="0.3">
      <c r="A1166" s="10" t="s">
        <v>5897</v>
      </c>
      <c r="B1166" s="10" t="s">
        <v>3062</v>
      </c>
      <c r="C1166" s="10" t="s">
        <v>5902</v>
      </c>
      <c r="D1166" s="10">
        <v>37.265592078636502</v>
      </c>
      <c r="E1166" s="10">
        <v>127.00017993008299</v>
      </c>
    </row>
    <row r="1167" spans="1:5" x14ac:dyDescent="0.3">
      <c r="A1167" s="10" t="s">
        <v>5903</v>
      </c>
      <c r="B1167" s="10" t="s">
        <v>3812</v>
      </c>
      <c r="C1167" s="10" t="s">
        <v>5904</v>
      </c>
      <c r="D1167" s="10">
        <v>37.399849393252197</v>
      </c>
      <c r="E1167" s="10">
        <v>126.97686648825</v>
      </c>
    </row>
    <row r="1168" spans="1:5" x14ac:dyDescent="0.3">
      <c r="A1168" s="10" t="s">
        <v>5903</v>
      </c>
      <c r="B1168" s="10" t="s">
        <v>5905</v>
      </c>
      <c r="C1168" s="10" t="s">
        <v>5906</v>
      </c>
      <c r="D1168" s="10">
        <v>37.3828736912401</v>
      </c>
      <c r="E1168" s="10">
        <v>126.971945966177</v>
      </c>
    </row>
    <row r="1169" spans="1:5" x14ac:dyDescent="0.3">
      <c r="A1169" s="10" t="s">
        <v>5903</v>
      </c>
      <c r="B1169" s="10" t="s">
        <v>5907</v>
      </c>
      <c r="C1169" s="10" t="s">
        <v>5908</v>
      </c>
      <c r="D1169" s="10">
        <v>37.370191163713201</v>
      </c>
      <c r="E1169" s="10">
        <v>126.95829678011501</v>
      </c>
    </row>
    <row r="1170" spans="1:5" x14ac:dyDescent="0.3">
      <c r="A1170" s="10" t="s">
        <v>5903</v>
      </c>
      <c r="B1170" s="10" t="s">
        <v>5909</v>
      </c>
      <c r="C1170" s="10" t="s">
        <v>5910</v>
      </c>
      <c r="D1170" s="10">
        <v>37.3581623503134</v>
      </c>
      <c r="E1170" s="10">
        <v>126.96521689352601</v>
      </c>
    </row>
    <row r="1171" spans="1:5" x14ac:dyDescent="0.3">
      <c r="A1171" s="10" t="s">
        <v>5903</v>
      </c>
      <c r="B1171" s="10" t="s">
        <v>5911</v>
      </c>
      <c r="C1171" s="10" t="s">
        <v>5912</v>
      </c>
      <c r="D1171" s="10">
        <v>37.347944227409101</v>
      </c>
      <c r="E1171" s="10">
        <v>126.97353676644499</v>
      </c>
    </row>
    <row r="1172" spans="1:5" x14ac:dyDescent="0.3">
      <c r="A1172" s="10" t="s">
        <v>5903</v>
      </c>
      <c r="B1172" s="10" t="s">
        <v>5913</v>
      </c>
      <c r="C1172" s="10" t="s">
        <v>5914</v>
      </c>
      <c r="D1172" s="10">
        <v>37.3115092601792</v>
      </c>
      <c r="E1172" s="10">
        <v>126.989592907434</v>
      </c>
    </row>
    <row r="1173" spans="1:5" x14ac:dyDescent="0.3">
      <c r="A1173" s="10" t="s">
        <v>5903</v>
      </c>
      <c r="B1173" s="10" t="s">
        <v>5915</v>
      </c>
      <c r="C1173" s="10" t="s">
        <v>5916</v>
      </c>
      <c r="D1173" s="10">
        <v>37.301636191139799</v>
      </c>
      <c r="E1173" s="10">
        <v>127.008946317249</v>
      </c>
    </row>
    <row r="1174" spans="1:5" x14ac:dyDescent="0.3">
      <c r="A1174" s="10" t="s">
        <v>5903</v>
      </c>
      <c r="B1174" s="10" t="s">
        <v>5869</v>
      </c>
      <c r="C1174" s="10" t="s">
        <v>5870</v>
      </c>
      <c r="D1174" s="10">
        <v>37.287238681804197</v>
      </c>
      <c r="E1174" s="10">
        <v>127.03358337288</v>
      </c>
    </row>
    <row r="1175" spans="1:5" x14ac:dyDescent="0.3">
      <c r="A1175" s="10" t="s">
        <v>5903</v>
      </c>
      <c r="B1175" s="10" t="s">
        <v>5917</v>
      </c>
      <c r="C1175" s="10" t="s">
        <v>5918</v>
      </c>
      <c r="D1175" s="10">
        <v>37.2751379892904</v>
      </c>
      <c r="E1175" s="10">
        <v>127.043791670518</v>
      </c>
    </row>
    <row r="1176" spans="1:5" x14ac:dyDescent="0.3">
      <c r="A1176" s="10" t="s">
        <v>5903</v>
      </c>
      <c r="B1176" s="10" t="s">
        <v>5919</v>
      </c>
      <c r="C1176" s="10" t="s">
        <v>5920</v>
      </c>
      <c r="D1176" s="10">
        <v>37.270428125569602</v>
      </c>
      <c r="E1176" s="10">
        <v>127.059914458306</v>
      </c>
    </row>
    <row r="1177" spans="1:5" x14ac:dyDescent="0.3">
      <c r="A1177" s="10" t="s">
        <v>5903</v>
      </c>
      <c r="B1177" s="10" t="s">
        <v>5921</v>
      </c>
      <c r="C1177" s="10" t="s">
        <v>5922</v>
      </c>
      <c r="D1177" s="10">
        <v>37.275737955433698</v>
      </c>
      <c r="E1177" s="10">
        <v>127.071896106327</v>
      </c>
    </row>
    <row r="1178" spans="1:5" x14ac:dyDescent="0.3">
      <c r="A1178" s="10" t="s">
        <v>5903</v>
      </c>
      <c r="B1178" s="10" t="s">
        <v>4949</v>
      </c>
      <c r="C1178" s="10" t="s">
        <v>5923</v>
      </c>
      <c r="D1178" s="10">
        <v>37.257578943271902</v>
      </c>
      <c r="E1178" s="10">
        <v>127.07713143348199</v>
      </c>
    </row>
    <row r="1179" spans="1:5" x14ac:dyDescent="0.3">
      <c r="A1179" s="10" t="s">
        <v>5903</v>
      </c>
      <c r="B1179" s="10" t="s">
        <v>5924</v>
      </c>
      <c r="C1179" s="10" t="s">
        <v>5925</v>
      </c>
      <c r="D1179" s="10">
        <v>37.239897464689101</v>
      </c>
      <c r="E1179" s="10">
        <v>127.07405158403</v>
      </c>
    </row>
    <row r="1180" spans="1:5" x14ac:dyDescent="0.3">
      <c r="A1180" s="10" t="s">
        <v>5903</v>
      </c>
      <c r="B1180" s="10" t="s">
        <v>5926</v>
      </c>
      <c r="C1180" s="10" t="s">
        <v>5927</v>
      </c>
      <c r="D1180" s="10">
        <v>37.222255095810503</v>
      </c>
      <c r="E1180" s="10">
        <v>127.057788040071</v>
      </c>
    </row>
    <row r="1181" spans="1:5" x14ac:dyDescent="0.3">
      <c r="A1181" s="10" t="s">
        <v>5903</v>
      </c>
      <c r="B1181" s="10" t="s">
        <v>447</v>
      </c>
      <c r="C1181" s="10" t="s">
        <v>5928</v>
      </c>
      <c r="D1181" s="10">
        <v>37.211767168085998</v>
      </c>
      <c r="E1181" s="10">
        <v>127.055109820748</v>
      </c>
    </row>
    <row r="1182" spans="1:5" x14ac:dyDescent="0.3">
      <c r="A1182" s="10" t="s">
        <v>5903</v>
      </c>
      <c r="B1182" s="10" t="s">
        <v>5929</v>
      </c>
      <c r="C1182" s="10" t="s">
        <v>5930</v>
      </c>
      <c r="D1182" s="10">
        <v>37.205850742830201</v>
      </c>
      <c r="E1182" s="10">
        <v>127.069564719563</v>
      </c>
    </row>
    <row r="1183" spans="1:5" x14ac:dyDescent="0.3">
      <c r="A1183" s="10" t="s">
        <v>5903</v>
      </c>
      <c r="B1183" s="10" t="s">
        <v>5187</v>
      </c>
      <c r="C1183" s="10" t="s">
        <v>5188</v>
      </c>
      <c r="D1183" s="10">
        <v>37.200044553244602</v>
      </c>
      <c r="E1183" s="10">
        <v>127.095993089373</v>
      </c>
    </row>
    <row r="1184" spans="1:5" x14ac:dyDescent="0.3">
      <c r="A1184" s="10" t="s">
        <v>5931</v>
      </c>
      <c r="B1184" s="10" t="s">
        <v>3216</v>
      </c>
      <c r="C1184" s="10" t="s">
        <v>3217</v>
      </c>
      <c r="D1184" s="10">
        <v>37.561221741519098</v>
      </c>
      <c r="E1184" s="10">
        <v>127.036655378283</v>
      </c>
    </row>
    <row r="1185" spans="1:5" x14ac:dyDescent="0.3">
      <c r="A1185" s="10" t="s">
        <v>5931</v>
      </c>
      <c r="B1185" s="10" t="s">
        <v>5932</v>
      </c>
      <c r="C1185" s="10" t="s">
        <v>5933</v>
      </c>
      <c r="D1185" s="10">
        <v>37.568897399872903</v>
      </c>
      <c r="E1185" s="10">
        <v>127.037287477649</v>
      </c>
    </row>
    <row r="1186" spans="1:5" x14ac:dyDescent="0.3">
      <c r="A1186" s="10" t="s">
        <v>5931</v>
      </c>
      <c r="B1186" s="10" t="s">
        <v>468</v>
      </c>
      <c r="C1186" s="10" t="s">
        <v>5934</v>
      </c>
      <c r="D1186" s="10">
        <v>37.578271411780698</v>
      </c>
      <c r="E1186" s="10">
        <v>127.038773703339</v>
      </c>
    </row>
    <row r="1187" spans="1:5" x14ac:dyDescent="0.3">
      <c r="A1187" s="10" t="s">
        <v>5931</v>
      </c>
      <c r="B1187" s="10" t="s">
        <v>4273</v>
      </c>
      <c r="C1187" s="10" t="s">
        <v>5935</v>
      </c>
      <c r="D1187" s="10">
        <v>37.589678887026103</v>
      </c>
      <c r="E1187" s="10">
        <v>127.035926346178</v>
      </c>
    </row>
    <row r="1188" spans="1:5" x14ac:dyDescent="0.3">
      <c r="A1188" s="10" t="s">
        <v>5931</v>
      </c>
      <c r="B1188" s="10" t="s">
        <v>5936</v>
      </c>
      <c r="C1188" s="10" t="s">
        <v>5937</v>
      </c>
      <c r="D1188" s="10">
        <v>37.596154886972599</v>
      </c>
      <c r="E1188" s="10">
        <v>127.03552690913</v>
      </c>
    </row>
    <row r="1189" spans="1:5" x14ac:dyDescent="0.3">
      <c r="A1189" s="10" t="s">
        <v>5931</v>
      </c>
      <c r="B1189" s="10" t="s">
        <v>5938</v>
      </c>
      <c r="C1189" s="10" t="s">
        <v>5939</v>
      </c>
      <c r="D1189" s="10">
        <v>37.599224272761198</v>
      </c>
      <c r="E1189" s="10">
        <v>127.035295661094</v>
      </c>
    </row>
    <row r="1190" spans="1:5" x14ac:dyDescent="0.3">
      <c r="A1190" s="10" t="s">
        <v>5931</v>
      </c>
      <c r="B1190" s="10" t="s">
        <v>3699</v>
      </c>
      <c r="C1190" s="10" t="s">
        <v>5940</v>
      </c>
      <c r="D1190" s="10">
        <v>37.614993049081498</v>
      </c>
      <c r="E1190" s="10">
        <v>127.030033187155</v>
      </c>
    </row>
    <row r="1191" spans="1:5" x14ac:dyDescent="0.3">
      <c r="A1191" s="10" t="s">
        <v>5931</v>
      </c>
      <c r="B1191" s="10" t="s">
        <v>5941</v>
      </c>
      <c r="C1191" s="10" t="s">
        <v>5942</v>
      </c>
      <c r="D1191" s="10">
        <v>37.612377112344397</v>
      </c>
      <c r="E1191" s="10">
        <v>127.03674253813701</v>
      </c>
    </row>
    <row r="1192" spans="1:5" x14ac:dyDescent="0.3">
      <c r="A1192" s="10" t="s">
        <v>5931</v>
      </c>
      <c r="B1192" s="10" t="s">
        <v>5943</v>
      </c>
      <c r="C1192" s="10" t="s">
        <v>5944</v>
      </c>
      <c r="D1192" s="10">
        <v>37.619539406397998</v>
      </c>
      <c r="E1192" s="10">
        <v>127.04464610881701</v>
      </c>
    </row>
    <row r="1193" spans="1:5" x14ac:dyDescent="0.3">
      <c r="A1193" s="10" t="s">
        <v>5931</v>
      </c>
      <c r="B1193" s="10" t="s">
        <v>5945</v>
      </c>
      <c r="C1193" s="10" t="s">
        <v>5946</v>
      </c>
      <c r="D1193" s="10">
        <v>37.624764298319903</v>
      </c>
      <c r="E1193" s="10">
        <v>127.050514900186</v>
      </c>
    </row>
    <row r="1194" spans="1:5" x14ac:dyDescent="0.3">
      <c r="A1194" s="10" t="s">
        <v>5931</v>
      </c>
      <c r="B1194" s="10" t="s">
        <v>2835</v>
      </c>
      <c r="C1194" s="10" t="s">
        <v>5947</v>
      </c>
      <c r="D1194" s="10">
        <v>37.6350549608173</v>
      </c>
      <c r="E1194" s="10">
        <v>127.058954676103</v>
      </c>
    </row>
    <row r="1195" spans="1:5" x14ac:dyDescent="0.3">
      <c r="A1195" s="10" t="s">
        <v>5931</v>
      </c>
      <c r="B1195" s="10" t="s">
        <v>4344</v>
      </c>
      <c r="C1195" s="10" t="s">
        <v>5948</v>
      </c>
      <c r="D1195" s="10">
        <v>37.635252871210596</v>
      </c>
      <c r="E1195" s="10">
        <v>127.068527631771</v>
      </c>
    </row>
    <row r="1196" spans="1:5" x14ac:dyDescent="0.3">
      <c r="A1196" s="10" t="s">
        <v>5931</v>
      </c>
      <c r="B1196" s="10" t="s">
        <v>5949</v>
      </c>
      <c r="C1196" s="10" t="s">
        <v>5950</v>
      </c>
      <c r="D1196" s="10">
        <v>37.641180125642798</v>
      </c>
      <c r="E1196" s="10">
        <v>127.07268337457</v>
      </c>
    </row>
    <row r="1197" spans="1:5" x14ac:dyDescent="0.3">
      <c r="A1197" s="10" t="s">
        <v>5931</v>
      </c>
      <c r="B1197" s="10" t="s">
        <v>5951</v>
      </c>
      <c r="C1197" s="10" t="s">
        <v>5952</v>
      </c>
      <c r="D1197" s="10">
        <v>37.650928118288903</v>
      </c>
      <c r="E1197" s="10">
        <v>127.07642047194599</v>
      </c>
    </row>
    <row r="1198" spans="1:5" x14ac:dyDescent="0.3">
      <c r="A1198" s="10" t="s">
        <v>5931</v>
      </c>
      <c r="B1198" s="10" t="s">
        <v>5953</v>
      </c>
      <c r="C1198" s="10" t="s">
        <v>5954</v>
      </c>
      <c r="D1198" s="10">
        <v>37.654601484718199</v>
      </c>
      <c r="E1198" s="10">
        <v>127.076187503339</v>
      </c>
    </row>
    <row r="1199" spans="1:5" x14ac:dyDescent="0.3">
      <c r="A1199" s="10" t="s">
        <v>5931</v>
      </c>
      <c r="B1199" s="10" t="s">
        <v>3671</v>
      </c>
      <c r="C1199" s="10" t="s">
        <v>5955</v>
      </c>
      <c r="D1199" s="10">
        <v>37.661057742144699</v>
      </c>
      <c r="E1199" s="10">
        <v>127.073630157913</v>
      </c>
    </row>
    <row r="1200" spans="1:5" x14ac:dyDescent="0.3">
      <c r="A1200" s="10" t="s">
        <v>5956</v>
      </c>
      <c r="B1200" s="10" t="s">
        <v>3956</v>
      </c>
      <c r="C1200" s="10" t="s">
        <v>5957</v>
      </c>
      <c r="D1200" s="10">
        <v>37.522812739322902</v>
      </c>
      <c r="E1200" s="10">
        <v>126.92303459092</v>
      </c>
    </row>
    <row r="1201" spans="1:5" x14ac:dyDescent="0.3">
      <c r="A1201" s="10" t="s">
        <v>5956</v>
      </c>
      <c r="B1201" s="10" t="s">
        <v>2887</v>
      </c>
      <c r="C1201" s="10" t="s">
        <v>5958</v>
      </c>
      <c r="D1201" s="10">
        <v>37.515974871523397</v>
      </c>
      <c r="E1201" s="10">
        <v>126.907035121749</v>
      </c>
    </row>
    <row r="1202" spans="1:5" x14ac:dyDescent="0.3">
      <c r="A1202" s="10" t="s">
        <v>5956</v>
      </c>
      <c r="B1202" s="10" t="s">
        <v>5959</v>
      </c>
      <c r="C1202" s="10" t="s">
        <v>5960</v>
      </c>
      <c r="D1202" s="10">
        <v>37.507411232386097</v>
      </c>
      <c r="E1202" s="10">
        <v>126.900883108366</v>
      </c>
    </row>
    <row r="1203" spans="1:5" x14ac:dyDescent="0.3">
      <c r="A1203" s="10" t="s">
        <v>5956</v>
      </c>
      <c r="B1203" s="10" t="s">
        <v>4472</v>
      </c>
      <c r="C1203" s="10" t="s">
        <v>5961</v>
      </c>
      <c r="D1203" s="10">
        <v>37.500309862028999</v>
      </c>
      <c r="E1203" s="10">
        <v>126.90940105182101</v>
      </c>
    </row>
    <row r="1204" spans="1:5" x14ac:dyDescent="0.3">
      <c r="A1204" s="10" t="s">
        <v>5956</v>
      </c>
      <c r="B1204" s="10" t="s">
        <v>5962</v>
      </c>
      <c r="C1204" s="10" t="s">
        <v>5963</v>
      </c>
      <c r="D1204" s="10">
        <v>37.490829667962899</v>
      </c>
      <c r="E1204" s="10">
        <v>126.908486865192</v>
      </c>
    </row>
    <row r="1205" spans="1:5" x14ac:dyDescent="0.3">
      <c r="A1205" s="10" t="s">
        <v>5956</v>
      </c>
      <c r="B1205" s="10" t="s">
        <v>3330</v>
      </c>
      <c r="C1205" s="10" t="s">
        <v>5964</v>
      </c>
      <c r="D1205" s="10">
        <v>37.485446302368402</v>
      </c>
      <c r="E1205" s="10">
        <v>126.900861931696</v>
      </c>
    </row>
    <row r="1206" spans="1:5" x14ac:dyDescent="0.3">
      <c r="A1206" s="10" t="s">
        <v>5956</v>
      </c>
      <c r="B1206" s="10" t="s">
        <v>3004</v>
      </c>
      <c r="C1206" s="10" t="s">
        <v>5965</v>
      </c>
      <c r="D1206" s="10">
        <v>37.466513715271397</v>
      </c>
      <c r="E1206" s="10">
        <v>126.88925509969999</v>
      </c>
    </row>
    <row r="1207" spans="1:5" x14ac:dyDescent="0.3">
      <c r="A1207" s="10" t="s">
        <v>5956</v>
      </c>
      <c r="B1207" s="10" t="s">
        <v>5966</v>
      </c>
      <c r="C1207" s="10" t="s">
        <v>5967</v>
      </c>
      <c r="D1207" s="10">
        <v>37.454247387590001</v>
      </c>
      <c r="E1207" s="10">
        <v>126.901306044412</v>
      </c>
    </row>
    <row r="1208" spans="1:5" x14ac:dyDescent="0.3">
      <c r="A1208" s="10" t="s">
        <v>5956</v>
      </c>
      <c r="B1208" s="10" t="s">
        <v>3014</v>
      </c>
      <c r="C1208" s="10" t="s">
        <v>5968</v>
      </c>
      <c r="D1208" s="10">
        <v>37.424726078701497</v>
      </c>
      <c r="E1208" s="10">
        <v>126.90538077071599</v>
      </c>
    </row>
    <row r="1209" spans="1:5" x14ac:dyDescent="0.3">
      <c r="A1209" s="10" t="s">
        <v>5956</v>
      </c>
      <c r="B1209" s="10" t="s">
        <v>3173</v>
      </c>
      <c r="C1209" s="10" t="s">
        <v>5969</v>
      </c>
      <c r="D1209" s="10">
        <v>37.417184214951902</v>
      </c>
      <c r="E1209" s="10">
        <v>126.8847883935</v>
      </c>
    </row>
    <row r="1210" spans="1:5" x14ac:dyDescent="0.3">
      <c r="A1210" s="10" t="s">
        <v>5956</v>
      </c>
      <c r="B1210" s="10" t="s">
        <v>5970</v>
      </c>
      <c r="C1210" s="10" t="s">
        <v>5971</v>
      </c>
      <c r="D1210" s="10">
        <v>37.380943543855402</v>
      </c>
      <c r="E1210" s="10">
        <v>126.86046105699199</v>
      </c>
    </row>
    <row r="1211" spans="1:5" x14ac:dyDescent="0.3">
      <c r="A1211" s="10" t="s">
        <v>5956</v>
      </c>
      <c r="B1211" s="10" t="s">
        <v>5972</v>
      </c>
      <c r="C1211" s="10" t="s">
        <v>5973</v>
      </c>
      <c r="D1211" s="10">
        <v>37.350594761965802</v>
      </c>
      <c r="E1211" s="10">
        <v>126.862559539401</v>
      </c>
    </row>
    <row r="1212" spans="1:5" x14ac:dyDescent="0.3">
      <c r="A1212" s="10" t="s">
        <v>5956</v>
      </c>
      <c r="B1212" s="10" t="s">
        <v>5974</v>
      </c>
      <c r="C1212" s="10" t="s">
        <v>5975</v>
      </c>
      <c r="D1212" s="10">
        <v>37.326983120607402</v>
      </c>
      <c r="E1212" s="10">
        <v>126.845287823967</v>
      </c>
    </row>
    <row r="1213" spans="1:5" x14ac:dyDescent="0.3">
      <c r="A1213" s="10" t="s">
        <v>5956</v>
      </c>
      <c r="B1213" s="10" t="s">
        <v>3856</v>
      </c>
      <c r="C1213" s="10" t="s">
        <v>3857</v>
      </c>
      <c r="D1213" s="10">
        <v>37.3160509140044</v>
      </c>
      <c r="E1213" s="10">
        <v>126.83895511802601</v>
      </c>
    </row>
    <row r="1214" spans="1:5" x14ac:dyDescent="0.3">
      <c r="A1214" s="10" t="s">
        <v>5956</v>
      </c>
      <c r="B1214" s="10" t="s">
        <v>5976</v>
      </c>
      <c r="C1214" s="10" t="s">
        <v>5977</v>
      </c>
      <c r="D1214" s="10">
        <v>37.308115356238901</v>
      </c>
      <c r="E1214" s="10">
        <v>126.830648310383</v>
      </c>
    </row>
    <row r="1215" spans="1:5" x14ac:dyDescent="0.3">
      <c r="A1215" s="10" t="s">
        <v>5956</v>
      </c>
      <c r="B1215" s="10" t="s">
        <v>5978</v>
      </c>
      <c r="C1215" s="10" t="s">
        <v>5979</v>
      </c>
      <c r="D1215" s="10">
        <v>37.295325845216901</v>
      </c>
      <c r="E1215" s="10">
        <v>126.827010543303</v>
      </c>
    </row>
    <row r="1216" spans="1:5" x14ac:dyDescent="0.3">
      <c r="A1216" s="10" t="s">
        <v>5956</v>
      </c>
      <c r="B1216" s="10" t="s">
        <v>5980</v>
      </c>
      <c r="C1216" s="10" t="s">
        <v>5981</v>
      </c>
      <c r="D1216" s="10">
        <v>37.417160951213802</v>
      </c>
      <c r="E1216" s="10">
        <v>126.851561734463</v>
      </c>
    </row>
    <row r="1217" spans="1:5" x14ac:dyDescent="0.3">
      <c r="A1217" s="10" t="s">
        <v>5956</v>
      </c>
      <c r="B1217" s="10" t="s">
        <v>5982</v>
      </c>
      <c r="C1217" s="10" t="s">
        <v>5983</v>
      </c>
      <c r="D1217" s="10">
        <v>37.405932258224098</v>
      </c>
      <c r="E1217" s="10">
        <v>126.82671511913</v>
      </c>
    </row>
    <row r="1218" spans="1:5" x14ac:dyDescent="0.3">
      <c r="A1218" s="10" t="s">
        <v>5956</v>
      </c>
      <c r="B1218" s="10" t="s">
        <v>5235</v>
      </c>
      <c r="C1218" s="10" t="s">
        <v>5236</v>
      </c>
      <c r="D1218" s="10">
        <v>37.381405186304598</v>
      </c>
      <c r="E1218" s="10">
        <v>126.80599355158201</v>
      </c>
    </row>
    <row r="1219" spans="1:5" x14ac:dyDescent="0.3">
      <c r="A1219" s="10" t="s">
        <v>5984</v>
      </c>
      <c r="B1219" s="10" t="s">
        <v>3567</v>
      </c>
      <c r="C1219" s="10" t="s">
        <v>5844</v>
      </c>
      <c r="D1219" s="10">
        <v>37.519672276395198</v>
      </c>
      <c r="E1219" s="10">
        <v>127.01875156077401</v>
      </c>
    </row>
    <row r="1220" spans="1:5" x14ac:dyDescent="0.3">
      <c r="A1220" s="10" t="s">
        <v>5984</v>
      </c>
      <c r="B1220" s="10" t="s">
        <v>5985</v>
      </c>
      <c r="C1220" s="10" t="s">
        <v>5986</v>
      </c>
      <c r="D1220" s="10">
        <v>37.519410726982301</v>
      </c>
      <c r="E1220" s="10">
        <v>127.028584582558</v>
      </c>
    </row>
    <row r="1221" spans="1:5" x14ac:dyDescent="0.3">
      <c r="A1221" s="10" t="s">
        <v>5984</v>
      </c>
      <c r="B1221" s="10" t="s">
        <v>5987</v>
      </c>
      <c r="C1221" s="10" t="s">
        <v>5988</v>
      </c>
      <c r="D1221" s="10">
        <v>37.523411490113801</v>
      </c>
      <c r="E1221" s="10">
        <v>127.030581972287</v>
      </c>
    </row>
    <row r="1222" spans="1:5" x14ac:dyDescent="0.3">
      <c r="A1222" s="10" t="s">
        <v>5984</v>
      </c>
      <c r="B1222" s="10" t="s">
        <v>4408</v>
      </c>
      <c r="C1222" s="10" t="s">
        <v>5989</v>
      </c>
      <c r="D1222" s="10">
        <v>37.518722236132497</v>
      </c>
      <c r="E1222" s="10">
        <v>127.049208534359</v>
      </c>
    </row>
    <row r="1223" spans="1:5" x14ac:dyDescent="0.3">
      <c r="A1223" s="10" t="s">
        <v>5984</v>
      </c>
      <c r="B1223" s="10" t="s">
        <v>4735</v>
      </c>
      <c r="C1223" s="10" t="s">
        <v>5990</v>
      </c>
      <c r="D1223" s="10">
        <v>37.507409371609398</v>
      </c>
      <c r="E1223" s="10">
        <v>127.058026248636</v>
      </c>
    </row>
    <row r="1224" spans="1:5" x14ac:dyDescent="0.3">
      <c r="A1224" s="10" t="s">
        <v>5984</v>
      </c>
      <c r="B1224" s="10" t="s">
        <v>3269</v>
      </c>
      <c r="C1224" s="10" t="s">
        <v>5990</v>
      </c>
      <c r="D1224" s="10">
        <v>37.507409371609398</v>
      </c>
      <c r="E1224" s="10">
        <v>127.058026248636</v>
      </c>
    </row>
    <row r="1225" spans="1:5" x14ac:dyDescent="0.3">
      <c r="A1225" s="10" t="s">
        <v>5984</v>
      </c>
      <c r="B1225" s="10" t="s">
        <v>3611</v>
      </c>
      <c r="C1225" s="10" t="s">
        <v>5991</v>
      </c>
      <c r="D1225" s="10">
        <v>37.4967336913341</v>
      </c>
      <c r="E1225" s="10">
        <v>127.071840101329</v>
      </c>
    </row>
    <row r="1226" spans="1:5" x14ac:dyDescent="0.3">
      <c r="A1226" s="10" t="s">
        <v>5984</v>
      </c>
      <c r="B1226" s="10" t="s">
        <v>5992</v>
      </c>
      <c r="C1226" s="10" t="s">
        <v>5993</v>
      </c>
      <c r="D1226" s="10">
        <v>37.495706194059501</v>
      </c>
      <c r="E1226" s="10">
        <v>127.107249622838</v>
      </c>
    </row>
    <row r="1227" spans="1:5" x14ac:dyDescent="0.3">
      <c r="A1227" s="10" t="s">
        <v>5984</v>
      </c>
      <c r="B1227" s="10" t="s">
        <v>3630</v>
      </c>
      <c r="C1227" s="10" t="s">
        <v>5994</v>
      </c>
      <c r="D1227" s="10">
        <v>37.492914773524802</v>
      </c>
      <c r="E1227" s="10">
        <v>127.118215300381</v>
      </c>
    </row>
    <row r="1228" spans="1:5" x14ac:dyDescent="0.3">
      <c r="A1228" s="10" t="s">
        <v>5984</v>
      </c>
      <c r="B1228" s="10" t="s">
        <v>5995</v>
      </c>
      <c r="C1228" s="10" t="s">
        <v>5996</v>
      </c>
      <c r="D1228" s="10">
        <v>37.482277560903398</v>
      </c>
      <c r="E1228" s="10">
        <v>127.122121028658</v>
      </c>
    </row>
    <row r="1229" spans="1:5" x14ac:dyDescent="0.3">
      <c r="A1229" s="10" t="s">
        <v>5984</v>
      </c>
      <c r="B1229" s="10" t="s">
        <v>5997</v>
      </c>
      <c r="C1229" s="10" t="s">
        <v>5998</v>
      </c>
      <c r="D1229" s="10">
        <v>37.474785631099699</v>
      </c>
      <c r="E1229" s="10">
        <v>127.14221505376599</v>
      </c>
    </row>
    <row r="1230" spans="1:5" x14ac:dyDescent="0.3">
      <c r="A1230" s="10" t="s">
        <v>5984</v>
      </c>
      <c r="B1230" s="10" t="s">
        <v>5999</v>
      </c>
      <c r="C1230" s="10" t="s">
        <v>6000</v>
      </c>
      <c r="D1230" s="10">
        <v>37.471210164089399</v>
      </c>
      <c r="E1230" s="10">
        <v>127.14590285341301</v>
      </c>
    </row>
    <row r="1231" spans="1:5" x14ac:dyDescent="0.3">
      <c r="A1231" s="10" t="s">
        <v>5984</v>
      </c>
      <c r="B1231" s="10" t="s">
        <v>6001</v>
      </c>
      <c r="C1231" s="10" t="s">
        <v>6002</v>
      </c>
      <c r="D1231" s="10">
        <v>37.458969334103301</v>
      </c>
      <c r="E1231" s="10">
        <v>127.16460278388701</v>
      </c>
    </row>
    <row r="1232" spans="1:5" x14ac:dyDescent="0.3">
      <c r="A1232" s="10" t="s">
        <v>5984</v>
      </c>
      <c r="B1232" s="10" t="s">
        <v>4676</v>
      </c>
      <c r="C1232" s="10" t="s">
        <v>6003</v>
      </c>
      <c r="D1232" s="10">
        <v>37.450228175596202</v>
      </c>
      <c r="E1232" s="10">
        <v>127.159068067452</v>
      </c>
    </row>
    <row r="1233" spans="1:5" x14ac:dyDescent="0.3">
      <c r="A1233" s="10" t="s">
        <v>5984</v>
      </c>
      <c r="B1233" s="10" t="s">
        <v>6004</v>
      </c>
      <c r="C1233" s="10" t="s">
        <v>6005</v>
      </c>
      <c r="D1233" s="10">
        <v>37.446773498760599</v>
      </c>
      <c r="E1233" s="10">
        <v>127.16659802339601</v>
      </c>
    </row>
    <row r="1234" spans="1:5" x14ac:dyDescent="0.3">
      <c r="A1234" s="10" t="s">
        <v>5984</v>
      </c>
      <c r="B1234" s="10" t="s">
        <v>6006</v>
      </c>
      <c r="C1234" s="10" t="s">
        <v>6003</v>
      </c>
      <c r="D1234" s="10">
        <v>37.450228175596202</v>
      </c>
      <c r="E1234" s="10">
        <v>127.159068067452</v>
      </c>
    </row>
    <row r="1235" spans="1:5" x14ac:dyDescent="0.3">
      <c r="A1235" s="10" t="s">
        <v>5984</v>
      </c>
      <c r="B1235" s="10" t="s">
        <v>5880</v>
      </c>
      <c r="C1235" s="10" t="s">
        <v>6007</v>
      </c>
      <c r="D1235" s="10">
        <v>37.432158275741301</v>
      </c>
      <c r="E1235" s="10">
        <v>127.168981183284</v>
      </c>
    </row>
    <row r="1236" spans="1:5" x14ac:dyDescent="0.3">
      <c r="A1236" s="10" t="s">
        <v>5984</v>
      </c>
      <c r="B1236" s="10" t="s">
        <v>1709</v>
      </c>
      <c r="C1236" s="10" t="s">
        <v>6008</v>
      </c>
      <c r="D1236" s="10">
        <v>37.407934873284397</v>
      </c>
      <c r="E1236" s="10">
        <v>127.20211106900101</v>
      </c>
    </row>
    <row r="1237" spans="1:5" x14ac:dyDescent="0.3">
      <c r="A1237" s="10" t="s">
        <v>6009</v>
      </c>
      <c r="B1237" s="10" t="s">
        <v>4137</v>
      </c>
      <c r="C1237" s="10" t="s">
        <v>6010</v>
      </c>
      <c r="D1237" s="10">
        <v>37.4947217811185</v>
      </c>
      <c r="E1237" s="10">
        <v>127.152261810289</v>
      </c>
    </row>
    <row r="1238" spans="1:5" x14ac:dyDescent="0.3">
      <c r="A1238" s="10" t="s">
        <v>6009</v>
      </c>
      <c r="B1238" s="10" t="s">
        <v>6011</v>
      </c>
      <c r="C1238" s="10" t="s">
        <v>6012</v>
      </c>
      <c r="D1238" s="10">
        <v>37.489154361135398</v>
      </c>
      <c r="E1238" s="10">
        <v>127.153800289922</v>
      </c>
    </row>
    <row r="1239" spans="1:5" x14ac:dyDescent="0.3">
      <c r="A1239" s="10" t="s">
        <v>6009</v>
      </c>
      <c r="B1239" s="10" t="s">
        <v>6013</v>
      </c>
      <c r="C1239" s="10" t="s">
        <v>6014</v>
      </c>
      <c r="D1239" s="10">
        <v>37.485782466282501</v>
      </c>
      <c r="E1239" s="10">
        <v>127.14877756401199</v>
      </c>
    </row>
    <row r="1240" spans="1:5" x14ac:dyDescent="0.3">
      <c r="A1240" s="10" t="s">
        <v>6009</v>
      </c>
      <c r="B1240" s="10" t="s">
        <v>6015</v>
      </c>
      <c r="C1240" s="10" t="s">
        <v>6016</v>
      </c>
      <c r="D1240" s="10">
        <v>37.484823066631598</v>
      </c>
      <c r="E1240" s="10">
        <v>127.144573539696</v>
      </c>
    </row>
    <row r="1241" spans="1:5" x14ac:dyDescent="0.3">
      <c r="A1241" s="10" t="s">
        <v>6009</v>
      </c>
      <c r="B1241" s="10" t="s">
        <v>6017</v>
      </c>
      <c r="C1241" s="10" t="s">
        <v>6018</v>
      </c>
      <c r="D1241" s="10">
        <v>37.479529755503101</v>
      </c>
      <c r="E1241" s="10">
        <v>127.143075602032</v>
      </c>
    </row>
    <row r="1242" spans="1:5" x14ac:dyDescent="0.3">
      <c r="A1242" s="10" t="s">
        <v>6009</v>
      </c>
      <c r="B1242" s="10" t="s">
        <v>6019</v>
      </c>
      <c r="C1242" s="10" t="s">
        <v>6020</v>
      </c>
      <c r="D1242" s="10">
        <v>37.477023968278999</v>
      </c>
      <c r="E1242" s="10">
        <v>127.142920009516</v>
      </c>
    </row>
    <row r="1243" spans="1:5" x14ac:dyDescent="0.3">
      <c r="A1243" s="10" t="s">
        <v>6009</v>
      </c>
      <c r="B1243" s="10" t="s">
        <v>5997</v>
      </c>
      <c r="C1243" s="10" t="s">
        <v>5998</v>
      </c>
      <c r="D1243" s="10">
        <v>37.474785631099699</v>
      </c>
      <c r="E1243" s="10">
        <v>127.14221505376599</v>
      </c>
    </row>
    <row r="1244" spans="1:5" x14ac:dyDescent="0.3">
      <c r="A1244" s="10" t="s">
        <v>6009</v>
      </c>
      <c r="B1244" s="10" t="s">
        <v>6021</v>
      </c>
      <c r="C1244" s="10" t="s">
        <v>6022</v>
      </c>
      <c r="D1244" s="10">
        <v>37.473012217198203</v>
      </c>
      <c r="E1244" s="10">
        <v>127.14210452329</v>
      </c>
    </row>
    <row r="1245" spans="1:5" x14ac:dyDescent="0.3">
      <c r="A1245" s="10" t="s">
        <v>6009</v>
      </c>
      <c r="B1245" s="10" t="s">
        <v>6023</v>
      </c>
      <c r="C1245" s="10" t="s">
        <v>6024</v>
      </c>
      <c r="D1245" s="10">
        <v>37.468874835706899</v>
      </c>
      <c r="E1245" s="10">
        <v>127.135302150793</v>
      </c>
    </row>
    <row r="1246" spans="1:5" x14ac:dyDescent="0.3">
      <c r="A1246" s="10" t="s">
        <v>6009</v>
      </c>
      <c r="B1246" s="10" t="s">
        <v>4916</v>
      </c>
      <c r="C1246" s="10" t="s">
        <v>6025</v>
      </c>
      <c r="D1246" s="10">
        <v>37.470746998774999</v>
      </c>
      <c r="E1246" s="10">
        <v>127.12672955762299</v>
      </c>
    </row>
    <row r="1247" spans="1:5" x14ac:dyDescent="0.3">
      <c r="A1247" s="10" t="s">
        <v>6026</v>
      </c>
      <c r="B1247" s="10" t="s">
        <v>4943</v>
      </c>
      <c r="C1247" s="10" t="s">
        <v>4944</v>
      </c>
      <c r="D1247" s="10">
        <v>37.275318707074803</v>
      </c>
      <c r="E1247" s="10">
        <v>127.115952887482</v>
      </c>
    </row>
    <row r="1248" spans="1:5" x14ac:dyDescent="0.3">
      <c r="A1248" s="10" t="s">
        <v>6026</v>
      </c>
      <c r="B1248" s="10" t="s">
        <v>6027</v>
      </c>
      <c r="C1248" s="10" t="s">
        <v>6028</v>
      </c>
      <c r="D1248" s="10">
        <v>37.270248990364003</v>
      </c>
      <c r="E1248" s="10">
        <v>127.12567816498</v>
      </c>
    </row>
    <row r="1249" spans="1:5" x14ac:dyDescent="0.3">
      <c r="A1249" s="10" t="s">
        <v>6026</v>
      </c>
      <c r="B1249" s="10" t="s">
        <v>6029</v>
      </c>
      <c r="C1249" s="10" t="s">
        <v>6030</v>
      </c>
      <c r="D1249" s="10">
        <v>37.2697860506197</v>
      </c>
      <c r="E1249" s="10">
        <v>127.13680018643601</v>
      </c>
    </row>
    <row r="1250" spans="1:5" x14ac:dyDescent="0.3">
      <c r="A1250" s="10" t="s">
        <v>6026</v>
      </c>
      <c r="B1250" s="10" t="s">
        <v>6031</v>
      </c>
      <c r="C1250" s="10" t="s">
        <v>6032</v>
      </c>
      <c r="D1250" s="10">
        <v>37.274617355163599</v>
      </c>
      <c r="E1250" s="10">
        <v>127.14296256749201</v>
      </c>
    </row>
    <row r="1251" spans="1:5" x14ac:dyDescent="0.3">
      <c r="A1251" s="10" t="s">
        <v>6026</v>
      </c>
      <c r="B1251" s="10" t="s">
        <v>6033</v>
      </c>
      <c r="C1251" s="10" t="s">
        <v>6034</v>
      </c>
      <c r="D1251" s="10">
        <v>37.269762809034503</v>
      </c>
      <c r="E1251" s="10">
        <v>127.15236347594499</v>
      </c>
    </row>
    <row r="1252" spans="1:5" x14ac:dyDescent="0.3">
      <c r="A1252" s="10" t="s">
        <v>6026</v>
      </c>
      <c r="B1252" s="10" t="s">
        <v>6035</v>
      </c>
      <c r="C1252" s="10" t="s">
        <v>6036</v>
      </c>
      <c r="D1252" s="10">
        <v>37.262040592785901</v>
      </c>
      <c r="E1252" s="10">
        <v>127.15855802727</v>
      </c>
    </row>
    <row r="1253" spans="1:5" x14ac:dyDescent="0.3">
      <c r="A1253" s="10" t="s">
        <v>6026</v>
      </c>
      <c r="B1253" s="10" t="s">
        <v>6037</v>
      </c>
      <c r="C1253" s="10" t="s">
        <v>6038</v>
      </c>
      <c r="D1253" s="10">
        <v>37.242516059512603</v>
      </c>
      <c r="E1253" s="10">
        <v>127.167659749592</v>
      </c>
    </row>
    <row r="1254" spans="1:5" x14ac:dyDescent="0.3">
      <c r="A1254" s="10" t="s">
        <v>6026</v>
      </c>
      <c r="B1254" s="10" t="s">
        <v>6039</v>
      </c>
      <c r="C1254" s="10" t="s">
        <v>6040</v>
      </c>
      <c r="D1254" s="10">
        <v>37.239382052502698</v>
      </c>
      <c r="E1254" s="10">
        <v>127.178565335786</v>
      </c>
    </row>
    <row r="1255" spans="1:5" x14ac:dyDescent="0.3">
      <c r="A1255" s="10" t="s">
        <v>6026</v>
      </c>
      <c r="B1255" s="10" t="s">
        <v>6041</v>
      </c>
      <c r="C1255" s="10" t="s">
        <v>6042</v>
      </c>
      <c r="D1255" s="10">
        <v>37.238090473746396</v>
      </c>
      <c r="E1255" s="10">
        <v>127.19032289939101</v>
      </c>
    </row>
    <row r="1256" spans="1:5" x14ac:dyDescent="0.3">
      <c r="A1256" s="10" t="s">
        <v>6026</v>
      </c>
      <c r="B1256" s="10" t="s">
        <v>6043</v>
      </c>
      <c r="C1256" s="10" t="s">
        <v>6044</v>
      </c>
      <c r="D1256" s="10">
        <v>37.237313429161503</v>
      </c>
      <c r="E1256" s="10">
        <v>127.19892076581201</v>
      </c>
    </row>
    <row r="1257" spans="1:5" x14ac:dyDescent="0.3">
      <c r="A1257" s="10" t="s">
        <v>6026</v>
      </c>
      <c r="B1257" s="10" t="s">
        <v>6045</v>
      </c>
      <c r="C1257" s="10" t="s">
        <v>6046</v>
      </c>
      <c r="D1257" s="10">
        <v>37.237899736982698</v>
      </c>
      <c r="E1257" s="10">
        <v>127.20896752685501</v>
      </c>
    </row>
    <row r="1258" spans="1:5" x14ac:dyDescent="0.3">
      <c r="A1258" s="10" t="s">
        <v>6026</v>
      </c>
      <c r="B1258" s="10" t="s">
        <v>6047</v>
      </c>
      <c r="C1258" s="10" t="s">
        <v>6048</v>
      </c>
      <c r="D1258" s="10">
        <v>37.244542635523899</v>
      </c>
      <c r="E1258" s="10">
        <v>127.214188965923</v>
      </c>
    </row>
    <row r="1259" spans="1:5" x14ac:dyDescent="0.3">
      <c r="A1259" s="10" t="s">
        <v>6026</v>
      </c>
      <c r="B1259" s="10" t="s">
        <v>6049</v>
      </c>
      <c r="C1259" s="10" t="s">
        <v>6050</v>
      </c>
      <c r="D1259" s="10">
        <v>37.259047442893198</v>
      </c>
      <c r="E1259" s="10">
        <v>127.218474921994</v>
      </c>
    </row>
    <row r="1260" spans="1:5" x14ac:dyDescent="0.3">
      <c r="A1260" s="10" t="s">
        <v>6026</v>
      </c>
      <c r="B1260" s="10" t="s">
        <v>6051</v>
      </c>
      <c r="C1260" s="10" t="s">
        <v>6052</v>
      </c>
      <c r="D1260" s="10">
        <v>37.267327889043301</v>
      </c>
      <c r="E1260" s="10">
        <v>127.213750662696</v>
      </c>
    </row>
    <row r="1261" spans="1:5" x14ac:dyDescent="0.3">
      <c r="A1261" s="10" t="s">
        <v>6026</v>
      </c>
      <c r="B1261" s="10" t="s">
        <v>6053</v>
      </c>
      <c r="C1261" s="10" t="s">
        <v>6054</v>
      </c>
      <c r="D1261" s="10">
        <v>37.285457564971601</v>
      </c>
      <c r="E1261" s="10">
        <v>127.219382233433</v>
      </c>
    </row>
    <row r="1262" spans="1:5" x14ac:dyDescent="0.3">
      <c r="A1262" s="10" t="s">
        <v>6055</v>
      </c>
      <c r="B1262" s="10" t="s">
        <v>6056</v>
      </c>
      <c r="C1262" s="10" t="s">
        <v>6057</v>
      </c>
      <c r="D1262" s="10">
        <v>36.749629562177198</v>
      </c>
      <c r="E1262" s="10">
        <v>126.88984116053599</v>
      </c>
    </row>
    <row r="1263" spans="1:5" x14ac:dyDescent="0.3">
      <c r="A1263" s="10" t="s">
        <v>6055</v>
      </c>
      <c r="B1263" s="10" t="s">
        <v>6058</v>
      </c>
      <c r="C1263" s="10" t="s">
        <v>6059</v>
      </c>
      <c r="D1263" s="10">
        <v>36.726886064912698</v>
      </c>
      <c r="E1263" s="10">
        <v>126.848521612695</v>
      </c>
    </row>
    <row r="1264" spans="1:5" x14ac:dyDescent="0.3">
      <c r="A1264" s="10" t="s">
        <v>6055</v>
      </c>
      <c r="B1264" s="10" t="s">
        <v>6060</v>
      </c>
      <c r="C1264" s="10" t="s">
        <v>6061</v>
      </c>
      <c r="D1264" s="10">
        <v>36.686717279866102</v>
      </c>
      <c r="E1264" s="10">
        <v>126.82888890103099</v>
      </c>
    </row>
    <row r="1265" spans="1:5" x14ac:dyDescent="0.3">
      <c r="A1265" s="10" t="s">
        <v>6055</v>
      </c>
      <c r="B1265" s="10" t="s">
        <v>6062</v>
      </c>
      <c r="C1265" s="10" t="s">
        <v>6063</v>
      </c>
      <c r="D1265" s="10">
        <v>36.680307712165302</v>
      </c>
      <c r="E1265" s="10">
        <v>126.751668597143</v>
      </c>
    </row>
    <row r="1266" spans="1:5" x14ac:dyDescent="0.3">
      <c r="A1266" s="10" t="s">
        <v>6055</v>
      </c>
      <c r="B1266" s="10" t="s">
        <v>6064</v>
      </c>
      <c r="C1266" s="10" t="s">
        <v>6065</v>
      </c>
      <c r="D1266" s="10">
        <v>36.631465501050997</v>
      </c>
      <c r="E1266" s="10">
        <v>126.716109048117</v>
      </c>
    </row>
    <row r="1267" spans="1:5" x14ac:dyDescent="0.3">
      <c r="A1267" s="10" t="s">
        <v>6055</v>
      </c>
      <c r="B1267" s="10" t="s">
        <v>6066</v>
      </c>
      <c r="C1267" s="10" t="s">
        <v>6067</v>
      </c>
      <c r="D1267" s="10">
        <v>36.5994114335017</v>
      </c>
      <c r="E1267" s="10">
        <v>126.680587016272</v>
      </c>
    </row>
    <row r="1268" spans="1:5" x14ac:dyDescent="0.3">
      <c r="A1268" s="10" t="s">
        <v>6055</v>
      </c>
      <c r="B1268" s="10" t="s">
        <v>6068</v>
      </c>
      <c r="C1268" s="10" t="s">
        <v>6069</v>
      </c>
      <c r="D1268" s="10">
        <v>36.568109077444902</v>
      </c>
      <c r="E1268" s="10">
        <v>126.662041459812</v>
      </c>
    </row>
    <row r="1269" spans="1:5" x14ac:dyDescent="0.3">
      <c r="A1269" s="10" t="s">
        <v>6055</v>
      </c>
      <c r="B1269" s="10" t="s">
        <v>6070</v>
      </c>
      <c r="C1269" s="10" t="s">
        <v>6071</v>
      </c>
      <c r="D1269" s="10">
        <v>36.501991591543003</v>
      </c>
      <c r="E1269" s="10">
        <v>126.621679104874</v>
      </c>
    </row>
    <row r="1270" spans="1:5" x14ac:dyDescent="0.3">
      <c r="A1270" s="10" t="s">
        <v>6055</v>
      </c>
      <c r="B1270" s="10" t="s">
        <v>6072</v>
      </c>
      <c r="C1270" s="10" t="s">
        <v>6073</v>
      </c>
      <c r="D1270" s="10">
        <v>36.466966404734499</v>
      </c>
      <c r="E1270" s="10">
        <v>126.617550451971</v>
      </c>
    </row>
    <row r="1271" spans="1:5" x14ac:dyDescent="0.3">
      <c r="A1271" s="10" t="s">
        <v>6055</v>
      </c>
      <c r="B1271" s="10" t="s">
        <v>6074</v>
      </c>
      <c r="C1271" s="10" t="s">
        <v>6075</v>
      </c>
      <c r="D1271" s="10">
        <v>36.445939060167198</v>
      </c>
      <c r="E1271" s="10">
        <v>126.590762963207</v>
      </c>
    </row>
    <row r="1272" spans="1:5" x14ac:dyDescent="0.3">
      <c r="A1272" s="10" t="s">
        <v>6055</v>
      </c>
      <c r="B1272" s="10" t="s">
        <v>6076</v>
      </c>
      <c r="C1272" s="10" t="s">
        <v>6077</v>
      </c>
      <c r="D1272" s="10">
        <v>36.411029240753798</v>
      </c>
      <c r="E1272" s="10">
        <v>126.571780362929</v>
      </c>
    </row>
    <row r="1273" spans="1:5" x14ac:dyDescent="0.3">
      <c r="A1273" s="10" t="s">
        <v>6055</v>
      </c>
      <c r="B1273" s="10" t="s">
        <v>6078</v>
      </c>
      <c r="C1273" s="10" t="s">
        <v>6079</v>
      </c>
      <c r="D1273" s="10">
        <v>36.3416181808876</v>
      </c>
      <c r="E1273" s="10">
        <v>126.586412361547</v>
      </c>
    </row>
    <row r="1274" spans="1:5" x14ac:dyDescent="0.3">
      <c r="A1274" s="10" t="s">
        <v>6055</v>
      </c>
      <c r="B1274" s="10" t="s">
        <v>6080</v>
      </c>
      <c r="C1274" s="10" t="s">
        <v>6081</v>
      </c>
      <c r="D1274" s="10">
        <v>36.315511956925</v>
      </c>
      <c r="E1274" s="10">
        <v>126.59442781105</v>
      </c>
    </row>
    <row r="1275" spans="1:5" x14ac:dyDescent="0.3">
      <c r="A1275" s="10" t="s">
        <v>6055</v>
      </c>
      <c r="B1275" s="10" t="s">
        <v>6082</v>
      </c>
      <c r="C1275" s="10" t="s">
        <v>6083</v>
      </c>
      <c r="D1275" s="10">
        <v>36.2352898384908</v>
      </c>
      <c r="E1275" s="10">
        <v>126.606453105147</v>
      </c>
    </row>
    <row r="1276" spans="1:5" x14ac:dyDescent="0.3">
      <c r="A1276" s="10" t="s">
        <v>6055</v>
      </c>
      <c r="B1276" s="10" t="s">
        <v>5852</v>
      </c>
      <c r="C1276" s="10" t="s">
        <v>6084</v>
      </c>
      <c r="D1276" s="10">
        <v>36.1553798664307</v>
      </c>
      <c r="E1276" s="10">
        <v>126.67950083224299</v>
      </c>
    </row>
    <row r="1277" spans="1:5" x14ac:dyDescent="0.3">
      <c r="A1277" s="10" t="s">
        <v>6055</v>
      </c>
      <c r="B1277" s="10" t="s">
        <v>5924</v>
      </c>
      <c r="C1277" s="10" t="s">
        <v>6085</v>
      </c>
      <c r="D1277" s="10">
        <v>36.082143549766599</v>
      </c>
      <c r="E1277" s="10">
        <v>126.708112263674</v>
      </c>
    </row>
    <row r="1278" spans="1:5" x14ac:dyDescent="0.3">
      <c r="A1278" s="10" t="s">
        <v>6055</v>
      </c>
      <c r="B1278" s="10" t="s">
        <v>6086</v>
      </c>
      <c r="C1278" s="10" t="s">
        <v>6087</v>
      </c>
      <c r="D1278" s="10">
        <v>36.0398755488646</v>
      </c>
      <c r="E1278" s="10">
        <v>126.71492289477899</v>
      </c>
    </row>
    <row r="1279" spans="1:5" x14ac:dyDescent="0.3">
      <c r="A1279" s="10" t="s">
        <v>6055</v>
      </c>
      <c r="B1279" s="10" t="s">
        <v>6088</v>
      </c>
      <c r="C1279" s="10" t="s">
        <v>6089</v>
      </c>
      <c r="D1279" s="10">
        <v>35.998088248417602</v>
      </c>
      <c r="E1279" s="10">
        <v>126.75938776426401</v>
      </c>
    </row>
    <row r="1280" spans="1:5" x14ac:dyDescent="0.3">
      <c r="A1280" s="10" t="s">
        <v>6055</v>
      </c>
      <c r="B1280" s="10" t="s">
        <v>6090</v>
      </c>
      <c r="C1280" s="10" t="s">
        <v>6091</v>
      </c>
      <c r="D1280" s="10">
        <v>35.9448797210988</v>
      </c>
      <c r="E1280" s="10">
        <v>126.824217036139</v>
      </c>
    </row>
    <row r="1281" spans="1:5" x14ac:dyDescent="0.3">
      <c r="A1281" s="10" t="s">
        <v>6055</v>
      </c>
      <c r="B1281" s="10" t="s">
        <v>6092</v>
      </c>
      <c r="C1281" s="10" t="s">
        <v>6093</v>
      </c>
      <c r="D1281" s="10">
        <v>35.9337555172322</v>
      </c>
      <c r="E1281" s="10">
        <v>126.92356844852399</v>
      </c>
    </row>
    <row r="1282" spans="1:5" x14ac:dyDescent="0.3">
      <c r="A1282" s="10" t="s">
        <v>6055</v>
      </c>
      <c r="B1282" s="10" t="s">
        <v>6094</v>
      </c>
      <c r="C1282" s="10" t="s">
        <v>6095</v>
      </c>
      <c r="D1282" s="10">
        <v>35.941852793155398</v>
      </c>
      <c r="E1282" s="10">
        <v>126.94730456920099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1AA8D2-AEEB-4095-A96B-0C850490B1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거래사례</vt:lpstr>
      <vt:lpstr>표3</vt:lpstr>
      <vt:lpstr>경계좌표</vt:lpstr>
      <vt:lpstr>지하철역사_IC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a12593</dc:creator>
  <cp:lastModifiedBy>h80494@gmail.com</cp:lastModifiedBy>
  <cp:lastPrinted>2026-01-16T05:06:12Z</cp:lastPrinted>
  <dcterms:created xsi:type="dcterms:W3CDTF">2025-11-29T14:42:31Z</dcterms:created>
  <dcterms:modified xsi:type="dcterms:W3CDTF">2026-07-06T12:38:00Z</dcterms:modified>
</cp:coreProperties>
</file>